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fileSharing readOnlyRecommended="1"/>
  <workbookPr filterPrivacy="1" defaultThemeVersion="166925"/>
  <xr:revisionPtr revIDLastSave="0" documentId="8_{49729877-6E6D-460B-B61B-0509BAA96D02}" xr6:coauthVersionLast="47" xr6:coauthVersionMax="47" xr10:uidLastSave="{00000000-0000-0000-0000-000000000000}"/>
  <bookViews>
    <workbookView xWindow="40920" yWindow="-120" windowWidth="29040" windowHeight="15720" xr2:uid="{A9615E8B-2075-4C36-8FB6-B3BBAD31B5C3}"/>
  </bookViews>
  <sheets>
    <sheet name="Cover" sheetId="54" r:id="rId1"/>
    <sheet name="Conceptual model" sheetId="55" r:id="rId2"/>
    <sheet name="Inputs&gt;&gt;&gt;" sheetId="9" r:id="rId3"/>
    <sheet name="CPIH data" sheetId="31" r:id="rId4"/>
    <sheet name="Indexation" sheetId="62" r:id="rId5"/>
    <sheet name="Control" sheetId="20" r:id="rId6"/>
    <sheet name="F_Input_APR" sheetId="56" r:id="rId7"/>
    <sheet name="APR Data" sheetId="57" r:id="rId8"/>
    <sheet name="Override" sheetId="58" r:id="rId9"/>
    <sheet name="Explanation" sheetId="59" r:id="rId10"/>
    <sheet name="APR Data Final" sheetId="60" r:id="rId11"/>
    <sheet name="PR24 - Water (CW3)" sheetId="5" r:id="rId12"/>
    <sheet name="PR24 - CW12&amp;CW17" sheetId="10" r:id="rId13"/>
    <sheet name="PR24 - Wastewater (CWW3)" sheetId="7" r:id="rId14"/>
    <sheet name="PR24 - CWW12&amp;CWW17" sheetId="11" r:id="rId15"/>
    <sheet name="Adjustments &gt;&gt;" sheetId="63" r:id="rId16"/>
    <sheet name="WINEP Amber" sheetId="52" r:id="rId17"/>
    <sheet name="Green recovery" sheetId="53" r:id="rId18"/>
    <sheet name="Other Carryovers" sheetId="50" r:id="rId19"/>
    <sheet name="Mapping&gt;&gt;&gt;" sheetId="6" r:id="rId20"/>
    <sheet name="Water" sheetId="1" r:id="rId21"/>
    <sheet name="Wastewater" sheetId="2" r:id="rId22"/>
    <sheet name="Analysis&gt;&gt;" sheetId="15" r:id="rId23"/>
    <sheet name="Water spend - excl CW12&amp;17" sheetId="12" r:id="rId24"/>
    <sheet name="Wastewater spend -excl CWW12&amp;17" sheetId="13" r:id="rId25"/>
    <sheet name="Adjustments" sheetId="65" r:id="rId26"/>
    <sheet name="Outputs&gt;&gt;" sheetId="16" r:id="rId27"/>
    <sheet name="PR19 W spend" sheetId="17" r:id="rId28"/>
    <sheet name="PR19 WW spend" sheetId="18" r:id="rId29"/>
  </sheets>
  <definedNames>
    <definedName name="____net1" localSheetId="0" hidden="1">{"NET",#N/A,FALSE,"401C11"}</definedName>
    <definedName name="____net1" localSheetId="4" hidden="1">{"NET",#N/A,FALSE,"401C11"}</definedName>
    <definedName name="____net1" hidden="1">{"NET",#N/A,FALSE,"401C11"}</definedName>
    <definedName name="__123Graph_A" localSheetId="0" hidden="1">Cover!#REF!</definedName>
    <definedName name="__123Graph_A" localSheetId="4" hidden="1">#REF!</definedName>
    <definedName name="__123Graph_A" hidden="1">#REF!</definedName>
    <definedName name="__123Graph_AHSIZE" localSheetId="0" hidden="1">Cover!#REF!</definedName>
    <definedName name="__123Graph_AHSIZE" localSheetId="4" hidden="1">#REF!</definedName>
    <definedName name="__123Graph_AHSIZE" hidden="1">#REF!</definedName>
    <definedName name="__123Graph_AVALUEA" localSheetId="4" hidden="1">#REF!</definedName>
    <definedName name="__123Graph_AVALUEA" hidden="1">#REF!</definedName>
    <definedName name="__123Graph_AVALUEB" localSheetId="4" hidden="1">#REF!</definedName>
    <definedName name="__123Graph_AVALUEB" hidden="1">#REF!</definedName>
    <definedName name="__123Graph_AVALUEC" hidden="1">#REF!</definedName>
    <definedName name="__123Graph_B" localSheetId="0" hidden="1">Cover!#REF!</definedName>
    <definedName name="__123Graph_B" localSheetId="4" hidden="1">#REF!</definedName>
    <definedName name="__123Graph_B" hidden="1">#REF!</definedName>
    <definedName name="__123Graph_BHSIZE" localSheetId="4" hidden="1">#REF!</definedName>
    <definedName name="__123Graph_BHSIZE" hidden="1">#REF!</definedName>
    <definedName name="__123Graph_C" localSheetId="0" hidden="1">#REF!</definedName>
    <definedName name="__123Graph_C" hidden="1">#REF!</definedName>
    <definedName name="__123Graph_CHSIZE" hidden="1">#REF!</definedName>
    <definedName name="__123Graph_X" localSheetId="0" hidden="1">#REF!</definedName>
    <definedName name="__123Graph_X" hidden="1">#REF!</definedName>
    <definedName name="__123Graph_XHSIZE" hidden="1">#REF!</definedName>
    <definedName name="__123Graph_XVALUEA" hidden="1">#REF!</definedName>
    <definedName name="__123Graph_XVALUEB" hidden="1">#REF!</definedName>
    <definedName name="__123Graph_XVALUEC" hidden="1">#REF!</definedName>
    <definedName name="__IntlFixup" hidden="1">TRUE</definedName>
    <definedName name="__net1" localSheetId="0" hidden="1">{"NET",#N/A,FALSE,"401C11"}</definedName>
    <definedName name="__net1" localSheetId="4" hidden="1">{"NET",#N/A,FALSE,"401C11"}</definedName>
    <definedName name="__net1" hidden="1">{"NET",#N/A,FALSE,"401C11"}</definedName>
    <definedName name="_1_____123Graph_ACHART_1" hidden="1">#REF!</definedName>
    <definedName name="_1__123Graph_AALK_CO2\PH" localSheetId="4" hidden="1">#REF!</definedName>
    <definedName name="_1__123Graph_AALK_CO2\PH" hidden="1">#REF!</definedName>
    <definedName name="_1_0__123Grap" localSheetId="0" hidden="1">Cover!#REF!</definedName>
    <definedName name="_1_0__123Grap" localSheetId="4" hidden="1">#REF!</definedName>
    <definedName name="_1_0__123Grap" hidden="1">#REF!</definedName>
    <definedName name="_1_123Grap" localSheetId="0" hidden="1">Cover!#REF!</definedName>
    <definedName name="_1_123Grap" localSheetId="4" hidden="1">#REF!</definedName>
    <definedName name="_1_123Grap" hidden="1">#REF!</definedName>
    <definedName name="_12__123Graph_ACHART_6" localSheetId="4" hidden="1">#REF!</definedName>
    <definedName name="_12__123Graph_ACHART_6" hidden="1">#REF!</definedName>
    <definedName name="_123Graph_F" localSheetId="0" hidden="1">Cover!#REF!</definedName>
    <definedName name="_123Graph_F" localSheetId="4" hidden="1">#REF!</definedName>
    <definedName name="_123Graph_F" hidden="1">#REF!</definedName>
    <definedName name="_13___123Graph_ACHART_1" localSheetId="4" hidden="1">#REF!</definedName>
    <definedName name="_13___123Graph_ACHART_1" hidden="1">#REF!</definedName>
    <definedName name="_14___123Graph_ACHART_2" localSheetId="4" hidden="1">#REF!</definedName>
    <definedName name="_14___123Graph_ACHART_2" hidden="1">#REF!</definedName>
    <definedName name="_15___123Graph_ACHART_6" hidden="1">#REF!</definedName>
    <definedName name="_16___123Graph_BCHART_1" hidden="1">#REF!</definedName>
    <definedName name="_16__123Graph_BCHART_1" hidden="1">#REF!</definedName>
    <definedName name="_17___123Graph_BCHART_2" hidden="1">#REF!</definedName>
    <definedName name="_18___123Graph_BCHART_6" hidden="1">#REF!</definedName>
    <definedName name="_2_____123Graph_ACHART_2" hidden="1">#REF!</definedName>
    <definedName name="_2__123Graph_XALK_CO2\PH" hidden="1">#REF!</definedName>
    <definedName name="_2_0__123Grap" localSheetId="0" hidden="1">#REF!</definedName>
    <definedName name="_2_0__123Grap" hidden="1">#REF!</definedName>
    <definedName name="_2_123Grap" localSheetId="0" hidden="1">#REF!</definedName>
    <definedName name="_2_123Grap" hidden="1">#REF!</definedName>
    <definedName name="_20__123Graph_BCHART_2" hidden="1">#REF!</definedName>
    <definedName name="_24__123Graph_BCHART_6" hidden="1">#REF!</definedName>
    <definedName name="_3_____123Graph_ACHART_6" hidden="1">#REF!</definedName>
    <definedName name="_3_0_S" localSheetId="0" hidden="1">#REF!</definedName>
    <definedName name="_3_0_S" hidden="1">#REF!</definedName>
    <definedName name="_3_123Grap" localSheetId="0" hidden="1">#REF!</definedName>
    <definedName name="_3_123Grap" hidden="1">#REF!</definedName>
    <definedName name="_34_123Grap" localSheetId="0" hidden="1">#REF!</definedName>
    <definedName name="_34_123Grap" hidden="1">#REF!</definedName>
    <definedName name="_4_____123Graph_BCHART_1" hidden="1">#REF!</definedName>
    <definedName name="_4__123Graph_ACHART_1" hidden="1">#REF!</definedName>
    <definedName name="_42S" localSheetId="0" hidden="1">#REF!</definedName>
    <definedName name="_42S" hidden="1">#REF!</definedName>
    <definedName name="_4S" localSheetId="0" hidden="1">#REF!</definedName>
    <definedName name="_4S" hidden="1">#REF!</definedName>
    <definedName name="_5_____123Graph_BCHART_2" hidden="1">#REF!</definedName>
    <definedName name="_5_0__123Grap" localSheetId="0" hidden="1">#REF!</definedName>
    <definedName name="_5_0__123Grap" hidden="1">#REF!</definedName>
    <definedName name="_6_____123Graph_BCHART_6" hidden="1">#REF!</definedName>
    <definedName name="_6_0_S" localSheetId="0" hidden="1">#REF!</definedName>
    <definedName name="_6_0_S" hidden="1">#REF!</definedName>
    <definedName name="_6_123Grap" localSheetId="0" hidden="1">#REF!</definedName>
    <definedName name="_6_123Grap" hidden="1">#REF!</definedName>
    <definedName name="_8__123Graph_ACHART_2" hidden="1">#REF!</definedName>
    <definedName name="_8_123Grap" localSheetId="0" hidden="1">#REF!</definedName>
    <definedName name="_8_123Grap" hidden="1">#REF!</definedName>
    <definedName name="_8S" localSheetId="0" hidden="1">#REF!</definedName>
    <definedName name="_8S" hidden="1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Dist_Values" hidden="1">#REF!</definedName>
    <definedName name="_Fill" localSheetId="0" hidden="1">#REF!</definedName>
    <definedName name="_Fill" hidden="1">#REF!</definedName>
    <definedName name="_xlnm._FilterDatabase" localSheetId="7" hidden="1">'APR Data'!$B$5:$L$2024</definedName>
    <definedName name="_xlnm._FilterDatabase" localSheetId="10" hidden="1">'APR Data Final'!$A$5:$K$2024</definedName>
    <definedName name="_xlnm._FilterDatabase" localSheetId="9" hidden="1">Explanation!$B$5:$J$2090</definedName>
    <definedName name="_xlnm._FilterDatabase" localSheetId="6" hidden="1">F_Input_APR!$B$4:$I$3373</definedName>
    <definedName name="_xlnm._FilterDatabase" localSheetId="4" hidden="1">#REF!</definedName>
    <definedName name="_xlnm._FilterDatabase" localSheetId="8" hidden="1">Override!$B$5:$J$2090</definedName>
    <definedName name="_xlnm._FilterDatabase" localSheetId="12" hidden="1">'PR24 - CW12&amp;CW17'!$A$4:$N$1908</definedName>
    <definedName name="_xlnm._FilterDatabase" localSheetId="14" hidden="1">'PR24 - CWW12&amp;CWW17'!$A$6:$N$1613</definedName>
    <definedName name="_xlnm._FilterDatabase" localSheetId="13" hidden="1">'PR24 - Wastewater (CWW3)'!$A$4:$N$810</definedName>
    <definedName name="_xlnm._FilterDatabase" localSheetId="11" hidden="1">'PR24 - Water (CW3)'!$A$4:$N$834</definedName>
    <definedName name="_xlnm._FilterDatabase" hidden="1">#REF!</definedName>
    <definedName name="_Key1" localSheetId="0" hidden="1">#REF!</definedName>
    <definedName name="_Key1" localSheetId="4" hidden="1">#REF!</definedName>
    <definedName name="_Key1" hidden="1">#REF!</definedName>
    <definedName name="_Key2" localSheetId="0" hidden="1">#REF!</definedName>
    <definedName name="_Key2" hidden="1">#REF!</definedName>
    <definedName name="_net1" localSheetId="0" hidden="1">{"NET",#N/A,FALSE,"401C11"}</definedName>
    <definedName name="_net1" localSheetId="4" hidden="1">{"NET",#N/A,FALSE,"401C11"}</definedName>
    <definedName name="_net1" hidden="1">{"NET",#N/A,FALSE,"401C11"}</definedName>
    <definedName name="_net2" localSheetId="4" hidden="1">{"NET",#N/A,FALSE,"401C11"}</definedName>
    <definedName name="_net2" hidden="1">{"NET",#N/A,FALSE,"401C11"}</definedName>
    <definedName name="_Order1" hidden="1">255</definedName>
    <definedName name="_Order2" hidden="1">255</definedName>
    <definedName name="_Sort" localSheetId="0" hidden="1">Cover!#REF!</definedName>
    <definedName name="_Sort" localSheetId="4" hidden="1">#REF!</definedName>
    <definedName name="_Sort" hidden="1">#REF!</definedName>
    <definedName name="a" localSheetId="0" hidden="1">{"CHARGE",#N/A,FALSE,"401C11"}</definedName>
    <definedName name="a" localSheetId="4" hidden="1">{"CHARGE",#N/A,FALSE,"401C11"}</definedName>
    <definedName name="a" hidden="1">{"CHARGE",#N/A,FALSE,"401C11"}</definedName>
    <definedName name="aa" localSheetId="0" hidden="1">{"CHARGE",#N/A,FALSE,"401C11"}</definedName>
    <definedName name="aa" localSheetId="4" hidden="1">{"CHARGE",#N/A,FALSE,"401C11"}</definedName>
    <definedName name="aa" hidden="1">{"CHARGE",#N/A,FALSE,"401C11"}</definedName>
    <definedName name="aaa" localSheetId="0" hidden="1">{"CHARGE",#N/A,FALSE,"401C11"}</definedName>
    <definedName name="aaa" localSheetId="4" hidden="1">{"CHARGE",#N/A,FALSE,"401C11"}</definedName>
    <definedName name="aaa" hidden="1">{"CHARGE",#N/A,FALSE,"401C11"}</definedName>
    <definedName name="aaaa" localSheetId="0" hidden="1">{"CHARGE",#N/A,FALSE,"401C11"}</definedName>
    <definedName name="aaaa" localSheetId="4" hidden="1">{"CHARGE",#N/A,FALSE,"401C11"}</definedName>
    <definedName name="aaaa" hidden="1">{"CHARGE",#N/A,FALSE,"401C11"}</definedName>
    <definedName name="aaaaaa" localSheetId="4" hidden="1">{"mass bal",#N/A,FALSE,"Standard_mass_bal_template";"ied sheet",#N/A,FALSE,"Standard_mass_bal_template"}</definedName>
    <definedName name="aaaaaa" hidden="1">{"mass bal",#N/A,FALSE,"Standard_mass_bal_template";"ied sheet",#N/A,FALSE,"Standard_mass_bal_template"}</definedName>
    <definedName name="aawd" localSheetId="4" hidden="1">{"mass bal",#N/A,FALSE,"Standard_mass_bal_template";"ied sheet",#N/A,FALSE,"Standard_mass_bal_template"}</definedName>
    <definedName name="aawd" hidden="1">{"mass bal",#N/A,FALSE,"Standard_mass_bal_template";"ied sheet",#N/A,FALSE,"Standard_mass_bal_template"}</definedName>
    <definedName name="abc" localSheetId="0" hidden="1">{"NET",#N/A,FALSE,"401C11"}</definedName>
    <definedName name="abc" localSheetId="4" hidden="1">{"NET",#N/A,FALSE,"401C11"}</definedName>
    <definedName name="abc" hidden="1">{"NET",#N/A,FALSE,"401C11"}</definedName>
    <definedName name="AccessDatabase" hidden="1">"C:\Budgets\2003\NM and VS BP forecast 2003 NM37 VS197 311002 v1.mdb"</definedName>
    <definedName name="adbr" localSheetId="0" hidden="1">{"CHARGE",#N/A,FALSE,"401C11"}</definedName>
    <definedName name="adbr" localSheetId="4" hidden="1">{"CHARGE",#N/A,FALSE,"401C11"}</definedName>
    <definedName name="adbr" hidden="1">{"CHARGE",#N/A,FALSE,"401C11"}</definedName>
    <definedName name="ADFGDSFG" localSheetId="4" hidden="1">{"mass bal",#N/A,FALSE,"Standard_mass_bal_template";"ied sheet",#N/A,FALSE,"Standard_mass_bal_template"}</definedName>
    <definedName name="ADFGDSFG" hidden="1">{"mass bal",#N/A,FALSE,"Standard_mass_bal_template";"ied sheet",#N/A,FALSE,"Standard_mass_bal_template"}</definedName>
    <definedName name="ADFGDSFG1" localSheetId="4" hidden="1">{"mass bal",#N/A,FALSE,"Standard_mass_bal_template";"ied sheet",#N/A,FALSE,"Standard_mass_bal_template"}</definedName>
    <definedName name="ADFGDSFG1" hidden="1">{"mass bal",#N/A,FALSE,"Standard_mass_bal_template";"ied sheet",#N/A,FALSE,"Standard_mass_bal_template"}</definedName>
    <definedName name="adqwdewf" localSheetId="4" hidden="1">{"mass bal",#N/A,FALSE,"Standard_mass_bal_template";"ied sheet",#N/A,FALSE,"Standard_mass_bal_template"}</definedName>
    <definedName name="adqwdewf" hidden="1">{"mass bal",#N/A,FALSE,"Standard_mass_bal_template";"ied sheet",#N/A,FALSE,"Standard_mass_bal_template"}</definedName>
    <definedName name="anscount" hidden="1">1</definedName>
    <definedName name="as" localSheetId="4" hidden="1">{"mass bal",#N/A,FALSE,"Standard_mass_bal_template";"ied sheet",#N/A,FALSE,"Standard_mass_bal_template"}</definedName>
    <definedName name="as" hidden="1">{"mass bal",#N/A,FALSE,"Standard_mass_bal_template";"ied sheet",#N/A,FALSE,"Standard_mass_bal_template"}</definedName>
    <definedName name="AS2DocOpenMode" hidden="1">"AS2DocumentEdit"</definedName>
    <definedName name="asd" localSheetId="4" hidden="1">{"mass bal",#N/A,FALSE,"Standard_mass_bal_template";"ied sheet",#N/A,FALSE,"Standard_mass_bal_template"}</definedName>
    <definedName name="asd" hidden="1">{"mass bal",#N/A,FALSE,"Standard_mass_bal_template";"ied sheet",#N/A,FALSE,"Standard_mass_bal_template"}</definedName>
    <definedName name="asdasd" localSheetId="4" hidden="1">{"mass bal",#N/A,FALSE,"Standard_mass_bal_template";"ied sheet",#N/A,FALSE,"Standard_mass_bal_template"}</definedName>
    <definedName name="asdasd" hidden="1">{"mass bal",#N/A,FALSE,"Standard_mass_bal_template";"ied sheet",#N/A,FALSE,"Standard_mass_bal_template"}</definedName>
    <definedName name="asdasdadfe" localSheetId="4" hidden="1">{"mass bal",#N/A,FALSE,"Standard_mass_bal_template";"ied sheet",#N/A,FALSE,"Standard_mass_bal_template"}</definedName>
    <definedName name="asdasdadfe" hidden="1">{"mass bal",#N/A,FALSE,"Standard_mass_bal_template";"ied sheet",#N/A,FALSE,"Standard_mass_bal_template"}</definedName>
    <definedName name="ASdddd" localSheetId="4" hidden="1">{"mass bal",#N/A,FALSE,"Standard_mass_bal_template";"ied sheet",#N/A,FALSE,"Standard_mass_bal_template"}</definedName>
    <definedName name="ASdddd" hidden="1">{"mass bal",#N/A,FALSE,"Standard_mass_bal_template";"ied sheet",#N/A,FALSE,"Standard_mass_bal_template"}</definedName>
    <definedName name="b" localSheetId="0" hidden="1">{"CHARGE",#N/A,FALSE,"401C11"}</definedName>
    <definedName name="b" localSheetId="4" hidden="1">{"CHARGE",#N/A,FALSE,"401C11"}</definedName>
    <definedName name="b" hidden="1">{"CHARGE",#N/A,FALSE,"401C11"}</definedName>
    <definedName name="bcefcref" localSheetId="4" hidden="1">{"mass bal",#N/A,FALSE,"Standard_mass_bal_template";"ied sheet",#N/A,FALSE,"Standard_mass_bal_template"}</definedName>
    <definedName name="bcefcref" hidden="1">{"mass bal",#N/A,FALSE,"Standard_mass_bal_template";"ied sheet",#N/A,FALSE,"Standard_mass_bal_template"}</definedName>
    <definedName name="BMGHIndex" hidden="1">"O"</definedName>
    <definedName name="bnmbmbm" localSheetId="4" hidden="1">{"mass bal",#N/A,FALSE,"Standard_mass_bal_template";"ied sheet",#N/A,FALSE,"Standard_mass_bal_template"}</definedName>
    <definedName name="bnmbmbm" hidden="1">{"mass bal",#N/A,FALSE,"Standard_mass_bal_template";"ied sheet",#N/A,FALSE,"Standard_mass_bal_template"}</definedName>
    <definedName name="bobohe" localSheetId="4" hidden="1">{"mass bal",#N/A,FALSE,"Standard_mass_bal_template";"ied sheet",#N/A,FALSE,"Standard_mass_bal_template"}</definedName>
    <definedName name="bobohe" hidden="1">{"mass bal",#N/A,FALSE,"Standard_mass_bal_template";"ied sheet",#N/A,FALSE,"Standard_mass_bal_template"}</definedName>
    <definedName name="calcs" localSheetId="4" hidden="1">{"mass bal",#N/A,FALSE,"Standard_mass_bal_template";"ied sheet",#N/A,FALSE,"Standard_mass_bal_template"}</definedName>
    <definedName name="calcs" hidden="1">{"mass bal",#N/A,FALSE,"Standard_mass_bal_template";"ied sheet",#N/A,FALSE,"Standard_mass_bal_template"}</definedName>
    <definedName name="change1" localSheetId="0" hidden="1">{"CHARGE",#N/A,FALSE,"401C11"}</definedName>
    <definedName name="change1" localSheetId="4" hidden="1">{"CHARGE",#N/A,FALSE,"401C11"}</definedName>
    <definedName name="change1" hidden="1">{"CHARGE",#N/A,FALSE,"401C11"}</definedName>
    <definedName name="charge" localSheetId="0" hidden="1">{"CHARGE",#N/A,FALSE,"401C11"}</definedName>
    <definedName name="charge" localSheetId="4" hidden="1">{"CHARGE",#N/A,FALSE,"401C11"}</definedName>
    <definedName name="charge" hidden="1">{"CHARGE",#N/A,FALSE,"401C11"}</definedName>
    <definedName name="CIQWBGuid" hidden="1">"0f0259b9-6046-41aa-ac9c-7befc2576c88"</definedName>
    <definedName name="da" localSheetId="0" hidden="1">Cover!#REF!</definedName>
    <definedName name="da" localSheetId="4" hidden="1">#REF!</definedName>
    <definedName name="da" hidden="1">#REF!</definedName>
    <definedName name="dddzv" localSheetId="4" hidden="1">{#N/A,#N/A,FALSE,"Summary";#N/A,#N/A,FALSE,"Admin";#N/A,#N/A,FALSE,"Medical";#N/A,#N/A,FALSE,"Pharmaco";#N/A,#N/A,FALSE,"Regulatory";#N/A,#N/A,FALSE,"Biometrics";#N/A,#N/A,FALSE,"Med Info";#N/A,#N/A,FALSE,"Proj Man";#N/A,#N/A,FALSE,"Pharm Dev";#N/A,#N/A,FALSE,"QA";#N/A,#N/A,FALSE,"Preclinical"}</definedName>
    <definedName name="dddzv" hidden="1">{#N/A,#N/A,FALSE,"Summary";#N/A,#N/A,FALSE,"Admin";#N/A,#N/A,FALSE,"Medical";#N/A,#N/A,FALSE,"Pharmaco";#N/A,#N/A,FALSE,"Regulatory";#N/A,#N/A,FALSE,"Biometrics";#N/A,#N/A,FALSE,"Med Info";#N/A,#N/A,FALSE,"Proj Man";#N/A,#N/A,FALSE,"Pharm Dev";#N/A,#N/A,FALSE,"QA";#N/A,#N/A,FALSE,"Preclinical"}</definedName>
    <definedName name="df" localSheetId="4" hidden="1">{"mass bal",#N/A,FALSE,"Standard_mass_bal_template";"ied sheet",#N/A,FALSE,"Standard_mass_bal_template"}</definedName>
    <definedName name="df" hidden="1">{"mass bal",#N/A,FALSE,"Standard_mass_bal_template";"ied sheet",#N/A,FALSE,"Standard_mass_bal_template"}</definedName>
    <definedName name="dfgdfgd" localSheetId="4" hidden="1">{"mass bal",#N/A,FALSE,"Standard_mass_bal_template";"ied sheet",#N/A,FALSE,"Standard_mass_bal_template"}</definedName>
    <definedName name="dfgdfgd" hidden="1">{"mass bal",#N/A,FALSE,"Standard_mass_bal_template";"ied sheet",#N/A,FALSE,"Standard_mass_bal_template"}</definedName>
    <definedName name="dfgdfgdg" localSheetId="4" hidden="1">{"mass bal",#N/A,FALSE,"Standard_mass_bal_template";"ied sheet",#N/A,FALSE,"Standard_mass_bal_template"}</definedName>
    <definedName name="dfgdfgdg" hidden="1">{"mass bal",#N/A,FALSE,"Standard_mass_bal_template";"ied sheet",#N/A,FALSE,"Standard_mass_bal_template"}</definedName>
    <definedName name="dfgdfgdgd" localSheetId="4" hidden="1">{"mass bal",#N/A,FALSE,"Standard_mass_bal_template";"ied sheet",#N/A,FALSE,"Standard_mass_bal_template"}</definedName>
    <definedName name="dfgdfgdgd" hidden="1">{"mass bal",#N/A,FALSE,"Standard_mass_bal_template";"ied sheet",#N/A,FALSE,"Standard_mass_bal_template"}</definedName>
    <definedName name="dfgdg" localSheetId="4" hidden="1">{"mass bal",#N/A,FALSE,"Standard_mass_bal_template";"ied sheet",#N/A,FALSE,"Standard_mass_bal_template"}</definedName>
    <definedName name="dfgdg" hidden="1">{"mass bal",#N/A,FALSE,"Standard_mass_bal_template";"ied sheet",#N/A,FALSE,"Standard_mass_bal_template"}</definedName>
    <definedName name="dfgdgdfd" localSheetId="4" hidden="1">{"mass bal",#N/A,FALSE,"Standard_mass_bal_template";"ied sheet",#N/A,FALSE,"Standard_mass_bal_template"}</definedName>
    <definedName name="dfgdgdfd" hidden="1">{"mass bal",#N/A,FALSE,"Standard_mass_bal_template";"ied sheet",#N/A,FALSE,"Standard_mass_bal_template"}</definedName>
    <definedName name="dfgdgdfgdfg" localSheetId="4" hidden="1">{"mass bal",#N/A,FALSE,"Standard_mass_bal_template";"ied sheet",#N/A,FALSE,"Standard_mass_bal_template"}</definedName>
    <definedName name="dfgdgdfgdfg" hidden="1">{"mass bal",#N/A,FALSE,"Standard_mass_bal_template";"ied sheet",#N/A,FALSE,"Standard_mass_bal_template"}</definedName>
    <definedName name="dfgdgdfgdg" localSheetId="4" hidden="1">{"mass bal",#N/A,FALSE,"Standard_mass_bal_template";"ied sheet",#N/A,FALSE,"Standard_mass_bal_template"}</definedName>
    <definedName name="dfgdgdfgdg" hidden="1">{"mass bal",#N/A,FALSE,"Standard_mass_bal_template";"ied sheet",#N/A,FALSE,"Standard_mass_bal_template"}</definedName>
    <definedName name="dfgdgdgdfg" localSheetId="4" hidden="1">{"mass bal",#N/A,FALSE,"Standard_mass_bal_template";"ied sheet",#N/A,FALSE,"Standard_mass_bal_template"}</definedName>
    <definedName name="dfgdgdgdfg" hidden="1">{"mass bal",#N/A,FALSE,"Standard_mass_bal_template";"ied sheet",#N/A,FALSE,"Standard_mass_bal_template"}</definedName>
    <definedName name="dgdgddg" localSheetId="4" hidden="1">{"mass bal",#N/A,FALSE,"Standard_mass_bal_template";"ied sheet",#N/A,FALSE,"Standard_mass_bal_template"}</definedName>
    <definedName name="dgdgddg" hidden="1">{"mass bal",#N/A,FALSE,"Standard_mass_bal_template";"ied sheet",#N/A,FALSE,"Standard_mass_bal_template"}</definedName>
    <definedName name="dgdgdfgdfgdgdg" localSheetId="4" hidden="1">{"mass bal",#N/A,FALSE,"Standard_mass_bal_template";"ied sheet",#N/A,FALSE,"Standard_mass_bal_template"}</definedName>
    <definedName name="dgdgdfgdfgdgdg" hidden="1">{"mass bal",#N/A,FALSE,"Standard_mass_bal_template";"ied sheet",#N/A,FALSE,"Standard_mass_bal_template"}</definedName>
    <definedName name="dog" localSheetId="0" hidden="1">{"NET",#N/A,FALSE,"401C11"}</definedName>
    <definedName name="dog" localSheetId="4" hidden="1">{"NET",#N/A,FALSE,"401C11"}</definedName>
    <definedName name="dog" hidden="1">{"NET",#N/A,FALSE,"401C11"}</definedName>
    <definedName name="dsad" localSheetId="4" hidden="1">{"mass bal",#N/A,FALSE,"Standard_mass_bal_template";"ied sheet",#N/A,FALSE,"Standard_mass_bal_template"}</definedName>
    <definedName name="dsad" hidden="1">{"mass bal",#N/A,FALSE,"Standard_mass_bal_template";"ied sheet",#N/A,FALSE,"Standard_mass_bal_template"}</definedName>
    <definedName name="dsfds" localSheetId="4" hidden="1">{"mass bal",#N/A,FALSE,"Standard_mass_bal_template";"ied sheet",#N/A,FALSE,"Standard_mass_bal_template"}</definedName>
    <definedName name="dsfds" hidden="1">{"mass bal",#N/A,FALSE,"Standard_mass_bal_template";"ied sheet",#N/A,FALSE,"Standard_mass_bal_template"}</definedName>
    <definedName name="er" localSheetId="4" hidden="1">{"mass bal",#N/A,FALSE,"Standard_mass_bal_template";"ied sheet",#N/A,FALSE,"Standard_mass_bal_template"}</definedName>
    <definedName name="er" hidden="1">{"mass bal",#N/A,FALSE,"Standard_mass_bal_template";"ied sheet",#N/A,FALSE,"Standard_mass_bal_template"}</definedName>
    <definedName name="ERTERT" localSheetId="4" hidden="1">{"mass bal",#N/A,FALSE,"Standard_mass_bal_template";"ied sheet",#N/A,FALSE,"Standard_mass_bal_template"}</definedName>
    <definedName name="ERTERT" hidden="1">{"mass bal",#N/A,FALSE,"Standard_mass_bal_template";"ied sheet",#N/A,FALSE,"Standard_mass_bal_template"}</definedName>
    <definedName name="ERTERTERT" localSheetId="4" hidden="1">{"mass bal",#N/A,FALSE,"Standard_mass_bal_template";"ied sheet",#N/A,FALSE,"Standard_mass_bal_template"}</definedName>
    <definedName name="ERTERTERT" hidden="1">{"mass bal",#N/A,FALSE,"Standard_mass_bal_template";"ied sheet",#N/A,FALSE,"Standard_mass_bal_template"}</definedName>
    <definedName name="EV__LASTREFTIME__" hidden="1">40339.4799074074</definedName>
    <definedName name="Expired" hidden="1">FALSE</definedName>
    <definedName name="f" localSheetId="0">{"bal",#N/A,FALSE,"working papers";"income",#N/A,FALSE,"working papers"}</definedName>
    <definedName name="F" localSheetId="4" hidden="1">{"bal",#N/A,FALSE,"working papers";"income",#N/A,FALSE,"working papers"}</definedName>
    <definedName name="F" hidden="1">{"bal",#N/A,FALSE,"working papers";"income",#N/A,FALSE,"working papers"}</definedName>
    <definedName name="fdraf" localSheetId="0" hidden="1">{"bal",#N/A,FALSE,"working papers";"income",#N/A,FALSE,"working papers"}</definedName>
    <definedName name="fdraf" localSheetId="4" hidden="1">{"bal",#N/A,FALSE,"working papers";"income",#N/A,FALSE,"working papers"}</definedName>
    <definedName name="fdraf" hidden="1">{"bal",#N/A,FALSE,"working papers";"income",#N/A,FALSE,"working papers"}</definedName>
    <definedName name="Fdraft" localSheetId="0" hidden="1">{"bal",#N/A,FALSE,"working papers";"income",#N/A,FALSE,"working papers"}</definedName>
    <definedName name="Fdraft" localSheetId="4" hidden="1">{"bal",#N/A,FALSE,"working papers";"income",#N/A,FALSE,"working papers"}</definedName>
    <definedName name="Fdraft" hidden="1">{"bal",#N/A,FALSE,"working papers";"income",#N/A,FALSE,"working papers"}</definedName>
    <definedName name="fgdgdfgfdgfdg" localSheetId="4" hidden="1">{"mass bal",#N/A,FALSE,"Standard_mass_bal_template";"ied sheet",#N/A,FALSE,"Standard_mass_bal_template"}</definedName>
    <definedName name="fgdgdfgfdgfdg" hidden="1">{"mass bal",#N/A,FALSE,"Standard_mass_bal_template";"ied sheet",#N/A,FALSE,"Standard_mass_bal_template"}</definedName>
    <definedName name="fh" localSheetId="4" hidden="1">{"mass bal",#N/A,FALSE,"Standard_mass_bal_template";"ied sheet",#N/A,FALSE,"Standard_mass_bal_template"}</definedName>
    <definedName name="fh" hidden="1">{"mass bal",#N/A,FALSE,"Standard_mass_bal_template";"ied sheet",#N/A,FALSE,"Standard_mass_bal_template"}</definedName>
    <definedName name="Foutput" localSheetId="0" hidden="1">Cover!#REF!</definedName>
    <definedName name="Foutput" localSheetId="4" hidden="1">#REF!</definedName>
    <definedName name="Foutput" hidden="1">#REF!</definedName>
    <definedName name="fsdfffd" localSheetId="0" hidden="1">Cover!#REF!</definedName>
    <definedName name="fsdfffd" localSheetId="4" hidden="1">#REF!</definedName>
    <definedName name="fsdfffd" hidden="1">#REF!</definedName>
    <definedName name="fsdfsd" localSheetId="0" hidden="1">Cover!#REF!</definedName>
    <definedName name="fsdfsd" localSheetId="4" hidden="1">#REF!</definedName>
    <definedName name="fsdfsd" hidden="1">#REF!</definedName>
    <definedName name="fsfds" localSheetId="0" hidden="1">#REF!</definedName>
    <definedName name="fsfds" localSheetId="4" hidden="1">#REF!</definedName>
    <definedName name="fsfds" hidden="1">#REF!</definedName>
    <definedName name="fsfsd" localSheetId="0" hidden="1">#REF!</definedName>
    <definedName name="fsfsd" hidden="1">#REF!</definedName>
    <definedName name="gegefgef" localSheetId="4" hidden="1">{"mass bal",#N/A,FALSE,"Standard_mass_bal_template";"ied sheet",#N/A,FALSE,"Standard_mass_bal_template"}</definedName>
    <definedName name="gegefgef" hidden="1">{"mass bal",#N/A,FALSE,"Standard_mass_bal_template";"ied sheet",#N/A,FALSE,"Standard_mass_bal_template"}</definedName>
    <definedName name="gegefgeh" localSheetId="4" hidden="1">{"mass bal",#N/A,FALSE,"Standard_mass_bal_template";"ied sheet",#N/A,FALSE,"Standard_mass_bal_template"}</definedName>
    <definedName name="gegefgeh" hidden="1">{"mass bal",#N/A,FALSE,"Standard_mass_bal_template";"ied sheet",#N/A,FALSE,"Standard_mass_bal_template"}</definedName>
    <definedName name="gfff" localSheetId="0" hidden="1">{"CHARGE",#N/A,FALSE,"401C11"}</definedName>
    <definedName name="gfff" localSheetId="4" hidden="1">{"CHARGE",#N/A,FALSE,"401C11"}</definedName>
    <definedName name="gfff" hidden="1">{"CHARGE",#N/A,FALSE,"401C11"}</definedName>
    <definedName name="gg" localSheetId="4" hidden="1">{"mass bal",#N/A,FALSE,"Standard_mass_bal_template";"ied sheet",#N/A,FALSE,"Standard_mass_bal_template"}</definedName>
    <definedName name="gg" hidden="1">{"mass bal",#N/A,FALSE,"Standard_mass_bal_template";"ied sheet",#N/A,FALSE,"Standard_mass_bal_template"}</definedName>
    <definedName name="gh" localSheetId="4" hidden="1">{"mass bal",#N/A,FALSE,"Standard_mass_bal_template";"ied sheet",#N/A,FALSE,"Standard_mass_bal_template"}</definedName>
    <definedName name="gh" hidden="1">{"mass bal",#N/A,FALSE,"Standard_mass_bal_template";"ied sheet",#N/A,FALSE,"Standard_mass_bal_template"}</definedName>
    <definedName name="gkgkjg" localSheetId="4" hidden="1">{"mass bal",#N/A,FALSE,"Standard_mass_bal_template";"ied sheet",#N/A,FALSE,"Standard_mass_bal_template"}</definedName>
    <definedName name="gkgkjg" hidden="1">{"mass bal",#N/A,FALSE,"Standard_mass_bal_template";"ied sheet",#N/A,FALSE,"Standard_mass_bal_template"}</definedName>
    <definedName name="gross" localSheetId="0" hidden="1">{"GROSS",#N/A,FALSE,"401C11"}</definedName>
    <definedName name="gross" localSheetId="4" hidden="1">{"GROSS",#N/A,FALSE,"401C11"}</definedName>
    <definedName name="gross" hidden="1">{"GROSS",#N/A,FALSE,"401C11"}</definedName>
    <definedName name="gross1" localSheetId="0" hidden="1">{"GROSS",#N/A,FALSE,"401C11"}</definedName>
    <definedName name="gross1" localSheetId="4" hidden="1">{"GROSS",#N/A,FALSE,"401C11"}</definedName>
    <definedName name="gross1" hidden="1">{"GROSS",#N/A,FALSE,"401C11"}</definedName>
    <definedName name="grtg" localSheetId="4" hidden="1">{"mass bal",#N/A,FALSE,"Standard_mass_bal_template";"ied sheet",#N/A,FALSE,"Standard_mass_bal_template"}</definedName>
    <definedName name="grtg" hidden="1">{"mass bal",#N/A,FALSE,"Standard_mass_bal_template";"ied sheet",#N/A,FALSE,"Standard_mass_bal_template"}</definedName>
    <definedName name="h" localSheetId="4" hidden="1">{"mass bal",#N/A,FALSE,"Standard_mass_bal_template";"ied sheet",#N/A,FALSE,"Standard_mass_bal_template"}</definedName>
    <definedName name="h" hidden="1">{"mass bal",#N/A,FALSE,"Standard_mass_bal_template";"ied sheet",#N/A,FALSE,"Standard_mass_bal_template"}</definedName>
    <definedName name="hahaha" localSheetId="4" hidden="1">{"mass bal",#N/A,FALSE,"Standard_mass_bal_template";"ied sheet",#N/A,FALSE,"Standard_mass_bal_template"}</definedName>
    <definedName name="hahaha" hidden="1">{"mass bal",#N/A,FALSE,"Standard_mass_bal_template";"ied sheet",#N/A,FALSE,"Standard_mass_bal_template"}</definedName>
    <definedName name="hasdfjklhklj" localSheetId="0" hidden="1">{"NET",#N/A,FALSE,"401C11"}</definedName>
    <definedName name="hasdfjklhklj" localSheetId="4" hidden="1">{"NET",#N/A,FALSE,"401C11"}</definedName>
    <definedName name="hasdfjklhklj" hidden="1">{"NET",#N/A,FALSE,"401C11"}</definedName>
    <definedName name="help" localSheetId="0" hidden="1">{"CHARGE",#N/A,FALSE,"401C11"}</definedName>
    <definedName name="help" localSheetId="4" hidden="1">{"CHARGE",#N/A,FALSE,"401C11"}</definedName>
    <definedName name="help" hidden="1">{"CHARGE",#N/A,FALSE,"401C11"}</definedName>
    <definedName name="hfhfghfg" localSheetId="4" hidden="1">{"mass bal",#N/A,FALSE,"Standard_mass_bal_template";"ied sheet",#N/A,FALSE,"Standard_mass_bal_template"}</definedName>
    <definedName name="hfhfghfg" hidden="1">{"mass bal",#N/A,FALSE,"Standard_mass_bal_template";"ied sheet",#N/A,FALSE,"Standard_mass_bal_template"}</definedName>
    <definedName name="hghghhj" localSheetId="0" hidden="1">{"CHARGE",#N/A,FALSE,"401C11"}</definedName>
    <definedName name="hghghhj" localSheetId="4" hidden="1">{"CHARGE",#N/A,FALSE,"401C11"}</definedName>
    <definedName name="hghghhj" hidden="1">{"CHARGE",#N/A,FALSE,"401C11"}</definedName>
    <definedName name="HTML_CodePage" hidden="1">1252</definedName>
    <definedName name="HTML_Control" localSheetId="0" hidden="1">{"'Trust by name'!$A$6:$E$350","'Trust by name'!$A$1:$D$348"}</definedName>
    <definedName name="HTML_Control" localSheetId="4" hidden="1">{"'Trust by name'!$A$6:$E$350","'Trust by name'!$A$1:$D$348"}</definedName>
    <definedName name="HTML_Control" hidden="1">{"'Trust by name'!$A$6:$E$350","'Trust by name'!$A$1:$D$348"}</definedName>
    <definedName name="HTML_Description" hidden="1">""</definedName>
    <definedName name="HTML_Email" hidden="1">""</definedName>
    <definedName name="HTML_Header" hidden="1">"Trust by name"</definedName>
    <definedName name="HTML_LastUpdate" hidden="1">"22/03/2001"</definedName>
    <definedName name="HTML_LineAfter" hidden="1">FALSE</definedName>
    <definedName name="HTML_LineBefore" hidden="1">FALSE</definedName>
    <definedName name="HTML_Name" hidden="1">"OISIII"</definedName>
    <definedName name="HTML_OBDlg2" hidden="1">TRUE</definedName>
    <definedName name="HTML_OBDlg4" hidden="1">TRUE</definedName>
    <definedName name="HTML_OS" hidden="1">0</definedName>
    <definedName name="HTML_PathFile" hidden="1">"G:\ACTIVITY\HELP\DTPANIC\2001-02\MyHTML.htm"</definedName>
    <definedName name="HTML_Title" hidden="1">"Section 1"</definedName>
    <definedName name="ii" localSheetId="4" hidden="1">{"mass bal",#N/A,FALSE,"Standard_mass_bal_template";"ied sheet",#N/A,FALSE,"Standard_mass_bal_template"}</definedName>
    <definedName name="ii" hidden="1">{"mass bal",#N/A,FALSE,"Standard_mass_bal_template";"ied sheet",#N/A,FALSE,"Standard_mass_bal_template"}</definedName>
    <definedName name="io" localSheetId="4" hidden="1">{"mass bal",#N/A,FALSE,"Standard_mass_bal_template";"ied sheet",#N/A,FALSE,"Standard_mass_bal_template"}</definedName>
    <definedName name="io" hidden="1">{"mass bal",#N/A,FALSE,"Standard_mass_bal_template";"ied sheet",#N/A,FALSE,"Standard_mass_bal_template"}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80019595006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41366.3748958333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UOU" localSheetId="4" hidden="1">{"mass bal",#N/A,FALSE,"Standard_mass_bal_template";"ied sheet",#N/A,FALSE,"Standard_mass_bal_template"}</definedName>
    <definedName name="IUOU" hidden="1">{"mass bal",#N/A,FALSE,"Standard_mass_bal_template";"ied sheet",#N/A,FALSE,"Standard_mass_bal_template"}</definedName>
    <definedName name="JFELL" localSheetId="0" hidden="1">Cover!#REF!</definedName>
    <definedName name="JFELL" localSheetId="4" hidden="1">#REF!</definedName>
    <definedName name="JFELL" hidden="1">#REF!</definedName>
    <definedName name="jgfj" localSheetId="4" hidden="1">{"mass bal",#N/A,FALSE,"Standard_mass_bal_template";"ied sheet",#N/A,FALSE,"Standard_mass_bal_template"}</definedName>
    <definedName name="jgfj" hidden="1">{"mass bal",#N/A,FALSE,"Standard_mass_bal_template";"ied sheet",#N/A,FALSE,"Standard_mass_bal_template"}</definedName>
    <definedName name="jj" localSheetId="4" hidden="1">{"mass bal",#N/A,FALSE,"Standard_mass_bal_template";"ied sheet",#N/A,FALSE,"Standard_mass_bal_template"}</definedName>
    <definedName name="jj" hidden="1">{"mass bal",#N/A,FALSE,"Standard_mass_bal_template";"ied sheet",#N/A,FALSE,"Standard_mass_bal_template"}</definedName>
    <definedName name="kj" localSheetId="4" hidden="1">{"mass bal",#N/A,FALSE,"Standard_mass_bal_template";"ied sheet",#N/A,FALSE,"Standard_mass_bal_template"}</definedName>
    <definedName name="kj" hidden="1">{"mass bal",#N/A,FALSE,"Standard_mass_bal_template";"ied sheet",#N/A,FALSE,"Standard_mass_bal_template"}</definedName>
    <definedName name="kk" localSheetId="4" hidden="1">{"mass bal",#N/A,FALSE,"Standard_mass_bal_template";"ied sheet",#N/A,FALSE,"Standard_mass_bal_template"}</definedName>
    <definedName name="kk" hidden="1">{"mass bal",#N/A,FALSE,"Standard_mass_bal_template";"ied sheet",#N/A,FALSE,"Standard_mass_bal_template"}</definedName>
    <definedName name="limcount" hidden="1">1</definedName>
    <definedName name="ListOffset" hidden="1">1</definedName>
    <definedName name="Mass._b_ful." localSheetId="4" hidden="1">{"mass bal",#N/A,FALSE,"Standard_mass_bal_template";"ied sheet",#N/A,FALSE,"Standard_mass_bal_template"}</definedName>
    <definedName name="Mass._b_ful." hidden="1">{"mass bal",#N/A,FALSE,"Standard_mass_bal_template";"ied sheet",#N/A,FALSE,"Standard_mass_bal_template"}</definedName>
    <definedName name="name2" localSheetId="4" hidden="1">{"mass bal",#N/A,FALSE,"Standard_mass_bal_template";"ied sheet",#N/A,FALSE,"Standard_mass_bal_template"}</definedName>
    <definedName name="name2" hidden="1">{"mass bal",#N/A,FALSE,"Standard_mass_bal_template";"ied sheet",#N/A,FALSE,"Standard_mass_bal_template"}</definedName>
    <definedName name="namechange" localSheetId="4" hidden="1">{"mass bal",#N/A,FALSE,"Standard_mass_bal_template";"ied sheet",#N/A,FALSE,"Standard_mass_bal_template"}</definedName>
    <definedName name="namechange" hidden="1">{"mass bal",#N/A,FALSE,"Standard_mass_bal_template";"ied sheet",#N/A,FALSE,"Standard_mass_bal_template"}</definedName>
    <definedName name="new" localSheetId="0" hidden="1">{"bal",#N/A,FALSE,"working papers";"income",#N/A,FALSE,"working papers"}</definedName>
    <definedName name="New" localSheetId="4" hidden="1">#REF!</definedName>
    <definedName name="New" hidden="1">#REF!</definedName>
    <definedName name="nmbm" localSheetId="4" hidden="1">{"mass bal",#N/A,FALSE,"Standard_mass_bal_template";"ied sheet",#N/A,FALSE,"Standard_mass_bal_template"}</definedName>
    <definedName name="nmbm" hidden="1">{"mass bal",#N/A,FALSE,"Standard_mass_bal_template";"ied sheet",#N/A,FALSE,"Standard_mass_bal_template"}</definedName>
    <definedName name="NvsASD">"V2006-03-22"</definedName>
    <definedName name="NvsAutoDrillOk">"VN"</definedName>
    <definedName name="NvsElapsedTime">0.0345248842568253</definedName>
    <definedName name="NvsEndTime">38812.6159520833</definedName>
    <definedName name="NvsInstSpec">"%,FTW_CC,TCOSTCENTRE_ROLLUP,NALL VALUES"</definedName>
    <definedName name="NvsLayoutType">"M3"</definedName>
    <definedName name="NvsPanelEffdt">"V2003-06-20"</definedName>
    <definedName name="NvsPanelSetid">"VTWA"</definedName>
    <definedName name="NvsReqBU">"VGL002"</definedName>
    <definedName name="NvsReqBUOnly">"VY"</definedName>
    <definedName name="NvsTransLed">"VN"</definedName>
    <definedName name="NvsTreeASD">"V2006-03-22"</definedName>
    <definedName name="NvsValTbl.BUSINESS_UNIT">"BUS_UNIT_TBL_GL"</definedName>
    <definedName name="OISIII" localSheetId="0" hidden="1">Cover!#REF!</definedName>
    <definedName name="OISIII" localSheetId="4" hidden="1">#REF!</definedName>
    <definedName name="OISIII" hidden="1">#REF!</definedName>
    <definedName name="oo" localSheetId="4" hidden="1">{"mass bal",#N/A,FALSE,"Standard_mass_bal_template";"ied sheet",#N/A,FALSE,"Standard_mass_bal_template"}</definedName>
    <definedName name="oo" hidden="1">{"mass bal",#N/A,FALSE,"Standard_mass_bal_template";"ied sheet",#N/A,FALSE,"Standard_mass_bal_template"}</definedName>
    <definedName name="OpexInputs">"Input!$T$2:$AF$2"</definedName>
    <definedName name="po" localSheetId="4" hidden="1">{"mass bal",#N/A,FALSE,"Standard_mass_bal_template";"ied sheet",#N/A,FALSE,"Standard_mass_bal_template"}</definedName>
    <definedName name="po" hidden="1">{"mass bal",#N/A,FALSE,"Standard_mass_bal_template";"ied sheet",#N/A,FALSE,"Standard_mass_bal_template"}</definedName>
    <definedName name="pp" localSheetId="4" hidden="1">{"mass bal",#N/A,FALSE,"Standard_mass_bal_template";"ied sheet",#N/A,FALSE,"Standard_mass_bal_template"}</definedName>
    <definedName name="pp" hidden="1">{"mass bal",#N/A,FALSE,"Standard_mass_bal_template";"ied sheet",#N/A,FALSE,"Standard_mass_bal_template"}</definedName>
    <definedName name="_xlnm.Print_Titles">#N/A</definedName>
    <definedName name="qfx" localSheetId="0" hidden="1">{"NET",#N/A,FALSE,"401C11"}</definedName>
    <definedName name="qfx" localSheetId="4" hidden="1">{"NET",#N/A,FALSE,"401C11"}</definedName>
    <definedName name="qfx" hidden="1">{"NET",#N/A,FALSE,"401C11"}</definedName>
    <definedName name="qq" localSheetId="4" hidden="1">{"mass bal",#N/A,FALSE,"Standard_mass_bal_template";"ied sheet",#N/A,FALSE,"Standard_mass_bal_template"}</definedName>
    <definedName name="qq" hidden="1">{"mass bal",#N/A,FALSE,"Standard_mass_bal_template";"ied sheet",#N/A,FALSE,"Standard_mass_bal_template"}</definedName>
    <definedName name="qqfxlBookCalcMode" hidden="1">-4105</definedName>
    <definedName name="qqfxlCalcReset" hidden="1">FALSE</definedName>
    <definedName name="qqfxlCalculateOnOpen" hidden="1">FALSE</definedName>
    <definedName name="qqfxlFullBoth" hidden="1">TRUE</definedName>
    <definedName name="qqfxlManualBoth" hidden="1">FALSE</definedName>
    <definedName name="qqfxlSheetsBoth" hidden="1">TRUE</definedName>
    <definedName name="qwefqefa" localSheetId="0" hidden="1">Cover!#REF!</definedName>
    <definedName name="qwefqefa" localSheetId="4" hidden="1">#REF!</definedName>
    <definedName name="qwefqefa" hidden="1">#REF!</definedName>
    <definedName name="qxqx" localSheetId="4" hidden="1">{"mass bal",#N/A,FALSE,"Standard_mass_bal_template";"ied sheet",#N/A,FALSE,"Standard_mass_bal_template"}</definedName>
    <definedName name="qxqx" hidden="1">{"mass bal",#N/A,FALSE,"Standard_mass_bal_template";"ied sheet",#N/A,FALSE,"Standard_mass_bal_template"}</definedName>
    <definedName name="real" localSheetId="0" hidden="1">Cover!#REF!</definedName>
    <definedName name="real" localSheetId="4" hidden="1">#REF!</definedName>
    <definedName name="real" hidden="1">#REF!</definedName>
    <definedName name="regre" localSheetId="4" hidden="1">{"mass bal",#N/A,FALSE,"Standard_mass_bal_template";"ied sheet",#N/A,FALSE,"Standard_mass_bal_template"}</definedName>
    <definedName name="regre" hidden="1">{"mass bal",#N/A,FALSE,"Standard_mass_bal_template";"ied sheet",#N/A,FALSE,"Standard_mass_bal_template"}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 hidden="1">2</definedName>
    <definedName name="RiskExcelReportsGoInNewWorkbook">TRUE</definedName>
    <definedName name="RiskExcelReportsToGenerate">0</definedName>
    <definedName name="RiskFixedSeed" hidden="1">1</definedName>
    <definedName name="RiskGenerateExcelReportsAtEndOfSimulation">FALSE</definedName>
    <definedName name="RiskHasSettings" localSheetId="0" hidden="1">7</definedName>
    <definedName name="RiskHasSettings" localSheetId="4" hidden="1">7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ealTimeResults">FALSE</definedName>
    <definedName name="RiskReportGraphFormat">0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howRiskWindowAtEndOfSimulation">TRUE</definedName>
    <definedName name="RiskStandardRecalc" hidden="1">2</definedName>
    <definedName name="RiskTemplateSheetName">"myTemplate"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r" localSheetId="4" hidden="1">{"mass bal",#N/A,FALSE,"Standard_mass_bal_template";"ied sheet",#N/A,FALSE,"Standard_mass_bal_template"}</definedName>
    <definedName name="rr" hidden="1">{"mass bal",#N/A,FALSE,"Standard_mass_bal_template";"ied sheet",#N/A,FALSE,"Standard_mass_bal_template"}</definedName>
    <definedName name="rt" localSheetId="4" hidden="1">{"mass bal",#N/A,FALSE,"Standard_mass_bal_template";"ied sheet",#N/A,FALSE,"Standard_mass_bal_template"}</definedName>
    <definedName name="rt" hidden="1">{"mass bal",#N/A,FALSE,"Standard_mass_bal_template";"ied sheet",#N/A,FALSE,"Standard_mass_bal_template"}</definedName>
    <definedName name="rtretert" localSheetId="4" hidden="1">{"mass bal",#N/A,FALSE,"Standard_mass_bal_template";"ied sheet",#N/A,FALSE,"Standard_mass_bal_template"}</definedName>
    <definedName name="rtretert" hidden="1">{"mass bal",#N/A,FALSE,"Standard_mass_bal_template";"ied sheet",#N/A,FALSE,"Standard_mass_bal_template"}</definedName>
    <definedName name="rytry" localSheetId="0" hidden="1">{"NET",#N/A,FALSE,"401C11"}</definedName>
    <definedName name="rytry" localSheetId="4" hidden="1">{"NET",#N/A,FALSE,"401C11"}</definedName>
    <definedName name="rytry" hidden="1">{"NET",#N/A,FALSE,"401C11"}</definedName>
    <definedName name="sada" localSheetId="4" hidden="1">{"mass bal",#N/A,FALSE,"Standard_mass_bal_template";"ied sheet",#N/A,FALSE,"Standard_mass_bal_template"}</definedName>
    <definedName name="sada" hidden="1">{"mass bal",#N/A,FALSE,"Standard_mass_bal_template";"ied sheet",#N/A,FALSE,"Standard_mass_bal_template"}</definedName>
    <definedName name="SAPBEXhrIndnt" hidden="1">"Wide"</definedName>
    <definedName name="SAPBEXrevision" hidden="1">1</definedName>
    <definedName name="SAPBEXsysID" hidden="1">"BWB"</definedName>
    <definedName name="SAPBEXwbID" hidden="1">"49ZLUKBQR0WG29D9LLI3IBIIT"</definedName>
    <definedName name="SAPsysID" hidden="1">"708C5W7SBKP804JT78WJ0JNKI"</definedName>
    <definedName name="SAPwbID" hidden="1">"ARS"</definedName>
    <definedName name="sdf" localSheetId="4" hidden="1">{"mass bal",#N/A,FALSE,"Standard_mass_bal_template";"ied sheet",#N/A,FALSE,"Standard_mass_bal_template"}</definedName>
    <definedName name="sdf" hidden="1">{"mass bal",#N/A,FALSE,"Standard_mass_bal_template";"ied sheet",#N/A,FALSE,"Standard_mass_bal_template"}</definedName>
    <definedName name="sencount" hidden="1">1</definedName>
    <definedName name="sfd" localSheetId="4" hidden="1">{"mass bal",#N/A,FALSE,"Standard_mass_bal_template";"ied sheet",#N/A,FALSE,"Standard_mass_bal_template"}</definedName>
    <definedName name="sfd" hidden="1">{"mass bal",#N/A,FALSE,"Standard_mass_bal_template";"ied sheet",#N/A,FALSE,"Standard_mass_bal_template"}</definedName>
    <definedName name="sort" localSheetId="0" hidden="1">Cover!#REF!</definedName>
    <definedName name="sort" localSheetId="4" hidden="1">#REF!</definedName>
    <definedName name="sort" hidden="1">#REF!</definedName>
    <definedName name="ss" localSheetId="4" hidden="1">{"mass bal",#N/A,FALSE,"Standard_mass_bal_template";"ied sheet",#N/A,FALSE,"Standard_mass_bal_template"}</definedName>
    <definedName name="ss" hidden="1">{"mass bal",#N/A,FALSE,"Standard_mass_bal_template";"ied sheet",#N/A,FALSE,"Standard_mass_bal_template"}</definedName>
    <definedName name="sss" localSheetId="4" hidden="1">{"mass bal",#N/A,FALSE,"Standard_mass_bal_template";"ied sheet",#N/A,FALSE,"Standard_mass_bal_template"}</definedName>
    <definedName name="sss" hidden="1">{"mass bal",#N/A,FALSE,"Standard_mass_bal_template";"ied sheet",#N/A,FALSE,"Standard_mass_bal_template"}</definedName>
    <definedName name="ssss" localSheetId="4" hidden="1">{"mass bal",#N/A,FALSE,"Standard_mass_bal_template";"ied sheet",#N/A,FALSE,"Standard_mass_bal_template"}</definedName>
    <definedName name="ssss" hidden="1">{"mass bal",#N/A,FALSE,"Standard_mass_bal_template";"ied sheet",#N/A,FALSE,"Standard_mass_bal_template"}</definedName>
    <definedName name="ssssss" localSheetId="4" hidden="1">{"mass bal",#N/A,FALSE,"Standard_mass_bal_template";"ied sheet",#N/A,FALSE,"Standard_mass_bal_template"}</definedName>
    <definedName name="ssssss" hidden="1">{"mass bal",#N/A,FALSE,"Standard_mass_bal_template";"ied sheet",#N/A,FALSE,"Standard_mass_bal_template"}</definedName>
    <definedName name="Table3.4" localSheetId="0" hidden="1">{"CHARGE",#N/A,FALSE,"401C11"}</definedName>
    <definedName name="Table3.4" localSheetId="4" hidden="1">{"CHARGE",#N/A,FALSE,"401C11"}</definedName>
    <definedName name="Table3.4" hidden="1">{"CHARGE",#N/A,FALSE,"401C11"}</definedName>
    <definedName name="tertret" localSheetId="4" hidden="1">{"mass bal",#N/A,FALSE,"Standard_mass_bal_template";"ied sheet",#N/A,FALSE,"Standard_mass_bal_template"}</definedName>
    <definedName name="tertret" hidden="1">{"mass bal",#N/A,FALSE,"Standard_mass_bal_template";"ied sheet",#N/A,FALSE,"Standard_mass_bal_template"}</definedName>
    <definedName name="Test23" localSheetId="0" hidden="1">{"NET",#N/A,FALSE,"401C11"}</definedName>
    <definedName name="Test23" localSheetId="4" hidden="1">{"NET",#N/A,FALSE,"401C11"}</definedName>
    <definedName name="Test23" hidden="1">{"NET",#N/A,FALSE,"401C11"}</definedName>
    <definedName name="tokpi" localSheetId="4" hidden="1">{"mass bal",#N/A,FALSE,"Standard_mass_bal_template";"ied sheet",#N/A,FALSE,"Standard_mass_bal_template"}</definedName>
    <definedName name="tokpi" hidden="1">{"mass bal",#N/A,FALSE,"Standard_mass_bal_template";"ied sheet",#N/A,FALSE,"Standard_mass_bal_template"}</definedName>
    <definedName name="tpff" localSheetId="4" hidden="1">{"mass bal",#N/A,FALSE,"Standard_mass_bal_template";"ied sheet",#N/A,FALSE,"Standard_mass_bal_template"}</definedName>
    <definedName name="tpff" hidden="1">{"mass bal",#N/A,FALSE,"Standard_mass_bal_template";"ied sheet",#N/A,FALSE,"Standard_mass_bal_template"}</definedName>
    <definedName name="trdhtr" localSheetId="0" hidden="1">Cover!#REF!</definedName>
    <definedName name="trdhtr" localSheetId="4" hidden="1">#REF!</definedName>
    <definedName name="trdhtr" hidden="1">#REF!</definedName>
    <definedName name="tt" localSheetId="4" hidden="1">{"mass bal",#N/A,FALSE,"Standard_mass_bal_template";"ied sheet",#N/A,FALSE,"Standard_mass_bal_template"}</definedName>
    <definedName name="tt" hidden="1">{"mass bal",#N/A,FALSE,"Standard_mass_bal_template";"ied sheet",#N/A,FALSE,"Standard_mass_bal_template"}</definedName>
    <definedName name="tty" localSheetId="4" hidden="1">{"mass bal",#N/A,FALSE,"Standard_mass_bal_template";"ied sheet",#N/A,FALSE,"Standard_mass_bal_template"}</definedName>
    <definedName name="tty" hidden="1">{"mass bal",#N/A,FALSE,"Standard_mass_bal_template";"ied sheet",#N/A,FALSE,"Standard_mass_bal_template"}</definedName>
    <definedName name="UIOUIO" localSheetId="4" hidden="1">{"mass bal",#N/A,FALSE,"Standard_mass_bal_template";"ied sheet",#N/A,FALSE,"Standard_mass_bal_template"}</definedName>
    <definedName name="UIOUIO" hidden="1">{"mass bal",#N/A,FALSE,"Standard_mass_bal_template";"ied sheet",#N/A,FALSE,"Standard_mass_bal_template"}</definedName>
    <definedName name="UIOUIOUIOUIOU" localSheetId="4" hidden="1">{"mass bal",#N/A,FALSE,"Standard_mass_bal_template";"ied sheet",#N/A,FALSE,"Standard_mass_bal_template"}</definedName>
    <definedName name="UIOUIOUIOUIOU" hidden="1">{"mass bal",#N/A,FALSE,"Standard_mass_bal_template";"ied sheet",#N/A,FALSE,"Standard_mass_bal_template"}</definedName>
    <definedName name="UIOUIOUOIUIO" localSheetId="4" hidden="1">{"mass bal",#N/A,FALSE,"Standard_mass_bal_template";"ied sheet",#N/A,FALSE,"Standard_mass_bal_template"}</definedName>
    <definedName name="UIOUIOUOIUIO" hidden="1">{"mass bal",#N/A,FALSE,"Standard_mass_bal_template";"ied sheet",#N/A,FALSE,"Standard_mass_bal_template"}</definedName>
    <definedName name="UIOUIOUOIUOUOU" localSheetId="4" hidden="1">{"mass bal",#N/A,FALSE,"Standard_mass_bal_template";"ied sheet",#N/A,FALSE,"Standard_mass_bal_template"}</definedName>
    <definedName name="UIOUIOUOIUOUOU" hidden="1">{"mass bal",#N/A,FALSE,"Standard_mass_bal_template";"ied sheet",#N/A,FALSE,"Standard_mass_bal_template"}</definedName>
    <definedName name="UIOUIOUOUIO" localSheetId="4" hidden="1">{"mass bal",#N/A,FALSE,"Standard_mass_bal_template";"ied sheet",#N/A,FALSE,"Standard_mass_bal_template"}</definedName>
    <definedName name="UIOUIOUOUIO" hidden="1">{"mass bal",#N/A,FALSE,"Standard_mass_bal_template";"ied sheet",#N/A,FALSE,"Standard_mass_bal_template"}</definedName>
    <definedName name="UIOUO" localSheetId="4" hidden="1">{"mass bal",#N/A,FALSE,"Standard_mass_bal_template";"ied sheet",#N/A,FALSE,"Standard_mass_bal_template"}</definedName>
    <definedName name="UIOUO" hidden="1">{"mass bal",#N/A,FALSE,"Standard_mass_bal_template";"ied sheet",#N/A,FALSE,"Standard_mass_bal_template"}</definedName>
    <definedName name="UIOUOIUOUIOUIO" localSheetId="4" hidden="1">{"mass bal",#N/A,FALSE,"Standard_mass_bal_template";"ied sheet",#N/A,FALSE,"Standard_mass_bal_template"}</definedName>
    <definedName name="UIOUOIUOUIOUIO" hidden="1">{"mass bal",#N/A,FALSE,"Standard_mass_bal_template";"ied sheet",#N/A,FALSE,"Standard_mass_bal_template"}</definedName>
    <definedName name="UIOUOOUI" localSheetId="4" hidden="1">{"mass bal",#N/A,FALSE,"Standard_mass_bal_template";"ied sheet",#N/A,FALSE,"Standard_mass_bal_template"}</definedName>
    <definedName name="UIOUOOUI" hidden="1">{"mass bal",#N/A,FALSE,"Standard_mass_bal_template";"ied sheet",#N/A,FALSE,"Standard_mass_bal_template"}</definedName>
    <definedName name="UIOUOUOUI" localSheetId="4" hidden="1">{"mass bal",#N/A,FALSE,"Standard_mass_bal_template";"ied sheet",#N/A,FALSE,"Standard_mass_bal_template"}</definedName>
    <definedName name="UIOUOUOUI" hidden="1">{"mass bal",#N/A,FALSE,"Standard_mass_bal_template";"ied sheet",#N/A,FALSE,"Standard_mass_bal_template"}</definedName>
    <definedName name="UOIUIOUIO" localSheetId="4" hidden="1">{"mass bal",#N/A,FALSE,"Standard_mass_bal_template";"ied sheet",#N/A,FALSE,"Standard_mass_bal_template"}</definedName>
    <definedName name="UOIUIOUIO" hidden="1">{"mass bal",#N/A,FALSE,"Standard_mass_bal_template";"ied sheet",#N/A,FALSE,"Standard_mass_bal_template"}</definedName>
    <definedName name="uu" localSheetId="4" hidden="1">{"mass bal",#N/A,FALSE,"Standard_mass_bal_template";"ied sheet",#N/A,FALSE,"Standard_mass_bal_template"}</definedName>
    <definedName name="uu" hidden="1">{"mass bal",#N/A,FALSE,"Standard_mass_bal_template";"ied sheet",#N/A,FALSE,"Standard_mass_bal_template"}</definedName>
    <definedName name="vbc" localSheetId="4" hidden="1">{"mass bal",#N/A,FALSE,"Standard_mass_bal_template";"ied sheet",#N/A,FALSE,"Standard_mass_bal_template"}</definedName>
    <definedName name="vbc" hidden="1">{"mass bal",#N/A,FALSE,"Standard_mass_bal_template";"ied sheet",#N/A,FALSE,"Standard_mass_bal_template"}</definedName>
    <definedName name="VFSD" localSheetId="4" hidden="1">{"mass bal",#N/A,FALSE,"Standard_mass_bal_template";"ied sheet",#N/A,FALSE,"Standard_mass_bal_template"}</definedName>
    <definedName name="VFSD" hidden="1">{"mass bal",#N/A,FALSE,"Standard_mass_bal_template";"ied sheet",#N/A,FALSE,"Standard_mass_bal_template"}</definedName>
    <definedName name="vqm.lxss_.bal._.ful." localSheetId="4" hidden="1">{"mass bal",#N/A,FALSE,"Standard_mass_bal_template";"ied sheet",#N/A,FALSE,"Standard_mass_bal_template"}</definedName>
    <definedName name="vqm.lxss_.bal._.ful." hidden="1">{"mass bal",#N/A,FALSE,"Standard_mass_bal_template";"ied sheet",#N/A,FALSE,"Standard_mass_bal_template"}</definedName>
    <definedName name="VVFSD" localSheetId="4" hidden="1">{"mass bal",#N/A,FALSE,"Standard_mass_bal_template";"ied sheet",#N/A,FALSE,"Standard_mass_bal_template"}</definedName>
    <definedName name="VVFSD" hidden="1">{"mass bal",#N/A,FALSE,"Standard_mass_bal_template";"ied sheet",#N/A,FALSE,"Standard_mass_bal_template"}</definedName>
    <definedName name="wdwqd" localSheetId="4" hidden="1">{"mass bal",#N/A,FALSE,"Standard_mass_bal_template";"ied sheet",#N/A,FALSE,"Standard_mass_bal_template"}</definedName>
    <definedName name="wdwqd" hidden="1">{"mass bal",#N/A,FALSE,"Standard_mass_bal_template";"ied sheet",#N/A,FALSE,"Standard_mass_bal_template"}</definedName>
    <definedName name="wert" localSheetId="0" hidden="1">{"GROSS",#N/A,FALSE,"401C11"}</definedName>
    <definedName name="wert" localSheetId="4" hidden="1">{"GROSS",#N/A,FALSE,"401C11"}</definedName>
    <definedName name="wert" hidden="1">{"GROSS",#N/A,FALSE,"401C11"}</definedName>
    <definedName name="werwer" localSheetId="4" hidden="1">{"mass bal",#N/A,FALSE,"Standard_mass_bal_template";"ied sheet",#N/A,FALSE,"Standard_mass_bal_template"}</definedName>
    <definedName name="werwer" hidden="1">{"mass bal",#N/A,FALSE,"Standard_mass_bal_template";"ied sheet",#N/A,FALSE,"Standard_mass_bal_template"}</definedName>
    <definedName name="wgte" localSheetId="4" hidden="1">{"mass bal",#N/A,FALSE,"Standard_mass_bal_template";"ied sheet",#N/A,FALSE,"Standard_mass_bal_template"}</definedName>
    <definedName name="wgte" hidden="1">{"mass bal",#N/A,FALSE,"Standard_mass_bal_template";"ied sheet",#N/A,FALSE,"Standard_mass_bal_template"}</definedName>
    <definedName name="wombat" localSheetId="0" hidden="1">Cover!#REF!</definedName>
    <definedName name="wombat" localSheetId="4" hidden="1">#REF!</definedName>
    <definedName name="wombat" hidden="1">#REF!</definedName>
    <definedName name="wotsthis" localSheetId="0" hidden="1">{"P&amp;L phased",#N/A,FALSE,"P and L";"Interest phased",#N/A,FALSE,"Interest";"Cshf phased",#N/A,FALSE,"Cashflow";"BSheet phased",#N/A,FALSE,"B Sheet";"Capex phased",#N/A,FALSE,"Capex"}</definedName>
    <definedName name="wotsthis" localSheetId="4" hidden="1">{"P&amp;L phased",#N/A,FALSE,"P and L";"Interest phased",#N/A,FALSE,"Interest";"Cshf phased",#N/A,FALSE,"Cashflow";"BSheet phased",#N/A,FALSE,"B Sheet";"Capex phased",#N/A,FALSE,"Capex"}</definedName>
    <definedName name="wotsthis" hidden="1">{"P&amp;L phased",#N/A,FALSE,"P and L";"Interest phased",#N/A,FALSE,"Interest";"Cshf phased",#N/A,FALSE,"Cashflow";"BSheet phased",#N/A,FALSE,"B Sheet";"Capex phased",#N/A,FALSE,"Capex"}</definedName>
    <definedName name="wrn.A." localSheetId="4" hidden="1">{#N/A,#N/A,FALSE,"QTR RATIOS - Margin"}</definedName>
    <definedName name="wrn.A." hidden="1">{#N/A,#N/A,FALSE,"QTR RATIOS - Margin"}</definedName>
    <definedName name="wrn.Calculation._.Sheets." localSheetId="4" hidden="1">{#N/A,#N/A,FALSE,"Marka Calcs";#N/A,#N/A,FALSE,"Aqaba Calcs";#N/A,#N/A,FALSE,"QAIA Calcs";#N/A,#N/A,FALSE,"Cons Airpo Calcs";#N/A,#N/A,FALSE,"ANS calcs";#N/A,#N/A,FALSE,"QNTC Calcs";#N/A,#N/A,FALSE,"R&amp;S Calcs";#N/A,#N/A,FALSE,"Corp Calcs";#N/A,#N/A,FALSE,"Cons CAA Calcs"}</definedName>
    <definedName name="wrn.Calculation._.Sheets." hidden="1">{#N/A,#N/A,FALSE,"Marka Calcs";#N/A,#N/A,FALSE,"Aqaba Calcs";#N/A,#N/A,FALSE,"QAIA Calcs";#N/A,#N/A,FALSE,"Cons Airpo Calcs";#N/A,#N/A,FALSE,"ANS calcs";#N/A,#N/A,FALSE,"QNTC Calcs";#N/A,#N/A,FALSE,"R&amp;S Calcs";#N/A,#N/A,FALSE,"Corp Calcs";#N/A,#N/A,FALSE,"Cons CAA Calcs"}</definedName>
    <definedName name="wrn.calculation._.Sheets2." localSheetId="4" hidden="1">{#N/A,#N/A,FALSE,"Marka Calcs";#N/A,#N/A,FALSE,"Aqaba Calcs";#N/A,#N/A,FALSE,"QAIA Calcs";#N/A,#N/A,FALSE,"Cons Airpo Calcs";#N/A,#N/A,FALSE,"ANS calcs";#N/A,#N/A,FALSE,"QNTC Calcs";#N/A,#N/A,FALSE,"R&amp;S Calcs";#N/A,#N/A,FALSE,"Corp Calcs";#N/A,#N/A,FALSE,"Cons CAA Calcs"}</definedName>
    <definedName name="wrn.calculation._.Sheets2." hidden="1">{#N/A,#N/A,FALSE,"Marka Calcs";#N/A,#N/A,FALSE,"Aqaba Calcs";#N/A,#N/A,FALSE,"QAIA Calcs";#N/A,#N/A,FALSE,"Cons Airpo Calcs";#N/A,#N/A,FALSE,"ANS calcs";#N/A,#N/A,FALSE,"QNTC Calcs";#N/A,#N/A,FALSE,"R&amp;S Calcs";#N/A,#N/A,FALSE,"Corp Calcs";#N/A,#N/A,FALSE,"Cons CAA Calcs"}</definedName>
    <definedName name="wrn.CHARGE." localSheetId="0" hidden="1">{"CHARGE",#N/A,FALSE,"401C11"}</definedName>
    <definedName name="wrn.CHARGE." localSheetId="4" hidden="1">{"CHARGE",#N/A,FALSE,"401C11"}</definedName>
    <definedName name="wrn.CHARGE." hidden="1">{"CHARGE",#N/A,FALSE,"401C11"}</definedName>
    <definedName name="wrn.GROSS." localSheetId="0" hidden="1">{"GROSS",#N/A,FALSE,"401C11"}</definedName>
    <definedName name="wrn.GROSS." localSheetId="4" hidden="1">{"GROSS",#N/A,FALSE,"401C11"}</definedName>
    <definedName name="wrn.GROSS." hidden="1">{"GROSS",#N/A,FALSE,"401C11"}</definedName>
    <definedName name="wrn.mass._.bal._.ful." localSheetId="4" hidden="1">{"mass bal",#N/A,FALSE,"Standard_mass_bal_template";"ied sheet",#N/A,FALSE,"Standard_mass_bal_template"}</definedName>
    <definedName name="wrn.mass._.bal._.ful." hidden="1">{"mass bal",#N/A,FALSE,"Standard_mass_bal_template";"ied sheet",#N/A,FALSE,"Standard_mass_bal_template"}</definedName>
    <definedName name="wrn.Monthly._.Reports." localSheetId="4" hidden="1">{#N/A,#N/A,FALSE,"Summary";#N/A,#N/A,FALSE,"Admin";#N/A,#N/A,FALSE,"Medical";#N/A,#N/A,FALSE,"Pharmaco";#N/A,#N/A,FALSE,"Regulatory";#N/A,#N/A,FALSE,"Biometrics";#N/A,#N/A,FALSE,"Med Info";#N/A,#N/A,FALSE,"Proj Man";#N/A,#N/A,FALSE,"Pharm Dev";#N/A,#N/A,FALSE,"QA";#N/A,#N/A,FALSE,"Preclinical"}</definedName>
    <definedName name="wrn.Monthly._.Reports." hidden="1">{#N/A,#N/A,FALSE,"Summary";#N/A,#N/A,FALSE,"Admin";#N/A,#N/A,FALSE,"Medical";#N/A,#N/A,FALSE,"Pharmaco";#N/A,#N/A,FALSE,"Regulatory";#N/A,#N/A,FALSE,"Biometrics";#N/A,#N/A,FALSE,"Med Info";#N/A,#N/A,FALSE,"Proj Man";#N/A,#N/A,FALSE,"Pharm Dev";#N/A,#N/A,FALSE,"QA";#N/A,#N/A,FALSE,"Preclinical"}</definedName>
    <definedName name="wrn.NET." localSheetId="0" hidden="1">{"NET",#N/A,FALSE,"401C11"}</definedName>
    <definedName name="wrn.NET." localSheetId="4" hidden="1">{"NET",#N/A,FALSE,"401C11"}</definedName>
    <definedName name="wrn.NET." hidden="1">{"NET",#N/A,FALSE,"401C11"}</definedName>
    <definedName name="wrn.papersdraft" localSheetId="0" hidden="1">{"bal",#N/A,FALSE,"working papers";"income",#N/A,FALSE,"working papers"}</definedName>
    <definedName name="wrn.papersdraft" localSheetId="4" hidden="1">{"bal",#N/A,FALSE,"working papers";"income",#N/A,FALSE,"working papers"}</definedName>
    <definedName name="wrn.papersdraft" hidden="1">{"bal",#N/A,FALSE,"working papers";"income",#N/A,FALSE,"working papers"}</definedName>
    <definedName name="wrn.Print._.5._.and._.12." localSheetId="0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localSheetId="4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Phased." localSheetId="0" hidden="1">{"P&amp;L phased",#N/A,FALSE,"P and L";"Interest phased",#N/A,FALSE,"Interest";"Cshf phased",#N/A,FALSE,"Cashflow";"BSheet phased",#N/A,FALSE,"B Sheet";"Capex phased",#N/A,FALSE,"Capex"}</definedName>
    <definedName name="wrn.Print._.Phased." localSheetId="4" hidden="1">{"P&amp;L phased",#N/A,FALSE,"P and L";"Interest phased",#N/A,FALSE,"Interest";"Cshf phased",#N/A,FALSE,"Cashflow";"BSheet phased",#N/A,FALSE,"B Sheet";"Capex phased",#N/A,FALSE,"Capex"}</definedName>
    <definedName name="wrn.Print._.Phased." hidden="1">{"P&amp;L phased",#N/A,FALSE,"P and L";"Interest phased",#N/A,FALSE,"Interest";"Cshf phased",#N/A,FALSE,"Cashflow";"BSheet phased",#N/A,FALSE,"B Sheet";"Capex phased",#N/A,FALSE,"Capex"}</definedName>
    <definedName name="wrn.Results._.and._.Summary." localSheetId="4" hidden="1">{#N/A,#N/A,FALSE,"Marka Results";#N/A,#N/A,FALSE,"Aqaba Results";#N/A,#N/A,FALSE,"QAIA Results";#N/A,#N/A,FALSE,"Cons Airports Results";#N/A,#N/A,FALSE,"ANS Results";#N/A,#N/A,FALSE,"QNTC Results";#N/A,#N/A,FALSE,"R&amp;S Results";#N/A,#N/A,FALSE,"Corporate results";#N/A,#N/A,FALSE,"Cons CAA Results";#N/A,#N/A,FALSE,"Summary"}</definedName>
    <definedName name="wrn.Results._.and._.Summary." hidden="1">{#N/A,#N/A,FALSE,"Marka Results";#N/A,#N/A,FALSE,"Aqaba Results";#N/A,#N/A,FALSE,"QAIA Results";#N/A,#N/A,FALSE,"Cons Airports Results";#N/A,#N/A,FALSE,"ANS Results";#N/A,#N/A,FALSE,"QNTC Results";#N/A,#N/A,FALSE,"R&amp;S Results";#N/A,#N/A,FALSE,"Corporate results";#N/A,#N/A,FALSE,"Cons CAA Results";#N/A,#N/A,FALSE,"Summary"}</definedName>
    <definedName name="wrn.wpapers." localSheetId="0" hidden="1">{"bal",#N/A,FALSE,"working papers";"income",#N/A,FALSE,"working papers"}</definedName>
    <definedName name="wrn.wpapers." localSheetId="4" hidden="1">{"bal",#N/A,FALSE,"working papers";"income",#N/A,FALSE,"working papers"}</definedName>
    <definedName name="wrn.wpapers." hidden="1">{"bal",#N/A,FALSE,"working papers";"income",#N/A,FALSE,"working papers"}</definedName>
    <definedName name="ww" localSheetId="4" hidden="1">{"mass bal",#N/A,FALSE,"Standard_mass_bal_template";"ied sheet",#N/A,FALSE,"Standard_mass_bal_template"}</definedName>
    <definedName name="ww" hidden="1">{"mass bal",#N/A,FALSE,"Standard_mass_bal_template";"ied sheet",#N/A,FALSE,"Standard_mass_bal_template"}</definedName>
    <definedName name="www" localSheetId="4" hidden="1">{"mass bal",#N/A,FALSE,"Standard_mass_bal_template";"ied sheet",#N/A,FALSE,"Standard_mass_bal_template"}</definedName>
    <definedName name="www" hidden="1">{"mass bal",#N/A,FALSE,"Standard_mass_bal_template";"ied sheet",#N/A,FALSE,"Standard_mass_bal_template"}</definedName>
    <definedName name="wwww" localSheetId="4" hidden="1">{"mass bal",#N/A,FALSE,"Standard_mass_bal_template";"ied sheet",#N/A,FALSE,"Standard_mass_bal_template"}</definedName>
    <definedName name="wwww" hidden="1">{"mass bal",#N/A,FALSE,"Standard_mass_bal_template";"ied sheet",#N/A,FALSE,"Standard_mass_bal_template"}</definedName>
    <definedName name="wwwwwww" localSheetId="4" hidden="1">{"mass bal",#N/A,FALSE,"Standard_mass_bal_template";"ied sheet",#N/A,FALSE,"Standard_mass_bal_template"}</definedName>
    <definedName name="wwwwwww" hidden="1">{"mass bal",#N/A,FALSE,"Standard_mass_bal_template";"ied sheet",#N/A,FALSE,"Standard_mass_bal_template"}</definedName>
    <definedName name="xc" localSheetId="4" hidden="1">{"mass bal",#N/A,FALSE,"Standard_mass_bal_template";"ied sheet",#N/A,FALSE,"Standard_mass_bal_template"}</definedName>
    <definedName name="xc" hidden="1">{"mass bal",#N/A,FALSE,"Standard_mass_bal_template";"ied sheet",#N/A,FALSE,"Standard_mass_bal_template"}</definedName>
    <definedName name="xv" localSheetId="4" hidden="1">{"mass bal",#N/A,FALSE,"Standard_mass_bal_template";"ied sheet",#N/A,FALSE,"Standard_mass_bal_template"}</definedName>
    <definedName name="xv" hidden="1">{"mass bal",#N/A,FALSE,"Standard_mass_bal_template";"ied sheet",#N/A,FALSE,"Standard_mass_bal_template"}</definedName>
    <definedName name="xxx" localSheetId="0" hidden="1">{"CHARGE",#N/A,FALSE,"401C11"}</definedName>
    <definedName name="xxx" localSheetId="4" hidden="1">{"CHARGE",#N/A,FALSE,"401C11"}</definedName>
    <definedName name="xxx" hidden="1">{"CHARGE",#N/A,FALSE,"401C11"}</definedName>
    <definedName name="xyzzyz" localSheetId="4" hidden="1">{"mass bal",#N/A,FALSE,"Standard_mass_bal_template";"ied sheet",#N/A,FALSE,"Standard_mass_bal_template"}</definedName>
    <definedName name="xyzzyz" hidden="1">{"mass bal",#N/A,FALSE,"Standard_mass_bal_template";"ied sheet",#N/A,FALSE,"Standard_mass_bal_template"}</definedName>
    <definedName name="yui" localSheetId="4" hidden="1">{"mass bal",#N/A,FALSE,"Standard_mass_bal_template";"ied sheet",#N/A,FALSE,"Standard_mass_bal_template"}</definedName>
    <definedName name="yui" hidden="1">{"mass bal",#N/A,FALSE,"Standard_mass_bal_template";"ied sheet",#N/A,FALSE,"Standard_mass_bal_template"}</definedName>
    <definedName name="yyy" localSheetId="0" hidden="1">{"GROSS",#N/A,FALSE,"401C11"}</definedName>
    <definedName name="yyy" localSheetId="4" hidden="1">{"GROSS",#N/A,FALSE,"401C11"}</definedName>
    <definedName name="yyy" hidden="1">{"GROSS",#N/A,FALSE,"401C11"}</definedName>
    <definedName name="zdf" localSheetId="4" hidden="1">{"mass bal",#N/A,FALSE,"Standard_mass_bal_template";"ied sheet",#N/A,FALSE,"Standard_mass_bal_template"}</definedName>
    <definedName name="zdf" hidden="1">{"mass bal",#N/A,FALSE,"Standard_mass_bal_template";"ied sheet",#N/A,FALSE,"Standard_mass_bal_template"}</definedName>
    <definedName name="zzz" localSheetId="0" hidden="1">{"NET",#N/A,FALSE,"401C11"}</definedName>
    <definedName name="zzz" localSheetId="4" hidden="1">{"NET",#N/A,FALSE,"401C11"}</definedName>
    <definedName name="zzz" hidden="1">{"NET",#N/A,FALSE,"401C11"}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62" l="1"/>
  <c r="M57" i="11"/>
  <c r="N57" i="11" a="1"/>
  <c r="N57" i="11" s="1"/>
  <c r="M58" i="11"/>
  <c r="N58" i="11" a="1"/>
  <c r="N58" i="11" s="1"/>
  <c r="M59" i="11"/>
  <c r="N59" i="11" a="1"/>
  <c r="N59" i="11" s="1"/>
  <c r="M60" i="11"/>
  <c r="N60" i="11" a="1"/>
  <c r="N60" i="11" s="1"/>
  <c r="M61" i="11"/>
  <c r="N61" i="11" a="1"/>
  <c r="N61" i="11" s="1"/>
  <c r="M62" i="11"/>
  <c r="N62" i="11" a="1"/>
  <c r="N62" i="11" s="1"/>
  <c r="M63" i="11"/>
  <c r="N63" i="11" a="1"/>
  <c r="N63" i="11" s="1"/>
  <c r="M57" i="7"/>
  <c r="N57" i="7"/>
  <c r="M58" i="7"/>
  <c r="N58" i="7"/>
  <c r="M59" i="7"/>
  <c r="N59" i="7"/>
  <c r="M60" i="7"/>
  <c r="N60" i="7"/>
  <c r="M61" i="7"/>
  <c r="N61" i="7"/>
  <c r="M62" i="7"/>
  <c r="N62" i="7"/>
  <c r="M63" i="7"/>
  <c r="N63" i="7"/>
  <c r="M57" i="10"/>
  <c r="N57" i="10" a="1"/>
  <c r="N57" i="10" s="1"/>
  <c r="M58" i="10"/>
  <c r="N58" i="10" a="1"/>
  <c r="N58" i="10" s="1"/>
  <c r="M59" i="10"/>
  <c r="N59" i="10" a="1"/>
  <c r="N59" i="10" s="1"/>
  <c r="M60" i="10"/>
  <c r="N60" i="10" a="1"/>
  <c r="N60" i="10" s="1"/>
  <c r="M61" i="10"/>
  <c r="N61" i="10" a="1"/>
  <c r="N61" i="10" s="1"/>
  <c r="M62" i="10"/>
  <c r="N62" i="10" a="1"/>
  <c r="N62" i="10" s="1"/>
  <c r="M63" i="10"/>
  <c r="N63" i="10" a="1"/>
  <c r="N63" i="10" s="1"/>
  <c r="M57" i="5"/>
  <c r="N57" i="5" a="1"/>
  <c r="N57" i="5" s="1"/>
  <c r="M58" i="5"/>
  <c r="N58" i="5" a="1"/>
  <c r="N58" i="5" s="1"/>
  <c r="M59" i="5"/>
  <c r="N59" i="5" a="1"/>
  <c r="N59" i="5" s="1"/>
  <c r="M60" i="5"/>
  <c r="N60" i="5" a="1"/>
  <c r="N60" i="5" s="1"/>
  <c r="M61" i="5"/>
  <c r="N61" i="5" a="1"/>
  <c r="N61" i="5" s="1"/>
  <c r="M62" i="5"/>
  <c r="N62" i="5" a="1"/>
  <c r="N62" i="5" s="1"/>
  <c r="M63" i="5"/>
  <c r="N63" i="5" a="1"/>
  <c r="N63" i="5" s="1"/>
  <c r="K57" i="60"/>
  <c r="K58" i="60"/>
  <c r="K59" i="60"/>
  <c r="K60" i="60"/>
  <c r="K61" i="60"/>
  <c r="K62" i="60"/>
  <c r="K63" i="60"/>
  <c r="F57" i="57"/>
  <c r="F58" i="57"/>
  <c r="H58" i="57" s="1"/>
  <c r="F58" i="60" s="1"/>
  <c r="F59" i="57"/>
  <c r="H59" i="57" s="1"/>
  <c r="F60" i="57"/>
  <c r="H60" i="57" s="1"/>
  <c r="F60" i="60" s="1"/>
  <c r="F61" i="57"/>
  <c r="H61" i="57" s="1"/>
  <c r="F61" i="60" s="1"/>
  <c r="F62" i="57"/>
  <c r="F63" i="57"/>
  <c r="H63" i="57" s="1"/>
  <c r="F63" i="60" s="1"/>
  <c r="E13" i="53"/>
  <c r="K26" i="53"/>
  <c r="K25" i="53"/>
  <c r="K24" i="53"/>
  <c r="K22" i="53"/>
  <c r="K20" i="53"/>
  <c r="K19" i="53"/>
  <c r="K18" i="53"/>
  <c r="K17" i="53"/>
  <c r="K16" i="53"/>
  <c r="K13" i="53"/>
  <c r="K12" i="53"/>
  <c r="K5" i="53"/>
  <c r="K6" i="53"/>
  <c r="K7" i="53"/>
  <c r="K8" i="53"/>
  <c r="K9" i="53"/>
  <c r="K4" i="53"/>
  <c r="M60" i="57" l="1"/>
  <c r="M59" i="57"/>
  <c r="F59" i="60"/>
  <c r="H57" i="57"/>
  <c r="F57" i="60" s="1"/>
  <c r="H62" i="57"/>
  <c r="F62" i="60" s="1"/>
  <c r="M61" i="57"/>
  <c r="M58" i="57"/>
  <c r="M63" i="57"/>
  <c r="E12" i="53"/>
  <c r="E22" i="53"/>
  <c r="M57" i="57" l="1"/>
  <c r="M62" i="57"/>
  <c r="C29" i="65"/>
  <c r="E29" i="65" s="1"/>
  <c r="E21" i="17" s="1"/>
  <c r="C30" i="65"/>
  <c r="E30" i="65" s="1"/>
  <c r="F21" i="17" s="1"/>
  <c r="C31" i="65"/>
  <c r="E31" i="65" s="1"/>
  <c r="G21" i="17" s="1"/>
  <c r="C32" i="65"/>
  <c r="E32" i="65" s="1"/>
  <c r="H21" i="17" s="1"/>
  <c r="C33" i="65"/>
  <c r="E33" i="65" s="1"/>
  <c r="I21" i="17" s="1"/>
  <c r="C34" i="65"/>
  <c r="E34" i="65" s="1"/>
  <c r="J21" i="17" s="1"/>
  <c r="C35" i="65"/>
  <c r="E35" i="65" s="1"/>
  <c r="K21" i="17" s="1"/>
  <c r="C36" i="65"/>
  <c r="E36" i="65" s="1"/>
  <c r="L21" i="17" s="1"/>
  <c r="C37" i="65"/>
  <c r="E37" i="65" s="1"/>
  <c r="M21" i="17" s="1"/>
  <c r="C38" i="65"/>
  <c r="E38" i="65" s="1"/>
  <c r="N21" i="17" s="1"/>
  <c r="C39" i="65"/>
  <c r="E39" i="65" s="1"/>
  <c r="O21" i="17" s="1"/>
  <c r="C40" i="65"/>
  <c r="E40" i="65" s="1"/>
  <c r="P21" i="17" s="1"/>
  <c r="C41" i="65"/>
  <c r="E41" i="65" s="1"/>
  <c r="Q21" i="17" s="1"/>
  <c r="C42" i="65"/>
  <c r="E42" i="65" s="1"/>
  <c r="R21" i="17" s="1"/>
  <c r="C43" i="65"/>
  <c r="E43" i="65" s="1"/>
  <c r="S21" i="17" s="1"/>
  <c r="C44" i="65"/>
  <c r="E44" i="65" s="1"/>
  <c r="T21" i="17" s="1"/>
  <c r="C28" i="65"/>
  <c r="E28" i="65" s="1"/>
  <c r="D21" i="17" s="1"/>
  <c r="H7" i="65"/>
  <c r="H8" i="65"/>
  <c r="H9" i="65"/>
  <c r="H12" i="65"/>
  <c r="H13" i="65"/>
  <c r="H15" i="65"/>
  <c r="H16" i="65"/>
  <c r="H17" i="65"/>
  <c r="H18" i="65"/>
  <c r="H19" i="65"/>
  <c r="H20" i="65"/>
  <c r="H21" i="65"/>
  <c r="H22" i="65"/>
  <c r="H6" i="65"/>
  <c r="D7" i="65"/>
  <c r="D8" i="65"/>
  <c r="D9" i="65"/>
  <c r="D12" i="65"/>
  <c r="D14" i="65"/>
  <c r="D15" i="65"/>
  <c r="D16" i="65"/>
  <c r="D17" i="65"/>
  <c r="D18" i="65"/>
  <c r="D19" i="65"/>
  <c r="D20" i="65"/>
  <c r="D22" i="65"/>
  <c r="D6" i="65"/>
  <c r="G29" i="65"/>
  <c r="I29" i="65" s="1"/>
  <c r="E28" i="18" s="1"/>
  <c r="G30" i="65"/>
  <c r="I30" i="65" s="1"/>
  <c r="F28" i="18" s="1"/>
  <c r="G31" i="65"/>
  <c r="I31" i="65" s="1"/>
  <c r="G28" i="18" s="1"/>
  <c r="G32" i="65"/>
  <c r="I32" i="65" s="1"/>
  <c r="H28" i="18" s="1"/>
  <c r="G33" i="65"/>
  <c r="I33" i="65" s="1"/>
  <c r="I28" i="18" s="1"/>
  <c r="G34" i="65"/>
  <c r="I34" i="65" s="1"/>
  <c r="J28" i="18" s="1"/>
  <c r="G35" i="65"/>
  <c r="I35" i="65" s="1"/>
  <c r="K28" i="18" s="1"/>
  <c r="G36" i="65"/>
  <c r="I36" i="65" s="1"/>
  <c r="L28" i="18" s="1"/>
  <c r="G37" i="65"/>
  <c r="I37" i="65" s="1"/>
  <c r="M28" i="18" s="1"/>
  <c r="G38" i="65"/>
  <c r="I38" i="65" s="1"/>
  <c r="N28" i="18" s="1"/>
  <c r="G39" i="65"/>
  <c r="I39" i="65" s="1"/>
  <c r="G40" i="65"/>
  <c r="I40" i="65" s="1"/>
  <c r="G41" i="65"/>
  <c r="I41" i="65" s="1"/>
  <c r="G42" i="65"/>
  <c r="I42" i="65" s="1"/>
  <c r="G43" i="65"/>
  <c r="I43" i="65" s="1"/>
  <c r="G44" i="65"/>
  <c r="I44" i="65" s="1"/>
  <c r="G28" i="65"/>
  <c r="I28" i="65" s="1"/>
  <c r="D28" i="18" s="1"/>
  <c r="G7" i="65" a="1"/>
  <c r="G7" i="65" s="1"/>
  <c r="G8" i="65" a="1"/>
  <c r="G8" i="65" s="1"/>
  <c r="G9" i="65" a="1"/>
  <c r="G9" i="65" s="1"/>
  <c r="G10" i="65" a="1"/>
  <c r="G10" i="65" s="1"/>
  <c r="G11" i="65" a="1"/>
  <c r="G11" i="65" s="1"/>
  <c r="G12" i="65" a="1"/>
  <c r="G12" i="65" s="1"/>
  <c r="G13" i="65" a="1"/>
  <c r="G13" i="65" s="1"/>
  <c r="G14" i="65" a="1"/>
  <c r="G14" i="65" s="1"/>
  <c r="G15" i="65" a="1"/>
  <c r="G15" i="65" s="1"/>
  <c r="G16" i="65" a="1"/>
  <c r="G16" i="65" s="1"/>
  <c r="G17" i="65" a="1"/>
  <c r="G17" i="65" s="1"/>
  <c r="G18" i="65" a="1"/>
  <c r="G18" i="65" s="1"/>
  <c r="G19" i="65" a="1"/>
  <c r="G19" i="65" s="1"/>
  <c r="G20" i="65" a="1"/>
  <c r="G20" i="65" s="1"/>
  <c r="G21" i="65" a="1"/>
  <c r="G21" i="65" s="1"/>
  <c r="G22" i="65" a="1"/>
  <c r="G22" i="65" s="1"/>
  <c r="G6" i="65" a="1"/>
  <c r="G6" i="65" s="1"/>
  <c r="C7" i="65" a="1"/>
  <c r="C7" i="65" s="1"/>
  <c r="C8" i="65" a="1"/>
  <c r="C8" i="65" s="1"/>
  <c r="C9" i="65" a="1"/>
  <c r="C9" i="65" s="1"/>
  <c r="C10" i="65" a="1"/>
  <c r="C10" i="65" s="1"/>
  <c r="C11" i="65" a="1"/>
  <c r="C11" i="65" s="1"/>
  <c r="C12" i="65" a="1"/>
  <c r="C12" i="65" s="1"/>
  <c r="C13" i="65" a="1"/>
  <c r="C13" i="65" s="1"/>
  <c r="C14" i="65" a="1"/>
  <c r="C14" i="65" s="1"/>
  <c r="C15" i="65" a="1"/>
  <c r="C15" i="65" s="1"/>
  <c r="C16" i="65" a="1"/>
  <c r="C16" i="65" s="1"/>
  <c r="C17" i="65" a="1"/>
  <c r="C17" i="65" s="1"/>
  <c r="C18" i="65" a="1"/>
  <c r="C18" i="65" s="1"/>
  <c r="C19" i="65" a="1"/>
  <c r="C19" i="65" s="1"/>
  <c r="C20" i="65" a="1"/>
  <c r="C20" i="65" s="1"/>
  <c r="C21" i="65" a="1"/>
  <c r="C21" i="65" s="1"/>
  <c r="C22" i="65" a="1"/>
  <c r="C22" i="65" s="1"/>
  <c r="C6" i="65" a="1"/>
  <c r="C6" i="65" s="1"/>
  <c r="I6" i="65" l="1"/>
  <c r="D14" i="18" s="1"/>
  <c r="E15" i="65"/>
  <c r="M11" i="17" s="1"/>
  <c r="I20" i="65"/>
  <c r="I13" i="65"/>
  <c r="K14" i="18" s="1"/>
  <c r="E14" i="65"/>
  <c r="L11" i="17" s="1"/>
  <c r="I18" i="65"/>
  <c r="E9" i="65"/>
  <c r="G11" i="17" s="1"/>
  <c r="E12" i="65"/>
  <c r="J11" i="17" s="1"/>
  <c r="E6" i="65"/>
  <c r="D11" i="17" s="1"/>
  <c r="I12" i="65"/>
  <c r="J14" i="18" s="1"/>
  <c r="E22" i="65"/>
  <c r="T11" i="17" s="1"/>
  <c r="E8" i="65"/>
  <c r="F11" i="17" s="1"/>
  <c r="E7" i="65"/>
  <c r="E11" i="17" s="1"/>
  <c r="I17" i="65"/>
  <c r="I15" i="65"/>
  <c r="M14" i="18" s="1"/>
  <c r="E20" i="65"/>
  <c r="R11" i="17" s="1"/>
  <c r="I8" i="65"/>
  <c r="F14" i="18" s="1"/>
  <c r="E16" i="65"/>
  <c r="N11" i="17" s="1"/>
  <c r="I9" i="65"/>
  <c r="G14" i="18" s="1"/>
  <c r="I19" i="65"/>
  <c r="E18" i="65"/>
  <c r="P11" i="17" s="1"/>
  <c r="I22" i="65"/>
  <c r="E19" i="65"/>
  <c r="Q11" i="17" s="1"/>
  <c r="E17" i="65"/>
  <c r="O11" i="17" s="1"/>
  <c r="I21" i="65"/>
  <c r="I7" i="65"/>
  <c r="E14" i="18" s="1"/>
  <c r="I16" i="65"/>
  <c r="N14" i="18" s="1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85" i="7"/>
  <c r="N86" i="7"/>
  <c r="N87" i="7"/>
  <c r="N88" i="7"/>
  <c r="N89" i="7"/>
  <c r="N90" i="7"/>
  <c r="N91" i="7"/>
  <c r="N92" i="7"/>
  <c r="N93" i="7"/>
  <c r="N94" i="7"/>
  <c r="N95" i="7"/>
  <c r="N96" i="7"/>
  <c r="N97" i="7"/>
  <c r="N98" i="7"/>
  <c r="N99" i="7"/>
  <c r="N100" i="7"/>
  <c r="N101" i="7"/>
  <c r="N102" i="7"/>
  <c r="N103" i="7"/>
  <c r="N104" i="7"/>
  <c r="N105" i="7"/>
  <c r="N106" i="7"/>
  <c r="N107" i="7"/>
  <c r="N108" i="7"/>
  <c r="N109" i="7"/>
  <c r="N110" i="7"/>
  <c r="N111" i="7"/>
  <c r="N112" i="7"/>
  <c r="N113" i="7"/>
  <c r="N114" i="7"/>
  <c r="N115" i="7"/>
  <c r="N116" i="7"/>
  <c r="N117" i="7"/>
  <c r="N118" i="7"/>
  <c r="N119" i="7"/>
  <c r="N120" i="7"/>
  <c r="N121" i="7"/>
  <c r="N122" i="7"/>
  <c r="N123" i="7"/>
  <c r="N124" i="7"/>
  <c r="N125" i="7"/>
  <c r="N126" i="7"/>
  <c r="N127" i="7"/>
  <c r="N128" i="7"/>
  <c r="N129" i="7"/>
  <c r="N130" i="7"/>
  <c r="N131" i="7"/>
  <c r="N132" i="7"/>
  <c r="N133" i="7"/>
  <c r="N134" i="7"/>
  <c r="N135" i="7"/>
  <c r="N136" i="7"/>
  <c r="N137" i="7"/>
  <c r="N138" i="7"/>
  <c r="N139" i="7"/>
  <c r="N140" i="7"/>
  <c r="N141" i="7"/>
  <c r="N142" i="7"/>
  <c r="N143" i="7"/>
  <c r="N144" i="7"/>
  <c r="N145" i="7"/>
  <c r="N146" i="7"/>
  <c r="N147" i="7"/>
  <c r="N148" i="7"/>
  <c r="N149" i="7"/>
  <c r="N150" i="7"/>
  <c r="N151" i="7"/>
  <c r="N152" i="7"/>
  <c r="N153" i="7"/>
  <c r="N154" i="7"/>
  <c r="N155" i="7"/>
  <c r="N156" i="7"/>
  <c r="N157" i="7"/>
  <c r="N158" i="7"/>
  <c r="N159" i="7"/>
  <c r="N160" i="7"/>
  <c r="N161" i="7"/>
  <c r="N162" i="7"/>
  <c r="N163" i="7"/>
  <c r="N164" i="7"/>
  <c r="N165" i="7"/>
  <c r="N166" i="7"/>
  <c r="N167" i="7"/>
  <c r="N168" i="7"/>
  <c r="N169" i="7"/>
  <c r="N170" i="7"/>
  <c r="N171" i="7"/>
  <c r="N172" i="7"/>
  <c r="N173" i="7"/>
  <c r="N174" i="7"/>
  <c r="N175" i="7"/>
  <c r="N176" i="7"/>
  <c r="N177" i="7"/>
  <c r="N178" i="7"/>
  <c r="N179" i="7"/>
  <c r="N180" i="7"/>
  <c r="N181" i="7"/>
  <c r="N182" i="7"/>
  <c r="N183" i="7"/>
  <c r="N184" i="7"/>
  <c r="N185" i="7"/>
  <c r="N186" i="7"/>
  <c r="N187" i="7"/>
  <c r="N188" i="7"/>
  <c r="N189" i="7"/>
  <c r="N190" i="7"/>
  <c r="N191" i="7"/>
  <c r="N192" i="7"/>
  <c r="N193" i="7"/>
  <c r="N194" i="7"/>
  <c r="N195" i="7"/>
  <c r="N196" i="7"/>
  <c r="N197" i="7"/>
  <c r="N198" i="7"/>
  <c r="N199" i="7"/>
  <c r="N200" i="7"/>
  <c r="N201" i="7"/>
  <c r="N202" i="7"/>
  <c r="N203" i="7"/>
  <c r="N204" i="7"/>
  <c r="N205" i="7"/>
  <c r="N206" i="7"/>
  <c r="N207" i="7"/>
  <c r="N208" i="7"/>
  <c r="N209" i="7"/>
  <c r="N210" i="7"/>
  <c r="N211" i="7"/>
  <c r="N212" i="7"/>
  <c r="N213" i="7"/>
  <c r="N214" i="7"/>
  <c r="N215" i="7"/>
  <c r="N216" i="7"/>
  <c r="N217" i="7"/>
  <c r="N218" i="7"/>
  <c r="N219" i="7"/>
  <c r="N220" i="7"/>
  <c r="N221" i="7"/>
  <c r="N222" i="7"/>
  <c r="N223" i="7"/>
  <c r="N224" i="7"/>
  <c r="N225" i="7"/>
  <c r="N226" i="7"/>
  <c r="N227" i="7"/>
  <c r="N228" i="7"/>
  <c r="N229" i="7"/>
  <c r="N230" i="7"/>
  <c r="N231" i="7"/>
  <c r="N232" i="7"/>
  <c r="N233" i="7"/>
  <c r="N234" i="7"/>
  <c r="N235" i="7"/>
  <c r="N236" i="7"/>
  <c r="N237" i="7"/>
  <c r="N238" i="7"/>
  <c r="N239" i="7"/>
  <c r="N240" i="7"/>
  <c r="N241" i="7"/>
  <c r="N242" i="7"/>
  <c r="N243" i="7"/>
  <c r="N244" i="7"/>
  <c r="N245" i="7"/>
  <c r="N246" i="7"/>
  <c r="N247" i="7"/>
  <c r="N248" i="7"/>
  <c r="N249" i="7"/>
  <c r="N250" i="7"/>
  <c r="N251" i="7"/>
  <c r="N252" i="7"/>
  <c r="N253" i="7"/>
  <c r="N254" i="7"/>
  <c r="N255" i="7"/>
  <c r="N256" i="7"/>
  <c r="N257" i="7"/>
  <c r="N258" i="7"/>
  <c r="N259" i="7"/>
  <c r="N260" i="7"/>
  <c r="N261" i="7"/>
  <c r="N262" i="7"/>
  <c r="N263" i="7"/>
  <c r="N264" i="7"/>
  <c r="N265" i="7"/>
  <c r="N266" i="7"/>
  <c r="N267" i="7"/>
  <c r="N268" i="7"/>
  <c r="N269" i="7"/>
  <c r="N270" i="7"/>
  <c r="N271" i="7"/>
  <c r="N272" i="7"/>
  <c r="N273" i="7"/>
  <c r="N274" i="7"/>
  <c r="N275" i="7"/>
  <c r="N276" i="7"/>
  <c r="N277" i="7"/>
  <c r="N278" i="7"/>
  <c r="N279" i="7"/>
  <c r="N280" i="7"/>
  <c r="N281" i="7"/>
  <c r="N282" i="7"/>
  <c r="N283" i="7"/>
  <c r="N284" i="7"/>
  <c r="N285" i="7"/>
  <c r="N286" i="7"/>
  <c r="N287" i="7"/>
  <c r="N288" i="7"/>
  <c r="N289" i="7"/>
  <c r="N290" i="7"/>
  <c r="N291" i="7"/>
  <c r="N292" i="7"/>
  <c r="N293" i="7"/>
  <c r="N294" i="7"/>
  <c r="N295" i="7"/>
  <c r="N296" i="7"/>
  <c r="N297" i="7"/>
  <c r="N298" i="7"/>
  <c r="N299" i="7"/>
  <c r="N300" i="7"/>
  <c r="N301" i="7"/>
  <c r="N302" i="7"/>
  <c r="N303" i="7"/>
  <c r="N304" i="7"/>
  <c r="N305" i="7"/>
  <c r="N306" i="7"/>
  <c r="N307" i="7"/>
  <c r="N308" i="7"/>
  <c r="N309" i="7"/>
  <c r="N310" i="7"/>
  <c r="N311" i="7"/>
  <c r="N312" i="7"/>
  <c r="N313" i="7"/>
  <c r="N314" i="7"/>
  <c r="N315" i="7"/>
  <c r="N316" i="7"/>
  <c r="N317" i="7"/>
  <c r="N318" i="7"/>
  <c r="N319" i="7"/>
  <c r="N320" i="7"/>
  <c r="N321" i="7"/>
  <c r="N322" i="7"/>
  <c r="N323" i="7"/>
  <c r="N324" i="7"/>
  <c r="N325" i="7"/>
  <c r="N326" i="7"/>
  <c r="N327" i="7"/>
  <c r="N328" i="7"/>
  <c r="N329" i="7"/>
  <c r="N330" i="7"/>
  <c r="N331" i="7"/>
  <c r="N332" i="7"/>
  <c r="N333" i="7"/>
  <c r="N334" i="7"/>
  <c r="N335" i="7"/>
  <c r="N336" i="7"/>
  <c r="N337" i="7"/>
  <c r="N338" i="7"/>
  <c r="N339" i="7"/>
  <c r="N340" i="7"/>
  <c r="N341" i="7"/>
  <c r="N342" i="7"/>
  <c r="N343" i="7"/>
  <c r="N344" i="7"/>
  <c r="N345" i="7"/>
  <c r="N346" i="7"/>
  <c r="N347" i="7"/>
  <c r="N348" i="7"/>
  <c r="N349" i="7"/>
  <c r="N350" i="7"/>
  <c r="N351" i="7"/>
  <c r="N352" i="7"/>
  <c r="N353" i="7"/>
  <c r="N354" i="7"/>
  <c r="N355" i="7"/>
  <c r="N356" i="7"/>
  <c r="N357" i="7"/>
  <c r="N358" i="7"/>
  <c r="N359" i="7"/>
  <c r="N360" i="7"/>
  <c r="N361" i="7"/>
  <c r="N362" i="7"/>
  <c r="N363" i="7"/>
  <c r="N364" i="7"/>
  <c r="N365" i="7"/>
  <c r="N366" i="7"/>
  <c r="N367" i="7"/>
  <c r="N368" i="7"/>
  <c r="N369" i="7"/>
  <c r="N370" i="7"/>
  <c r="N371" i="7"/>
  <c r="N372" i="7"/>
  <c r="N373" i="7"/>
  <c r="N374" i="7"/>
  <c r="N375" i="7"/>
  <c r="N376" i="7"/>
  <c r="N377" i="7"/>
  <c r="N378" i="7"/>
  <c r="N379" i="7"/>
  <c r="N380" i="7"/>
  <c r="N381" i="7"/>
  <c r="N382" i="7"/>
  <c r="N383" i="7"/>
  <c r="N384" i="7"/>
  <c r="N385" i="7"/>
  <c r="N386" i="7"/>
  <c r="N387" i="7"/>
  <c r="N388" i="7"/>
  <c r="N389" i="7"/>
  <c r="N390" i="7"/>
  <c r="N391" i="7"/>
  <c r="N392" i="7"/>
  <c r="N393" i="7"/>
  <c r="N394" i="7"/>
  <c r="N395" i="7"/>
  <c r="N396" i="7"/>
  <c r="N397" i="7"/>
  <c r="N398" i="7"/>
  <c r="N399" i="7"/>
  <c r="N400" i="7"/>
  <c r="N401" i="7"/>
  <c r="N402" i="7"/>
  <c r="N403" i="7"/>
  <c r="N404" i="7"/>
  <c r="N405" i="7"/>
  <c r="N406" i="7"/>
  <c r="N407" i="7"/>
  <c r="N408" i="7"/>
  <c r="N409" i="7"/>
  <c r="N410" i="7"/>
  <c r="N411" i="7"/>
  <c r="N412" i="7"/>
  <c r="N413" i="7"/>
  <c r="N414" i="7"/>
  <c r="N415" i="7"/>
  <c r="N416" i="7"/>
  <c r="N417" i="7"/>
  <c r="N418" i="7"/>
  <c r="N419" i="7"/>
  <c r="N420" i="7"/>
  <c r="N421" i="7"/>
  <c r="N422" i="7"/>
  <c r="N423" i="7"/>
  <c r="N424" i="7"/>
  <c r="N425" i="7"/>
  <c r="N426" i="7"/>
  <c r="N427" i="7"/>
  <c r="N428" i="7"/>
  <c r="N429" i="7"/>
  <c r="N430" i="7"/>
  <c r="N431" i="7"/>
  <c r="N432" i="7"/>
  <c r="N433" i="7"/>
  <c r="N434" i="7"/>
  <c r="N435" i="7"/>
  <c r="N436" i="7"/>
  <c r="N437" i="7"/>
  <c r="N438" i="7"/>
  <c r="N439" i="7"/>
  <c r="N440" i="7"/>
  <c r="N441" i="7"/>
  <c r="N442" i="7"/>
  <c r="N443" i="7"/>
  <c r="N444" i="7"/>
  <c r="N445" i="7"/>
  <c r="N446" i="7"/>
  <c r="N447" i="7"/>
  <c r="N448" i="7"/>
  <c r="N449" i="7"/>
  <c r="N450" i="7"/>
  <c r="N451" i="7"/>
  <c r="N452" i="7"/>
  <c r="N453" i="7"/>
  <c r="N454" i="7"/>
  <c r="N455" i="7"/>
  <c r="N456" i="7"/>
  <c r="N457" i="7"/>
  <c r="N458" i="7"/>
  <c r="N459" i="7"/>
  <c r="N460" i="7"/>
  <c r="N461" i="7"/>
  <c r="N462" i="7"/>
  <c r="N463" i="7"/>
  <c r="N464" i="7"/>
  <c r="N465" i="7"/>
  <c r="N466" i="7"/>
  <c r="N467" i="7"/>
  <c r="N468" i="7"/>
  <c r="N469" i="7"/>
  <c r="N470" i="7"/>
  <c r="N471" i="7"/>
  <c r="N472" i="7"/>
  <c r="N473" i="7"/>
  <c r="N474" i="7"/>
  <c r="N475" i="7"/>
  <c r="N476" i="7"/>
  <c r="N477" i="7"/>
  <c r="N478" i="7"/>
  <c r="N479" i="7"/>
  <c r="N480" i="7"/>
  <c r="N481" i="7"/>
  <c r="N482" i="7"/>
  <c r="N483" i="7"/>
  <c r="N484" i="7"/>
  <c r="N485" i="7"/>
  <c r="N486" i="7"/>
  <c r="N487" i="7"/>
  <c r="N488" i="7"/>
  <c r="N489" i="7"/>
  <c r="N490" i="7"/>
  <c r="N491" i="7"/>
  <c r="N492" i="7"/>
  <c r="N493" i="7"/>
  <c r="N494" i="7"/>
  <c r="N495" i="7"/>
  <c r="N496" i="7"/>
  <c r="N497" i="7"/>
  <c r="N498" i="7"/>
  <c r="N499" i="7"/>
  <c r="N500" i="7"/>
  <c r="N501" i="7"/>
  <c r="N502" i="7"/>
  <c r="N503" i="7"/>
  <c r="N504" i="7"/>
  <c r="N505" i="7"/>
  <c r="N506" i="7"/>
  <c r="N507" i="7"/>
  <c r="N508" i="7"/>
  <c r="N509" i="7"/>
  <c r="N510" i="7"/>
  <c r="N511" i="7"/>
  <c r="N512" i="7"/>
  <c r="N513" i="7"/>
  <c r="N514" i="7"/>
  <c r="N515" i="7"/>
  <c r="N516" i="7"/>
  <c r="N517" i="7"/>
  <c r="N518" i="7"/>
  <c r="N519" i="7"/>
  <c r="N520" i="7"/>
  <c r="N521" i="7"/>
  <c r="N522" i="7"/>
  <c r="N523" i="7"/>
  <c r="N524" i="7"/>
  <c r="N525" i="7"/>
  <c r="N526" i="7"/>
  <c r="N527" i="7"/>
  <c r="N528" i="7"/>
  <c r="N529" i="7"/>
  <c r="N530" i="7"/>
  <c r="N531" i="7"/>
  <c r="N532" i="7"/>
  <c r="N533" i="7"/>
  <c r="N534" i="7"/>
  <c r="N535" i="7"/>
  <c r="N536" i="7"/>
  <c r="N537" i="7"/>
  <c r="N538" i="7"/>
  <c r="N539" i="7"/>
  <c r="N540" i="7"/>
  <c r="N541" i="7"/>
  <c r="N542" i="7"/>
  <c r="N543" i="7"/>
  <c r="N544" i="7"/>
  <c r="N545" i="7"/>
  <c r="N546" i="7"/>
  <c r="N547" i="7"/>
  <c r="N548" i="7"/>
  <c r="N549" i="7"/>
  <c r="N550" i="7"/>
  <c r="N551" i="7"/>
  <c r="N552" i="7"/>
  <c r="N553" i="7"/>
  <c r="N554" i="7"/>
  <c r="N555" i="7"/>
  <c r="N556" i="7"/>
  <c r="N557" i="7"/>
  <c r="N558" i="7"/>
  <c r="N559" i="7"/>
  <c r="N560" i="7"/>
  <c r="N561" i="7"/>
  <c r="N562" i="7"/>
  <c r="N563" i="7"/>
  <c r="N564" i="7"/>
  <c r="N565" i="7"/>
  <c r="N566" i="7"/>
  <c r="N567" i="7"/>
  <c r="N568" i="7"/>
  <c r="N569" i="7"/>
  <c r="N570" i="7"/>
  <c r="N571" i="7"/>
  <c r="N572" i="7"/>
  <c r="N573" i="7"/>
  <c r="N574" i="7"/>
  <c r="N575" i="7"/>
  <c r="N576" i="7"/>
  <c r="N577" i="7"/>
  <c r="N578" i="7"/>
  <c r="N579" i="7"/>
  <c r="N580" i="7"/>
  <c r="N581" i="7"/>
  <c r="N582" i="7"/>
  <c r="N583" i="7"/>
  <c r="N584" i="7"/>
  <c r="N585" i="7"/>
  <c r="N586" i="7"/>
  <c r="N587" i="7"/>
  <c r="N588" i="7"/>
  <c r="N589" i="7"/>
  <c r="N590" i="7"/>
  <c r="N591" i="7"/>
  <c r="N592" i="7"/>
  <c r="N593" i="7"/>
  <c r="N594" i="7"/>
  <c r="N595" i="7"/>
  <c r="N596" i="7"/>
  <c r="N597" i="7"/>
  <c r="N598" i="7"/>
  <c r="N599" i="7"/>
  <c r="N600" i="7"/>
  <c r="N601" i="7"/>
  <c r="N602" i="7"/>
  <c r="N603" i="7"/>
  <c r="N604" i="7"/>
  <c r="N605" i="7"/>
  <c r="N606" i="7"/>
  <c r="N607" i="7"/>
  <c r="N608" i="7"/>
  <c r="N609" i="7"/>
  <c r="N610" i="7"/>
  <c r="N611" i="7"/>
  <c r="N612" i="7"/>
  <c r="N613" i="7"/>
  <c r="N614" i="7"/>
  <c r="N615" i="7"/>
  <c r="N616" i="7"/>
  <c r="N617" i="7"/>
  <c r="N618" i="7"/>
  <c r="N619" i="7"/>
  <c r="N620" i="7"/>
  <c r="N621" i="7"/>
  <c r="N622" i="7"/>
  <c r="N623" i="7"/>
  <c r="N624" i="7"/>
  <c r="N625" i="7"/>
  <c r="N626" i="7"/>
  <c r="N627" i="7"/>
  <c r="N628" i="7"/>
  <c r="N629" i="7"/>
  <c r="N630" i="7"/>
  <c r="N631" i="7"/>
  <c r="N632" i="7"/>
  <c r="N633" i="7"/>
  <c r="N634" i="7"/>
  <c r="N635" i="7"/>
  <c r="N636" i="7"/>
  <c r="N637" i="7"/>
  <c r="N638" i="7"/>
  <c r="N639" i="7"/>
  <c r="N640" i="7"/>
  <c r="N641" i="7"/>
  <c r="N642" i="7"/>
  <c r="N643" i="7"/>
  <c r="N644" i="7"/>
  <c r="N645" i="7"/>
  <c r="N646" i="7"/>
  <c r="N647" i="7"/>
  <c r="N648" i="7"/>
  <c r="N649" i="7"/>
  <c r="N650" i="7"/>
  <c r="N651" i="7"/>
  <c r="N652" i="7"/>
  <c r="N653" i="7"/>
  <c r="N654" i="7"/>
  <c r="N655" i="7"/>
  <c r="N656" i="7"/>
  <c r="N657" i="7"/>
  <c r="N658" i="7"/>
  <c r="N659" i="7"/>
  <c r="N660" i="7"/>
  <c r="N661" i="7"/>
  <c r="N662" i="7"/>
  <c r="N663" i="7"/>
  <c r="N664" i="7"/>
  <c r="N665" i="7"/>
  <c r="N666" i="7"/>
  <c r="N667" i="7"/>
  <c r="N668" i="7"/>
  <c r="N669" i="7"/>
  <c r="N670" i="7"/>
  <c r="N671" i="7"/>
  <c r="N672" i="7"/>
  <c r="N673" i="7"/>
  <c r="N674" i="7"/>
  <c r="N675" i="7"/>
  <c r="N676" i="7"/>
  <c r="N677" i="7"/>
  <c r="N678" i="7"/>
  <c r="N679" i="7"/>
  <c r="N680" i="7"/>
  <c r="N681" i="7"/>
  <c r="N682" i="7"/>
  <c r="N683" i="7"/>
  <c r="N684" i="7"/>
  <c r="N685" i="7"/>
  <c r="N686" i="7"/>
  <c r="N687" i="7"/>
  <c r="N688" i="7"/>
  <c r="N689" i="7"/>
  <c r="N690" i="7"/>
  <c r="N691" i="7"/>
  <c r="N692" i="7"/>
  <c r="N693" i="7"/>
  <c r="N694" i="7"/>
  <c r="N695" i="7"/>
  <c r="N696" i="7"/>
  <c r="N697" i="7"/>
  <c r="N698" i="7"/>
  <c r="N699" i="7"/>
  <c r="N700" i="7"/>
  <c r="N701" i="7"/>
  <c r="N702" i="7"/>
  <c r="N703" i="7"/>
  <c r="N704" i="7"/>
  <c r="N705" i="7"/>
  <c r="N706" i="7"/>
  <c r="N707" i="7"/>
  <c r="N708" i="7"/>
  <c r="N709" i="7"/>
  <c r="N710" i="7"/>
  <c r="N711" i="7"/>
  <c r="N712" i="7"/>
  <c r="N713" i="7"/>
  <c r="N714" i="7"/>
  <c r="N715" i="7"/>
  <c r="N716" i="7"/>
  <c r="N717" i="7"/>
  <c r="N718" i="7"/>
  <c r="N719" i="7"/>
  <c r="N720" i="7"/>
  <c r="N721" i="7"/>
  <c r="N722" i="7"/>
  <c r="N723" i="7"/>
  <c r="N724" i="7"/>
  <c r="N725" i="7"/>
  <c r="N726" i="7"/>
  <c r="N727" i="7"/>
  <c r="N728" i="7"/>
  <c r="N729" i="7"/>
  <c r="N730" i="7"/>
  <c r="N731" i="7"/>
  <c r="N732" i="7"/>
  <c r="N733" i="7"/>
  <c r="N734" i="7"/>
  <c r="N735" i="7"/>
  <c r="N736" i="7"/>
  <c r="N737" i="7"/>
  <c r="N738" i="7"/>
  <c r="N739" i="7"/>
  <c r="N740" i="7"/>
  <c r="N741" i="7"/>
  <c r="N742" i="7"/>
  <c r="N743" i="7"/>
  <c r="N744" i="7"/>
  <c r="N745" i="7"/>
  <c r="N746" i="7"/>
  <c r="N747" i="7"/>
  <c r="N748" i="7"/>
  <c r="N749" i="7"/>
  <c r="N750" i="7"/>
  <c r="N751" i="7"/>
  <c r="N752" i="7"/>
  <c r="N753" i="7"/>
  <c r="N754" i="7"/>
  <c r="N755" i="7"/>
  <c r="N756" i="7"/>
  <c r="N757" i="7"/>
  <c r="N758" i="7"/>
  <c r="N759" i="7"/>
  <c r="N760" i="7"/>
  <c r="N761" i="7"/>
  <c r="N762" i="7"/>
  <c r="N763" i="7"/>
  <c r="N764" i="7"/>
  <c r="N765" i="7"/>
  <c r="N766" i="7"/>
  <c r="N767" i="7"/>
  <c r="N768" i="7"/>
  <c r="N769" i="7"/>
  <c r="N770" i="7"/>
  <c r="N771" i="7"/>
  <c r="N772" i="7"/>
  <c r="N773" i="7"/>
  <c r="N774" i="7"/>
  <c r="N775" i="7"/>
  <c r="N776" i="7"/>
  <c r="N777" i="7"/>
  <c r="N778" i="7"/>
  <c r="N779" i="7"/>
  <c r="N780" i="7"/>
  <c r="N781" i="7"/>
  <c r="N782" i="7"/>
  <c r="N783" i="7"/>
  <c r="N784" i="7"/>
  <c r="N785" i="7"/>
  <c r="N786" i="7"/>
  <c r="N787" i="7"/>
  <c r="N788" i="7"/>
  <c r="N789" i="7"/>
  <c r="N790" i="7"/>
  <c r="N791" i="7"/>
  <c r="N792" i="7"/>
  <c r="N793" i="7"/>
  <c r="N794" i="7"/>
  <c r="N795" i="7"/>
  <c r="N796" i="7"/>
  <c r="N797" i="7"/>
  <c r="N798" i="7"/>
  <c r="N799" i="7"/>
  <c r="N800" i="7"/>
  <c r="N801" i="7"/>
  <c r="N802" i="7"/>
  <c r="N803" i="7"/>
  <c r="N804" i="7"/>
  <c r="N805" i="7"/>
  <c r="N806" i="7"/>
  <c r="N807" i="7"/>
  <c r="N808" i="7"/>
  <c r="N809" i="7"/>
  <c r="N810" i="7"/>
  <c r="N8" i="7"/>
  <c r="N8" i="10" l="1" a="1"/>
  <c r="N8" i="10" s="1"/>
  <c r="N9" i="10" a="1"/>
  <c r="N9" i="10" s="1"/>
  <c r="N10" i="10" a="1"/>
  <c r="N10" i="10" s="1"/>
  <c r="N11" i="10" a="1"/>
  <c r="N11" i="10" s="1"/>
  <c r="N12" i="10" a="1"/>
  <c r="N12" i="10" s="1"/>
  <c r="N13" i="10" a="1"/>
  <c r="N13" i="10" s="1"/>
  <c r="N14" i="10" a="1"/>
  <c r="N14" i="10" s="1"/>
  <c r="N15" i="10" a="1"/>
  <c r="N15" i="10" s="1"/>
  <c r="N16" i="10" a="1"/>
  <c r="N16" i="10" s="1"/>
  <c r="N17" i="10" a="1"/>
  <c r="N17" i="10" s="1"/>
  <c r="N18" i="10" a="1"/>
  <c r="N18" i="10" s="1"/>
  <c r="N19" i="10" a="1"/>
  <c r="N19" i="10" s="1"/>
  <c r="N20" i="10" a="1"/>
  <c r="N20" i="10" s="1"/>
  <c r="N21" i="10" a="1"/>
  <c r="N21" i="10" s="1"/>
  <c r="N22" i="10" a="1"/>
  <c r="N22" i="10" s="1"/>
  <c r="N23" i="10" a="1"/>
  <c r="N23" i="10" s="1"/>
  <c r="N24" i="10" a="1"/>
  <c r="N24" i="10" s="1"/>
  <c r="N25" i="10" a="1"/>
  <c r="N25" i="10" s="1"/>
  <c r="N26" i="10" a="1"/>
  <c r="N26" i="10" s="1"/>
  <c r="N27" i="10" a="1"/>
  <c r="N27" i="10" s="1"/>
  <c r="N28" i="10" a="1"/>
  <c r="N28" i="10" s="1"/>
  <c r="N29" i="10" a="1"/>
  <c r="N29" i="10" s="1"/>
  <c r="N30" i="10" a="1"/>
  <c r="N30" i="10" s="1"/>
  <c r="N31" i="10" a="1"/>
  <c r="N31" i="10" s="1"/>
  <c r="N32" i="10" a="1"/>
  <c r="N32" i="10" s="1"/>
  <c r="N33" i="10" a="1"/>
  <c r="N33" i="10" s="1"/>
  <c r="N34" i="10" a="1"/>
  <c r="N34" i="10" s="1"/>
  <c r="N35" i="10" a="1"/>
  <c r="N35" i="10" s="1"/>
  <c r="N36" i="10" a="1"/>
  <c r="N36" i="10" s="1"/>
  <c r="N37" i="10" a="1"/>
  <c r="N37" i="10" s="1"/>
  <c r="N38" i="10" a="1"/>
  <c r="N38" i="10" s="1"/>
  <c r="N39" i="10" a="1"/>
  <c r="N39" i="10" s="1"/>
  <c r="N40" i="10" a="1"/>
  <c r="N40" i="10" s="1"/>
  <c r="N41" i="10" a="1"/>
  <c r="N41" i="10" s="1"/>
  <c r="N42" i="10" a="1"/>
  <c r="N42" i="10" s="1"/>
  <c r="N43" i="10" a="1"/>
  <c r="N43" i="10" s="1"/>
  <c r="N44" i="10" a="1"/>
  <c r="N44" i="10" s="1"/>
  <c r="N45" i="10" a="1"/>
  <c r="N45" i="10" s="1"/>
  <c r="N46" i="10" a="1"/>
  <c r="N46" i="10" s="1"/>
  <c r="N47" i="10" a="1"/>
  <c r="N47" i="10" s="1"/>
  <c r="N48" i="10" a="1"/>
  <c r="N48" i="10" s="1"/>
  <c r="N49" i="10" a="1"/>
  <c r="N49" i="10" s="1"/>
  <c r="N50" i="10" a="1"/>
  <c r="N50" i="10" s="1"/>
  <c r="N51" i="10" a="1"/>
  <c r="N51" i="10" s="1"/>
  <c r="N52" i="10" a="1"/>
  <c r="N52" i="10" s="1"/>
  <c r="N53" i="10" a="1"/>
  <c r="N53" i="10" s="1"/>
  <c r="N54" i="10" a="1"/>
  <c r="N54" i="10" s="1"/>
  <c r="N55" i="10" a="1"/>
  <c r="N55" i="10" s="1"/>
  <c r="N56" i="10" a="1"/>
  <c r="N56" i="10" s="1"/>
  <c r="N64" i="10" a="1"/>
  <c r="N64" i="10" s="1"/>
  <c r="N65" i="10" a="1"/>
  <c r="N65" i="10" s="1"/>
  <c r="N66" i="10" a="1"/>
  <c r="N66" i="10" s="1"/>
  <c r="N67" i="10" a="1"/>
  <c r="N67" i="10" s="1"/>
  <c r="N68" i="10" a="1"/>
  <c r="N68" i="10" s="1"/>
  <c r="N69" i="10" a="1"/>
  <c r="N69" i="10" s="1"/>
  <c r="N70" i="10" a="1"/>
  <c r="N70" i="10" s="1"/>
  <c r="N71" i="10" a="1"/>
  <c r="N71" i="10" s="1"/>
  <c r="N72" i="10" a="1"/>
  <c r="N72" i="10" s="1"/>
  <c r="N73" i="10" a="1"/>
  <c r="N73" i="10" s="1"/>
  <c r="N74" i="10" a="1"/>
  <c r="N74" i="10" s="1"/>
  <c r="N75" i="10" a="1"/>
  <c r="N75" i="10" s="1"/>
  <c r="N76" i="10" a="1"/>
  <c r="N76" i="10" s="1"/>
  <c r="N77" i="10" a="1"/>
  <c r="N77" i="10" s="1"/>
  <c r="N78" i="10" a="1"/>
  <c r="N78" i="10" s="1"/>
  <c r="N79" i="10" a="1"/>
  <c r="N79" i="10" s="1"/>
  <c r="N80" i="10" a="1"/>
  <c r="N80" i="10" s="1"/>
  <c r="N81" i="10" a="1"/>
  <c r="N81" i="10" s="1"/>
  <c r="N82" i="10" a="1"/>
  <c r="N82" i="10" s="1"/>
  <c r="N83" i="10" a="1"/>
  <c r="N83" i="10" s="1"/>
  <c r="N84" i="10" a="1"/>
  <c r="N84" i="10" s="1"/>
  <c r="N85" i="10" a="1"/>
  <c r="N85" i="10" s="1"/>
  <c r="N86" i="10" a="1"/>
  <c r="N86" i="10" s="1"/>
  <c r="N87" i="10" a="1"/>
  <c r="N87" i="10" s="1"/>
  <c r="N88" i="10" a="1"/>
  <c r="N88" i="10" s="1"/>
  <c r="N89" i="10" a="1"/>
  <c r="N89" i="10" s="1"/>
  <c r="N90" i="10" a="1"/>
  <c r="N90" i="10" s="1"/>
  <c r="N91" i="10" a="1"/>
  <c r="N91" i="10" s="1"/>
  <c r="N92" i="10" a="1"/>
  <c r="N92" i="10" s="1"/>
  <c r="N93" i="10" a="1"/>
  <c r="N93" i="10" s="1"/>
  <c r="N94" i="10" a="1"/>
  <c r="N94" i="10" s="1"/>
  <c r="N95" i="10" a="1"/>
  <c r="N95" i="10" s="1"/>
  <c r="N96" i="10" a="1"/>
  <c r="N96" i="10" s="1"/>
  <c r="N97" i="10" a="1"/>
  <c r="N97" i="10" s="1"/>
  <c r="N98" i="10" a="1"/>
  <c r="N98" i="10" s="1"/>
  <c r="N99" i="10" a="1"/>
  <c r="N99" i="10" s="1"/>
  <c r="N100" i="10" a="1"/>
  <c r="N100" i="10" s="1"/>
  <c r="N101" i="10" a="1"/>
  <c r="N101" i="10" s="1"/>
  <c r="N102" i="10" a="1"/>
  <c r="N102" i="10" s="1"/>
  <c r="N103" i="10" a="1"/>
  <c r="N103" i="10" s="1"/>
  <c r="N104" i="10" a="1"/>
  <c r="N104" i="10" s="1"/>
  <c r="N105" i="10" a="1"/>
  <c r="N105" i="10" s="1"/>
  <c r="N106" i="10" a="1"/>
  <c r="N106" i="10" s="1"/>
  <c r="N107" i="10" a="1"/>
  <c r="N107" i="10" s="1"/>
  <c r="N108" i="10" a="1"/>
  <c r="N108" i="10" s="1"/>
  <c r="N109" i="10" a="1"/>
  <c r="N109" i="10" s="1"/>
  <c r="N110" i="10" a="1"/>
  <c r="N110" i="10" s="1"/>
  <c r="N111" i="10" a="1"/>
  <c r="N111" i="10" s="1"/>
  <c r="N112" i="10" a="1"/>
  <c r="N112" i="10" s="1"/>
  <c r="N113" i="10" a="1"/>
  <c r="N113" i="10" s="1"/>
  <c r="N114" i="10" a="1"/>
  <c r="N114" i="10" s="1"/>
  <c r="N115" i="10" a="1"/>
  <c r="N115" i="10" s="1"/>
  <c r="N116" i="10" a="1"/>
  <c r="N116" i="10" s="1"/>
  <c r="N117" i="10" a="1"/>
  <c r="N117" i="10" s="1"/>
  <c r="N118" i="10" a="1"/>
  <c r="N118" i="10" s="1"/>
  <c r="N119" i="10" a="1"/>
  <c r="N119" i="10" s="1"/>
  <c r="N120" i="10" a="1"/>
  <c r="N120" i="10" s="1"/>
  <c r="N121" i="10" a="1"/>
  <c r="N121" i="10" s="1"/>
  <c r="N122" i="10" a="1"/>
  <c r="N122" i="10" s="1"/>
  <c r="N123" i="10" a="1"/>
  <c r="N123" i="10" s="1"/>
  <c r="N124" i="10" a="1"/>
  <c r="N124" i="10" s="1"/>
  <c r="N125" i="10" a="1"/>
  <c r="N125" i="10" s="1"/>
  <c r="N126" i="10" a="1"/>
  <c r="N126" i="10" s="1"/>
  <c r="N127" i="10" a="1"/>
  <c r="N127" i="10" s="1"/>
  <c r="N128" i="10" a="1"/>
  <c r="N128" i="10" s="1"/>
  <c r="N129" i="10" a="1"/>
  <c r="N129" i="10" s="1"/>
  <c r="N130" i="10" a="1"/>
  <c r="N130" i="10" s="1"/>
  <c r="N131" i="10" a="1"/>
  <c r="N131" i="10" s="1"/>
  <c r="N132" i="10" a="1"/>
  <c r="N132" i="10" s="1"/>
  <c r="N133" i="10" a="1"/>
  <c r="N133" i="10" s="1"/>
  <c r="N134" i="10" a="1"/>
  <c r="N134" i="10" s="1"/>
  <c r="N135" i="10" a="1"/>
  <c r="N135" i="10" s="1"/>
  <c r="N136" i="10" a="1"/>
  <c r="N136" i="10" s="1"/>
  <c r="N137" i="10" a="1"/>
  <c r="N137" i="10" s="1"/>
  <c r="N138" i="10" a="1"/>
  <c r="N138" i="10" s="1"/>
  <c r="N139" i="10" a="1"/>
  <c r="N139" i="10" s="1"/>
  <c r="N140" i="10" a="1"/>
  <c r="N140" i="10" s="1"/>
  <c r="N141" i="10" a="1"/>
  <c r="N141" i="10" s="1"/>
  <c r="N142" i="10" a="1"/>
  <c r="N142" i="10" s="1"/>
  <c r="N143" i="10" a="1"/>
  <c r="N143" i="10" s="1"/>
  <c r="N144" i="10" a="1"/>
  <c r="N144" i="10" s="1"/>
  <c r="N145" i="10" a="1"/>
  <c r="N145" i="10" s="1"/>
  <c r="N146" i="10" a="1"/>
  <c r="N146" i="10" s="1"/>
  <c r="N147" i="10" a="1"/>
  <c r="N147" i="10" s="1"/>
  <c r="N148" i="10" a="1"/>
  <c r="N148" i="10" s="1"/>
  <c r="N149" i="10" a="1"/>
  <c r="N149" i="10" s="1"/>
  <c r="N150" i="10" a="1"/>
  <c r="N150" i="10" s="1"/>
  <c r="N151" i="10" a="1"/>
  <c r="N151" i="10" s="1"/>
  <c r="N152" i="10" a="1"/>
  <c r="N152" i="10" s="1"/>
  <c r="N153" i="10" a="1"/>
  <c r="N153" i="10" s="1"/>
  <c r="N154" i="10" a="1"/>
  <c r="N154" i="10" s="1"/>
  <c r="N155" i="10" a="1"/>
  <c r="N155" i="10" s="1"/>
  <c r="N156" i="10" a="1"/>
  <c r="N156" i="10" s="1"/>
  <c r="N157" i="10" a="1"/>
  <c r="N157" i="10" s="1"/>
  <c r="N158" i="10" a="1"/>
  <c r="N158" i="10" s="1"/>
  <c r="N159" i="10" a="1"/>
  <c r="N159" i="10" s="1"/>
  <c r="N160" i="10" a="1"/>
  <c r="N160" i="10" s="1"/>
  <c r="N161" i="10" a="1"/>
  <c r="N161" i="10" s="1"/>
  <c r="N162" i="10" a="1"/>
  <c r="N162" i="10" s="1"/>
  <c r="N163" i="10" a="1"/>
  <c r="N163" i="10" s="1"/>
  <c r="N164" i="10" a="1"/>
  <c r="N164" i="10" s="1"/>
  <c r="N165" i="10" a="1"/>
  <c r="N165" i="10" s="1"/>
  <c r="N166" i="10" a="1"/>
  <c r="N166" i="10" s="1"/>
  <c r="N167" i="10" a="1"/>
  <c r="N167" i="10" s="1"/>
  <c r="N168" i="10" a="1"/>
  <c r="N168" i="10" s="1"/>
  <c r="N169" i="10" a="1"/>
  <c r="N169" i="10" s="1"/>
  <c r="N170" i="10" a="1"/>
  <c r="N170" i="10" s="1"/>
  <c r="N171" i="10" a="1"/>
  <c r="N171" i="10" s="1"/>
  <c r="N172" i="10" a="1"/>
  <c r="N172" i="10" s="1"/>
  <c r="N173" i="10" a="1"/>
  <c r="N173" i="10" s="1"/>
  <c r="N174" i="10" a="1"/>
  <c r="N174" i="10" s="1"/>
  <c r="N175" i="10" a="1"/>
  <c r="N175" i="10" s="1"/>
  <c r="N176" i="10" a="1"/>
  <c r="N176" i="10" s="1"/>
  <c r="N177" i="10" a="1"/>
  <c r="N177" i="10" s="1"/>
  <c r="N178" i="10" a="1"/>
  <c r="N178" i="10" s="1"/>
  <c r="N179" i="10" a="1"/>
  <c r="N179" i="10" s="1"/>
  <c r="N180" i="10" a="1"/>
  <c r="N180" i="10" s="1"/>
  <c r="N181" i="10" a="1"/>
  <c r="N181" i="10" s="1"/>
  <c r="N182" i="10" a="1"/>
  <c r="N182" i="10" s="1"/>
  <c r="N183" i="10" a="1"/>
  <c r="N183" i="10" s="1"/>
  <c r="N184" i="10" a="1"/>
  <c r="N184" i="10" s="1"/>
  <c r="N185" i="10" a="1"/>
  <c r="N185" i="10" s="1"/>
  <c r="N186" i="10" a="1"/>
  <c r="N186" i="10" s="1"/>
  <c r="N187" i="10" a="1"/>
  <c r="N187" i="10" s="1"/>
  <c r="N188" i="10" a="1"/>
  <c r="N188" i="10" s="1"/>
  <c r="N189" i="10" a="1"/>
  <c r="N189" i="10" s="1"/>
  <c r="N190" i="10" a="1"/>
  <c r="N190" i="10" s="1"/>
  <c r="N191" i="10" a="1"/>
  <c r="N191" i="10" s="1"/>
  <c r="N192" i="10" a="1"/>
  <c r="N192" i="10" s="1"/>
  <c r="N193" i="10" a="1"/>
  <c r="N193" i="10" s="1"/>
  <c r="N194" i="10" a="1"/>
  <c r="N194" i="10" s="1"/>
  <c r="N195" i="10" a="1"/>
  <c r="N195" i="10" s="1"/>
  <c r="N196" i="10" a="1"/>
  <c r="N196" i="10" s="1"/>
  <c r="N197" i="10" a="1"/>
  <c r="N197" i="10" s="1"/>
  <c r="N198" i="10" a="1"/>
  <c r="N198" i="10" s="1"/>
  <c r="N199" i="10" a="1"/>
  <c r="N199" i="10" s="1"/>
  <c r="N200" i="10" a="1"/>
  <c r="N200" i="10" s="1"/>
  <c r="N201" i="10" a="1"/>
  <c r="N201" i="10" s="1"/>
  <c r="N202" i="10" a="1"/>
  <c r="N202" i="10" s="1"/>
  <c r="N203" i="10" a="1"/>
  <c r="N203" i="10" s="1"/>
  <c r="N204" i="10" a="1"/>
  <c r="N204" i="10" s="1"/>
  <c r="N205" i="10" a="1"/>
  <c r="N205" i="10" s="1"/>
  <c r="N206" i="10" a="1"/>
  <c r="N206" i="10" s="1"/>
  <c r="N207" i="10" a="1"/>
  <c r="N207" i="10" s="1"/>
  <c r="N208" i="10" a="1"/>
  <c r="N208" i="10" s="1"/>
  <c r="N209" i="10" a="1"/>
  <c r="N209" i="10" s="1"/>
  <c r="N210" i="10" a="1"/>
  <c r="N210" i="10" s="1"/>
  <c r="N211" i="10" a="1"/>
  <c r="N211" i="10" s="1"/>
  <c r="N212" i="10" a="1"/>
  <c r="N212" i="10" s="1"/>
  <c r="N213" i="10" a="1"/>
  <c r="N213" i="10" s="1"/>
  <c r="N214" i="10" a="1"/>
  <c r="N214" i="10" s="1"/>
  <c r="N215" i="10" a="1"/>
  <c r="N215" i="10" s="1"/>
  <c r="N216" i="10" a="1"/>
  <c r="N216" i="10" s="1"/>
  <c r="N217" i="10" a="1"/>
  <c r="N217" i="10" s="1"/>
  <c r="N218" i="10" a="1"/>
  <c r="N218" i="10" s="1"/>
  <c r="N219" i="10" a="1"/>
  <c r="N219" i="10" s="1"/>
  <c r="N220" i="10" a="1"/>
  <c r="N220" i="10" s="1"/>
  <c r="N221" i="10" a="1"/>
  <c r="N221" i="10" s="1"/>
  <c r="N222" i="10" a="1"/>
  <c r="N222" i="10" s="1"/>
  <c r="N223" i="10" a="1"/>
  <c r="N223" i="10" s="1"/>
  <c r="N224" i="10" a="1"/>
  <c r="N224" i="10" s="1"/>
  <c r="N225" i="10" a="1"/>
  <c r="N225" i="10" s="1"/>
  <c r="N226" i="10" a="1"/>
  <c r="N226" i="10" s="1"/>
  <c r="N227" i="10" a="1"/>
  <c r="N227" i="10" s="1"/>
  <c r="N228" i="10" a="1"/>
  <c r="N228" i="10" s="1"/>
  <c r="N229" i="10" a="1"/>
  <c r="N229" i="10" s="1"/>
  <c r="N230" i="10" a="1"/>
  <c r="N230" i="10" s="1"/>
  <c r="N231" i="10" a="1"/>
  <c r="N231" i="10" s="1"/>
  <c r="N232" i="10" a="1"/>
  <c r="N232" i="10" s="1"/>
  <c r="N233" i="10" a="1"/>
  <c r="N233" i="10" s="1"/>
  <c r="N234" i="10" a="1"/>
  <c r="N234" i="10" s="1"/>
  <c r="N235" i="10" a="1"/>
  <c r="N235" i="10" s="1"/>
  <c r="N236" i="10" a="1"/>
  <c r="N236" i="10" s="1"/>
  <c r="N237" i="10" a="1"/>
  <c r="N237" i="10" s="1"/>
  <c r="N238" i="10" a="1"/>
  <c r="N238" i="10" s="1"/>
  <c r="N239" i="10" a="1"/>
  <c r="N239" i="10" s="1"/>
  <c r="N240" i="10" a="1"/>
  <c r="N240" i="10" s="1"/>
  <c r="N241" i="10" a="1"/>
  <c r="N241" i="10" s="1"/>
  <c r="N242" i="10" a="1"/>
  <c r="N242" i="10" s="1"/>
  <c r="N243" i="10" a="1"/>
  <c r="N243" i="10" s="1"/>
  <c r="N244" i="10" a="1"/>
  <c r="N244" i="10" s="1"/>
  <c r="N245" i="10" a="1"/>
  <c r="N245" i="10" s="1"/>
  <c r="N246" i="10" a="1"/>
  <c r="N246" i="10" s="1"/>
  <c r="N247" i="10" a="1"/>
  <c r="N247" i="10" s="1"/>
  <c r="N248" i="10" a="1"/>
  <c r="N248" i="10" s="1"/>
  <c r="N249" i="10" a="1"/>
  <c r="N249" i="10" s="1"/>
  <c r="N250" i="10" a="1"/>
  <c r="N250" i="10" s="1"/>
  <c r="N251" i="10" a="1"/>
  <c r="N251" i="10" s="1"/>
  <c r="N252" i="10" a="1"/>
  <c r="N252" i="10" s="1"/>
  <c r="N253" i="10" a="1"/>
  <c r="N253" i="10" s="1"/>
  <c r="N254" i="10" a="1"/>
  <c r="N254" i="10" s="1"/>
  <c r="N255" i="10" a="1"/>
  <c r="N255" i="10" s="1"/>
  <c r="N256" i="10" a="1"/>
  <c r="N256" i="10" s="1"/>
  <c r="N257" i="10" a="1"/>
  <c r="N257" i="10" s="1"/>
  <c r="N258" i="10" a="1"/>
  <c r="N258" i="10" s="1"/>
  <c r="N259" i="10" a="1"/>
  <c r="N259" i="10" s="1"/>
  <c r="N260" i="10" a="1"/>
  <c r="N260" i="10" s="1"/>
  <c r="N261" i="10" a="1"/>
  <c r="N261" i="10" s="1"/>
  <c r="N262" i="10" a="1"/>
  <c r="N262" i="10" s="1"/>
  <c r="N263" i="10" a="1"/>
  <c r="N263" i="10" s="1"/>
  <c r="N264" i="10" a="1"/>
  <c r="N264" i="10" s="1"/>
  <c r="N265" i="10" a="1"/>
  <c r="N265" i="10" s="1"/>
  <c r="N266" i="10" a="1"/>
  <c r="N266" i="10" s="1"/>
  <c r="N267" i="10" a="1"/>
  <c r="N267" i="10" s="1"/>
  <c r="N268" i="10" a="1"/>
  <c r="N268" i="10" s="1"/>
  <c r="N269" i="10" a="1"/>
  <c r="N269" i="10" s="1"/>
  <c r="N270" i="10" a="1"/>
  <c r="N270" i="10" s="1"/>
  <c r="N271" i="10" a="1"/>
  <c r="N271" i="10" s="1"/>
  <c r="N272" i="10" a="1"/>
  <c r="N272" i="10" s="1"/>
  <c r="N273" i="10" a="1"/>
  <c r="N273" i="10" s="1"/>
  <c r="N274" i="10" a="1"/>
  <c r="N274" i="10" s="1"/>
  <c r="N275" i="10" a="1"/>
  <c r="N275" i="10" s="1"/>
  <c r="N276" i="10" a="1"/>
  <c r="N276" i="10" s="1"/>
  <c r="N277" i="10" a="1"/>
  <c r="N277" i="10" s="1"/>
  <c r="N278" i="10" a="1"/>
  <c r="N278" i="10" s="1"/>
  <c r="N279" i="10" a="1"/>
  <c r="N279" i="10" s="1"/>
  <c r="N280" i="10" a="1"/>
  <c r="N280" i="10" s="1"/>
  <c r="N281" i="10" a="1"/>
  <c r="N281" i="10" s="1"/>
  <c r="N282" i="10" a="1"/>
  <c r="N282" i="10" s="1"/>
  <c r="N283" i="10" a="1"/>
  <c r="N283" i="10" s="1"/>
  <c r="N284" i="10" a="1"/>
  <c r="N284" i="10" s="1"/>
  <c r="N285" i="10" a="1"/>
  <c r="N285" i="10" s="1"/>
  <c r="N286" i="10" a="1"/>
  <c r="N286" i="10" s="1"/>
  <c r="N287" i="10" a="1"/>
  <c r="N287" i="10" s="1"/>
  <c r="N288" i="10" a="1"/>
  <c r="N288" i="10" s="1"/>
  <c r="N289" i="10" a="1"/>
  <c r="N289" i="10" s="1"/>
  <c r="N290" i="10" a="1"/>
  <c r="N290" i="10" s="1"/>
  <c r="N291" i="10" a="1"/>
  <c r="N291" i="10" s="1"/>
  <c r="N292" i="10" a="1"/>
  <c r="N292" i="10" s="1"/>
  <c r="N293" i="10" a="1"/>
  <c r="N293" i="10" s="1"/>
  <c r="N294" i="10" a="1"/>
  <c r="N294" i="10" s="1"/>
  <c r="N295" i="10" a="1"/>
  <c r="N295" i="10" s="1"/>
  <c r="N296" i="10" a="1"/>
  <c r="N296" i="10" s="1"/>
  <c r="N297" i="10" a="1"/>
  <c r="N297" i="10" s="1"/>
  <c r="N298" i="10" a="1"/>
  <c r="N298" i="10" s="1"/>
  <c r="N299" i="10" a="1"/>
  <c r="N299" i="10" s="1"/>
  <c r="N300" i="10" a="1"/>
  <c r="N300" i="10" s="1"/>
  <c r="N301" i="10" a="1"/>
  <c r="N301" i="10" s="1"/>
  <c r="N302" i="10" a="1"/>
  <c r="N302" i="10" s="1"/>
  <c r="N303" i="10" a="1"/>
  <c r="N303" i="10" s="1"/>
  <c r="N304" i="10" a="1"/>
  <c r="N304" i="10" s="1"/>
  <c r="N305" i="10" a="1"/>
  <c r="N305" i="10" s="1"/>
  <c r="N306" i="10" a="1"/>
  <c r="N306" i="10" s="1"/>
  <c r="N307" i="10" a="1"/>
  <c r="N307" i="10" s="1"/>
  <c r="N308" i="10" a="1"/>
  <c r="N308" i="10" s="1"/>
  <c r="N309" i="10" a="1"/>
  <c r="N309" i="10" s="1"/>
  <c r="N310" i="10" a="1"/>
  <c r="N310" i="10" s="1"/>
  <c r="N311" i="10" a="1"/>
  <c r="N311" i="10" s="1"/>
  <c r="N312" i="10" a="1"/>
  <c r="N312" i="10" s="1"/>
  <c r="N313" i="10" a="1"/>
  <c r="N313" i="10" s="1"/>
  <c r="N314" i="10" a="1"/>
  <c r="N314" i="10" s="1"/>
  <c r="N315" i="10" a="1"/>
  <c r="N315" i="10" s="1"/>
  <c r="N316" i="10" a="1"/>
  <c r="N316" i="10" s="1"/>
  <c r="N317" i="10" a="1"/>
  <c r="N317" i="10" s="1"/>
  <c r="N318" i="10" a="1"/>
  <c r="N318" i="10" s="1"/>
  <c r="N319" i="10" a="1"/>
  <c r="N319" i="10" s="1"/>
  <c r="N320" i="10" a="1"/>
  <c r="N320" i="10" s="1"/>
  <c r="N321" i="10" a="1"/>
  <c r="N321" i="10" s="1"/>
  <c r="N322" i="10" a="1"/>
  <c r="N322" i="10" s="1"/>
  <c r="N323" i="10" a="1"/>
  <c r="N323" i="10" s="1"/>
  <c r="N324" i="10" a="1"/>
  <c r="N324" i="10" s="1"/>
  <c r="N325" i="10" a="1"/>
  <c r="N325" i="10" s="1"/>
  <c r="N326" i="10" a="1"/>
  <c r="N326" i="10" s="1"/>
  <c r="N327" i="10" a="1"/>
  <c r="N327" i="10" s="1"/>
  <c r="N328" i="10" a="1"/>
  <c r="N328" i="10" s="1"/>
  <c r="N329" i="10" a="1"/>
  <c r="N329" i="10" s="1"/>
  <c r="N330" i="10" a="1"/>
  <c r="N330" i="10" s="1"/>
  <c r="N331" i="10" a="1"/>
  <c r="N331" i="10" s="1"/>
  <c r="N332" i="10" a="1"/>
  <c r="N332" i="10" s="1"/>
  <c r="N333" i="10" a="1"/>
  <c r="N333" i="10" s="1"/>
  <c r="N334" i="10" a="1"/>
  <c r="N334" i="10" s="1"/>
  <c r="N335" i="10" a="1"/>
  <c r="N335" i="10" s="1"/>
  <c r="N336" i="10" a="1"/>
  <c r="N336" i="10" s="1"/>
  <c r="N337" i="10" a="1"/>
  <c r="N337" i="10" s="1"/>
  <c r="N338" i="10" a="1"/>
  <c r="N338" i="10" s="1"/>
  <c r="N339" i="10" a="1"/>
  <c r="N339" i="10" s="1"/>
  <c r="N340" i="10" a="1"/>
  <c r="N340" i="10" s="1"/>
  <c r="N341" i="10" a="1"/>
  <c r="N341" i="10" s="1"/>
  <c r="N342" i="10" a="1"/>
  <c r="N342" i="10" s="1"/>
  <c r="N343" i="10" a="1"/>
  <c r="N343" i="10" s="1"/>
  <c r="N344" i="10" a="1"/>
  <c r="N344" i="10" s="1"/>
  <c r="N345" i="10" a="1"/>
  <c r="N345" i="10" s="1"/>
  <c r="N346" i="10" a="1"/>
  <c r="N346" i="10" s="1"/>
  <c r="N347" i="10" a="1"/>
  <c r="N347" i="10" s="1"/>
  <c r="N348" i="10" a="1"/>
  <c r="N348" i="10" s="1"/>
  <c r="N349" i="10" a="1"/>
  <c r="N349" i="10" s="1"/>
  <c r="N350" i="10" a="1"/>
  <c r="N350" i="10" s="1"/>
  <c r="N351" i="10" a="1"/>
  <c r="N351" i="10" s="1"/>
  <c r="N352" i="10" a="1"/>
  <c r="N352" i="10" s="1"/>
  <c r="N353" i="10" a="1"/>
  <c r="N353" i="10" s="1"/>
  <c r="N354" i="10" a="1"/>
  <c r="N354" i="10" s="1"/>
  <c r="N355" i="10" a="1"/>
  <c r="N355" i="10" s="1"/>
  <c r="N356" i="10" a="1"/>
  <c r="N356" i="10" s="1"/>
  <c r="N357" i="10" a="1"/>
  <c r="N357" i="10" s="1"/>
  <c r="N358" i="10" a="1"/>
  <c r="N358" i="10" s="1"/>
  <c r="N359" i="10" a="1"/>
  <c r="N359" i="10" s="1"/>
  <c r="N360" i="10" a="1"/>
  <c r="N360" i="10" s="1"/>
  <c r="N361" i="10" a="1"/>
  <c r="N361" i="10" s="1"/>
  <c r="N362" i="10" a="1"/>
  <c r="N362" i="10" s="1"/>
  <c r="N363" i="10" a="1"/>
  <c r="N363" i="10" s="1"/>
  <c r="N364" i="10" a="1"/>
  <c r="N364" i="10" s="1"/>
  <c r="N365" i="10" a="1"/>
  <c r="N365" i="10" s="1"/>
  <c r="N366" i="10" a="1"/>
  <c r="N366" i="10" s="1"/>
  <c r="N367" i="10" a="1"/>
  <c r="N367" i="10" s="1"/>
  <c r="N368" i="10" a="1"/>
  <c r="N368" i="10" s="1"/>
  <c r="N369" i="10" a="1"/>
  <c r="N369" i="10" s="1"/>
  <c r="N370" i="10" a="1"/>
  <c r="N370" i="10" s="1"/>
  <c r="N371" i="10" a="1"/>
  <c r="N371" i="10" s="1"/>
  <c r="N372" i="10" a="1"/>
  <c r="N372" i="10" s="1"/>
  <c r="N373" i="10" a="1"/>
  <c r="N373" i="10" s="1"/>
  <c r="N374" i="10" a="1"/>
  <c r="N374" i="10" s="1"/>
  <c r="N375" i="10" a="1"/>
  <c r="N375" i="10" s="1"/>
  <c r="N376" i="10" a="1"/>
  <c r="N376" i="10" s="1"/>
  <c r="N377" i="10" a="1"/>
  <c r="N377" i="10" s="1"/>
  <c r="N378" i="10" a="1"/>
  <c r="N378" i="10" s="1"/>
  <c r="N379" i="10" a="1"/>
  <c r="N379" i="10" s="1"/>
  <c r="N380" i="10" a="1"/>
  <c r="N380" i="10" s="1"/>
  <c r="N381" i="10" a="1"/>
  <c r="N381" i="10" s="1"/>
  <c r="N382" i="10" a="1"/>
  <c r="N382" i="10" s="1"/>
  <c r="N383" i="10" a="1"/>
  <c r="N383" i="10" s="1"/>
  <c r="N384" i="10" a="1"/>
  <c r="N384" i="10" s="1"/>
  <c r="N385" i="10" a="1"/>
  <c r="N385" i="10" s="1"/>
  <c r="N386" i="10" a="1"/>
  <c r="N386" i="10" s="1"/>
  <c r="N387" i="10" a="1"/>
  <c r="N387" i="10" s="1"/>
  <c r="N388" i="10" a="1"/>
  <c r="N388" i="10" s="1"/>
  <c r="N389" i="10" a="1"/>
  <c r="N389" i="10" s="1"/>
  <c r="N390" i="10" a="1"/>
  <c r="N390" i="10" s="1"/>
  <c r="N391" i="10" a="1"/>
  <c r="N391" i="10" s="1"/>
  <c r="N392" i="10" a="1"/>
  <c r="N392" i="10" s="1"/>
  <c r="N393" i="10" a="1"/>
  <c r="N393" i="10" s="1"/>
  <c r="N394" i="10" a="1"/>
  <c r="N394" i="10" s="1"/>
  <c r="N395" i="10" a="1"/>
  <c r="N395" i="10" s="1"/>
  <c r="N396" i="10" a="1"/>
  <c r="N396" i="10" s="1"/>
  <c r="N397" i="10" a="1"/>
  <c r="N397" i="10" s="1"/>
  <c r="N398" i="10" a="1"/>
  <c r="N398" i="10" s="1"/>
  <c r="N399" i="10" a="1"/>
  <c r="N399" i="10" s="1"/>
  <c r="N400" i="10" a="1"/>
  <c r="N400" i="10" s="1"/>
  <c r="N401" i="10" a="1"/>
  <c r="N401" i="10" s="1"/>
  <c r="N402" i="10" a="1"/>
  <c r="N402" i="10" s="1"/>
  <c r="N403" i="10" a="1"/>
  <c r="N403" i="10" s="1"/>
  <c r="N404" i="10" a="1"/>
  <c r="N404" i="10" s="1"/>
  <c r="N405" i="10" a="1"/>
  <c r="N405" i="10" s="1"/>
  <c r="N406" i="10" a="1"/>
  <c r="N406" i="10" s="1"/>
  <c r="N407" i="10" a="1"/>
  <c r="N407" i="10" s="1"/>
  <c r="N408" i="10" a="1"/>
  <c r="N408" i="10" s="1"/>
  <c r="N409" i="10" a="1"/>
  <c r="N409" i="10" s="1"/>
  <c r="N410" i="10" a="1"/>
  <c r="N410" i="10" s="1"/>
  <c r="N411" i="10" a="1"/>
  <c r="N411" i="10" s="1"/>
  <c r="N412" i="10" a="1"/>
  <c r="N412" i="10" s="1"/>
  <c r="N413" i="10" a="1"/>
  <c r="N413" i="10" s="1"/>
  <c r="N414" i="10" a="1"/>
  <c r="N414" i="10" s="1"/>
  <c r="N415" i="10" a="1"/>
  <c r="N415" i="10" s="1"/>
  <c r="N416" i="10" a="1"/>
  <c r="N416" i="10" s="1"/>
  <c r="N417" i="10" a="1"/>
  <c r="N417" i="10" s="1"/>
  <c r="N418" i="10" a="1"/>
  <c r="N418" i="10" s="1"/>
  <c r="N419" i="10" a="1"/>
  <c r="N419" i="10" s="1"/>
  <c r="N420" i="10" a="1"/>
  <c r="N420" i="10" s="1"/>
  <c r="N421" i="10" a="1"/>
  <c r="N421" i="10" s="1"/>
  <c r="N422" i="10" a="1"/>
  <c r="N422" i="10" s="1"/>
  <c r="N423" i="10" a="1"/>
  <c r="N423" i="10" s="1"/>
  <c r="N424" i="10" a="1"/>
  <c r="N424" i="10" s="1"/>
  <c r="N425" i="10" a="1"/>
  <c r="N425" i="10" s="1"/>
  <c r="N426" i="10" a="1"/>
  <c r="N426" i="10" s="1"/>
  <c r="N427" i="10" a="1"/>
  <c r="N427" i="10" s="1"/>
  <c r="N428" i="10" a="1"/>
  <c r="N428" i="10" s="1"/>
  <c r="N429" i="10" a="1"/>
  <c r="N429" i="10" s="1"/>
  <c r="N430" i="10" a="1"/>
  <c r="N430" i="10" s="1"/>
  <c r="N431" i="10" a="1"/>
  <c r="N431" i="10" s="1"/>
  <c r="N432" i="10" a="1"/>
  <c r="N432" i="10" s="1"/>
  <c r="N433" i="10" a="1"/>
  <c r="N433" i="10" s="1"/>
  <c r="N434" i="10" a="1"/>
  <c r="N434" i="10" s="1"/>
  <c r="N435" i="10" a="1"/>
  <c r="N435" i="10" s="1"/>
  <c r="N436" i="10" a="1"/>
  <c r="N436" i="10" s="1"/>
  <c r="N437" i="10" a="1"/>
  <c r="N437" i="10" s="1"/>
  <c r="N438" i="10" a="1"/>
  <c r="N438" i="10" s="1"/>
  <c r="N439" i="10" a="1"/>
  <c r="N439" i="10" s="1"/>
  <c r="N440" i="10" a="1"/>
  <c r="N440" i="10" s="1"/>
  <c r="N441" i="10" a="1"/>
  <c r="N441" i="10" s="1"/>
  <c r="N442" i="10" a="1"/>
  <c r="N442" i="10" s="1"/>
  <c r="N443" i="10" a="1"/>
  <c r="N443" i="10" s="1"/>
  <c r="N444" i="10" a="1"/>
  <c r="N444" i="10" s="1"/>
  <c r="N445" i="10" a="1"/>
  <c r="N445" i="10" s="1"/>
  <c r="N446" i="10" a="1"/>
  <c r="N446" i="10" s="1"/>
  <c r="N447" i="10" a="1"/>
  <c r="N447" i="10" s="1"/>
  <c r="N448" i="10" a="1"/>
  <c r="N448" i="10" s="1"/>
  <c r="N449" i="10" a="1"/>
  <c r="N449" i="10" s="1"/>
  <c r="N450" i="10" a="1"/>
  <c r="N450" i="10" s="1"/>
  <c r="N451" i="10" a="1"/>
  <c r="N451" i="10" s="1"/>
  <c r="N452" i="10" a="1"/>
  <c r="N452" i="10" s="1"/>
  <c r="N453" i="10" a="1"/>
  <c r="N453" i="10" s="1"/>
  <c r="N454" i="10" a="1"/>
  <c r="N454" i="10" s="1"/>
  <c r="N455" i="10" a="1"/>
  <c r="N455" i="10" s="1"/>
  <c r="N456" i="10" a="1"/>
  <c r="N456" i="10" s="1"/>
  <c r="N457" i="10" a="1"/>
  <c r="N457" i="10" s="1"/>
  <c r="N458" i="10" a="1"/>
  <c r="N458" i="10" s="1"/>
  <c r="N459" i="10" a="1"/>
  <c r="N459" i="10" s="1"/>
  <c r="N460" i="10" a="1"/>
  <c r="N460" i="10" s="1"/>
  <c r="N461" i="10" a="1"/>
  <c r="N461" i="10" s="1"/>
  <c r="N462" i="10" a="1"/>
  <c r="N462" i="10" s="1"/>
  <c r="N463" i="10" a="1"/>
  <c r="N463" i="10" s="1"/>
  <c r="N464" i="10" a="1"/>
  <c r="N464" i="10" s="1"/>
  <c r="N465" i="10" a="1"/>
  <c r="N465" i="10" s="1"/>
  <c r="N466" i="10" a="1"/>
  <c r="N466" i="10" s="1"/>
  <c r="N467" i="10" a="1"/>
  <c r="N467" i="10" s="1"/>
  <c r="N468" i="10" a="1"/>
  <c r="N468" i="10" s="1"/>
  <c r="N469" i="10" a="1"/>
  <c r="N469" i="10" s="1"/>
  <c r="N470" i="10" a="1"/>
  <c r="N470" i="10" s="1"/>
  <c r="N471" i="10" a="1"/>
  <c r="N471" i="10" s="1"/>
  <c r="N472" i="10" a="1"/>
  <c r="N472" i="10" s="1"/>
  <c r="N473" i="10" a="1"/>
  <c r="N473" i="10" s="1"/>
  <c r="N474" i="10" a="1"/>
  <c r="N474" i="10" s="1"/>
  <c r="N475" i="10" a="1"/>
  <c r="N475" i="10" s="1"/>
  <c r="N476" i="10" a="1"/>
  <c r="N476" i="10" s="1"/>
  <c r="N477" i="10" a="1"/>
  <c r="N477" i="10" s="1"/>
  <c r="N478" i="10" a="1"/>
  <c r="N478" i="10" s="1"/>
  <c r="N479" i="10" a="1"/>
  <c r="N479" i="10" s="1"/>
  <c r="N480" i="10" a="1"/>
  <c r="N480" i="10" s="1"/>
  <c r="N481" i="10" a="1"/>
  <c r="N481" i="10" s="1"/>
  <c r="N482" i="10" a="1"/>
  <c r="N482" i="10" s="1"/>
  <c r="N483" i="10" a="1"/>
  <c r="N483" i="10" s="1"/>
  <c r="N484" i="10" a="1"/>
  <c r="N484" i="10" s="1"/>
  <c r="N485" i="10" a="1"/>
  <c r="N485" i="10" s="1"/>
  <c r="N486" i="10" a="1"/>
  <c r="N486" i="10" s="1"/>
  <c r="N487" i="10" a="1"/>
  <c r="N487" i="10" s="1"/>
  <c r="N488" i="10" a="1"/>
  <c r="N488" i="10" s="1"/>
  <c r="N489" i="10" a="1"/>
  <c r="N489" i="10" s="1"/>
  <c r="N490" i="10" a="1"/>
  <c r="N490" i="10" s="1"/>
  <c r="N491" i="10" a="1"/>
  <c r="N491" i="10" s="1"/>
  <c r="N492" i="10" a="1"/>
  <c r="N492" i="10" s="1"/>
  <c r="N493" i="10" a="1"/>
  <c r="N493" i="10" s="1"/>
  <c r="N494" i="10" a="1"/>
  <c r="N494" i="10" s="1"/>
  <c r="N495" i="10" a="1"/>
  <c r="N495" i="10" s="1"/>
  <c r="N496" i="10" a="1"/>
  <c r="N496" i="10" s="1"/>
  <c r="N497" i="10" a="1"/>
  <c r="N497" i="10" s="1"/>
  <c r="N498" i="10" a="1"/>
  <c r="N498" i="10" s="1"/>
  <c r="N499" i="10" a="1"/>
  <c r="N499" i="10" s="1"/>
  <c r="N500" i="10" a="1"/>
  <c r="N500" i="10" s="1"/>
  <c r="N501" i="10" a="1"/>
  <c r="N501" i="10" s="1"/>
  <c r="N502" i="10" a="1"/>
  <c r="N502" i="10" s="1"/>
  <c r="N503" i="10" a="1"/>
  <c r="N503" i="10" s="1"/>
  <c r="N504" i="10" a="1"/>
  <c r="N504" i="10" s="1"/>
  <c r="N505" i="10" a="1"/>
  <c r="N505" i="10" s="1"/>
  <c r="N506" i="10" a="1"/>
  <c r="N506" i="10" s="1"/>
  <c r="N507" i="10" a="1"/>
  <c r="N507" i="10" s="1"/>
  <c r="N508" i="10" a="1"/>
  <c r="N508" i="10" s="1"/>
  <c r="N509" i="10" a="1"/>
  <c r="N509" i="10" s="1"/>
  <c r="N510" i="10" a="1"/>
  <c r="N510" i="10" s="1"/>
  <c r="N511" i="10" a="1"/>
  <c r="N511" i="10" s="1"/>
  <c r="N512" i="10" a="1"/>
  <c r="N512" i="10" s="1"/>
  <c r="N513" i="10" a="1"/>
  <c r="N513" i="10" s="1"/>
  <c r="N514" i="10" a="1"/>
  <c r="N514" i="10" s="1"/>
  <c r="N515" i="10" a="1"/>
  <c r="N515" i="10" s="1"/>
  <c r="N516" i="10" a="1"/>
  <c r="N516" i="10" s="1"/>
  <c r="N517" i="10" a="1"/>
  <c r="N517" i="10" s="1"/>
  <c r="N518" i="10" a="1"/>
  <c r="N518" i="10" s="1"/>
  <c r="N519" i="10" a="1"/>
  <c r="N519" i="10" s="1"/>
  <c r="N520" i="10" a="1"/>
  <c r="N520" i="10" s="1"/>
  <c r="N521" i="10" a="1"/>
  <c r="N521" i="10" s="1"/>
  <c r="N522" i="10" a="1"/>
  <c r="N522" i="10" s="1"/>
  <c r="N523" i="10" a="1"/>
  <c r="N523" i="10" s="1"/>
  <c r="N524" i="10" a="1"/>
  <c r="N524" i="10" s="1"/>
  <c r="N525" i="10" a="1"/>
  <c r="N525" i="10" s="1"/>
  <c r="N526" i="10" a="1"/>
  <c r="N526" i="10" s="1"/>
  <c r="N527" i="10" a="1"/>
  <c r="N527" i="10" s="1"/>
  <c r="N528" i="10" a="1"/>
  <c r="N528" i="10" s="1"/>
  <c r="N529" i="10" a="1"/>
  <c r="N529" i="10" s="1"/>
  <c r="N530" i="10" a="1"/>
  <c r="N530" i="10" s="1"/>
  <c r="N531" i="10" a="1"/>
  <c r="N531" i="10" s="1"/>
  <c r="N532" i="10" a="1"/>
  <c r="N532" i="10" s="1"/>
  <c r="N533" i="10" a="1"/>
  <c r="N533" i="10" s="1"/>
  <c r="N534" i="10" a="1"/>
  <c r="N534" i="10" s="1"/>
  <c r="N535" i="10" a="1"/>
  <c r="N535" i="10" s="1"/>
  <c r="N536" i="10" a="1"/>
  <c r="N536" i="10" s="1"/>
  <c r="N537" i="10" a="1"/>
  <c r="N537" i="10" s="1"/>
  <c r="N538" i="10" a="1"/>
  <c r="N538" i="10" s="1"/>
  <c r="N539" i="10" a="1"/>
  <c r="N539" i="10" s="1"/>
  <c r="N540" i="10" a="1"/>
  <c r="N540" i="10" s="1"/>
  <c r="N541" i="10" a="1"/>
  <c r="N541" i="10" s="1"/>
  <c r="N542" i="10" a="1"/>
  <c r="N542" i="10" s="1"/>
  <c r="N543" i="10" a="1"/>
  <c r="N543" i="10" s="1"/>
  <c r="N544" i="10" a="1"/>
  <c r="N544" i="10" s="1"/>
  <c r="N545" i="10" a="1"/>
  <c r="N545" i="10" s="1"/>
  <c r="N546" i="10" a="1"/>
  <c r="N546" i="10" s="1"/>
  <c r="N547" i="10" a="1"/>
  <c r="N547" i="10" s="1"/>
  <c r="N548" i="10" a="1"/>
  <c r="N548" i="10" s="1"/>
  <c r="N549" i="10" a="1"/>
  <c r="N549" i="10" s="1"/>
  <c r="N550" i="10" a="1"/>
  <c r="N550" i="10" s="1"/>
  <c r="N551" i="10" a="1"/>
  <c r="N551" i="10" s="1"/>
  <c r="N552" i="10" a="1"/>
  <c r="N552" i="10" s="1"/>
  <c r="N553" i="10" a="1"/>
  <c r="N553" i="10" s="1"/>
  <c r="N554" i="10" a="1"/>
  <c r="N554" i="10" s="1"/>
  <c r="N555" i="10" a="1"/>
  <c r="N555" i="10" s="1"/>
  <c r="N556" i="10" a="1"/>
  <c r="N556" i="10" s="1"/>
  <c r="N557" i="10" a="1"/>
  <c r="N557" i="10" s="1"/>
  <c r="N558" i="10" a="1"/>
  <c r="N558" i="10" s="1"/>
  <c r="N559" i="10" a="1"/>
  <c r="N559" i="10" s="1"/>
  <c r="N560" i="10" a="1"/>
  <c r="N560" i="10" s="1"/>
  <c r="N561" i="10" a="1"/>
  <c r="N561" i="10" s="1"/>
  <c r="N562" i="10" a="1"/>
  <c r="N562" i="10" s="1"/>
  <c r="N563" i="10" a="1"/>
  <c r="N563" i="10" s="1"/>
  <c r="N564" i="10" a="1"/>
  <c r="N564" i="10" s="1"/>
  <c r="N565" i="10" a="1"/>
  <c r="N565" i="10" s="1"/>
  <c r="N566" i="10" a="1"/>
  <c r="N566" i="10" s="1"/>
  <c r="N567" i="10" a="1"/>
  <c r="N567" i="10" s="1"/>
  <c r="N568" i="10" a="1"/>
  <c r="N568" i="10" s="1"/>
  <c r="N569" i="10" a="1"/>
  <c r="N569" i="10" s="1"/>
  <c r="N570" i="10" a="1"/>
  <c r="N570" i="10" s="1"/>
  <c r="N571" i="10" a="1"/>
  <c r="N571" i="10" s="1"/>
  <c r="N572" i="10" a="1"/>
  <c r="N572" i="10" s="1"/>
  <c r="N573" i="10" a="1"/>
  <c r="N573" i="10" s="1"/>
  <c r="N574" i="10" a="1"/>
  <c r="N574" i="10" s="1"/>
  <c r="N575" i="10" a="1"/>
  <c r="N575" i="10" s="1"/>
  <c r="N576" i="10" a="1"/>
  <c r="N576" i="10" s="1"/>
  <c r="N577" i="10" a="1"/>
  <c r="N577" i="10" s="1"/>
  <c r="N578" i="10" a="1"/>
  <c r="N578" i="10" s="1"/>
  <c r="N579" i="10" a="1"/>
  <c r="N579" i="10" s="1"/>
  <c r="N580" i="10" a="1"/>
  <c r="N580" i="10" s="1"/>
  <c r="N581" i="10" a="1"/>
  <c r="N581" i="10" s="1"/>
  <c r="N582" i="10" a="1"/>
  <c r="N582" i="10" s="1"/>
  <c r="N583" i="10" a="1"/>
  <c r="N583" i="10" s="1"/>
  <c r="N584" i="10" a="1"/>
  <c r="N584" i="10" s="1"/>
  <c r="N585" i="10" a="1"/>
  <c r="N585" i="10" s="1"/>
  <c r="N586" i="10" a="1"/>
  <c r="N586" i="10" s="1"/>
  <c r="N587" i="10" a="1"/>
  <c r="N587" i="10" s="1"/>
  <c r="N588" i="10" a="1"/>
  <c r="N588" i="10" s="1"/>
  <c r="N589" i="10" a="1"/>
  <c r="N589" i="10" s="1"/>
  <c r="N590" i="10" a="1"/>
  <c r="N590" i="10" s="1"/>
  <c r="N591" i="10" a="1"/>
  <c r="N591" i="10" s="1"/>
  <c r="N592" i="10" a="1"/>
  <c r="N592" i="10" s="1"/>
  <c r="N593" i="10" a="1"/>
  <c r="N593" i="10" s="1"/>
  <c r="N594" i="10" a="1"/>
  <c r="N594" i="10" s="1"/>
  <c r="N595" i="10" a="1"/>
  <c r="N595" i="10" s="1"/>
  <c r="N596" i="10" a="1"/>
  <c r="N596" i="10" s="1"/>
  <c r="N597" i="10" a="1"/>
  <c r="N597" i="10" s="1"/>
  <c r="N598" i="10" a="1"/>
  <c r="N598" i="10" s="1"/>
  <c r="N599" i="10" a="1"/>
  <c r="N599" i="10" s="1"/>
  <c r="N600" i="10" a="1"/>
  <c r="N600" i="10" s="1"/>
  <c r="N601" i="10" a="1"/>
  <c r="N601" i="10" s="1"/>
  <c r="N602" i="10" a="1"/>
  <c r="N602" i="10" s="1"/>
  <c r="N603" i="10" a="1"/>
  <c r="N603" i="10" s="1"/>
  <c r="N604" i="10" a="1"/>
  <c r="N604" i="10" s="1"/>
  <c r="N605" i="10" a="1"/>
  <c r="N605" i="10" s="1"/>
  <c r="N606" i="10" a="1"/>
  <c r="N606" i="10" s="1"/>
  <c r="N607" i="10" a="1"/>
  <c r="N607" i="10" s="1"/>
  <c r="N608" i="10" a="1"/>
  <c r="N608" i="10" s="1"/>
  <c r="N609" i="10" a="1"/>
  <c r="N609" i="10" s="1"/>
  <c r="N610" i="10" a="1"/>
  <c r="N610" i="10" s="1"/>
  <c r="N611" i="10" a="1"/>
  <c r="N611" i="10" s="1"/>
  <c r="N612" i="10" a="1"/>
  <c r="N612" i="10" s="1"/>
  <c r="N613" i="10" a="1"/>
  <c r="N613" i="10" s="1"/>
  <c r="N614" i="10" a="1"/>
  <c r="N614" i="10" s="1"/>
  <c r="N615" i="10" a="1"/>
  <c r="N615" i="10" s="1"/>
  <c r="N616" i="10" a="1"/>
  <c r="N616" i="10" s="1"/>
  <c r="N617" i="10" a="1"/>
  <c r="N617" i="10" s="1"/>
  <c r="N618" i="10" a="1"/>
  <c r="N618" i="10" s="1"/>
  <c r="N619" i="10" a="1"/>
  <c r="N619" i="10" s="1"/>
  <c r="N620" i="10" a="1"/>
  <c r="N620" i="10" s="1"/>
  <c r="N621" i="10" a="1"/>
  <c r="N621" i="10" s="1"/>
  <c r="N622" i="10" a="1"/>
  <c r="N622" i="10" s="1"/>
  <c r="N623" i="10" a="1"/>
  <c r="N623" i="10" s="1"/>
  <c r="N624" i="10" a="1"/>
  <c r="N624" i="10" s="1"/>
  <c r="N625" i="10" a="1"/>
  <c r="N625" i="10" s="1"/>
  <c r="N626" i="10" a="1"/>
  <c r="N626" i="10" s="1"/>
  <c r="N627" i="10" a="1"/>
  <c r="N627" i="10" s="1"/>
  <c r="N628" i="10" a="1"/>
  <c r="N628" i="10" s="1"/>
  <c r="N629" i="10" a="1"/>
  <c r="N629" i="10" s="1"/>
  <c r="N630" i="10" a="1"/>
  <c r="N630" i="10" s="1"/>
  <c r="N631" i="10" a="1"/>
  <c r="N631" i="10" s="1"/>
  <c r="N632" i="10" a="1"/>
  <c r="N632" i="10" s="1"/>
  <c r="N633" i="10" a="1"/>
  <c r="N633" i="10" s="1"/>
  <c r="N634" i="10" a="1"/>
  <c r="N634" i="10" s="1"/>
  <c r="N635" i="10" a="1"/>
  <c r="N635" i="10" s="1"/>
  <c r="N636" i="10" a="1"/>
  <c r="N636" i="10" s="1"/>
  <c r="N637" i="10" a="1"/>
  <c r="N637" i="10" s="1"/>
  <c r="N638" i="10" a="1"/>
  <c r="N638" i="10" s="1"/>
  <c r="N639" i="10" a="1"/>
  <c r="N639" i="10" s="1"/>
  <c r="N640" i="10" a="1"/>
  <c r="N640" i="10" s="1"/>
  <c r="N641" i="10" a="1"/>
  <c r="N641" i="10" s="1"/>
  <c r="N642" i="10" a="1"/>
  <c r="N642" i="10" s="1"/>
  <c r="N643" i="10" a="1"/>
  <c r="N643" i="10" s="1"/>
  <c r="N644" i="10" a="1"/>
  <c r="N644" i="10" s="1"/>
  <c r="N645" i="10" a="1"/>
  <c r="N645" i="10" s="1"/>
  <c r="N646" i="10" a="1"/>
  <c r="N646" i="10" s="1"/>
  <c r="N647" i="10" a="1"/>
  <c r="N647" i="10" s="1"/>
  <c r="N648" i="10" a="1"/>
  <c r="N648" i="10" s="1"/>
  <c r="N649" i="10" a="1"/>
  <c r="N649" i="10" s="1"/>
  <c r="N650" i="10" a="1"/>
  <c r="N650" i="10" s="1"/>
  <c r="N651" i="10" a="1"/>
  <c r="N651" i="10" s="1"/>
  <c r="N652" i="10" a="1"/>
  <c r="N652" i="10" s="1"/>
  <c r="N653" i="10" a="1"/>
  <c r="N653" i="10" s="1"/>
  <c r="N654" i="10" a="1"/>
  <c r="N654" i="10" s="1"/>
  <c r="N655" i="10" a="1"/>
  <c r="N655" i="10" s="1"/>
  <c r="N656" i="10" a="1"/>
  <c r="N656" i="10" s="1"/>
  <c r="N657" i="10" a="1"/>
  <c r="N657" i="10" s="1"/>
  <c r="N658" i="10" a="1"/>
  <c r="N658" i="10" s="1"/>
  <c r="N659" i="10" a="1"/>
  <c r="N659" i="10" s="1"/>
  <c r="N660" i="10" a="1"/>
  <c r="N660" i="10" s="1"/>
  <c r="N661" i="10" a="1"/>
  <c r="N661" i="10" s="1"/>
  <c r="N662" i="10" a="1"/>
  <c r="N662" i="10" s="1"/>
  <c r="N663" i="10" a="1"/>
  <c r="N663" i="10" s="1"/>
  <c r="N664" i="10" a="1"/>
  <c r="N664" i="10" s="1"/>
  <c r="N665" i="10" a="1"/>
  <c r="N665" i="10" s="1"/>
  <c r="N666" i="10" a="1"/>
  <c r="N666" i="10" s="1"/>
  <c r="N667" i="10" a="1"/>
  <c r="N667" i="10" s="1"/>
  <c r="N668" i="10" a="1"/>
  <c r="N668" i="10" s="1"/>
  <c r="N669" i="10" a="1"/>
  <c r="N669" i="10" s="1"/>
  <c r="N670" i="10" a="1"/>
  <c r="N670" i="10" s="1"/>
  <c r="N671" i="10" a="1"/>
  <c r="N671" i="10" s="1"/>
  <c r="N672" i="10" a="1"/>
  <c r="N672" i="10" s="1"/>
  <c r="N673" i="10" a="1"/>
  <c r="N673" i="10" s="1"/>
  <c r="N674" i="10" a="1"/>
  <c r="N674" i="10" s="1"/>
  <c r="N675" i="10" a="1"/>
  <c r="N675" i="10" s="1"/>
  <c r="N676" i="10" a="1"/>
  <c r="N676" i="10" s="1"/>
  <c r="N677" i="10" a="1"/>
  <c r="N677" i="10" s="1"/>
  <c r="N678" i="10" a="1"/>
  <c r="N678" i="10" s="1"/>
  <c r="N679" i="10" a="1"/>
  <c r="N679" i="10" s="1"/>
  <c r="N680" i="10" a="1"/>
  <c r="N680" i="10" s="1"/>
  <c r="N681" i="10" a="1"/>
  <c r="N681" i="10" s="1"/>
  <c r="N682" i="10" a="1"/>
  <c r="N682" i="10" s="1"/>
  <c r="N683" i="10" a="1"/>
  <c r="N683" i="10" s="1"/>
  <c r="N684" i="10" a="1"/>
  <c r="N684" i="10" s="1"/>
  <c r="N685" i="10" a="1"/>
  <c r="N685" i="10" s="1"/>
  <c r="N686" i="10" a="1"/>
  <c r="N686" i="10" s="1"/>
  <c r="N687" i="10" a="1"/>
  <c r="N687" i="10" s="1"/>
  <c r="N688" i="10" a="1"/>
  <c r="N688" i="10" s="1"/>
  <c r="N689" i="10" a="1"/>
  <c r="N689" i="10" s="1"/>
  <c r="N690" i="10" a="1"/>
  <c r="N690" i="10" s="1"/>
  <c r="N691" i="10" a="1"/>
  <c r="N691" i="10" s="1"/>
  <c r="N692" i="10" a="1"/>
  <c r="N692" i="10" s="1"/>
  <c r="N693" i="10" a="1"/>
  <c r="N693" i="10" s="1"/>
  <c r="N694" i="10" a="1"/>
  <c r="N694" i="10" s="1"/>
  <c r="N695" i="10" a="1"/>
  <c r="N695" i="10" s="1"/>
  <c r="N696" i="10" a="1"/>
  <c r="N696" i="10" s="1"/>
  <c r="N697" i="10" a="1"/>
  <c r="N697" i="10" s="1"/>
  <c r="N698" i="10" a="1"/>
  <c r="N698" i="10" s="1"/>
  <c r="N699" i="10" a="1"/>
  <c r="N699" i="10" s="1"/>
  <c r="N700" i="10" a="1"/>
  <c r="N700" i="10" s="1"/>
  <c r="N701" i="10" a="1"/>
  <c r="N701" i="10" s="1"/>
  <c r="N702" i="10" a="1"/>
  <c r="N702" i="10" s="1"/>
  <c r="N703" i="10" a="1"/>
  <c r="N703" i="10" s="1"/>
  <c r="N704" i="10" a="1"/>
  <c r="N704" i="10" s="1"/>
  <c r="N705" i="10" a="1"/>
  <c r="N705" i="10" s="1"/>
  <c r="N706" i="10" a="1"/>
  <c r="N706" i="10" s="1"/>
  <c r="N707" i="10" a="1"/>
  <c r="N707" i="10" s="1"/>
  <c r="N708" i="10" a="1"/>
  <c r="N708" i="10" s="1"/>
  <c r="N709" i="10" a="1"/>
  <c r="N709" i="10" s="1"/>
  <c r="N710" i="10" a="1"/>
  <c r="N710" i="10" s="1"/>
  <c r="N711" i="10" a="1"/>
  <c r="N711" i="10" s="1"/>
  <c r="N712" i="10" a="1"/>
  <c r="N712" i="10" s="1"/>
  <c r="N713" i="10" a="1"/>
  <c r="N713" i="10" s="1"/>
  <c r="N714" i="10" a="1"/>
  <c r="N714" i="10" s="1"/>
  <c r="N715" i="10" a="1"/>
  <c r="N715" i="10" s="1"/>
  <c r="N716" i="10" a="1"/>
  <c r="N716" i="10" s="1"/>
  <c r="N717" i="10" a="1"/>
  <c r="N717" i="10" s="1"/>
  <c r="N718" i="10" a="1"/>
  <c r="N718" i="10" s="1"/>
  <c r="N719" i="10" a="1"/>
  <c r="N719" i="10" s="1"/>
  <c r="N720" i="10" a="1"/>
  <c r="N720" i="10" s="1"/>
  <c r="N721" i="10" a="1"/>
  <c r="N721" i="10" s="1"/>
  <c r="N722" i="10" a="1"/>
  <c r="N722" i="10" s="1"/>
  <c r="N723" i="10" a="1"/>
  <c r="N723" i="10" s="1"/>
  <c r="N724" i="10" a="1"/>
  <c r="N724" i="10" s="1"/>
  <c r="N725" i="10" a="1"/>
  <c r="N725" i="10" s="1"/>
  <c r="N726" i="10" a="1"/>
  <c r="N726" i="10" s="1"/>
  <c r="N727" i="10" a="1"/>
  <c r="N727" i="10" s="1"/>
  <c r="N728" i="10" a="1"/>
  <c r="N728" i="10" s="1"/>
  <c r="N729" i="10" a="1"/>
  <c r="N729" i="10" s="1"/>
  <c r="N730" i="10" a="1"/>
  <c r="N730" i="10" s="1"/>
  <c r="N731" i="10" a="1"/>
  <c r="N731" i="10" s="1"/>
  <c r="N732" i="10" a="1"/>
  <c r="N732" i="10" s="1"/>
  <c r="N733" i="10" a="1"/>
  <c r="N733" i="10" s="1"/>
  <c r="N734" i="10" a="1"/>
  <c r="N734" i="10" s="1"/>
  <c r="N735" i="10" a="1"/>
  <c r="N735" i="10" s="1"/>
  <c r="N736" i="10" a="1"/>
  <c r="N736" i="10" s="1"/>
  <c r="N737" i="10" a="1"/>
  <c r="N737" i="10" s="1"/>
  <c r="N738" i="10" a="1"/>
  <c r="N738" i="10" s="1"/>
  <c r="N739" i="10" a="1"/>
  <c r="N739" i="10" s="1"/>
  <c r="N740" i="10" a="1"/>
  <c r="N740" i="10" s="1"/>
  <c r="N741" i="10" a="1"/>
  <c r="N741" i="10" s="1"/>
  <c r="N742" i="10" a="1"/>
  <c r="N742" i="10" s="1"/>
  <c r="N743" i="10" a="1"/>
  <c r="N743" i="10" s="1"/>
  <c r="N744" i="10" a="1"/>
  <c r="N744" i="10" s="1"/>
  <c r="N745" i="10" a="1"/>
  <c r="N745" i="10" s="1"/>
  <c r="N746" i="10" a="1"/>
  <c r="N746" i="10" s="1"/>
  <c r="N747" i="10" a="1"/>
  <c r="N747" i="10" s="1"/>
  <c r="N748" i="10" a="1"/>
  <c r="N748" i="10" s="1"/>
  <c r="N749" i="10" a="1"/>
  <c r="N749" i="10" s="1"/>
  <c r="N750" i="10" a="1"/>
  <c r="N750" i="10" s="1"/>
  <c r="N751" i="10" a="1"/>
  <c r="N751" i="10" s="1"/>
  <c r="N752" i="10" a="1"/>
  <c r="N752" i="10" s="1"/>
  <c r="N753" i="10" a="1"/>
  <c r="N753" i="10" s="1"/>
  <c r="N754" i="10" a="1"/>
  <c r="N754" i="10" s="1"/>
  <c r="N755" i="10" a="1"/>
  <c r="N755" i="10" s="1"/>
  <c r="N756" i="10" a="1"/>
  <c r="N756" i="10" s="1"/>
  <c r="N757" i="10" a="1"/>
  <c r="N757" i="10" s="1"/>
  <c r="N758" i="10" a="1"/>
  <c r="N758" i="10" s="1"/>
  <c r="N759" i="10" a="1"/>
  <c r="N759" i="10" s="1"/>
  <c r="N760" i="10" a="1"/>
  <c r="N760" i="10" s="1"/>
  <c r="N761" i="10" a="1"/>
  <c r="N761" i="10" s="1"/>
  <c r="N762" i="10" a="1"/>
  <c r="N762" i="10" s="1"/>
  <c r="N763" i="10" a="1"/>
  <c r="N763" i="10" s="1"/>
  <c r="N764" i="10" a="1"/>
  <c r="N764" i="10" s="1"/>
  <c r="N765" i="10" a="1"/>
  <c r="N765" i="10" s="1"/>
  <c r="N766" i="10" a="1"/>
  <c r="N766" i="10" s="1"/>
  <c r="N767" i="10" a="1"/>
  <c r="N767" i="10" s="1"/>
  <c r="N768" i="10" a="1"/>
  <c r="N768" i="10" s="1"/>
  <c r="N769" i="10" a="1"/>
  <c r="N769" i="10" s="1"/>
  <c r="N770" i="10" a="1"/>
  <c r="N770" i="10" s="1"/>
  <c r="N771" i="10" a="1"/>
  <c r="N771" i="10" s="1"/>
  <c r="N772" i="10" a="1"/>
  <c r="N772" i="10" s="1"/>
  <c r="N773" i="10" a="1"/>
  <c r="N773" i="10" s="1"/>
  <c r="N774" i="10" a="1"/>
  <c r="N774" i="10" s="1"/>
  <c r="N775" i="10" a="1"/>
  <c r="N775" i="10" s="1"/>
  <c r="N776" i="10" a="1"/>
  <c r="N776" i="10" s="1"/>
  <c r="N777" i="10" a="1"/>
  <c r="N777" i="10" s="1"/>
  <c r="N778" i="10" a="1"/>
  <c r="N778" i="10" s="1"/>
  <c r="N779" i="10" a="1"/>
  <c r="N779" i="10" s="1"/>
  <c r="N780" i="10" a="1"/>
  <c r="N780" i="10" s="1"/>
  <c r="N781" i="10" a="1"/>
  <c r="N781" i="10" s="1"/>
  <c r="N782" i="10" a="1"/>
  <c r="N782" i="10" s="1"/>
  <c r="N783" i="10" a="1"/>
  <c r="N783" i="10" s="1"/>
  <c r="N784" i="10" a="1"/>
  <c r="N784" i="10" s="1"/>
  <c r="N785" i="10" a="1"/>
  <c r="N785" i="10" s="1"/>
  <c r="N786" i="10" a="1"/>
  <c r="N786" i="10" s="1"/>
  <c r="N787" i="10" a="1"/>
  <c r="N787" i="10" s="1"/>
  <c r="N788" i="10" a="1"/>
  <c r="N788" i="10" s="1"/>
  <c r="N789" i="10" a="1"/>
  <c r="N789" i="10" s="1"/>
  <c r="N790" i="10" a="1"/>
  <c r="N790" i="10" s="1"/>
  <c r="N791" i="10" a="1"/>
  <c r="N791" i="10" s="1"/>
  <c r="N792" i="10" a="1"/>
  <c r="N792" i="10" s="1"/>
  <c r="N793" i="10" a="1"/>
  <c r="N793" i="10" s="1"/>
  <c r="N794" i="10" a="1"/>
  <c r="N794" i="10" s="1"/>
  <c r="N795" i="10" a="1"/>
  <c r="N795" i="10" s="1"/>
  <c r="N796" i="10" a="1"/>
  <c r="N796" i="10" s="1"/>
  <c r="N797" i="10" a="1"/>
  <c r="N797" i="10" s="1"/>
  <c r="N798" i="10" a="1"/>
  <c r="N798" i="10" s="1"/>
  <c r="N799" i="10" a="1"/>
  <c r="N799" i="10" s="1"/>
  <c r="N800" i="10" a="1"/>
  <c r="N800" i="10" s="1"/>
  <c r="N801" i="10" a="1"/>
  <c r="N801" i="10" s="1"/>
  <c r="N802" i="10" a="1"/>
  <c r="N802" i="10" s="1"/>
  <c r="N803" i="10" a="1"/>
  <c r="N803" i="10" s="1"/>
  <c r="N804" i="10" a="1"/>
  <c r="N804" i="10" s="1"/>
  <c r="N805" i="10" a="1"/>
  <c r="N805" i="10" s="1"/>
  <c r="N806" i="10" a="1"/>
  <c r="N806" i="10" s="1"/>
  <c r="N807" i="10" a="1"/>
  <c r="N807" i="10" s="1"/>
  <c r="N808" i="10" a="1"/>
  <c r="N808" i="10" s="1"/>
  <c r="N809" i="10" a="1"/>
  <c r="N809" i="10" s="1"/>
  <c r="N810" i="10" a="1"/>
  <c r="N810" i="10" s="1"/>
  <c r="N811" i="10" a="1"/>
  <c r="N811" i="10" s="1"/>
  <c r="N812" i="10" a="1"/>
  <c r="N812" i="10" s="1"/>
  <c r="N813" i="10" a="1"/>
  <c r="N813" i="10" s="1"/>
  <c r="N814" i="10" a="1"/>
  <c r="N814" i="10" s="1"/>
  <c r="N815" i="10" a="1"/>
  <c r="N815" i="10" s="1"/>
  <c r="N816" i="10" a="1"/>
  <c r="N816" i="10" s="1"/>
  <c r="N817" i="10" a="1"/>
  <c r="N817" i="10" s="1"/>
  <c r="N818" i="10" a="1"/>
  <c r="N818" i="10" s="1"/>
  <c r="N819" i="10" a="1"/>
  <c r="N819" i="10" s="1"/>
  <c r="N820" i="10" a="1"/>
  <c r="N820" i="10" s="1"/>
  <c r="N821" i="10" a="1"/>
  <c r="N821" i="10" s="1"/>
  <c r="N822" i="10" a="1"/>
  <c r="N822" i="10" s="1"/>
  <c r="N823" i="10" a="1"/>
  <c r="N823" i="10" s="1"/>
  <c r="N824" i="10" a="1"/>
  <c r="N824" i="10" s="1"/>
  <c r="N825" i="10" a="1"/>
  <c r="N825" i="10" s="1"/>
  <c r="N826" i="10" a="1"/>
  <c r="N826" i="10" s="1"/>
  <c r="N827" i="10" a="1"/>
  <c r="N827" i="10" s="1"/>
  <c r="N828" i="10" a="1"/>
  <c r="N828" i="10" s="1"/>
  <c r="N829" i="10" a="1"/>
  <c r="N829" i="10" s="1"/>
  <c r="N830" i="10" a="1"/>
  <c r="N830" i="10" s="1"/>
  <c r="N831" i="10" a="1"/>
  <c r="N831" i="10" s="1"/>
  <c r="N832" i="10" a="1"/>
  <c r="N832" i="10" s="1"/>
  <c r="N833" i="10" a="1"/>
  <c r="N833" i="10" s="1"/>
  <c r="N834" i="10" a="1"/>
  <c r="N834" i="10" s="1"/>
  <c r="N835" i="10" a="1"/>
  <c r="N835" i="10" s="1"/>
  <c r="N836" i="10" a="1"/>
  <c r="N836" i="10" s="1"/>
  <c r="N837" i="10" a="1"/>
  <c r="N837" i="10" s="1"/>
  <c r="N838" i="10" a="1"/>
  <c r="N838" i="10" s="1"/>
  <c r="N839" i="10" a="1"/>
  <c r="N839" i="10" s="1"/>
  <c r="N840" i="10" a="1"/>
  <c r="N840" i="10" s="1"/>
  <c r="N841" i="10" a="1"/>
  <c r="N841" i="10" s="1"/>
  <c r="N842" i="10" a="1"/>
  <c r="N842" i="10" s="1"/>
  <c r="N843" i="10" a="1"/>
  <c r="N843" i="10" s="1"/>
  <c r="N844" i="10" a="1"/>
  <c r="N844" i="10" s="1"/>
  <c r="N845" i="10" a="1"/>
  <c r="N845" i="10" s="1"/>
  <c r="N846" i="10" a="1"/>
  <c r="N846" i="10" s="1"/>
  <c r="N847" i="10" a="1"/>
  <c r="N847" i="10" s="1"/>
  <c r="N848" i="10" a="1"/>
  <c r="N848" i="10" s="1"/>
  <c r="N849" i="10" a="1"/>
  <c r="N849" i="10" s="1"/>
  <c r="N850" i="10" a="1"/>
  <c r="N850" i="10" s="1"/>
  <c r="N851" i="10" a="1"/>
  <c r="N851" i="10" s="1"/>
  <c r="N852" i="10" a="1"/>
  <c r="N852" i="10" s="1"/>
  <c r="N853" i="10" a="1"/>
  <c r="N853" i="10" s="1"/>
  <c r="N854" i="10" a="1"/>
  <c r="N854" i="10" s="1"/>
  <c r="N855" i="10" a="1"/>
  <c r="N855" i="10" s="1"/>
  <c r="N856" i="10" a="1"/>
  <c r="N856" i="10" s="1"/>
  <c r="N857" i="10" a="1"/>
  <c r="N857" i="10" s="1"/>
  <c r="N858" i="10" a="1"/>
  <c r="N858" i="10" s="1"/>
  <c r="N859" i="10" a="1"/>
  <c r="N859" i="10" s="1"/>
  <c r="N860" i="10" a="1"/>
  <c r="N860" i="10" s="1"/>
  <c r="N861" i="10" a="1"/>
  <c r="N861" i="10" s="1"/>
  <c r="N862" i="10" a="1"/>
  <c r="N862" i="10" s="1"/>
  <c r="N863" i="10" a="1"/>
  <c r="N863" i="10" s="1"/>
  <c r="N864" i="10" a="1"/>
  <c r="N864" i="10" s="1"/>
  <c r="N865" i="10" a="1"/>
  <c r="N865" i="10" s="1"/>
  <c r="N866" i="10" a="1"/>
  <c r="N866" i="10" s="1"/>
  <c r="N867" i="10" a="1"/>
  <c r="N867" i="10" s="1"/>
  <c r="N868" i="10" a="1"/>
  <c r="N868" i="10" s="1"/>
  <c r="N869" i="10" a="1"/>
  <c r="N869" i="10" s="1"/>
  <c r="N870" i="10" a="1"/>
  <c r="N870" i="10" s="1"/>
  <c r="N871" i="10" a="1"/>
  <c r="N871" i="10" s="1"/>
  <c r="N872" i="10" a="1"/>
  <c r="N872" i="10" s="1"/>
  <c r="N873" i="10" a="1"/>
  <c r="N873" i="10" s="1"/>
  <c r="N874" i="10" a="1"/>
  <c r="N874" i="10" s="1"/>
  <c r="N875" i="10" a="1"/>
  <c r="N875" i="10" s="1"/>
  <c r="N876" i="10" a="1"/>
  <c r="N876" i="10" s="1"/>
  <c r="N877" i="10" a="1"/>
  <c r="N877" i="10" s="1"/>
  <c r="N878" i="10" a="1"/>
  <c r="N878" i="10" s="1"/>
  <c r="N879" i="10" a="1"/>
  <c r="N879" i="10" s="1"/>
  <c r="N880" i="10" a="1"/>
  <c r="N880" i="10" s="1"/>
  <c r="N881" i="10" a="1"/>
  <c r="N881" i="10" s="1"/>
  <c r="N882" i="10" a="1"/>
  <c r="N882" i="10" s="1"/>
  <c r="N883" i="10" a="1"/>
  <c r="N883" i="10" s="1"/>
  <c r="N884" i="10" a="1"/>
  <c r="N884" i="10" s="1"/>
  <c r="N885" i="10" a="1"/>
  <c r="N885" i="10" s="1"/>
  <c r="N886" i="10" a="1"/>
  <c r="N886" i="10" s="1"/>
  <c r="N887" i="10" a="1"/>
  <c r="N887" i="10" s="1"/>
  <c r="N888" i="10" a="1"/>
  <c r="N888" i="10" s="1"/>
  <c r="N889" i="10" a="1"/>
  <c r="N889" i="10" s="1"/>
  <c r="N890" i="10" a="1"/>
  <c r="N890" i="10" s="1"/>
  <c r="N891" i="10" a="1"/>
  <c r="N891" i="10" s="1"/>
  <c r="N892" i="10" a="1"/>
  <c r="N892" i="10" s="1"/>
  <c r="N893" i="10" a="1"/>
  <c r="N893" i="10" s="1"/>
  <c r="N894" i="10" a="1"/>
  <c r="N894" i="10" s="1"/>
  <c r="N895" i="10" a="1"/>
  <c r="N895" i="10" s="1"/>
  <c r="N896" i="10" a="1"/>
  <c r="N896" i="10" s="1"/>
  <c r="N897" i="10" a="1"/>
  <c r="N897" i="10" s="1"/>
  <c r="N898" i="10" a="1"/>
  <c r="N898" i="10" s="1"/>
  <c r="N899" i="10" a="1"/>
  <c r="N899" i="10" s="1"/>
  <c r="N900" i="10" a="1"/>
  <c r="N900" i="10" s="1"/>
  <c r="N901" i="10" a="1"/>
  <c r="N901" i="10" s="1"/>
  <c r="N902" i="10" a="1"/>
  <c r="N902" i="10" s="1"/>
  <c r="N903" i="10" a="1"/>
  <c r="N903" i="10" s="1"/>
  <c r="N904" i="10" a="1"/>
  <c r="N904" i="10" s="1"/>
  <c r="N905" i="10" a="1"/>
  <c r="N905" i="10" s="1"/>
  <c r="N906" i="10" a="1"/>
  <c r="N906" i="10" s="1"/>
  <c r="N907" i="10" a="1"/>
  <c r="N907" i="10" s="1"/>
  <c r="N908" i="10" a="1"/>
  <c r="N908" i="10" s="1"/>
  <c r="N909" i="10" a="1"/>
  <c r="N909" i="10" s="1"/>
  <c r="N910" i="10" a="1"/>
  <c r="N910" i="10" s="1"/>
  <c r="N911" i="10" a="1"/>
  <c r="N911" i="10" s="1"/>
  <c r="N912" i="10" a="1"/>
  <c r="N912" i="10" s="1"/>
  <c r="N913" i="10" a="1"/>
  <c r="N913" i="10" s="1"/>
  <c r="N914" i="10" a="1"/>
  <c r="N914" i="10" s="1"/>
  <c r="N915" i="10" a="1"/>
  <c r="N915" i="10" s="1"/>
  <c r="N916" i="10" a="1"/>
  <c r="N916" i="10" s="1"/>
  <c r="N917" i="10" a="1"/>
  <c r="N917" i="10" s="1"/>
  <c r="N918" i="10" a="1"/>
  <c r="N918" i="10" s="1"/>
  <c r="N919" i="10" a="1"/>
  <c r="N919" i="10" s="1"/>
  <c r="N920" i="10" a="1"/>
  <c r="N920" i="10" s="1"/>
  <c r="N921" i="10" a="1"/>
  <c r="N921" i="10" s="1"/>
  <c r="N922" i="10" a="1"/>
  <c r="N922" i="10" s="1"/>
  <c r="N923" i="10" a="1"/>
  <c r="N923" i="10" s="1"/>
  <c r="N924" i="10" a="1"/>
  <c r="N924" i="10" s="1"/>
  <c r="N925" i="10" a="1"/>
  <c r="N925" i="10" s="1"/>
  <c r="N926" i="10" a="1"/>
  <c r="N926" i="10" s="1"/>
  <c r="N927" i="10" a="1"/>
  <c r="N927" i="10" s="1"/>
  <c r="N928" i="10" a="1"/>
  <c r="N928" i="10" s="1"/>
  <c r="N929" i="10" a="1"/>
  <c r="N929" i="10" s="1"/>
  <c r="N930" i="10" a="1"/>
  <c r="N930" i="10" s="1"/>
  <c r="N931" i="10" a="1"/>
  <c r="N931" i="10" s="1"/>
  <c r="N932" i="10" a="1"/>
  <c r="N932" i="10" s="1"/>
  <c r="N933" i="10" a="1"/>
  <c r="N933" i="10" s="1"/>
  <c r="N934" i="10" a="1"/>
  <c r="N934" i="10" s="1"/>
  <c r="N935" i="10" a="1"/>
  <c r="N935" i="10" s="1"/>
  <c r="N936" i="10" a="1"/>
  <c r="N936" i="10" s="1"/>
  <c r="N937" i="10" a="1"/>
  <c r="N937" i="10" s="1"/>
  <c r="N938" i="10" a="1"/>
  <c r="N938" i="10" s="1"/>
  <c r="N939" i="10" a="1"/>
  <c r="N939" i="10" s="1"/>
  <c r="N940" i="10" a="1"/>
  <c r="N940" i="10" s="1"/>
  <c r="N941" i="10" a="1"/>
  <c r="N941" i="10" s="1"/>
  <c r="N942" i="10" a="1"/>
  <c r="N942" i="10" s="1"/>
  <c r="N943" i="10" a="1"/>
  <c r="N943" i="10" s="1"/>
  <c r="N944" i="10" a="1"/>
  <c r="N944" i="10" s="1"/>
  <c r="N945" i="10" a="1"/>
  <c r="N945" i="10" s="1"/>
  <c r="N946" i="10" a="1"/>
  <c r="N946" i="10" s="1"/>
  <c r="N947" i="10" a="1"/>
  <c r="N947" i="10" s="1"/>
  <c r="N948" i="10" a="1"/>
  <c r="N948" i="10" s="1"/>
  <c r="N949" i="10" a="1"/>
  <c r="N949" i="10" s="1"/>
  <c r="N950" i="10" a="1"/>
  <c r="N950" i="10" s="1"/>
  <c r="N951" i="10" a="1"/>
  <c r="N951" i="10" s="1"/>
  <c r="N952" i="10" a="1"/>
  <c r="N952" i="10" s="1"/>
  <c r="N953" i="10" a="1"/>
  <c r="N953" i="10" s="1"/>
  <c r="N954" i="10" a="1"/>
  <c r="N954" i="10" s="1"/>
  <c r="N955" i="10" a="1"/>
  <c r="N955" i="10" s="1"/>
  <c r="N956" i="10" a="1"/>
  <c r="N956" i="10" s="1"/>
  <c r="N957" i="10" a="1"/>
  <c r="N957" i="10" s="1"/>
  <c r="N958" i="10" a="1"/>
  <c r="N958" i="10" s="1"/>
  <c r="N959" i="10" a="1"/>
  <c r="N959" i="10" s="1"/>
  <c r="N960" i="10" a="1"/>
  <c r="N960" i="10" s="1"/>
  <c r="N961" i="10" a="1"/>
  <c r="N961" i="10" s="1"/>
  <c r="N962" i="10" a="1"/>
  <c r="N962" i="10" s="1"/>
  <c r="N963" i="10" a="1"/>
  <c r="N963" i="10" s="1"/>
  <c r="N964" i="10" a="1"/>
  <c r="N964" i="10" s="1"/>
  <c r="N965" i="10" a="1"/>
  <c r="N965" i="10" s="1"/>
  <c r="N966" i="10" a="1"/>
  <c r="N966" i="10" s="1"/>
  <c r="N967" i="10" a="1"/>
  <c r="N967" i="10" s="1"/>
  <c r="N968" i="10" a="1"/>
  <c r="N968" i="10" s="1"/>
  <c r="N969" i="10" a="1"/>
  <c r="N969" i="10" s="1"/>
  <c r="N970" i="10" a="1"/>
  <c r="N970" i="10" s="1"/>
  <c r="N971" i="10" a="1"/>
  <c r="N971" i="10" s="1"/>
  <c r="N972" i="10" a="1"/>
  <c r="N972" i="10" s="1"/>
  <c r="N973" i="10" a="1"/>
  <c r="N973" i="10" s="1"/>
  <c r="N974" i="10" a="1"/>
  <c r="N974" i="10" s="1"/>
  <c r="N975" i="10" a="1"/>
  <c r="N975" i="10" s="1"/>
  <c r="N976" i="10" a="1"/>
  <c r="N976" i="10" s="1"/>
  <c r="N977" i="10" a="1"/>
  <c r="N977" i="10" s="1"/>
  <c r="N978" i="10" a="1"/>
  <c r="N978" i="10" s="1"/>
  <c r="N979" i="10" a="1"/>
  <c r="N979" i="10" s="1"/>
  <c r="N980" i="10" a="1"/>
  <c r="N980" i="10" s="1"/>
  <c r="N981" i="10" a="1"/>
  <c r="N981" i="10" s="1"/>
  <c r="N982" i="10" a="1"/>
  <c r="N982" i="10" s="1"/>
  <c r="N983" i="10" a="1"/>
  <c r="N983" i="10" s="1"/>
  <c r="N984" i="10" a="1"/>
  <c r="N984" i="10" s="1"/>
  <c r="N985" i="10" a="1"/>
  <c r="N985" i="10" s="1"/>
  <c r="N986" i="10" a="1"/>
  <c r="N986" i="10" s="1"/>
  <c r="N987" i="10" a="1"/>
  <c r="N987" i="10" s="1"/>
  <c r="N988" i="10" a="1"/>
  <c r="N988" i="10" s="1"/>
  <c r="N989" i="10" a="1"/>
  <c r="N989" i="10" s="1"/>
  <c r="N990" i="10" a="1"/>
  <c r="N990" i="10" s="1"/>
  <c r="N991" i="10" a="1"/>
  <c r="N991" i="10" s="1"/>
  <c r="N992" i="10" a="1"/>
  <c r="N992" i="10" s="1"/>
  <c r="N993" i="10" a="1"/>
  <c r="N993" i="10" s="1"/>
  <c r="N994" i="10" a="1"/>
  <c r="N994" i="10" s="1"/>
  <c r="N995" i="10" a="1"/>
  <c r="N995" i="10" s="1"/>
  <c r="N996" i="10" a="1"/>
  <c r="N996" i="10" s="1"/>
  <c r="N997" i="10" a="1"/>
  <c r="N997" i="10" s="1"/>
  <c r="N998" i="10" a="1"/>
  <c r="N998" i="10" s="1"/>
  <c r="N999" i="10" a="1"/>
  <c r="N999" i="10" s="1"/>
  <c r="N1000" i="10" a="1"/>
  <c r="N1000" i="10" s="1"/>
  <c r="N1001" i="10" a="1"/>
  <c r="N1001" i="10" s="1"/>
  <c r="N1002" i="10" a="1"/>
  <c r="N1002" i="10" s="1"/>
  <c r="N1003" i="10" a="1"/>
  <c r="N1003" i="10" s="1"/>
  <c r="N1004" i="10" a="1"/>
  <c r="N1004" i="10" s="1"/>
  <c r="N1005" i="10" a="1"/>
  <c r="N1005" i="10" s="1"/>
  <c r="N1006" i="10" a="1"/>
  <c r="N1006" i="10" s="1"/>
  <c r="N1007" i="10" a="1"/>
  <c r="N1007" i="10" s="1"/>
  <c r="N1008" i="10" a="1"/>
  <c r="N1008" i="10" s="1"/>
  <c r="N1009" i="10" a="1"/>
  <c r="N1009" i="10" s="1"/>
  <c r="N1010" i="10" a="1"/>
  <c r="N1010" i="10" s="1"/>
  <c r="N1011" i="10" a="1"/>
  <c r="N1011" i="10" s="1"/>
  <c r="N1012" i="10" a="1"/>
  <c r="N1012" i="10" s="1"/>
  <c r="N1013" i="10" a="1"/>
  <c r="N1013" i="10" s="1"/>
  <c r="N1014" i="10" a="1"/>
  <c r="N1014" i="10" s="1"/>
  <c r="N1015" i="10" a="1"/>
  <c r="N1015" i="10" s="1"/>
  <c r="N1016" i="10" a="1"/>
  <c r="N1016" i="10" s="1"/>
  <c r="N1017" i="10" a="1"/>
  <c r="N1017" i="10" s="1"/>
  <c r="N1018" i="10" a="1"/>
  <c r="N1018" i="10" s="1"/>
  <c r="N1019" i="10" a="1"/>
  <c r="N1019" i="10" s="1"/>
  <c r="N1020" i="10" a="1"/>
  <c r="N1020" i="10" s="1"/>
  <c r="N1021" i="10" a="1"/>
  <c r="N1021" i="10" s="1"/>
  <c r="N1022" i="10" a="1"/>
  <c r="N1022" i="10" s="1"/>
  <c r="N1023" i="10" a="1"/>
  <c r="N1023" i="10" s="1"/>
  <c r="N1024" i="10" a="1"/>
  <c r="N1024" i="10" s="1"/>
  <c r="N1025" i="10" a="1"/>
  <c r="N1025" i="10" s="1"/>
  <c r="N1026" i="10" a="1"/>
  <c r="N1026" i="10" s="1"/>
  <c r="N1027" i="10" a="1"/>
  <c r="N1027" i="10" s="1"/>
  <c r="N1028" i="10" a="1"/>
  <c r="N1028" i="10" s="1"/>
  <c r="N1029" i="10" a="1"/>
  <c r="N1029" i="10" s="1"/>
  <c r="N1030" i="10" a="1"/>
  <c r="N1030" i="10" s="1"/>
  <c r="N1031" i="10" a="1"/>
  <c r="N1031" i="10" s="1"/>
  <c r="N1032" i="10" a="1"/>
  <c r="N1032" i="10" s="1"/>
  <c r="N1033" i="10" a="1"/>
  <c r="N1033" i="10" s="1"/>
  <c r="N1034" i="10" a="1"/>
  <c r="N1034" i="10" s="1"/>
  <c r="N1035" i="10" a="1"/>
  <c r="N1035" i="10" s="1"/>
  <c r="N1036" i="10" a="1"/>
  <c r="N1036" i="10" s="1"/>
  <c r="N1037" i="10" a="1"/>
  <c r="N1037" i="10" s="1"/>
  <c r="N1038" i="10" a="1"/>
  <c r="N1038" i="10" s="1"/>
  <c r="N1039" i="10" a="1"/>
  <c r="N1039" i="10" s="1"/>
  <c r="N1040" i="10" a="1"/>
  <c r="N1040" i="10" s="1"/>
  <c r="N1041" i="10" a="1"/>
  <c r="N1041" i="10" s="1"/>
  <c r="N1042" i="10" a="1"/>
  <c r="N1042" i="10" s="1"/>
  <c r="N1043" i="10" a="1"/>
  <c r="N1043" i="10" s="1"/>
  <c r="N1044" i="10" a="1"/>
  <c r="N1044" i="10" s="1"/>
  <c r="N1045" i="10" a="1"/>
  <c r="N1045" i="10" s="1"/>
  <c r="N1046" i="10" a="1"/>
  <c r="N1046" i="10" s="1"/>
  <c r="N1047" i="10" a="1"/>
  <c r="N1047" i="10" s="1"/>
  <c r="N1048" i="10" a="1"/>
  <c r="N1048" i="10" s="1"/>
  <c r="N1049" i="10" a="1"/>
  <c r="N1049" i="10" s="1"/>
  <c r="N1050" i="10" a="1"/>
  <c r="N1050" i="10" s="1"/>
  <c r="N1051" i="10" a="1"/>
  <c r="N1051" i="10" s="1"/>
  <c r="N1052" i="10" a="1"/>
  <c r="N1052" i="10" s="1"/>
  <c r="N1053" i="10" a="1"/>
  <c r="N1053" i="10" s="1"/>
  <c r="N1054" i="10" a="1"/>
  <c r="N1054" i="10" s="1"/>
  <c r="N1055" i="10" a="1"/>
  <c r="N1055" i="10" s="1"/>
  <c r="N1056" i="10" a="1"/>
  <c r="N1056" i="10" s="1"/>
  <c r="N1057" i="10" a="1"/>
  <c r="N1057" i="10" s="1"/>
  <c r="N1058" i="10" a="1"/>
  <c r="N1058" i="10" s="1"/>
  <c r="N1059" i="10" a="1"/>
  <c r="N1059" i="10" s="1"/>
  <c r="N1060" i="10" a="1"/>
  <c r="N1060" i="10" s="1"/>
  <c r="N1061" i="10" a="1"/>
  <c r="N1061" i="10" s="1"/>
  <c r="N1062" i="10" a="1"/>
  <c r="N1062" i="10" s="1"/>
  <c r="N1063" i="10" a="1"/>
  <c r="N1063" i="10" s="1"/>
  <c r="N1064" i="10" a="1"/>
  <c r="N1064" i="10" s="1"/>
  <c r="N1065" i="10" a="1"/>
  <c r="N1065" i="10" s="1"/>
  <c r="N1066" i="10" a="1"/>
  <c r="N1066" i="10" s="1"/>
  <c r="N1067" i="10" a="1"/>
  <c r="N1067" i="10" s="1"/>
  <c r="N1068" i="10" a="1"/>
  <c r="N1068" i="10" s="1"/>
  <c r="N1069" i="10" a="1"/>
  <c r="N1069" i="10" s="1"/>
  <c r="N1070" i="10" a="1"/>
  <c r="N1070" i="10" s="1"/>
  <c r="N1071" i="10" a="1"/>
  <c r="N1071" i="10" s="1"/>
  <c r="N1072" i="10" a="1"/>
  <c r="N1072" i="10" s="1"/>
  <c r="N1073" i="10" a="1"/>
  <c r="N1073" i="10" s="1"/>
  <c r="N1074" i="10" a="1"/>
  <c r="N1074" i="10" s="1"/>
  <c r="N1075" i="10" a="1"/>
  <c r="N1075" i="10" s="1"/>
  <c r="N1076" i="10" a="1"/>
  <c r="N1076" i="10" s="1"/>
  <c r="N1077" i="10" a="1"/>
  <c r="N1077" i="10" s="1"/>
  <c r="N1078" i="10" a="1"/>
  <c r="N1078" i="10" s="1"/>
  <c r="N1079" i="10" a="1"/>
  <c r="N1079" i="10" s="1"/>
  <c r="N1080" i="10" a="1"/>
  <c r="N1080" i="10" s="1"/>
  <c r="N1081" i="10" a="1"/>
  <c r="N1081" i="10" s="1"/>
  <c r="N1082" i="10" a="1"/>
  <c r="N1082" i="10" s="1"/>
  <c r="N1083" i="10" a="1"/>
  <c r="N1083" i="10" s="1"/>
  <c r="N1084" i="10" a="1"/>
  <c r="N1084" i="10" s="1"/>
  <c r="N1085" i="10" a="1"/>
  <c r="N1085" i="10" s="1"/>
  <c r="N1086" i="10" a="1"/>
  <c r="N1086" i="10" s="1"/>
  <c r="N1087" i="10" a="1"/>
  <c r="N1087" i="10" s="1"/>
  <c r="N1088" i="10" a="1"/>
  <c r="N1088" i="10" s="1"/>
  <c r="N1089" i="10" a="1"/>
  <c r="N1089" i="10" s="1"/>
  <c r="N1090" i="10" a="1"/>
  <c r="N1090" i="10" s="1"/>
  <c r="N1091" i="10" a="1"/>
  <c r="N1091" i="10" s="1"/>
  <c r="N1092" i="10" a="1"/>
  <c r="N1092" i="10" s="1"/>
  <c r="N1093" i="10" a="1"/>
  <c r="N1093" i="10" s="1"/>
  <c r="N1094" i="10" a="1"/>
  <c r="N1094" i="10" s="1"/>
  <c r="N1095" i="10" a="1"/>
  <c r="N1095" i="10" s="1"/>
  <c r="N1096" i="10" a="1"/>
  <c r="N1096" i="10" s="1"/>
  <c r="N1097" i="10" a="1"/>
  <c r="N1097" i="10" s="1"/>
  <c r="N1098" i="10" a="1"/>
  <c r="N1098" i="10" s="1"/>
  <c r="N1099" i="10" a="1"/>
  <c r="N1099" i="10" s="1"/>
  <c r="N1100" i="10" a="1"/>
  <c r="N1100" i="10" s="1"/>
  <c r="N1101" i="10" a="1"/>
  <c r="N1101" i="10" s="1"/>
  <c r="N1102" i="10" a="1"/>
  <c r="N1102" i="10" s="1"/>
  <c r="N1103" i="10" a="1"/>
  <c r="N1103" i="10" s="1"/>
  <c r="N1104" i="10" a="1"/>
  <c r="N1104" i="10" s="1"/>
  <c r="N1105" i="10" a="1"/>
  <c r="N1105" i="10" s="1"/>
  <c r="N1106" i="10" a="1"/>
  <c r="N1106" i="10" s="1"/>
  <c r="N1107" i="10" a="1"/>
  <c r="N1107" i="10" s="1"/>
  <c r="N1108" i="10" a="1"/>
  <c r="N1108" i="10" s="1"/>
  <c r="N1109" i="10" a="1"/>
  <c r="N1109" i="10" s="1"/>
  <c r="N1110" i="10" a="1"/>
  <c r="N1110" i="10" s="1"/>
  <c r="N1111" i="10" a="1"/>
  <c r="N1111" i="10" s="1"/>
  <c r="N1112" i="10" a="1"/>
  <c r="N1112" i="10" s="1"/>
  <c r="N1113" i="10" a="1"/>
  <c r="N1113" i="10" s="1"/>
  <c r="N1114" i="10" a="1"/>
  <c r="N1114" i="10" s="1"/>
  <c r="N1115" i="10" a="1"/>
  <c r="N1115" i="10" s="1"/>
  <c r="N1116" i="10" a="1"/>
  <c r="N1116" i="10" s="1"/>
  <c r="N1117" i="10" a="1"/>
  <c r="N1117" i="10" s="1"/>
  <c r="N1118" i="10" a="1"/>
  <c r="N1118" i="10" s="1"/>
  <c r="N1119" i="10" a="1"/>
  <c r="N1119" i="10" s="1"/>
  <c r="N1120" i="10" a="1"/>
  <c r="N1120" i="10" s="1"/>
  <c r="N1121" i="10" a="1"/>
  <c r="N1121" i="10" s="1"/>
  <c r="N1122" i="10" a="1"/>
  <c r="N1122" i="10" s="1"/>
  <c r="N1123" i="10" a="1"/>
  <c r="N1123" i="10" s="1"/>
  <c r="N1124" i="10" a="1"/>
  <c r="N1124" i="10" s="1"/>
  <c r="N1125" i="10" a="1"/>
  <c r="N1125" i="10" s="1"/>
  <c r="N1126" i="10" a="1"/>
  <c r="N1126" i="10" s="1"/>
  <c r="N1127" i="10" a="1"/>
  <c r="N1127" i="10" s="1"/>
  <c r="N1128" i="10" a="1"/>
  <c r="N1128" i="10" s="1"/>
  <c r="N1129" i="10" a="1"/>
  <c r="N1129" i="10" s="1"/>
  <c r="N1130" i="10" a="1"/>
  <c r="N1130" i="10" s="1"/>
  <c r="N1131" i="10" a="1"/>
  <c r="N1131" i="10" s="1"/>
  <c r="N1132" i="10" a="1"/>
  <c r="N1132" i="10" s="1"/>
  <c r="N1133" i="10" a="1"/>
  <c r="N1133" i="10" s="1"/>
  <c r="N1134" i="10" a="1"/>
  <c r="N1134" i="10" s="1"/>
  <c r="N1135" i="10" a="1"/>
  <c r="N1135" i="10" s="1"/>
  <c r="N1136" i="10" a="1"/>
  <c r="N1136" i="10" s="1"/>
  <c r="N1137" i="10" a="1"/>
  <c r="N1137" i="10" s="1"/>
  <c r="N1138" i="10" a="1"/>
  <c r="N1138" i="10" s="1"/>
  <c r="N1139" i="10" a="1"/>
  <c r="N1139" i="10" s="1"/>
  <c r="N1140" i="10" a="1"/>
  <c r="N1140" i="10" s="1"/>
  <c r="N1141" i="10" a="1"/>
  <c r="N1141" i="10" s="1"/>
  <c r="N1142" i="10" a="1"/>
  <c r="N1142" i="10" s="1"/>
  <c r="N1143" i="10" a="1"/>
  <c r="N1143" i="10" s="1"/>
  <c r="N1144" i="10" a="1"/>
  <c r="N1144" i="10" s="1"/>
  <c r="N1145" i="10" a="1"/>
  <c r="N1145" i="10" s="1"/>
  <c r="N1146" i="10" a="1"/>
  <c r="N1146" i="10" s="1"/>
  <c r="N1147" i="10" a="1"/>
  <c r="N1147" i="10" s="1"/>
  <c r="N1148" i="10" a="1"/>
  <c r="N1148" i="10" s="1"/>
  <c r="N1149" i="10" a="1"/>
  <c r="N1149" i="10" s="1"/>
  <c r="N1150" i="10" a="1"/>
  <c r="N1150" i="10" s="1"/>
  <c r="N1151" i="10" a="1"/>
  <c r="N1151" i="10" s="1"/>
  <c r="N1152" i="10" a="1"/>
  <c r="N1152" i="10" s="1"/>
  <c r="N1153" i="10" a="1"/>
  <c r="N1153" i="10" s="1"/>
  <c r="N1154" i="10" a="1"/>
  <c r="N1154" i="10" s="1"/>
  <c r="N1155" i="10" a="1"/>
  <c r="N1155" i="10" s="1"/>
  <c r="N1156" i="10" a="1"/>
  <c r="N1156" i="10" s="1"/>
  <c r="N1157" i="10" a="1"/>
  <c r="N1157" i="10" s="1"/>
  <c r="N1158" i="10" a="1"/>
  <c r="N1158" i="10" s="1"/>
  <c r="N1159" i="10" a="1"/>
  <c r="N1159" i="10" s="1"/>
  <c r="N1160" i="10" a="1"/>
  <c r="N1160" i="10" s="1"/>
  <c r="N1161" i="10" a="1"/>
  <c r="N1161" i="10" s="1"/>
  <c r="N1162" i="10" a="1"/>
  <c r="N1162" i="10" s="1"/>
  <c r="N1163" i="10" a="1"/>
  <c r="N1163" i="10" s="1"/>
  <c r="N1164" i="10" a="1"/>
  <c r="N1164" i="10" s="1"/>
  <c r="N1165" i="10" a="1"/>
  <c r="N1165" i="10" s="1"/>
  <c r="N1166" i="10" a="1"/>
  <c r="N1166" i="10" s="1"/>
  <c r="N1167" i="10" a="1"/>
  <c r="N1167" i="10" s="1"/>
  <c r="N1168" i="10" a="1"/>
  <c r="N1168" i="10" s="1"/>
  <c r="N1169" i="10" a="1"/>
  <c r="N1169" i="10" s="1"/>
  <c r="N1170" i="10" a="1"/>
  <c r="N1170" i="10" s="1"/>
  <c r="N1171" i="10" a="1"/>
  <c r="N1171" i="10" s="1"/>
  <c r="N1172" i="10" a="1"/>
  <c r="N1172" i="10" s="1"/>
  <c r="N1173" i="10" a="1"/>
  <c r="N1173" i="10" s="1"/>
  <c r="N1174" i="10" a="1"/>
  <c r="N1174" i="10" s="1"/>
  <c r="N1175" i="10" a="1"/>
  <c r="N1175" i="10" s="1"/>
  <c r="N1176" i="10" a="1"/>
  <c r="N1176" i="10" s="1"/>
  <c r="N1177" i="10" a="1"/>
  <c r="N1177" i="10" s="1"/>
  <c r="N1178" i="10" a="1"/>
  <c r="N1178" i="10" s="1"/>
  <c r="N1179" i="10" a="1"/>
  <c r="N1179" i="10" s="1"/>
  <c r="N1180" i="10" a="1"/>
  <c r="N1180" i="10" s="1"/>
  <c r="N1181" i="10" a="1"/>
  <c r="N1181" i="10" s="1"/>
  <c r="N1182" i="10" a="1"/>
  <c r="N1182" i="10" s="1"/>
  <c r="N1183" i="10" a="1"/>
  <c r="N1183" i="10" s="1"/>
  <c r="N1184" i="10" a="1"/>
  <c r="N1184" i="10" s="1"/>
  <c r="N1185" i="10" a="1"/>
  <c r="N1185" i="10" s="1"/>
  <c r="N1186" i="10" a="1"/>
  <c r="N1186" i="10" s="1"/>
  <c r="N1187" i="10" a="1"/>
  <c r="N1187" i="10" s="1"/>
  <c r="N1188" i="10" a="1"/>
  <c r="N1188" i="10" s="1"/>
  <c r="N1189" i="10" a="1"/>
  <c r="N1189" i="10" s="1"/>
  <c r="N1190" i="10" a="1"/>
  <c r="N1190" i="10" s="1"/>
  <c r="N1191" i="10" a="1"/>
  <c r="N1191" i="10" s="1"/>
  <c r="N1192" i="10" a="1"/>
  <c r="N1192" i="10" s="1"/>
  <c r="N1193" i="10" a="1"/>
  <c r="N1193" i="10" s="1"/>
  <c r="N1194" i="10" a="1"/>
  <c r="N1194" i="10" s="1"/>
  <c r="N1195" i="10" a="1"/>
  <c r="N1195" i="10" s="1"/>
  <c r="N1196" i="10" a="1"/>
  <c r="N1196" i="10" s="1"/>
  <c r="N1197" i="10" a="1"/>
  <c r="N1197" i="10" s="1"/>
  <c r="N1198" i="10" a="1"/>
  <c r="N1198" i="10" s="1"/>
  <c r="N1199" i="10" a="1"/>
  <c r="N1199" i="10" s="1"/>
  <c r="N1200" i="10" a="1"/>
  <c r="N1200" i="10" s="1"/>
  <c r="N1201" i="10" a="1"/>
  <c r="N1201" i="10" s="1"/>
  <c r="N1202" i="10" a="1"/>
  <c r="N1202" i="10" s="1"/>
  <c r="N1203" i="10" a="1"/>
  <c r="N1203" i="10" s="1"/>
  <c r="N1204" i="10" a="1"/>
  <c r="N1204" i="10" s="1"/>
  <c r="N1205" i="10" a="1"/>
  <c r="N1205" i="10" s="1"/>
  <c r="N1206" i="10" a="1"/>
  <c r="N1206" i="10" s="1"/>
  <c r="N1207" i="10" a="1"/>
  <c r="N1207" i="10" s="1"/>
  <c r="N1208" i="10" a="1"/>
  <c r="N1208" i="10" s="1"/>
  <c r="N1209" i="10" a="1"/>
  <c r="N1209" i="10" s="1"/>
  <c r="N1210" i="10" a="1"/>
  <c r="N1210" i="10" s="1"/>
  <c r="N1211" i="10" a="1"/>
  <c r="N1211" i="10" s="1"/>
  <c r="N1212" i="10" a="1"/>
  <c r="N1212" i="10" s="1"/>
  <c r="N1213" i="10" a="1"/>
  <c r="N1213" i="10" s="1"/>
  <c r="N1214" i="10" a="1"/>
  <c r="N1214" i="10" s="1"/>
  <c r="N1215" i="10" a="1"/>
  <c r="N1215" i="10" s="1"/>
  <c r="N1216" i="10" a="1"/>
  <c r="N1216" i="10" s="1"/>
  <c r="N1217" i="10" a="1"/>
  <c r="N1217" i="10" s="1"/>
  <c r="N1218" i="10" a="1"/>
  <c r="N1218" i="10" s="1"/>
  <c r="N1219" i="10" a="1"/>
  <c r="N1219" i="10" s="1"/>
  <c r="N1220" i="10" a="1"/>
  <c r="N1220" i="10" s="1"/>
  <c r="N1221" i="10" a="1"/>
  <c r="N1221" i="10" s="1"/>
  <c r="N1222" i="10" a="1"/>
  <c r="N1222" i="10" s="1"/>
  <c r="N1223" i="10" a="1"/>
  <c r="N1223" i="10" s="1"/>
  <c r="N1224" i="10" a="1"/>
  <c r="N1224" i="10" s="1"/>
  <c r="N1225" i="10" a="1"/>
  <c r="N1225" i="10" s="1"/>
  <c r="N1226" i="10" a="1"/>
  <c r="N1226" i="10" s="1"/>
  <c r="N1227" i="10" a="1"/>
  <c r="N1227" i="10" s="1"/>
  <c r="N1228" i="10" a="1"/>
  <c r="N1228" i="10" s="1"/>
  <c r="N1229" i="10" a="1"/>
  <c r="N1229" i="10" s="1"/>
  <c r="N1230" i="10" a="1"/>
  <c r="N1230" i="10" s="1"/>
  <c r="N1231" i="10" a="1"/>
  <c r="N1231" i="10" s="1"/>
  <c r="N1232" i="10" a="1"/>
  <c r="N1232" i="10" s="1"/>
  <c r="N1233" i="10" a="1"/>
  <c r="N1233" i="10" s="1"/>
  <c r="N1234" i="10" a="1"/>
  <c r="N1234" i="10" s="1"/>
  <c r="N1235" i="10" a="1"/>
  <c r="N1235" i="10" s="1"/>
  <c r="N1236" i="10" a="1"/>
  <c r="N1236" i="10" s="1"/>
  <c r="N1237" i="10" a="1"/>
  <c r="N1237" i="10" s="1"/>
  <c r="N1238" i="10" a="1"/>
  <c r="N1238" i="10" s="1"/>
  <c r="N1239" i="10" a="1"/>
  <c r="N1239" i="10" s="1"/>
  <c r="N1240" i="10" a="1"/>
  <c r="N1240" i="10" s="1"/>
  <c r="N1241" i="10" a="1"/>
  <c r="N1241" i="10" s="1"/>
  <c r="N1242" i="10" a="1"/>
  <c r="N1242" i="10" s="1"/>
  <c r="N1243" i="10" a="1"/>
  <c r="N1243" i="10" s="1"/>
  <c r="N1244" i="10" a="1"/>
  <c r="N1244" i="10" s="1"/>
  <c r="N1245" i="10" a="1"/>
  <c r="N1245" i="10" s="1"/>
  <c r="N1246" i="10" a="1"/>
  <c r="N1246" i="10" s="1"/>
  <c r="N1247" i="10" a="1"/>
  <c r="N1247" i="10" s="1"/>
  <c r="N1248" i="10" a="1"/>
  <c r="N1248" i="10" s="1"/>
  <c r="N1249" i="10" a="1"/>
  <c r="N1249" i="10" s="1"/>
  <c r="N1250" i="10" a="1"/>
  <c r="N1250" i="10" s="1"/>
  <c r="N1251" i="10" a="1"/>
  <c r="N1251" i="10" s="1"/>
  <c r="N1252" i="10" a="1"/>
  <c r="N1252" i="10" s="1"/>
  <c r="N1253" i="10" a="1"/>
  <c r="N1253" i="10" s="1"/>
  <c r="N1254" i="10" a="1"/>
  <c r="N1254" i="10" s="1"/>
  <c r="N1255" i="10" a="1"/>
  <c r="N1255" i="10" s="1"/>
  <c r="N1256" i="10" a="1"/>
  <c r="N1256" i="10" s="1"/>
  <c r="N1257" i="10" a="1"/>
  <c r="N1257" i="10" s="1"/>
  <c r="N1258" i="10" a="1"/>
  <c r="N1258" i="10" s="1"/>
  <c r="N1259" i="10" a="1"/>
  <c r="N1259" i="10" s="1"/>
  <c r="N1260" i="10" a="1"/>
  <c r="N1260" i="10" s="1"/>
  <c r="N1261" i="10" a="1"/>
  <c r="N1261" i="10" s="1"/>
  <c r="N1262" i="10" a="1"/>
  <c r="N1262" i="10" s="1"/>
  <c r="N1263" i="10" a="1"/>
  <c r="N1263" i="10" s="1"/>
  <c r="N1264" i="10" a="1"/>
  <c r="N1264" i="10" s="1"/>
  <c r="N1265" i="10" a="1"/>
  <c r="N1265" i="10" s="1"/>
  <c r="N1266" i="10" a="1"/>
  <c r="N1266" i="10" s="1"/>
  <c r="N1267" i="10" a="1"/>
  <c r="N1267" i="10" s="1"/>
  <c r="N1268" i="10" a="1"/>
  <c r="N1268" i="10" s="1"/>
  <c r="N1269" i="10" a="1"/>
  <c r="N1269" i="10" s="1"/>
  <c r="N1270" i="10" a="1"/>
  <c r="N1270" i="10" s="1"/>
  <c r="N1271" i="10" a="1"/>
  <c r="N1271" i="10" s="1"/>
  <c r="N1272" i="10" a="1"/>
  <c r="N1272" i="10" s="1"/>
  <c r="N1273" i="10" a="1"/>
  <c r="N1273" i="10" s="1"/>
  <c r="N1274" i="10" a="1"/>
  <c r="N1274" i="10" s="1"/>
  <c r="N1275" i="10" a="1"/>
  <c r="N1275" i="10" s="1"/>
  <c r="N1276" i="10" a="1"/>
  <c r="N1276" i="10" s="1"/>
  <c r="N1277" i="10" a="1"/>
  <c r="N1277" i="10" s="1"/>
  <c r="N1278" i="10" a="1"/>
  <c r="N1278" i="10" s="1"/>
  <c r="N1279" i="10" a="1"/>
  <c r="N1279" i="10" s="1"/>
  <c r="N1280" i="10" a="1"/>
  <c r="N1280" i="10" s="1"/>
  <c r="N1281" i="10" a="1"/>
  <c r="N1281" i="10" s="1"/>
  <c r="N1282" i="10" a="1"/>
  <c r="N1282" i="10" s="1"/>
  <c r="N1283" i="10" a="1"/>
  <c r="N1283" i="10" s="1"/>
  <c r="N1284" i="10" a="1"/>
  <c r="N1284" i="10" s="1"/>
  <c r="N1285" i="10" a="1"/>
  <c r="N1285" i="10" s="1"/>
  <c r="N1286" i="10" a="1"/>
  <c r="N1286" i="10" s="1"/>
  <c r="N1287" i="10" a="1"/>
  <c r="N1287" i="10" s="1"/>
  <c r="N1288" i="10" a="1"/>
  <c r="N1288" i="10" s="1"/>
  <c r="N1289" i="10" a="1"/>
  <c r="N1289" i="10" s="1"/>
  <c r="N1290" i="10" a="1"/>
  <c r="N1290" i="10" s="1"/>
  <c r="N1291" i="10" a="1"/>
  <c r="N1291" i="10" s="1"/>
  <c r="N1292" i="10" a="1"/>
  <c r="N1292" i="10" s="1"/>
  <c r="N1293" i="10" a="1"/>
  <c r="N1293" i="10" s="1"/>
  <c r="N1294" i="10" a="1"/>
  <c r="N1294" i="10" s="1"/>
  <c r="N1295" i="10" a="1"/>
  <c r="N1295" i="10" s="1"/>
  <c r="N1296" i="10" a="1"/>
  <c r="N1296" i="10" s="1"/>
  <c r="N1297" i="10" a="1"/>
  <c r="N1297" i="10" s="1"/>
  <c r="N1298" i="10" a="1"/>
  <c r="N1298" i="10" s="1"/>
  <c r="N1299" i="10" a="1"/>
  <c r="N1299" i="10" s="1"/>
  <c r="N1300" i="10" a="1"/>
  <c r="N1300" i="10" s="1"/>
  <c r="N1301" i="10" a="1"/>
  <c r="N1301" i="10" s="1"/>
  <c r="N1302" i="10" a="1"/>
  <c r="N1302" i="10" s="1"/>
  <c r="N1303" i="10" a="1"/>
  <c r="N1303" i="10" s="1"/>
  <c r="N1304" i="10" a="1"/>
  <c r="N1304" i="10" s="1"/>
  <c r="N1305" i="10" a="1"/>
  <c r="N1305" i="10" s="1"/>
  <c r="N1306" i="10" a="1"/>
  <c r="N1306" i="10" s="1"/>
  <c r="N1307" i="10" a="1"/>
  <c r="N1307" i="10" s="1"/>
  <c r="N1308" i="10" a="1"/>
  <c r="N1308" i="10" s="1"/>
  <c r="N1309" i="10" a="1"/>
  <c r="N1309" i="10" s="1"/>
  <c r="N1310" i="10" a="1"/>
  <c r="N1310" i="10" s="1"/>
  <c r="N1311" i="10" a="1"/>
  <c r="N1311" i="10" s="1"/>
  <c r="N1312" i="10" a="1"/>
  <c r="N1312" i="10" s="1"/>
  <c r="N1313" i="10" a="1"/>
  <c r="N1313" i="10" s="1"/>
  <c r="N1314" i="10" a="1"/>
  <c r="N1314" i="10" s="1"/>
  <c r="N1315" i="10" a="1"/>
  <c r="N1315" i="10" s="1"/>
  <c r="N1316" i="10" a="1"/>
  <c r="N1316" i="10" s="1"/>
  <c r="N1317" i="10" a="1"/>
  <c r="N1317" i="10" s="1"/>
  <c r="N1318" i="10" a="1"/>
  <c r="N1318" i="10" s="1"/>
  <c r="N1319" i="10" a="1"/>
  <c r="N1319" i="10" s="1"/>
  <c r="N1320" i="10" a="1"/>
  <c r="N1320" i="10" s="1"/>
  <c r="N1321" i="10" a="1"/>
  <c r="N1321" i="10" s="1"/>
  <c r="N1322" i="10" a="1"/>
  <c r="N1322" i="10" s="1"/>
  <c r="N1323" i="10" a="1"/>
  <c r="N1323" i="10" s="1"/>
  <c r="N1324" i="10" a="1"/>
  <c r="N1324" i="10" s="1"/>
  <c r="N1325" i="10" a="1"/>
  <c r="N1325" i="10" s="1"/>
  <c r="N1326" i="10" a="1"/>
  <c r="N1326" i="10" s="1"/>
  <c r="N1327" i="10" a="1"/>
  <c r="N1327" i="10" s="1"/>
  <c r="N1328" i="10" a="1"/>
  <c r="N1328" i="10" s="1"/>
  <c r="N1329" i="10" a="1"/>
  <c r="N1329" i="10" s="1"/>
  <c r="N1330" i="10" a="1"/>
  <c r="N1330" i="10" s="1"/>
  <c r="N1331" i="10" a="1"/>
  <c r="N1331" i="10" s="1"/>
  <c r="N1332" i="10" a="1"/>
  <c r="N1332" i="10" s="1"/>
  <c r="N1333" i="10" a="1"/>
  <c r="N1333" i="10" s="1"/>
  <c r="N1334" i="10" a="1"/>
  <c r="N1334" i="10" s="1"/>
  <c r="N1335" i="10" a="1"/>
  <c r="N1335" i="10" s="1"/>
  <c r="N1336" i="10" a="1"/>
  <c r="N1336" i="10" s="1"/>
  <c r="N1337" i="10" a="1"/>
  <c r="N1337" i="10" s="1"/>
  <c r="N1338" i="10" a="1"/>
  <c r="N1338" i="10" s="1"/>
  <c r="N1339" i="10" a="1"/>
  <c r="N1339" i="10" s="1"/>
  <c r="N1340" i="10" a="1"/>
  <c r="N1340" i="10" s="1"/>
  <c r="N1341" i="10" a="1"/>
  <c r="N1341" i="10" s="1"/>
  <c r="N1342" i="10" a="1"/>
  <c r="N1342" i="10" s="1"/>
  <c r="N1343" i="10" a="1"/>
  <c r="N1343" i="10" s="1"/>
  <c r="N1344" i="10" a="1"/>
  <c r="N1344" i="10" s="1"/>
  <c r="N1345" i="10" a="1"/>
  <c r="N1345" i="10" s="1"/>
  <c r="N1346" i="10" a="1"/>
  <c r="N1346" i="10" s="1"/>
  <c r="N1347" i="10" a="1"/>
  <c r="N1347" i="10" s="1"/>
  <c r="N1348" i="10" a="1"/>
  <c r="N1348" i="10" s="1"/>
  <c r="N1349" i="10" a="1"/>
  <c r="N1349" i="10" s="1"/>
  <c r="N1350" i="10" a="1"/>
  <c r="N1350" i="10" s="1"/>
  <c r="N1351" i="10" a="1"/>
  <c r="N1351" i="10" s="1"/>
  <c r="N1352" i="10" a="1"/>
  <c r="N1352" i="10" s="1"/>
  <c r="N1353" i="10" a="1"/>
  <c r="N1353" i="10" s="1"/>
  <c r="N1354" i="10" a="1"/>
  <c r="N1354" i="10" s="1"/>
  <c r="N1355" i="10" a="1"/>
  <c r="N1355" i="10" s="1"/>
  <c r="N1356" i="10" a="1"/>
  <c r="N1356" i="10" s="1"/>
  <c r="N1357" i="10" a="1"/>
  <c r="N1357" i="10" s="1"/>
  <c r="N1358" i="10" a="1"/>
  <c r="N1358" i="10" s="1"/>
  <c r="N1359" i="10" a="1"/>
  <c r="N1359" i="10" s="1"/>
  <c r="N1360" i="10" a="1"/>
  <c r="N1360" i="10" s="1"/>
  <c r="N1361" i="10" a="1"/>
  <c r="N1361" i="10" s="1"/>
  <c r="N1362" i="10" a="1"/>
  <c r="N1362" i="10" s="1"/>
  <c r="N1363" i="10" a="1"/>
  <c r="N1363" i="10" s="1"/>
  <c r="N1364" i="10" a="1"/>
  <c r="N1364" i="10" s="1"/>
  <c r="N1365" i="10" a="1"/>
  <c r="N1365" i="10" s="1"/>
  <c r="N1366" i="10" a="1"/>
  <c r="N1366" i="10" s="1"/>
  <c r="N1367" i="10" a="1"/>
  <c r="N1367" i="10" s="1"/>
  <c r="N1368" i="10" a="1"/>
  <c r="N1368" i="10" s="1"/>
  <c r="N1369" i="10" a="1"/>
  <c r="N1369" i="10" s="1"/>
  <c r="N1370" i="10" a="1"/>
  <c r="N1370" i="10" s="1"/>
  <c r="N1371" i="10" a="1"/>
  <c r="N1371" i="10" s="1"/>
  <c r="N1372" i="10" a="1"/>
  <c r="N1372" i="10" s="1"/>
  <c r="N1373" i="10" a="1"/>
  <c r="N1373" i="10" s="1"/>
  <c r="N1374" i="10" a="1"/>
  <c r="N1374" i="10" s="1"/>
  <c r="N1375" i="10" a="1"/>
  <c r="N1375" i="10" s="1"/>
  <c r="N1376" i="10" a="1"/>
  <c r="N1376" i="10" s="1"/>
  <c r="N1377" i="10" a="1"/>
  <c r="N1377" i="10" s="1"/>
  <c r="N1378" i="10" a="1"/>
  <c r="N1378" i="10" s="1"/>
  <c r="N1379" i="10" a="1"/>
  <c r="N1379" i="10" s="1"/>
  <c r="N1380" i="10" a="1"/>
  <c r="N1380" i="10" s="1"/>
  <c r="N1381" i="10" a="1"/>
  <c r="N1381" i="10" s="1"/>
  <c r="N1382" i="10" a="1"/>
  <c r="N1382" i="10" s="1"/>
  <c r="N1383" i="10" a="1"/>
  <c r="N1383" i="10" s="1"/>
  <c r="N1384" i="10" a="1"/>
  <c r="N1384" i="10" s="1"/>
  <c r="N1385" i="10" a="1"/>
  <c r="N1385" i="10" s="1"/>
  <c r="N1386" i="10" a="1"/>
  <c r="N1386" i="10" s="1"/>
  <c r="N1387" i="10" a="1"/>
  <c r="N1387" i="10" s="1"/>
  <c r="N1388" i="10" a="1"/>
  <c r="N1388" i="10" s="1"/>
  <c r="N1389" i="10" a="1"/>
  <c r="N1389" i="10" s="1"/>
  <c r="N1390" i="10" a="1"/>
  <c r="N1390" i="10" s="1"/>
  <c r="N1391" i="10" a="1"/>
  <c r="N1391" i="10" s="1"/>
  <c r="N1392" i="10" a="1"/>
  <c r="N1392" i="10" s="1"/>
  <c r="N1393" i="10" a="1"/>
  <c r="N1393" i="10" s="1"/>
  <c r="N1394" i="10" a="1"/>
  <c r="N1394" i="10" s="1"/>
  <c r="N1395" i="10" a="1"/>
  <c r="N1395" i="10" s="1"/>
  <c r="N1396" i="10" a="1"/>
  <c r="N1396" i="10" s="1"/>
  <c r="N1397" i="10" a="1"/>
  <c r="N1397" i="10" s="1"/>
  <c r="N1398" i="10" a="1"/>
  <c r="N1398" i="10" s="1"/>
  <c r="N1399" i="10" a="1"/>
  <c r="N1399" i="10" s="1"/>
  <c r="N1400" i="10" a="1"/>
  <c r="N1400" i="10" s="1"/>
  <c r="N1401" i="10" a="1"/>
  <c r="N1401" i="10" s="1"/>
  <c r="N1402" i="10" a="1"/>
  <c r="N1402" i="10" s="1"/>
  <c r="N1403" i="10" a="1"/>
  <c r="N1403" i="10" s="1"/>
  <c r="N1404" i="10" a="1"/>
  <c r="N1404" i="10" s="1"/>
  <c r="N1405" i="10" a="1"/>
  <c r="N1405" i="10" s="1"/>
  <c r="N1406" i="10" a="1"/>
  <c r="N1406" i="10" s="1"/>
  <c r="N1407" i="10" a="1"/>
  <c r="N1407" i="10" s="1"/>
  <c r="N1408" i="10" a="1"/>
  <c r="N1408" i="10" s="1"/>
  <c r="N1409" i="10" a="1"/>
  <c r="N1409" i="10" s="1"/>
  <c r="N1410" i="10" a="1"/>
  <c r="N1410" i="10" s="1"/>
  <c r="N1411" i="10" a="1"/>
  <c r="N1411" i="10" s="1"/>
  <c r="N1412" i="10" a="1"/>
  <c r="N1412" i="10" s="1"/>
  <c r="N1413" i="10" a="1"/>
  <c r="N1413" i="10" s="1"/>
  <c r="N1414" i="10" a="1"/>
  <c r="N1414" i="10" s="1"/>
  <c r="N1415" i="10" a="1"/>
  <c r="N1415" i="10" s="1"/>
  <c r="N1416" i="10" a="1"/>
  <c r="N1416" i="10" s="1"/>
  <c r="N1417" i="10" a="1"/>
  <c r="N1417" i="10" s="1"/>
  <c r="N1418" i="10" a="1"/>
  <c r="N1418" i="10" s="1"/>
  <c r="N1419" i="10" a="1"/>
  <c r="N1419" i="10" s="1"/>
  <c r="N1420" i="10" a="1"/>
  <c r="N1420" i="10" s="1"/>
  <c r="N1421" i="10" a="1"/>
  <c r="N1421" i="10" s="1"/>
  <c r="N1422" i="10" a="1"/>
  <c r="N1422" i="10" s="1"/>
  <c r="N1423" i="10" a="1"/>
  <c r="N1423" i="10" s="1"/>
  <c r="N1424" i="10" a="1"/>
  <c r="N1424" i="10" s="1"/>
  <c r="N1425" i="10" a="1"/>
  <c r="N1425" i="10" s="1"/>
  <c r="N1426" i="10" a="1"/>
  <c r="N1426" i="10" s="1"/>
  <c r="N1427" i="10" a="1"/>
  <c r="N1427" i="10" s="1"/>
  <c r="N1428" i="10" a="1"/>
  <c r="N1428" i="10" s="1"/>
  <c r="N1429" i="10" a="1"/>
  <c r="N1429" i="10" s="1"/>
  <c r="N1430" i="10" a="1"/>
  <c r="N1430" i="10" s="1"/>
  <c r="N1431" i="10" a="1"/>
  <c r="N1431" i="10" s="1"/>
  <c r="N1432" i="10" a="1"/>
  <c r="N1432" i="10" s="1"/>
  <c r="N1433" i="10" a="1"/>
  <c r="N1433" i="10" s="1"/>
  <c r="N1434" i="10" a="1"/>
  <c r="N1434" i="10" s="1"/>
  <c r="N1435" i="10" a="1"/>
  <c r="N1435" i="10" s="1"/>
  <c r="N1436" i="10" a="1"/>
  <c r="N1436" i="10" s="1"/>
  <c r="N1437" i="10" a="1"/>
  <c r="N1437" i="10" s="1"/>
  <c r="N1438" i="10" a="1"/>
  <c r="N1438" i="10" s="1"/>
  <c r="N1439" i="10" a="1"/>
  <c r="N1439" i="10" s="1"/>
  <c r="N1440" i="10" a="1"/>
  <c r="N1440" i="10" s="1"/>
  <c r="N1441" i="10" a="1"/>
  <c r="N1441" i="10" s="1"/>
  <c r="N1442" i="10" a="1"/>
  <c r="N1442" i="10" s="1"/>
  <c r="N1443" i="10" a="1"/>
  <c r="N1443" i="10" s="1"/>
  <c r="N1444" i="10" a="1"/>
  <c r="N1444" i="10" s="1"/>
  <c r="N1445" i="10" a="1"/>
  <c r="N1445" i="10" s="1"/>
  <c r="N1446" i="10" a="1"/>
  <c r="N1446" i="10" s="1"/>
  <c r="N1447" i="10" a="1"/>
  <c r="N1447" i="10" s="1"/>
  <c r="N1448" i="10" a="1"/>
  <c r="N1448" i="10" s="1"/>
  <c r="N1449" i="10" a="1"/>
  <c r="N1449" i="10" s="1"/>
  <c r="N1450" i="10" a="1"/>
  <c r="N1450" i="10" s="1"/>
  <c r="N1451" i="10" a="1"/>
  <c r="N1451" i="10" s="1"/>
  <c r="N1452" i="10" a="1"/>
  <c r="N1452" i="10" s="1"/>
  <c r="N1453" i="10" a="1"/>
  <c r="N1453" i="10" s="1"/>
  <c r="N1454" i="10" a="1"/>
  <c r="N1454" i="10" s="1"/>
  <c r="N1455" i="10" a="1"/>
  <c r="N1455" i="10" s="1"/>
  <c r="N1456" i="10" a="1"/>
  <c r="N1456" i="10" s="1"/>
  <c r="N1457" i="10" a="1"/>
  <c r="N1457" i="10" s="1"/>
  <c r="N1458" i="10" a="1"/>
  <c r="N1458" i="10" s="1"/>
  <c r="N1459" i="10" a="1"/>
  <c r="N1459" i="10" s="1"/>
  <c r="N1460" i="10" a="1"/>
  <c r="N1460" i="10" s="1"/>
  <c r="N1461" i="10" a="1"/>
  <c r="N1461" i="10" s="1"/>
  <c r="N1462" i="10" a="1"/>
  <c r="N1462" i="10" s="1"/>
  <c r="N1463" i="10" a="1"/>
  <c r="N1463" i="10" s="1"/>
  <c r="N1464" i="10" a="1"/>
  <c r="N1464" i="10" s="1"/>
  <c r="N1465" i="10" a="1"/>
  <c r="N1465" i="10" s="1"/>
  <c r="N1466" i="10" a="1"/>
  <c r="N1466" i="10" s="1"/>
  <c r="N1467" i="10" a="1"/>
  <c r="N1467" i="10" s="1"/>
  <c r="N1468" i="10" a="1"/>
  <c r="N1468" i="10" s="1"/>
  <c r="N1469" i="10" a="1"/>
  <c r="N1469" i="10" s="1"/>
  <c r="N1470" i="10" a="1"/>
  <c r="N1470" i="10" s="1"/>
  <c r="N1471" i="10" a="1"/>
  <c r="N1471" i="10" s="1"/>
  <c r="N1472" i="10" a="1"/>
  <c r="N1472" i="10" s="1"/>
  <c r="N1473" i="10" a="1"/>
  <c r="N1473" i="10" s="1"/>
  <c r="N1474" i="10" a="1"/>
  <c r="N1474" i="10" s="1"/>
  <c r="N1475" i="10" a="1"/>
  <c r="N1475" i="10" s="1"/>
  <c r="N1476" i="10" a="1"/>
  <c r="N1476" i="10" s="1"/>
  <c r="N1477" i="10" a="1"/>
  <c r="N1477" i="10" s="1"/>
  <c r="N1478" i="10" a="1"/>
  <c r="N1478" i="10" s="1"/>
  <c r="N1479" i="10" a="1"/>
  <c r="N1479" i="10" s="1"/>
  <c r="N1480" i="10" a="1"/>
  <c r="N1480" i="10" s="1"/>
  <c r="N1481" i="10" a="1"/>
  <c r="N1481" i="10" s="1"/>
  <c r="N1482" i="10" a="1"/>
  <c r="N1482" i="10" s="1"/>
  <c r="N1483" i="10" a="1"/>
  <c r="N1483" i="10" s="1"/>
  <c r="N1484" i="10" a="1"/>
  <c r="N1484" i="10" s="1"/>
  <c r="N1485" i="10" a="1"/>
  <c r="N1485" i="10" s="1"/>
  <c r="N1486" i="10" a="1"/>
  <c r="N1486" i="10" s="1"/>
  <c r="N1487" i="10" a="1"/>
  <c r="N1487" i="10" s="1"/>
  <c r="N1488" i="10" a="1"/>
  <c r="N1488" i="10" s="1"/>
  <c r="N1489" i="10" a="1"/>
  <c r="N1489" i="10" s="1"/>
  <c r="N1490" i="10" a="1"/>
  <c r="N1490" i="10" s="1"/>
  <c r="N1491" i="10" a="1"/>
  <c r="N1491" i="10" s="1"/>
  <c r="N1492" i="10" a="1"/>
  <c r="N1492" i="10" s="1"/>
  <c r="N1493" i="10" a="1"/>
  <c r="N1493" i="10" s="1"/>
  <c r="N1494" i="10" a="1"/>
  <c r="N1494" i="10" s="1"/>
  <c r="N1495" i="10" a="1"/>
  <c r="N1495" i="10" s="1"/>
  <c r="N1496" i="10" a="1"/>
  <c r="N1496" i="10" s="1"/>
  <c r="N1497" i="10" a="1"/>
  <c r="N1497" i="10" s="1"/>
  <c r="N1498" i="10" a="1"/>
  <c r="N1498" i="10" s="1"/>
  <c r="N1499" i="10" a="1"/>
  <c r="N1499" i="10" s="1"/>
  <c r="N1500" i="10" a="1"/>
  <c r="N1500" i="10" s="1"/>
  <c r="N1501" i="10" a="1"/>
  <c r="N1501" i="10" s="1"/>
  <c r="N1502" i="10" a="1"/>
  <c r="N1502" i="10" s="1"/>
  <c r="N1503" i="10" a="1"/>
  <c r="N1503" i="10" s="1"/>
  <c r="N1504" i="10" a="1"/>
  <c r="N1504" i="10" s="1"/>
  <c r="N1505" i="10" a="1"/>
  <c r="N1505" i="10" s="1"/>
  <c r="N1506" i="10" a="1"/>
  <c r="N1506" i="10" s="1"/>
  <c r="N1507" i="10" a="1"/>
  <c r="N1507" i="10" s="1"/>
  <c r="N1508" i="10" a="1"/>
  <c r="N1508" i="10" s="1"/>
  <c r="N1509" i="10" a="1"/>
  <c r="N1509" i="10" s="1"/>
  <c r="N1510" i="10" a="1"/>
  <c r="N1510" i="10" s="1"/>
  <c r="N1511" i="10" a="1"/>
  <c r="N1511" i="10" s="1"/>
  <c r="N1512" i="10" a="1"/>
  <c r="N1512" i="10" s="1"/>
  <c r="N1513" i="10" a="1"/>
  <c r="N1513" i="10" s="1"/>
  <c r="N1514" i="10" a="1"/>
  <c r="N1514" i="10" s="1"/>
  <c r="N1515" i="10" a="1"/>
  <c r="N1515" i="10" s="1"/>
  <c r="N1516" i="10" a="1"/>
  <c r="N1516" i="10" s="1"/>
  <c r="N1517" i="10" a="1"/>
  <c r="N1517" i="10" s="1"/>
  <c r="N1518" i="10" a="1"/>
  <c r="N1518" i="10" s="1"/>
  <c r="N1519" i="10" a="1"/>
  <c r="N1519" i="10" s="1"/>
  <c r="N1520" i="10" a="1"/>
  <c r="N1520" i="10" s="1"/>
  <c r="N1521" i="10" a="1"/>
  <c r="N1521" i="10" s="1"/>
  <c r="N1522" i="10" a="1"/>
  <c r="N1522" i="10" s="1"/>
  <c r="N1523" i="10" a="1"/>
  <c r="N1523" i="10" s="1"/>
  <c r="N1524" i="10" a="1"/>
  <c r="N1524" i="10" s="1"/>
  <c r="N1525" i="10" a="1"/>
  <c r="N1525" i="10" s="1"/>
  <c r="N1526" i="10" a="1"/>
  <c r="N1526" i="10" s="1"/>
  <c r="N1527" i="10" a="1"/>
  <c r="N1527" i="10" s="1"/>
  <c r="N1528" i="10" a="1"/>
  <c r="N1528" i="10" s="1"/>
  <c r="N1529" i="10" a="1"/>
  <c r="N1529" i="10" s="1"/>
  <c r="N1530" i="10" a="1"/>
  <c r="N1530" i="10" s="1"/>
  <c r="N1531" i="10" a="1"/>
  <c r="N1531" i="10" s="1"/>
  <c r="N1532" i="10" a="1"/>
  <c r="N1532" i="10" s="1"/>
  <c r="N1533" i="10" a="1"/>
  <c r="N1533" i="10" s="1"/>
  <c r="N1534" i="10" a="1"/>
  <c r="N1534" i="10" s="1"/>
  <c r="N1535" i="10" a="1"/>
  <c r="N1535" i="10" s="1"/>
  <c r="N1536" i="10" a="1"/>
  <c r="N1536" i="10" s="1"/>
  <c r="N1537" i="10" a="1"/>
  <c r="N1537" i="10" s="1"/>
  <c r="N1538" i="10" a="1"/>
  <c r="N1538" i="10" s="1"/>
  <c r="N1539" i="10" a="1"/>
  <c r="N1539" i="10" s="1"/>
  <c r="N1540" i="10" a="1"/>
  <c r="N1540" i="10" s="1"/>
  <c r="N1541" i="10" a="1"/>
  <c r="N1541" i="10" s="1"/>
  <c r="N1542" i="10" a="1"/>
  <c r="N1542" i="10" s="1"/>
  <c r="N1543" i="10" a="1"/>
  <c r="N1543" i="10" s="1"/>
  <c r="N1544" i="10" a="1"/>
  <c r="N1544" i="10" s="1"/>
  <c r="N1545" i="10" a="1"/>
  <c r="N1545" i="10" s="1"/>
  <c r="N1546" i="10" a="1"/>
  <c r="N1546" i="10" s="1"/>
  <c r="N1547" i="10" a="1"/>
  <c r="N1547" i="10" s="1"/>
  <c r="N1548" i="10" a="1"/>
  <c r="N1548" i="10" s="1"/>
  <c r="N1549" i="10" a="1"/>
  <c r="N1549" i="10" s="1"/>
  <c r="N1550" i="10" a="1"/>
  <c r="N1550" i="10" s="1"/>
  <c r="N1551" i="10" a="1"/>
  <c r="N1551" i="10" s="1"/>
  <c r="N1552" i="10" a="1"/>
  <c r="N1552" i="10" s="1"/>
  <c r="N1553" i="10" a="1"/>
  <c r="N1553" i="10" s="1"/>
  <c r="N1554" i="10" a="1"/>
  <c r="N1554" i="10" s="1"/>
  <c r="N1555" i="10" a="1"/>
  <c r="N1555" i="10" s="1"/>
  <c r="N1556" i="10" a="1"/>
  <c r="N1556" i="10" s="1"/>
  <c r="N1557" i="10" a="1"/>
  <c r="N1557" i="10" s="1"/>
  <c r="N1558" i="10" a="1"/>
  <c r="N1558" i="10" s="1"/>
  <c r="N1559" i="10" a="1"/>
  <c r="N1559" i="10" s="1"/>
  <c r="N1560" i="10" a="1"/>
  <c r="N1560" i="10" s="1"/>
  <c r="N1561" i="10" a="1"/>
  <c r="N1561" i="10" s="1"/>
  <c r="N1562" i="10" a="1"/>
  <c r="N1562" i="10" s="1"/>
  <c r="N1563" i="10" a="1"/>
  <c r="N1563" i="10" s="1"/>
  <c r="N1564" i="10" a="1"/>
  <c r="N1564" i="10" s="1"/>
  <c r="N1565" i="10" a="1"/>
  <c r="N1565" i="10" s="1"/>
  <c r="N1566" i="10" a="1"/>
  <c r="N1566" i="10" s="1"/>
  <c r="N1567" i="10" a="1"/>
  <c r="N1567" i="10" s="1"/>
  <c r="N1568" i="10" a="1"/>
  <c r="N1568" i="10" s="1"/>
  <c r="N1569" i="10" a="1"/>
  <c r="N1569" i="10" s="1"/>
  <c r="N1570" i="10" a="1"/>
  <c r="N1570" i="10" s="1"/>
  <c r="N1571" i="10" a="1"/>
  <c r="N1571" i="10" s="1"/>
  <c r="N1572" i="10" a="1"/>
  <c r="N1572" i="10" s="1"/>
  <c r="N1573" i="10" a="1"/>
  <c r="N1573" i="10" s="1"/>
  <c r="N1574" i="10" a="1"/>
  <c r="N1574" i="10" s="1"/>
  <c r="N1575" i="10" a="1"/>
  <c r="N1575" i="10" s="1"/>
  <c r="N1576" i="10" a="1"/>
  <c r="N1576" i="10" s="1"/>
  <c r="N1577" i="10" a="1"/>
  <c r="N1577" i="10" s="1"/>
  <c r="N1578" i="10" a="1"/>
  <c r="N1578" i="10" s="1"/>
  <c r="N1579" i="10" a="1"/>
  <c r="N1579" i="10" s="1"/>
  <c r="N1580" i="10" a="1"/>
  <c r="N1580" i="10" s="1"/>
  <c r="N1581" i="10" a="1"/>
  <c r="N1581" i="10" s="1"/>
  <c r="N1582" i="10" a="1"/>
  <c r="N1582" i="10" s="1"/>
  <c r="N1583" i="10" a="1"/>
  <c r="N1583" i="10" s="1"/>
  <c r="N1584" i="10" a="1"/>
  <c r="N1584" i="10" s="1"/>
  <c r="N1585" i="10" a="1"/>
  <c r="N1585" i="10" s="1"/>
  <c r="N1586" i="10" a="1"/>
  <c r="N1586" i="10" s="1"/>
  <c r="N1587" i="10" a="1"/>
  <c r="N1587" i="10" s="1"/>
  <c r="N1588" i="10" a="1"/>
  <c r="N1588" i="10" s="1"/>
  <c r="N1589" i="10" a="1"/>
  <c r="N1589" i="10" s="1"/>
  <c r="N1590" i="10" a="1"/>
  <c r="N1590" i="10" s="1"/>
  <c r="N1591" i="10" a="1"/>
  <c r="N1591" i="10" s="1"/>
  <c r="N1592" i="10" a="1"/>
  <c r="N1592" i="10" s="1"/>
  <c r="N1593" i="10" a="1"/>
  <c r="N1593" i="10" s="1"/>
  <c r="N1594" i="10" a="1"/>
  <c r="N1594" i="10" s="1"/>
  <c r="N1595" i="10" a="1"/>
  <c r="N1595" i="10" s="1"/>
  <c r="N1596" i="10" a="1"/>
  <c r="N1596" i="10" s="1"/>
  <c r="N1597" i="10" a="1"/>
  <c r="N1597" i="10" s="1"/>
  <c r="N1598" i="10" a="1"/>
  <c r="N1598" i="10" s="1"/>
  <c r="N1599" i="10" a="1"/>
  <c r="N1599" i="10" s="1"/>
  <c r="N1600" i="10" a="1"/>
  <c r="N1600" i="10" s="1"/>
  <c r="N1601" i="10" a="1"/>
  <c r="N1601" i="10" s="1"/>
  <c r="N1602" i="10" a="1"/>
  <c r="N1602" i="10" s="1"/>
  <c r="N1603" i="10" a="1"/>
  <c r="N1603" i="10" s="1"/>
  <c r="N1604" i="10" a="1"/>
  <c r="N1604" i="10" s="1"/>
  <c r="N1605" i="10" a="1"/>
  <c r="N1605" i="10" s="1"/>
  <c r="N1606" i="10" a="1"/>
  <c r="N1606" i="10" s="1"/>
  <c r="N1607" i="10" a="1"/>
  <c r="N1607" i="10" s="1"/>
  <c r="N1608" i="10" a="1"/>
  <c r="N1608" i="10" s="1"/>
  <c r="N1609" i="10" a="1"/>
  <c r="N1609" i="10" s="1"/>
  <c r="N1610" i="10" a="1"/>
  <c r="N1610" i="10" s="1"/>
  <c r="N1611" i="10" a="1"/>
  <c r="N1611" i="10" s="1"/>
  <c r="N1612" i="10" a="1"/>
  <c r="N1612" i="10" s="1"/>
  <c r="N1613" i="10" a="1"/>
  <c r="N1613" i="10" s="1"/>
  <c r="N1614" i="10" a="1"/>
  <c r="N1614" i="10" s="1"/>
  <c r="N1615" i="10" a="1"/>
  <c r="N1615" i="10" s="1"/>
  <c r="N1616" i="10" a="1"/>
  <c r="N1616" i="10" s="1"/>
  <c r="N1617" i="10" a="1"/>
  <c r="N1617" i="10" s="1"/>
  <c r="N1618" i="10" a="1"/>
  <c r="N1618" i="10" s="1"/>
  <c r="N1619" i="10" a="1"/>
  <c r="N1619" i="10" s="1"/>
  <c r="N1620" i="10" a="1"/>
  <c r="N1620" i="10" s="1"/>
  <c r="N1621" i="10" a="1"/>
  <c r="N1621" i="10" s="1"/>
  <c r="N1622" i="10" a="1"/>
  <c r="N1622" i="10" s="1"/>
  <c r="N1623" i="10" a="1"/>
  <c r="N1623" i="10" s="1"/>
  <c r="N1624" i="10" a="1"/>
  <c r="N1624" i="10" s="1"/>
  <c r="N1625" i="10" a="1"/>
  <c r="N1625" i="10" s="1"/>
  <c r="N1626" i="10" a="1"/>
  <c r="N1626" i="10" s="1"/>
  <c r="N1627" i="10" a="1"/>
  <c r="N1627" i="10" s="1"/>
  <c r="N1628" i="10" a="1"/>
  <c r="N1628" i="10" s="1"/>
  <c r="N1629" i="10" a="1"/>
  <c r="N1629" i="10" s="1"/>
  <c r="N1630" i="10" a="1"/>
  <c r="N1630" i="10" s="1"/>
  <c r="N1631" i="10" a="1"/>
  <c r="N1631" i="10" s="1"/>
  <c r="N1632" i="10" a="1"/>
  <c r="N1632" i="10" s="1"/>
  <c r="N1633" i="10" a="1"/>
  <c r="N1633" i="10" s="1"/>
  <c r="N1634" i="10" a="1"/>
  <c r="N1634" i="10" s="1"/>
  <c r="N1635" i="10" a="1"/>
  <c r="N1635" i="10" s="1"/>
  <c r="N1636" i="10" a="1"/>
  <c r="N1636" i="10" s="1"/>
  <c r="N1637" i="10" a="1"/>
  <c r="N1637" i="10" s="1"/>
  <c r="N1638" i="10" a="1"/>
  <c r="N1638" i="10" s="1"/>
  <c r="N1639" i="10" a="1"/>
  <c r="N1639" i="10" s="1"/>
  <c r="N1640" i="10" a="1"/>
  <c r="N1640" i="10" s="1"/>
  <c r="N1641" i="10" a="1"/>
  <c r="N1641" i="10" s="1"/>
  <c r="N1642" i="10" a="1"/>
  <c r="N1642" i="10" s="1"/>
  <c r="N1643" i="10" a="1"/>
  <c r="N1643" i="10" s="1"/>
  <c r="N1644" i="10" a="1"/>
  <c r="N1644" i="10" s="1"/>
  <c r="N1645" i="10" a="1"/>
  <c r="N1645" i="10" s="1"/>
  <c r="N1646" i="10" a="1"/>
  <c r="N1646" i="10" s="1"/>
  <c r="N1647" i="10" a="1"/>
  <c r="N1647" i="10" s="1"/>
  <c r="N1648" i="10" a="1"/>
  <c r="N1648" i="10" s="1"/>
  <c r="N1649" i="10" a="1"/>
  <c r="N1649" i="10" s="1"/>
  <c r="N1650" i="10" a="1"/>
  <c r="N1650" i="10" s="1"/>
  <c r="N1651" i="10" a="1"/>
  <c r="N1651" i="10" s="1"/>
  <c r="N1652" i="10" a="1"/>
  <c r="N1652" i="10" s="1"/>
  <c r="N1653" i="10" a="1"/>
  <c r="N1653" i="10" s="1"/>
  <c r="N1654" i="10" a="1"/>
  <c r="N1654" i="10" s="1"/>
  <c r="N1655" i="10" a="1"/>
  <c r="N1655" i="10" s="1"/>
  <c r="N1656" i="10" a="1"/>
  <c r="N1656" i="10" s="1"/>
  <c r="N1657" i="10" a="1"/>
  <c r="N1657" i="10" s="1"/>
  <c r="N1658" i="10" a="1"/>
  <c r="N1658" i="10" s="1"/>
  <c r="N1659" i="10" a="1"/>
  <c r="N1659" i="10" s="1"/>
  <c r="N1660" i="10" a="1"/>
  <c r="N1660" i="10" s="1"/>
  <c r="N1661" i="10" a="1"/>
  <c r="N1661" i="10" s="1"/>
  <c r="N1662" i="10" a="1"/>
  <c r="N1662" i="10" s="1"/>
  <c r="N1663" i="10" a="1"/>
  <c r="N1663" i="10" s="1"/>
  <c r="N1664" i="10" a="1"/>
  <c r="N1664" i="10" s="1"/>
  <c r="N1665" i="10" a="1"/>
  <c r="N1665" i="10" s="1"/>
  <c r="N1666" i="10" a="1"/>
  <c r="N1666" i="10" s="1"/>
  <c r="N1667" i="10" a="1"/>
  <c r="N1667" i="10" s="1"/>
  <c r="N1668" i="10" a="1"/>
  <c r="N1668" i="10" s="1"/>
  <c r="N1669" i="10" a="1"/>
  <c r="N1669" i="10" s="1"/>
  <c r="N1670" i="10" a="1"/>
  <c r="N1670" i="10" s="1"/>
  <c r="N1671" i="10" a="1"/>
  <c r="N1671" i="10" s="1"/>
  <c r="N1672" i="10" a="1"/>
  <c r="N1672" i="10" s="1"/>
  <c r="N1673" i="10" a="1"/>
  <c r="N1673" i="10" s="1"/>
  <c r="N1674" i="10" a="1"/>
  <c r="N1674" i="10" s="1"/>
  <c r="N1675" i="10" a="1"/>
  <c r="N1675" i="10" s="1"/>
  <c r="N1676" i="10" a="1"/>
  <c r="N1676" i="10" s="1"/>
  <c r="N1677" i="10" a="1"/>
  <c r="N1677" i="10" s="1"/>
  <c r="N1678" i="10" a="1"/>
  <c r="N1678" i="10" s="1"/>
  <c r="N1679" i="10" a="1"/>
  <c r="N1679" i="10" s="1"/>
  <c r="N1680" i="10" a="1"/>
  <c r="N1680" i="10" s="1"/>
  <c r="N1681" i="10" a="1"/>
  <c r="N1681" i="10" s="1"/>
  <c r="N1682" i="10" a="1"/>
  <c r="N1682" i="10" s="1"/>
  <c r="N1683" i="10" a="1"/>
  <c r="N1683" i="10" s="1"/>
  <c r="N1684" i="10" a="1"/>
  <c r="N1684" i="10" s="1"/>
  <c r="N1685" i="10" a="1"/>
  <c r="N1685" i="10" s="1"/>
  <c r="N1686" i="10" a="1"/>
  <c r="N1686" i="10" s="1"/>
  <c r="N1687" i="10" a="1"/>
  <c r="N1687" i="10" s="1"/>
  <c r="N1688" i="10" a="1"/>
  <c r="N1688" i="10" s="1"/>
  <c r="N1689" i="10" a="1"/>
  <c r="N1689" i="10" s="1"/>
  <c r="N1690" i="10" a="1"/>
  <c r="N1690" i="10" s="1"/>
  <c r="N1691" i="10" a="1"/>
  <c r="N1691" i="10" s="1"/>
  <c r="N1692" i="10" a="1"/>
  <c r="N1692" i="10" s="1"/>
  <c r="N1693" i="10" a="1"/>
  <c r="N1693" i="10" s="1"/>
  <c r="N1694" i="10" a="1"/>
  <c r="N1694" i="10" s="1"/>
  <c r="N1695" i="10" a="1"/>
  <c r="N1695" i="10" s="1"/>
  <c r="N1696" i="10" a="1"/>
  <c r="N1696" i="10" s="1"/>
  <c r="N1697" i="10" a="1"/>
  <c r="N1697" i="10" s="1"/>
  <c r="N1698" i="10" a="1"/>
  <c r="N1698" i="10" s="1"/>
  <c r="N1699" i="10" a="1"/>
  <c r="N1699" i="10" s="1"/>
  <c r="N1700" i="10" a="1"/>
  <c r="N1700" i="10" s="1"/>
  <c r="N1701" i="10" a="1"/>
  <c r="N1701" i="10" s="1"/>
  <c r="N1702" i="10" a="1"/>
  <c r="N1702" i="10" s="1"/>
  <c r="N1703" i="10" a="1"/>
  <c r="N1703" i="10" s="1"/>
  <c r="N1704" i="10" a="1"/>
  <c r="N1704" i="10" s="1"/>
  <c r="N1705" i="10" a="1"/>
  <c r="N1705" i="10" s="1"/>
  <c r="N1706" i="10" a="1"/>
  <c r="N1706" i="10" s="1"/>
  <c r="N1707" i="10" a="1"/>
  <c r="N1707" i="10" s="1"/>
  <c r="N1708" i="10" a="1"/>
  <c r="N1708" i="10" s="1"/>
  <c r="N1709" i="10" a="1"/>
  <c r="N1709" i="10" s="1"/>
  <c r="N1710" i="10" a="1"/>
  <c r="N1710" i="10" s="1"/>
  <c r="N1711" i="10" a="1"/>
  <c r="N1711" i="10" s="1"/>
  <c r="N1712" i="10" a="1"/>
  <c r="N1712" i="10" s="1"/>
  <c r="N1713" i="10" a="1"/>
  <c r="N1713" i="10" s="1"/>
  <c r="N1714" i="10" a="1"/>
  <c r="N1714" i="10" s="1"/>
  <c r="N1715" i="10" a="1"/>
  <c r="N1715" i="10" s="1"/>
  <c r="N1716" i="10" a="1"/>
  <c r="N1716" i="10" s="1"/>
  <c r="N1717" i="10" a="1"/>
  <c r="N1717" i="10" s="1"/>
  <c r="N1718" i="10" a="1"/>
  <c r="N1718" i="10" s="1"/>
  <c r="N1719" i="10" a="1"/>
  <c r="N1719" i="10" s="1"/>
  <c r="N1720" i="10" a="1"/>
  <c r="N1720" i="10" s="1"/>
  <c r="N1721" i="10" a="1"/>
  <c r="N1721" i="10" s="1"/>
  <c r="N1722" i="10" a="1"/>
  <c r="N1722" i="10" s="1"/>
  <c r="N1723" i="10" a="1"/>
  <c r="N1723" i="10" s="1"/>
  <c r="N1724" i="10" a="1"/>
  <c r="N1724" i="10" s="1"/>
  <c r="N1725" i="10" a="1"/>
  <c r="N1725" i="10" s="1"/>
  <c r="N1726" i="10" a="1"/>
  <c r="N1726" i="10" s="1"/>
  <c r="N1727" i="10" a="1"/>
  <c r="N1727" i="10" s="1"/>
  <c r="N1728" i="10" a="1"/>
  <c r="N1728" i="10" s="1"/>
  <c r="N1729" i="10" a="1"/>
  <c r="N1729" i="10" s="1"/>
  <c r="N1730" i="10" a="1"/>
  <c r="N1730" i="10" s="1"/>
  <c r="N1731" i="10" a="1"/>
  <c r="N1731" i="10" s="1"/>
  <c r="N1732" i="10" a="1"/>
  <c r="N1732" i="10" s="1"/>
  <c r="N1733" i="10" a="1"/>
  <c r="N1733" i="10" s="1"/>
  <c r="N1734" i="10" a="1"/>
  <c r="N1734" i="10" s="1"/>
  <c r="N1735" i="10" a="1"/>
  <c r="N1735" i="10" s="1"/>
  <c r="N1736" i="10" a="1"/>
  <c r="N1736" i="10" s="1"/>
  <c r="N1737" i="10" a="1"/>
  <c r="N1737" i="10" s="1"/>
  <c r="N1738" i="10" a="1"/>
  <c r="N1738" i="10" s="1"/>
  <c r="N1739" i="10" a="1"/>
  <c r="N1739" i="10" s="1"/>
  <c r="N1740" i="10" a="1"/>
  <c r="N1740" i="10" s="1"/>
  <c r="N1741" i="10" a="1"/>
  <c r="N1741" i="10" s="1"/>
  <c r="N1742" i="10" a="1"/>
  <c r="N1742" i="10" s="1"/>
  <c r="N1743" i="10" a="1"/>
  <c r="N1743" i="10" s="1"/>
  <c r="N1744" i="10" a="1"/>
  <c r="N1744" i="10" s="1"/>
  <c r="N1745" i="10" a="1"/>
  <c r="N1745" i="10" s="1"/>
  <c r="N1746" i="10" a="1"/>
  <c r="N1746" i="10" s="1"/>
  <c r="N1747" i="10" a="1"/>
  <c r="N1747" i="10" s="1"/>
  <c r="N1748" i="10" a="1"/>
  <c r="N1748" i="10" s="1"/>
  <c r="N1749" i="10" a="1"/>
  <c r="N1749" i="10" s="1"/>
  <c r="N1750" i="10" a="1"/>
  <c r="N1750" i="10" s="1"/>
  <c r="N1751" i="10" a="1"/>
  <c r="N1751" i="10" s="1"/>
  <c r="N1752" i="10" a="1"/>
  <c r="N1752" i="10" s="1"/>
  <c r="N1753" i="10" a="1"/>
  <c r="N1753" i="10" s="1"/>
  <c r="N1754" i="10" a="1"/>
  <c r="N1754" i="10" s="1"/>
  <c r="N1755" i="10" a="1"/>
  <c r="N1755" i="10" s="1"/>
  <c r="N1756" i="10" a="1"/>
  <c r="N1756" i="10" s="1"/>
  <c r="N1757" i="10" a="1"/>
  <c r="N1757" i="10" s="1"/>
  <c r="N1758" i="10" a="1"/>
  <c r="N1758" i="10" s="1"/>
  <c r="N1759" i="10" a="1"/>
  <c r="N1759" i="10" s="1"/>
  <c r="N1760" i="10" a="1"/>
  <c r="N1760" i="10" s="1"/>
  <c r="N1761" i="10" a="1"/>
  <c r="N1761" i="10" s="1"/>
  <c r="N1762" i="10" a="1"/>
  <c r="N1762" i="10" s="1"/>
  <c r="N1763" i="10" a="1"/>
  <c r="N1763" i="10" s="1"/>
  <c r="N1764" i="10" a="1"/>
  <c r="N1764" i="10" s="1"/>
  <c r="N1765" i="10" a="1"/>
  <c r="N1765" i="10" s="1"/>
  <c r="N1766" i="10" a="1"/>
  <c r="N1766" i="10" s="1"/>
  <c r="N1767" i="10" a="1"/>
  <c r="N1767" i="10" s="1"/>
  <c r="N1768" i="10" a="1"/>
  <c r="N1768" i="10" s="1"/>
  <c r="N1769" i="10" a="1"/>
  <c r="N1769" i="10" s="1"/>
  <c r="N1770" i="10" a="1"/>
  <c r="N1770" i="10" s="1"/>
  <c r="N1771" i="10" a="1"/>
  <c r="N1771" i="10" s="1"/>
  <c r="N1772" i="10" a="1"/>
  <c r="N1772" i="10" s="1"/>
  <c r="N1773" i="10" a="1"/>
  <c r="N1773" i="10" s="1"/>
  <c r="N1774" i="10" a="1"/>
  <c r="N1774" i="10" s="1"/>
  <c r="N1775" i="10" a="1"/>
  <c r="N1775" i="10" s="1"/>
  <c r="N1776" i="10" a="1"/>
  <c r="N1776" i="10" s="1"/>
  <c r="N1777" i="10" a="1"/>
  <c r="N1777" i="10" s="1"/>
  <c r="N1778" i="10" a="1"/>
  <c r="N1778" i="10" s="1"/>
  <c r="N1779" i="10" a="1"/>
  <c r="N1779" i="10" s="1"/>
  <c r="N1780" i="10" a="1"/>
  <c r="N1780" i="10" s="1"/>
  <c r="N1781" i="10" a="1"/>
  <c r="N1781" i="10" s="1"/>
  <c r="N1782" i="10" a="1"/>
  <c r="N1782" i="10" s="1"/>
  <c r="N1783" i="10" a="1"/>
  <c r="N1783" i="10" s="1"/>
  <c r="N1784" i="10" a="1"/>
  <c r="N1784" i="10" s="1"/>
  <c r="N1785" i="10" a="1"/>
  <c r="N1785" i="10" s="1"/>
  <c r="N1786" i="10" a="1"/>
  <c r="N1786" i="10" s="1"/>
  <c r="N1787" i="10" a="1"/>
  <c r="N1787" i="10" s="1"/>
  <c r="N1788" i="10" a="1"/>
  <c r="N1788" i="10" s="1"/>
  <c r="N1789" i="10" a="1"/>
  <c r="N1789" i="10" s="1"/>
  <c r="N1790" i="10" a="1"/>
  <c r="N1790" i="10" s="1"/>
  <c r="N1791" i="10" a="1"/>
  <c r="N1791" i="10" s="1"/>
  <c r="N1792" i="10" a="1"/>
  <c r="N1792" i="10" s="1"/>
  <c r="N1793" i="10" a="1"/>
  <c r="N1793" i="10" s="1"/>
  <c r="N1794" i="10" a="1"/>
  <c r="N1794" i="10" s="1"/>
  <c r="N1795" i="10" a="1"/>
  <c r="N1795" i="10" s="1"/>
  <c r="N1796" i="10" a="1"/>
  <c r="N1796" i="10" s="1"/>
  <c r="N1797" i="10" a="1"/>
  <c r="N1797" i="10" s="1"/>
  <c r="N1798" i="10" a="1"/>
  <c r="N1798" i="10" s="1"/>
  <c r="N1799" i="10" a="1"/>
  <c r="N1799" i="10" s="1"/>
  <c r="N1800" i="10" a="1"/>
  <c r="N1800" i="10" s="1"/>
  <c r="N1801" i="10" a="1"/>
  <c r="N1801" i="10" s="1"/>
  <c r="N1802" i="10" a="1"/>
  <c r="N1802" i="10" s="1"/>
  <c r="N1803" i="10" a="1"/>
  <c r="N1803" i="10" s="1"/>
  <c r="N1804" i="10" a="1"/>
  <c r="N1804" i="10" s="1"/>
  <c r="N1805" i="10" a="1"/>
  <c r="N1805" i="10" s="1"/>
  <c r="N1806" i="10" a="1"/>
  <c r="N1806" i="10" s="1"/>
  <c r="N1807" i="10" a="1"/>
  <c r="N1807" i="10" s="1"/>
  <c r="N1808" i="10" a="1"/>
  <c r="N1808" i="10" s="1"/>
  <c r="N1809" i="10" a="1"/>
  <c r="N1809" i="10" s="1"/>
  <c r="N1810" i="10" a="1"/>
  <c r="N1810" i="10" s="1"/>
  <c r="N1811" i="10" a="1"/>
  <c r="N1811" i="10" s="1"/>
  <c r="N1812" i="10" a="1"/>
  <c r="N1812" i="10" s="1"/>
  <c r="N1813" i="10" a="1"/>
  <c r="N1813" i="10" s="1"/>
  <c r="N1814" i="10" a="1"/>
  <c r="N1814" i="10" s="1"/>
  <c r="N1815" i="10" a="1"/>
  <c r="N1815" i="10" s="1"/>
  <c r="N1816" i="10" a="1"/>
  <c r="N1816" i="10" s="1"/>
  <c r="N1817" i="10" a="1"/>
  <c r="N1817" i="10" s="1"/>
  <c r="N1818" i="10" a="1"/>
  <c r="N1818" i="10" s="1"/>
  <c r="N1819" i="10" a="1"/>
  <c r="N1819" i="10" s="1"/>
  <c r="N1820" i="10" a="1"/>
  <c r="N1820" i="10" s="1"/>
  <c r="N1821" i="10" a="1"/>
  <c r="N1821" i="10" s="1"/>
  <c r="N1822" i="10" a="1"/>
  <c r="N1822" i="10" s="1"/>
  <c r="N1823" i="10" a="1"/>
  <c r="N1823" i="10" s="1"/>
  <c r="N1824" i="10" a="1"/>
  <c r="N1824" i="10" s="1"/>
  <c r="N1825" i="10" a="1"/>
  <c r="N1825" i="10" s="1"/>
  <c r="N1826" i="10" a="1"/>
  <c r="N1826" i="10" s="1"/>
  <c r="N1827" i="10" a="1"/>
  <c r="N1827" i="10" s="1"/>
  <c r="N1828" i="10" a="1"/>
  <c r="N1828" i="10" s="1"/>
  <c r="N1829" i="10" a="1"/>
  <c r="N1829" i="10" s="1"/>
  <c r="N1830" i="10" a="1"/>
  <c r="N1830" i="10" s="1"/>
  <c r="N1831" i="10" a="1"/>
  <c r="N1831" i="10" s="1"/>
  <c r="N1832" i="10" a="1"/>
  <c r="N1832" i="10" s="1"/>
  <c r="N1833" i="10" a="1"/>
  <c r="N1833" i="10" s="1"/>
  <c r="N1834" i="10" a="1"/>
  <c r="N1834" i="10" s="1"/>
  <c r="N1835" i="10" a="1"/>
  <c r="N1835" i="10" s="1"/>
  <c r="N1836" i="10" a="1"/>
  <c r="N1836" i="10" s="1"/>
  <c r="N1837" i="10" a="1"/>
  <c r="N1837" i="10" s="1"/>
  <c r="N1838" i="10" a="1"/>
  <c r="N1838" i="10" s="1"/>
  <c r="N1839" i="10" a="1"/>
  <c r="N1839" i="10" s="1"/>
  <c r="N1840" i="10" a="1"/>
  <c r="N1840" i="10" s="1"/>
  <c r="N1841" i="10" a="1"/>
  <c r="N1841" i="10" s="1"/>
  <c r="N1842" i="10" a="1"/>
  <c r="N1842" i="10" s="1"/>
  <c r="N1843" i="10" a="1"/>
  <c r="N1843" i="10" s="1"/>
  <c r="N1844" i="10" a="1"/>
  <c r="N1844" i="10" s="1"/>
  <c r="N1845" i="10" a="1"/>
  <c r="N1845" i="10" s="1"/>
  <c r="N1846" i="10" a="1"/>
  <c r="N1846" i="10" s="1"/>
  <c r="N1847" i="10" a="1"/>
  <c r="N1847" i="10" s="1"/>
  <c r="N1848" i="10" a="1"/>
  <c r="N1848" i="10" s="1"/>
  <c r="N1849" i="10" a="1"/>
  <c r="N1849" i="10" s="1"/>
  <c r="N1850" i="10" a="1"/>
  <c r="N1850" i="10" s="1"/>
  <c r="N1851" i="10" a="1"/>
  <c r="N1851" i="10" s="1"/>
  <c r="N1852" i="10" a="1"/>
  <c r="N1852" i="10" s="1"/>
  <c r="N1853" i="10" a="1"/>
  <c r="N1853" i="10" s="1"/>
  <c r="N1854" i="10" a="1"/>
  <c r="N1854" i="10" s="1"/>
  <c r="N1855" i="10" a="1"/>
  <c r="N1855" i="10" s="1"/>
  <c r="N1856" i="10" a="1"/>
  <c r="N1856" i="10" s="1"/>
  <c r="N1857" i="10" a="1"/>
  <c r="N1857" i="10" s="1"/>
  <c r="N1858" i="10" a="1"/>
  <c r="N1858" i="10" s="1"/>
  <c r="N1859" i="10" a="1"/>
  <c r="N1859" i="10" s="1"/>
  <c r="N1860" i="10" a="1"/>
  <c r="N1860" i="10" s="1"/>
  <c r="N1861" i="10" a="1"/>
  <c r="N1861" i="10" s="1"/>
  <c r="N1862" i="10" a="1"/>
  <c r="N1862" i="10" s="1"/>
  <c r="N1863" i="10" a="1"/>
  <c r="N1863" i="10" s="1"/>
  <c r="N1864" i="10" a="1"/>
  <c r="N1864" i="10" s="1"/>
  <c r="N1865" i="10" a="1"/>
  <c r="N1865" i="10" s="1"/>
  <c r="N1866" i="10" a="1"/>
  <c r="N1866" i="10" s="1"/>
  <c r="N1867" i="10" a="1"/>
  <c r="N1867" i="10" s="1"/>
  <c r="N1868" i="10" a="1"/>
  <c r="N1868" i="10" s="1"/>
  <c r="N1869" i="10" a="1"/>
  <c r="N1869" i="10" s="1"/>
  <c r="N1870" i="10" a="1"/>
  <c r="N1870" i="10" s="1"/>
  <c r="N1871" i="10" a="1"/>
  <c r="N1871" i="10" s="1"/>
  <c r="N1872" i="10" a="1"/>
  <c r="N1872" i="10" s="1"/>
  <c r="N1873" i="10" a="1"/>
  <c r="N1873" i="10" s="1"/>
  <c r="N1874" i="10" a="1"/>
  <c r="N1874" i="10" s="1"/>
  <c r="N1875" i="10" a="1"/>
  <c r="N1875" i="10" s="1"/>
  <c r="N1876" i="10" a="1"/>
  <c r="N1876" i="10" s="1"/>
  <c r="N1877" i="10" a="1"/>
  <c r="N1877" i="10" s="1"/>
  <c r="N1878" i="10" a="1"/>
  <c r="N1878" i="10" s="1"/>
  <c r="N1879" i="10" a="1"/>
  <c r="N1879" i="10" s="1"/>
  <c r="N1880" i="10" a="1"/>
  <c r="N1880" i="10" s="1"/>
  <c r="N1881" i="10" a="1"/>
  <c r="N1881" i="10" s="1"/>
  <c r="N1882" i="10" a="1"/>
  <c r="N1882" i="10" s="1"/>
  <c r="N1883" i="10" a="1"/>
  <c r="N1883" i="10" s="1"/>
  <c r="N1884" i="10" a="1"/>
  <c r="N1884" i="10" s="1"/>
  <c r="N1885" i="10" a="1"/>
  <c r="N1885" i="10" s="1"/>
  <c r="N1886" i="10" a="1"/>
  <c r="N1886" i="10" s="1"/>
  <c r="N1887" i="10" a="1"/>
  <c r="N1887" i="10" s="1"/>
  <c r="N1888" i="10" a="1"/>
  <c r="N1888" i="10" s="1"/>
  <c r="N1889" i="10" a="1"/>
  <c r="N1889" i="10" s="1"/>
  <c r="N1890" i="10" a="1"/>
  <c r="N1890" i="10" s="1"/>
  <c r="N1891" i="10" a="1"/>
  <c r="N1891" i="10" s="1"/>
  <c r="N1892" i="10" a="1"/>
  <c r="N1892" i="10" s="1"/>
  <c r="N1893" i="10" a="1"/>
  <c r="N1893" i="10" s="1"/>
  <c r="N1894" i="10" a="1"/>
  <c r="N1894" i="10" s="1"/>
  <c r="N1895" i="10" a="1"/>
  <c r="N1895" i="10" s="1"/>
  <c r="N1896" i="10" a="1"/>
  <c r="N1896" i="10" s="1"/>
  <c r="N1897" i="10" a="1"/>
  <c r="N1897" i="10" s="1"/>
  <c r="N1898" i="10" a="1"/>
  <c r="N1898" i="10" s="1"/>
  <c r="N1899" i="10" a="1"/>
  <c r="N1899" i="10" s="1"/>
  <c r="N1900" i="10" a="1"/>
  <c r="N1900" i="10" s="1"/>
  <c r="N1901" i="10" a="1"/>
  <c r="N1901" i="10" s="1"/>
  <c r="N1902" i="10" a="1"/>
  <c r="N1902" i="10" s="1"/>
  <c r="N1903" i="10" a="1"/>
  <c r="N1903" i="10" s="1"/>
  <c r="N1904" i="10" a="1"/>
  <c r="N1904" i="10" s="1"/>
  <c r="N1905" i="10" a="1"/>
  <c r="N1905" i="10" s="1"/>
  <c r="N1906" i="10" a="1"/>
  <c r="N1906" i="10" s="1"/>
  <c r="N1907" i="10" a="1"/>
  <c r="N1907" i="10" s="1"/>
  <c r="N1908" i="10" a="1"/>
  <c r="N1908" i="10" s="1"/>
  <c r="N7" i="10" a="1"/>
  <c r="N7" i="10" s="1"/>
  <c r="N8" i="5" a="1"/>
  <c r="N8" i="5" s="1"/>
  <c r="N9" i="5" a="1"/>
  <c r="N9" i="5" s="1"/>
  <c r="N10" i="5" a="1"/>
  <c r="N10" i="5" s="1"/>
  <c r="N11" i="5" a="1"/>
  <c r="N11" i="5" s="1"/>
  <c r="N12" i="5" a="1"/>
  <c r="N12" i="5" s="1"/>
  <c r="N13" i="5" a="1"/>
  <c r="N13" i="5" s="1"/>
  <c r="N14" i="5" a="1"/>
  <c r="N14" i="5" s="1"/>
  <c r="N15" i="5" a="1"/>
  <c r="N15" i="5" s="1"/>
  <c r="N16" i="5" a="1"/>
  <c r="N16" i="5" s="1"/>
  <c r="N17" i="5" a="1"/>
  <c r="N17" i="5" s="1"/>
  <c r="N18" i="5" a="1"/>
  <c r="N18" i="5" s="1"/>
  <c r="N19" i="5" a="1"/>
  <c r="N19" i="5" s="1"/>
  <c r="N20" i="5" a="1"/>
  <c r="N20" i="5" s="1"/>
  <c r="N21" i="5" a="1"/>
  <c r="N21" i="5" s="1"/>
  <c r="N22" i="5" a="1"/>
  <c r="N22" i="5" s="1"/>
  <c r="N23" i="5" a="1"/>
  <c r="N23" i="5" s="1"/>
  <c r="N24" i="5" a="1"/>
  <c r="N24" i="5" s="1"/>
  <c r="N25" i="5" a="1"/>
  <c r="N25" i="5" s="1"/>
  <c r="N26" i="5" a="1"/>
  <c r="N26" i="5" s="1"/>
  <c r="N27" i="5" a="1"/>
  <c r="N27" i="5" s="1"/>
  <c r="N28" i="5" a="1"/>
  <c r="N28" i="5" s="1"/>
  <c r="N29" i="5" a="1"/>
  <c r="N29" i="5" s="1"/>
  <c r="N30" i="5" a="1"/>
  <c r="N30" i="5" s="1"/>
  <c r="N31" i="5" a="1"/>
  <c r="N31" i="5" s="1"/>
  <c r="N32" i="5" a="1"/>
  <c r="N32" i="5" s="1"/>
  <c r="N33" i="5" a="1"/>
  <c r="N33" i="5" s="1"/>
  <c r="N34" i="5" a="1"/>
  <c r="N34" i="5" s="1"/>
  <c r="N35" i="5" a="1"/>
  <c r="N35" i="5" s="1"/>
  <c r="N36" i="5" a="1"/>
  <c r="N36" i="5" s="1"/>
  <c r="N37" i="5" a="1"/>
  <c r="N37" i="5" s="1"/>
  <c r="N38" i="5" a="1"/>
  <c r="N38" i="5" s="1"/>
  <c r="N39" i="5" a="1"/>
  <c r="N39" i="5" s="1"/>
  <c r="N40" i="5" a="1"/>
  <c r="N40" i="5" s="1"/>
  <c r="N41" i="5" a="1"/>
  <c r="N41" i="5" s="1"/>
  <c r="N42" i="5" a="1"/>
  <c r="N42" i="5" s="1"/>
  <c r="N43" i="5" a="1"/>
  <c r="N43" i="5" s="1"/>
  <c r="N44" i="5" a="1"/>
  <c r="N44" i="5" s="1"/>
  <c r="N45" i="5" a="1"/>
  <c r="N45" i="5" s="1"/>
  <c r="N46" i="5" a="1"/>
  <c r="N46" i="5" s="1"/>
  <c r="N47" i="5" a="1"/>
  <c r="N47" i="5" s="1"/>
  <c r="N48" i="5" a="1"/>
  <c r="N48" i="5" s="1"/>
  <c r="N49" i="5" a="1"/>
  <c r="N49" i="5" s="1"/>
  <c r="N50" i="5" a="1"/>
  <c r="N50" i="5" s="1"/>
  <c r="N51" i="5" a="1"/>
  <c r="N51" i="5" s="1"/>
  <c r="N52" i="5" a="1"/>
  <c r="N52" i="5" s="1"/>
  <c r="N53" i="5" a="1"/>
  <c r="N53" i="5" s="1"/>
  <c r="N54" i="5" a="1"/>
  <c r="N54" i="5" s="1"/>
  <c r="N55" i="5" a="1"/>
  <c r="N55" i="5" s="1"/>
  <c r="N56" i="5" a="1"/>
  <c r="N56" i="5" s="1"/>
  <c r="N64" i="5" a="1"/>
  <c r="N64" i="5" s="1"/>
  <c r="N65" i="5" a="1"/>
  <c r="N65" i="5" s="1"/>
  <c r="N66" i="5" a="1"/>
  <c r="N66" i="5" s="1"/>
  <c r="N67" i="5" a="1"/>
  <c r="N67" i="5" s="1"/>
  <c r="N68" i="5" a="1"/>
  <c r="N68" i="5" s="1"/>
  <c r="N69" i="5" a="1"/>
  <c r="N69" i="5" s="1"/>
  <c r="N70" i="5" a="1"/>
  <c r="N70" i="5" s="1"/>
  <c r="N71" i="5" a="1"/>
  <c r="N71" i="5" s="1"/>
  <c r="N72" i="5" a="1"/>
  <c r="N72" i="5" s="1"/>
  <c r="N73" i="5" a="1"/>
  <c r="N73" i="5" s="1"/>
  <c r="N74" i="5" a="1"/>
  <c r="N74" i="5" s="1"/>
  <c r="N75" i="5" a="1"/>
  <c r="N75" i="5" s="1"/>
  <c r="N76" i="5" a="1"/>
  <c r="N76" i="5" s="1"/>
  <c r="N77" i="5" a="1"/>
  <c r="N77" i="5" s="1"/>
  <c r="N78" i="5" a="1"/>
  <c r="N78" i="5" s="1"/>
  <c r="N79" i="5" a="1"/>
  <c r="N79" i="5" s="1"/>
  <c r="N80" i="5" a="1"/>
  <c r="N80" i="5" s="1"/>
  <c r="N81" i="5" a="1"/>
  <c r="N81" i="5" s="1"/>
  <c r="N82" i="5" a="1"/>
  <c r="N82" i="5" s="1"/>
  <c r="N83" i="5" a="1"/>
  <c r="N83" i="5" s="1"/>
  <c r="N84" i="5" a="1"/>
  <c r="N84" i="5" s="1"/>
  <c r="N85" i="5" a="1"/>
  <c r="N85" i="5" s="1"/>
  <c r="N86" i="5" a="1"/>
  <c r="N86" i="5" s="1"/>
  <c r="N87" i="5" a="1"/>
  <c r="N87" i="5" s="1"/>
  <c r="N88" i="5" a="1"/>
  <c r="N88" i="5" s="1"/>
  <c r="N89" i="5" a="1"/>
  <c r="N89" i="5" s="1"/>
  <c r="N90" i="5" a="1"/>
  <c r="N90" i="5" s="1"/>
  <c r="N91" i="5" a="1"/>
  <c r="N91" i="5" s="1"/>
  <c r="N92" i="5" a="1"/>
  <c r="N92" i="5" s="1"/>
  <c r="N93" i="5" a="1"/>
  <c r="N93" i="5" s="1"/>
  <c r="N94" i="5" a="1"/>
  <c r="N94" i="5" s="1"/>
  <c r="N95" i="5" a="1"/>
  <c r="N95" i="5" s="1"/>
  <c r="N96" i="5" a="1"/>
  <c r="N96" i="5" s="1"/>
  <c r="N97" i="5" a="1"/>
  <c r="N97" i="5" s="1"/>
  <c r="N98" i="5" a="1"/>
  <c r="N98" i="5" s="1"/>
  <c r="N99" i="5" a="1"/>
  <c r="N99" i="5" s="1"/>
  <c r="N100" i="5" a="1"/>
  <c r="N100" i="5" s="1"/>
  <c r="N101" i="5" a="1"/>
  <c r="N101" i="5" s="1"/>
  <c r="N102" i="5" a="1"/>
  <c r="N102" i="5" s="1"/>
  <c r="N103" i="5" a="1"/>
  <c r="N103" i="5" s="1"/>
  <c r="N104" i="5" a="1"/>
  <c r="N104" i="5" s="1"/>
  <c r="N105" i="5" a="1"/>
  <c r="N105" i="5" s="1"/>
  <c r="N106" i="5" a="1"/>
  <c r="N106" i="5" s="1"/>
  <c r="N107" i="5" a="1"/>
  <c r="N107" i="5" s="1"/>
  <c r="N108" i="5" a="1"/>
  <c r="N108" i="5" s="1"/>
  <c r="N109" i="5" a="1"/>
  <c r="N109" i="5" s="1"/>
  <c r="N110" i="5" a="1"/>
  <c r="N110" i="5" s="1"/>
  <c r="N111" i="5" a="1"/>
  <c r="N111" i="5" s="1"/>
  <c r="N112" i="5" a="1"/>
  <c r="N112" i="5" s="1"/>
  <c r="N113" i="5" a="1"/>
  <c r="N113" i="5" s="1"/>
  <c r="N114" i="5" a="1"/>
  <c r="N114" i="5" s="1"/>
  <c r="N115" i="5" a="1"/>
  <c r="N115" i="5" s="1"/>
  <c r="N116" i="5" a="1"/>
  <c r="N116" i="5" s="1"/>
  <c r="N117" i="5" a="1"/>
  <c r="N117" i="5" s="1"/>
  <c r="N118" i="5" a="1"/>
  <c r="N118" i="5" s="1"/>
  <c r="N119" i="5" a="1"/>
  <c r="N119" i="5" s="1"/>
  <c r="N120" i="5" a="1"/>
  <c r="N120" i="5" s="1"/>
  <c r="N121" i="5" a="1"/>
  <c r="N121" i="5" s="1"/>
  <c r="N122" i="5" a="1"/>
  <c r="N122" i="5" s="1"/>
  <c r="N123" i="5" a="1"/>
  <c r="N123" i="5" s="1"/>
  <c r="N124" i="5" a="1"/>
  <c r="N124" i="5" s="1"/>
  <c r="N125" i="5" a="1"/>
  <c r="N125" i="5" s="1"/>
  <c r="N126" i="5" a="1"/>
  <c r="N126" i="5" s="1"/>
  <c r="N127" i="5" a="1"/>
  <c r="N127" i="5" s="1"/>
  <c r="N128" i="5" a="1"/>
  <c r="N128" i="5" s="1"/>
  <c r="N129" i="5" a="1"/>
  <c r="N129" i="5" s="1"/>
  <c r="N130" i="5" a="1"/>
  <c r="N130" i="5" s="1"/>
  <c r="N131" i="5" a="1"/>
  <c r="N131" i="5" s="1"/>
  <c r="N132" i="5" a="1"/>
  <c r="N132" i="5" s="1"/>
  <c r="N133" i="5" a="1"/>
  <c r="N133" i="5" s="1"/>
  <c r="N134" i="5" a="1"/>
  <c r="N134" i="5" s="1"/>
  <c r="N135" i="5" a="1"/>
  <c r="N135" i="5" s="1"/>
  <c r="N136" i="5" a="1"/>
  <c r="N136" i="5" s="1"/>
  <c r="N137" i="5" a="1"/>
  <c r="N137" i="5" s="1"/>
  <c r="N138" i="5" a="1"/>
  <c r="N138" i="5" s="1"/>
  <c r="N139" i="5" a="1"/>
  <c r="N139" i="5" s="1"/>
  <c r="N140" i="5" a="1"/>
  <c r="N140" i="5" s="1"/>
  <c r="N141" i="5" a="1"/>
  <c r="N141" i="5" s="1"/>
  <c r="N142" i="5" a="1"/>
  <c r="N142" i="5" s="1"/>
  <c r="N143" i="5" a="1"/>
  <c r="N143" i="5" s="1"/>
  <c r="N144" i="5" a="1"/>
  <c r="N144" i="5" s="1"/>
  <c r="N145" i="5" a="1"/>
  <c r="N145" i="5" s="1"/>
  <c r="N146" i="5" a="1"/>
  <c r="N146" i="5" s="1"/>
  <c r="N147" i="5" a="1"/>
  <c r="N147" i="5" s="1"/>
  <c r="N148" i="5" a="1"/>
  <c r="N148" i="5" s="1"/>
  <c r="N149" i="5" a="1"/>
  <c r="N149" i="5" s="1"/>
  <c r="N150" i="5" a="1"/>
  <c r="N150" i="5" s="1"/>
  <c r="N151" i="5" a="1"/>
  <c r="N151" i="5" s="1"/>
  <c r="N152" i="5" a="1"/>
  <c r="N152" i="5" s="1"/>
  <c r="N153" i="5" a="1"/>
  <c r="N153" i="5" s="1"/>
  <c r="N154" i="5" a="1"/>
  <c r="N154" i="5" s="1"/>
  <c r="N155" i="5" a="1"/>
  <c r="N155" i="5" s="1"/>
  <c r="N156" i="5" a="1"/>
  <c r="N156" i="5" s="1"/>
  <c r="N157" i="5" a="1"/>
  <c r="N157" i="5" s="1"/>
  <c r="N158" i="5" a="1"/>
  <c r="N158" i="5" s="1"/>
  <c r="N159" i="5" a="1"/>
  <c r="N159" i="5" s="1"/>
  <c r="N160" i="5" a="1"/>
  <c r="N160" i="5" s="1"/>
  <c r="N161" i="5" a="1"/>
  <c r="N161" i="5" s="1"/>
  <c r="N162" i="5" a="1"/>
  <c r="N162" i="5" s="1"/>
  <c r="N163" i="5" a="1"/>
  <c r="N163" i="5" s="1"/>
  <c r="N164" i="5" a="1"/>
  <c r="N164" i="5" s="1"/>
  <c r="N165" i="5" a="1"/>
  <c r="N165" i="5" s="1"/>
  <c r="N166" i="5" a="1"/>
  <c r="N166" i="5" s="1"/>
  <c r="N167" i="5" a="1"/>
  <c r="N167" i="5" s="1"/>
  <c r="N168" i="5" a="1"/>
  <c r="N168" i="5" s="1"/>
  <c r="N169" i="5" a="1"/>
  <c r="N169" i="5" s="1"/>
  <c r="N170" i="5" a="1"/>
  <c r="N170" i="5" s="1"/>
  <c r="N171" i="5" a="1"/>
  <c r="N171" i="5" s="1"/>
  <c r="N172" i="5" a="1"/>
  <c r="N172" i="5" s="1"/>
  <c r="N173" i="5" a="1"/>
  <c r="N173" i="5" s="1"/>
  <c r="N174" i="5" a="1"/>
  <c r="N174" i="5" s="1"/>
  <c r="N175" i="5" a="1"/>
  <c r="N175" i="5" s="1"/>
  <c r="N176" i="5" a="1"/>
  <c r="N176" i="5" s="1"/>
  <c r="N177" i="5" a="1"/>
  <c r="N177" i="5" s="1"/>
  <c r="N178" i="5" a="1"/>
  <c r="N178" i="5" s="1"/>
  <c r="N179" i="5" a="1"/>
  <c r="N179" i="5" s="1"/>
  <c r="N180" i="5" a="1"/>
  <c r="N180" i="5" s="1"/>
  <c r="N181" i="5" a="1"/>
  <c r="N181" i="5" s="1"/>
  <c r="N182" i="5" a="1"/>
  <c r="N182" i="5" s="1"/>
  <c r="N183" i="5" a="1"/>
  <c r="N183" i="5" s="1"/>
  <c r="N184" i="5" a="1"/>
  <c r="N184" i="5" s="1"/>
  <c r="N185" i="5" a="1"/>
  <c r="N185" i="5" s="1"/>
  <c r="N186" i="5" a="1"/>
  <c r="N186" i="5" s="1"/>
  <c r="N187" i="5" a="1"/>
  <c r="N187" i="5" s="1"/>
  <c r="N188" i="5" a="1"/>
  <c r="N188" i="5" s="1"/>
  <c r="N189" i="5" a="1"/>
  <c r="N189" i="5" s="1"/>
  <c r="N190" i="5" a="1"/>
  <c r="N190" i="5" s="1"/>
  <c r="N191" i="5" a="1"/>
  <c r="N191" i="5" s="1"/>
  <c r="N192" i="5" a="1"/>
  <c r="N192" i="5" s="1"/>
  <c r="N193" i="5" a="1"/>
  <c r="N193" i="5" s="1"/>
  <c r="N194" i="5" a="1"/>
  <c r="N194" i="5" s="1"/>
  <c r="N195" i="5" a="1"/>
  <c r="N195" i="5" s="1"/>
  <c r="N196" i="5" a="1"/>
  <c r="N196" i="5" s="1"/>
  <c r="N197" i="5" a="1"/>
  <c r="N197" i="5" s="1"/>
  <c r="N198" i="5" a="1"/>
  <c r="N198" i="5" s="1"/>
  <c r="N199" i="5" a="1"/>
  <c r="N199" i="5" s="1"/>
  <c r="N200" i="5" a="1"/>
  <c r="N200" i="5" s="1"/>
  <c r="N201" i="5" a="1"/>
  <c r="N201" i="5" s="1"/>
  <c r="N202" i="5" a="1"/>
  <c r="N202" i="5" s="1"/>
  <c r="N203" i="5" a="1"/>
  <c r="N203" i="5" s="1"/>
  <c r="N204" i="5" a="1"/>
  <c r="N204" i="5" s="1"/>
  <c r="N205" i="5" a="1"/>
  <c r="N205" i="5" s="1"/>
  <c r="N206" i="5" a="1"/>
  <c r="N206" i="5" s="1"/>
  <c r="N207" i="5" a="1"/>
  <c r="N207" i="5" s="1"/>
  <c r="N208" i="5" a="1"/>
  <c r="N208" i="5" s="1"/>
  <c r="N209" i="5" a="1"/>
  <c r="N209" i="5" s="1"/>
  <c r="N210" i="5" a="1"/>
  <c r="N210" i="5" s="1"/>
  <c r="N211" i="5" a="1"/>
  <c r="N211" i="5" s="1"/>
  <c r="N212" i="5" a="1"/>
  <c r="N212" i="5" s="1"/>
  <c r="N213" i="5" a="1"/>
  <c r="N213" i="5" s="1"/>
  <c r="N214" i="5" a="1"/>
  <c r="N214" i="5" s="1"/>
  <c r="N215" i="5" a="1"/>
  <c r="N215" i="5" s="1"/>
  <c r="N216" i="5" a="1"/>
  <c r="N216" i="5" s="1"/>
  <c r="N217" i="5" a="1"/>
  <c r="N217" i="5" s="1"/>
  <c r="N218" i="5" a="1"/>
  <c r="N218" i="5" s="1"/>
  <c r="N219" i="5" a="1"/>
  <c r="N219" i="5" s="1"/>
  <c r="N220" i="5" a="1"/>
  <c r="N220" i="5" s="1"/>
  <c r="N221" i="5" a="1"/>
  <c r="N221" i="5" s="1"/>
  <c r="N222" i="5" a="1"/>
  <c r="N222" i="5" s="1"/>
  <c r="N223" i="5" a="1"/>
  <c r="N223" i="5" s="1"/>
  <c r="N224" i="5" a="1"/>
  <c r="N224" i="5" s="1"/>
  <c r="N225" i="5" a="1"/>
  <c r="N225" i="5" s="1"/>
  <c r="N226" i="5" a="1"/>
  <c r="N226" i="5" s="1"/>
  <c r="N227" i="5" a="1"/>
  <c r="N227" i="5" s="1"/>
  <c r="N228" i="5" a="1"/>
  <c r="N228" i="5" s="1"/>
  <c r="N229" i="5" a="1"/>
  <c r="N229" i="5" s="1"/>
  <c r="N230" i="5" a="1"/>
  <c r="N230" i="5" s="1"/>
  <c r="N231" i="5" a="1"/>
  <c r="N231" i="5" s="1"/>
  <c r="N232" i="5" a="1"/>
  <c r="N232" i="5" s="1"/>
  <c r="N233" i="5" a="1"/>
  <c r="N233" i="5" s="1"/>
  <c r="N234" i="5" a="1"/>
  <c r="N234" i="5" s="1"/>
  <c r="N235" i="5" a="1"/>
  <c r="N235" i="5" s="1"/>
  <c r="N236" i="5" a="1"/>
  <c r="N236" i="5" s="1"/>
  <c r="N237" i="5" a="1"/>
  <c r="N237" i="5" s="1"/>
  <c r="N238" i="5" a="1"/>
  <c r="N238" i="5" s="1"/>
  <c r="N239" i="5" a="1"/>
  <c r="N239" i="5" s="1"/>
  <c r="N240" i="5" a="1"/>
  <c r="N240" i="5" s="1"/>
  <c r="N241" i="5" a="1"/>
  <c r="N241" i="5" s="1"/>
  <c r="N242" i="5" a="1"/>
  <c r="N242" i="5" s="1"/>
  <c r="N243" i="5" a="1"/>
  <c r="N243" i="5" s="1"/>
  <c r="N244" i="5" a="1"/>
  <c r="N244" i="5" s="1"/>
  <c r="N245" i="5" a="1"/>
  <c r="N245" i="5" s="1"/>
  <c r="N246" i="5" a="1"/>
  <c r="N246" i="5" s="1"/>
  <c r="N247" i="5" a="1"/>
  <c r="N247" i="5" s="1"/>
  <c r="N248" i="5" a="1"/>
  <c r="N248" i="5" s="1"/>
  <c r="N249" i="5" a="1"/>
  <c r="N249" i="5" s="1"/>
  <c r="N250" i="5" a="1"/>
  <c r="N250" i="5" s="1"/>
  <c r="N251" i="5" a="1"/>
  <c r="N251" i="5" s="1"/>
  <c r="N252" i="5" a="1"/>
  <c r="N252" i="5" s="1"/>
  <c r="N253" i="5" a="1"/>
  <c r="N253" i="5" s="1"/>
  <c r="N254" i="5" a="1"/>
  <c r="N254" i="5" s="1"/>
  <c r="N255" i="5" a="1"/>
  <c r="N255" i="5" s="1"/>
  <c r="N256" i="5" a="1"/>
  <c r="N256" i="5" s="1"/>
  <c r="N257" i="5" a="1"/>
  <c r="N257" i="5" s="1"/>
  <c r="N258" i="5" a="1"/>
  <c r="N258" i="5" s="1"/>
  <c r="N259" i="5" a="1"/>
  <c r="N259" i="5" s="1"/>
  <c r="N260" i="5" a="1"/>
  <c r="N260" i="5" s="1"/>
  <c r="N261" i="5" a="1"/>
  <c r="N261" i="5" s="1"/>
  <c r="N262" i="5" a="1"/>
  <c r="N262" i="5" s="1"/>
  <c r="N263" i="5" a="1"/>
  <c r="N263" i="5" s="1"/>
  <c r="N264" i="5" a="1"/>
  <c r="N264" i="5" s="1"/>
  <c r="N265" i="5" a="1"/>
  <c r="N265" i="5" s="1"/>
  <c r="N266" i="5" a="1"/>
  <c r="N266" i="5" s="1"/>
  <c r="N267" i="5" a="1"/>
  <c r="N267" i="5" s="1"/>
  <c r="N268" i="5" a="1"/>
  <c r="N268" i="5" s="1"/>
  <c r="N269" i="5" a="1"/>
  <c r="N269" i="5" s="1"/>
  <c r="N270" i="5" a="1"/>
  <c r="N270" i="5" s="1"/>
  <c r="N271" i="5" a="1"/>
  <c r="N271" i="5" s="1"/>
  <c r="N272" i="5" a="1"/>
  <c r="N272" i="5" s="1"/>
  <c r="N273" i="5" a="1"/>
  <c r="N273" i="5" s="1"/>
  <c r="N274" i="5" a="1"/>
  <c r="N274" i="5" s="1"/>
  <c r="N275" i="5" a="1"/>
  <c r="N275" i="5" s="1"/>
  <c r="N276" i="5" a="1"/>
  <c r="N276" i="5" s="1"/>
  <c r="N277" i="5" a="1"/>
  <c r="N277" i="5" s="1"/>
  <c r="N278" i="5" a="1"/>
  <c r="N278" i="5" s="1"/>
  <c r="N279" i="5" a="1"/>
  <c r="N279" i="5" s="1"/>
  <c r="N280" i="5" a="1"/>
  <c r="N280" i="5" s="1"/>
  <c r="N281" i="5" a="1"/>
  <c r="N281" i="5" s="1"/>
  <c r="N282" i="5" a="1"/>
  <c r="N282" i="5" s="1"/>
  <c r="N283" i="5" a="1"/>
  <c r="N283" i="5" s="1"/>
  <c r="N284" i="5" a="1"/>
  <c r="N284" i="5" s="1"/>
  <c r="N285" i="5" a="1"/>
  <c r="N285" i="5" s="1"/>
  <c r="N286" i="5" a="1"/>
  <c r="N286" i="5" s="1"/>
  <c r="N287" i="5" a="1"/>
  <c r="N287" i="5" s="1"/>
  <c r="N288" i="5" a="1"/>
  <c r="N288" i="5" s="1"/>
  <c r="N289" i="5" a="1"/>
  <c r="N289" i="5" s="1"/>
  <c r="N290" i="5" a="1"/>
  <c r="N290" i="5" s="1"/>
  <c r="N291" i="5" a="1"/>
  <c r="N291" i="5" s="1"/>
  <c r="N292" i="5" a="1"/>
  <c r="N292" i="5" s="1"/>
  <c r="N293" i="5" a="1"/>
  <c r="N293" i="5" s="1"/>
  <c r="N294" i="5" a="1"/>
  <c r="N294" i="5" s="1"/>
  <c r="N295" i="5" a="1"/>
  <c r="N295" i="5" s="1"/>
  <c r="N296" i="5" a="1"/>
  <c r="N296" i="5" s="1"/>
  <c r="N297" i="5" a="1"/>
  <c r="N297" i="5" s="1"/>
  <c r="N298" i="5" a="1"/>
  <c r="N298" i="5" s="1"/>
  <c r="N299" i="5" a="1"/>
  <c r="N299" i="5" s="1"/>
  <c r="N300" i="5" a="1"/>
  <c r="N300" i="5" s="1"/>
  <c r="N301" i="5" a="1"/>
  <c r="N301" i="5" s="1"/>
  <c r="N302" i="5" a="1"/>
  <c r="N302" i="5" s="1"/>
  <c r="N303" i="5" a="1"/>
  <c r="N303" i="5" s="1"/>
  <c r="N304" i="5" a="1"/>
  <c r="N304" i="5" s="1"/>
  <c r="N305" i="5" a="1"/>
  <c r="N305" i="5" s="1"/>
  <c r="N306" i="5" a="1"/>
  <c r="N306" i="5" s="1"/>
  <c r="N307" i="5" a="1"/>
  <c r="N307" i="5" s="1"/>
  <c r="N308" i="5" a="1"/>
  <c r="N308" i="5" s="1"/>
  <c r="N309" i="5" a="1"/>
  <c r="N309" i="5" s="1"/>
  <c r="N310" i="5" a="1"/>
  <c r="N310" i="5" s="1"/>
  <c r="N311" i="5" a="1"/>
  <c r="N311" i="5" s="1"/>
  <c r="N312" i="5" a="1"/>
  <c r="N312" i="5" s="1"/>
  <c r="N313" i="5" a="1"/>
  <c r="N313" i="5" s="1"/>
  <c r="N314" i="5" a="1"/>
  <c r="N314" i="5" s="1"/>
  <c r="N315" i="5" a="1"/>
  <c r="N315" i="5" s="1"/>
  <c r="N316" i="5" a="1"/>
  <c r="N316" i="5" s="1"/>
  <c r="N317" i="5" a="1"/>
  <c r="N317" i="5" s="1"/>
  <c r="N318" i="5" a="1"/>
  <c r="N318" i="5" s="1"/>
  <c r="N319" i="5" a="1"/>
  <c r="N319" i="5" s="1"/>
  <c r="N320" i="5" a="1"/>
  <c r="N320" i="5" s="1"/>
  <c r="N321" i="5" a="1"/>
  <c r="N321" i="5" s="1"/>
  <c r="N322" i="5" a="1"/>
  <c r="N322" i="5" s="1"/>
  <c r="N323" i="5" a="1"/>
  <c r="N323" i="5" s="1"/>
  <c r="N324" i="5" a="1"/>
  <c r="N324" i="5" s="1"/>
  <c r="N325" i="5" a="1"/>
  <c r="N325" i="5" s="1"/>
  <c r="N326" i="5" a="1"/>
  <c r="N326" i="5" s="1"/>
  <c r="N327" i="5" a="1"/>
  <c r="N327" i="5" s="1"/>
  <c r="N328" i="5" a="1"/>
  <c r="N328" i="5" s="1"/>
  <c r="N329" i="5" a="1"/>
  <c r="N329" i="5" s="1"/>
  <c r="N330" i="5" a="1"/>
  <c r="N330" i="5" s="1"/>
  <c r="N331" i="5" a="1"/>
  <c r="N331" i="5" s="1"/>
  <c r="N332" i="5" a="1"/>
  <c r="N332" i="5" s="1"/>
  <c r="N333" i="5" a="1"/>
  <c r="N333" i="5" s="1"/>
  <c r="N334" i="5" a="1"/>
  <c r="N334" i="5" s="1"/>
  <c r="N335" i="5" a="1"/>
  <c r="N335" i="5" s="1"/>
  <c r="N336" i="5" a="1"/>
  <c r="N336" i="5" s="1"/>
  <c r="N337" i="5" a="1"/>
  <c r="N337" i="5" s="1"/>
  <c r="N338" i="5" a="1"/>
  <c r="N338" i="5" s="1"/>
  <c r="N339" i="5" a="1"/>
  <c r="N339" i="5" s="1"/>
  <c r="N340" i="5" a="1"/>
  <c r="N340" i="5" s="1"/>
  <c r="N341" i="5" a="1"/>
  <c r="N341" i="5" s="1"/>
  <c r="N342" i="5" a="1"/>
  <c r="N342" i="5" s="1"/>
  <c r="N343" i="5" a="1"/>
  <c r="N343" i="5" s="1"/>
  <c r="N344" i="5" a="1"/>
  <c r="N344" i="5" s="1"/>
  <c r="N345" i="5" a="1"/>
  <c r="N345" i="5" s="1"/>
  <c r="N346" i="5" a="1"/>
  <c r="N346" i="5" s="1"/>
  <c r="N347" i="5" a="1"/>
  <c r="N347" i="5" s="1"/>
  <c r="N348" i="5" a="1"/>
  <c r="N348" i="5" s="1"/>
  <c r="N349" i="5" a="1"/>
  <c r="N349" i="5" s="1"/>
  <c r="N350" i="5" a="1"/>
  <c r="N350" i="5" s="1"/>
  <c r="N351" i="5" a="1"/>
  <c r="N351" i="5" s="1"/>
  <c r="N352" i="5" a="1"/>
  <c r="N352" i="5" s="1"/>
  <c r="N353" i="5" a="1"/>
  <c r="N353" i="5" s="1"/>
  <c r="N354" i="5" a="1"/>
  <c r="N354" i="5" s="1"/>
  <c r="N355" i="5" a="1"/>
  <c r="N355" i="5" s="1"/>
  <c r="N356" i="5" a="1"/>
  <c r="N356" i="5" s="1"/>
  <c r="N357" i="5" a="1"/>
  <c r="N357" i="5" s="1"/>
  <c r="N358" i="5" a="1"/>
  <c r="N358" i="5" s="1"/>
  <c r="N359" i="5" a="1"/>
  <c r="N359" i="5" s="1"/>
  <c r="N360" i="5" a="1"/>
  <c r="N360" i="5" s="1"/>
  <c r="N361" i="5" a="1"/>
  <c r="N361" i="5" s="1"/>
  <c r="N362" i="5" a="1"/>
  <c r="N362" i="5" s="1"/>
  <c r="N363" i="5" a="1"/>
  <c r="N363" i="5" s="1"/>
  <c r="N364" i="5" a="1"/>
  <c r="N364" i="5" s="1"/>
  <c r="N365" i="5" a="1"/>
  <c r="N365" i="5" s="1"/>
  <c r="N366" i="5" a="1"/>
  <c r="N366" i="5" s="1"/>
  <c r="N367" i="5" a="1"/>
  <c r="N367" i="5" s="1"/>
  <c r="N368" i="5" a="1"/>
  <c r="N368" i="5" s="1"/>
  <c r="N369" i="5" a="1"/>
  <c r="N369" i="5" s="1"/>
  <c r="N370" i="5" a="1"/>
  <c r="N370" i="5" s="1"/>
  <c r="N371" i="5" a="1"/>
  <c r="N371" i="5" s="1"/>
  <c r="N372" i="5" a="1"/>
  <c r="N372" i="5" s="1"/>
  <c r="N373" i="5" a="1"/>
  <c r="N373" i="5" s="1"/>
  <c r="N374" i="5" a="1"/>
  <c r="N374" i="5" s="1"/>
  <c r="N375" i="5" a="1"/>
  <c r="N375" i="5" s="1"/>
  <c r="N376" i="5" a="1"/>
  <c r="N376" i="5" s="1"/>
  <c r="N377" i="5" a="1"/>
  <c r="N377" i="5" s="1"/>
  <c r="N378" i="5" a="1"/>
  <c r="N378" i="5" s="1"/>
  <c r="N379" i="5" a="1"/>
  <c r="N379" i="5" s="1"/>
  <c r="N380" i="5" a="1"/>
  <c r="N380" i="5" s="1"/>
  <c r="N381" i="5" a="1"/>
  <c r="N381" i="5" s="1"/>
  <c r="N382" i="5" a="1"/>
  <c r="N382" i="5" s="1"/>
  <c r="N383" i="5" a="1"/>
  <c r="N383" i="5" s="1"/>
  <c r="N384" i="5" a="1"/>
  <c r="N384" i="5" s="1"/>
  <c r="N385" i="5" a="1"/>
  <c r="N385" i="5" s="1"/>
  <c r="N386" i="5" a="1"/>
  <c r="N386" i="5" s="1"/>
  <c r="N387" i="5" a="1"/>
  <c r="N387" i="5" s="1"/>
  <c r="N388" i="5" a="1"/>
  <c r="N388" i="5" s="1"/>
  <c r="N389" i="5" a="1"/>
  <c r="N389" i="5" s="1"/>
  <c r="N390" i="5" a="1"/>
  <c r="N390" i="5" s="1"/>
  <c r="N391" i="5" a="1"/>
  <c r="N391" i="5" s="1"/>
  <c r="N392" i="5" a="1"/>
  <c r="N392" i="5" s="1"/>
  <c r="N393" i="5" a="1"/>
  <c r="N393" i="5" s="1"/>
  <c r="N394" i="5" a="1"/>
  <c r="N394" i="5" s="1"/>
  <c r="N395" i="5" a="1"/>
  <c r="N395" i="5" s="1"/>
  <c r="N396" i="5" a="1"/>
  <c r="N396" i="5" s="1"/>
  <c r="N397" i="5" a="1"/>
  <c r="N397" i="5" s="1"/>
  <c r="N398" i="5" a="1"/>
  <c r="N398" i="5" s="1"/>
  <c r="N399" i="5" a="1"/>
  <c r="N399" i="5" s="1"/>
  <c r="N400" i="5" a="1"/>
  <c r="N400" i="5" s="1"/>
  <c r="N401" i="5" a="1"/>
  <c r="N401" i="5" s="1"/>
  <c r="N402" i="5" a="1"/>
  <c r="N402" i="5" s="1"/>
  <c r="N403" i="5" a="1"/>
  <c r="N403" i="5" s="1"/>
  <c r="N404" i="5" a="1"/>
  <c r="N404" i="5" s="1"/>
  <c r="N405" i="5" a="1"/>
  <c r="N405" i="5" s="1"/>
  <c r="N406" i="5" a="1"/>
  <c r="N406" i="5" s="1"/>
  <c r="N407" i="5" a="1"/>
  <c r="N407" i="5" s="1"/>
  <c r="N408" i="5" a="1"/>
  <c r="N408" i="5" s="1"/>
  <c r="N409" i="5" a="1"/>
  <c r="N409" i="5" s="1"/>
  <c r="N410" i="5" a="1"/>
  <c r="N410" i="5" s="1"/>
  <c r="N411" i="5" a="1"/>
  <c r="N411" i="5" s="1"/>
  <c r="N412" i="5" a="1"/>
  <c r="N412" i="5" s="1"/>
  <c r="N413" i="5" a="1"/>
  <c r="N413" i="5" s="1"/>
  <c r="N414" i="5" a="1"/>
  <c r="N414" i="5" s="1"/>
  <c r="N415" i="5" a="1"/>
  <c r="N415" i="5" s="1"/>
  <c r="N416" i="5" a="1"/>
  <c r="N416" i="5" s="1"/>
  <c r="N417" i="5" a="1"/>
  <c r="N417" i="5" s="1"/>
  <c r="N418" i="5" a="1"/>
  <c r="N418" i="5" s="1"/>
  <c r="N419" i="5" a="1"/>
  <c r="N419" i="5" s="1"/>
  <c r="N420" i="5" a="1"/>
  <c r="N420" i="5" s="1"/>
  <c r="N421" i="5" a="1"/>
  <c r="N421" i="5" s="1"/>
  <c r="N422" i="5" a="1"/>
  <c r="N422" i="5" s="1"/>
  <c r="N423" i="5" a="1"/>
  <c r="N423" i="5" s="1"/>
  <c r="N424" i="5" a="1"/>
  <c r="N424" i="5" s="1"/>
  <c r="N425" i="5" a="1"/>
  <c r="N425" i="5" s="1"/>
  <c r="N426" i="5" a="1"/>
  <c r="N426" i="5" s="1"/>
  <c r="N427" i="5" a="1"/>
  <c r="N427" i="5" s="1"/>
  <c r="N428" i="5" a="1"/>
  <c r="N428" i="5" s="1"/>
  <c r="N429" i="5" a="1"/>
  <c r="N429" i="5" s="1"/>
  <c r="N430" i="5" a="1"/>
  <c r="N430" i="5" s="1"/>
  <c r="N431" i="5" a="1"/>
  <c r="N431" i="5" s="1"/>
  <c r="N432" i="5" a="1"/>
  <c r="N432" i="5" s="1"/>
  <c r="N433" i="5" a="1"/>
  <c r="N433" i="5" s="1"/>
  <c r="N434" i="5" a="1"/>
  <c r="N434" i="5" s="1"/>
  <c r="N435" i="5" a="1"/>
  <c r="N435" i="5" s="1"/>
  <c r="N436" i="5" a="1"/>
  <c r="N436" i="5" s="1"/>
  <c r="N437" i="5" a="1"/>
  <c r="N437" i="5" s="1"/>
  <c r="N438" i="5" a="1"/>
  <c r="N438" i="5" s="1"/>
  <c r="N439" i="5" a="1"/>
  <c r="N439" i="5" s="1"/>
  <c r="N440" i="5" a="1"/>
  <c r="N440" i="5" s="1"/>
  <c r="N441" i="5" a="1"/>
  <c r="N441" i="5" s="1"/>
  <c r="N442" i="5" a="1"/>
  <c r="N442" i="5" s="1"/>
  <c r="N443" i="5" a="1"/>
  <c r="N443" i="5" s="1"/>
  <c r="N444" i="5" a="1"/>
  <c r="N444" i="5" s="1"/>
  <c r="N445" i="5" a="1"/>
  <c r="N445" i="5" s="1"/>
  <c r="N446" i="5" a="1"/>
  <c r="N446" i="5" s="1"/>
  <c r="N447" i="5" a="1"/>
  <c r="N447" i="5" s="1"/>
  <c r="N448" i="5" a="1"/>
  <c r="N448" i="5" s="1"/>
  <c r="N449" i="5" a="1"/>
  <c r="N449" i="5" s="1"/>
  <c r="N450" i="5" a="1"/>
  <c r="N450" i="5" s="1"/>
  <c r="N451" i="5" a="1"/>
  <c r="N451" i="5" s="1"/>
  <c r="N452" i="5" a="1"/>
  <c r="N452" i="5" s="1"/>
  <c r="N453" i="5" a="1"/>
  <c r="N453" i="5" s="1"/>
  <c r="N454" i="5" a="1"/>
  <c r="N454" i="5" s="1"/>
  <c r="N455" i="5" a="1"/>
  <c r="N455" i="5" s="1"/>
  <c r="N456" i="5" a="1"/>
  <c r="N456" i="5" s="1"/>
  <c r="N457" i="5" a="1"/>
  <c r="N457" i="5" s="1"/>
  <c r="N458" i="5" a="1"/>
  <c r="N458" i="5" s="1"/>
  <c r="N459" i="5" a="1"/>
  <c r="N459" i="5" s="1"/>
  <c r="N460" i="5" a="1"/>
  <c r="N460" i="5" s="1"/>
  <c r="N461" i="5" a="1"/>
  <c r="N461" i="5" s="1"/>
  <c r="N462" i="5" a="1"/>
  <c r="N462" i="5" s="1"/>
  <c r="N463" i="5" a="1"/>
  <c r="N463" i="5" s="1"/>
  <c r="N464" i="5" a="1"/>
  <c r="N464" i="5" s="1"/>
  <c r="N465" i="5" a="1"/>
  <c r="N465" i="5" s="1"/>
  <c r="N466" i="5" a="1"/>
  <c r="N466" i="5" s="1"/>
  <c r="N467" i="5" a="1"/>
  <c r="N467" i="5" s="1"/>
  <c r="N468" i="5" a="1"/>
  <c r="N468" i="5" s="1"/>
  <c r="N469" i="5" a="1"/>
  <c r="N469" i="5" s="1"/>
  <c r="N470" i="5" a="1"/>
  <c r="N470" i="5" s="1"/>
  <c r="N471" i="5" a="1"/>
  <c r="N471" i="5" s="1"/>
  <c r="N472" i="5" a="1"/>
  <c r="N472" i="5" s="1"/>
  <c r="N473" i="5" a="1"/>
  <c r="N473" i="5" s="1"/>
  <c r="N474" i="5" a="1"/>
  <c r="N474" i="5" s="1"/>
  <c r="N475" i="5" a="1"/>
  <c r="N475" i="5" s="1"/>
  <c r="N476" i="5" a="1"/>
  <c r="N476" i="5" s="1"/>
  <c r="N477" i="5" a="1"/>
  <c r="N477" i="5" s="1"/>
  <c r="N478" i="5" a="1"/>
  <c r="N478" i="5" s="1"/>
  <c r="N479" i="5" a="1"/>
  <c r="N479" i="5" s="1"/>
  <c r="N480" i="5" a="1"/>
  <c r="N480" i="5" s="1"/>
  <c r="N481" i="5" a="1"/>
  <c r="N481" i="5" s="1"/>
  <c r="N482" i="5" a="1"/>
  <c r="N482" i="5" s="1"/>
  <c r="N483" i="5" a="1"/>
  <c r="N483" i="5" s="1"/>
  <c r="N484" i="5" a="1"/>
  <c r="N484" i="5" s="1"/>
  <c r="N485" i="5" a="1"/>
  <c r="N485" i="5" s="1"/>
  <c r="N486" i="5" a="1"/>
  <c r="N486" i="5" s="1"/>
  <c r="N487" i="5" a="1"/>
  <c r="N487" i="5" s="1"/>
  <c r="N488" i="5" a="1"/>
  <c r="N488" i="5" s="1"/>
  <c r="N489" i="5" a="1"/>
  <c r="N489" i="5" s="1"/>
  <c r="N490" i="5" a="1"/>
  <c r="N490" i="5" s="1"/>
  <c r="N491" i="5" a="1"/>
  <c r="N491" i="5" s="1"/>
  <c r="N492" i="5" a="1"/>
  <c r="N492" i="5" s="1"/>
  <c r="N493" i="5" a="1"/>
  <c r="N493" i="5" s="1"/>
  <c r="N494" i="5" a="1"/>
  <c r="N494" i="5" s="1"/>
  <c r="N495" i="5" a="1"/>
  <c r="N495" i="5" s="1"/>
  <c r="N496" i="5" a="1"/>
  <c r="N496" i="5" s="1"/>
  <c r="N497" i="5" a="1"/>
  <c r="N497" i="5" s="1"/>
  <c r="N498" i="5" a="1"/>
  <c r="N498" i="5" s="1"/>
  <c r="N499" i="5" a="1"/>
  <c r="N499" i="5" s="1"/>
  <c r="N500" i="5" a="1"/>
  <c r="N500" i="5" s="1"/>
  <c r="N501" i="5" a="1"/>
  <c r="N501" i="5" s="1"/>
  <c r="N502" i="5" a="1"/>
  <c r="N502" i="5" s="1"/>
  <c r="N503" i="5" a="1"/>
  <c r="N503" i="5" s="1"/>
  <c r="N504" i="5" a="1"/>
  <c r="N504" i="5" s="1"/>
  <c r="N505" i="5" a="1"/>
  <c r="N505" i="5" s="1"/>
  <c r="N506" i="5" a="1"/>
  <c r="N506" i="5" s="1"/>
  <c r="N507" i="5" a="1"/>
  <c r="N507" i="5" s="1"/>
  <c r="N508" i="5" a="1"/>
  <c r="N508" i="5" s="1"/>
  <c r="N509" i="5" a="1"/>
  <c r="N509" i="5" s="1"/>
  <c r="N510" i="5" a="1"/>
  <c r="N510" i="5" s="1"/>
  <c r="N511" i="5" a="1"/>
  <c r="N511" i="5" s="1"/>
  <c r="N512" i="5" a="1"/>
  <c r="N512" i="5" s="1"/>
  <c r="N513" i="5" a="1"/>
  <c r="N513" i="5" s="1"/>
  <c r="N514" i="5" a="1"/>
  <c r="N514" i="5" s="1"/>
  <c r="N515" i="5" a="1"/>
  <c r="N515" i="5" s="1"/>
  <c r="N516" i="5" a="1"/>
  <c r="N516" i="5" s="1"/>
  <c r="N517" i="5" a="1"/>
  <c r="N517" i="5" s="1"/>
  <c r="N518" i="5" a="1"/>
  <c r="N518" i="5" s="1"/>
  <c r="N519" i="5" a="1"/>
  <c r="N519" i="5" s="1"/>
  <c r="N520" i="5" a="1"/>
  <c r="N520" i="5" s="1"/>
  <c r="N521" i="5" a="1"/>
  <c r="N521" i="5" s="1"/>
  <c r="N522" i="5" a="1"/>
  <c r="N522" i="5" s="1"/>
  <c r="N523" i="5" a="1"/>
  <c r="N523" i="5" s="1"/>
  <c r="N524" i="5" a="1"/>
  <c r="N524" i="5" s="1"/>
  <c r="N525" i="5" a="1"/>
  <c r="N525" i="5" s="1"/>
  <c r="N526" i="5" a="1"/>
  <c r="N526" i="5" s="1"/>
  <c r="N527" i="5" a="1"/>
  <c r="N527" i="5" s="1"/>
  <c r="N528" i="5" a="1"/>
  <c r="N528" i="5" s="1"/>
  <c r="N529" i="5" a="1"/>
  <c r="N529" i="5" s="1"/>
  <c r="N530" i="5" a="1"/>
  <c r="N530" i="5" s="1"/>
  <c r="N531" i="5" a="1"/>
  <c r="N531" i="5" s="1"/>
  <c r="N532" i="5" a="1"/>
  <c r="N532" i="5" s="1"/>
  <c r="N533" i="5" a="1"/>
  <c r="N533" i="5" s="1"/>
  <c r="N534" i="5" a="1"/>
  <c r="N534" i="5" s="1"/>
  <c r="N535" i="5" a="1"/>
  <c r="N535" i="5" s="1"/>
  <c r="N536" i="5" a="1"/>
  <c r="N536" i="5" s="1"/>
  <c r="N537" i="5" a="1"/>
  <c r="N537" i="5" s="1"/>
  <c r="N538" i="5" a="1"/>
  <c r="N538" i="5" s="1"/>
  <c r="N539" i="5" a="1"/>
  <c r="N539" i="5" s="1"/>
  <c r="N540" i="5" a="1"/>
  <c r="N540" i="5" s="1"/>
  <c r="N541" i="5" a="1"/>
  <c r="N541" i="5" s="1"/>
  <c r="N542" i="5" a="1"/>
  <c r="N542" i="5" s="1"/>
  <c r="N543" i="5" a="1"/>
  <c r="N543" i="5" s="1"/>
  <c r="N544" i="5" a="1"/>
  <c r="N544" i="5" s="1"/>
  <c r="N545" i="5" a="1"/>
  <c r="N545" i="5" s="1"/>
  <c r="N546" i="5" a="1"/>
  <c r="N546" i="5" s="1"/>
  <c r="N547" i="5" a="1"/>
  <c r="N547" i="5" s="1"/>
  <c r="N548" i="5" a="1"/>
  <c r="N548" i="5" s="1"/>
  <c r="N549" i="5" a="1"/>
  <c r="N549" i="5" s="1"/>
  <c r="N550" i="5" a="1"/>
  <c r="N550" i="5" s="1"/>
  <c r="N551" i="5" a="1"/>
  <c r="N551" i="5" s="1"/>
  <c r="N552" i="5" a="1"/>
  <c r="N552" i="5" s="1"/>
  <c r="N553" i="5" a="1"/>
  <c r="N553" i="5" s="1"/>
  <c r="N554" i="5" a="1"/>
  <c r="N554" i="5" s="1"/>
  <c r="N555" i="5" a="1"/>
  <c r="N555" i="5" s="1"/>
  <c r="N556" i="5" a="1"/>
  <c r="N556" i="5" s="1"/>
  <c r="N557" i="5" a="1"/>
  <c r="N557" i="5" s="1"/>
  <c r="N558" i="5" a="1"/>
  <c r="N558" i="5" s="1"/>
  <c r="N559" i="5" a="1"/>
  <c r="N559" i="5" s="1"/>
  <c r="N560" i="5" a="1"/>
  <c r="N560" i="5" s="1"/>
  <c r="N561" i="5" a="1"/>
  <c r="N561" i="5" s="1"/>
  <c r="N562" i="5" a="1"/>
  <c r="N562" i="5" s="1"/>
  <c r="N563" i="5" a="1"/>
  <c r="N563" i="5" s="1"/>
  <c r="N564" i="5" a="1"/>
  <c r="N564" i="5" s="1"/>
  <c r="N565" i="5" a="1"/>
  <c r="N565" i="5" s="1"/>
  <c r="N566" i="5" a="1"/>
  <c r="N566" i="5" s="1"/>
  <c r="N567" i="5" a="1"/>
  <c r="N567" i="5" s="1"/>
  <c r="N568" i="5" a="1"/>
  <c r="N568" i="5" s="1"/>
  <c r="N569" i="5" a="1"/>
  <c r="N569" i="5" s="1"/>
  <c r="N570" i="5" a="1"/>
  <c r="N570" i="5" s="1"/>
  <c r="N571" i="5" a="1"/>
  <c r="N571" i="5" s="1"/>
  <c r="N572" i="5" a="1"/>
  <c r="N572" i="5" s="1"/>
  <c r="N573" i="5" a="1"/>
  <c r="N573" i="5" s="1"/>
  <c r="N574" i="5" a="1"/>
  <c r="N574" i="5" s="1"/>
  <c r="N575" i="5" a="1"/>
  <c r="N575" i="5" s="1"/>
  <c r="N576" i="5" a="1"/>
  <c r="N576" i="5" s="1"/>
  <c r="N577" i="5" a="1"/>
  <c r="N577" i="5" s="1"/>
  <c r="N578" i="5" a="1"/>
  <c r="N578" i="5" s="1"/>
  <c r="N579" i="5" a="1"/>
  <c r="N579" i="5" s="1"/>
  <c r="N580" i="5" a="1"/>
  <c r="N580" i="5" s="1"/>
  <c r="N581" i="5" a="1"/>
  <c r="N581" i="5" s="1"/>
  <c r="N582" i="5" a="1"/>
  <c r="N582" i="5" s="1"/>
  <c r="N583" i="5" a="1"/>
  <c r="N583" i="5" s="1"/>
  <c r="N584" i="5" a="1"/>
  <c r="N584" i="5" s="1"/>
  <c r="N585" i="5" a="1"/>
  <c r="N585" i="5" s="1"/>
  <c r="N586" i="5" a="1"/>
  <c r="N586" i="5" s="1"/>
  <c r="N587" i="5" a="1"/>
  <c r="N587" i="5" s="1"/>
  <c r="N588" i="5" a="1"/>
  <c r="N588" i="5" s="1"/>
  <c r="N589" i="5" a="1"/>
  <c r="N589" i="5" s="1"/>
  <c r="N590" i="5" a="1"/>
  <c r="N590" i="5" s="1"/>
  <c r="N591" i="5" a="1"/>
  <c r="N591" i="5" s="1"/>
  <c r="N592" i="5" a="1"/>
  <c r="N592" i="5" s="1"/>
  <c r="N593" i="5" a="1"/>
  <c r="N593" i="5" s="1"/>
  <c r="N594" i="5" a="1"/>
  <c r="N594" i="5" s="1"/>
  <c r="N595" i="5" a="1"/>
  <c r="N595" i="5" s="1"/>
  <c r="N596" i="5" a="1"/>
  <c r="N596" i="5" s="1"/>
  <c r="N597" i="5" a="1"/>
  <c r="N597" i="5" s="1"/>
  <c r="N598" i="5" a="1"/>
  <c r="N598" i="5" s="1"/>
  <c r="N599" i="5" a="1"/>
  <c r="N599" i="5" s="1"/>
  <c r="N600" i="5" a="1"/>
  <c r="N600" i="5" s="1"/>
  <c r="N601" i="5" a="1"/>
  <c r="N601" i="5" s="1"/>
  <c r="N602" i="5" a="1"/>
  <c r="N602" i="5" s="1"/>
  <c r="N603" i="5" a="1"/>
  <c r="N603" i="5" s="1"/>
  <c r="N604" i="5" a="1"/>
  <c r="N604" i="5" s="1"/>
  <c r="N605" i="5" a="1"/>
  <c r="N605" i="5" s="1"/>
  <c r="N606" i="5" a="1"/>
  <c r="N606" i="5" s="1"/>
  <c r="N607" i="5" a="1"/>
  <c r="N607" i="5" s="1"/>
  <c r="N608" i="5" a="1"/>
  <c r="N608" i="5" s="1"/>
  <c r="N609" i="5" a="1"/>
  <c r="N609" i="5" s="1"/>
  <c r="N610" i="5" a="1"/>
  <c r="N610" i="5" s="1"/>
  <c r="N611" i="5" a="1"/>
  <c r="N611" i="5" s="1"/>
  <c r="N612" i="5" a="1"/>
  <c r="N612" i="5" s="1"/>
  <c r="N613" i="5" a="1"/>
  <c r="N613" i="5" s="1"/>
  <c r="N614" i="5" a="1"/>
  <c r="N614" i="5" s="1"/>
  <c r="N615" i="5" a="1"/>
  <c r="N615" i="5" s="1"/>
  <c r="N616" i="5" a="1"/>
  <c r="N616" i="5" s="1"/>
  <c r="N617" i="5" a="1"/>
  <c r="N617" i="5" s="1"/>
  <c r="N618" i="5" a="1"/>
  <c r="N618" i="5" s="1"/>
  <c r="N619" i="5" a="1"/>
  <c r="N619" i="5" s="1"/>
  <c r="N620" i="5" a="1"/>
  <c r="N620" i="5" s="1"/>
  <c r="N621" i="5" a="1"/>
  <c r="N621" i="5" s="1"/>
  <c r="N622" i="5" a="1"/>
  <c r="N622" i="5" s="1"/>
  <c r="N623" i="5" a="1"/>
  <c r="N623" i="5" s="1"/>
  <c r="N624" i="5" a="1"/>
  <c r="N624" i="5" s="1"/>
  <c r="N625" i="5" a="1"/>
  <c r="N625" i="5" s="1"/>
  <c r="N626" i="5" a="1"/>
  <c r="N626" i="5" s="1"/>
  <c r="N627" i="5" a="1"/>
  <c r="N627" i="5" s="1"/>
  <c r="N628" i="5" a="1"/>
  <c r="N628" i="5" s="1"/>
  <c r="N629" i="5" a="1"/>
  <c r="N629" i="5" s="1"/>
  <c r="N630" i="5" a="1"/>
  <c r="N630" i="5" s="1"/>
  <c r="N631" i="5" a="1"/>
  <c r="N631" i="5" s="1"/>
  <c r="N632" i="5" a="1"/>
  <c r="N632" i="5" s="1"/>
  <c r="N633" i="5" a="1"/>
  <c r="N633" i="5" s="1"/>
  <c r="N634" i="5" a="1"/>
  <c r="N634" i="5" s="1"/>
  <c r="N635" i="5" a="1"/>
  <c r="N635" i="5" s="1"/>
  <c r="N636" i="5" a="1"/>
  <c r="N636" i="5" s="1"/>
  <c r="N637" i="5" a="1"/>
  <c r="N637" i="5" s="1"/>
  <c r="N638" i="5" a="1"/>
  <c r="N638" i="5" s="1"/>
  <c r="N639" i="5" a="1"/>
  <c r="N639" i="5" s="1"/>
  <c r="N640" i="5" a="1"/>
  <c r="N640" i="5" s="1"/>
  <c r="N641" i="5" a="1"/>
  <c r="N641" i="5" s="1"/>
  <c r="N642" i="5" a="1"/>
  <c r="N642" i="5" s="1"/>
  <c r="N643" i="5" a="1"/>
  <c r="N643" i="5" s="1"/>
  <c r="N644" i="5" a="1"/>
  <c r="N644" i="5" s="1"/>
  <c r="N645" i="5" a="1"/>
  <c r="N645" i="5" s="1"/>
  <c r="N646" i="5" a="1"/>
  <c r="N646" i="5" s="1"/>
  <c r="N647" i="5" a="1"/>
  <c r="N647" i="5" s="1"/>
  <c r="N648" i="5" a="1"/>
  <c r="N648" i="5" s="1"/>
  <c r="N649" i="5" a="1"/>
  <c r="N649" i="5" s="1"/>
  <c r="N650" i="5" a="1"/>
  <c r="N650" i="5" s="1"/>
  <c r="N651" i="5" a="1"/>
  <c r="N651" i="5" s="1"/>
  <c r="N652" i="5" a="1"/>
  <c r="N652" i="5" s="1"/>
  <c r="N653" i="5" a="1"/>
  <c r="N653" i="5" s="1"/>
  <c r="N654" i="5" a="1"/>
  <c r="N654" i="5" s="1"/>
  <c r="N655" i="5" a="1"/>
  <c r="N655" i="5" s="1"/>
  <c r="N656" i="5" a="1"/>
  <c r="N656" i="5" s="1"/>
  <c r="N657" i="5" a="1"/>
  <c r="N657" i="5" s="1"/>
  <c r="N658" i="5" a="1"/>
  <c r="N658" i="5" s="1"/>
  <c r="N659" i="5" a="1"/>
  <c r="N659" i="5" s="1"/>
  <c r="N660" i="5" a="1"/>
  <c r="N660" i="5" s="1"/>
  <c r="N661" i="5" a="1"/>
  <c r="N661" i="5" s="1"/>
  <c r="N662" i="5" a="1"/>
  <c r="N662" i="5" s="1"/>
  <c r="N663" i="5" a="1"/>
  <c r="N663" i="5" s="1"/>
  <c r="N664" i="5" a="1"/>
  <c r="N664" i="5" s="1"/>
  <c r="N665" i="5" a="1"/>
  <c r="N665" i="5" s="1"/>
  <c r="N666" i="5" a="1"/>
  <c r="N666" i="5" s="1"/>
  <c r="N667" i="5" a="1"/>
  <c r="N667" i="5" s="1"/>
  <c r="N668" i="5" a="1"/>
  <c r="N668" i="5" s="1"/>
  <c r="N669" i="5" a="1"/>
  <c r="N669" i="5" s="1"/>
  <c r="N670" i="5" a="1"/>
  <c r="N670" i="5" s="1"/>
  <c r="N671" i="5" a="1"/>
  <c r="N671" i="5" s="1"/>
  <c r="N672" i="5" a="1"/>
  <c r="N672" i="5" s="1"/>
  <c r="N673" i="5" a="1"/>
  <c r="N673" i="5" s="1"/>
  <c r="N674" i="5" a="1"/>
  <c r="N674" i="5" s="1"/>
  <c r="N675" i="5" a="1"/>
  <c r="N675" i="5" s="1"/>
  <c r="N676" i="5" a="1"/>
  <c r="N676" i="5" s="1"/>
  <c r="N677" i="5" a="1"/>
  <c r="N677" i="5" s="1"/>
  <c r="N678" i="5" a="1"/>
  <c r="N678" i="5" s="1"/>
  <c r="N679" i="5" a="1"/>
  <c r="N679" i="5" s="1"/>
  <c r="N680" i="5" a="1"/>
  <c r="N680" i="5" s="1"/>
  <c r="N681" i="5" a="1"/>
  <c r="N681" i="5" s="1"/>
  <c r="N682" i="5" a="1"/>
  <c r="N682" i="5" s="1"/>
  <c r="N683" i="5" a="1"/>
  <c r="N683" i="5" s="1"/>
  <c r="N684" i="5" a="1"/>
  <c r="N684" i="5" s="1"/>
  <c r="N685" i="5" a="1"/>
  <c r="N685" i="5" s="1"/>
  <c r="N686" i="5" a="1"/>
  <c r="N686" i="5" s="1"/>
  <c r="N687" i="5" a="1"/>
  <c r="N687" i="5" s="1"/>
  <c r="N688" i="5" a="1"/>
  <c r="N688" i="5" s="1"/>
  <c r="N689" i="5" a="1"/>
  <c r="N689" i="5" s="1"/>
  <c r="N690" i="5" a="1"/>
  <c r="N690" i="5" s="1"/>
  <c r="N691" i="5" a="1"/>
  <c r="N691" i="5" s="1"/>
  <c r="N692" i="5" a="1"/>
  <c r="N692" i="5" s="1"/>
  <c r="N693" i="5" a="1"/>
  <c r="N693" i="5" s="1"/>
  <c r="N694" i="5" a="1"/>
  <c r="N694" i="5" s="1"/>
  <c r="N695" i="5" a="1"/>
  <c r="N695" i="5" s="1"/>
  <c r="N696" i="5" a="1"/>
  <c r="N696" i="5" s="1"/>
  <c r="N697" i="5" a="1"/>
  <c r="N697" i="5" s="1"/>
  <c r="N698" i="5" a="1"/>
  <c r="N698" i="5" s="1"/>
  <c r="N699" i="5" a="1"/>
  <c r="N699" i="5" s="1"/>
  <c r="N700" i="5" a="1"/>
  <c r="N700" i="5" s="1"/>
  <c r="N701" i="5" a="1"/>
  <c r="N701" i="5" s="1"/>
  <c r="N702" i="5" a="1"/>
  <c r="N702" i="5" s="1"/>
  <c r="N703" i="5" a="1"/>
  <c r="N703" i="5" s="1"/>
  <c r="N704" i="5" a="1"/>
  <c r="N704" i="5" s="1"/>
  <c r="N705" i="5" a="1"/>
  <c r="N705" i="5" s="1"/>
  <c r="N706" i="5" a="1"/>
  <c r="N706" i="5" s="1"/>
  <c r="N707" i="5" a="1"/>
  <c r="N707" i="5" s="1"/>
  <c r="N708" i="5" a="1"/>
  <c r="N708" i="5" s="1"/>
  <c r="N709" i="5" a="1"/>
  <c r="N709" i="5" s="1"/>
  <c r="N710" i="5" a="1"/>
  <c r="N710" i="5" s="1"/>
  <c r="N711" i="5" a="1"/>
  <c r="N711" i="5" s="1"/>
  <c r="N712" i="5" a="1"/>
  <c r="N712" i="5" s="1"/>
  <c r="N713" i="5" a="1"/>
  <c r="N713" i="5" s="1"/>
  <c r="N714" i="5" a="1"/>
  <c r="N714" i="5" s="1"/>
  <c r="N715" i="5" a="1"/>
  <c r="N715" i="5" s="1"/>
  <c r="N716" i="5" a="1"/>
  <c r="N716" i="5" s="1"/>
  <c r="N717" i="5" a="1"/>
  <c r="N717" i="5" s="1"/>
  <c r="N718" i="5" a="1"/>
  <c r="N718" i="5" s="1"/>
  <c r="N719" i="5" a="1"/>
  <c r="N719" i="5" s="1"/>
  <c r="N720" i="5" a="1"/>
  <c r="N720" i="5" s="1"/>
  <c r="N721" i="5" a="1"/>
  <c r="N721" i="5" s="1"/>
  <c r="N722" i="5" a="1"/>
  <c r="N722" i="5" s="1"/>
  <c r="N723" i="5" a="1"/>
  <c r="N723" i="5" s="1"/>
  <c r="N724" i="5" a="1"/>
  <c r="N724" i="5" s="1"/>
  <c r="N725" i="5" a="1"/>
  <c r="N725" i="5" s="1"/>
  <c r="N726" i="5" a="1"/>
  <c r="N726" i="5" s="1"/>
  <c r="N727" i="5" a="1"/>
  <c r="N727" i="5" s="1"/>
  <c r="N728" i="5" a="1"/>
  <c r="N728" i="5" s="1"/>
  <c r="N729" i="5" a="1"/>
  <c r="N729" i="5" s="1"/>
  <c r="N730" i="5" a="1"/>
  <c r="N730" i="5" s="1"/>
  <c r="N731" i="5" a="1"/>
  <c r="N731" i="5" s="1"/>
  <c r="N732" i="5" a="1"/>
  <c r="N732" i="5" s="1"/>
  <c r="N733" i="5" a="1"/>
  <c r="N733" i="5" s="1"/>
  <c r="N734" i="5" a="1"/>
  <c r="N734" i="5" s="1"/>
  <c r="N735" i="5" a="1"/>
  <c r="N735" i="5" s="1"/>
  <c r="N736" i="5" a="1"/>
  <c r="N736" i="5" s="1"/>
  <c r="N737" i="5" a="1"/>
  <c r="N737" i="5" s="1"/>
  <c r="N738" i="5" a="1"/>
  <c r="N738" i="5" s="1"/>
  <c r="N739" i="5" a="1"/>
  <c r="N739" i="5" s="1"/>
  <c r="N740" i="5" a="1"/>
  <c r="N740" i="5" s="1"/>
  <c r="N741" i="5" a="1"/>
  <c r="N741" i="5" s="1"/>
  <c r="N742" i="5" a="1"/>
  <c r="N742" i="5" s="1"/>
  <c r="N743" i="5" a="1"/>
  <c r="N743" i="5" s="1"/>
  <c r="N744" i="5" a="1"/>
  <c r="N744" i="5" s="1"/>
  <c r="N745" i="5" a="1"/>
  <c r="N745" i="5" s="1"/>
  <c r="N746" i="5" a="1"/>
  <c r="N746" i="5" s="1"/>
  <c r="N747" i="5" a="1"/>
  <c r="N747" i="5" s="1"/>
  <c r="N748" i="5" a="1"/>
  <c r="N748" i="5" s="1"/>
  <c r="N749" i="5" a="1"/>
  <c r="N749" i="5" s="1"/>
  <c r="N750" i="5" a="1"/>
  <c r="N750" i="5" s="1"/>
  <c r="N751" i="5" a="1"/>
  <c r="N751" i="5" s="1"/>
  <c r="N752" i="5" a="1"/>
  <c r="N752" i="5" s="1"/>
  <c r="N753" i="5" a="1"/>
  <c r="N753" i="5" s="1"/>
  <c r="N754" i="5" a="1"/>
  <c r="N754" i="5" s="1"/>
  <c r="N755" i="5" a="1"/>
  <c r="N755" i="5" s="1"/>
  <c r="N756" i="5" a="1"/>
  <c r="N756" i="5" s="1"/>
  <c r="N757" i="5" a="1"/>
  <c r="N757" i="5" s="1"/>
  <c r="N758" i="5" a="1"/>
  <c r="N758" i="5" s="1"/>
  <c r="N759" i="5" a="1"/>
  <c r="N759" i="5" s="1"/>
  <c r="N760" i="5" a="1"/>
  <c r="N760" i="5" s="1"/>
  <c r="N761" i="5" a="1"/>
  <c r="N761" i="5" s="1"/>
  <c r="N762" i="5" a="1"/>
  <c r="N762" i="5" s="1"/>
  <c r="N763" i="5" a="1"/>
  <c r="N763" i="5" s="1"/>
  <c r="N764" i="5" a="1"/>
  <c r="N764" i="5" s="1"/>
  <c r="N765" i="5" a="1"/>
  <c r="N765" i="5" s="1"/>
  <c r="N766" i="5" a="1"/>
  <c r="N766" i="5" s="1"/>
  <c r="N767" i="5" a="1"/>
  <c r="N767" i="5" s="1"/>
  <c r="N768" i="5" a="1"/>
  <c r="N768" i="5" s="1"/>
  <c r="N769" i="5" a="1"/>
  <c r="N769" i="5" s="1"/>
  <c r="N770" i="5" a="1"/>
  <c r="N770" i="5" s="1"/>
  <c r="N771" i="5" a="1"/>
  <c r="N771" i="5" s="1"/>
  <c r="N772" i="5" a="1"/>
  <c r="N772" i="5" s="1"/>
  <c r="N773" i="5" a="1"/>
  <c r="N773" i="5" s="1"/>
  <c r="N774" i="5" a="1"/>
  <c r="N774" i="5" s="1"/>
  <c r="N775" i="5" a="1"/>
  <c r="N775" i="5" s="1"/>
  <c r="N776" i="5" a="1"/>
  <c r="N776" i="5" s="1"/>
  <c r="N777" i="5" a="1"/>
  <c r="N777" i="5" s="1"/>
  <c r="N778" i="5" a="1"/>
  <c r="N778" i="5" s="1"/>
  <c r="N779" i="5" a="1"/>
  <c r="N779" i="5" s="1"/>
  <c r="N780" i="5" a="1"/>
  <c r="N780" i="5" s="1"/>
  <c r="N781" i="5" a="1"/>
  <c r="N781" i="5" s="1"/>
  <c r="N782" i="5" a="1"/>
  <c r="N782" i="5" s="1"/>
  <c r="N783" i="5" a="1"/>
  <c r="N783" i="5" s="1"/>
  <c r="N784" i="5" a="1"/>
  <c r="N784" i="5" s="1"/>
  <c r="N785" i="5" a="1"/>
  <c r="N785" i="5" s="1"/>
  <c r="N786" i="5" a="1"/>
  <c r="N786" i="5" s="1"/>
  <c r="N787" i="5" a="1"/>
  <c r="N787" i="5" s="1"/>
  <c r="N788" i="5" a="1"/>
  <c r="N788" i="5" s="1"/>
  <c r="N789" i="5" a="1"/>
  <c r="N789" i="5" s="1"/>
  <c r="N790" i="5" a="1"/>
  <c r="N790" i="5" s="1"/>
  <c r="N791" i="5" a="1"/>
  <c r="N791" i="5" s="1"/>
  <c r="N792" i="5" a="1"/>
  <c r="N792" i="5" s="1"/>
  <c r="N793" i="5" a="1"/>
  <c r="N793" i="5" s="1"/>
  <c r="N794" i="5" a="1"/>
  <c r="N794" i="5" s="1"/>
  <c r="N795" i="5" a="1"/>
  <c r="N795" i="5" s="1"/>
  <c r="N796" i="5" a="1"/>
  <c r="N796" i="5" s="1"/>
  <c r="N797" i="5" a="1"/>
  <c r="N797" i="5" s="1"/>
  <c r="N798" i="5" a="1"/>
  <c r="N798" i="5" s="1"/>
  <c r="N799" i="5" a="1"/>
  <c r="N799" i="5" s="1"/>
  <c r="N800" i="5" a="1"/>
  <c r="N800" i="5" s="1"/>
  <c r="N801" i="5" a="1"/>
  <c r="N801" i="5" s="1"/>
  <c r="N802" i="5" a="1"/>
  <c r="N802" i="5" s="1"/>
  <c r="N803" i="5" a="1"/>
  <c r="N803" i="5" s="1"/>
  <c r="N804" i="5" a="1"/>
  <c r="N804" i="5" s="1"/>
  <c r="N805" i="5" a="1"/>
  <c r="N805" i="5" s="1"/>
  <c r="N806" i="5" a="1"/>
  <c r="N806" i="5" s="1"/>
  <c r="N807" i="5" a="1"/>
  <c r="N807" i="5" s="1"/>
  <c r="N808" i="5" a="1"/>
  <c r="N808" i="5" s="1"/>
  <c r="N809" i="5" a="1"/>
  <c r="N809" i="5" s="1"/>
  <c r="N810" i="5" a="1"/>
  <c r="N810" i="5" s="1"/>
  <c r="N811" i="5" a="1"/>
  <c r="N811" i="5" s="1"/>
  <c r="N812" i="5" a="1"/>
  <c r="N812" i="5" s="1"/>
  <c r="N813" i="5" a="1"/>
  <c r="N813" i="5" s="1"/>
  <c r="N814" i="5" a="1"/>
  <c r="N814" i="5" s="1"/>
  <c r="N815" i="5" a="1"/>
  <c r="N815" i="5" s="1"/>
  <c r="N816" i="5" a="1"/>
  <c r="N816" i="5" s="1"/>
  <c r="N817" i="5" a="1"/>
  <c r="N817" i="5" s="1"/>
  <c r="N818" i="5" a="1"/>
  <c r="N818" i="5" s="1"/>
  <c r="N819" i="5" a="1"/>
  <c r="N819" i="5" s="1"/>
  <c r="N820" i="5" a="1"/>
  <c r="N820" i="5" s="1"/>
  <c r="N821" i="5" a="1"/>
  <c r="N821" i="5" s="1"/>
  <c r="N822" i="5" a="1"/>
  <c r="N822" i="5" s="1"/>
  <c r="N823" i="5" a="1"/>
  <c r="N823" i="5" s="1"/>
  <c r="N824" i="5" a="1"/>
  <c r="N824" i="5" s="1"/>
  <c r="N825" i="5" a="1"/>
  <c r="N825" i="5" s="1"/>
  <c r="N826" i="5" a="1"/>
  <c r="N826" i="5" s="1"/>
  <c r="N827" i="5" a="1"/>
  <c r="N827" i="5" s="1"/>
  <c r="N828" i="5" a="1"/>
  <c r="N828" i="5" s="1"/>
  <c r="N829" i="5" a="1"/>
  <c r="N829" i="5" s="1"/>
  <c r="N830" i="5" a="1"/>
  <c r="N830" i="5" s="1"/>
  <c r="N831" i="5" a="1"/>
  <c r="N831" i="5" s="1"/>
  <c r="N832" i="5" a="1"/>
  <c r="N832" i="5" s="1"/>
  <c r="N833" i="5" a="1"/>
  <c r="N833" i="5" s="1"/>
  <c r="N834" i="5" a="1"/>
  <c r="N834" i="5" s="1"/>
  <c r="N7" i="5" a="1"/>
  <c r="N7" i="5" s="1"/>
  <c r="E59" i="12" l="1"/>
  <c r="E60" i="12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64" i="11"/>
  <c r="M65" i="11"/>
  <c r="M66" i="11"/>
  <c r="M67" i="11"/>
  <c r="M68" i="11"/>
  <c r="M69" i="11"/>
  <c r="M70" i="11"/>
  <c r="M71" i="11"/>
  <c r="M72" i="11"/>
  <c r="M73" i="11"/>
  <c r="M74" i="11"/>
  <c r="M75" i="11"/>
  <c r="M76" i="11"/>
  <c r="M77" i="11"/>
  <c r="M78" i="11"/>
  <c r="M79" i="11"/>
  <c r="M80" i="11"/>
  <c r="M81" i="11"/>
  <c r="M82" i="11"/>
  <c r="M83" i="11"/>
  <c r="M84" i="11"/>
  <c r="M85" i="11"/>
  <c r="M86" i="11"/>
  <c r="M87" i="11"/>
  <c r="M88" i="11"/>
  <c r="M89" i="11"/>
  <c r="M90" i="11"/>
  <c r="M91" i="11"/>
  <c r="M92" i="11"/>
  <c r="M93" i="11"/>
  <c r="M94" i="11"/>
  <c r="M95" i="11"/>
  <c r="M96" i="11"/>
  <c r="M97" i="11"/>
  <c r="M98" i="11"/>
  <c r="M99" i="11"/>
  <c r="M100" i="11"/>
  <c r="M101" i="11"/>
  <c r="M102" i="11"/>
  <c r="M103" i="11"/>
  <c r="M104" i="11"/>
  <c r="M105" i="11"/>
  <c r="M106" i="11"/>
  <c r="M107" i="11"/>
  <c r="M108" i="11"/>
  <c r="M109" i="11"/>
  <c r="M110" i="11"/>
  <c r="M111" i="11"/>
  <c r="M112" i="11"/>
  <c r="M113" i="11"/>
  <c r="M114" i="11"/>
  <c r="M115" i="11"/>
  <c r="M116" i="11"/>
  <c r="M117" i="11"/>
  <c r="M118" i="11"/>
  <c r="M119" i="11"/>
  <c r="M120" i="11"/>
  <c r="M121" i="11"/>
  <c r="M122" i="11"/>
  <c r="M123" i="11"/>
  <c r="M124" i="11"/>
  <c r="M125" i="11"/>
  <c r="M126" i="11"/>
  <c r="M127" i="11"/>
  <c r="M128" i="11"/>
  <c r="M129" i="11"/>
  <c r="M130" i="11"/>
  <c r="M131" i="11"/>
  <c r="M132" i="11"/>
  <c r="M133" i="11"/>
  <c r="M134" i="11"/>
  <c r="M135" i="11"/>
  <c r="M136" i="11"/>
  <c r="M137" i="11"/>
  <c r="M138" i="11"/>
  <c r="M139" i="11"/>
  <c r="M140" i="11"/>
  <c r="M141" i="11"/>
  <c r="M142" i="11"/>
  <c r="M143" i="11"/>
  <c r="M144" i="11"/>
  <c r="M145" i="11"/>
  <c r="M146" i="11"/>
  <c r="M147" i="11"/>
  <c r="M148" i="11"/>
  <c r="M149" i="11"/>
  <c r="M150" i="11"/>
  <c r="M151" i="11"/>
  <c r="M152" i="11"/>
  <c r="M153" i="11"/>
  <c r="M154" i="11"/>
  <c r="M155" i="11"/>
  <c r="M156" i="11"/>
  <c r="M157" i="11"/>
  <c r="M158" i="11"/>
  <c r="M159" i="11"/>
  <c r="M160" i="11"/>
  <c r="M161" i="11"/>
  <c r="M162" i="11"/>
  <c r="M163" i="11"/>
  <c r="M164" i="11"/>
  <c r="M165" i="11"/>
  <c r="M166" i="11"/>
  <c r="M167" i="11"/>
  <c r="M168" i="11"/>
  <c r="M169" i="11"/>
  <c r="M170" i="11"/>
  <c r="M171" i="11"/>
  <c r="M172" i="11"/>
  <c r="M173" i="11"/>
  <c r="M174" i="11"/>
  <c r="M175" i="11"/>
  <c r="M176" i="11"/>
  <c r="M177" i="11"/>
  <c r="M178" i="11"/>
  <c r="M179" i="11"/>
  <c r="M180" i="11"/>
  <c r="M181" i="11"/>
  <c r="M182" i="11"/>
  <c r="M183" i="11"/>
  <c r="M184" i="11"/>
  <c r="M185" i="11"/>
  <c r="M186" i="11"/>
  <c r="M187" i="11"/>
  <c r="M188" i="11"/>
  <c r="M189" i="11"/>
  <c r="M190" i="11"/>
  <c r="M191" i="11"/>
  <c r="M192" i="11"/>
  <c r="M193" i="11"/>
  <c r="M194" i="11"/>
  <c r="M195" i="11"/>
  <c r="M196" i="11"/>
  <c r="M197" i="11"/>
  <c r="M198" i="11"/>
  <c r="M199" i="11"/>
  <c r="M200" i="11"/>
  <c r="M201" i="11"/>
  <c r="M202" i="11"/>
  <c r="M203" i="11"/>
  <c r="M204" i="11"/>
  <c r="M205" i="11"/>
  <c r="M206" i="11"/>
  <c r="M207" i="11"/>
  <c r="M208" i="11"/>
  <c r="M209" i="11"/>
  <c r="M210" i="11"/>
  <c r="M211" i="11"/>
  <c r="M212" i="11"/>
  <c r="M213" i="11"/>
  <c r="M214" i="11"/>
  <c r="M215" i="11"/>
  <c r="M216" i="11"/>
  <c r="M217" i="11"/>
  <c r="M218" i="11"/>
  <c r="M219" i="11"/>
  <c r="M220" i="11"/>
  <c r="M221" i="11"/>
  <c r="M222" i="11"/>
  <c r="M223" i="11"/>
  <c r="M224" i="11"/>
  <c r="M225" i="11"/>
  <c r="M226" i="11"/>
  <c r="M227" i="11"/>
  <c r="M228" i="11"/>
  <c r="M229" i="11"/>
  <c r="M230" i="11"/>
  <c r="M231" i="11"/>
  <c r="M232" i="11"/>
  <c r="M233" i="11"/>
  <c r="M234" i="11"/>
  <c r="M235" i="11"/>
  <c r="M236" i="11"/>
  <c r="M237" i="11"/>
  <c r="M238" i="11"/>
  <c r="M239" i="11"/>
  <c r="M240" i="11"/>
  <c r="M241" i="11"/>
  <c r="M242" i="11"/>
  <c r="M243" i="11"/>
  <c r="M244" i="11"/>
  <c r="M245" i="11"/>
  <c r="M246" i="11"/>
  <c r="M247" i="11"/>
  <c r="M248" i="11"/>
  <c r="M249" i="11"/>
  <c r="M250" i="11"/>
  <c r="M251" i="11"/>
  <c r="M252" i="11"/>
  <c r="M253" i="11"/>
  <c r="M254" i="11"/>
  <c r="M255" i="11"/>
  <c r="M256" i="11"/>
  <c r="M257" i="11"/>
  <c r="M258" i="11"/>
  <c r="M259" i="11"/>
  <c r="M260" i="11"/>
  <c r="M261" i="11"/>
  <c r="M262" i="11"/>
  <c r="M263" i="11"/>
  <c r="M264" i="11"/>
  <c r="M265" i="11"/>
  <c r="M266" i="11"/>
  <c r="M267" i="11"/>
  <c r="M268" i="11"/>
  <c r="M269" i="11"/>
  <c r="M270" i="11"/>
  <c r="M271" i="11"/>
  <c r="M272" i="11"/>
  <c r="M273" i="11"/>
  <c r="M274" i="11"/>
  <c r="M275" i="11"/>
  <c r="M276" i="11"/>
  <c r="M277" i="11"/>
  <c r="M278" i="11"/>
  <c r="M279" i="11"/>
  <c r="M280" i="11"/>
  <c r="M281" i="11"/>
  <c r="M282" i="11"/>
  <c r="M283" i="11"/>
  <c r="M284" i="11"/>
  <c r="M285" i="11"/>
  <c r="M286" i="11"/>
  <c r="M287" i="11"/>
  <c r="M288" i="11"/>
  <c r="M289" i="11"/>
  <c r="M290" i="11"/>
  <c r="M291" i="11"/>
  <c r="M292" i="11"/>
  <c r="M293" i="11"/>
  <c r="M294" i="11"/>
  <c r="M295" i="11"/>
  <c r="M296" i="11"/>
  <c r="M297" i="11"/>
  <c r="M298" i="11"/>
  <c r="M299" i="11"/>
  <c r="M300" i="11"/>
  <c r="M301" i="11"/>
  <c r="M302" i="11"/>
  <c r="M303" i="11"/>
  <c r="M304" i="11"/>
  <c r="M305" i="11"/>
  <c r="M306" i="11"/>
  <c r="M307" i="11"/>
  <c r="M308" i="11"/>
  <c r="M309" i="11"/>
  <c r="M310" i="11"/>
  <c r="M311" i="11"/>
  <c r="M312" i="11"/>
  <c r="M313" i="11"/>
  <c r="M314" i="11"/>
  <c r="M315" i="11"/>
  <c r="M316" i="11"/>
  <c r="M317" i="11"/>
  <c r="M318" i="11"/>
  <c r="M319" i="11"/>
  <c r="M320" i="11"/>
  <c r="M321" i="11"/>
  <c r="M322" i="11"/>
  <c r="M323" i="11"/>
  <c r="M324" i="11"/>
  <c r="M325" i="11"/>
  <c r="M326" i="11"/>
  <c r="M327" i="11"/>
  <c r="M328" i="11"/>
  <c r="M329" i="11"/>
  <c r="M330" i="11"/>
  <c r="M331" i="11"/>
  <c r="M332" i="11"/>
  <c r="M333" i="11"/>
  <c r="M334" i="11"/>
  <c r="M335" i="11"/>
  <c r="M336" i="11"/>
  <c r="M337" i="11"/>
  <c r="M338" i="11"/>
  <c r="M339" i="11"/>
  <c r="M340" i="11"/>
  <c r="M341" i="11"/>
  <c r="M342" i="11"/>
  <c r="M343" i="11"/>
  <c r="M344" i="11"/>
  <c r="M345" i="11"/>
  <c r="M346" i="11"/>
  <c r="M347" i="11"/>
  <c r="M348" i="11"/>
  <c r="M349" i="11"/>
  <c r="M350" i="11"/>
  <c r="M351" i="11"/>
  <c r="M352" i="11"/>
  <c r="M353" i="11"/>
  <c r="M354" i="11"/>
  <c r="M355" i="11"/>
  <c r="M356" i="11"/>
  <c r="M357" i="11"/>
  <c r="M358" i="11"/>
  <c r="M359" i="11"/>
  <c r="M360" i="11"/>
  <c r="M361" i="11"/>
  <c r="M362" i="11"/>
  <c r="M363" i="11"/>
  <c r="M364" i="11"/>
  <c r="M365" i="11"/>
  <c r="M366" i="11"/>
  <c r="M367" i="11"/>
  <c r="M368" i="11"/>
  <c r="M369" i="11"/>
  <c r="M370" i="11"/>
  <c r="M371" i="11"/>
  <c r="M372" i="11"/>
  <c r="M373" i="11"/>
  <c r="M374" i="11"/>
  <c r="M375" i="11"/>
  <c r="M376" i="11"/>
  <c r="M377" i="11"/>
  <c r="M378" i="11"/>
  <c r="M379" i="11"/>
  <c r="M380" i="11"/>
  <c r="M381" i="11"/>
  <c r="M382" i="11"/>
  <c r="M383" i="11"/>
  <c r="M384" i="11"/>
  <c r="M385" i="11"/>
  <c r="M386" i="11"/>
  <c r="M387" i="11"/>
  <c r="M388" i="11"/>
  <c r="M389" i="11"/>
  <c r="M390" i="11"/>
  <c r="M391" i="11"/>
  <c r="M392" i="11"/>
  <c r="M393" i="11"/>
  <c r="M394" i="11"/>
  <c r="M395" i="11"/>
  <c r="M396" i="11"/>
  <c r="M397" i="11"/>
  <c r="M398" i="11"/>
  <c r="M399" i="11"/>
  <c r="M400" i="11"/>
  <c r="M401" i="11"/>
  <c r="M402" i="11"/>
  <c r="M403" i="11"/>
  <c r="M404" i="11"/>
  <c r="M405" i="11"/>
  <c r="M406" i="11"/>
  <c r="M407" i="11"/>
  <c r="M408" i="11"/>
  <c r="M409" i="11"/>
  <c r="M410" i="11"/>
  <c r="M411" i="11"/>
  <c r="M412" i="11"/>
  <c r="M413" i="11"/>
  <c r="M414" i="11"/>
  <c r="M415" i="11"/>
  <c r="M416" i="11"/>
  <c r="M417" i="11"/>
  <c r="M418" i="11"/>
  <c r="M419" i="11"/>
  <c r="M420" i="11"/>
  <c r="M421" i="11"/>
  <c r="M422" i="11"/>
  <c r="M423" i="11"/>
  <c r="M424" i="11"/>
  <c r="M425" i="11"/>
  <c r="M426" i="11"/>
  <c r="M427" i="11"/>
  <c r="M428" i="11"/>
  <c r="M429" i="11"/>
  <c r="M430" i="11"/>
  <c r="M431" i="11"/>
  <c r="M432" i="11"/>
  <c r="M433" i="11"/>
  <c r="M434" i="11"/>
  <c r="M435" i="11"/>
  <c r="M436" i="11"/>
  <c r="M437" i="11"/>
  <c r="M438" i="11"/>
  <c r="M439" i="11"/>
  <c r="M440" i="11"/>
  <c r="M441" i="11"/>
  <c r="M442" i="11"/>
  <c r="M443" i="11"/>
  <c r="M444" i="11"/>
  <c r="M445" i="11"/>
  <c r="M446" i="11"/>
  <c r="M447" i="11"/>
  <c r="M448" i="11"/>
  <c r="M449" i="11"/>
  <c r="M450" i="11"/>
  <c r="M451" i="11"/>
  <c r="M452" i="11"/>
  <c r="M453" i="11"/>
  <c r="M454" i="11"/>
  <c r="M455" i="11"/>
  <c r="M456" i="11"/>
  <c r="M457" i="11"/>
  <c r="M458" i="11"/>
  <c r="M459" i="11"/>
  <c r="M460" i="11"/>
  <c r="M461" i="11"/>
  <c r="M462" i="11"/>
  <c r="M463" i="11"/>
  <c r="M464" i="11"/>
  <c r="M465" i="11"/>
  <c r="M466" i="11"/>
  <c r="M467" i="11"/>
  <c r="M468" i="11"/>
  <c r="M469" i="11"/>
  <c r="M470" i="11"/>
  <c r="M471" i="11"/>
  <c r="M472" i="11"/>
  <c r="M473" i="11"/>
  <c r="M474" i="11"/>
  <c r="M475" i="11"/>
  <c r="M476" i="11"/>
  <c r="M477" i="11"/>
  <c r="M478" i="11"/>
  <c r="M479" i="11"/>
  <c r="M480" i="11"/>
  <c r="M481" i="11"/>
  <c r="M482" i="11"/>
  <c r="M483" i="11"/>
  <c r="M484" i="11"/>
  <c r="M485" i="11"/>
  <c r="M486" i="11"/>
  <c r="M487" i="11"/>
  <c r="M488" i="11"/>
  <c r="M489" i="11"/>
  <c r="M490" i="11"/>
  <c r="M491" i="11"/>
  <c r="M492" i="11"/>
  <c r="M493" i="11"/>
  <c r="M494" i="11"/>
  <c r="M495" i="11"/>
  <c r="M496" i="11"/>
  <c r="M497" i="11"/>
  <c r="M498" i="11"/>
  <c r="M499" i="11"/>
  <c r="M500" i="11"/>
  <c r="M501" i="11"/>
  <c r="M502" i="11"/>
  <c r="M503" i="11"/>
  <c r="M504" i="11"/>
  <c r="M505" i="11"/>
  <c r="M506" i="11"/>
  <c r="M507" i="11"/>
  <c r="M508" i="11"/>
  <c r="M509" i="11"/>
  <c r="M510" i="11"/>
  <c r="M511" i="11"/>
  <c r="M512" i="11"/>
  <c r="M513" i="11"/>
  <c r="M514" i="11"/>
  <c r="M515" i="11"/>
  <c r="M516" i="11"/>
  <c r="M517" i="11"/>
  <c r="M518" i="11"/>
  <c r="M519" i="11"/>
  <c r="M520" i="11"/>
  <c r="M521" i="11"/>
  <c r="M522" i="11"/>
  <c r="M523" i="11"/>
  <c r="M524" i="11"/>
  <c r="M525" i="11"/>
  <c r="M526" i="11"/>
  <c r="M527" i="11"/>
  <c r="M528" i="11"/>
  <c r="M529" i="11"/>
  <c r="M530" i="11"/>
  <c r="M531" i="11"/>
  <c r="M532" i="11"/>
  <c r="M533" i="11"/>
  <c r="M534" i="11"/>
  <c r="M535" i="11"/>
  <c r="M536" i="11"/>
  <c r="M537" i="11"/>
  <c r="M538" i="11"/>
  <c r="M539" i="11"/>
  <c r="M540" i="11"/>
  <c r="M541" i="11"/>
  <c r="M542" i="11"/>
  <c r="M543" i="11"/>
  <c r="M544" i="11"/>
  <c r="M545" i="11"/>
  <c r="M546" i="11"/>
  <c r="M547" i="11"/>
  <c r="M548" i="11"/>
  <c r="M549" i="11"/>
  <c r="M550" i="11"/>
  <c r="M551" i="11"/>
  <c r="M552" i="11"/>
  <c r="M553" i="11"/>
  <c r="M554" i="11"/>
  <c r="M555" i="11"/>
  <c r="M556" i="11"/>
  <c r="M557" i="11"/>
  <c r="M558" i="11"/>
  <c r="M559" i="11"/>
  <c r="M560" i="11"/>
  <c r="M561" i="11"/>
  <c r="M562" i="11"/>
  <c r="M563" i="11"/>
  <c r="M564" i="11"/>
  <c r="M565" i="11"/>
  <c r="M566" i="11"/>
  <c r="M567" i="11"/>
  <c r="M568" i="11"/>
  <c r="M569" i="11"/>
  <c r="M570" i="11"/>
  <c r="M571" i="11"/>
  <c r="M572" i="11"/>
  <c r="M573" i="11"/>
  <c r="M574" i="11"/>
  <c r="M575" i="11"/>
  <c r="M576" i="11"/>
  <c r="M577" i="11"/>
  <c r="M578" i="11"/>
  <c r="M579" i="11"/>
  <c r="M580" i="11"/>
  <c r="M581" i="11"/>
  <c r="M582" i="11"/>
  <c r="M583" i="11"/>
  <c r="M584" i="11"/>
  <c r="M585" i="11"/>
  <c r="M586" i="11"/>
  <c r="M587" i="11"/>
  <c r="M588" i="11"/>
  <c r="M589" i="11"/>
  <c r="M590" i="11"/>
  <c r="M591" i="11"/>
  <c r="M592" i="11"/>
  <c r="M593" i="11"/>
  <c r="M594" i="11"/>
  <c r="M595" i="11"/>
  <c r="M596" i="11"/>
  <c r="M597" i="11"/>
  <c r="M598" i="11"/>
  <c r="M599" i="11"/>
  <c r="M600" i="11"/>
  <c r="M601" i="11"/>
  <c r="M602" i="11"/>
  <c r="M603" i="11"/>
  <c r="M604" i="11"/>
  <c r="M605" i="11"/>
  <c r="M606" i="11"/>
  <c r="M607" i="11"/>
  <c r="M608" i="11"/>
  <c r="M609" i="11"/>
  <c r="M610" i="11"/>
  <c r="M611" i="11"/>
  <c r="M612" i="11"/>
  <c r="M613" i="11"/>
  <c r="M614" i="11"/>
  <c r="M615" i="11"/>
  <c r="M616" i="11"/>
  <c r="M617" i="11"/>
  <c r="M618" i="11"/>
  <c r="M619" i="11"/>
  <c r="M620" i="11"/>
  <c r="M621" i="11"/>
  <c r="M622" i="11"/>
  <c r="M623" i="11"/>
  <c r="M624" i="11"/>
  <c r="M625" i="11"/>
  <c r="M626" i="11"/>
  <c r="M627" i="11"/>
  <c r="M628" i="11"/>
  <c r="M629" i="11"/>
  <c r="M630" i="11"/>
  <c r="M631" i="11"/>
  <c r="M632" i="11"/>
  <c r="M633" i="11"/>
  <c r="M634" i="11"/>
  <c r="M635" i="11"/>
  <c r="M636" i="11"/>
  <c r="M637" i="11"/>
  <c r="M638" i="11"/>
  <c r="M639" i="11"/>
  <c r="M640" i="11"/>
  <c r="M641" i="11"/>
  <c r="M642" i="11"/>
  <c r="M643" i="11"/>
  <c r="M644" i="11"/>
  <c r="M645" i="11"/>
  <c r="M646" i="11"/>
  <c r="M647" i="11"/>
  <c r="M648" i="11"/>
  <c r="M649" i="11"/>
  <c r="M650" i="11"/>
  <c r="M651" i="11"/>
  <c r="M652" i="11"/>
  <c r="M653" i="11"/>
  <c r="M654" i="11"/>
  <c r="M655" i="11"/>
  <c r="M656" i="11"/>
  <c r="M657" i="11"/>
  <c r="M658" i="11"/>
  <c r="M659" i="11"/>
  <c r="M660" i="11"/>
  <c r="M661" i="11"/>
  <c r="M662" i="11"/>
  <c r="M663" i="11"/>
  <c r="M664" i="11"/>
  <c r="M665" i="11"/>
  <c r="M666" i="11"/>
  <c r="M667" i="11"/>
  <c r="M668" i="11"/>
  <c r="M669" i="11"/>
  <c r="M670" i="11"/>
  <c r="M671" i="11"/>
  <c r="M672" i="11"/>
  <c r="M673" i="11"/>
  <c r="M674" i="11"/>
  <c r="M675" i="11"/>
  <c r="M676" i="11"/>
  <c r="M677" i="11"/>
  <c r="M678" i="11"/>
  <c r="M679" i="11"/>
  <c r="M680" i="11"/>
  <c r="M681" i="11"/>
  <c r="M682" i="11"/>
  <c r="M683" i="11"/>
  <c r="M684" i="11"/>
  <c r="M685" i="11"/>
  <c r="M686" i="11"/>
  <c r="M687" i="11"/>
  <c r="M688" i="11"/>
  <c r="M689" i="11"/>
  <c r="M690" i="11"/>
  <c r="M691" i="11"/>
  <c r="M692" i="11"/>
  <c r="M693" i="11"/>
  <c r="M694" i="11"/>
  <c r="M695" i="11"/>
  <c r="M696" i="11"/>
  <c r="M697" i="11"/>
  <c r="M698" i="11"/>
  <c r="M699" i="11"/>
  <c r="M700" i="11"/>
  <c r="M701" i="11"/>
  <c r="M702" i="11"/>
  <c r="M703" i="11"/>
  <c r="M704" i="11"/>
  <c r="M705" i="11"/>
  <c r="M706" i="11"/>
  <c r="M707" i="11"/>
  <c r="M708" i="11"/>
  <c r="M709" i="11"/>
  <c r="M710" i="11"/>
  <c r="M711" i="11"/>
  <c r="M712" i="11"/>
  <c r="M713" i="11"/>
  <c r="M714" i="11"/>
  <c r="M715" i="11"/>
  <c r="M716" i="11"/>
  <c r="M717" i="11"/>
  <c r="M718" i="11"/>
  <c r="M719" i="11"/>
  <c r="M720" i="11"/>
  <c r="M721" i="11"/>
  <c r="M722" i="11"/>
  <c r="M723" i="11"/>
  <c r="M724" i="11"/>
  <c r="M725" i="11"/>
  <c r="M726" i="11"/>
  <c r="M727" i="11"/>
  <c r="M728" i="11"/>
  <c r="M729" i="11"/>
  <c r="M730" i="11"/>
  <c r="M731" i="11"/>
  <c r="M732" i="11"/>
  <c r="M733" i="11"/>
  <c r="M734" i="11"/>
  <c r="M735" i="11"/>
  <c r="M736" i="11"/>
  <c r="M737" i="11"/>
  <c r="M738" i="11"/>
  <c r="M739" i="11"/>
  <c r="M740" i="11"/>
  <c r="M741" i="11"/>
  <c r="M742" i="11"/>
  <c r="M743" i="11"/>
  <c r="M744" i="11"/>
  <c r="M745" i="11"/>
  <c r="M746" i="11"/>
  <c r="M747" i="11"/>
  <c r="M748" i="11"/>
  <c r="M749" i="11"/>
  <c r="M750" i="11"/>
  <c r="M751" i="11"/>
  <c r="M752" i="11"/>
  <c r="M753" i="11"/>
  <c r="M754" i="11"/>
  <c r="M755" i="11"/>
  <c r="M756" i="11"/>
  <c r="M757" i="11"/>
  <c r="M758" i="11"/>
  <c r="M759" i="11"/>
  <c r="M760" i="11"/>
  <c r="M761" i="11"/>
  <c r="M762" i="11"/>
  <c r="M763" i="11"/>
  <c r="M764" i="11"/>
  <c r="M765" i="11"/>
  <c r="M766" i="11"/>
  <c r="M767" i="11"/>
  <c r="M768" i="11"/>
  <c r="M769" i="11"/>
  <c r="M770" i="11"/>
  <c r="M771" i="11"/>
  <c r="M772" i="11"/>
  <c r="M773" i="11"/>
  <c r="M774" i="11"/>
  <c r="M775" i="11"/>
  <c r="M776" i="11"/>
  <c r="M777" i="11"/>
  <c r="M778" i="11"/>
  <c r="M779" i="11"/>
  <c r="M780" i="11"/>
  <c r="M781" i="11"/>
  <c r="M782" i="11"/>
  <c r="M783" i="11"/>
  <c r="M784" i="11"/>
  <c r="M785" i="11"/>
  <c r="M786" i="11"/>
  <c r="M787" i="11"/>
  <c r="M788" i="11"/>
  <c r="M789" i="11"/>
  <c r="M790" i="11"/>
  <c r="M791" i="11"/>
  <c r="M792" i="11"/>
  <c r="M793" i="11"/>
  <c r="M794" i="11"/>
  <c r="M795" i="11"/>
  <c r="M796" i="11"/>
  <c r="M797" i="11"/>
  <c r="M798" i="11"/>
  <c r="M799" i="11"/>
  <c r="M800" i="11"/>
  <c r="M801" i="11"/>
  <c r="M802" i="11"/>
  <c r="M803" i="11"/>
  <c r="M804" i="11"/>
  <c r="M805" i="11"/>
  <c r="M806" i="11"/>
  <c r="M807" i="11"/>
  <c r="M808" i="11"/>
  <c r="M809" i="11"/>
  <c r="M810" i="11"/>
  <c r="M811" i="11"/>
  <c r="M812" i="11"/>
  <c r="M813" i="11"/>
  <c r="M814" i="11"/>
  <c r="M815" i="11"/>
  <c r="M816" i="11"/>
  <c r="M817" i="11"/>
  <c r="M818" i="11"/>
  <c r="M819" i="11"/>
  <c r="M820" i="11"/>
  <c r="M821" i="11"/>
  <c r="M822" i="11"/>
  <c r="M823" i="11"/>
  <c r="M824" i="11"/>
  <c r="M825" i="11"/>
  <c r="M826" i="11"/>
  <c r="M827" i="11"/>
  <c r="M828" i="11"/>
  <c r="M829" i="11"/>
  <c r="M830" i="11"/>
  <c r="M831" i="11"/>
  <c r="M832" i="11"/>
  <c r="M833" i="11"/>
  <c r="M834" i="11"/>
  <c r="M835" i="11"/>
  <c r="M836" i="11"/>
  <c r="M837" i="11"/>
  <c r="M838" i="11"/>
  <c r="M839" i="11"/>
  <c r="M840" i="11"/>
  <c r="M841" i="11"/>
  <c r="M842" i="11"/>
  <c r="M843" i="11"/>
  <c r="M844" i="11"/>
  <c r="M845" i="11"/>
  <c r="M846" i="11"/>
  <c r="M847" i="11"/>
  <c r="M848" i="11"/>
  <c r="M849" i="11"/>
  <c r="M850" i="11"/>
  <c r="M851" i="11"/>
  <c r="M852" i="11"/>
  <c r="M853" i="11"/>
  <c r="M854" i="11"/>
  <c r="M855" i="11"/>
  <c r="M856" i="11"/>
  <c r="M857" i="11"/>
  <c r="M858" i="11"/>
  <c r="M859" i="11"/>
  <c r="M860" i="11"/>
  <c r="M861" i="11"/>
  <c r="M862" i="11"/>
  <c r="M863" i="11"/>
  <c r="M864" i="11"/>
  <c r="M865" i="11"/>
  <c r="M866" i="11"/>
  <c r="M867" i="11"/>
  <c r="M868" i="11"/>
  <c r="M869" i="11"/>
  <c r="M870" i="11"/>
  <c r="M871" i="11"/>
  <c r="M872" i="11"/>
  <c r="M873" i="11"/>
  <c r="M874" i="11"/>
  <c r="M875" i="11"/>
  <c r="M876" i="11"/>
  <c r="M877" i="11"/>
  <c r="M878" i="11"/>
  <c r="M879" i="11"/>
  <c r="M880" i="11"/>
  <c r="M881" i="11"/>
  <c r="M882" i="11"/>
  <c r="M883" i="11"/>
  <c r="M884" i="11"/>
  <c r="M885" i="11"/>
  <c r="M886" i="11"/>
  <c r="M887" i="11"/>
  <c r="M888" i="11"/>
  <c r="M889" i="11"/>
  <c r="M890" i="11"/>
  <c r="M891" i="11"/>
  <c r="M892" i="11"/>
  <c r="M893" i="11"/>
  <c r="M894" i="11"/>
  <c r="M895" i="11"/>
  <c r="M896" i="11"/>
  <c r="M897" i="11"/>
  <c r="M898" i="11"/>
  <c r="M899" i="11"/>
  <c r="M900" i="11"/>
  <c r="M901" i="11"/>
  <c r="M902" i="11"/>
  <c r="M903" i="11"/>
  <c r="M904" i="11"/>
  <c r="M905" i="11"/>
  <c r="M906" i="11"/>
  <c r="M907" i="11"/>
  <c r="M908" i="11"/>
  <c r="M909" i="11"/>
  <c r="M910" i="11"/>
  <c r="M911" i="11"/>
  <c r="M912" i="11"/>
  <c r="M913" i="11"/>
  <c r="M914" i="11"/>
  <c r="M915" i="11"/>
  <c r="M916" i="11"/>
  <c r="M917" i="11"/>
  <c r="M918" i="11"/>
  <c r="M919" i="11"/>
  <c r="M920" i="11"/>
  <c r="M921" i="11"/>
  <c r="M922" i="11"/>
  <c r="M923" i="11"/>
  <c r="M924" i="11"/>
  <c r="M925" i="11"/>
  <c r="M926" i="11"/>
  <c r="M927" i="11"/>
  <c r="M928" i="11"/>
  <c r="M929" i="11"/>
  <c r="M930" i="11"/>
  <c r="M931" i="11"/>
  <c r="M932" i="11"/>
  <c r="M933" i="11"/>
  <c r="M934" i="11"/>
  <c r="M935" i="11"/>
  <c r="M936" i="11"/>
  <c r="M937" i="11"/>
  <c r="M938" i="11"/>
  <c r="M939" i="11"/>
  <c r="M940" i="11"/>
  <c r="M941" i="11"/>
  <c r="M942" i="11"/>
  <c r="M943" i="11"/>
  <c r="M944" i="11"/>
  <c r="M945" i="11"/>
  <c r="M946" i="11"/>
  <c r="M947" i="11"/>
  <c r="M948" i="11"/>
  <c r="M949" i="11"/>
  <c r="M950" i="11"/>
  <c r="M951" i="11"/>
  <c r="M952" i="11"/>
  <c r="M953" i="11"/>
  <c r="M954" i="11"/>
  <c r="M955" i="11"/>
  <c r="M956" i="11"/>
  <c r="M957" i="11"/>
  <c r="M958" i="11"/>
  <c r="M959" i="11"/>
  <c r="M960" i="11"/>
  <c r="M961" i="11"/>
  <c r="M962" i="11"/>
  <c r="M963" i="11"/>
  <c r="M964" i="11"/>
  <c r="M965" i="11"/>
  <c r="M966" i="11"/>
  <c r="M967" i="11"/>
  <c r="M968" i="11"/>
  <c r="M969" i="11"/>
  <c r="M970" i="11"/>
  <c r="M971" i="11"/>
  <c r="M972" i="11"/>
  <c r="M973" i="11"/>
  <c r="M974" i="11"/>
  <c r="M975" i="11"/>
  <c r="M976" i="11"/>
  <c r="M977" i="11"/>
  <c r="M978" i="11"/>
  <c r="M979" i="11"/>
  <c r="M980" i="11"/>
  <c r="M981" i="11"/>
  <c r="M982" i="11"/>
  <c r="M983" i="11"/>
  <c r="M984" i="11"/>
  <c r="M985" i="11"/>
  <c r="M986" i="11"/>
  <c r="M987" i="11"/>
  <c r="M988" i="11"/>
  <c r="M989" i="11"/>
  <c r="M990" i="11"/>
  <c r="M991" i="11"/>
  <c r="M992" i="11"/>
  <c r="M993" i="11"/>
  <c r="M994" i="11"/>
  <c r="M995" i="11"/>
  <c r="M996" i="11"/>
  <c r="M997" i="11"/>
  <c r="M998" i="11"/>
  <c r="M999" i="11"/>
  <c r="M1000" i="11"/>
  <c r="M1001" i="11"/>
  <c r="M1002" i="11"/>
  <c r="M1003" i="11"/>
  <c r="M1004" i="11"/>
  <c r="M1005" i="11"/>
  <c r="M1006" i="11"/>
  <c r="M1007" i="11"/>
  <c r="M1008" i="11"/>
  <c r="M1009" i="11"/>
  <c r="M1010" i="11"/>
  <c r="M1011" i="11"/>
  <c r="M1012" i="11"/>
  <c r="M1013" i="11"/>
  <c r="M1014" i="11"/>
  <c r="M1015" i="11"/>
  <c r="M1016" i="11"/>
  <c r="M1017" i="11"/>
  <c r="M1018" i="11"/>
  <c r="M1019" i="11"/>
  <c r="M1020" i="11"/>
  <c r="M1021" i="11"/>
  <c r="M1022" i="11"/>
  <c r="M1023" i="11"/>
  <c r="M1024" i="11"/>
  <c r="M1025" i="11"/>
  <c r="M1026" i="11"/>
  <c r="M1027" i="11"/>
  <c r="M1028" i="11"/>
  <c r="M1029" i="11"/>
  <c r="M1030" i="11"/>
  <c r="M1031" i="11"/>
  <c r="M1032" i="11"/>
  <c r="M1033" i="11"/>
  <c r="M1034" i="11"/>
  <c r="M1035" i="11"/>
  <c r="M1036" i="11"/>
  <c r="M1037" i="11"/>
  <c r="M1038" i="11"/>
  <c r="M1039" i="11"/>
  <c r="M1040" i="11"/>
  <c r="M1041" i="11"/>
  <c r="M1042" i="11"/>
  <c r="M1043" i="11"/>
  <c r="M1044" i="11"/>
  <c r="M1045" i="11"/>
  <c r="M1046" i="11"/>
  <c r="M1047" i="11"/>
  <c r="M1048" i="11"/>
  <c r="M1049" i="11"/>
  <c r="M1050" i="11"/>
  <c r="M1051" i="11"/>
  <c r="M1052" i="11"/>
  <c r="M1053" i="11"/>
  <c r="M1054" i="11"/>
  <c r="M1055" i="11"/>
  <c r="M1056" i="11"/>
  <c r="M1057" i="11"/>
  <c r="M1058" i="11"/>
  <c r="M1059" i="11"/>
  <c r="M1060" i="11"/>
  <c r="M1061" i="11"/>
  <c r="M1062" i="11"/>
  <c r="M1063" i="11"/>
  <c r="M1064" i="11"/>
  <c r="M1065" i="11"/>
  <c r="M1066" i="11"/>
  <c r="M1067" i="11"/>
  <c r="M1068" i="11"/>
  <c r="M1069" i="11"/>
  <c r="M1070" i="11"/>
  <c r="M1071" i="11"/>
  <c r="M1072" i="11"/>
  <c r="M1073" i="11"/>
  <c r="M1074" i="11"/>
  <c r="M1075" i="11"/>
  <c r="M1076" i="11"/>
  <c r="M1077" i="11"/>
  <c r="M1078" i="11"/>
  <c r="M1079" i="11"/>
  <c r="M1080" i="11"/>
  <c r="M1081" i="11"/>
  <c r="M1082" i="11"/>
  <c r="M1083" i="11"/>
  <c r="M1084" i="11"/>
  <c r="M1085" i="11"/>
  <c r="M1086" i="11"/>
  <c r="M1087" i="11"/>
  <c r="M1088" i="11"/>
  <c r="M1089" i="11"/>
  <c r="M1090" i="11"/>
  <c r="M1091" i="11"/>
  <c r="M1092" i="11"/>
  <c r="M1093" i="11"/>
  <c r="M1094" i="11"/>
  <c r="M1095" i="11"/>
  <c r="M1096" i="11"/>
  <c r="M1097" i="11"/>
  <c r="M1098" i="11"/>
  <c r="M1099" i="11"/>
  <c r="M1100" i="11"/>
  <c r="M1101" i="11"/>
  <c r="M1102" i="11"/>
  <c r="M1103" i="11"/>
  <c r="M1104" i="11"/>
  <c r="M1105" i="11"/>
  <c r="M1106" i="11"/>
  <c r="M1107" i="11"/>
  <c r="M1108" i="11"/>
  <c r="M1109" i="11"/>
  <c r="M1110" i="11"/>
  <c r="M1111" i="11"/>
  <c r="M1112" i="11"/>
  <c r="M1113" i="11"/>
  <c r="M1114" i="11"/>
  <c r="M1115" i="11"/>
  <c r="M1116" i="11"/>
  <c r="M1117" i="11"/>
  <c r="M1118" i="11"/>
  <c r="M1119" i="11"/>
  <c r="M1120" i="11"/>
  <c r="M1121" i="11"/>
  <c r="M1122" i="11"/>
  <c r="M1123" i="11"/>
  <c r="M1124" i="11"/>
  <c r="M1125" i="11"/>
  <c r="M1126" i="11"/>
  <c r="M1127" i="11"/>
  <c r="M1128" i="11"/>
  <c r="M1129" i="11"/>
  <c r="M1130" i="11"/>
  <c r="M1131" i="11"/>
  <c r="M1132" i="11"/>
  <c r="M1133" i="11"/>
  <c r="M1134" i="11"/>
  <c r="M1135" i="11"/>
  <c r="M1136" i="11"/>
  <c r="M1137" i="11"/>
  <c r="M1138" i="11"/>
  <c r="M1139" i="11"/>
  <c r="M1140" i="11"/>
  <c r="M1141" i="11"/>
  <c r="M1142" i="11"/>
  <c r="M1143" i="11"/>
  <c r="M1144" i="11"/>
  <c r="M1145" i="11"/>
  <c r="M1146" i="11"/>
  <c r="M1147" i="11"/>
  <c r="M1148" i="11"/>
  <c r="M1149" i="11"/>
  <c r="M1150" i="11"/>
  <c r="M1151" i="11"/>
  <c r="M1152" i="11"/>
  <c r="M1153" i="11"/>
  <c r="M1154" i="11"/>
  <c r="M1155" i="11"/>
  <c r="M1156" i="11"/>
  <c r="M1157" i="11"/>
  <c r="M1158" i="11"/>
  <c r="M1159" i="11"/>
  <c r="M1160" i="11"/>
  <c r="M1161" i="11"/>
  <c r="M1162" i="11"/>
  <c r="M1163" i="11"/>
  <c r="M1164" i="11"/>
  <c r="M1165" i="11"/>
  <c r="M1166" i="11"/>
  <c r="M1167" i="11"/>
  <c r="M1168" i="11"/>
  <c r="M1169" i="11"/>
  <c r="M1170" i="11"/>
  <c r="M1171" i="11"/>
  <c r="M1172" i="11"/>
  <c r="M1173" i="11"/>
  <c r="M1174" i="11"/>
  <c r="M1175" i="11"/>
  <c r="M1176" i="11"/>
  <c r="M1177" i="11"/>
  <c r="M1178" i="11"/>
  <c r="M1179" i="11"/>
  <c r="M1180" i="11"/>
  <c r="M1181" i="11"/>
  <c r="M1182" i="11"/>
  <c r="M1183" i="11"/>
  <c r="M1184" i="11"/>
  <c r="M1185" i="11"/>
  <c r="M1186" i="11"/>
  <c r="M1187" i="11"/>
  <c r="M1188" i="11"/>
  <c r="M1189" i="11"/>
  <c r="M1190" i="11"/>
  <c r="M1191" i="11"/>
  <c r="M1192" i="11"/>
  <c r="M1193" i="11"/>
  <c r="M1194" i="11"/>
  <c r="M1195" i="11"/>
  <c r="M1196" i="11"/>
  <c r="M1197" i="11"/>
  <c r="M1198" i="11"/>
  <c r="M1199" i="11"/>
  <c r="M1200" i="11"/>
  <c r="M1201" i="11"/>
  <c r="M1202" i="11"/>
  <c r="M1203" i="11"/>
  <c r="M1204" i="11"/>
  <c r="M1205" i="11"/>
  <c r="M1206" i="11"/>
  <c r="M1207" i="11"/>
  <c r="M1208" i="11"/>
  <c r="M1209" i="11"/>
  <c r="M1210" i="11"/>
  <c r="M1211" i="11"/>
  <c r="M1212" i="11"/>
  <c r="M1213" i="11"/>
  <c r="M1214" i="11"/>
  <c r="M1215" i="11"/>
  <c r="M1216" i="11"/>
  <c r="M1217" i="11"/>
  <c r="M1218" i="11"/>
  <c r="M1219" i="11"/>
  <c r="M1220" i="11"/>
  <c r="M1221" i="11"/>
  <c r="M1222" i="11"/>
  <c r="M1223" i="11"/>
  <c r="M1224" i="11"/>
  <c r="M1225" i="11"/>
  <c r="M1226" i="11"/>
  <c r="M1227" i="11"/>
  <c r="M1228" i="11"/>
  <c r="M1229" i="11"/>
  <c r="M1230" i="11"/>
  <c r="M1231" i="11"/>
  <c r="M1232" i="11"/>
  <c r="M1233" i="11"/>
  <c r="M1234" i="11"/>
  <c r="M1235" i="11"/>
  <c r="M1236" i="11"/>
  <c r="M1237" i="11"/>
  <c r="M1238" i="11"/>
  <c r="M1239" i="11"/>
  <c r="M1240" i="11"/>
  <c r="M1241" i="11"/>
  <c r="M1242" i="11"/>
  <c r="M1243" i="11"/>
  <c r="M1244" i="11"/>
  <c r="M1245" i="11"/>
  <c r="M1246" i="11"/>
  <c r="M1247" i="11"/>
  <c r="M1248" i="11"/>
  <c r="M1249" i="11"/>
  <c r="M1250" i="11"/>
  <c r="M1251" i="11"/>
  <c r="M1252" i="11"/>
  <c r="M1253" i="11"/>
  <c r="M1254" i="11"/>
  <c r="M1255" i="11"/>
  <c r="M1256" i="11"/>
  <c r="M1257" i="11"/>
  <c r="M1258" i="11"/>
  <c r="M1259" i="11"/>
  <c r="M1260" i="11"/>
  <c r="M1261" i="11"/>
  <c r="M1262" i="11"/>
  <c r="M1263" i="11"/>
  <c r="M1264" i="11"/>
  <c r="M1265" i="11"/>
  <c r="M1266" i="11"/>
  <c r="M1267" i="11"/>
  <c r="M1268" i="11"/>
  <c r="M1269" i="11"/>
  <c r="M1270" i="11"/>
  <c r="M1271" i="11"/>
  <c r="M1272" i="11"/>
  <c r="M1273" i="11"/>
  <c r="M1274" i="11"/>
  <c r="M1275" i="11"/>
  <c r="M1276" i="11"/>
  <c r="M1277" i="11"/>
  <c r="M1278" i="11"/>
  <c r="M1279" i="11"/>
  <c r="M1280" i="11"/>
  <c r="M1281" i="11"/>
  <c r="M1282" i="11"/>
  <c r="M1283" i="11"/>
  <c r="M1284" i="11"/>
  <c r="M1285" i="11"/>
  <c r="M1286" i="11"/>
  <c r="M1287" i="11"/>
  <c r="M1288" i="11"/>
  <c r="M1289" i="11"/>
  <c r="M1290" i="11"/>
  <c r="M1291" i="11"/>
  <c r="M1292" i="11"/>
  <c r="M1293" i="11"/>
  <c r="M1294" i="11"/>
  <c r="M1295" i="11"/>
  <c r="M1296" i="11"/>
  <c r="M1297" i="11"/>
  <c r="M1298" i="11"/>
  <c r="M1299" i="11"/>
  <c r="M1300" i="11"/>
  <c r="M1301" i="11"/>
  <c r="M1302" i="11"/>
  <c r="M1303" i="11"/>
  <c r="M1304" i="11"/>
  <c r="M1305" i="11"/>
  <c r="M1306" i="11"/>
  <c r="M1307" i="11"/>
  <c r="M1308" i="11"/>
  <c r="M1309" i="11"/>
  <c r="M1310" i="11"/>
  <c r="M1311" i="11"/>
  <c r="M1312" i="11"/>
  <c r="M1313" i="11"/>
  <c r="M1314" i="11"/>
  <c r="M1315" i="11"/>
  <c r="M1316" i="11"/>
  <c r="M1317" i="11"/>
  <c r="M1318" i="11"/>
  <c r="M1319" i="11"/>
  <c r="M1320" i="11"/>
  <c r="M1321" i="11"/>
  <c r="M1322" i="11"/>
  <c r="M1323" i="11"/>
  <c r="M1324" i="11"/>
  <c r="M1325" i="11"/>
  <c r="M1326" i="11"/>
  <c r="M1327" i="11"/>
  <c r="M1328" i="11"/>
  <c r="M1329" i="11"/>
  <c r="M1330" i="11"/>
  <c r="M1331" i="11"/>
  <c r="M1332" i="11"/>
  <c r="M1333" i="11"/>
  <c r="M1334" i="11"/>
  <c r="M1335" i="11"/>
  <c r="M1336" i="11"/>
  <c r="M1337" i="11"/>
  <c r="M1338" i="11"/>
  <c r="M1339" i="11"/>
  <c r="M1340" i="11"/>
  <c r="M1341" i="11"/>
  <c r="M1342" i="11"/>
  <c r="M1343" i="11"/>
  <c r="M1344" i="11"/>
  <c r="M1345" i="11"/>
  <c r="M1346" i="11"/>
  <c r="M1347" i="11"/>
  <c r="M1348" i="11"/>
  <c r="M1349" i="11"/>
  <c r="M1350" i="11"/>
  <c r="M1351" i="11"/>
  <c r="M1352" i="11"/>
  <c r="M1353" i="11"/>
  <c r="M1354" i="11"/>
  <c r="M1355" i="11"/>
  <c r="M1356" i="11"/>
  <c r="M1357" i="11"/>
  <c r="M1358" i="11"/>
  <c r="M1359" i="11"/>
  <c r="M1360" i="11"/>
  <c r="M1361" i="11"/>
  <c r="M1362" i="11"/>
  <c r="M1363" i="11"/>
  <c r="M1364" i="11"/>
  <c r="M1365" i="11"/>
  <c r="M1366" i="11"/>
  <c r="M1367" i="11"/>
  <c r="M1368" i="11"/>
  <c r="M1369" i="11"/>
  <c r="M1370" i="11"/>
  <c r="M1371" i="11"/>
  <c r="M1372" i="11"/>
  <c r="M1373" i="11"/>
  <c r="M1374" i="11"/>
  <c r="M1375" i="11"/>
  <c r="M1376" i="11"/>
  <c r="M1377" i="11"/>
  <c r="M1378" i="11"/>
  <c r="M1379" i="11"/>
  <c r="M1380" i="11"/>
  <c r="M1381" i="11"/>
  <c r="M1382" i="11"/>
  <c r="M1383" i="11"/>
  <c r="M1384" i="11"/>
  <c r="M1385" i="11"/>
  <c r="M1386" i="11"/>
  <c r="M1387" i="11"/>
  <c r="M1388" i="11"/>
  <c r="M1389" i="11"/>
  <c r="M1390" i="11"/>
  <c r="M1391" i="11"/>
  <c r="M1392" i="11"/>
  <c r="M1393" i="11"/>
  <c r="M1394" i="11"/>
  <c r="M1395" i="11"/>
  <c r="M1396" i="11"/>
  <c r="M1397" i="11"/>
  <c r="M1398" i="11"/>
  <c r="M1399" i="11"/>
  <c r="M1400" i="11"/>
  <c r="M1401" i="11"/>
  <c r="M1402" i="11"/>
  <c r="M1403" i="11"/>
  <c r="M1404" i="11"/>
  <c r="M1405" i="11"/>
  <c r="M1406" i="11"/>
  <c r="M1407" i="11"/>
  <c r="M1408" i="11"/>
  <c r="M1409" i="11"/>
  <c r="M1410" i="11"/>
  <c r="M1411" i="11"/>
  <c r="M1412" i="11"/>
  <c r="M1413" i="11"/>
  <c r="M1414" i="11"/>
  <c r="M1415" i="11"/>
  <c r="M1416" i="11"/>
  <c r="M1417" i="11"/>
  <c r="M1418" i="11"/>
  <c r="M1419" i="11"/>
  <c r="M1420" i="11"/>
  <c r="M1421" i="11"/>
  <c r="M1422" i="11"/>
  <c r="M1423" i="11"/>
  <c r="M1424" i="11"/>
  <c r="M1425" i="11"/>
  <c r="M1426" i="11"/>
  <c r="M1427" i="11"/>
  <c r="M1428" i="11"/>
  <c r="M1429" i="11"/>
  <c r="M1430" i="11"/>
  <c r="M1431" i="11"/>
  <c r="M1432" i="11"/>
  <c r="M1433" i="11"/>
  <c r="M1434" i="11"/>
  <c r="M1435" i="11"/>
  <c r="M1436" i="11"/>
  <c r="M1437" i="11"/>
  <c r="M1438" i="11"/>
  <c r="M1439" i="11"/>
  <c r="M1440" i="11"/>
  <c r="M1441" i="11"/>
  <c r="M1442" i="11"/>
  <c r="M1443" i="11"/>
  <c r="M1444" i="11"/>
  <c r="M1445" i="11"/>
  <c r="M1446" i="11"/>
  <c r="M1447" i="11"/>
  <c r="M1448" i="11"/>
  <c r="M1449" i="11"/>
  <c r="M1450" i="11"/>
  <c r="M1451" i="11"/>
  <c r="M1452" i="11"/>
  <c r="M1453" i="11"/>
  <c r="M1454" i="11"/>
  <c r="M1455" i="11"/>
  <c r="M1456" i="11"/>
  <c r="M1457" i="11"/>
  <c r="M1458" i="11"/>
  <c r="M1459" i="11"/>
  <c r="M1460" i="11"/>
  <c r="M1461" i="11"/>
  <c r="M1462" i="11"/>
  <c r="M1463" i="11"/>
  <c r="M1464" i="11"/>
  <c r="M1465" i="11"/>
  <c r="M1466" i="11"/>
  <c r="M1467" i="11"/>
  <c r="M1468" i="11"/>
  <c r="M1469" i="11"/>
  <c r="M1470" i="11"/>
  <c r="M1471" i="11"/>
  <c r="M1472" i="11"/>
  <c r="M1473" i="11"/>
  <c r="M1474" i="11"/>
  <c r="M1475" i="11"/>
  <c r="M1476" i="11"/>
  <c r="M1477" i="11"/>
  <c r="M1478" i="11"/>
  <c r="M1479" i="11"/>
  <c r="M1480" i="11"/>
  <c r="M1481" i="11"/>
  <c r="M1482" i="11"/>
  <c r="M1483" i="11"/>
  <c r="M1484" i="11"/>
  <c r="M1485" i="11"/>
  <c r="M1486" i="11"/>
  <c r="M1487" i="11"/>
  <c r="M1488" i="11"/>
  <c r="M1489" i="11"/>
  <c r="M1490" i="11"/>
  <c r="M1491" i="11"/>
  <c r="M1492" i="11"/>
  <c r="M1493" i="11"/>
  <c r="M1494" i="11"/>
  <c r="M1495" i="11"/>
  <c r="M1496" i="11"/>
  <c r="M1497" i="11"/>
  <c r="M1498" i="11"/>
  <c r="M1499" i="11"/>
  <c r="M1500" i="11"/>
  <c r="M1501" i="11"/>
  <c r="M1502" i="11"/>
  <c r="M1503" i="11"/>
  <c r="M1504" i="11"/>
  <c r="M1505" i="11"/>
  <c r="M1506" i="11"/>
  <c r="M1507" i="11"/>
  <c r="M1508" i="11"/>
  <c r="M1509" i="11"/>
  <c r="M1510" i="11"/>
  <c r="M1511" i="11"/>
  <c r="M1512" i="11"/>
  <c r="M1513" i="11"/>
  <c r="M1514" i="11"/>
  <c r="M1515" i="11"/>
  <c r="M1516" i="11"/>
  <c r="M1517" i="11"/>
  <c r="M1518" i="11"/>
  <c r="M1519" i="11"/>
  <c r="M1520" i="11"/>
  <c r="M1521" i="11"/>
  <c r="M1522" i="11"/>
  <c r="M1523" i="11"/>
  <c r="M1524" i="11"/>
  <c r="M1525" i="11"/>
  <c r="M1526" i="11"/>
  <c r="M1527" i="11"/>
  <c r="M1528" i="11"/>
  <c r="M1529" i="11"/>
  <c r="M1530" i="11"/>
  <c r="M1531" i="11"/>
  <c r="M1532" i="11"/>
  <c r="M1533" i="11"/>
  <c r="M1534" i="11"/>
  <c r="M1535" i="11"/>
  <c r="M1536" i="11"/>
  <c r="M1537" i="11"/>
  <c r="M1538" i="11"/>
  <c r="M1539" i="11"/>
  <c r="M1540" i="11"/>
  <c r="M1541" i="11"/>
  <c r="M1542" i="11"/>
  <c r="M1543" i="11"/>
  <c r="M1544" i="11"/>
  <c r="M1545" i="11"/>
  <c r="M1546" i="11"/>
  <c r="M1547" i="11"/>
  <c r="M1548" i="11"/>
  <c r="M1549" i="11"/>
  <c r="M1550" i="11"/>
  <c r="M1551" i="11"/>
  <c r="M1552" i="11"/>
  <c r="M1553" i="11"/>
  <c r="M1554" i="11"/>
  <c r="M1555" i="11"/>
  <c r="M1556" i="11"/>
  <c r="M1557" i="11"/>
  <c r="M1558" i="11"/>
  <c r="M1559" i="11"/>
  <c r="M1560" i="11"/>
  <c r="M1561" i="11"/>
  <c r="M1562" i="11"/>
  <c r="M1563" i="11"/>
  <c r="M1564" i="11"/>
  <c r="M1565" i="11"/>
  <c r="M1566" i="11"/>
  <c r="M1567" i="11"/>
  <c r="M1568" i="11"/>
  <c r="M1569" i="11"/>
  <c r="M1570" i="11"/>
  <c r="M1571" i="11"/>
  <c r="M1572" i="11"/>
  <c r="M1573" i="11"/>
  <c r="M1574" i="11"/>
  <c r="M1575" i="11"/>
  <c r="M1576" i="11"/>
  <c r="M1577" i="11"/>
  <c r="M1578" i="11"/>
  <c r="M1579" i="11"/>
  <c r="M1580" i="11"/>
  <c r="M1581" i="11"/>
  <c r="M1582" i="11"/>
  <c r="M1583" i="11"/>
  <c r="M1584" i="11"/>
  <c r="M1585" i="11"/>
  <c r="M1586" i="11"/>
  <c r="M1587" i="11"/>
  <c r="M1588" i="11"/>
  <c r="M1589" i="11"/>
  <c r="M1590" i="11"/>
  <c r="M1591" i="11"/>
  <c r="M1592" i="11"/>
  <c r="M1593" i="11"/>
  <c r="M1594" i="11"/>
  <c r="M1595" i="11"/>
  <c r="M1596" i="11"/>
  <c r="M1597" i="11"/>
  <c r="M1598" i="11"/>
  <c r="M1599" i="11"/>
  <c r="M1600" i="11"/>
  <c r="M1601" i="11"/>
  <c r="M1602" i="11"/>
  <c r="M1603" i="11"/>
  <c r="M1604" i="11"/>
  <c r="M1605" i="11"/>
  <c r="M1606" i="11"/>
  <c r="M1607" i="11"/>
  <c r="M1608" i="11"/>
  <c r="M1609" i="11"/>
  <c r="M1610" i="11"/>
  <c r="M1611" i="11"/>
  <c r="M1612" i="11"/>
  <c r="M1613" i="11"/>
  <c r="M8" i="11"/>
  <c r="M8" i="5" l="1"/>
  <c r="D57" i="12" s="1"/>
  <c r="M9" i="5"/>
  <c r="M10" i="5"/>
  <c r="D58" i="12" s="1"/>
  <c r="M11" i="5"/>
  <c r="D59" i="12" s="1"/>
  <c r="M12" i="5"/>
  <c r="D60" i="12" s="1"/>
  <c r="M13" i="5"/>
  <c r="M14" i="5"/>
  <c r="M15" i="5"/>
  <c r="M16" i="5"/>
  <c r="M17" i="5"/>
  <c r="M18" i="5"/>
  <c r="M19" i="5"/>
  <c r="D61" i="12" s="1"/>
  <c r="M20" i="5"/>
  <c r="M21" i="5"/>
  <c r="D62" i="12" s="1"/>
  <c r="M22" i="5"/>
  <c r="D63" i="12" s="1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E58" i="12" s="1"/>
  <c r="M64" i="5"/>
  <c r="M65" i="5"/>
  <c r="E61" i="12" s="1"/>
  <c r="M66" i="5"/>
  <c r="M67" i="5"/>
  <c r="E62" i="12" s="1"/>
  <c r="M68" i="5"/>
  <c r="E63" i="12" s="1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F58" i="12" s="1"/>
  <c r="M103" i="5"/>
  <c r="F59" i="12" s="1"/>
  <c r="M104" i="5"/>
  <c r="F60" i="12" s="1"/>
  <c r="M105" i="5"/>
  <c r="M106" i="5"/>
  <c r="M107" i="5"/>
  <c r="M108" i="5"/>
  <c r="M109" i="5"/>
  <c r="M110" i="5"/>
  <c r="M111" i="5"/>
  <c r="F61" i="12" s="1"/>
  <c r="M112" i="5"/>
  <c r="M113" i="5"/>
  <c r="F62" i="12" s="1"/>
  <c r="M114" i="5"/>
  <c r="F63" i="12" s="1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6" i="5"/>
  <c r="M137" i="5"/>
  <c r="M138" i="5"/>
  <c r="M139" i="5"/>
  <c r="M140" i="5"/>
  <c r="M141" i="5"/>
  <c r="M142" i="5"/>
  <c r="M143" i="5"/>
  <c r="M144" i="5"/>
  <c r="M145" i="5"/>
  <c r="M146" i="5"/>
  <c r="M147" i="5"/>
  <c r="M148" i="5"/>
  <c r="G58" i="12" s="1"/>
  <c r="M149" i="5"/>
  <c r="G59" i="12" s="1"/>
  <c r="M150" i="5"/>
  <c r="G60" i="12" s="1"/>
  <c r="M151" i="5"/>
  <c r="M152" i="5"/>
  <c r="M153" i="5"/>
  <c r="M154" i="5"/>
  <c r="M155" i="5"/>
  <c r="M156" i="5"/>
  <c r="M157" i="5"/>
  <c r="G61" i="12" s="1"/>
  <c r="M158" i="5"/>
  <c r="M159" i="5"/>
  <c r="G62" i="12" s="1"/>
  <c r="M160" i="5"/>
  <c r="G63" i="12" s="1"/>
  <c r="M161" i="5"/>
  <c r="M162" i="5"/>
  <c r="M163" i="5"/>
  <c r="M164" i="5"/>
  <c r="M165" i="5"/>
  <c r="M166" i="5"/>
  <c r="M167" i="5"/>
  <c r="M168" i="5"/>
  <c r="M169" i="5"/>
  <c r="M170" i="5"/>
  <c r="M171" i="5"/>
  <c r="M172" i="5"/>
  <c r="M173" i="5"/>
  <c r="M174" i="5"/>
  <c r="M175" i="5"/>
  <c r="M176" i="5"/>
  <c r="M177" i="5"/>
  <c r="M178" i="5"/>
  <c r="M179" i="5"/>
  <c r="M180" i="5"/>
  <c r="M181" i="5"/>
  <c r="M182" i="5"/>
  <c r="M183" i="5"/>
  <c r="M184" i="5"/>
  <c r="M185" i="5"/>
  <c r="M186" i="5"/>
  <c r="M187" i="5"/>
  <c r="M188" i="5"/>
  <c r="M189" i="5"/>
  <c r="M190" i="5"/>
  <c r="M191" i="5"/>
  <c r="M192" i="5"/>
  <c r="M193" i="5"/>
  <c r="M194" i="5"/>
  <c r="H58" i="12" s="1"/>
  <c r="M195" i="5"/>
  <c r="H59" i="12" s="1"/>
  <c r="M196" i="5"/>
  <c r="H60" i="12" s="1"/>
  <c r="M197" i="5"/>
  <c r="M198" i="5"/>
  <c r="M199" i="5"/>
  <c r="M200" i="5"/>
  <c r="M201" i="5"/>
  <c r="M202" i="5"/>
  <c r="M203" i="5"/>
  <c r="H61" i="12" s="1"/>
  <c r="M204" i="5"/>
  <c r="M205" i="5"/>
  <c r="H62" i="12" s="1"/>
  <c r="M206" i="5"/>
  <c r="H63" i="12" s="1"/>
  <c r="M207" i="5"/>
  <c r="M208" i="5"/>
  <c r="M209" i="5"/>
  <c r="M210" i="5"/>
  <c r="M211" i="5"/>
  <c r="M212" i="5"/>
  <c r="M213" i="5"/>
  <c r="M214" i="5"/>
  <c r="M215" i="5"/>
  <c r="M216" i="5"/>
  <c r="M217" i="5"/>
  <c r="M218" i="5"/>
  <c r="M219" i="5"/>
  <c r="M220" i="5"/>
  <c r="M221" i="5"/>
  <c r="M222" i="5"/>
  <c r="M223" i="5"/>
  <c r="M224" i="5"/>
  <c r="M225" i="5"/>
  <c r="M226" i="5"/>
  <c r="M227" i="5"/>
  <c r="M228" i="5"/>
  <c r="M229" i="5"/>
  <c r="M230" i="5"/>
  <c r="M231" i="5"/>
  <c r="M232" i="5"/>
  <c r="M233" i="5"/>
  <c r="M234" i="5"/>
  <c r="M235" i="5"/>
  <c r="M236" i="5"/>
  <c r="M237" i="5"/>
  <c r="M238" i="5"/>
  <c r="M239" i="5"/>
  <c r="M240" i="5"/>
  <c r="I58" i="12" s="1"/>
  <c r="M241" i="5"/>
  <c r="I59" i="12" s="1"/>
  <c r="M242" i="5"/>
  <c r="I60" i="12" s="1"/>
  <c r="M243" i="5"/>
  <c r="M244" i="5"/>
  <c r="M245" i="5"/>
  <c r="M246" i="5"/>
  <c r="M247" i="5"/>
  <c r="M248" i="5"/>
  <c r="M249" i="5"/>
  <c r="I61" i="12" s="1"/>
  <c r="M250" i="5"/>
  <c r="M251" i="5"/>
  <c r="I62" i="12" s="1"/>
  <c r="M252" i="5"/>
  <c r="I63" i="12" s="1"/>
  <c r="M253" i="5"/>
  <c r="M254" i="5"/>
  <c r="M255" i="5"/>
  <c r="M256" i="5"/>
  <c r="M257" i="5"/>
  <c r="M258" i="5"/>
  <c r="M259" i="5"/>
  <c r="M260" i="5"/>
  <c r="M261" i="5"/>
  <c r="M262" i="5"/>
  <c r="M263" i="5"/>
  <c r="M264" i="5"/>
  <c r="M265" i="5"/>
  <c r="M266" i="5"/>
  <c r="M267" i="5"/>
  <c r="M268" i="5"/>
  <c r="M269" i="5"/>
  <c r="M270" i="5"/>
  <c r="M271" i="5"/>
  <c r="M272" i="5"/>
  <c r="M273" i="5"/>
  <c r="M274" i="5"/>
  <c r="M275" i="5"/>
  <c r="M276" i="5"/>
  <c r="M277" i="5"/>
  <c r="M278" i="5"/>
  <c r="M279" i="5"/>
  <c r="M280" i="5"/>
  <c r="M281" i="5"/>
  <c r="M282" i="5"/>
  <c r="M283" i="5"/>
  <c r="M284" i="5"/>
  <c r="M285" i="5"/>
  <c r="M286" i="5"/>
  <c r="M287" i="5"/>
  <c r="M288" i="5"/>
  <c r="M289" i="5"/>
  <c r="M290" i="5"/>
  <c r="M291" i="5"/>
  <c r="M292" i="5"/>
  <c r="M293" i="5"/>
  <c r="M294" i="5"/>
  <c r="M295" i="5"/>
  <c r="M296" i="5"/>
  <c r="M297" i="5"/>
  <c r="M298" i="5"/>
  <c r="M299" i="5"/>
  <c r="M300" i="5"/>
  <c r="M301" i="5"/>
  <c r="M302" i="5"/>
  <c r="M303" i="5"/>
  <c r="M304" i="5"/>
  <c r="M305" i="5"/>
  <c r="M306" i="5"/>
  <c r="M307" i="5"/>
  <c r="M308" i="5"/>
  <c r="M309" i="5"/>
  <c r="M310" i="5"/>
  <c r="M311" i="5"/>
  <c r="M312" i="5"/>
  <c r="M313" i="5"/>
  <c r="M314" i="5"/>
  <c r="M315" i="5"/>
  <c r="M316" i="5"/>
  <c r="M317" i="5"/>
  <c r="M318" i="5"/>
  <c r="M319" i="5"/>
  <c r="M320" i="5"/>
  <c r="M321" i="5"/>
  <c r="M322" i="5"/>
  <c r="M323" i="5"/>
  <c r="M324" i="5"/>
  <c r="M325" i="5"/>
  <c r="M326" i="5"/>
  <c r="M327" i="5"/>
  <c r="M328" i="5"/>
  <c r="M329" i="5"/>
  <c r="M330" i="5"/>
  <c r="M331" i="5"/>
  <c r="M332" i="5"/>
  <c r="J58" i="12" s="1"/>
  <c r="M333" i="5"/>
  <c r="J59" i="12" s="1"/>
  <c r="M334" i="5"/>
  <c r="J60" i="12" s="1"/>
  <c r="M335" i="5"/>
  <c r="M336" i="5"/>
  <c r="M337" i="5"/>
  <c r="M338" i="5"/>
  <c r="M339" i="5"/>
  <c r="M340" i="5"/>
  <c r="M341" i="5"/>
  <c r="J61" i="12" s="1"/>
  <c r="M342" i="5"/>
  <c r="M343" i="5"/>
  <c r="J62" i="12" s="1"/>
  <c r="M344" i="5"/>
  <c r="J63" i="12" s="1"/>
  <c r="M345" i="5"/>
  <c r="M346" i="5"/>
  <c r="M347" i="5"/>
  <c r="M348" i="5"/>
  <c r="M349" i="5"/>
  <c r="M350" i="5"/>
  <c r="M351" i="5"/>
  <c r="M352" i="5"/>
  <c r="M353" i="5"/>
  <c r="M354" i="5"/>
  <c r="M355" i="5"/>
  <c r="M356" i="5"/>
  <c r="M357" i="5"/>
  <c r="M358" i="5"/>
  <c r="M359" i="5"/>
  <c r="M360" i="5"/>
  <c r="M361" i="5"/>
  <c r="M362" i="5"/>
  <c r="M363" i="5"/>
  <c r="M364" i="5"/>
  <c r="M365" i="5"/>
  <c r="M366" i="5"/>
  <c r="M367" i="5"/>
  <c r="M368" i="5"/>
  <c r="M369" i="5"/>
  <c r="M370" i="5"/>
  <c r="M371" i="5"/>
  <c r="M372" i="5"/>
  <c r="M373" i="5"/>
  <c r="M374" i="5"/>
  <c r="M375" i="5"/>
  <c r="M376" i="5"/>
  <c r="M377" i="5"/>
  <c r="M378" i="5"/>
  <c r="K58" i="12" s="1"/>
  <c r="M379" i="5"/>
  <c r="K59" i="12" s="1"/>
  <c r="M380" i="5"/>
  <c r="K60" i="12" s="1"/>
  <c r="M381" i="5"/>
  <c r="M382" i="5"/>
  <c r="M383" i="5"/>
  <c r="M384" i="5"/>
  <c r="M385" i="5"/>
  <c r="M386" i="5"/>
  <c r="M387" i="5"/>
  <c r="K61" i="12" s="1"/>
  <c r="M388" i="5"/>
  <c r="M389" i="5"/>
  <c r="K62" i="12" s="1"/>
  <c r="M390" i="5"/>
  <c r="K63" i="12" s="1"/>
  <c r="M391" i="5"/>
  <c r="M392" i="5"/>
  <c r="M393" i="5"/>
  <c r="M394" i="5"/>
  <c r="M395" i="5"/>
  <c r="M396" i="5"/>
  <c r="M397" i="5"/>
  <c r="M398" i="5"/>
  <c r="M399" i="5"/>
  <c r="M400" i="5"/>
  <c r="M401" i="5"/>
  <c r="M402" i="5"/>
  <c r="M403" i="5"/>
  <c r="M404" i="5"/>
  <c r="M405" i="5"/>
  <c r="M406" i="5"/>
  <c r="M407" i="5"/>
  <c r="M408" i="5"/>
  <c r="M409" i="5"/>
  <c r="M410" i="5"/>
  <c r="M411" i="5"/>
  <c r="M412" i="5"/>
  <c r="M413" i="5"/>
  <c r="M414" i="5"/>
  <c r="M415" i="5"/>
  <c r="M416" i="5"/>
  <c r="M417" i="5"/>
  <c r="M418" i="5"/>
  <c r="M419" i="5"/>
  <c r="M420" i="5"/>
  <c r="M421" i="5"/>
  <c r="M422" i="5"/>
  <c r="M423" i="5"/>
  <c r="M424" i="5"/>
  <c r="L58" i="12" s="1"/>
  <c r="M425" i="5"/>
  <c r="L59" i="12" s="1"/>
  <c r="M426" i="5"/>
  <c r="L60" i="12" s="1"/>
  <c r="M427" i="5"/>
  <c r="M428" i="5"/>
  <c r="M429" i="5"/>
  <c r="M430" i="5"/>
  <c r="M431" i="5"/>
  <c r="M432" i="5"/>
  <c r="M433" i="5"/>
  <c r="L61" i="12" s="1"/>
  <c r="M434" i="5"/>
  <c r="M435" i="5"/>
  <c r="L62" i="12" s="1"/>
  <c r="M436" i="5"/>
  <c r="L63" i="12" s="1"/>
  <c r="M437" i="5"/>
  <c r="M438" i="5"/>
  <c r="M439" i="5"/>
  <c r="M440" i="5"/>
  <c r="M441" i="5"/>
  <c r="M442" i="5"/>
  <c r="M443" i="5"/>
  <c r="M444" i="5"/>
  <c r="M445" i="5"/>
  <c r="M446" i="5"/>
  <c r="M447" i="5"/>
  <c r="M448" i="5"/>
  <c r="M449" i="5"/>
  <c r="M450" i="5"/>
  <c r="M451" i="5"/>
  <c r="M452" i="5"/>
  <c r="M453" i="5"/>
  <c r="M454" i="5"/>
  <c r="M455" i="5"/>
  <c r="M456" i="5"/>
  <c r="M457" i="5"/>
  <c r="M458" i="5"/>
  <c r="M459" i="5"/>
  <c r="M460" i="5"/>
  <c r="M461" i="5"/>
  <c r="M462" i="5"/>
  <c r="M463" i="5"/>
  <c r="M464" i="5"/>
  <c r="M465" i="5"/>
  <c r="M466" i="5"/>
  <c r="M467" i="5"/>
  <c r="M468" i="5"/>
  <c r="M469" i="5"/>
  <c r="M470" i="5"/>
  <c r="M58" i="12" s="1"/>
  <c r="M471" i="5"/>
  <c r="M59" i="12" s="1"/>
  <c r="M472" i="5"/>
  <c r="M60" i="12" s="1"/>
  <c r="M473" i="5"/>
  <c r="M474" i="5"/>
  <c r="M475" i="5"/>
  <c r="M476" i="5"/>
  <c r="M477" i="5"/>
  <c r="M478" i="5"/>
  <c r="M479" i="5"/>
  <c r="M61" i="12" s="1"/>
  <c r="M480" i="5"/>
  <c r="M481" i="5"/>
  <c r="M62" i="12" s="1"/>
  <c r="M482" i="5"/>
  <c r="M63" i="12" s="1"/>
  <c r="M483" i="5"/>
  <c r="M484" i="5"/>
  <c r="M485" i="5"/>
  <c r="M486" i="5"/>
  <c r="M487" i="5"/>
  <c r="M488" i="5"/>
  <c r="M489" i="5"/>
  <c r="M490" i="5"/>
  <c r="M491" i="5"/>
  <c r="M492" i="5"/>
  <c r="M493" i="5"/>
  <c r="M494" i="5"/>
  <c r="M495" i="5"/>
  <c r="M496" i="5"/>
  <c r="M497" i="5"/>
  <c r="M498" i="5"/>
  <c r="M499" i="5"/>
  <c r="M500" i="5"/>
  <c r="M501" i="5"/>
  <c r="M502" i="5"/>
  <c r="M503" i="5"/>
  <c r="M504" i="5"/>
  <c r="M505" i="5"/>
  <c r="M506" i="5"/>
  <c r="M507" i="5"/>
  <c r="M508" i="5"/>
  <c r="M509" i="5"/>
  <c r="M510" i="5"/>
  <c r="M511" i="5"/>
  <c r="M512" i="5"/>
  <c r="M513" i="5"/>
  <c r="M514" i="5"/>
  <c r="M515" i="5"/>
  <c r="M516" i="5"/>
  <c r="N58" i="12" s="1"/>
  <c r="M517" i="5"/>
  <c r="N59" i="12" s="1"/>
  <c r="M518" i="5"/>
  <c r="N60" i="12" s="1"/>
  <c r="M519" i="5"/>
  <c r="M520" i="5"/>
  <c r="M521" i="5"/>
  <c r="M522" i="5"/>
  <c r="M523" i="5"/>
  <c r="M524" i="5"/>
  <c r="M525" i="5"/>
  <c r="N61" i="12" s="1"/>
  <c r="M526" i="5"/>
  <c r="M527" i="5"/>
  <c r="N62" i="12" s="1"/>
  <c r="M528" i="5"/>
  <c r="N63" i="12" s="1"/>
  <c r="M529" i="5"/>
  <c r="M530" i="5"/>
  <c r="M531" i="5"/>
  <c r="M532" i="5"/>
  <c r="M533" i="5"/>
  <c r="M534" i="5"/>
  <c r="M535" i="5"/>
  <c r="M536" i="5"/>
  <c r="M537" i="5"/>
  <c r="M538" i="5"/>
  <c r="M539" i="5"/>
  <c r="M540" i="5"/>
  <c r="M541" i="5"/>
  <c r="M542" i="5"/>
  <c r="M543" i="5"/>
  <c r="M544" i="5"/>
  <c r="M545" i="5"/>
  <c r="M546" i="5"/>
  <c r="M547" i="5"/>
  <c r="M548" i="5"/>
  <c r="M549" i="5"/>
  <c r="M550" i="5"/>
  <c r="M551" i="5"/>
  <c r="M552" i="5"/>
  <c r="M553" i="5"/>
  <c r="M554" i="5"/>
  <c r="M555" i="5"/>
  <c r="M556" i="5"/>
  <c r="M557" i="5"/>
  <c r="M558" i="5"/>
  <c r="M559" i="5"/>
  <c r="M560" i="5"/>
  <c r="M561" i="5"/>
  <c r="M562" i="5"/>
  <c r="O58" i="12" s="1"/>
  <c r="M563" i="5"/>
  <c r="O59" i="12" s="1"/>
  <c r="M564" i="5"/>
  <c r="O60" i="12" s="1"/>
  <c r="M565" i="5"/>
  <c r="M566" i="5"/>
  <c r="M567" i="5"/>
  <c r="M568" i="5"/>
  <c r="M569" i="5"/>
  <c r="M570" i="5"/>
  <c r="M571" i="5"/>
  <c r="O61" i="12" s="1"/>
  <c r="M572" i="5"/>
  <c r="M573" i="5"/>
  <c r="O62" i="12" s="1"/>
  <c r="M574" i="5"/>
  <c r="O63" i="12" s="1"/>
  <c r="M575" i="5"/>
  <c r="M576" i="5"/>
  <c r="M577" i="5"/>
  <c r="M578" i="5"/>
  <c r="M579" i="5"/>
  <c r="M580" i="5"/>
  <c r="M581" i="5"/>
  <c r="M582" i="5"/>
  <c r="M583" i="5"/>
  <c r="M584" i="5"/>
  <c r="M585" i="5"/>
  <c r="M586" i="5"/>
  <c r="M587" i="5"/>
  <c r="M588" i="5"/>
  <c r="M589" i="5"/>
  <c r="M590" i="5"/>
  <c r="M591" i="5"/>
  <c r="M592" i="5"/>
  <c r="M593" i="5"/>
  <c r="M594" i="5"/>
  <c r="M595" i="5"/>
  <c r="M596" i="5"/>
  <c r="M597" i="5"/>
  <c r="M598" i="5"/>
  <c r="M599" i="5"/>
  <c r="M600" i="5"/>
  <c r="M601" i="5"/>
  <c r="M602" i="5"/>
  <c r="M603" i="5"/>
  <c r="M604" i="5"/>
  <c r="M605" i="5"/>
  <c r="M606" i="5"/>
  <c r="M607" i="5"/>
  <c r="M608" i="5"/>
  <c r="P58" i="12" s="1"/>
  <c r="M609" i="5"/>
  <c r="P59" i="12" s="1"/>
  <c r="M610" i="5"/>
  <c r="P60" i="12" s="1"/>
  <c r="M611" i="5"/>
  <c r="M612" i="5"/>
  <c r="M613" i="5"/>
  <c r="M614" i="5"/>
  <c r="M615" i="5"/>
  <c r="M616" i="5"/>
  <c r="M617" i="5"/>
  <c r="P61" i="12" s="1"/>
  <c r="M618" i="5"/>
  <c r="M619" i="5"/>
  <c r="P62" i="12" s="1"/>
  <c r="M620" i="5"/>
  <c r="P63" i="12" s="1"/>
  <c r="M621" i="5"/>
  <c r="M622" i="5"/>
  <c r="M623" i="5"/>
  <c r="M624" i="5"/>
  <c r="M625" i="5"/>
  <c r="M626" i="5"/>
  <c r="M627" i="5"/>
  <c r="M628" i="5"/>
  <c r="M629" i="5"/>
  <c r="M630" i="5"/>
  <c r="M631" i="5"/>
  <c r="M632" i="5"/>
  <c r="M633" i="5"/>
  <c r="M634" i="5"/>
  <c r="M635" i="5"/>
  <c r="M636" i="5"/>
  <c r="M637" i="5"/>
  <c r="M638" i="5"/>
  <c r="M639" i="5"/>
  <c r="M640" i="5"/>
  <c r="M641" i="5"/>
  <c r="M642" i="5"/>
  <c r="M643" i="5"/>
  <c r="M644" i="5"/>
  <c r="M645" i="5"/>
  <c r="M646" i="5"/>
  <c r="M647" i="5"/>
  <c r="M648" i="5"/>
  <c r="M649" i="5"/>
  <c r="M650" i="5"/>
  <c r="M651" i="5"/>
  <c r="M652" i="5"/>
  <c r="M653" i="5"/>
  <c r="M654" i="5"/>
  <c r="Q58" i="12" s="1"/>
  <c r="M655" i="5"/>
  <c r="Q59" i="12" s="1"/>
  <c r="M656" i="5"/>
  <c r="Q60" i="12" s="1"/>
  <c r="M657" i="5"/>
  <c r="M658" i="5"/>
  <c r="M659" i="5"/>
  <c r="M660" i="5"/>
  <c r="M661" i="5"/>
  <c r="M662" i="5"/>
  <c r="M663" i="5"/>
  <c r="Q61" i="12" s="1"/>
  <c r="M664" i="5"/>
  <c r="M665" i="5"/>
  <c r="Q62" i="12" s="1"/>
  <c r="M666" i="5"/>
  <c r="Q63" i="12" s="1"/>
  <c r="M667" i="5"/>
  <c r="M668" i="5"/>
  <c r="M669" i="5"/>
  <c r="M670" i="5"/>
  <c r="M671" i="5"/>
  <c r="M672" i="5"/>
  <c r="M673" i="5"/>
  <c r="M674" i="5"/>
  <c r="M675" i="5"/>
  <c r="M676" i="5"/>
  <c r="M677" i="5"/>
  <c r="M678" i="5"/>
  <c r="M679" i="5"/>
  <c r="M680" i="5"/>
  <c r="M681" i="5"/>
  <c r="M682" i="5"/>
  <c r="M683" i="5"/>
  <c r="M684" i="5"/>
  <c r="M685" i="5"/>
  <c r="M686" i="5"/>
  <c r="M687" i="5"/>
  <c r="M688" i="5"/>
  <c r="M689" i="5"/>
  <c r="M690" i="5"/>
  <c r="M691" i="5"/>
  <c r="M692" i="5"/>
  <c r="M693" i="5"/>
  <c r="M694" i="5"/>
  <c r="M695" i="5"/>
  <c r="M696" i="5"/>
  <c r="M697" i="5"/>
  <c r="M698" i="5"/>
  <c r="M699" i="5"/>
  <c r="M700" i="5"/>
  <c r="R58" i="12" s="1"/>
  <c r="M701" i="5"/>
  <c r="R59" i="12" s="1"/>
  <c r="M702" i="5"/>
  <c r="R60" i="12" s="1"/>
  <c r="M703" i="5"/>
  <c r="M704" i="5"/>
  <c r="M705" i="5"/>
  <c r="M706" i="5"/>
  <c r="M707" i="5"/>
  <c r="M708" i="5"/>
  <c r="M709" i="5"/>
  <c r="R61" i="12" s="1"/>
  <c r="M710" i="5"/>
  <c r="M711" i="5"/>
  <c r="R62" i="12" s="1"/>
  <c r="M712" i="5"/>
  <c r="R63" i="12" s="1"/>
  <c r="M713" i="5"/>
  <c r="M714" i="5"/>
  <c r="M715" i="5"/>
  <c r="M716" i="5"/>
  <c r="M717" i="5"/>
  <c r="M718" i="5"/>
  <c r="M719" i="5"/>
  <c r="M720" i="5"/>
  <c r="M721" i="5"/>
  <c r="M722" i="5"/>
  <c r="M723" i="5"/>
  <c r="M724" i="5"/>
  <c r="M725" i="5"/>
  <c r="M726" i="5"/>
  <c r="M727" i="5"/>
  <c r="M728" i="5"/>
  <c r="M729" i="5"/>
  <c r="M730" i="5"/>
  <c r="M731" i="5"/>
  <c r="M732" i="5"/>
  <c r="M733" i="5"/>
  <c r="M734" i="5"/>
  <c r="M735" i="5"/>
  <c r="M736" i="5"/>
  <c r="M737" i="5"/>
  <c r="M738" i="5"/>
  <c r="M739" i="5"/>
  <c r="M740" i="5"/>
  <c r="M741" i="5"/>
  <c r="M742" i="5"/>
  <c r="M743" i="5"/>
  <c r="M744" i="5"/>
  <c r="M745" i="5"/>
  <c r="M746" i="5"/>
  <c r="S58" i="12" s="1"/>
  <c r="M747" i="5"/>
  <c r="S59" i="12" s="1"/>
  <c r="M748" i="5"/>
  <c r="S60" i="12" s="1"/>
  <c r="M749" i="5"/>
  <c r="M750" i="5"/>
  <c r="M751" i="5"/>
  <c r="M752" i="5"/>
  <c r="M753" i="5"/>
  <c r="M754" i="5"/>
  <c r="M755" i="5"/>
  <c r="S61" i="12" s="1"/>
  <c r="M756" i="5"/>
  <c r="M757" i="5"/>
  <c r="S62" i="12" s="1"/>
  <c r="M758" i="5"/>
  <c r="S63" i="12" s="1"/>
  <c r="M759" i="5"/>
  <c r="M760" i="5"/>
  <c r="M761" i="5"/>
  <c r="M762" i="5"/>
  <c r="M763" i="5"/>
  <c r="M764" i="5"/>
  <c r="M765" i="5"/>
  <c r="M766" i="5"/>
  <c r="M767" i="5"/>
  <c r="M768" i="5"/>
  <c r="M769" i="5"/>
  <c r="M770" i="5"/>
  <c r="M771" i="5"/>
  <c r="M772" i="5"/>
  <c r="M773" i="5"/>
  <c r="M774" i="5"/>
  <c r="M775" i="5"/>
  <c r="M776" i="5"/>
  <c r="M777" i="5"/>
  <c r="M778" i="5"/>
  <c r="M779" i="5"/>
  <c r="M780" i="5"/>
  <c r="M781" i="5"/>
  <c r="M782" i="5"/>
  <c r="M783" i="5"/>
  <c r="M784" i="5"/>
  <c r="M785" i="5"/>
  <c r="M786" i="5"/>
  <c r="M787" i="5"/>
  <c r="M788" i="5"/>
  <c r="M789" i="5"/>
  <c r="M790" i="5"/>
  <c r="T57" i="12" s="1"/>
  <c r="M791" i="5"/>
  <c r="M792" i="5"/>
  <c r="T58" i="12" s="1"/>
  <c r="M793" i="5"/>
  <c r="T59" i="12" s="1"/>
  <c r="M794" i="5"/>
  <c r="T60" i="12" s="1"/>
  <c r="M795" i="5"/>
  <c r="M796" i="5"/>
  <c r="M797" i="5"/>
  <c r="M798" i="5"/>
  <c r="M799" i="5"/>
  <c r="M800" i="5"/>
  <c r="M801" i="5"/>
  <c r="T61" i="12" s="1"/>
  <c r="M802" i="5"/>
  <c r="M803" i="5"/>
  <c r="T62" i="12" s="1"/>
  <c r="M804" i="5"/>
  <c r="T63" i="12" s="1"/>
  <c r="M805" i="5"/>
  <c r="M806" i="5"/>
  <c r="M807" i="5"/>
  <c r="M808" i="5"/>
  <c r="M809" i="5"/>
  <c r="M810" i="5"/>
  <c r="M811" i="5"/>
  <c r="M812" i="5"/>
  <c r="M813" i="5"/>
  <c r="M814" i="5"/>
  <c r="M815" i="5"/>
  <c r="M816" i="5"/>
  <c r="M817" i="5"/>
  <c r="M818" i="5"/>
  <c r="M819" i="5"/>
  <c r="M820" i="5"/>
  <c r="M821" i="5"/>
  <c r="M822" i="5"/>
  <c r="M823" i="5"/>
  <c r="M824" i="5"/>
  <c r="M825" i="5"/>
  <c r="M826" i="5"/>
  <c r="M827" i="5"/>
  <c r="M828" i="5"/>
  <c r="M829" i="5"/>
  <c r="M830" i="5"/>
  <c r="M831" i="5"/>
  <c r="M832" i="5"/>
  <c r="M833" i="5"/>
  <c r="M834" i="5"/>
  <c r="M7" i="5"/>
  <c r="N57" i="12" l="1"/>
  <c r="J57" i="12"/>
  <c r="G57" i="12"/>
  <c r="P57" i="12"/>
  <c r="L57" i="12"/>
  <c r="I57" i="12"/>
  <c r="R57" i="12"/>
  <c r="S57" i="12"/>
  <c r="O57" i="12"/>
  <c r="K57" i="12"/>
  <c r="Q57" i="12"/>
  <c r="M57" i="12"/>
  <c r="F57" i="12"/>
  <c r="U62" i="12"/>
  <c r="U60" i="12"/>
  <c r="U61" i="12"/>
  <c r="U59" i="12"/>
  <c r="U63" i="12"/>
  <c r="U58" i="12"/>
  <c r="H57" i="12"/>
  <c r="E57" i="12"/>
  <c r="P3" i="62"/>
  <c r="O3" i="62"/>
  <c r="N3" i="62"/>
  <c r="M3" i="62"/>
  <c r="L3" i="62"/>
  <c r="K3" i="62"/>
  <c r="J3" i="62"/>
  <c r="I3" i="62"/>
  <c r="H3" i="62"/>
  <c r="G3" i="62"/>
  <c r="F3" i="62"/>
  <c r="E3" i="62"/>
  <c r="D3" i="62"/>
  <c r="C3" i="62"/>
  <c r="K7" i="60"/>
  <c r="K8" i="60"/>
  <c r="K9" i="60"/>
  <c r="K10" i="60"/>
  <c r="K11" i="60"/>
  <c r="K12" i="60"/>
  <c r="K13" i="60"/>
  <c r="K14" i="60"/>
  <c r="K15" i="60"/>
  <c r="K16" i="60"/>
  <c r="K17" i="60"/>
  <c r="K18" i="60"/>
  <c r="K19" i="60"/>
  <c r="K20" i="60"/>
  <c r="K21" i="60"/>
  <c r="K22" i="60"/>
  <c r="K23" i="60"/>
  <c r="K24" i="60"/>
  <c r="K25" i="60"/>
  <c r="K26" i="60"/>
  <c r="K27" i="60"/>
  <c r="K28" i="60"/>
  <c r="K29" i="60"/>
  <c r="K30" i="60"/>
  <c r="K31" i="60"/>
  <c r="K32" i="60"/>
  <c r="K33" i="60"/>
  <c r="K34" i="60"/>
  <c r="K35" i="60"/>
  <c r="K36" i="60"/>
  <c r="K37" i="60"/>
  <c r="K38" i="60"/>
  <c r="K39" i="60"/>
  <c r="K40" i="60"/>
  <c r="K41" i="60"/>
  <c r="K42" i="60"/>
  <c r="K43" i="60"/>
  <c r="K44" i="60"/>
  <c r="K45" i="60"/>
  <c r="K46" i="60"/>
  <c r="K47" i="60"/>
  <c r="K48" i="60"/>
  <c r="K49" i="60"/>
  <c r="K50" i="60"/>
  <c r="K51" i="60"/>
  <c r="K52" i="60"/>
  <c r="K53" i="60"/>
  <c r="K54" i="60"/>
  <c r="K55" i="60"/>
  <c r="K56" i="60"/>
  <c r="K64" i="60"/>
  <c r="K65" i="60"/>
  <c r="K66" i="60"/>
  <c r="K67" i="60"/>
  <c r="K68" i="60"/>
  <c r="K69" i="60"/>
  <c r="K70" i="60"/>
  <c r="K71" i="60"/>
  <c r="K72" i="60"/>
  <c r="K73" i="60"/>
  <c r="K74" i="60"/>
  <c r="K75" i="60"/>
  <c r="K76" i="60"/>
  <c r="K77" i="60"/>
  <c r="K78" i="60"/>
  <c r="K79" i="60"/>
  <c r="K80" i="60"/>
  <c r="K81" i="60"/>
  <c r="K82" i="60"/>
  <c r="K83" i="60"/>
  <c r="K84" i="60"/>
  <c r="K85" i="60"/>
  <c r="K86" i="60"/>
  <c r="K87" i="60"/>
  <c r="K88" i="60"/>
  <c r="K89" i="60"/>
  <c r="K90" i="60"/>
  <c r="K91" i="60"/>
  <c r="K92" i="60"/>
  <c r="K93" i="60"/>
  <c r="K94" i="60"/>
  <c r="K95" i="60"/>
  <c r="K96" i="60"/>
  <c r="K97" i="60"/>
  <c r="K98" i="60"/>
  <c r="K99" i="60"/>
  <c r="K100" i="60"/>
  <c r="K101" i="60"/>
  <c r="K102" i="60"/>
  <c r="K103" i="60"/>
  <c r="K104" i="60"/>
  <c r="K105" i="60"/>
  <c r="K106" i="60"/>
  <c r="K107" i="60"/>
  <c r="K108" i="60"/>
  <c r="K109" i="60"/>
  <c r="K110" i="60"/>
  <c r="K111" i="60"/>
  <c r="K112" i="60"/>
  <c r="K113" i="60"/>
  <c r="K114" i="60"/>
  <c r="K115" i="60"/>
  <c r="K116" i="60"/>
  <c r="K117" i="60"/>
  <c r="K118" i="60"/>
  <c r="K119" i="60"/>
  <c r="K120" i="60"/>
  <c r="K121" i="60"/>
  <c r="K122" i="60"/>
  <c r="K123" i="60"/>
  <c r="K124" i="60"/>
  <c r="K125" i="60"/>
  <c r="K126" i="60"/>
  <c r="K127" i="60"/>
  <c r="K128" i="60"/>
  <c r="K129" i="60"/>
  <c r="K130" i="60"/>
  <c r="K131" i="60"/>
  <c r="K132" i="60"/>
  <c r="K133" i="60"/>
  <c r="K134" i="60"/>
  <c r="K135" i="60"/>
  <c r="K136" i="60"/>
  <c r="K137" i="60"/>
  <c r="K138" i="60"/>
  <c r="K139" i="60"/>
  <c r="K140" i="60"/>
  <c r="K141" i="60"/>
  <c r="K142" i="60"/>
  <c r="K143" i="60"/>
  <c r="K144" i="60"/>
  <c r="K145" i="60"/>
  <c r="K146" i="60"/>
  <c r="K147" i="60"/>
  <c r="K148" i="60"/>
  <c r="K149" i="60"/>
  <c r="K150" i="60"/>
  <c r="K151" i="60"/>
  <c r="K152" i="60"/>
  <c r="K153" i="60"/>
  <c r="K154" i="60"/>
  <c r="K155" i="60"/>
  <c r="K156" i="60"/>
  <c r="K157" i="60"/>
  <c r="K158" i="60"/>
  <c r="K159" i="60"/>
  <c r="K160" i="60"/>
  <c r="K161" i="60"/>
  <c r="K162" i="60"/>
  <c r="K163" i="60"/>
  <c r="K164" i="60"/>
  <c r="K165" i="60"/>
  <c r="K166" i="60"/>
  <c r="K167" i="60"/>
  <c r="K168" i="60"/>
  <c r="K169" i="60"/>
  <c r="K170" i="60"/>
  <c r="K171" i="60"/>
  <c r="K172" i="60"/>
  <c r="K173" i="60"/>
  <c r="K174" i="60"/>
  <c r="K175" i="60"/>
  <c r="K176" i="60"/>
  <c r="K177" i="60"/>
  <c r="K178" i="60"/>
  <c r="K179" i="60"/>
  <c r="K180" i="60"/>
  <c r="K181" i="60"/>
  <c r="K182" i="60"/>
  <c r="K183" i="60"/>
  <c r="K184" i="60"/>
  <c r="K185" i="60"/>
  <c r="K186" i="60"/>
  <c r="K187" i="60"/>
  <c r="K188" i="60"/>
  <c r="K189" i="60"/>
  <c r="K190" i="60"/>
  <c r="K191" i="60"/>
  <c r="K192" i="60"/>
  <c r="K193" i="60"/>
  <c r="K194" i="60"/>
  <c r="K195" i="60"/>
  <c r="K196" i="60"/>
  <c r="K197" i="60"/>
  <c r="K198" i="60"/>
  <c r="K199" i="60"/>
  <c r="K200" i="60"/>
  <c r="K201" i="60"/>
  <c r="K202" i="60"/>
  <c r="K203" i="60"/>
  <c r="K204" i="60"/>
  <c r="K205" i="60"/>
  <c r="K206" i="60"/>
  <c r="K207" i="60"/>
  <c r="K208" i="60"/>
  <c r="K209" i="60"/>
  <c r="K210" i="60"/>
  <c r="K211" i="60"/>
  <c r="K212" i="60"/>
  <c r="K213" i="60"/>
  <c r="K214" i="60"/>
  <c r="K215" i="60"/>
  <c r="K216" i="60"/>
  <c r="K217" i="60"/>
  <c r="K218" i="60"/>
  <c r="K219" i="60"/>
  <c r="K220" i="60"/>
  <c r="K221" i="60"/>
  <c r="K222" i="60"/>
  <c r="K223" i="60"/>
  <c r="K224" i="60"/>
  <c r="K225" i="60"/>
  <c r="K226" i="60"/>
  <c r="K227" i="60"/>
  <c r="K228" i="60"/>
  <c r="K229" i="60"/>
  <c r="K230" i="60"/>
  <c r="K231" i="60"/>
  <c r="K232" i="60"/>
  <c r="K233" i="60"/>
  <c r="K234" i="60"/>
  <c r="K235" i="60"/>
  <c r="K236" i="60"/>
  <c r="K237" i="60"/>
  <c r="K238" i="60"/>
  <c r="K239" i="60"/>
  <c r="K240" i="60"/>
  <c r="K241" i="60"/>
  <c r="K242" i="60"/>
  <c r="K243" i="60"/>
  <c r="K244" i="60"/>
  <c r="K245" i="60"/>
  <c r="K246" i="60"/>
  <c r="K247" i="60"/>
  <c r="K248" i="60"/>
  <c r="K249" i="60"/>
  <c r="K250" i="60"/>
  <c r="K251" i="60"/>
  <c r="K252" i="60"/>
  <c r="K253" i="60"/>
  <c r="K254" i="60"/>
  <c r="K255" i="60"/>
  <c r="K256" i="60"/>
  <c r="K257" i="60"/>
  <c r="K258" i="60"/>
  <c r="K259" i="60"/>
  <c r="K260" i="60"/>
  <c r="K261" i="60"/>
  <c r="K262" i="60"/>
  <c r="K263" i="60"/>
  <c r="K264" i="60"/>
  <c r="K265" i="60"/>
  <c r="K266" i="60"/>
  <c r="K267" i="60"/>
  <c r="K268" i="60"/>
  <c r="K269" i="60"/>
  <c r="K270" i="60"/>
  <c r="K271" i="60"/>
  <c r="K272" i="60"/>
  <c r="K273" i="60"/>
  <c r="K274" i="60"/>
  <c r="K275" i="60"/>
  <c r="K276" i="60"/>
  <c r="K277" i="60"/>
  <c r="K278" i="60"/>
  <c r="K279" i="60"/>
  <c r="K280" i="60"/>
  <c r="K281" i="60"/>
  <c r="K282" i="60"/>
  <c r="K283" i="60"/>
  <c r="K284" i="60"/>
  <c r="K285" i="60"/>
  <c r="K286" i="60"/>
  <c r="K287" i="60"/>
  <c r="K288" i="60"/>
  <c r="K289" i="60"/>
  <c r="K290" i="60"/>
  <c r="K291" i="60"/>
  <c r="K292" i="60"/>
  <c r="K293" i="60"/>
  <c r="K294" i="60"/>
  <c r="K295" i="60"/>
  <c r="K296" i="60"/>
  <c r="K297" i="60"/>
  <c r="K298" i="60"/>
  <c r="K299" i="60"/>
  <c r="K300" i="60"/>
  <c r="K301" i="60"/>
  <c r="K302" i="60"/>
  <c r="K303" i="60"/>
  <c r="K304" i="60"/>
  <c r="K305" i="60"/>
  <c r="K306" i="60"/>
  <c r="K307" i="60"/>
  <c r="K308" i="60"/>
  <c r="K309" i="60"/>
  <c r="K310" i="60"/>
  <c r="K311" i="60"/>
  <c r="K312" i="60"/>
  <c r="K313" i="60"/>
  <c r="K314" i="60"/>
  <c r="K315" i="60"/>
  <c r="K316" i="60"/>
  <c r="K317" i="60"/>
  <c r="K318" i="60"/>
  <c r="K319" i="60"/>
  <c r="K320" i="60"/>
  <c r="K321" i="60"/>
  <c r="K322" i="60"/>
  <c r="K323" i="60"/>
  <c r="K324" i="60"/>
  <c r="K325" i="60"/>
  <c r="K326" i="60"/>
  <c r="K327" i="60"/>
  <c r="K328" i="60"/>
  <c r="K329" i="60"/>
  <c r="K330" i="60"/>
  <c r="K331" i="60"/>
  <c r="K332" i="60"/>
  <c r="K333" i="60"/>
  <c r="K334" i="60"/>
  <c r="K335" i="60"/>
  <c r="K336" i="60"/>
  <c r="K337" i="60"/>
  <c r="K338" i="60"/>
  <c r="K339" i="60"/>
  <c r="K340" i="60"/>
  <c r="K341" i="60"/>
  <c r="K342" i="60"/>
  <c r="K343" i="60"/>
  <c r="K344" i="60"/>
  <c r="K345" i="60"/>
  <c r="K346" i="60"/>
  <c r="K347" i="60"/>
  <c r="K348" i="60"/>
  <c r="K349" i="60"/>
  <c r="K350" i="60"/>
  <c r="K351" i="60"/>
  <c r="K352" i="60"/>
  <c r="K353" i="60"/>
  <c r="K354" i="60"/>
  <c r="K355" i="60"/>
  <c r="K356" i="60"/>
  <c r="K357" i="60"/>
  <c r="K358" i="60"/>
  <c r="K359" i="60"/>
  <c r="K360" i="60"/>
  <c r="K361" i="60"/>
  <c r="K362" i="60"/>
  <c r="K363" i="60"/>
  <c r="K364" i="60"/>
  <c r="K365" i="60"/>
  <c r="K366" i="60"/>
  <c r="K367" i="60"/>
  <c r="K368" i="60"/>
  <c r="K369" i="60"/>
  <c r="K370" i="60"/>
  <c r="K371" i="60"/>
  <c r="K372" i="60"/>
  <c r="K373" i="60"/>
  <c r="K374" i="60"/>
  <c r="K375" i="60"/>
  <c r="K376" i="60"/>
  <c r="K377" i="60"/>
  <c r="K378" i="60"/>
  <c r="K379" i="60"/>
  <c r="K380" i="60"/>
  <c r="K381" i="60"/>
  <c r="K382" i="60"/>
  <c r="K383" i="60"/>
  <c r="K384" i="60"/>
  <c r="K385" i="60"/>
  <c r="K386" i="60"/>
  <c r="K387" i="60"/>
  <c r="K388" i="60"/>
  <c r="K389" i="60"/>
  <c r="K390" i="60"/>
  <c r="K391" i="60"/>
  <c r="K392" i="60"/>
  <c r="K393" i="60"/>
  <c r="K394" i="60"/>
  <c r="K395" i="60"/>
  <c r="K396" i="60"/>
  <c r="K397" i="60"/>
  <c r="K398" i="60"/>
  <c r="K399" i="60"/>
  <c r="K400" i="60"/>
  <c r="K401" i="60"/>
  <c r="K402" i="60"/>
  <c r="K403" i="60"/>
  <c r="K404" i="60"/>
  <c r="K405" i="60"/>
  <c r="K406" i="60"/>
  <c r="K407" i="60"/>
  <c r="K408" i="60"/>
  <c r="K409" i="60"/>
  <c r="K410" i="60"/>
  <c r="K411" i="60"/>
  <c r="K412" i="60"/>
  <c r="K413" i="60"/>
  <c r="K414" i="60"/>
  <c r="K415" i="60"/>
  <c r="K416" i="60"/>
  <c r="K417" i="60"/>
  <c r="K418" i="60"/>
  <c r="K419" i="60"/>
  <c r="K420" i="60"/>
  <c r="K421" i="60"/>
  <c r="K422" i="60"/>
  <c r="K423" i="60"/>
  <c r="K424" i="60"/>
  <c r="K425" i="60"/>
  <c r="K426" i="60"/>
  <c r="K427" i="60"/>
  <c r="K428" i="60"/>
  <c r="K429" i="60"/>
  <c r="K430" i="60"/>
  <c r="K431" i="60"/>
  <c r="K432" i="60"/>
  <c r="K433" i="60"/>
  <c r="K434" i="60"/>
  <c r="K435" i="60"/>
  <c r="K436" i="60"/>
  <c r="K437" i="60"/>
  <c r="K438" i="60"/>
  <c r="K439" i="60"/>
  <c r="K440" i="60"/>
  <c r="K441" i="60"/>
  <c r="K442" i="60"/>
  <c r="K443" i="60"/>
  <c r="K444" i="60"/>
  <c r="K445" i="60"/>
  <c r="K446" i="60"/>
  <c r="K447" i="60"/>
  <c r="K448" i="60"/>
  <c r="K449" i="60"/>
  <c r="K450" i="60"/>
  <c r="K451" i="60"/>
  <c r="K452" i="60"/>
  <c r="K453" i="60"/>
  <c r="K454" i="60"/>
  <c r="K455" i="60"/>
  <c r="K456" i="60"/>
  <c r="K457" i="60"/>
  <c r="K458" i="60"/>
  <c r="K459" i="60"/>
  <c r="K460" i="60"/>
  <c r="K461" i="60"/>
  <c r="K462" i="60"/>
  <c r="K463" i="60"/>
  <c r="K464" i="60"/>
  <c r="K465" i="60"/>
  <c r="K466" i="60"/>
  <c r="K467" i="60"/>
  <c r="K468" i="60"/>
  <c r="K469" i="60"/>
  <c r="K470" i="60"/>
  <c r="K471" i="60"/>
  <c r="K472" i="60"/>
  <c r="K473" i="60"/>
  <c r="K474" i="60"/>
  <c r="K475" i="60"/>
  <c r="K476" i="60"/>
  <c r="K477" i="60"/>
  <c r="K478" i="60"/>
  <c r="K479" i="60"/>
  <c r="K480" i="60"/>
  <c r="K481" i="60"/>
  <c r="K482" i="60"/>
  <c r="K483" i="60"/>
  <c r="K484" i="60"/>
  <c r="K485" i="60"/>
  <c r="K486" i="60"/>
  <c r="K487" i="60"/>
  <c r="K488" i="60"/>
  <c r="K489" i="60"/>
  <c r="K490" i="60"/>
  <c r="K491" i="60"/>
  <c r="K492" i="60"/>
  <c r="K493" i="60"/>
  <c r="K494" i="60"/>
  <c r="K495" i="60"/>
  <c r="K496" i="60"/>
  <c r="K497" i="60"/>
  <c r="K498" i="60"/>
  <c r="K499" i="60"/>
  <c r="K500" i="60"/>
  <c r="K501" i="60"/>
  <c r="K502" i="60"/>
  <c r="K503" i="60"/>
  <c r="K504" i="60"/>
  <c r="K505" i="60"/>
  <c r="K506" i="60"/>
  <c r="K507" i="60"/>
  <c r="K508" i="60"/>
  <c r="K509" i="60"/>
  <c r="K510" i="60"/>
  <c r="K511" i="60"/>
  <c r="K512" i="60"/>
  <c r="K513" i="60"/>
  <c r="K514" i="60"/>
  <c r="K515" i="60"/>
  <c r="K516" i="60"/>
  <c r="K517" i="60"/>
  <c r="K518" i="60"/>
  <c r="K519" i="60"/>
  <c r="K520" i="60"/>
  <c r="K521" i="60"/>
  <c r="K522" i="60"/>
  <c r="K523" i="60"/>
  <c r="K524" i="60"/>
  <c r="K525" i="60"/>
  <c r="K526" i="60"/>
  <c r="K527" i="60"/>
  <c r="K528" i="60"/>
  <c r="K529" i="60"/>
  <c r="K530" i="60"/>
  <c r="K531" i="60"/>
  <c r="K532" i="60"/>
  <c r="K533" i="60"/>
  <c r="K534" i="60"/>
  <c r="K535" i="60"/>
  <c r="K536" i="60"/>
  <c r="K537" i="60"/>
  <c r="K538" i="60"/>
  <c r="K539" i="60"/>
  <c r="K540" i="60"/>
  <c r="K541" i="60"/>
  <c r="K542" i="60"/>
  <c r="K543" i="60"/>
  <c r="K544" i="60"/>
  <c r="K545" i="60"/>
  <c r="K546" i="60"/>
  <c r="K547" i="60"/>
  <c r="K548" i="60"/>
  <c r="K549" i="60"/>
  <c r="K550" i="60"/>
  <c r="K551" i="60"/>
  <c r="K552" i="60"/>
  <c r="K553" i="60"/>
  <c r="K554" i="60"/>
  <c r="K555" i="60"/>
  <c r="K556" i="60"/>
  <c r="K557" i="60"/>
  <c r="K558" i="60"/>
  <c r="K559" i="60"/>
  <c r="K560" i="60"/>
  <c r="K561" i="60"/>
  <c r="K562" i="60"/>
  <c r="K563" i="60"/>
  <c r="K564" i="60"/>
  <c r="K565" i="60"/>
  <c r="K566" i="60"/>
  <c r="K567" i="60"/>
  <c r="K568" i="60"/>
  <c r="K569" i="60"/>
  <c r="K570" i="60"/>
  <c r="K571" i="60"/>
  <c r="K572" i="60"/>
  <c r="K573" i="60"/>
  <c r="K574" i="60"/>
  <c r="K575" i="60"/>
  <c r="K576" i="60"/>
  <c r="K577" i="60"/>
  <c r="K578" i="60"/>
  <c r="K579" i="60"/>
  <c r="K580" i="60"/>
  <c r="K581" i="60"/>
  <c r="K582" i="60"/>
  <c r="K583" i="60"/>
  <c r="K584" i="60"/>
  <c r="K585" i="60"/>
  <c r="K586" i="60"/>
  <c r="K587" i="60"/>
  <c r="K588" i="60"/>
  <c r="K589" i="60"/>
  <c r="K590" i="60"/>
  <c r="K591" i="60"/>
  <c r="K592" i="60"/>
  <c r="K593" i="60"/>
  <c r="K594" i="60"/>
  <c r="K595" i="60"/>
  <c r="K596" i="60"/>
  <c r="K597" i="60"/>
  <c r="K598" i="60"/>
  <c r="K599" i="60"/>
  <c r="K600" i="60"/>
  <c r="K601" i="60"/>
  <c r="K602" i="60"/>
  <c r="K603" i="60"/>
  <c r="K604" i="60"/>
  <c r="K605" i="60"/>
  <c r="K606" i="60"/>
  <c r="K607" i="60"/>
  <c r="K608" i="60"/>
  <c r="K609" i="60"/>
  <c r="K610" i="60"/>
  <c r="K611" i="60"/>
  <c r="K612" i="60"/>
  <c r="K613" i="60"/>
  <c r="K614" i="60"/>
  <c r="K615" i="60"/>
  <c r="K616" i="60"/>
  <c r="K617" i="60"/>
  <c r="K618" i="60"/>
  <c r="K619" i="60"/>
  <c r="K620" i="60"/>
  <c r="K621" i="60"/>
  <c r="K622" i="60"/>
  <c r="K623" i="60"/>
  <c r="K624" i="60"/>
  <c r="K625" i="60"/>
  <c r="K626" i="60"/>
  <c r="K627" i="60"/>
  <c r="K628" i="60"/>
  <c r="K629" i="60"/>
  <c r="K630" i="60"/>
  <c r="K631" i="60"/>
  <c r="K632" i="60"/>
  <c r="K633" i="60"/>
  <c r="K634" i="60"/>
  <c r="K635" i="60"/>
  <c r="K636" i="60"/>
  <c r="K637" i="60"/>
  <c r="K638" i="60"/>
  <c r="K639" i="60"/>
  <c r="K640" i="60"/>
  <c r="K641" i="60"/>
  <c r="K642" i="60"/>
  <c r="K643" i="60"/>
  <c r="K644" i="60"/>
  <c r="K645" i="60"/>
  <c r="K646" i="60"/>
  <c r="K647" i="60"/>
  <c r="K648" i="60"/>
  <c r="K649" i="60"/>
  <c r="K650" i="60"/>
  <c r="K651" i="60"/>
  <c r="K652" i="60"/>
  <c r="K653" i="60"/>
  <c r="K654" i="60"/>
  <c r="K655" i="60"/>
  <c r="K656" i="60"/>
  <c r="K657" i="60"/>
  <c r="K658" i="60"/>
  <c r="K659" i="60"/>
  <c r="K660" i="60"/>
  <c r="K661" i="60"/>
  <c r="K662" i="60"/>
  <c r="K663" i="60"/>
  <c r="K664" i="60"/>
  <c r="K665" i="60"/>
  <c r="K666" i="60"/>
  <c r="K667" i="60"/>
  <c r="K668" i="60"/>
  <c r="K669" i="60"/>
  <c r="K670" i="60"/>
  <c r="K671" i="60"/>
  <c r="K672" i="60"/>
  <c r="K673" i="60"/>
  <c r="K674" i="60"/>
  <c r="K675" i="60"/>
  <c r="K676" i="60"/>
  <c r="K677" i="60"/>
  <c r="K678" i="60"/>
  <c r="K679" i="60"/>
  <c r="K680" i="60"/>
  <c r="K681" i="60"/>
  <c r="K682" i="60"/>
  <c r="K683" i="60"/>
  <c r="K684" i="60"/>
  <c r="K685" i="60"/>
  <c r="K686" i="60"/>
  <c r="K687" i="60"/>
  <c r="K688" i="60"/>
  <c r="K689" i="60"/>
  <c r="K690" i="60"/>
  <c r="K691" i="60"/>
  <c r="K692" i="60"/>
  <c r="K693" i="60"/>
  <c r="K694" i="60"/>
  <c r="K695" i="60"/>
  <c r="K696" i="60"/>
  <c r="K697" i="60"/>
  <c r="K698" i="60"/>
  <c r="K699" i="60"/>
  <c r="K700" i="60"/>
  <c r="K701" i="60"/>
  <c r="K702" i="60"/>
  <c r="K703" i="60"/>
  <c r="K704" i="60"/>
  <c r="K705" i="60"/>
  <c r="K706" i="60"/>
  <c r="K707" i="60"/>
  <c r="K708" i="60"/>
  <c r="K709" i="60"/>
  <c r="K710" i="60"/>
  <c r="K711" i="60"/>
  <c r="K712" i="60"/>
  <c r="K713" i="60"/>
  <c r="K714" i="60"/>
  <c r="K715" i="60"/>
  <c r="K716" i="60"/>
  <c r="K717" i="60"/>
  <c r="K718" i="60"/>
  <c r="K719" i="60"/>
  <c r="K720" i="60"/>
  <c r="K721" i="60"/>
  <c r="K722" i="60"/>
  <c r="K723" i="60"/>
  <c r="K724" i="60"/>
  <c r="K725" i="60"/>
  <c r="K726" i="60"/>
  <c r="K727" i="60"/>
  <c r="K728" i="60"/>
  <c r="K729" i="60"/>
  <c r="K730" i="60"/>
  <c r="K731" i="60"/>
  <c r="K732" i="60"/>
  <c r="K733" i="60"/>
  <c r="K734" i="60"/>
  <c r="K735" i="60"/>
  <c r="K736" i="60"/>
  <c r="K737" i="60"/>
  <c r="K738" i="60"/>
  <c r="K739" i="60"/>
  <c r="K740" i="60"/>
  <c r="K741" i="60"/>
  <c r="K742" i="60"/>
  <c r="K743" i="60"/>
  <c r="K744" i="60"/>
  <c r="K745" i="60"/>
  <c r="K746" i="60"/>
  <c r="K747" i="60"/>
  <c r="K748" i="60"/>
  <c r="K749" i="60"/>
  <c r="K750" i="60"/>
  <c r="K751" i="60"/>
  <c r="K752" i="60"/>
  <c r="K753" i="60"/>
  <c r="K754" i="60"/>
  <c r="K755" i="60"/>
  <c r="K756" i="60"/>
  <c r="K757" i="60"/>
  <c r="K758" i="60"/>
  <c r="K759" i="60"/>
  <c r="K760" i="60"/>
  <c r="K761" i="60"/>
  <c r="K762" i="60"/>
  <c r="K763" i="60"/>
  <c r="K764" i="60"/>
  <c r="K765" i="60"/>
  <c r="K766" i="60"/>
  <c r="K767" i="60"/>
  <c r="K768" i="60"/>
  <c r="K769" i="60"/>
  <c r="K770" i="60"/>
  <c r="K771" i="60"/>
  <c r="K772" i="60"/>
  <c r="K773" i="60"/>
  <c r="K774" i="60"/>
  <c r="K775" i="60"/>
  <c r="K776" i="60"/>
  <c r="K777" i="60"/>
  <c r="K778" i="60"/>
  <c r="K779" i="60"/>
  <c r="K780" i="60"/>
  <c r="K781" i="60"/>
  <c r="K782" i="60"/>
  <c r="K783" i="60"/>
  <c r="K784" i="60"/>
  <c r="K785" i="60"/>
  <c r="K786" i="60"/>
  <c r="K787" i="60"/>
  <c r="K788" i="60"/>
  <c r="K789" i="60"/>
  <c r="K790" i="60"/>
  <c r="K791" i="60"/>
  <c r="K792" i="60"/>
  <c r="K793" i="60"/>
  <c r="K794" i="60"/>
  <c r="K795" i="60"/>
  <c r="K796" i="60"/>
  <c r="K797" i="60"/>
  <c r="K798" i="60"/>
  <c r="K799" i="60"/>
  <c r="K800" i="60"/>
  <c r="K801" i="60"/>
  <c r="K802" i="60"/>
  <c r="K803" i="60"/>
  <c r="K804" i="60"/>
  <c r="K805" i="60"/>
  <c r="K806" i="60"/>
  <c r="K807" i="60"/>
  <c r="K808" i="60"/>
  <c r="K809" i="60"/>
  <c r="K810" i="60"/>
  <c r="K811" i="60"/>
  <c r="K812" i="60"/>
  <c r="K813" i="60"/>
  <c r="K814" i="60"/>
  <c r="K815" i="60"/>
  <c r="K816" i="60"/>
  <c r="K817" i="60"/>
  <c r="K818" i="60"/>
  <c r="K819" i="60"/>
  <c r="K820" i="60"/>
  <c r="K821" i="60"/>
  <c r="K822" i="60"/>
  <c r="K823" i="60"/>
  <c r="K824" i="60"/>
  <c r="K825" i="60"/>
  <c r="K826" i="60"/>
  <c r="K827" i="60"/>
  <c r="K828" i="60"/>
  <c r="K829" i="60"/>
  <c r="K830" i="60"/>
  <c r="K831" i="60"/>
  <c r="K832" i="60"/>
  <c r="K833" i="60"/>
  <c r="K834" i="60"/>
  <c r="K835" i="60"/>
  <c r="K836" i="60"/>
  <c r="K837" i="60"/>
  <c r="K838" i="60"/>
  <c r="K839" i="60"/>
  <c r="K840" i="60"/>
  <c r="K841" i="60"/>
  <c r="K842" i="60"/>
  <c r="K843" i="60"/>
  <c r="K844" i="60"/>
  <c r="K845" i="60"/>
  <c r="K846" i="60"/>
  <c r="K847" i="60"/>
  <c r="K848" i="60"/>
  <c r="K849" i="60"/>
  <c r="K850" i="60"/>
  <c r="K851" i="60"/>
  <c r="K852" i="60"/>
  <c r="K853" i="60"/>
  <c r="K854" i="60"/>
  <c r="K855" i="60"/>
  <c r="K856" i="60"/>
  <c r="K857" i="60"/>
  <c r="K858" i="60"/>
  <c r="K859" i="60"/>
  <c r="K860" i="60"/>
  <c r="K861" i="60"/>
  <c r="K862" i="60"/>
  <c r="K863" i="60"/>
  <c r="K864" i="60"/>
  <c r="K865" i="60"/>
  <c r="K866" i="60"/>
  <c r="K867" i="60"/>
  <c r="K868" i="60"/>
  <c r="K869" i="60"/>
  <c r="K870" i="60"/>
  <c r="K871" i="60"/>
  <c r="K872" i="60"/>
  <c r="K873" i="60"/>
  <c r="K874" i="60"/>
  <c r="K875" i="60"/>
  <c r="K876" i="60"/>
  <c r="K877" i="60"/>
  <c r="K878" i="60"/>
  <c r="K879" i="60"/>
  <c r="K880" i="60"/>
  <c r="K881" i="60"/>
  <c r="K882" i="60"/>
  <c r="K883" i="60"/>
  <c r="K884" i="60"/>
  <c r="K885" i="60"/>
  <c r="K886" i="60"/>
  <c r="K887" i="60"/>
  <c r="K888" i="60"/>
  <c r="K889" i="60"/>
  <c r="K890" i="60"/>
  <c r="K891" i="60"/>
  <c r="K892" i="60"/>
  <c r="K893" i="60"/>
  <c r="K894" i="60"/>
  <c r="K895" i="60"/>
  <c r="K896" i="60"/>
  <c r="K897" i="60"/>
  <c r="K898" i="60"/>
  <c r="K899" i="60"/>
  <c r="K900" i="60"/>
  <c r="K901" i="60"/>
  <c r="K902" i="60"/>
  <c r="K903" i="60"/>
  <c r="K904" i="60"/>
  <c r="K905" i="60"/>
  <c r="K906" i="60"/>
  <c r="K907" i="60"/>
  <c r="K908" i="60"/>
  <c r="K909" i="60"/>
  <c r="K910" i="60"/>
  <c r="K911" i="60"/>
  <c r="K912" i="60"/>
  <c r="K913" i="60"/>
  <c r="K914" i="60"/>
  <c r="K915" i="60"/>
  <c r="K916" i="60"/>
  <c r="K917" i="60"/>
  <c r="K918" i="60"/>
  <c r="K919" i="60"/>
  <c r="K920" i="60"/>
  <c r="K921" i="60"/>
  <c r="K922" i="60"/>
  <c r="K923" i="60"/>
  <c r="K924" i="60"/>
  <c r="K925" i="60"/>
  <c r="K926" i="60"/>
  <c r="K927" i="60"/>
  <c r="K928" i="60"/>
  <c r="K929" i="60"/>
  <c r="K930" i="60"/>
  <c r="K931" i="60"/>
  <c r="K932" i="60"/>
  <c r="K933" i="60"/>
  <c r="K934" i="60"/>
  <c r="K935" i="60"/>
  <c r="K936" i="60"/>
  <c r="K937" i="60"/>
  <c r="K938" i="60"/>
  <c r="K939" i="60"/>
  <c r="K940" i="60"/>
  <c r="K941" i="60"/>
  <c r="K942" i="60"/>
  <c r="K943" i="60"/>
  <c r="K944" i="60"/>
  <c r="K945" i="60"/>
  <c r="K946" i="60"/>
  <c r="K947" i="60"/>
  <c r="K948" i="60"/>
  <c r="K949" i="60"/>
  <c r="K950" i="60"/>
  <c r="K951" i="60"/>
  <c r="K952" i="60"/>
  <c r="K953" i="60"/>
  <c r="K954" i="60"/>
  <c r="K955" i="60"/>
  <c r="K956" i="60"/>
  <c r="K957" i="60"/>
  <c r="K958" i="60"/>
  <c r="K959" i="60"/>
  <c r="K960" i="60"/>
  <c r="K961" i="60"/>
  <c r="K962" i="60"/>
  <c r="K963" i="60"/>
  <c r="K964" i="60"/>
  <c r="K965" i="60"/>
  <c r="K966" i="60"/>
  <c r="K967" i="60"/>
  <c r="K968" i="60"/>
  <c r="K969" i="60"/>
  <c r="K970" i="60"/>
  <c r="K971" i="60"/>
  <c r="K972" i="60"/>
  <c r="K973" i="60"/>
  <c r="K974" i="60"/>
  <c r="K975" i="60"/>
  <c r="K976" i="60"/>
  <c r="K977" i="60"/>
  <c r="K978" i="60"/>
  <c r="K979" i="60"/>
  <c r="K980" i="60"/>
  <c r="K981" i="60"/>
  <c r="K982" i="60"/>
  <c r="K983" i="60"/>
  <c r="K984" i="60"/>
  <c r="K985" i="60"/>
  <c r="K986" i="60"/>
  <c r="K987" i="60"/>
  <c r="K988" i="60"/>
  <c r="K989" i="60"/>
  <c r="K990" i="60"/>
  <c r="K991" i="60"/>
  <c r="K992" i="60"/>
  <c r="K993" i="60"/>
  <c r="K994" i="60"/>
  <c r="K995" i="60"/>
  <c r="K996" i="60"/>
  <c r="K997" i="60"/>
  <c r="K998" i="60"/>
  <c r="K999" i="60"/>
  <c r="K1000" i="60"/>
  <c r="K1001" i="60"/>
  <c r="K1002" i="60"/>
  <c r="K1003" i="60"/>
  <c r="K1004" i="60"/>
  <c r="K1005" i="60"/>
  <c r="K1006" i="60"/>
  <c r="K1007" i="60"/>
  <c r="K1008" i="60"/>
  <c r="K1009" i="60"/>
  <c r="K1010" i="60"/>
  <c r="K1011" i="60"/>
  <c r="K1012" i="60"/>
  <c r="K1013" i="60"/>
  <c r="K1014" i="60"/>
  <c r="K1015" i="60"/>
  <c r="K1016" i="60"/>
  <c r="K1017" i="60"/>
  <c r="K1018" i="60"/>
  <c r="K1019" i="60"/>
  <c r="K1020" i="60"/>
  <c r="K1021" i="60"/>
  <c r="K1022" i="60"/>
  <c r="K1023" i="60"/>
  <c r="K1024" i="60"/>
  <c r="K1025" i="60"/>
  <c r="K1026" i="60"/>
  <c r="K1027" i="60"/>
  <c r="K1028" i="60"/>
  <c r="K1029" i="60"/>
  <c r="K1030" i="60"/>
  <c r="K1031" i="60"/>
  <c r="K1032" i="60"/>
  <c r="K1033" i="60"/>
  <c r="K1034" i="60"/>
  <c r="K1035" i="60"/>
  <c r="K1036" i="60"/>
  <c r="K1037" i="60"/>
  <c r="K1038" i="60"/>
  <c r="K1039" i="60"/>
  <c r="K1040" i="60"/>
  <c r="K1041" i="60"/>
  <c r="K1042" i="60"/>
  <c r="K1043" i="60"/>
  <c r="K1044" i="60"/>
  <c r="K1045" i="60"/>
  <c r="K1046" i="60"/>
  <c r="K1047" i="60"/>
  <c r="K1048" i="60"/>
  <c r="K1049" i="60"/>
  <c r="K1050" i="60"/>
  <c r="K1051" i="60"/>
  <c r="K1052" i="60"/>
  <c r="K1053" i="60"/>
  <c r="K1054" i="60"/>
  <c r="K1055" i="60"/>
  <c r="K1056" i="60"/>
  <c r="K1057" i="60"/>
  <c r="K1058" i="60"/>
  <c r="K1059" i="60"/>
  <c r="K1060" i="60"/>
  <c r="K1061" i="60"/>
  <c r="K1062" i="60"/>
  <c r="K1063" i="60"/>
  <c r="K1064" i="60"/>
  <c r="K1065" i="60"/>
  <c r="K1066" i="60"/>
  <c r="K1067" i="60"/>
  <c r="K1068" i="60"/>
  <c r="K1069" i="60"/>
  <c r="K1070" i="60"/>
  <c r="K1071" i="60"/>
  <c r="K1072" i="60"/>
  <c r="K1073" i="60"/>
  <c r="K1074" i="60"/>
  <c r="K1075" i="60"/>
  <c r="K1076" i="60"/>
  <c r="K1077" i="60"/>
  <c r="K1078" i="60"/>
  <c r="K1079" i="60"/>
  <c r="K1080" i="60"/>
  <c r="K1081" i="60"/>
  <c r="K1082" i="60"/>
  <c r="K1083" i="60"/>
  <c r="K1084" i="60"/>
  <c r="K1085" i="60"/>
  <c r="K1086" i="60"/>
  <c r="K1087" i="60"/>
  <c r="K1088" i="60"/>
  <c r="K1089" i="60"/>
  <c r="K1090" i="60"/>
  <c r="K1091" i="60"/>
  <c r="K1092" i="60"/>
  <c r="K1093" i="60"/>
  <c r="K1094" i="60"/>
  <c r="K1095" i="60"/>
  <c r="K1096" i="60"/>
  <c r="K1097" i="60"/>
  <c r="K1098" i="60"/>
  <c r="K1099" i="60"/>
  <c r="K1100" i="60"/>
  <c r="K1101" i="60"/>
  <c r="K1102" i="60"/>
  <c r="K1103" i="60"/>
  <c r="K1104" i="60"/>
  <c r="K1105" i="60"/>
  <c r="K1106" i="60"/>
  <c r="K1107" i="60"/>
  <c r="K1108" i="60"/>
  <c r="K1109" i="60"/>
  <c r="K1110" i="60"/>
  <c r="K1111" i="60"/>
  <c r="K1112" i="60"/>
  <c r="K1113" i="60"/>
  <c r="K1114" i="60"/>
  <c r="K1115" i="60"/>
  <c r="K1116" i="60"/>
  <c r="K1117" i="60"/>
  <c r="K1118" i="60"/>
  <c r="K1119" i="60"/>
  <c r="K1120" i="60"/>
  <c r="K1121" i="60"/>
  <c r="K1122" i="60"/>
  <c r="K1123" i="60"/>
  <c r="K1124" i="60"/>
  <c r="K1125" i="60"/>
  <c r="K1126" i="60"/>
  <c r="K1127" i="60"/>
  <c r="K1128" i="60"/>
  <c r="K1129" i="60"/>
  <c r="K1130" i="60"/>
  <c r="K1131" i="60"/>
  <c r="K1132" i="60"/>
  <c r="K1133" i="60"/>
  <c r="K1134" i="60"/>
  <c r="K1135" i="60"/>
  <c r="K1136" i="60"/>
  <c r="K1137" i="60"/>
  <c r="K1138" i="60"/>
  <c r="K1139" i="60"/>
  <c r="K1140" i="60"/>
  <c r="K1141" i="60"/>
  <c r="K1142" i="60"/>
  <c r="K1143" i="60"/>
  <c r="K1144" i="60"/>
  <c r="K1145" i="60"/>
  <c r="K1146" i="60"/>
  <c r="K1147" i="60"/>
  <c r="K1148" i="60"/>
  <c r="K1149" i="60"/>
  <c r="K1150" i="60"/>
  <c r="K1151" i="60"/>
  <c r="K1152" i="60"/>
  <c r="K1153" i="60"/>
  <c r="K1154" i="60"/>
  <c r="K1155" i="60"/>
  <c r="K1156" i="60"/>
  <c r="K1157" i="60"/>
  <c r="K1158" i="60"/>
  <c r="K1159" i="60"/>
  <c r="K1160" i="60"/>
  <c r="K1161" i="60"/>
  <c r="K1162" i="60"/>
  <c r="K1163" i="60"/>
  <c r="K1164" i="60"/>
  <c r="K1165" i="60"/>
  <c r="K1166" i="60"/>
  <c r="K1167" i="60"/>
  <c r="K1168" i="60"/>
  <c r="K1169" i="60"/>
  <c r="K1170" i="60"/>
  <c r="K1171" i="60"/>
  <c r="K1172" i="60"/>
  <c r="K1173" i="60"/>
  <c r="K1174" i="60"/>
  <c r="K1175" i="60"/>
  <c r="K1176" i="60"/>
  <c r="K1177" i="60"/>
  <c r="K1178" i="60"/>
  <c r="K1179" i="60"/>
  <c r="K1180" i="60"/>
  <c r="K1181" i="60"/>
  <c r="K1182" i="60"/>
  <c r="K1183" i="60"/>
  <c r="K1184" i="60"/>
  <c r="K1185" i="60"/>
  <c r="K1186" i="60"/>
  <c r="K1187" i="60"/>
  <c r="K1188" i="60"/>
  <c r="K1189" i="60"/>
  <c r="K1190" i="60"/>
  <c r="K1191" i="60"/>
  <c r="K1192" i="60"/>
  <c r="K1193" i="60"/>
  <c r="K1194" i="60"/>
  <c r="K1195" i="60"/>
  <c r="K1196" i="60"/>
  <c r="K1197" i="60"/>
  <c r="K1198" i="60"/>
  <c r="K1199" i="60"/>
  <c r="K1200" i="60"/>
  <c r="K1201" i="60"/>
  <c r="K1202" i="60"/>
  <c r="K1203" i="60"/>
  <c r="K1204" i="60"/>
  <c r="K1205" i="60"/>
  <c r="K1206" i="60"/>
  <c r="K1207" i="60"/>
  <c r="K1208" i="60"/>
  <c r="K1209" i="60"/>
  <c r="K1210" i="60"/>
  <c r="K1211" i="60"/>
  <c r="K1212" i="60"/>
  <c r="K1213" i="60"/>
  <c r="K1214" i="60"/>
  <c r="K1215" i="60"/>
  <c r="K1216" i="60"/>
  <c r="K1217" i="60"/>
  <c r="K1218" i="60"/>
  <c r="K1219" i="60"/>
  <c r="K1220" i="60"/>
  <c r="K1221" i="60"/>
  <c r="K1222" i="60"/>
  <c r="K1223" i="60"/>
  <c r="K1224" i="60"/>
  <c r="K1225" i="60"/>
  <c r="K1226" i="60"/>
  <c r="K1227" i="60"/>
  <c r="K1228" i="60"/>
  <c r="K1229" i="60"/>
  <c r="K1230" i="60"/>
  <c r="K1231" i="60"/>
  <c r="K1232" i="60"/>
  <c r="K1233" i="60"/>
  <c r="K1234" i="60"/>
  <c r="K1235" i="60"/>
  <c r="K1236" i="60"/>
  <c r="K1237" i="60"/>
  <c r="K1238" i="60"/>
  <c r="K1239" i="60"/>
  <c r="K1240" i="60"/>
  <c r="K1241" i="60"/>
  <c r="K1242" i="60"/>
  <c r="K1243" i="60"/>
  <c r="K1244" i="60"/>
  <c r="K1245" i="60"/>
  <c r="K1246" i="60"/>
  <c r="K1247" i="60"/>
  <c r="K1248" i="60"/>
  <c r="K1249" i="60"/>
  <c r="K1250" i="60"/>
  <c r="K1251" i="60"/>
  <c r="K1252" i="60"/>
  <c r="K1253" i="60"/>
  <c r="K1254" i="60"/>
  <c r="K1255" i="60"/>
  <c r="K1256" i="60"/>
  <c r="K1257" i="60"/>
  <c r="K1258" i="60"/>
  <c r="K1259" i="60"/>
  <c r="K1260" i="60"/>
  <c r="K1261" i="60"/>
  <c r="K1262" i="60"/>
  <c r="K1263" i="60"/>
  <c r="K1264" i="60"/>
  <c r="K1265" i="60"/>
  <c r="K1266" i="60"/>
  <c r="K1267" i="60"/>
  <c r="K1268" i="60"/>
  <c r="K1269" i="60"/>
  <c r="K1270" i="60"/>
  <c r="K1271" i="60"/>
  <c r="K1272" i="60"/>
  <c r="K1273" i="60"/>
  <c r="K1274" i="60"/>
  <c r="K1275" i="60"/>
  <c r="K1276" i="60"/>
  <c r="K1277" i="60"/>
  <c r="K1278" i="60"/>
  <c r="K1279" i="60"/>
  <c r="K1280" i="60"/>
  <c r="K1281" i="60"/>
  <c r="K1282" i="60"/>
  <c r="K1283" i="60"/>
  <c r="K1284" i="60"/>
  <c r="K1285" i="60"/>
  <c r="K1286" i="60"/>
  <c r="K1287" i="60"/>
  <c r="K1288" i="60"/>
  <c r="K1289" i="60"/>
  <c r="K1290" i="60"/>
  <c r="K1291" i="60"/>
  <c r="K1292" i="60"/>
  <c r="K1293" i="60"/>
  <c r="K1294" i="60"/>
  <c r="K1295" i="60"/>
  <c r="K1296" i="60"/>
  <c r="K1297" i="60"/>
  <c r="K1298" i="60"/>
  <c r="K1299" i="60"/>
  <c r="K1300" i="60"/>
  <c r="K1301" i="60"/>
  <c r="K1302" i="60"/>
  <c r="K1303" i="60"/>
  <c r="K1304" i="60"/>
  <c r="K1305" i="60"/>
  <c r="K1306" i="60"/>
  <c r="K1307" i="60"/>
  <c r="K1308" i="60"/>
  <c r="K1309" i="60"/>
  <c r="K1310" i="60"/>
  <c r="K1311" i="60"/>
  <c r="K1312" i="60"/>
  <c r="K1313" i="60"/>
  <c r="K1314" i="60"/>
  <c r="K1315" i="60"/>
  <c r="K1316" i="60"/>
  <c r="K1317" i="60"/>
  <c r="K1318" i="60"/>
  <c r="K1319" i="60"/>
  <c r="K1320" i="60"/>
  <c r="K1321" i="60"/>
  <c r="K1322" i="60"/>
  <c r="K1323" i="60"/>
  <c r="K1324" i="60"/>
  <c r="K1325" i="60"/>
  <c r="K1326" i="60"/>
  <c r="K1327" i="60"/>
  <c r="K1328" i="60"/>
  <c r="K1329" i="60"/>
  <c r="K1330" i="60"/>
  <c r="K1331" i="60"/>
  <c r="K1332" i="60"/>
  <c r="K1333" i="60"/>
  <c r="K1334" i="60"/>
  <c r="K1335" i="60"/>
  <c r="K1336" i="60"/>
  <c r="K1337" i="60"/>
  <c r="K1338" i="60"/>
  <c r="K1339" i="60"/>
  <c r="K1340" i="60"/>
  <c r="K1341" i="60"/>
  <c r="K1342" i="60"/>
  <c r="K1343" i="60"/>
  <c r="K1344" i="60"/>
  <c r="K1345" i="60"/>
  <c r="K1346" i="60"/>
  <c r="K1347" i="60"/>
  <c r="K1348" i="60"/>
  <c r="K1349" i="60"/>
  <c r="K1350" i="60"/>
  <c r="K1351" i="60"/>
  <c r="K1352" i="60"/>
  <c r="K1353" i="60"/>
  <c r="K1354" i="60"/>
  <c r="K1355" i="60"/>
  <c r="K1356" i="60"/>
  <c r="K1357" i="60"/>
  <c r="K1358" i="60"/>
  <c r="K1359" i="60"/>
  <c r="K1360" i="60"/>
  <c r="K1361" i="60"/>
  <c r="K1362" i="60"/>
  <c r="K1363" i="60"/>
  <c r="K1364" i="60"/>
  <c r="K1365" i="60"/>
  <c r="K1366" i="60"/>
  <c r="K1367" i="60"/>
  <c r="K1368" i="60"/>
  <c r="K1369" i="60"/>
  <c r="K1370" i="60"/>
  <c r="K1371" i="60"/>
  <c r="K1372" i="60"/>
  <c r="K1373" i="60"/>
  <c r="K1374" i="60"/>
  <c r="K1375" i="60"/>
  <c r="K1376" i="60"/>
  <c r="K1377" i="60"/>
  <c r="K1378" i="60"/>
  <c r="K1379" i="60"/>
  <c r="K1380" i="60"/>
  <c r="K1381" i="60"/>
  <c r="K1382" i="60"/>
  <c r="K1383" i="60"/>
  <c r="K1384" i="60"/>
  <c r="K1385" i="60"/>
  <c r="K1386" i="60"/>
  <c r="K1387" i="60"/>
  <c r="K1388" i="60"/>
  <c r="K1389" i="60"/>
  <c r="K1390" i="60"/>
  <c r="K1391" i="60"/>
  <c r="K1392" i="60"/>
  <c r="K1393" i="60"/>
  <c r="K1394" i="60"/>
  <c r="K1395" i="60"/>
  <c r="K1396" i="60"/>
  <c r="K1397" i="60"/>
  <c r="K1398" i="60"/>
  <c r="K1399" i="60"/>
  <c r="K1400" i="60"/>
  <c r="K1401" i="60"/>
  <c r="K1402" i="60"/>
  <c r="K1403" i="60"/>
  <c r="K1404" i="60"/>
  <c r="K1405" i="60"/>
  <c r="K1406" i="60"/>
  <c r="K1407" i="60"/>
  <c r="K1408" i="60"/>
  <c r="K1409" i="60"/>
  <c r="K1410" i="60"/>
  <c r="K1411" i="60"/>
  <c r="K1412" i="60"/>
  <c r="K1413" i="60"/>
  <c r="K1414" i="60"/>
  <c r="K1415" i="60"/>
  <c r="K1416" i="60"/>
  <c r="K1417" i="60"/>
  <c r="K1418" i="60"/>
  <c r="K1419" i="60"/>
  <c r="K1420" i="60"/>
  <c r="K1421" i="60"/>
  <c r="K1422" i="60"/>
  <c r="K1423" i="60"/>
  <c r="K1424" i="60"/>
  <c r="K1425" i="60"/>
  <c r="K1426" i="60"/>
  <c r="K1427" i="60"/>
  <c r="K1428" i="60"/>
  <c r="K1429" i="60"/>
  <c r="K1430" i="60"/>
  <c r="K1431" i="60"/>
  <c r="K1432" i="60"/>
  <c r="K1433" i="60"/>
  <c r="K1434" i="60"/>
  <c r="K1435" i="60"/>
  <c r="K1436" i="60"/>
  <c r="K1437" i="60"/>
  <c r="K1438" i="60"/>
  <c r="K1439" i="60"/>
  <c r="K1440" i="60"/>
  <c r="K1441" i="60"/>
  <c r="K1442" i="60"/>
  <c r="K1443" i="60"/>
  <c r="K1444" i="60"/>
  <c r="K1445" i="60"/>
  <c r="K1446" i="60"/>
  <c r="K1447" i="60"/>
  <c r="K1448" i="60"/>
  <c r="K1449" i="60"/>
  <c r="K1450" i="60"/>
  <c r="K1451" i="60"/>
  <c r="K1452" i="60"/>
  <c r="K1453" i="60"/>
  <c r="K1454" i="60"/>
  <c r="K1455" i="60"/>
  <c r="K1456" i="60"/>
  <c r="K1457" i="60"/>
  <c r="K1458" i="60"/>
  <c r="K1459" i="60"/>
  <c r="K1460" i="60"/>
  <c r="K1461" i="60"/>
  <c r="K1462" i="60"/>
  <c r="K1463" i="60"/>
  <c r="K1464" i="60"/>
  <c r="K1465" i="60"/>
  <c r="K1466" i="60"/>
  <c r="K1467" i="60"/>
  <c r="K1468" i="60"/>
  <c r="K1469" i="60"/>
  <c r="K1470" i="60"/>
  <c r="K1471" i="60"/>
  <c r="K1472" i="60"/>
  <c r="K1473" i="60"/>
  <c r="K1474" i="60"/>
  <c r="K1475" i="60"/>
  <c r="K1476" i="60"/>
  <c r="K1477" i="60"/>
  <c r="K1478" i="60"/>
  <c r="K1479" i="60"/>
  <c r="K1480" i="60"/>
  <c r="K1481" i="60"/>
  <c r="K1482" i="60"/>
  <c r="K1483" i="60"/>
  <c r="K1484" i="60"/>
  <c r="K1485" i="60"/>
  <c r="K1486" i="60"/>
  <c r="K1487" i="60"/>
  <c r="K1488" i="60"/>
  <c r="K1489" i="60"/>
  <c r="K1490" i="60"/>
  <c r="K1491" i="60"/>
  <c r="K1492" i="60"/>
  <c r="K1493" i="60"/>
  <c r="K1494" i="60"/>
  <c r="K1495" i="60"/>
  <c r="K1496" i="60"/>
  <c r="K1497" i="60"/>
  <c r="K1498" i="60"/>
  <c r="K1499" i="60"/>
  <c r="K1500" i="60"/>
  <c r="K1501" i="60"/>
  <c r="K1502" i="60"/>
  <c r="K1503" i="60"/>
  <c r="K1504" i="60"/>
  <c r="K1505" i="60"/>
  <c r="K1506" i="60"/>
  <c r="K1507" i="60"/>
  <c r="K1508" i="60"/>
  <c r="K1509" i="60"/>
  <c r="K1510" i="60"/>
  <c r="K1511" i="60"/>
  <c r="K1512" i="60"/>
  <c r="K1513" i="60"/>
  <c r="K1514" i="60"/>
  <c r="K1515" i="60"/>
  <c r="K1516" i="60"/>
  <c r="K1517" i="60"/>
  <c r="K1518" i="60"/>
  <c r="K1519" i="60"/>
  <c r="K1520" i="60"/>
  <c r="K1521" i="60"/>
  <c r="K1522" i="60"/>
  <c r="K1523" i="60"/>
  <c r="K1524" i="60"/>
  <c r="K1525" i="60"/>
  <c r="K1526" i="60"/>
  <c r="K1527" i="60"/>
  <c r="K1528" i="60"/>
  <c r="K1529" i="60"/>
  <c r="K1530" i="60"/>
  <c r="K1531" i="60"/>
  <c r="K1532" i="60"/>
  <c r="K1533" i="60"/>
  <c r="K1534" i="60"/>
  <c r="K1535" i="60"/>
  <c r="K1536" i="60"/>
  <c r="K1537" i="60"/>
  <c r="K1538" i="60"/>
  <c r="K1539" i="60"/>
  <c r="K1540" i="60"/>
  <c r="K1541" i="60"/>
  <c r="K1542" i="60"/>
  <c r="K1543" i="60"/>
  <c r="K1544" i="60"/>
  <c r="K1545" i="60"/>
  <c r="K1546" i="60"/>
  <c r="K1547" i="60"/>
  <c r="K1548" i="60"/>
  <c r="K1549" i="60"/>
  <c r="K1550" i="60"/>
  <c r="K1551" i="60"/>
  <c r="K1552" i="60"/>
  <c r="K1553" i="60"/>
  <c r="K1554" i="60"/>
  <c r="K1555" i="60"/>
  <c r="K1556" i="60"/>
  <c r="K1557" i="60"/>
  <c r="K1558" i="60"/>
  <c r="K1559" i="60"/>
  <c r="K1560" i="60"/>
  <c r="K1561" i="60"/>
  <c r="K1562" i="60"/>
  <c r="K1563" i="60"/>
  <c r="K1564" i="60"/>
  <c r="K1565" i="60"/>
  <c r="K1566" i="60"/>
  <c r="K1567" i="60"/>
  <c r="K1568" i="60"/>
  <c r="K1569" i="60"/>
  <c r="K1570" i="60"/>
  <c r="K1571" i="60"/>
  <c r="K1572" i="60"/>
  <c r="K1573" i="60"/>
  <c r="K1574" i="60"/>
  <c r="K1575" i="60"/>
  <c r="K1576" i="60"/>
  <c r="K1577" i="60"/>
  <c r="K1578" i="60"/>
  <c r="K1579" i="60"/>
  <c r="K1580" i="60"/>
  <c r="K1581" i="60"/>
  <c r="K1582" i="60"/>
  <c r="K1583" i="60"/>
  <c r="K1584" i="60"/>
  <c r="K1585" i="60"/>
  <c r="K1586" i="60"/>
  <c r="K1587" i="60"/>
  <c r="K1588" i="60"/>
  <c r="K1589" i="60"/>
  <c r="K1590" i="60"/>
  <c r="K1591" i="60"/>
  <c r="K1592" i="60"/>
  <c r="K1593" i="60"/>
  <c r="K1594" i="60"/>
  <c r="K1595" i="60"/>
  <c r="K1596" i="60"/>
  <c r="K1597" i="60"/>
  <c r="K1598" i="60"/>
  <c r="K1599" i="60"/>
  <c r="K1600" i="60"/>
  <c r="K1601" i="60"/>
  <c r="K1602" i="60"/>
  <c r="K1603" i="60"/>
  <c r="K1604" i="60"/>
  <c r="K1605" i="60"/>
  <c r="K1606" i="60"/>
  <c r="K1607" i="60"/>
  <c r="K1608" i="60"/>
  <c r="K1609" i="60"/>
  <c r="K1610" i="60"/>
  <c r="K1611" i="60"/>
  <c r="K1612" i="60"/>
  <c r="K1613" i="60"/>
  <c r="K1614" i="60"/>
  <c r="K1615" i="60"/>
  <c r="K1616" i="60"/>
  <c r="K1617" i="60"/>
  <c r="K1618" i="60"/>
  <c r="K1619" i="60"/>
  <c r="K1620" i="60"/>
  <c r="K1621" i="60"/>
  <c r="K1622" i="60"/>
  <c r="K1623" i="60"/>
  <c r="K1624" i="60"/>
  <c r="K1625" i="60"/>
  <c r="K1626" i="60"/>
  <c r="K1627" i="60"/>
  <c r="K1628" i="60"/>
  <c r="K1629" i="60"/>
  <c r="K1630" i="60"/>
  <c r="K1631" i="60"/>
  <c r="K1632" i="60"/>
  <c r="K1633" i="60"/>
  <c r="K1634" i="60"/>
  <c r="K1635" i="60"/>
  <c r="K1636" i="60"/>
  <c r="K1637" i="60"/>
  <c r="K1638" i="60"/>
  <c r="K1639" i="60"/>
  <c r="K1640" i="60"/>
  <c r="K1641" i="60"/>
  <c r="K1642" i="60"/>
  <c r="K1643" i="60"/>
  <c r="K1644" i="60"/>
  <c r="K1645" i="60"/>
  <c r="K1646" i="60"/>
  <c r="K1647" i="60"/>
  <c r="K1648" i="60"/>
  <c r="K1649" i="60"/>
  <c r="K1650" i="60"/>
  <c r="K1651" i="60"/>
  <c r="K1652" i="60"/>
  <c r="K1653" i="60"/>
  <c r="K1654" i="60"/>
  <c r="K1655" i="60"/>
  <c r="K1656" i="60"/>
  <c r="K1657" i="60"/>
  <c r="K1658" i="60"/>
  <c r="K1659" i="60"/>
  <c r="K1660" i="60"/>
  <c r="K1661" i="60"/>
  <c r="K1662" i="60"/>
  <c r="K1663" i="60"/>
  <c r="K1664" i="60"/>
  <c r="K1665" i="60"/>
  <c r="K1666" i="60"/>
  <c r="K1667" i="60"/>
  <c r="K1668" i="60"/>
  <c r="K1669" i="60"/>
  <c r="K1670" i="60"/>
  <c r="K1671" i="60"/>
  <c r="K1672" i="60"/>
  <c r="K1673" i="60"/>
  <c r="K1674" i="60"/>
  <c r="K1675" i="60"/>
  <c r="K1676" i="60"/>
  <c r="K1677" i="60"/>
  <c r="K1678" i="60"/>
  <c r="K1679" i="60"/>
  <c r="K1680" i="60"/>
  <c r="K1681" i="60"/>
  <c r="K1682" i="60"/>
  <c r="K1683" i="60"/>
  <c r="K1684" i="60"/>
  <c r="K1685" i="60"/>
  <c r="K1686" i="60"/>
  <c r="K1687" i="60"/>
  <c r="K1688" i="60"/>
  <c r="K1689" i="60"/>
  <c r="K1690" i="60"/>
  <c r="K1691" i="60"/>
  <c r="K1692" i="60"/>
  <c r="K1693" i="60"/>
  <c r="K1694" i="60"/>
  <c r="K1695" i="60"/>
  <c r="K1696" i="60"/>
  <c r="K1697" i="60"/>
  <c r="K1698" i="60"/>
  <c r="K1699" i="60"/>
  <c r="K1700" i="60"/>
  <c r="K1701" i="60"/>
  <c r="K1702" i="60"/>
  <c r="K1703" i="60"/>
  <c r="K1704" i="60"/>
  <c r="K1705" i="60"/>
  <c r="K1706" i="60"/>
  <c r="K1707" i="60"/>
  <c r="K1708" i="60"/>
  <c r="K1709" i="60"/>
  <c r="K1710" i="60"/>
  <c r="K1711" i="60"/>
  <c r="K1712" i="60"/>
  <c r="K1713" i="60"/>
  <c r="K1714" i="60"/>
  <c r="K1715" i="60"/>
  <c r="K1716" i="60"/>
  <c r="K1717" i="60"/>
  <c r="K1718" i="60"/>
  <c r="K1719" i="60"/>
  <c r="K1720" i="60"/>
  <c r="K1721" i="60"/>
  <c r="K1722" i="60"/>
  <c r="K1723" i="60"/>
  <c r="K1724" i="60"/>
  <c r="K1725" i="60"/>
  <c r="K1726" i="60"/>
  <c r="K1727" i="60"/>
  <c r="K1728" i="60"/>
  <c r="K1729" i="60"/>
  <c r="K1730" i="60"/>
  <c r="K1731" i="60"/>
  <c r="K1732" i="60"/>
  <c r="K1733" i="60"/>
  <c r="K1734" i="60"/>
  <c r="K1735" i="60"/>
  <c r="K1736" i="60"/>
  <c r="K1737" i="60"/>
  <c r="K1738" i="60"/>
  <c r="K1739" i="60"/>
  <c r="K1740" i="60"/>
  <c r="K1741" i="60"/>
  <c r="K1742" i="60"/>
  <c r="K1743" i="60"/>
  <c r="K1744" i="60"/>
  <c r="K1745" i="60"/>
  <c r="K1746" i="60"/>
  <c r="K1747" i="60"/>
  <c r="K1748" i="60"/>
  <c r="K1749" i="60"/>
  <c r="K1750" i="60"/>
  <c r="K1751" i="60"/>
  <c r="K1752" i="60"/>
  <c r="K1753" i="60"/>
  <c r="K1754" i="60"/>
  <c r="K1755" i="60"/>
  <c r="K1756" i="60"/>
  <c r="K1757" i="60"/>
  <c r="K1758" i="60"/>
  <c r="K1759" i="60"/>
  <c r="K1760" i="60"/>
  <c r="K1761" i="60"/>
  <c r="K1762" i="60"/>
  <c r="K1763" i="60"/>
  <c r="K1764" i="60"/>
  <c r="K1765" i="60"/>
  <c r="K1766" i="60"/>
  <c r="K1767" i="60"/>
  <c r="K1768" i="60"/>
  <c r="K1769" i="60"/>
  <c r="K1770" i="60"/>
  <c r="K1771" i="60"/>
  <c r="K1772" i="60"/>
  <c r="K1773" i="60"/>
  <c r="K1774" i="60"/>
  <c r="K1775" i="60"/>
  <c r="K1776" i="60"/>
  <c r="K1777" i="60"/>
  <c r="K1778" i="60"/>
  <c r="K1779" i="60"/>
  <c r="K1780" i="60"/>
  <c r="K1781" i="60"/>
  <c r="K1782" i="60"/>
  <c r="K1783" i="60"/>
  <c r="K1784" i="60"/>
  <c r="K1785" i="60"/>
  <c r="K1786" i="60"/>
  <c r="K1787" i="60"/>
  <c r="K1788" i="60"/>
  <c r="K1789" i="60"/>
  <c r="K1790" i="60"/>
  <c r="K1791" i="60"/>
  <c r="K1792" i="60"/>
  <c r="K1793" i="60"/>
  <c r="K1794" i="60"/>
  <c r="K1795" i="60"/>
  <c r="K1796" i="60"/>
  <c r="K1797" i="60"/>
  <c r="K1798" i="60"/>
  <c r="K1799" i="60"/>
  <c r="K1800" i="60"/>
  <c r="K1801" i="60"/>
  <c r="K1802" i="60"/>
  <c r="K1803" i="60"/>
  <c r="K1804" i="60"/>
  <c r="K1805" i="60"/>
  <c r="K1806" i="60"/>
  <c r="K1807" i="60"/>
  <c r="K1808" i="60"/>
  <c r="K1809" i="60"/>
  <c r="K1810" i="60"/>
  <c r="K1811" i="60"/>
  <c r="K1812" i="60"/>
  <c r="K1813" i="60"/>
  <c r="K1814" i="60"/>
  <c r="K1815" i="60"/>
  <c r="K1816" i="60"/>
  <c r="K1817" i="60"/>
  <c r="K1818" i="60"/>
  <c r="K1819" i="60"/>
  <c r="K1820" i="60"/>
  <c r="K1821" i="60"/>
  <c r="K1822" i="60"/>
  <c r="K1823" i="60"/>
  <c r="K1824" i="60"/>
  <c r="K1825" i="60"/>
  <c r="K1826" i="60"/>
  <c r="K1827" i="60"/>
  <c r="K1828" i="60"/>
  <c r="K1829" i="60"/>
  <c r="K1830" i="60"/>
  <c r="K1831" i="60"/>
  <c r="K1832" i="60"/>
  <c r="K1833" i="60"/>
  <c r="K1834" i="60"/>
  <c r="K1835" i="60"/>
  <c r="K1836" i="60"/>
  <c r="K1837" i="60"/>
  <c r="K1838" i="60"/>
  <c r="K1839" i="60"/>
  <c r="K1840" i="60"/>
  <c r="K1841" i="60"/>
  <c r="K1842" i="60"/>
  <c r="K1843" i="60"/>
  <c r="K1844" i="60"/>
  <c r="K1845" i="60"/>
  <c r="K1846" i="60"/>
  <c r="K1847" i="60"/>
  <c r="K1848" i="60"/>
  <c r="K1849" i="60"/>
  <c r="K1850" i="60"/>
  <c r="K1851" i="60"/>
  <c r="K1852" i="60"/>
  <c r="K1853" i="60"/>
  <c r="K1854" i="60"/>
  <c r="K1855" i="60"/>
  <c r="K1856" i="60"/>
  <c r="K1857" i="60"/>
  <c r="K1858" i="60"/>
  <c r="K1859" i="60"/>
  <c r="K1860" i="60"/>
  <c r="K1861" i="60"/>
  <c r="K1862" i="60"/>
  <c r="K1863" i="60"/>
  <c r="K1864" i="60"/>
  <c r="K1865" i="60"/>
  <c r="K1866" i="60"/>
  <c r="K1867" i="60"/>
  <c r="K1868" i="60"/>
  <c r="K1869" i="60"/>
  <c r="K1870" i="60"/>
  <c r="K1871" i="60"/>
  <c r="K1872" i="60"/>
  <c r="K1873" i="60"/>
  <c r="K1874" i="60"/>
  <c r="K1875" i="60"/>
  <c r="K1876" i="60"/>
  <c r="K1877" i="60"/>
  <c r="K1878" i="60"/>
  <c r="K1879" i="60"/>
  <c r="K1880" i="60"/>
  <c r="K1881" i="60"/>
  <c r="K1882" i="60"/>
  <c r="K1883" i="60"/>
  <c r="K1884" i="60"/>
  <c r="K1885" i="60"/>
  <c r="K1886" i="60"/>
  <c r="K1887" i="60"/>
  <c r="K1888" i="60"/>
  <c r="K1889" i="60"/>
  <c r="K1890" i="60"/>
  <c r="K1891" i="60"/>
  <c r="K1892" i="60"/>
  <c r="K1893" i="60"/>
  <c r="K1894" i="60"/>
  <c r="K1895" i="60"/>
  <c r="K1896" i="60"/>
  <c r="K1897" i="60"/>
  <c r="K1898" i="60"/>
  <c r="K1899" i="60"/>
  <c r="K1900" i="60"/>
  <c r="K1901" i="60"/>
  <c r="K1902" i="60"/>
  <c r="K1903" i="60"/>
  <c r="K1904" i="60"/>
  <c r="K1905" i="60"/>
  <c r="K1906" i="60"/>
  <c r="K1907" i="60"/>
  <c r="K1908" i="60"/>
  <c r="K1909" i="60"/>
  <c r="K1910" i="60"/>
  <c r="K1911" i="60"/>
  <c r="K1912" i="60"/>
  <c r="K1913" i="60"/>
  <c r="K1914" i="60"/>
  <c r="K1915" i="60"/>
  <c r="K1916" i="60"/>
  <c r="K1917" i="60"/>
  <c r="K1918" i="60"/>
  <c r="K1919" i="60"/>
  <c r="K1920" i="60"/>
  <c r="K1921" i="60"/>
  <c r="K1922" i="60"/>
  <c r="K1923" i="60"/>
  <c r="K1924" i="60"/>
  <c r="K1925" i="60"/>
  <c r="K1926" i="60"/>
  <c r="K1927" i="60"/>
  <c r="K1928" i="60"/>
  <c r="K1929" i="60"/>
  <c r="K1930" i="60"/>
  <c r="K1931" i="60"/>
  <c r="K1932" i="60"/>
  <c r="K1933" i="60"/>
  <c r="K1934" i="60"/>
  <c r="K1935" i="60"/>
  <c r="K1936" i="60"/>
  <c r="K1937" i="60"/>
  <c r="K1938" i="60"/>
  <c r="K1939" i="60"/>
  <c r="K1940" i="60"/>
  <c r="K1941" i="60"/>
  <c r="K1942" i="60"/>
  <c r="K1943" i="60"/>
  <c r="K1944" i="60"/>
  <c r="K1945" i="60"/>
  <c r="K1946" i="60"/>
  <c r="K1947" i="60"/>
  <c r="K1948" i="60"/>
  <c r="K1949" i="60"/>
  <c r="K1950" i="60"/>
  <c r="K1951" i="60"/>
  <c r="K1952" i="60"/>
  <c r="K1953" i="60"/>
  <c r="K1954" i="60"/>
  <c r="K1955" i="60"/>
  <c r="K1956" i="60"/>
  <c r="K1957" i="60"/>
  <c r="K1958" i="60"/>
  <c r="K1959" i="60"/>
  <c r="K1960" i="60"/>
  <c r="K1961" i="60"/>
  <c r="K1962" i="60"/>
  <c r="K1963" i="60"/>
  <c r="K1964" i="60"/>
  <c r="K1965" i="60"/>
  <c r="K1966" i="60"/>
  <c r="K1967" i="60"/>
  <c r="K1968" i="60"/>
  <c r="K1969" i="60"/>
  <c r="K1970" i="60"/>
  <c r="K1971" i="60"/>
  <c r="K1972" i="60"/>
  <c r="K1973" i="60"/>
  <c r="K1974" i="60"/>
  <c r="K1975" i="60"/>
  <c r="K1976" i="60"/>
  <c r="K1977" i="60"/>
  <c r="K1978" i="60"/>
  <c r="K1979" i="60"/>
  <c r="K1980" i="60"/>
  <c r="K1981" i="60"/>
  <c r="K1982" i="60"/>
  <c r="K1983" i="60"/>
  <c r="K1984" i="60"/>
  <c r="K1985" i="60"/>
  <c r="K1986" i="60"/>
  <c r="K1987" i="60"/>
  <c r="K1988" i="60"/>
  <c r="K1989" i="60"/>
  <c r="K1990" i="60"/>
  <c r="K1991" i="60"/>
  <c r="K1992" i="60"/>
  <c r="K1993" i="60"/>
  <c r="K1994" i="60"/>
  <c r="K1995" i="60"/>
  <c r="K1996" i="60"/>
  <c r="K1997" i="60"/>
  <c r="K1998" i="60"/>
  <c r="K1999" i="60"/>
  <c r="K2000" i="60"/>
  <c r="K2001" i="60"/>
  <c r="K2002" i="60"/>
  <c r="K2003" i="60"/>
  <c r="K2004" i="60"/>
  <c r="K2005" i="60"/>
  <c r="K2006" i="60"/>
  <c r="K2007" i="60"/>
  <c r="K2008" i="60"/>
  <c r="K2009" i="60"/>
  <c r="K2010" i="60"/>
  <c r="K2011" i="60"/>
  <c r="K2012" i="60"/>
  <c r="K2013" i="60"/>
  <c r="K2014" i="60"/>
  <c r="K2015" i="60"/>
  <c r="K2016" i="60"/>
  <c r="K2017" i="60"/>
  <c r="K2018" i="60"/>
  <c r="K2019" i="60"/>
  <c r="K2020" i="60"/>
  <c r="K2021" i="60"/>
  <c r="K2022" i="60"/>
  <c r="K2023" i="60"/>
  <c r="K2024" i="60"/>
  <c r="K6" i="60"/>
  <c r="U57" i="12" l="1"/>
  <c r="I55" i="13"/>
  <c r="K56" i="13"/>
  <c r="D56" i="13"/>
  <c r="E18" i="13"/>
  <c r="G19" i="13"/>
  <c r="J55" i="13"/>
  <c r="L56" i="13"/>
  <c r="F18" i="13"/>
  <c r="H19" i="13"/>
  <c r="K55" i="13"/>
  <c r="M56" i="13"/>
  <c r="G18" i="13"/>
  <c r="I19" i="13"/>
  <c r="L55" i="13"/>
  <c r="N56" i="13"/>
  <c r="H18" i="13"/>
  <c r="J19" i="13"/>
  <c r="M55" i="13"/>
  <c r="I18" i="13"/>
  <c r="K19" i="13"/>
  <c r="N55" i="13"/>
  <c r="J18" i="13"/>
  <c r="L19" i="13"/>
  <c r="E56" i="13"/>
  <c r="K18" i="13"/>
  <c r="M19" i="13"/>
  <c r="D18" i="13"/>
  <c r="F56" i="13"/>
  <c r="L18" i="13"/>
  <c r="N19" i="13"/>
  <c r="D19" i="13"/>
  <c r="E55" i="13"/>
  <c r="G56" i="13"/>
  <c r="M18" i="13"/>
  <c r="F55" i="13"/>
  <c r="H56" i="13"/>
  <c r="N18" i="13"/>
  <c r="G55" i="13"/>
  <c r="I56" i="13"/>
  <c r="E19" i="13"/>
  <c r="H55" i="13"/>
  <c r="J56" i="13"/>
  <c r="D55" i="13"/>
  <c r="F19" i="13"/>
  <c r="L40" i="12"/>
  <c r="F2012" i="60"/>
  <c r="T18" i="12" s="1"/>
  <c r="F1986" i="60"/>
  <c r="F1960" i="60"/>
  <c r="T45" i="12" s="1"/>
  <c r="F1934" i="60"/>
  <c r="S18" i="12" s="1"/>
  <c r="F1908" i="60"/>
  <c r="F1882" i="60"/>
  <c r="S45" i="12" s="1"/>
  <c r="F1877" i="60"/>
  <c r="S40" i="12" s="1"/>
  <c r="F1856" i="60"/>
  <c r="R18" i="12" s="1"/>
  <c r="F1830" i="60"/>
  <c r="F1804" i="60"/>
  <c r="R45" i="12" s="1"/>
  <c r="F1790" i="60"/>
  <c r="F1778" i="60"/>
  <c r="Q18" i="12" s="1"/>
  <c r="F1764" i="60"/>
  <c r="F1752" i="60"/>
  <c r="F1726" i="60"/>
  <c r="Q45" i="12" s="1"/>
  <c r="F1700" i="60"/>
  <c r="P18" i="12" s="1"/>
  <c r="F1674" i="60"/>
  <c r="F1648" i="60"/>
  <c r="P45" i="12" s="1"/>
  <c r="F1622" i="60"/>
  <c r="O18" i="12" s="1"/>
  <c r="F1596" i="60"/>
  <c r="F1570" i="60"/>
  <c r="O45" i="12" s="1"/>
  <c r="F1556" i="60"/>
  <c r="F1555" i="60"/>
  <c r="N26" i="13" s="1"/>
  <c r="F1550" i="60"/>
  <c r="N21" i="13" s="1"/>
  <c r="F1549" i="60"/>
  <c r="N20" i="13" s="1"/>
  <c r="F1548" i="60"/>
  <c r="N17" i="13" s="1"/>
  <c r="F1546" i="60"/>
  <c r="N15" i="13" s="1"/>
  <c r="F1545" i="60"/>
  <c r="N14" i="13" s="1"/>
  <c r="F1543" i="60"/>
  <c r="N12" i="13" s="1"/>
  <c r="F1542" i="60"/>
  <c r="N11" i="13" s="1"/>
  <c r="F1541" i="60"/>
  <c r="N10" i="13" s="1"/>
  <c r="F1540" i="60"/>
  <c r="N9" i="13" s="1"/>
  <c r="F1539" i="60"/>
  <c r="N8" i="13" s="1"/>
  <c r="F1538" i="60"/>
  <c r="N7" i="13" s="1"/>
  <c r="F1537" i="60"/>
  <c r="N6" i="13" s="1"/>
  <c r="F1532" i="60"/>
  <c r="N22" i="12" s="1"/>
  <c r="F1526" i="60"/>
  <c r="N19" i="12" s="1"/>
  <c r="F1523" i="60"/>
  <c r="N18" i="12" s="1"/>
  <c r="F1522" i="60"/>
  <c r="N17" i="12" s="1"/>
  <c r="F1518" i="60"/>
  <c r="N13" i="12" s="1"/>
  <c r="F1514" i="60"/>
  <c r="N9" i="12" s="1"/>
  <c r="F1513" i="60"/>
  <c r="N8" i="12" s="1"/>
  <c r="F1512" i="60"/>
  <c r="N7" i="12" s="1"/>
  <c r="F1510" i="60"/>
  <c r="N5" i="12" s="1"/>
  <c r="F1509" i="60"/>
  <c r="F1508" i="60"/>
  <c r="F1503" i="60"/>
  <c r="F1502" i="60"/>
  <c r="F1501" i="60"/>
  <c r="F1499" i="60"/>
  <c r="F1498" i="60"/>
  <c r="F1496" i="60"/>
  <c r="F1495" i="60"/>
  <c r="F1494" i="60"/>
  <c r="F1493" i="60"/>
  <c r="F1492" i="60"/>
  <c r="F1491" i="60"/>
  <c r="F1490" i="60"/>
  <c r="F1485" i="60"/>
  <c r="F1479" i="60"/>
  <c r="F1476" i="60"/>
  <c r="F1475" i="60"/>
  <c r="F1471" i="60"/>
  <c r="F1467" i="60"/>
  <c r="F1466" i="60"/>
  <c r="F1465" i="60"/>
  <c r="F1463" i="60"/>
  <c r="F1461" i="60"/>
  <c r="N54" i="13" s="1"/>
  <c r="F1440" i="60"/>
  <c r="N51" i="12" s="1"/>
  <c r="F1432" i="60"/>
  <c r="N46" i="12" s="1"/>
  <c r="F1429" i="60"/>
  <c r="N45" i="12" s="1"/>
  <c r="F1382" i="60"/>
  <c r="M18" i="12" s="1"/>
  <c r="F1335" i="60"/>
  <c r="F1288" i="60"/>
  <c r="M45" i="12" s="1"/>
  <c r="F1274" i="60"/>
  <c r="F1241" i="60"/>
  <c r="L18" i="12" s="1"/>
  <c r="F1227" i="60"/>
  <c r="F1194" i="60"/>
  <c r="F1180" i="60"/>
  <c r="F1147" i="60"/>
  <c r="L45" i="12" s="1"/>
  <c r="F1133" i="60"/>
  <c r="F1126" i="60"/>
  <c r="K20" i="13" s="1"/>
  <c r="F1125" i="60"/>
  <c r="K17" i="13" s="1"/>
  <c r="F1112" i="60"/>
  <c r="F1109" i="60"/>
  <c r="K22" i="12" s="1"/>
  <c r="F1100" i="60"/>
  <c r="K18" i="12" s="1"/>
  <c r="F1095" i="60"/>
  <c r="K13" i="12" s="1"/>
  <c r="F1086" i="60"/>
  <c r="F1079" i="60"/>
  <c r="F1065" i="60"/>
  <c r="F1062" i="60"/>
  <c r="F1053" i="60"/>
  <c r="F1048" i="60"/>
  <c r="F1039" i="60"/>
  <c r="F1037" i="60"/>
  <c r="K53" i="13" s="1"/>
  <c r="F1036" i="60"/>
  <c r="K52" i="13" s="1"/>
  <c r="F1032" i="60"/>
  <c r="K48" i="13" s="1"/>
  <c r="F1030" i="60"/>
  <c r="K46" i="13" s="1"/>
  <c r="F1029" i="60"/>
  <c r="K45" i="13" s="1"/>
  <c r="F1028" i="60"/>
  <c r="K44" i="13" s="1"/>
  <c r="F1026" i="60"/>
  <c r="K42" i="13" s="1"/>
  <c r="F1025" i="60"/>
  <c r="K41" i="13" s="1"/>
  <c r="F1023" i="60"/>
  <c r="K39" i="13" s="1"/>
  <c r="F1022" i="60"/>
  <c r="K38" i="13" s="1"/>
  <c r="F1021" i="60"/>
  <c r="K37" i="13" s="1"/>
  <c r="F1019" i="60"/>
  <c r="K35" i="13" s="1"/>
  <c r="F1018" i="60"/>
  <c r="F1015" i="60"/>
  <c r="K49" i="12" s="1"/>
  <c r="F1011" i="60"/>
  <c r="K48" i="12" s="1"/>
  <c r="F1009" i="60"/>
  <c r="K46" i="12" s="1"/>
  <c r="F1006" i="60"/>
  <c r="K45" i="12" s="1"/>
  <c r="F1005" i="60"/>
  <c r="K44" i="12" s="1"/>
  <c r="F1001" i="60"/>
  <c r="K40" i="12" s="1"/>
  <c r="F1000" i="60"/>
  <c r="K39" i="12" s="1"/>
  <c r="F999" i="60"/>
  <c r="K38" i="12" s="1"/>
  <c r="F997" i="60"/>
  <c r="K36" i="12" s="1"/>
  <c r="F995" i="60"/>
  <c r="K34" i="12" s="1"/>
  <c r="F993" i="60"/>
  <c r="K32" i="12" s="1"/>
  <c r="F992" i="60"/>
  <c r="F959" i="60"/>
  <c r="J18" i="12" s="1"/>
  <c r="F954" i="60"/>
  <c r="J13" i="12" s="1"/>
  <c r="F945" i="60"/>
  <c r="F912" i="60"/>
  <c r="F907" i="60"/>
  <c r="F898" i="60"/>
  <c r="F865" i="60"/>
  <c r="J45" i="12" s="1"/>
  <c r="F860" i="60"/>
  <c r="J40" i="12" s="1"/>
  <c r="F851" i="60"/>
  <c r="F818" i="60"/>
  <c r="I18" i="12" s="1"/>
  <c r="F804" i="60"/>
  <c r="F771" i="60"/>
  <c r="F757" i="60"/>
  <c r="F724" i="60"/>
  <c r="I45" i="12" s="1"/>
  <c r="F710" i="60"/>
  <c r="F677" i="60"/>
  <c r="H18" i="12" s="1"/>
  <c r="F663" i="60"/>
  <c r="F630" i="60"/>
  <c r="F616" i="60"/>
  <c r="F583" i="60"/>
  <c r="H45" i="12" s="1"/>
  <c r="F578" i="60"/>
  <c r="H40" i="12" s="1"/>
  <c r="F536" i="60"/>
  <c r="G18" i="12" s="1"/>
  <c r="F489" i="60"/>
  <c r="F472" i="60"/>
  <c r="G52" i="13" s="1"/>
  <c r="F442" i="60"/>
  <c r="G45" i="12" s="1"/>
  <c r="F407" i="60"/>
  <c r="F395" i="60"/>
  <c r="F18" i="12" s="1"/>
  <c r="F360" i="60"/>
  <c r="F348" i="60"/>
  <c r="F301" i="60"/>
  <c r="F45" i="12" s="1"/>
  <c r="F296" i="60"/>
  <c r="F40" i="12" s="1"/>
  <c r="F280" i="60"/>
  <c r="E20" i="13" s="1"/>
  <c r="F266" i="60"/>
  <c r="F254" i="60"/>
  <c r="E18" i="12" s="1"/>
  <c r="F233" i="60"/>
  <c r="F219" i="60"/>
  <c r="F207" i="60"/>
  <c r="F193" i="60"/>
  <c r="F188" i="60"/>
  <c r="E50" i="13" s="1"/>
  <c r="F160" i="60"/>
  <c r="E45" i="12" s="1"/>
  <c r="F113" i="60"/>
  <c r="D18" i="12" s="1"/>
  <c r="F66" i="60"/>
  <c r="F19" i="60"/>
  <c r="D45" i="12" s="1"/>
  <c r="F2024" i="57"/>
  <c r="F2023" i="57"/>
  <c r="F2022" i="57"/>
  <c r="F2021" i="57"/>
  <c r="F2020" i="57"/>
  <c r="F2019" i="57"/>
  <c r="H2019" i="57" s="1"/>
  <c r="F2019" i="60" s="1"/>
  <c r="F2018" i="57"/>
  <c r="H2018" i="57" s="1"/>
  <c r="F2017" i="57"/>
  <c r="F2016" i="57"/>
  <c r="H2016" i="57" s="1"/>
  <c r="F2016" i="60" s="1"/>
  <c r="T20" i="12" s="1"/>
  <c r="F2015" i="57"/>
  <c r="F2014" i="57"/>
  <c r="F2013" i="57"/>
  <c r="F2012" i="57"/>
  <c r="F2011" i="57"/>
  <c r="H2011" i="57" s="1"/>
  <c r="F2011" i="60" s="1"/>
  <c r="T17" i="12" s="1"/>
  <c r="F2010" i="57"/>
  <c r="H2010" i="57" s="1"/>
  <c r="F2010" i="60" s="1"/>
  <c r="T16" i="12" s="1"/>
  <c r="F2009" i="57"/>
  <c r="F2008" i="57"/>
  <c r="H2008" i="57" s="1"/>
  <c r="F2008" i="60" s="1"/>
  <c r="T14" i="12" s="1"/>
  <c r="F2007" i="57"/>
  <c r="H2007" i="57" s="1"/>
  <c r="F2007" i="60" s="1"/>
  <c r="T13" i="12" s="1"/>
  <c r="F2006" i="57"/>
  <c r="F2005" i="57"/>
  <c r="F2004" i="57"/>
  <c r="F2003" i="57"/>
  <c r="F2002" i="57"/>
  <c r="F2001" i="57"/>
  <c r="F2000" i="57"/>
  <c r="H2000" i="57" s="1"/>
  <c r="F1999" i="57"/>
  <c r="H1999" i="57" s="1"/>
  <c r="F1999" i="60" s="1"/>
  <c r="T5" i="12" s="1"/>
  <c r="F1998" i="57"/>
  <c r="F1997" i="57"/>
  <c r="F1996" i="57"/>
  <c r="F1995" i="57"/>
  <c r="F1994" i="57"/>
  <c r="H1994" i="57" s="1"/>
  <c r="F1994" i="60" s="1"/>
  <c r="F1993" i="57"/>
  <c r="F1992" i="57"/>
  <c r="H1992" i="57" s="1"/>
  <c r="F1992" i="60" s="1"/>
  <c r="F1991" i="57"/>
  <c r="F1990" i="57"/>
  <c r="H1990" i="57" s="1"/>
  <c r="M1990" i="57" s="1"/>
  <c r="F1989" i="57"/>
  <c r="F1988" i="57"/>
  <c r="F1987" i="57"/>
  <c r="H1987" i="57" s="1"/>
  <c r="F1987" i="60" s="1"/>
  <c r="F1986" i="57"/>
  <c r="F1985" i="57"/>
  <c r="F1984" i="57"/>
  <c r="H1984" i="57" s="1"/>
  <c r="F1983" i="57"/>
  <c r="H1983" i="57" s="1"/>
  <c r="F1983" i="60" s="1"/>
  <c r="F1982" i="57"/>
  <c r="F1981" i="57"/>
  <c r="F1980" i="57"/>
  <c r="F1979" i="57"/>
  <c r="F1978" i="57"/>
  <c r="F1977" i="57"/>
  <c r="F1976" i="57"/>
  <c r="H1976" i="57" s="1"/>
  <c r="F1976" i="60" s="1"/>
  <c r="F1975" i="57"/>
  <c r="F1974" i="57"/>
  <c r="F1973" i="57"/>
  <c r="F1972" i="57"/>
  <c r="H1972" i="57" s="1"/>
  <c r="F1972" i="60" s="1"/>
  <c r="F1971" i="57"/>
  <c r="F1970" i="57"/>
  <c r="F1969" i="57"/>
  <c r="F1968" i="57"/>
  <c r="H1968" i="57" s="1"/>
  <c r="F1968" i="60" s="1"/>
  <c r="F1967" i="57"/>
  <c r="H1967" i="57" s="1"/>
  <c r="F1967" i="60" s="1"/>
  <c r="F1966" i="57"/>
  <c r="H1966" i="57" s="1"/>
  <c r="F1966" i="60" s="1"/>
  <c r="F1965" i="57"/>
  <c r="F1964" i="57"/>
  <c r="F1963" i="57"/>
  <c r="F1962" i="57"/>
  <c r="F1961" i="57"/>
  <c r="F1960" i="57"/>
  <c r="H1960" i="57" s="1"/>
  <c r="M1960" i="57" s="1"/>
  <c r="F1959" i="57"/>
  <c r="H1959" i="57" s="1"/>
  <c r="F1959" i="60" s="1"/>
  <c r="T44" i="12" s="1"/>
  <c r="F1958" i="57"/>
  <c r="H1958" i="57" s="1"/>
  <c r="F1957" i="57"/>
  <c r="F1956" i="57"/>
  <c r="H1956" i="57" s="1"/>
  <c r="F1956" i="60" s="1"/>
  <c r="T41" i="12" s="1"/>
  <c r="F1955" i="57"/>
  <c r="F1954" i="57"/>
  <c r="H1954" i="57" s="1"/>
  <c r="F1954" i="60" s="1"/>
  <c r="T39" i="12" s="1"/>
  <c r="F1953" i="57"/>
  <c r="F1952" i="57"/>
  <c r="H1952" i="57" s="1"/>
  <c r="F1952" i="60" s="1"/>
  <c r="T37" i="12" s="1"/>
  <c r="F1951" i="57"/>
  <c r="H1951" i="57" s="1"/>
  <c r="F1951" i="60" s="1"/>
  <c r="T36" i="12" s="1"/>
  <c r="F1950" i="57"/>
  <c r="F1949" i="57"/>
  <c r="F1948" i="57"/>
  <c r="F1947" i="57"/>
  <c r="H1947" i="57" s="1"/>
  <c r="F1947" i="60" s="1"/>
  <c r="T32" i="12" s="1"/>
  <c r="F1946" i="57"/>
  <c r="F1945" i="57"/>
  <c r="F1944" i="57"/>
  <c r="H1944" i="57" s="1"/>
  <c r="F1943" i="57"/>
  <c r="F1942" i="57"/>
  <c r="F1941" i="57"/>
  <c r="F1940" i="57"/>
  <c r="F1939" i="57"/>
  <c r="F1938" i="57"/>
  <c r="F1937" i="57"/>
  <c r="F1936" i="57"/>
  <c r="H1936" i="57" s="1"/>
  <c r="F1936" i="60" s="1"/>
  <c r="F1935" i="57"/>
  <c r="F1934" i="57"/>
  <c r="H1934" i="57" s="1"/>
  <c r="M1934" i="57" s="1"/>
  <c r="F1933" i="57"/>
  <c r="F1932" i="57"/>
  <c r="H1932" i="57" s="1"/>
  <c r="M1932" i="57" s="1"/>
  <c r="F1931" i="57"/>
  <c r="H1931" i="57" s="1"/>
  <c r="F1930" i="57"/>
  <c r="H1930" i="57" s="1"/>
  <c r="F1930" i="60" s="1"/>
  <c r="S14" i="12" s="1"/>
  <c r="F1929" i="57"/>
  <c r="F1928" i="57"/>
  <c r="F1927" i="57"/>
  <c r="H1927" i="57" s="1"/>
  <c r="F1927" i="60" s="1"/>
  <c r="S11" i="12" s="1"/>
  <c r="F1926" i="57"/>
  <c r="H1926" i="57" s="1"/>
  <c r="F1926" i="60" s="1"/>
  <c r="S10" i="12" s="1"/>
  <c r="F1925" i="57"/>
  <c r="F1924" i="57"/>
  <c r="F1923" i="57"/>
  <c r="F1922" i="57"/>
  <c r="F1921" i="57"/>
  <c r="F1920" i="57"/>
  <c r="F1919" i="57"/>
  <c r="F1918" i="57"/>
  <c r="F1917" i="57"/>
  <c r="F1916" i="57"/>
  <c r="H1916" i="57" s="1"/>
  <c r="F1916" i="60" s="1"/>
  <c r="F1915" i="57"/>
  <c r="F1914" i="57"/>
  <c r="H1914" i="57" s="1"/>
  <c r="F1914" i="60" s="1"/>
  <c r="F1913" i="57"/>
  <c r="F1912" i="57"/>
  <c r="F1911" i="57"/>
  <c r="H1911" i="57" s="1"/>
  <c r="F1911" i="60" s="1"/>
  <c r="F1910" i="57"/>
  <c r="H1910" i="57" s="1"/>
  <c r="F1909" i="57"/>
  <c r="F1908" i="57"/>
  <c r="H1908" i="57" s="1"/>
  <c r="M1908" i="57" s="1"/>
  <c r="F1907" i="57"/>
  <c r="H1907" i="57" s="1"/>
  <c r="F1907" i="60" s="1"/>
  <c r="F1906" i="57"/>
  <c r="F1905" i="57"/>
  <c r="F1904" i="57"/>
  <c r="F1903" i="57"/>
  <c r="H1903" i="57" s="1"/>
  <c r="F1903" i="60" s="1"/>
  <c r="F1902" i="57"/>
  <c r="H1902" i="57" s="1"/>
  <c r="F1901" i="57"/>
  <c r="F1900" i="57"/>
  <c r="F1899" i="57"/>
  <c r="H1899" i="57" s="1"/>
  <c r="F1899" i="60" s="1"/>
  <c r="F1898" i="57"/>
  <c r="H1898" i="57" s="1"/>
  <c r="F1898" i="60" s="1"/>
  <c r="F1897" i="57"/>
  <c r="F1896" i="57"/>
  <c r="F1895" i="57"/>
  <c r="F1894" i="57"/>
  <c r="H1894" i="57" s="1"/>
  <c r="F1893" i="57"/>
  <c r="F1892" i="57"/>
  <c r="F1891" i="57"/>
  <c r="F1890" i="57"/>
  <c r="F1889" i="57"/>
  <c r="F1888" i="57"/>
  <c r="H1888" i="57" s="1"/>
  <c r="F1888" i="60" s="1"/>
  <c r="F1887" i="57"/>
  <c r="H1887" i="57" s="1"/>
  <c r="F1887" i="60" s="1"/>
  <c r="S48" i="12" s="1"/>
  <c r="F1886" i="57"/>
  <c r="H1886" i="57" s="1"/>
  <c r="F1885" i="57"/>
  <c r="F1884" i="57"/>
  <c r="F1883" i="57"/>
  <c r="H1883" i="57" s="1"/>
  <c r="F1883" i="60" s="1"/>
  <c r="F1882" i="57"/>
  <c r="F1881" i="57"/>
  <c r="F1880" i="57"/>
  <c r="H1880" i="57" s="1"/>
  <c r="F1880" i="60" s="1"/>
  <c r="S43" i="12" s="1"/>
  <c r="F1879" i="57"/>
  <c r="F1878" i="57"/>
  <c r="H1878" i="57" s="1"/>
  <c r="F1878" i="60" s="1"/>
  <c r="S41" i="12" s="1"/>
  <c r="F1877" i="57"/>
  <c r="H1877" i="57" s="1"/>
  <c r="F1876" i="57"/>
  <c r="F1875" i="57"/>
  <c r="F1874" i="57"/>
  <c r="F1873" i="57"/>
  <c r="F1872" i="57"/>
  <c r="H1872" i="57" s="1"/>
  <c r="F1872" i="60" s="1"/>
  <c r="S35" i="12" s="1"/>
  <c r="F1871" i="57"/>
  <c r="H1871" i="57" s="1"/>
  <c r="F1870" i="57"/>
  <c r="H1870" i="57" s="1"/>
  <c r="F1870" i="60" s="1"/>
  <c r="S33" i="12" s="1"/>
  <c r="F1869" i="57"/>
  <c r="H1869" i="57" s="1"/>
  <c r="F1869" i="60" s="1"/>
  <c r="S32" i="12" s="1"/>
  <c r="F1868" i="57"/>
  <c r="F1867" i="57"/>
  <c r="F1866" i="57"/>
  <c r="F1865" i="57"/>
  <c r="F1864" i="57"/>
  <c r="H1864" i="57" s="1"/>
  <c r="F1864" i="60" s="1"/>
  <c r="F1863" i="57"/>
  <c r="F1862" i="57"/>
  <c r="H1862" i="57" s="1"/>
  <c r="F1862" i="60" s="1"/>
  <c r="F1861" i="57"/>
  <c r="F1860" i="57"/>
  <c r="H1860" i="57" s="1"/>
  <c r="F1860" i="60" s="1"/>
  <c r="R20" i="12" s="1"/>
  <c r="F1859" i="57"/>
  <c r="H1859" i="57" s="1"/>
  <c r="F1859" i="60" s="1"/>
  <c r="R19" i="12" s="1"/>
  <c r="F1858" i="57"/>
  <c r="F1857" i="57"/>
  <c r="H1857" i="57" s="1"/>
  <c r="F1857" i="60" s="1"/>
  <c r="F1856" i="57"/>
  <c r="H1856" i="57" s="1"/>
  <c r="M1856" i="57" s="1"/>
  <c r="F1855" i="57"/>
  <c r="F1854" i="57"/>
  <c r="F1853" i="57"/>
  <c r="F1852" i="57"/>
  <c r="F1851" i="57"/>
  <c r="H1851" i="57" s="1"/>
  <c r="F1851" i="60" s="1"/>
  <c r="R13" i="12" s="1"/>
  <c r="F1850" i="57"/>
  <c r="F1849" i="57"/>
  <c r="H1849" i="57" s="1"/>
  <c r="F1848" i="57"/>
  <c r="H1848" i="57" s="1"/>
  <c r="M1848" i="57" s="1"/>
  <c r="F1847" i="57"/>
  <c r="H1847" i="57" s="1"/>
  <c r="F1847" i="60" s="1"/>
  <c r="R9" i="12" s="1"/>
  <c r="F1846" i="57"/>
  <c r="F1845" i="57"/>
  <c r="F1844" i="57"/>
  <c r="H1844" i="57" s="1"/>
  <c r="F1843" i="57"/>
  <c r="F1842" i="57"/>
  <c r="F1841" i="57"/>
  <c r="H1841" i="57" s="1"/>
  <c r="F1841" i="60" s="1"/>
  <c r="F1840" i="57"/>
  <c r="F1839" i="57"/>
  <c r="F1838" i="57"/>
  <c r="F1837" i="57"/>
  <c r="F1836" i="57"/>
  <c r="H1836" i="57" s="1"/>
  <c r="F1836" i="60" s="1"/>
  <c r="F1835" i="57"/>
  <c r="H1835" i="57" s="1"/>
  <c r="F1835" i="60" s="1"/>
  <c r="F1834" i="57"/>
  <c r="F1833" i="57"/>
  <c r="H1833" i="57" s="1"/>
  <c r="F1833" i="60" s="1"/>
  <c r="F1832" i="57"/>
  <c r="H1832" i="57" s="1"/>
  <c r="F1832" i="60" s="1"/>
  <c r="F1831" i="57"/>
  <c r="F1830" i="57"/>
  <c r="F1829" i="57"/>
  <c r="F1828" i="57"/>
  <c r="F1827" i="57"/>
  <c r="F1826" i="57"/>
  <c r="H1826" i="57" s="1"/>
  <c r="F1825" i="57"/>
  <c r="F1824" i="57"/>
  <c r="F1823" i="57"/>
  <c r="H1823" i="57" s="1"/>
  <c r="F1823" i="60" s="1"/>
  <c r="F1822" i="57"/>
  <c r="H1822" i="57" s="1"/>
  <c r="F1821" i="57"/>
  <c r="F1820" i="57"/>
  <c r="H1820" i="57" s="1"/>
  <c r="F1820" i="60" s="1"/>
  <c r="F1819" i="57"/>
  <c r="F1818" i="57"/>
  <c r="H1818" i="57" s="1"/>
  <c r="F1817" i="57"/>
  <c r="F1816" i="57"/>
  <c r="H1816" i="57" s="1"/>
  <c r="F1815" i="57"/>
  <c r="H1815" i="57" s="1"/>
  <c r="F1815" i="60" s="1"/>
  <c r="R51" i="12" s="1"/>
  <c r="F1814" i="57"/>
  <c r="F1813" i="57"/>
  <c r="H1813" i="57" s="1"/>
  <c r="F1813" i="60" s="1"/>
  <c r="R49" i="12" s="1"/>
  <c r="F1812" i="57"/>
  <c r="H1812" i="57" s="1"/>
  <c r="F1811" i="57"/>
  <c r="F1810" i="57"/>
  <c r="H1810" i="57" s="1"/>
  <c r="F1809" i="57"/>
  <c r="H1809" i="57" s="1"/>
  <c r="F1809" i="60" s="1"/>
  <c r="R48" i="12" s="1"/>
  <c r="F1808" i="57"/>
  <c r="H1808" i="57" s="1"/>
  <c r="F1808" i="60" s="1"/>
  <c r="R47" i="12" s="1"/>
  <c r="F1807" i="57"/>
  <c r="H1807" i="57" s="1"/>
  <c r="F1807" i="60" s="1"/>
  <c r="R46" i="12" s="1"/>
  <c r="F1806" i="57"/>
  <c r="F1805" i="57"/>
  <c r="F1804" i="57"/>
  <c r="F1803" i="57"/>
  <c r="H1803" i="57" s="1"/>
  <c r="F1803" i="60" s="1"/>
  <c r="R44" i="12" s="1"/>
  <c r="F1802" i="57"/>
  <c r="H1802" i="57" s="1"/>
  <c r="F1802" i="60" s="1"/>
  <c r="R43" i="12" s="1"/>
  <c r="F1801" i="57"/>
  <c r="H1801" i="57" s="1"/>
  <c r="F1801" i="60" s="1"/>
  <c r="R42" i="12" s="1"/>
  <c r="F1800" i="57"/>
  <c r="H1800" i="57" s="1"/>
  <c r="F1800" i="60" s="1"/>
  <c r="R41" i="12" s="1"/>
  <c r="F1799" i="57"/>
  <c r="F1798" i="57"/>
  <c r="H1798" i="57" s="1"/>
  <c r="F1798" i="60" s="1"/>
  <c r="R39" i="12" s="1"/>
  <c r="F1797" i="57"/>
  <c r="H1797" i="57" s="1"/>
  <c r="F1796" i="57"/>
  <c r="H1796" i="57" s="1"/>
  <c r="F1796" i="60" s="1"/>
  <c r="R37" i="12" s="1"/>
  <c r="F1795" i="57"/>
  <c r="F1794" i="57"/>
  <c r="F1793" i="57"/>
  <c r="F1792" i="57"/>
  <c r="F1791" i="57"/>
  <c r="F1790" i="57"/>
  <c r="F1789" i="57"/>
  <c r="H1789" i="57" s="1"/>
  <c r="F1789" i="60" s="1"/>
  <c r="Q24" i="12" s="1"/>
  <c r="F1788" i="57"/>
  <c r="F1787" i="57"/>
  <c r="H1787" i="57" s="1"/>
  <c r="F1787" i="60" s="1"/>
  <c r="Q22" i="12" s="1"/>
  <c r="F1786" i="57"/>
  <c r="H1786" i="57" s="1"/>
  <c r="F1786" i="60" s="1"/>
  <c r="F1785" i="57"/>
  <c r="F1784" i="57"/>
  <c r="H1784" i="57" s="1"/>
  <c r="F1784" i="60" s="1"/>
  <c r="F1783" i="57"/>
  <c r="F1782" i="57"/>
  <c r="F1781" i="57"/>
  <c r="H1781" i="57" s="1"/>
  <c r="F1781" i="60" s="1"/>
  <c r="Q19" i="12" s="1"/>
  <c r="F1780" i="57"/>
  <c r="F1779" i="57"/>
  <c r="H1779" i="57" s="1"/>
  <c r="F1779" i="60" s="1"/>
  <c r="F1778" i="57"/>
  <c r="H1778" i="57" s="1"/>
  <c r="M1778" i="57" s="1"/>
  <c r="F1777" i="57"/>
  <c r="H1777" i="57" s="1"/>
  <c r="F1777" i="60" s="1"/>
  <c r="Q17" i="12" s="1"/>
  <c r="F1776" i="57"/>
  <c r="F1775" i="57"/>
  <c r="F1774" i="57"/>
  <c r="H1774" i="57" s="1"/>
  <c r="F1774" i="60" s="1"/>
  <c r="Q14" i="12" s="1"/>
  <c r="F1773" i="57"/>
  <c r="F1772" i="57"/>
  <c r="H1772" i="57" s="1"/>
  <c r="F1772" i="60" s="1"/>
  <c r="Q12" i="12" s="1"/>
  <c r="F1771" i="57"/>
  <c r="H1771" i="57" s="1"/>
  <c r="F1771" i="60" s="1"/>
  <c r="Q11" i="12" s="1"/>
  <c r="F1770" i="57"/>
  <c r="F1769" i="57"/>
  <c r="F1768" i="57"/>
  <c r="H1768" i="57" s="1"/>
  <c r="F1767" i="57"/>
  <c r="F1766" i="57"/>
  <c r="F1765" i="57"/>
  <c r="H1765" i="57" s="1"/>
  <c r="F1765" i="60" s="1"/>
  <c r="Q5" i="12" s="1"/>
  <c r="F1764" i="57"/>
  <c r="F1763" i="57"/>
  <c r="H1763" i="57" s="1"/>
  <c r="F1763" i="60" s="1"/>
  <c r="F1762" i="57"/>
  <c r="F1761" i="57"/>
  <c r="F1760" i="57"/>
  <c r="F1759" i="57"/>
  <c r="F1758" i="57"/>
  <c r="F1757" i="57"/>
  <c r="H1757" i="57" s="1"/>
  <c r="F1757" i="60" s="1"/>
  <c r="F1756" i="57"/>
  <c r="F1755" i="57"/>
  <c r="F1754" i="57"/>
  <c r="F1753" i="57"/>
  <c r="H1753" i="57" s="1"/>
  <c r="F1752" i="57"/>
  <c r="F1751" i="57"/>
  <c r="H1751" i="57" s="1"/>
  <c r="F1751" i="60" s="1"/>
  <c r="F1750" i="57"/>
  <c r="F1749" i="57"/>
  <c r="F1748" i="57"/>
  <c r="H1748" i="57" s="1"/>
  <c r="F1748" i="60" s="1"/>
  <c r="F1747" i="57"/>
  <c r="F1746" i="57"/>
  <c r="F1745" i="57"/>
  <c r="H1745" i="57" s="1"/>
  <c r="F1745" i="60" s="1"/>
  <c r="F1744" i="57"/>
  <c r="H1744" i="57" s="1"/>
  <c r="F1743" i="57"/>
  <c r="F1742" i="57"/>
  <c r="H1742" i="57" s="1"/>
  <c r="F1741" i="57"/>
  <c r="F1740" i="57"/>
  <c r="H1740" i="57" s="1"/>
  <c r="F1740" i="60" s="1"/>
  <c r="F1739" i="57"/>
  <c r="H1739" i="57" s="1"/>
  <c r="F1739" i="60" s="1"/>
  <c r="F1738" i="57"/>
  <c r="H1738" i="57" s="1"/>
  <c r="F1738" i="60" s="1"/>
  <c r="F1737" i="57"/>
  <c r="H1737" i="57" s="1"/>
  <c r="F1737" i="60" s="1"/>
  <c r="Q51" i="12" s="1"/>
  <c r="F1736" i="57"/>
  <c r="F1735" i="57"/>
  <c r="F1734" i="57"/>
  <c r="F1733" i="57"/>
  <c r="F1732" i="57"/>
  <c r="H1732" i="57" s="1"/>
  <c r="F1732" i="60" s="1"/>
  <c r="F1731" i="57"/>
  <c r="F1730" i="57"/>
  <c r="H1730" i="57" s="1"/>
  <c r="F1730" i="60" s="1"/>
  <c r="Q47" i="12" s="1"/>
  <c r="F1729" i="57"/>
  <c r="F1728" i="57"/>
  <c r="F1727" i="57"/>
  <c r="H1727" i="57" s="1"/>
  <c r="F1727" i="60" s="1"/>
  <c r="F1726" i="57"/>
  <c r="H1726" i="57" s="1"/>
  <c r="M1726" i="57" s="1"/>
  <c r="F1725" i="57"/>
  <c r="H1725" i="57" s="1"/>
  <c r="F1725" i="60" s="1"/>
  <c r="Q44" i="12" s="1"/>
  <c r="F1724" i="57"/>
  <c r="F1723" i="57"/>
  <c r="H1723" i="57" s="1"/>
  <c r="F1723" i="60" s="1"/>
  <c r="Q42" i="12" s="1"/>
  <c r="F1722" i="57"/>
  <c r="F1721" i="57"/>
  <c r="F1720" i="57"/>
  <c r="F1719" i="57"/>
  <c r="H1719" i="57" s="1"/>
  <c r="F1719" i="60" s="1"/>
  <c r="Q38" i="12" s="1"/>
  <c r="F1718" i="57"/>
  <c r="H1718" i="57" s="1"/>
  <c r="F1718" i="60" s="1"/>
  <c r="Q37" i="12" s="1"/>
  <c r="F1717" i="57"/>
  <c r="H1717" i="57" s="1"/>
  <c r="F1717" i="60" s="1"/>
  <c r="Q36" i="12" s="1"/>
  <c r="F1716" i="57"/>
  <c r="F1715" i="57"/>
  <c r="H1715" i="57" s="1"/>
  <c r="F1715" i="60" s="1"/>
  <c r="Q34" i="12" s="1"/>
  <c r="F1714" i="57"/>
  <c r="H1714" i="57" s="1"/>
  <c r="F1714" i="60" s="1"/>
  <c r="Q33" i="12" s="1"/>
  <c r="F1713" i="57"/>
  <c r="H1713" i="57" s="1"/>
  <c r="F1713" i="60" s="1"/>
  <c r="Q32" i="12" s="1"/>
  <c r="F1712" i="57"/>
  <c r="F1711" i="57"/>
  <c r="F1710" i="57"/>
  <c r="F1709" i="57"/>
  <c r="F1708" i="57"/>
  <c r="F1707" i="57"/>
  <c r="H1707" i="57" s="1"/>
  <c r="F1707" i="60" s="1"/>
  <c r="F1706" i="57"/>
  <c r="F1705" i="57"/>
  <c r="H1705" i="57" s="1"/>
  <c r="F1704" i="57"/>
  <c r="H1704" i="57" s="1"/>
  <c r="F1703" i="57"/>
  <c r="F1702" i="57"/>
  <c r="F1701" i="57"/>
  <c r="F1700" i="57"/>
  <c r="F1699" i="57"/>
  <c r="F1698" i="57"/>
  <c r="H1698" i="57" s="1"/>
  <c r="F1697" i="57"/>
  <c r="F1696" i="57"/>
  <c r="H1696" i="57" s="1"/>
  <c r="F1696" i="60" s="1"/>
  <c r="P14" i="12" s="1"/>
  <c r="F1695" i="57"/>
  <c r="F1694" i="57"/>
  <c r="H1694" i="57" s="1"/>
  <c r="F1694" i="60" s="1"/>
  <c r="P12" i="12" s="1"/>
  <c r="F1693" i="57"/>
  <c r="F1692" i="57"/>
  <c r="F1691" i="57"/>
  <c r="H1691" i="57" s="1"/>
  <c r="F1691" i="60" s="1"/>
  <c r="P9" i="12" s="1"/>
  <c r="F1690" i="57"/>
  <c r="H1690" i="57" s="1"/>
  <c r="F1690" i="60" s="1"/>
  <c r="P8" i="12" s="1"/>
  <c r="F1689" i="57"/>
  <c r="F1688" i="57"/>
  <c r="F1687" i="57"/>
  <c r="F1686" i="57"/>
  <c r="F1685" i="57"/>
  <c r="F1684" i="57"/>
  <c r="F1683" i="57"/>
  <c r="H1683" i="57" s="1"/>
  <c r="F1683" i="60" s="1"/>
  <c r="F1682" i="57"/>
  <c r="H1682" i="57" s="1"/>
  <c r="F1682" i="60" s="1"/>
  <c r="F1681" i="57"/>
  <c r="F1680" i="57"/>
  <c r="H1680" i="57" s="1"/>
  <c r="F1680" i="60" s="1"/>
  <c r="F1679" i="57"/>
  <c r="F1678" i="57"/>
  <c r="H1678" i="57" s="1"/>
  <c r="F1678" i="60" s="1"/>
  <c r="F1677" i="57"/>
  <c r="F1676" i="57"/>
  <c r="F1675" i="57"/>
  <c r="H1675" i="57" s="1"/>
  <c r="F1675" i="60" s="1"/>
  <c r="F1674" i="57"/>
  <c r="H1674" i="57" s="1"/>
  <c r="M1674" i="57" s="1"/>
  <c r="F1673" i="57"/>
  <c r="F1672" i="57"/>
  <c r="F1671" i="57"/>
  <c r="F1670" i="57"/>
  <c r="H1670" i="57" s="1"/>
  <c r="F1670" i="60" s="1"/>
  <c r="F1669" i="57"/>
  <c r="H1669" i="57" s="1"/>
  <c r="F1668" i="57"/>
  <c r="F1667" i="57"/>
  <c r="F1666" i="57"/>
  <c r="H1666" i="57" s="1"/>
  <c r="F1666" i="60" s="1"/>
  <c r="F1665" i="57"/>
  <c r="H1665" i="57" s="1"/>
  <c r="F1665" i="60" s="1"/>
  <c r="F1664" i="57"/>
  <c r="H1664" i="57" s="1"/>
  <c r="F1664" i="60" s="1"/>
  <c r="F1663" i="57"/>
  <c r="F1662" i="57"/>
  <c r="H1662" i="57" s="1"/>
  <c r="F1662" i="60" s="1"/>
  <c r="F1661" i="57"/>
  <c r="H1661" i="57" s="1"/>
  <c r="F1661" i="60" s="1"/>
  <c r="F1660" i="57"/>
  <c r="F1659" i="57"/>
  <c r="F1658" i="57"/>
  <c r="F1657" i="57"/>
  <c r="H1657" i="57" s="1"/>
  <c r="F1657" i="60" s="1"/>
  <c r="P49" i="12" s="1"/>
  <c r="F1656" i="57"/>
  <c r="F1655" i="57"/>
  <c r="F1654" i="57"/>
  <c r="H1654" i="57" s="1"/>
  <c r="F1654" i="60" s="1"/>
  <c r="F1653" i="57"/>
  <c r="F1652" i="57"/>
  <c r="H1652" i="57" s="1"/>
  <c r="F1651" i="57"/>
  <c r="F1650" i="57"/>
  <c r="H1650" i="57" s="1"/>
  <c r="F1650" i="60" s="1"/>
  <c r="F1649" i="57"/>
  <c r="F1648" i="57"/>
  <c r="F1647" i="57"/>
  <c r="F1646" i="57"/>
  <c r="H1646" i="57" s="1"/>
  <c r="F1645" i="57"/>
  <c r="F1644" i="57"/>
  <c r="F1643" i="57"/>
  <c r="H1643" i="57" s="1"/>
  <c r="F1643" i="60" s="1"/>
  <c r="P40" i="12" s="1"/>
  <c r="F1642" i="57"/>
  <c r="F1641" i="57"/>
  <c r="H1641" i="57" s="1"/>
  <c r="F1641" i="60" s="1"/>
  <c r="P38" i="12" s="1"/>
  <c r="F1640" i="57"/>
  <c r="F1639" i="57"/>
  <c r="F1638" i="57"/>
  <c r="F1637" i="57"/>
  <c r="F1636" i="57"/>
  <c r="H1636" i="57" s="1"/>
  <c r="F1636" i="60" s="1"/>
  <c r="P33" i="12" s="1"/>
  <c r="F1635" i="57"/>
  <c r="H1635" i="57" s="1"/>
  <c r="F1635" i="60" s="1"/>
  <c r="P32" i="12" s="1"/>
  <c r="F1634" i="57"/>
  <c r="H1634" i="57" s="1"/>
  <c r="F1634" i="60" s="1"/>
  <c r="F1633" i="57"/>
  <c r="F1632" i="57"/>
  <c r="F1631" i="57"/>
  <c r="F1630" i="57"/>
  <c r="H1630" i="57" s="1"/>
  <c r="F1630" i="60" s="1"/>
  <c r="F1629" i="57"/>
  <c r="F1628" i="57"/>
  <c r="F1627" i="57"/>
  <c r="H1627" i="57" s="1"/>
  <c r="F1627" i="60" s="1"/>
  <c r="O21" i="12" s="1"/>
  <c r="F1626" i="57"/>
  <c r="F1625" i="57"/>
  <c r="F1624" i="57"/>
  <c r="F1623" i="57"/>
  <c r="F1622" i="57"/>
  <c r="F1621" i="57"/>
  <c r="H1621" i="57" s="1"/>
  <c r="F1620" i="57"/>
  <c r="H1620" i="57" s="1"/>
  <c r="F1620" i="60" s="1"/>
  <c r="O16" i="12" s="1"/>
  <c r="F1619" i="57"/>
  <c r="F1618" i="57"/>
  <c r="F1617" i="57"/>
  <c r="F1616" i="57"/>
  <c r="F1615" i="57"/>
  <c r="H1615" i="57" s="1"/>
  <c r="F1615" i="60" s="1"/>
  <c r="O11" i="12" s="1"/>
  <c r="F1614" i="57"/>
  <c r="F1613" i="57"/>
  <c r="H1613" i="57" s="1"/>
  <c r="F1613" i="60" s="1"/>
  <c r="O9" i="12" s="1"/>
  <c r="F1612" i="57"/>
  <c r="F1611" i="57"/>
  <c r="F1610" i="57"/>
  <c r="H1610" i="57" s="1"/>
  <c r="F1610" i="60" s="1"/>
  <c r="O6" i="12" s="1"/>
  <c r="F1609" i="57"/>
  <c r="F1608" i="57"/>
  <c r="H1608" i="57" s="1"/>
  <c r="F1608" i="60" s="1"/>
  <c r="F1607" i="57"/>
  <c r="H1607" i="57" s="1"/>
  <c r="F1607" i="60" s="1"/>
  <c r="F1606" i="57"/>
  <c r="F1605" i="57"/>
  <c r="H1605" i="57" s="1"/>
  <c r="F1605" i="60" s="1"/>
  <c r="F1604" i="57"/>
  <c r="H1604" i="57" s="1"/>
  <c r="F1604" i="60" s="1"/>
  <c r="F1603" i="57"/>
  <c r="F1602" i="57"/>
  <c r="F1601" i="57"/>
  <c r="F1600" i="57"/>
  <c r="F1599" i="57"/>
  <c r="F1598" i="57"/>
  <c r="F1597" i="57"/>
  <c r="F1596" i="57"/>
  <c r="H1596" i="57" s="1"/>
  <c r="M1596" i="57" s="1"/>
  <c r="F1595" i="57"/>
  <c r="H1595" i="57" s="1"/>
  <c r="F1595" i="60" s="1"/>
  <c r="F1594" i="57"/>
  <c r="F1593" i="57"/>
  <c r="F1592" i="57"/>
  <c r="F1591" i="57"/>
  <c r="H1591" i="57" s="1"/>
  <c r="F1591" i="60" s="1"/>
  <c r="F1590" i="57"/>
  <c r="F1589" i="57"/>
  <c r="F1588" i="57"/>
  <c r="F1587" i="57"/>
  <c r="F1586" i="57"/>
  <c r="H1586" i="57" s="1"/>
  <c r="F1586" i="60" s="1"/>
  <c r="F1585" i="57"/>
  <c r="F1584" i="57"/>
  <c r="H1584" i="57" s="1"/>
  <c r="F1584" i="60" s="1"/>
  <c r="F1583" i="57"/>
  <c r="H1583" i="57" s="1"/>
  <c r="F1583" i="60" s="1"/>
  <c r="F1582" i="57"/>
  <c r="F1581" i="57"/>
  <c r="H1581" i="57" s="1"/>
  <c r="F1581" i="60" s="1"/>
  <c r="O51" i="12" s="1"/>
  <c r="F1580" i="57"/>
  <c r="F1579" i="57"/>
  <c r="F1578" i="57"/>
  <c r="H1578" i="57" s="1"/>
  <c r="F1578" i="60" s="1"/>
  <c r="F1577" i="57"/>
  <c r="F1576" i="57"/>
  <c r="H1576" i="57" s="1"/>
  <c r="F1575" i="57"/>
  <c r="F1574" i="57"/>
  <c r="H1574" i="57" s="1"/>
  <c r="F1573" i="57"/>
  <c r="H1573" i="57" s="1"/>
  <c r="F1572" i="57"/>
  <c r="F1571" i="57"/>
  <c r="H1571" i="57" s="1"/>
  <c r="F1571" i="60" s="1"/>
  <c r="F1570" i="57"/>
  <c r="F1569" i="57"/>
  <c r="H1569" i="57" s="1"/>
  <c r="F1568" i="57"/>
  <c r="F1567" i="57"/>
  <c r="H1567" i="57" s="1"/>
  <c r="F1567" i="60" s="1"/>
  <c r="O42" i="12" s="1"/>
  <c r="F1566" i="57"/>
  <c r="H1566" i="57" s="1"/>
  <c r="F1565" i="57"/>
  <c r="H1565" i="57" s="1"/>
  <c r="F1565" i="60" s="1"/>
  <c r="O40" i="12" s="1"/>
  <c r="F1564" i="57"/>
  <c r="F1563" i="57"/>
  <c r="H1563" i="57" s="1"/>
  <c r="F1563" i="60" s="1"/>
  <c r="O38" i="12" s="1"/>
  <c r="F1562" i="57"/>
  <c r="F1561" i="57"/>
  <c r="H1561" i="57" s="1"/>
  <c r="F1561" i="60" s="1"/>
  <c r="O36" i="12" s="1"/>
  <c r="F1560" i="57"/>
  <c r="H1560" i="57" s="1"/>
  <c r="F1559" i="57"/>
  <c r="H1559" i="57" s="1"/>
  <c r="F1559" i="60" s="1"/>
  <c r="O34" i="12" s="1"/>
  <c r="F1558" i="57"/>
  <c r="H1558" i="57" s="1"/>
  <c r="F1558" i="60" s="1"/>
  <c r="O33" i="12" s="1"/>
  <c r="F1557" i="57"/>
  <c r="H1557" i="57" s="1"/>
  <c r="F1557" i="60" s="1"/>
  <c r="O32" i="12" s="1"/>
  <c r="F1556" i="57"/>
  <c r="H1556" i="57" s="1"/>
  <c r="F1555" i="57"/>
  <c r="F1554" i="57"/>
  <c r="F1553" i="57"/>
  <c r="H1553" i="57" s="1"/>
  <c r="F1553" i="60" s="1"/>
  <c r="N24" i="13" s="1"/>
  <c r="F1552" i="57"/>
  <c r="F1551" i="57"/>
  <c r="F1550" i="57"/>
  <c r="F1549" i="57"/>
  <c r="F1548" i="57"/>
  <c r="H1548" i="57" s="1"/>
  <c r="M1548" i="57" s="1"/>
  <c r="F1547" i="57"/>
  <c r="H1547" i="57" s="1"/>
  <c r="F1547" i="60" s="1"/>
  <c r="N16" i="13" s="1"/>
  <c r="F1546" i="57"/>
  <c r="F1545" i="57"/>
  <c r="F1544" i="57"/>
  <c r="F1543" i="57"/>
  <c r="H1543" i="57" s="1"/>
  <c r="F1542" i="57"/>
  <c r="F1541" i="57"/>
  <c r="F1540" i="57"/>
  <c r="F1539" i="57"/>
  <c r="F1538" i="57"/>
  <c r="H1538" i="57" s="1"/>
  <c r="F1537" i="57"/>
  <c r="H1537" i="57" s="1"/>
  <c r="M1537" i="57" s="1"/>
  <c r="F1536" i="57"/>
  <c r="F1535" i="57"/>
  <c r="F1534" i="57"/>
  <c r="F1533" i="57"/>
  <c r="H1533" i="57" s="1"/>
  <c r="F1533" i="60" s="1"/>
  <c r="N23" i="12" s="1"/>
  <c r="F1532" i="57"/>
  <c r="H1532" i="57" s="1"/>
  <c r="F1531" i="57"/>
  <c r="F1530" i="57"/>
  <c r="F1529" i="57"/>
  <c r="F1528" i="57"/>
  <c r="H1528" i="57" s="1"/>
  <c r="F1527" i="57"/>
  <c r="H1527" i="57" s="1"/>
  <c r="F1527" i="60" s="1"/>
  <c r="N20" i="12" s="1"/>
  <c r="F1526" i="57"/>
  <c r="F1525" i="57"/>
  <c r="F1524" i="57"/>
  <c r="H1524" i="57" s="1"/>
  <c r="F1524" i="60" s="1"/>
  <c r="F1523" i="57"/>
  <c r="F1522" i="57"/>
  <c r="H1522" i="57" s="1"/>
  <c r="M1522" i="57" s="1"/>
  <c r="F1521" i="57"/>
  <c r="H1521" i="57" s="1"/>
  <c r="F1520" i="57"/>
  <c r="H1520" i="57" s="1"/>
  <c r="F1520" i="60" s="1"/>
  <c r="N15" i="12" s="1"/>
  <c r="F1519" i="57"/>
  <c r="F1518" i="57"/>
  <c r="H1518" i="57" s="1"/>
  <c r="F1517" i="57"/>
  <c r="F1516" i="57"/>
  <c r="F1515" i="57"/>
  <c r="H1515" i="57" s="1"/>
  <c r="F1515" i="60" s="1"/>
  <c r="N10" i="12" s="1"/>
  <c r="F1514" i="57"/>
  <c r="H1514" i="57" s="1"/>
  <c r="F1513" i="57"/>
  <c r="F1512" i="57"/>
  <c r="F1511" i="57"/>
  <c r="F1510" i="57"/>
  <c r="H1510" i="57" s="1"/>
  <c r="F1509" i="57"/>
  <c r="H1509" i="57" s="1"/>
  <c r="M1509" i="57" s="1"/>
  <c r="F1508" i="57"/>
  <c r="H1508" i="57" s="1"/>
  <c r="M1508" i="57" s="1"/>
  <c r="F1507" i="57"/>
  <c r="F1506" i="57"/>
  <c r="H1506" i="57" s="1"/>
  <c r="F1506" i="60" s="1"/>
  <c r="F1505" i="57"/>
  <c r="F1504" i="57"/>
  <c r="H1504" i="57" s="1"/>
  <c r="F1504" i="60" s="1"/>
  <c r="F1503" i="57"/>
  <c r="F1502" i="57"/>
  <c r="F1501" i="57"/>
  <c r="H1501" i="57" s="1"/>
  <c r="F1500" i="57"/>
  <c r="H1500" i="57" s="1"/>
  <c r="F1500" i="60" s="1"/>
  <c r="F1499" i="57"/>
  <c r="H1499" i="57" s="1"/>
  <c r="F1498" i="57"/>
  <c r="H1498" i="57" s="1"/>
  <c r="F1497" i="57"/>
  <c r="F1496" i="57"/>
  <c r="H1496" i="57" s="1"/>
  <c r="F1495" i="57"/>
  <c r="H1495" i="57" s="1"/>
  <c r="M1495" i="57" s="1"/>
  <c r="F1494" i="57"/>
  <c r="H1494" i="57" s="1"/>
  <c r="F1493" i="57"/>
  <c r="F1492" i="57"/>
  <c r="H1492" i="57" s="1"/>
  <c r="M1492" i="57" s="1"/>
  <c r="F1491" i="57"/>
  <c r="H1491" i="57" s="1"/>
  <c r="M1491" i="57" s="1"/>
  <c r="F1490" i="57"/>
  <c r="F1489" i="57"/>
  <c r="H1489" i="57" s="1"/>
  <c r="F1489" i="60" s="1"/>
  <c r="F1488" i="57"/>
  <c r="F1487" i="57"/>
  <c r="H1487" i="57" s="1"/>
  <c r="F1487" i="60" s="1"/>
  <c r="F1486" i="57"/>
  <c r="F1485" i="57"/>
  <c r="H1485" i="57" s="1"/>
  <c r="M1485" i="57" s="1"/>
  <c r="F1484" i="57"/>
  <c r="F1483" i="57"/>
  <c r="F1482" i="57"/>
  <c r="F1481" i="57"/>
  <c r="H1481" i="57" s="1"/>
  <c r="F1481" i="60" s="1"/>
  <c r="F1480" i="57"/>
  <c r="F1479" i="57"/>
  <c r="F1478" i="57"/>
  <c r="F1477" i="57"/>
  <c r="H1477" i="57" s="1"/>
  <c r="F1477" i="60" s="1"/>
  <c r="F1476" i="57"/>
  <c r="F1475" i="57"/>
  <c r="F1474" i="57"/>
  <c r="H1474" i="57" s="1"/>
  <c r="F1474" i="60" s="1"/>
  <c r="F1473" i="57"/>
  <c r="F1472" i="57"/>
  <c r="H1472" i="57" s="1"/>
  <c r="F1472" i="60" s="1"/>
  <c r="F1471" i="57"/>
  <c r="F1470" i="57"/>
  <c r="H1470" i="57" s="1"/>
  <c r="F1470" i="60" s="1"/>
  <c r="F1469" i="57"/>
  <c r="F1468" i="57"/>
  <c r="F1467" i="57"/>
  <c r="F1466" i="57"/>
  <c r="F1465" i="57"/>
  <c r="H1465" i="57" s="1"/>
  <c r="F1464" i="57"/>
  <c r="H1464" i="57" s="1"/>
  <c r="F1464" i="60" s="1"/>
  <c r="F1463" i="57"/>
  <c r="H1463" i="57" s="1"/>
  <c r="M1463" i="57" s="1"/>
  <c r="F1462" i="57"/>
  <c r="F1461" i="57"/>
  <c r="F1460" i="57"/>
  <c r="F1459" i="57"/>
  <c r="H1459" i="57" s="1"/>
  <c r="F1458" i="57"/>
  <c r="F1457" i="57"/>
  <c r="H1457" i="57" s="1"/>
  <c r="F1457" i="60" s="1"/>
  <c r="N50" i="13" s="1"/>
  <c r="F1456" i="57"/>
  <c r="H1456" i="57" s="1"/>
  <c r="F1456" i="60" s="1"/>
  <c r="N49" i="13" s="1"/>
  <c r="F1455" i="57"/>
  <c r="H1455" i="57" s="1"/>
  <c r="F1455" i="60" s="1"/>
  <c r="N48" i="13" s="1"/>
  <c r="F1454" i="57"/>
  <c r="H1454" i="57" s="1"/>
  <c r="F1454" i="60" s="1"/>
  <c r="N47" i="13" s="1"/>
  <c r="F1453" i="57"/>
  <c r="H1453" i="57" s="1"/>
  <c r="F1453" i="60" s="1"/>
  <c r="N46" i="13" s="1"/>
  <c r="F1452" i="57"/>
  <c r="F1451" i="57"/>
  <c r="F1450" i="57"/>
  <c r="H1450" i="57" s="1"/>
  <c r="F1450" i="60" s="1"/>
  <c r="N43" i="13" s="1"/>
  <c r="F1449" i="57"/>
  <c r="F1448" i="57"/>
  <c r="H1448" i="57" s="1"/>
  <c r="F1448" i="60" s="1"/>
  <c r="N41" i="13" s="1"/>
  <c r="F1447" i="57"/>
  <c r="F1446" i="57"/>
  <c r="H1446" i="57" s="1"/>
  <c r="F1446" i="60" s="1"/>
  <c r="N39" i="13" s="1"/>
  <c r="F1445" i="57"/>
  <c r="F1444" i="57"/>
  <c r="H1444" i="57" s="1"/>
  <c r="F1443" i="57"/>
  <c r="F1442" i="57"/>
  <c r="F1441" i="57"/>
  <c r="F1440" i="57"/>
  <c r="H1440" i="57" s="1"/>
  <c r="F1439" i="57"/>
  <c r="F1438" i="57"/>
  <c r="F1437" i="57"/>
  <c r="H1437" i="57" s="1"/>
  <c r="F1436" i="57"/>
  <c r="F1435" i="57"/>
  <c r="H1435" i="57" s="1"/>
  <c r="F1435" i="60" s="1"/>
  <c r="F1434" i="57"/>
  <c r="H1434" i="57" s="1"/>
  <c r="F1434" i="60" s="1"/>
  <c r="N48" i="12" s="1"/>
  <c r="F1433" i="57"/>
  <c r="F1432" i="57"/>
  <c r="F1431" i="57"/>
  <c r="F1430" i="57"/>
  <c r="F1429" i="57"/>
  <c r="H1429" i="57" s="1"/>
  <c r="M1429" i="57" s="1"/>
  <c r="F1428" i="57"/>
  <c r="H1428" i="57" s="1"/>
  <c r="F1428" i="60" s="1"/>
  <c r="N44" i="12" s="1"/>
  <c r="F1427" i="57"/>
  <c r="F1426" i="57"/>
  <c r="F1425" i="57"/>
  <c r="F1424" i="57"/>
  <c r="F1423" i="57"/>
  <c r="F1422" i="57"/>
  <c r="H1422" i="57" s="1"/>
  <c r="F1422" i="60" s="1"/>
  <c r="N38" i="12" s="1"/>
  <c r="F1421" i="57"/>
  <c r="H1421" i="57" s="1"/>
  <c r="F1421" i="60" s="1"/>
  <c r="N37" i="12" s="1"/>
  <c r="F1420" i="57"/>
  <c r="H1420" i="57" s="1"/>
  <c r="F1420" i="60" s="1"/>
  <c r="N36" i="12" s="1"/>
  <c r="F1419" i="57"/>
  <c r="F1418" i="57"/>
  <c r="H1418" i="57" s="1"/>
  <c r="F1418" i="60" s="1"/>
  <c r="N34" i="12" s="1"/>
  <c r="F1417" i="57"/>
  <c r="H1417" i="57" s="1"/>
  <c r="F1417" i="60" s="1"/>
  <c r="N33" i="12" s="1"/>
  <c r="F1416" i="57"/>
  <c r="F1415" i="57"/>
  <c r="F1414" i="57"/>
  <c r="F1413" i="57"/>
  <c r="F1412" i="57"/>
  <c r="H1412" i="57" s="1"/>
  <c r="F1411" i="57"/>
  <c r="F1410" i="57"/>
  <c r="F1409" i="57"/>
  <c r="F1408" i="57"/>
  <c r="H1408" i="57" s="1"/>
  <c r="F1408" i="60" s="1"/>
  <c r="M20" i="13" s="1"/>
  <c r="F1407" i="57"/>
  <c r="F1406" i="57"/>
  <c r="H1406" i="57" s="1"/>
  <c r="F1406" i="60" s="1"/>
  <c r="M16" i="13" s="1"/>
  <c r="F1405" i="57"/>
  <c r="H1405" i="57" s="1"/>
  <c r="F1405" i="60" s="1"/>
  <c r="M15" i="13" s="1"/>
  <c r="F1404" i="57"/>
  <c r="F1403" i="57"/>
  <c r="H1403" i="57" s="1"/>
  <c r="F1402" i="57"/>
  <c r="H1402" i="57" s="1"/>
  <c r="F1402" i="60" s="1"/>
  <c r="M12" i="13" s="1"/>
  <c r="F1401" i="57"/>
  <c r="F1400" i="57"/>
  <c r="H1400" i="57" s="1"/>
  <c r="F1399" i="57"/>
  <c r="F1398" i="57"/>
  <c r="F1397" i="57"/>
  <c r="F1396" i="57"/>
  <c r="H1396" i="57" s="1"/>
  <c r="F1396" i="60" s="1"/>
  <c r="M6" i="13" s="1"/>
  <c r="F1395" i="57"/>
  <c r="F1394" i="57"/>
  <c r="H1394" i="57" s="1"/>
  <c r="F1394" i="60" s="1"/>
  <c r="F1393" i="57"/>
  <c r="F1392" i="57"/>
  <c r="F1391" i="57"/>
  <c r="F1390" i="57"/>
  <c r="F1389" i="57"/>
  <c r="F1388" i="57"/>
  <c r="F1387" i="57"/>
  <c r="F1386" i="57"/>
  <c r="F1385" i="57"/>
  <c r="H1385" i="57" s="1"/>
  <c r="F1385" i="60" s="1"/>
  <c r="M19" i="12" s="1"/>
  <c r="F1384" i="57"/>
  <c r="F1383" i="57"/>
  <c r="F1382" i="57"/>
  <c r="H1382" i="57" s="1"/>
  <c r="F1381" i="57"/>
  <c r="F1380" i="57"/>
  <c r="H1380" i="57" s="1"/>
  <c r="F1380" i="60" s="1"/>
  <c r="M16" i="12" s="1"/>
  <c r="F1379" i="57"/>
  <c r="H1379" i="57" s="1"/>
  <c r="F1379" i="60" s="1"/>
  <c r="M15" i="12" s="1"/>
  <c r="F1378" i="57"/>
  <c r="F1377" i="57"/>
  <c r="H1377" i="57" s="1"/>
  <c r="F1377" i="60" s="1"/>
  <c r="M13" i="12" s="1"/>
  <c r="F1376" i="57"/>
  <c r="H1376" i="57" s="1"/>
  <c r="F1376" i="60" s="1"/>
  <c r="M12" i="12" s="1"/>
  <c r="F1375" i="57"/>
  <c r="F1374" i="57"/>
  <c r="F1373" i="57"/>
  <c r="F1372" i="57"/>
  <c r="H1372" i="57" s="1"/>
  <c r="F1372" i="60" s="1"/>
  <c r="M8" i="12" s="1"/>
  <c r="F1371" i="57"/>
  <c r="F1370" i="57"/>
  <c r="F1369" i="57"/>
  <c r="H1369" i="57" s="1"/>
  <c r="F1369" i="60" s="1"/>
  <c r="M5" i="12" s="1"/>
  <c r="F1368" i="57"/>
  <c r="F1367" i="57"/>
  <c r="H1367" i="57" s="1"/>
  <c r="F1367" i="60" s="1"/>
  <c r="F1366" i="57"/>
  <c r="F1365" i="57"/>
  <c r="H1365" i="57" s="1"/>
  <c r="F1365" i="60" s="1"/>
  <c r="F1364" i="57"/>
  <c r="H1364" i="57" s="1"/>
  <c r="F1364" i="60" s="1"/>
  <c r="F1363" i="57"/>
  <c r="H1363" i="57" s="1"/>
  <c r="F1362" i="57"/>
  <c r="F1361" i="57"/>
  <c r="F1360" i="57"/>
  <c r="H1360" i="57" s="1"/>
  <c r="F1360" i="60" s="1"/>
  <c r="F1359" i="57"/>
  <c r="H1359" i="57" s="1"/>
  <c r="F1359" i="60" s="1"/>
  <c r="F1358" i="57"/>
  <c r="H1358" i="57" s="1"/>
  <c r="F1358" i="60" s="1"/>
  <c r="F1357" i="57"/>
  <c r="F1356" i="57"/>
  <c r="H1356" i="57" s="1"/>
  <c r="F1356" i="60" s="1"/>
  <c r="F1355" i="57"/>
  <c r="F1354" i="57"/>
  <c r="H1354" i="57" s="1"/>
  <c r="F1354" i="60" s="1"/>
  <c r="F1353" i="57"/>
  <c r="F1352" i="57"/>
  <c r="H1352" i="57" s="1"/>
  <c r="F1352" i="60" s="1"/>
  <c r="F1351" i="57"/>
  <c r="H1351" i="57" s="1"/>
  <c r="F1351" i="60" s="1"/>
  <c r="F1350" i="57"/>
  <c r="F1349" i="57"/>
  <c r="F1348" i="57"/>
  <c r="F1347" i="57"/>
  <c r="F1346" i="57"/>
  <c r="F1345" i="57"/>
  <c r="H1345" i="57" s="1"/>
  <c r="F1345" i="60" s="1"/>
  <c r="F1344" i="57"/>
  <c r="F1343" i="57"/>
  <c r="F1342" i="57"/>
  <c r="F1341" i="57"/>
  <c r="H1341" i="57" s="1"/>
  <c r="F1340" i="57"/>
  <c r="F1339" i="57"/>
  <c r="F1338" i="57"/>
  <c r="F1337" i="57"/>
  <c r="H1337" i="57" s="1"/>
  <c r="F1337" i="60" s="1"/>
  <c r="F1336" i="57"/>
  <c r="F1335" i="57"/>
  <c r="F1334" i="57"/>
  <c r="F1333" i="57"/>
  <c r="F1332" i="57"/>
  <c r="H1332" i="57" s="1"/>
  <c r="F1331" i="57"/>
  <c r="F1330" i="57"/>
  <c r="F1329" i="57"/>
  <c r="H1329" i="57" s="1"/>
  <c r="F1329" i="60" s="1"/>
  <c r="F1328" i="57"/>
  <c r="H1328" i="57" s="1"/>
  <c r="F1327" i="57"/>
  <c r="F1326" i="57"/>
  <c r="F1325" i="57"/>
  <c r="H1325" i="57" s="1"/>
  <c r="F1325" i="60" s="1"/>
  <c r="F1324" i="57"/>
  <c r="F1323" i="57"/>
  <c r="F1322" i="57"/>
  <c r="H1322" i="57" s="1"/>
  <c r="F1322" i="60" s="1"/>
  <c r="F1321" i="57"/>
  <c r="F1320" i="57"/>
  <c r="F1319" i="57"/>
  <c r="H1319" i="57" s="1"/>
  <c r="F1319" i="60" s="1"/>
  <c r="M53" i="13" s="1"/>
  <c r="F1318" i="57"/>
  <c r="F1317" i="57"/>
  <c r="F1316" i="57"/>
  <c r="F1315" i="57"/>
  <c r="H1315" i="57" s="1"/>
  <c r="F1314" i="57"/>
  <c r="F1313" i="57"/>
  <c r="F1312" i="57"/>
  <c r="H1312" i="57" s="1"/>
  <c r="F1312" i="60" s="1"/>
  <c r="M46" i="13" s="1"/>
  <c r="F1311" i="57"/>
  <c r="H1311" i="57" s="1"/>
  <c r="F1311" i="60" s="1"/>
  <c r="M45" i="13" s="1"/>
  <c r="F1310" i="57"/>
  <c r="H1310" i="57" s="1"/>
  <c r="F1310" i="60" s="1"/>
  <c r="M44" i="13" s="1"/>
  <c r="F1309" i="57"/>
  <c r="F1308" i="57"/>
  <c r="H1308" i="57" s="1"/>
  <c r="F1308" i="60" s="1"/>
  <c r="M42" i="13" s="1"/>
  <c r="F1307" i="57"/>
  <c r="F1306" i="57"/>
  <c r="H1306" i="57" s="1"/>
  <c r="F1306" i="60" s="1"/>
  <c r="M40" i="13" s="1"/>
  <c r="F1305" i="57"/>
  <c r="F1304" i="57"/>
  <c r="F1303" i="57"/>
  <c r="F1302" i="57"/>
  <c r="F1301" i="57"/>
  <c r="F1300" i="57"/>
  <c r="F1299" i="57"/>
  <c r="H1299" i="57" s="1"/>
  <c r="F1299" i="60" s="1"/>
  <c r="M51" i="12" s="1"/>
  <c r="F1298" i="57"/>
  <c r="F1297" i="57"/>
  <c r="F1296" i="57"/>
  <c r="H1296" i="57" s="1"/>
  <c r="F1296" i="60" s="1"/>
  <c r="F1295" i="57"/>
  <c r="H1295" i="57" s="1"/>
  <c r="F1295" i="60" s="1"/>
  <c r="F1294" i="57"/>
  <c r="F1293" i="57"/>
  <c r="H1293" i="57" s="1"/>
  <c r="F1292" i="57"/>
  <c r="F1291" i="57"/>
  <c r="F1290" i="57"/>
  <c r="F1289" i="57"/>
  <c r="H1289" i="57" s="1"/>
  <c r="F1289" i="60" s="1"/>
  <c r="F1288" i="57"/>
  <c r="F1287" i="57"/>
  <c r="H1287" i="57" s="1"/>
  <c r="F1286" i="57"/>
  <c r="F1285" i="57"/>
  <c r="H1285" i="57" s="1"/>
  <c r="F1285" i="60" s="1"/>
  <c r="M42" i="12" s="1"/>
  <c r="F1284" i="57"/>
  <c r="F1283" i="57"/>
  <c r="F1282" i="57"/>
  <c r="H1282" i="57" s="1"/>
  <c r="F1282" i="60" s="1"/>
  <c r="M39" i="12" s="1"/>
  <c r="F1281" i="57"/>
  <c r="F1280" i="57"/>
  <c r="H1280" i="57" s="1"/>
  <c r="F1279" i="57"/>
  <c r="F1278" i="57"/>
  <c r="H1278" i="57" s="1"/>
  <c r="F1278" i="60" s="1"/>
  <c r="M35" i="12" s="1"/>
  <c r="F1277" i="57"/>
  <c r="F1276" i="57"/>
  <c r="H1276" i="57" s="1"/>
  <c r="F1276" i="60" s="1"/>
  <c r="M33" i="12" s="1"/>
  <c r="F1275" i="57"/>
  <c r="F1274" i="57"/>
  <c r="F1273" i="57"/>
  <c r="F1272" i="57"/>
  <c r="F1271" i="57"/>
  <c r="H1271" i="57" s="1"/>
  <c r="F1271" i="60" s="1"/>
  <c r="L24" i="13" s="1"/>
  <c r="F1270" i="57"/>
  <c r="F1269" i="57"/>
  <c r="H1269" i="57" s="1"/>
  <c r="F1269" i="60" s="1"/>
  <c r="L22" i="13" s="1"/>
  <c r="F1268" i="57"/>
  <c r="H1268" i="57" s="1"/>
  <c r="F1268" i="60" s="1"/>
  <c r="L21" i="13" s="1"/>
  <c r="F1267" i="57"/>
  <c r="F1266" i="57"/>
  <c r="F1265" i="57"/>
  <c r="H1265" i="57" s="1"/>
  <c r="F1264" i="57"/>
  <c r="H1264" i="57" s="1"/>
  <c r="F1264" i="60" s="1"/>
  <c r="L15" i="13" s="1"/>
  <c r="F1263" i="57"/>
  <c r="H1263" i="57" s="1"/>
  <c r="F1263" i="60" s="1"/>
  <c r="L14" i="13" s="1"/>
  <c r="F1262" i="57"/>
  <c r="H1262" i="57" s="1"/>
  <c r="F1262" i="60" s="1"/>
  <c r="L13" i="13" s="1"/>
  <c r="F1261" i="57"/>
  <c r="H1261" i="57" s="1"/>
  <c r="F1261" i="60" s="1"/>
  <c r="L12" i="13" s="1"/>
  <c r="F1260" i="57"/>
  <c r="H1260" i="57" s="1"/>
  <c r="F1260" i="60" s="1"/>
  <c r="L11" i="13" s="1"/>
  <c r="F1259" i="57"/>
  <c r="H1259" i="57" s="1"/>
  <c r="F1258" i="57"/>
  <c r="H1258" i="57" s="1"/>
  <c r="F1258" i="60" s="1"/>
  <c r="L9" i="13" s="1"/>
  <c r="F1257" i="57"/>
  <c r="F1256" i="57"/>
  <c r="F1255" i="57"/>
  <c r="H1255" i="57" s="1"/>
  <c r="F1255" i="60" s="1"/>
  <c r="L6" i="13" s="1"/>
  <c r="F1254" i="57"/>
  <c r="H1254" i="57" s="1"/>
  <c r="F1254" i="60" s="1"/>
  <c r="L5" i="13" s="1"/>
  <c r="F1253" i="57"/>
  <c r="F1252" i="57"/>
  <c r="F1251" i="57"/>
  <c r="H1251" i="57" s="1"/>
  <c r="F1251" i="60" s="1"/>
  <c r="L23" i="12" s="1"/>
  <c r="F1250" i="57"/>
  <c r="F1249" i="57"/>
  <c r="H1249" i="57" s="1"/>
  <c r="F1249" i="60" s="1"/>
  <c r="F1248" i="57"/>
  <c r="F1247" i="57"/>
  <c r="H1247" i="57" s="1"/>
  <c r="F1247" i="60" s="1"/>
  <c r="F1246" i="57"/>
  <c r="H1246" i="57" s="1"/>
  <c r="F1246" i="60" s="1"/>
  <c r="L21" i="12" s="1"/>
  <c r="F1245" i="57"/>
  <c r="H1245" i="57" s="1"/>
  <c r="F1245" i="60" s="1"/>
  <c r="L20" i="12" s="1"/>
  <c r="F1244" i="57"/>
  <c r="F1243" i="57"/>
  <c r="H1243" i="57" s="1"/>
  <c r="F1243" i="60" s="1"/>
  <c r="F1242" i="57"/>
  <c r="H1242" i="57" s="1"/>
  <c r="F1242" i="60" s="1"/>
  <c r="F1241" i="57"/>
  <c r="H1241" i="57" s="1"/>
  <c r="M1241" i="57" s="1"/>
  <c r="F1240" i="57"/>
  <c r="F1239" i="57"/>
  <c r="F1238" i="57"/>
  <c r="H1238" i="57" s="1"/>
  <c r="F1238" i="60" s="1"/>
  <c r="L15" i="12" s="1"/>
  <c r="F1237" i="57"/>
  <c r="H1237" i="57" s="1"/>
  <c r="F1237" i="60" s="1"/>
  <c r="L14" i="12" s="1"/>
  <c r="F1236" i="57"/>
  <c r="H1236" i="57" s="1"/>
  <c r="F1236" i="60" s="1"/>
  <c r="L13" i="12" s="1"/>
  <c r="F1235" i="57"/>
  <c r="F1234" i="57"/>
  <c r="F1233" i="57"/>
  <c r="H1233" i="57" s="1"/>
  <c r="F1233" i="60" s="1"/>
  <c r="L10" i="12" s="1"/>
  <c r="F1232" i="57"/>
  <c r="H1232" i="57" s="1"/>
  <c r="F1232" i="60" s="1"/>
  <c r="L9" i="12" s="1"/>
  <c r="F1231" i="57"/>
  <c r="F1230" i="57"/>
  <c r="F1229" i="57"/>
  <c r="F1228" i="57"/>
  <c r="H1228" i="57" s="1"/>
  <c r="F1228" i="60" s="1"/>
  <c r="L5" i="12" s="1"/>
  <c r="F1227" i="57"/>
  <c r="F1226" i="57"/>
  <c r="F1225" i="57"/>
  <c r="H1225" i="57" s="1"/>
  <c r="F1225" i="60" s="1"/>
  <c r="F1224" i="57"/>
  <c r="H1224" i="57" s="1"/>
  <c r="F1224" i="60" s="1"/>
  <c r="F1223" i="57"/>
  <c r="H1223" i="57" s="1"/>
  <c r="F1223" i="60" s="1"/>
  <c r="F1222" i="57"/>
  <c r="F1221" i="57"/>
  <c r="F1220" i="57"/>
  <c r="F1219" i="57"/>
  <c r="H1219" i="57" s="1"/>
  <c r="F1219" i="60" s="1"/>
  <c r="F1218" i="57"/>
  <c r="F1217" i="57"/>
  <c r="H1217" i="57" s="1"/>
  <c r="F1216" i="57"/>
  <c r="H1216" i="57" s="1"/>
  <c r="F1216" i="60" s="1"/>
  <c r="F1215" i="57"/>
  <c r="H1215" i="57" s="1"/>
  <c r="F1215" i="60" s="1"/>
  <c r="F1214" i="57"/>
  <c r="H1214" i="57" s="1"/>
  <c r="F1214" i="60" s="1"/>
  <c r="F1213" i="57"/>
  <c r="F1212" i="57"/>
  <c r="F1211" i="57"/>
  <c r="F1210" i="57"/>
  <c r="H1210" i="57" s="1"/>
  <c r="F1210" i="60" s="1"/>
  <c r="F1209" i="57"/>
  <c r="F1208" i="57"/>
  <c r="H1208" i="57" s="1"/>
  <c r="F1208" i="60" s="1"/>
  <c r="F1207" i="57"/>
  <c r="F1206" i="57"/>
  <c r="F1205" i="57"/>
  <c r="F1204" i="57"/>
  <c r="H1204" i="57" s="1"/>
  <c r="F1203" i="57"/>
  <c r="H1203" i="57" s="1"/>
  <c r="F1203" i="60" s="1"/>
  <c r="F1202" i="57"/>
  <c r="H1202" i="57" s="1"/>
  <c r="F1202" i="60" s="1"/>
  <c r="F1201" i="57"/>
  <c r="F1200" i="57"/>
  <c r="F1199" i="57"/>
  <c r="H1199" i="57" s="1"/>
  <c r="F1199" i="60" s="1"/>
  <c r="F1198" i="57"/>
  <c r="F1197" i="57"/>
  <c r="H1197" i="57" s="1"/>
  <c r="F1197" i="60" s="1"/>
  <c r="F1196" i="57"/>
  <c r="F1195" i="57"/>
  <c r="H1195" i="57" s="1"/>
  <c r="F1195" i="60" s="1"/>
  <c r="F1194" i="57"/>
  <c r="F1193" i="57"/>
  <c r="H1193" i="57" s="1"/>
  <c r="F1193" i="60" s="1"/>
  <c r="F1192" i="57"/>
  <c r="F1191" i="57"/>
  <c r="H1191" i="57" s="1"/>
  <c r="F1191" i="60" s="1"/>
  <c r="F1190" i="57"/>
  <c r="H1190" i="57" s="1"/>
  <c r="F1190" i="60" s="1"/>
  <c r="F1189" i="57"/>
  <c r="H1189" i="57" s="1"/>
  <c r="F1189" i="60" s="1"/>
  <c r="F1188" i="57"/>
  <c r="F1187" i="57"/>
  <c r="H1187" i="57" s="1"/>
  <c r="F1187" i="60" s="1"/>
  <c r="F1186" i="57"/>
  <c r="H1186" i="57" s="1"/>
  <c r="F1186" i="60" s="1"/>
  <c r="F1185" i="57"/>
  <c r="F1184" i="57"/>
  <c r="H1184" i="57" s="1"/>
  <c r="F1183" i="57"/>
  <c r="F1182" i="57"/>
  <c r="H1182" i="57" s="1"/>
  <c r="F1182" i="60" s="1"/>
  <c r="F1181" i="57"/>
  <c r="F1180" i="57"/>
  <c r="H1180" i="57" s="1"/>
  <c r="M1180" i="57" s="1"/>
  <c r="F1179" i="57"/>
  <c r="F1178" i="57"/>
  <c r="F1177" i="57"/>
  <c r="F1176" i="57"/>
  <c r="H1176" i="57" s="1"/>
  <c r="F1176" i="60" s="1"/>
  <c r="L51" i="13" s="1"/>
  <c r="F1175" i="57"/>
  <c r="F1174" i="57"/>
  <c r="F1173" i="57"/>
  <c r="H1173" i="57" s="1"/>
  <c r="F1172" i="57"/>
  <c r="H1172" i="57" s="1"/>
  <c r="F1172" i="60" s="1"/>
  <c r="L47" i="13" s="1"/>
  <c r="F1171" i="57"/>
  <c r="H1171" i="57" s="1"/>
  <c r="F1171" i="60" s="1"/>
  <c r="L46" i="13" s="1"/>
  <c r="F1170" i="57"/>
  <c r="F1169" i="57"/>
  <c r="H1169" i="57" s="1"/>
  <c r="F1169" i="60" s="1"/>
  <c r="L44" i="13" s="1"/>
  <c r="F1168" i="57"/>
  <c r="F1167" i="57"/>
  <c r="H1167" i="57" s="1"/>
  <c r="F1167" i="60" s="1"/>
  <c r="L42" i="13" s="1"/>
  <c r="F1166" i="57"/>
  <c r="H1166" i="57" s="1"/>
  <c r="F1166" i="60" s="1"/>
  <c r="L41" i="13" s="1"/>
  <c r="F1165" i="57"/>
  <c r="F1164" i="57"/>
  <c r="H1164" i="57" s="1"/>
  <c r="F1164" i="60" s="1"/>
  <c r="L39" i="13" s="1"/>
  <c r="F1163" i="57"/>
  <c r="F1162" i="57"/>
  <c r="H1162" i="57" s="1"/>
  <c r="F1162" i="60" s="1"/>
  <c r="L37" i="13" s="1"/>
  <c r="F1161" i="57"/>
  <c r="F1160" i="57"/>
  <c r="H1160" i="57" s="1"/>
  <c r="F1160" i="60" s="1"/>
  <c r="L35" i="13" s="1"/>
  <c r="F1159" i="57"/>
  <c r="H1159" i="57" s="1"/>
  <c r="F1158" i="57"/>
  <c r="F1157" i="57"/>
  <c r="F1156" i="57"/>
  <c r="H1156" i="57" s="1"/>
  <c r="F1156" i="60" s="1"/>
  <c r="L49" i="12" s="1"/>
  <c r="F1155" i="57"/>
  <c r="F1154" i="57"/>
  <c r="F1153" i="57"/>
  <c r="H1153" i="57" s="1"/>
  <c r="F1153" i="60" s="1"/>
  <c r="F1152" i="57"/>
  <c r="H1152" i="57" s="1"/>
  <c r="F1152" i="60" s="1"/>
  <c r="L48" i="12" s="1"/>
  <c r="F1151" i="57"/>
  <c r="F1150" i="57"/>
  <c r="F1149" i="57"/>
  <c r="F1148" i="57"/>
  <c r="F1147" i="57"/>
  <c r="H1147" i="57" s="1"/>
  <c r="M1147" i="57" s="1"/>
  <c r="F1146" i="57"/>
  <c r="H1146" i="57" s="1"/>
  <c r="F1146" i="60" s="1"/>
  <c r="L44" i="12" s="1"/>
  <c r="F1145" i="57"/>
  <c r="H1145" i="57" s="1"/>
  <c r="F1145" i="60" s="1"/>
  <c r="L43" i="12" s="1"/>
  <c r="F1144" i="57"/>
  <c r="F1143" i="57"/>
  <c r="H1143" i="57" s="1"/>
  <c r="F1142" i="57"/>
  <c r="F1141" i="57"/>
  <c r="F1140" i="57"/>
  <c r="H1140" i="57" s="1"/>
  <c r="F1140" i="60" s="1"/>
  <c r="L38" i="12" s="1"/>
  <c r="F1139" i="57"/>
  <c r="H1139" i="57" s="1"/>
  <c r="F1139" i="60" s="1"/>
  <c r="L37" i="12" s="1"/>
  <c r="F1138" i="57"/>
  <c r="H1138" i="57" s="1"/>
  <c r="F1138" i="60" s="1"/>
  <c r="L36" i="12" s="1"/>
  <c r="F1137" i="57"/>
  <c r="H1137" i="57" s="1"/>
  <c r="F1137" i="60" s="1"/>
  <c r="L35" i="12" s="1"/>
  <c r="F1136" i="57"/>
  <c r="H1136" i="57" s="1"/>
  <c r="M1136" i="57" s="1"/>
  <c r="F1135" i="57"/>
  <c r="F1134" i="57"/>
  <c r="H1134" i="57" s="1"/>
  <c r="F1134" i="60" s="1"/>
  <c r="L32" i="12" s="1"/>
  <c r="F1133" i="57"/>
  <c r="F1132" i="57"/>
  <c r="H1132" i="57" s="1"/>
  <c r="F1132" i="60" s="1"/>
  <c r="K26" i="13" s="1"/>
  <c r="F1131" i="57"/>
  <c r="F1130" i="57"/>
  <c r="H1130" i="57" s="1"/>
  <c r="F1130" i="60" s="1"/>
  <c r="K24" i="13" s="1"/>
  <c r="F1129" i="57"/>
  <c r="H1129" i="57" s="1"/>
  <c r="F1129" i="60" s="1"/>
  <c r="K23" i="13" s="1"/>
  <c r="F1128" i="57"/>
  <c r="H1128" i="57" s="1"/>
  <c r="F1127" i="57"/>
  <c r="H1127" i="57" s="1"/>
  <c r="F1127" i="60" s="1"/>
  <c r="K21" i="13" s="1"/>
  <c r="F1126" i="57"/>
  <c r="F1125" i="57"/>
  <c r="F1124" i="57"/>
  <c r="F1123" i="57"/>
  <c r="H1123" i="57" s="1"/>
  <c r="F1123" i="60" s="1"/>
  <c r="K15" i="13" s="1"/>
  <c r="F1122" i="57"/>
  <c r="F1121" i="57"/>
  <c r="H1121" i="57" s="1"/>
  <c r="F1121" i="60" s="1"/>
  <c r="K13" i="13" s="1"/>
  <c r="F1120" i="57"/>
  <c r="H1120" i="57" s="1"/>
  <c r="F1120" i="60" s="1"/>
  <c r="K12" i="13" s="1"/>
  <c r="F1119" i="57"/>
  <c r="H1119" i="57" s="1"/>
  <c r="F1119" i="60" s="1"/>
  <c r="K11" i="13" s="1"/>
  <c r="F1118" i="57"/>
  <c r="H1118" i="57" s="1"/>
  <c r="F1118" i="60" s="1"/>
  <c r="K10" i="13" s="1"/>
  <c r="F1117" i="57"/>
  <c r="H1117" i="57" s="1"/>
  <c r="F1117" i="60" s="1"/>
  <c r="K9" i="13" s="1"/>
  <c r="F1116" i="57"/>
  <c r="F1115" i="57"/>
  <c r="H1115" i="57" s="1"/>
  <c r="F1115" i="60" s="1"/>
  <c r="K7" i="13" s="1"/>
  <c r="F1114" i="57"/>
  <c r="H1114" i="57" s="1"/>
  <c r="F1114" i="60" s="1"/>
  <c r="K6" i="13" s="1"/>
  <c r="F1113" i="57"/>
  <c r="F1112" i="57"/>
  <c r="H1112" i="57" s="1"/>
  <c r="M1112" i="57" s="1"/>
  <c r="F1111" i="57"/>
  <c r="F1110" i="57"/>
  <c r="F1109" i="57"/>
  <c r="F1108" i="57"/>
  <c r="H1108" i="57" s="1"/>
  <c r="F1108" i="60" s="1"/>
  <c r="F1107" i="57"/>
  <c r="H1107" i="57" s="1"/>
  <c r="F1107" i="60" s="1"/>
  <c r="F1106" i="57"/>
  <c r="H1106" i="57" s="1"/>
  <c r="F1106" i="60" s="1"/>
  <c r="F1105" i="57"/>
  <c r="H1105" i="57" s="1"/>
  <c r="F1104" i="57"/>
  <c r="F1103" i="57"/>
  <c r="H1103" i="57" s="1"/>
  <c r="F1103" i="60" s="1"/>
  <c r="K19" i="12" s="1"/>
  <c r="F1102" i="57"/>
  <c r="H1102" i="57" s="1"/>
  <c r="F1102" i="60" s="1"/>
  <c r="F1101" i="57"/>
  <c r="H1101" i="57" s="1"/>
  <c r="F1101" i="60" s="1"/>
  <c r="F1100" i="57"/>
  <c r="F1099" i="57"/>
  <c r="H1099" i="57" s="1"/>
  <c r="F1099" i="60" s="1"/>
  <c r="K17" i="12" s="1"/>
  <c r="F1098" i="57"/>
  <c r="H1098" i="57" s="1"/>
  <c r="F1098" i="60" s="1"/>
  <c r="K16" i="12" s="1"/>
  <c r="F1097" i="57"/>
  <c r="H1097" i="57" s="1"/>
  <c r="F1097" i="60" s="1"/>
  <c r="K15" i="12" s="1"/>
  <c r="F1096" i="57"/>
  <c r="F1095" i="57"/>
  <c r="F1094" i="57"/>
  <c r="F1093" i="57"/>
  <c r="H1093" i="57" s="1"/>
  <c r="F1093" i="60" s="1"/>
  <c r="K11" i="12" s="1"/>
  <c r="F1092" i="57"/>
  <c r="F1091" i="57"/>
  <c r="F1090" i="57"/>
  <c r="F1089" i="57"/>
  <c r="F1088" i="57"/>
  <c r="F1087" i="57"/>
  <c r="F1086" i="57"/>
  <c r="H1086" i="57" s="1"/>
  <c r="F1085" i="57"/>
  <c r="F1084" i="57"/>
  <c r="F1083" i="57"/>
  <c r="F1082" i="57"/>
  <c r="F1081" i="57"/>
  <c r="F1080" i="57"/>
  <c r="H1080" i="57" s="1"/>
  <c r="F1080" i="60" s="1"/>
  <c r="F1079" i="57"/>
  <c r="F1078" i="57"/>
  <c r="F1077" i="57"/>
  <c r="H1077" i="57" s="1"/>
  <c r="F1077" i="60" s="1"/>
  <c r="F1076" i="57"/>
  <c r="F1075" i="57"/>
  <c r="H1075" i="57" s="1"/>
  <c r="F1075" i="60" s="1"/>
  <c r="F1074" i="57"/>
  <c r="F1073" i="57"/>
  <c r="H1073" i="57" s="1"/>
  <c r="F1072" i="57"/>
  <c r="F1071" i="57"/>
  <c r="H1071" i="57" s="1"/>
  <c r="F1071" i="60" s="1"/>
  <c r="F1070" i="57"/>
  <c r="H1070" i="57" s="1"/>
  <c r="F1070" i="60" s="1"/>
  <c r="F1069" i="57"/>
  <c r="H1069" i="57" s="1"/>
  <c r="F1069" i="60" s="1"/>
  <c r="F1068" i="57"/>
  <c r="H1068" i="57" s="1"/>
  <c r="F1068" i="60" s="1"/>
  <c r="F1067" i="57"/>
  <c r="F1066" i="57"/>
  <c r="H1066" i="57" s="1"/>
  <c r="F1066" i="60" s="1"/>
  <c r="F1065" i="57"/>
  <c r="F1064" i="57"/>
  <c r="F1063" i="57"/>
  <c r="F1062" i="57"/>
  <c r="H1062" i="57" s="1"/>
  <c r="F1061" i="57"/>
  <c r="F1060" i="57"/>
  <c r="F1059" i="57"/>
  <c r="H1059" i="57" s="1"/>
  <c r="F1059" i="60" s="1"/>
  <c r="F1058" i="57"/>
  <c r="H1058" i="57" s="1"/>
  <c r="F1058" i="60" s="1"/>
  <c r="F1057" i="57"/>
  <c r="H1057" i="57" s="1"/>
  <c r="F1056" i="57"/>
  <c r="F1055" i="57"/>
  <c r="H1055" i="57" s="1"/>
  <c r="F1055" i="60" s="1"/>
  <c r="F1054" i="57"/>
  <c r="H1054" i="57" s="1"/>
  <c r="F1054" i="60" s="1"/>
  <c r="F1053" i="57"/>
  <c r="H1053" i="57" s="1"/>
  <c r="F1052" i="57"/>
  <c r="F1051" i="57"/>
  <c r="F1050" i="57"/>
  <c r="H1050" i="57" s="1"/>
  <c r="F1050" i="60" s="1"/>
  <c r="F1049" i="57"/>
  <c r="H1049" i="57" s="1"/>
  <c r="F1049" i="60" s="1"/>
  <c r="F1048" i="57"/>
  <c r="F1047" i="57"/>
  <c r="F1046" i="57"/>
  <c r="H1046" i="57" s="1"/>
  <c r="F1046" i="60" s="1"/>
  <c r="F1045" i="57"/>
  <c r="H1045" i="57" s="1"/>
  <c r="F1045" i="60" s="1"/>
  <c r="F1044" i="57"/>
  <c r="H1044" i="57" s="1"/>
  <c r="F1044" i="60" s="1"/>
  <c r="F1043" i="57"/>
  <c r="H1043" i="57" s="1"/>
  <c r="F1043" i="60" s="1"/>
  <c r="F1042" i="57"/>
  <c r="F1041" i="57"/>
  <c r="F1040" i="57"/>
  <c r="H1040" i="57" s="1"/>
  <c r="F1039" i="57"/>
  <c r="F1038" i="57"/>
  <c r="H1038" i="57" s="1"/>
  <c r="F1038" i="60" s="1"/>
  <c r="K54" i="13" s="1"/>
  <c r="F1037" i="57"/>
  <c r="H1037" i="57" s="1"/>
  <c r="F1036" i="57"/>
  <c r="H1036" i="57" s="1"/>
  <c r="M1036" i="57" s="1"/>
  <c r="F1035" i="57"/>
  <c r="F1034" i="57"/>
  <c r="F1033" i="57"/>
  <c r="H1033" i="57" s="1"/>
  <c r="F1033" i="60" s="1"/>
  <c r="K49" i="13" s="1"/>
  <c r="F1032" i="57"/>
  <c r="F1031" i="57"/>
  <c r="F1030" i="57"/>
  <c r="F1029" i="57"/>
  <c r="F1028" i="57"/>
  <c r="F1027" i="57"/>
  <c r="H1027" i="57" s="1"/>
  <c r="F1026" i="57"/>
  <c r="F1025" i="57"/>
  <c r="F1024" i="57"/>
  <c r="F1023" i="57"/>
  <c r="H1023" i="57" s="1"/>
  <c r="F1022" i="57"/>
  <c r="H1022" i="57" s="1"/>
  <c r="F1021" i="57"/>
  <c r="F1020" i="57"/>
  <c r="F1019" i="57"/>
  <c r="H1019" i="57" s="1"/>
  <c r="M1019" i="57" s="1"/>
  <c r="F1018" i="57"/>
  <c r="H1018" i="57" s="1"/>
  <c r="F1017" i="57"/>
  <c r="F1016" i="57"/>
  <c r="H1016" i="57" s="1"/>
  <c r="F1016" i="60" s="1"/>
  <c r="K50" i="12" s="1"/>
  <c r="F1015" i="57"/>
  <c r="F1014" i="57"/>
  <c r="F1013" i="57"/>
  <c r="F1012" i="57"/>
  <c r="F1011" i="57"/>
  <c r="F1010" i="57"/>
  <c r="F1009" i="57"/>
  <c r="H1009" i="57" s="1"/>
  <c r="F1008" i="57"/>
  <c r="H1008" i="57" s="1"/>
  <c r="F1008" i="60" s="1"/>
  <c r="F1007" i="57"/>
  <c r="H1007" i="57" s="1"/>
  <c r="F1007" i="60" s="1"/>
  <c r="F1006" i="57"/>
  <c r="H1006" i="57" s="1"/>
  <c r="F1005" i="57"/>
  <c r="H1005" i="57" s="1"/>
  <c r="M1005" i="57" s="1"/>
  <c r="F1004" i="57"/>
  <c r="F1003" i="57"/>
  <c r="H1003" i="57" s="1"/>
  <c r="F1003" i="60" s="1"/>
  <c r="K42" i="12" s="1"/>
  <c r="F1002" i="57"/>
  <c r="F1001" i="57"/>
  <c r="F1000" i="57"/>
  <c r="F999" i="57"/>
  <c r="F998" i="57"/>
  <c r="F997" i="57"/>
  <c r="H997" i="57" s="1"/>
  <c r="F996" i="57"/>
  <c r="H996" i="57" s="1"/>
  <c r="F996" i="60" s="1"/>
  <c r="K35" i="12" s="1"/>
  <c r="F995" i="57"/>
  <c r="F994" i="57"/>
  <c r="F993" i="57"/>
  <c r="H993" i="57" s="1"/>
  <c r="M993" i="57" s="1"/>
  <c r="F992" i="57"/>
  <c r="H992" i="57" s="1"/>
  <c r="F991" i="57"/>
  <c r="F990" i="57"/>
  <c r="H990" i="57" s="1"/>
  <c r="F990" i="60" s="1"/>
  <c r="J25" i="13" s="1"/>
  <c r="F989" i="57"/>
  <c r="H989" i="57" s="1"/>
  <c r="F989" i="60" s="1"/>
  <c r="J24" i="13" s="1"/>
  <c r="F988" i="57"/>
  <c r="H988" i="57" s="1"/>
  <c r="F987" i="57"/>
  <c r="F986" i="57"/>
  <c r="F985" i="57"/>
  <c r="H985" i="57" s="1"/>
  <c r="F985" i="60" s="1"/>
  <c r="J20" i="13" s="1"/>
  <c r="F984" i="57"/>
  <c r="F983" i="57"/>
  <c r="H983" i="57" s="1"/>
  <c r="F983" i="60" s="1"/>
  <c r="J16" i="13" s="1"/>
  <c r="F982" i="57"/>
  <c r="F981" i="57"/>
  <c r="H981" i="57" s="1"/>
  <c r="F981" i="60" s="1"/>
  <c r="J14" i="13" s="1"/>
  <c r="F980" i="57"/>
  <c r="H980" i="57" s="1"/>
  <c r="F980" i="60" s="1"/>
  <c r="J13" i="13" s="1"/>
  <c r="F979" i="57"/>
  <c r="H979" i="57" s="1"/>
  <c r="F978" i="57"/>
  <c r="F977" i="57"/>
  <c r="F976" i="57"/>
  <c r="H976" i="57" s="1"/>
  <c r="F976" i="60" s="1"/>
  <c r="J9" i="13" s="1"/>
  <c r="F975" i="57"/>
  <c r="H975" i="57" s="1"/>
  <c r="F975" i="60" s="1"/>
  <c r="J8" i="13" s="1"/>
  <c r="F974" i="57"/>
  <c r="H974" i="57" s="1"/>
  <c r="F974" i="60" s="1"/>
  <c r="J7" i="13" s="1"/>
  <c r="F973" i="57"/>
  <c r="H973" i="57" s="1"/>
  <c r="F973" i="60" s="1"/>
  <c r="J6" i="13" s="1"/>
  <c r="F972" i="57"/>
  <c r="H972" i="57" s="1"/>
  <c r="F972" i="60" s="1"/>
  <c r="J5" i="13" s="1"/>
  <c r="F971" i="57"/>
  <c r="F970" i="57"/>
  <c r="H970" i="57" s="1"/>
  <c r="F970" i="60" s="1"/>
  <c r="J24" i="12" s="1"/>
  <c r="F969" i="57"/>
  <c r="F968" i="57"/>
  <c r="H968" i="57" s="1"/>
  <c r="F968" i="60" s="1"/>
  <c r="J22" i="12" s="1"/>
  <c r="F967" i="57"/>
  <c r="H967" i="57" s="1"/>
  <c r="F966" i="57"/>
  <c r="H966" i="57" s="1"/>
  <c r="F966" i="60" s="1"/>
  <c r="F965" i="57"/>
  <c r="F964" i="57"/>
  <c r="F963" i="57"/>
  <c r="H963" i="57" s="1"/>
  <c r="F963" i="60" s="1"/>
  <c r="J20" i="12" s="1"/>
  <c r="F962" i="57"/>
  <c r="H962" i="57" s="1"/>
  <c r="F962" i="60" s="1"/>
  <c r="J19" i="12" s="1"/>
  <c r="F961" i="57"/>
  <c r="H961" i="57" s="1"/>
  <c r="F961" i="60" s="1"/>
  <c r="F960" i="57"/>
  <c r="H960" i="57" s="1"/>
  <c r="F960" i="60" s="1"/>
  <c r="F959" i="57"/>
  <c r="F958" i="57"/>
  <c r="H958" i="57" s="1"/>
  <c r="F958" i="60" s="1"/>
  <c r="J17" i="12" s="1"/>
  <c r="F957" i="57"/>
  <c r="H957" i="57" s="1"/>
  <c r="F956" i="57"/>
  <c r="F955" i="57"/>
  <c r="H955" i="57" s="1"/>
  <c r="F955" i="60" s="1"/>
  <c r="J14" i="12" s="1"/>
  <c r="F954" i="57"/>
  <c r="F953" i="57"/>
  <c r="H953" i="57" s="1"/>
  <c r="F953" i="60" s="1"/>
  <c r="J12" i="12" s="1"/>
  <c r="F952" i="57"/>
  <c r="F951" i="57"/>
  <c r="F950" i="57"/>
  <c r="F949" i="57"/>
  <c r="F948" i="57"/>
  <c r="F947" i="57"/>
  <c r="H947" i="57" s="1"/>
  <c r="F947" i="60" s="1"/>
  <c r="J6" i="12" s="1"/>
  <c r="F946" i="57"/>
  <c r="F945" i="57"/>
  <c r="H945" i="57" s="1"/>
  <c r="F944" i="57"/>
  <c r="H944" i="57" s="1"/>
  <c r="F943" i="57"/>
  <c r="F942" i="57"/>
  <c r="F941" i="57"/>
  <c r="H941" i="57" s="1"/>
  <c r="F941" i="60" s="1"/>
  <c r="F940" i="57"/>
  <c r="F939" i="57"/>
  <c r="F938" i="57"/>
  <c r="F937" i="57"/>
  <c r="F936" i="57"/>
  <c r="H936" i="57" s="1"/>
  <c r="M936" i="57" s="1"/>
  <c r="F935" i="57"/>
  <c r="F934" i="57"/>
  <c r="F933" i="57"/>
  <c r="F932" i="57"/>
  <c r="H932" i="57" s="1"/>
  <c r="F932" i="60" s="1"/>
  <c r="F931" i="57"/>
  <c r="H931" i="57" s="1"/>
  <c r="F931" i="60" s="1"/>
  <c r="F930" i="57"/>
  <c r="F929" i="57"/>
  <c r="F928" i="57"/>
  <c r="H928" i="57" s="1"/>
  <c r="F927" i="57"/>
  <c r="F926" i="57"/>
  <c r="H926" i="57" s="1"/>
  <c r="F926" i="60" s="1"/>
  <c r="F925" i="57"/>
  <c r="F924" i="57"/>
  <c r="H924" i="57" s="1"/>
  <c r="F924" i="60" s="1"/>
  <c r="F923" i="57"/>
  <c r="F922" i="57"/>
  <c r="H922" i="57" s="1"/>
  <c r="F922" i="60" s="1"/>
  <c r="F921" i="57"/>
  <c r="F920" i="57"/>
  <c r="H920" i="57" s="1"/>
  <c r="F920" i="60" s="1"/>
  <c r="F919" i="57"/>
  <c r="H919" i="57" s="1"/>
  <c r="F919" i="60" s="1"/>
  <c r="F918" i="57"/>
  <c r="H918" i="57" s="1"/>
  <c r="F918" i="60" s="1"/>
  <c r="F917" i="57"/>
  <c r="F916" i="57"/>
  <c r="F915" i="57"/>
  <c r="H915" i="57" s="1"/>
  <c r="F915" i="60" s="1"/>
  <c r="F914" i="57"/>
  <c r="F913" i="57"/>
  <c r="H913" i="57" s="1"/>
  <c r="F913" i="60" s="1"/>
  <c r="F912" i="57"/>
  <c r="H912" i="57" s="1"/>
  <c r="F911" i="57"/>
  <c r="F910" i="57"/>
  <c r="F909" i="57"/>
  <c r="H909" i="57" s="1"/>
  <c r="F908" i="57"/>
  <c r="F907" i="57"/>
  <c r="F906" i="57"/>
  <c r="H906" i="57" s="1"/>
  <c r="F906" i="60" s="1"/>
  <c r="F905" i="57"/>
  <c r="H905" i="57" s="1"/>
  <c r="F905" i="60" s="1"/>
  <c r="F904" i="57"/>
  <c r="F903" i="57"/>
  <c r="H903" i="57" s="1"/>
  <c r="F903" i="60" s="1"/>
  <c r="F902" i="57"/>
  <c r="F901" i="57"/>
  <c r="H901" i="57" s="1"/>
  <c r="F901" i="60" s="1"/>
  <c r="F900" i="57"/>
  <c r="F899" i="57"/>
  <c r="F898" i="57"/>
  <c r="F897" i="57"/>
  <c r="F896" i="57"/>
  <c r="H896" i="57" s="1"/>
  <c r="F896" i="60" s="1"/>
  <c r="J53" i="13" s="1"/>
  <c r="F895" i="57"/>
  <c r="F894" i="57"/>
  <c r="H894" i="57" s="1"/>
  <c r="F894" i="60" s="1"/>
  <c r="J51" i="13" s="1"/>
  <c r="F893" i="57"/>
  <c r="H893" i="57" s="1"/>
  <c r="F893" i="60" s="1"/>
  <c r="J50" i="13" s="1"/>
  <c r="F892" i="57"/>
  <c r="H892" i="57" s="1"/>
  <c r="F892" i="60" s="1"/>
  <c r="J49" i="13" s="1"/>
  <c r="F891" i="57"/>
  <c r="F890" i="57"/>
  <c r="F889" i="57"/>
  <c r="H889" i="57" s="1"/>
  <c r="F888" i="57"/>
  <c r="H888" i="57" s="1"/>
  <c r="F888" i="60" s="1"/>
  <c r="J45" i="13" s="1"/>
  <c r="F887" i="57"/>
  <c r="H887" i="57" s="1"/>
  <c r="F887" i="60" s="1"/>
  <c r="J44" i="13" s="1"/>
  <c r="F886" i="57"/>
  <c r="F885" i="57"/>
  <c r="H885" i="57" s="1"/>
  <c r="F885" i="60" s="1"/>
  <c r="J42" i="13" s="1"/>
  <c r="F884" i="57"/>
  <c r="F883" i="57"/>
  <c r="H883" i="57" s="1"/>
  <c r="F882" i="57"/>
  <c r="F881" i="57"/>
  <c r="F880" i="57"/>
  <c r="H880" i="57" s="1"/>
  <c r="F880" i="60" s="1"/>
  <c r="J37" i="13" s="1"/>
  <c r="F879" i="57"/>
  <c r="H879" i="57" s="1"/>
  <c r="F879" i="60" s="1"/>
  <c r="J36" i="13" s="1"/>
  <c r="F878" i="57"/>
  <c r="H878" i="57" s="1"/>
  <c r="F878" i="60" s="1"/>
  <c r="J35" i="13" s="1"/>
  <c r="F877" i="57"/>
  <c r="H877" i="57" s="1"/>
  <c r="F877" i="60" s="1"/>
  <c r="F876" i="57"/>
  <c r="H876" i="57" s="1"/>
  <c r="F876" i="60" s="1"/>
  <c r="J51" i="12" s="1"/>
  <c r="F875" i="57"/>
  <c r="H875" i="57" s="1"/>
  <c r="F874" i="57"/>
  <c r="H874" i="57" s="1"/>
  <c r="F874" i="60" s="1"/>
  <c r="J49" i="12" s="1"/>
  <c r="F873" i="57"/>
  <c r="F872" i="57"/>
  <c r="H872" i="57" s="1"/>
  <c r="F872" i="60" s="1"/>
  <c r="F871" i="57"/>
  <c r="H871" i="57" s="1"/>
  <c r="F871" i="60" s="1"/>
  <c r="F870" i="57"/>
  <c r="F869" i="57"/>
  <c r="F868" i="57"/>
  <c r="H868" i="57" s="1"/>
  <c r="F868" i="60" s="1"/>
  <c r="J46" i="12" s="1"/>
  <c r="F867" i="57"/>
  <c r="F866" i="57"/>
  <c r="F865" i="57"/>
  <c r="H865" i="57" s="1"/>
  <c r="F864" i="57"/>
  <c r="F863" i="57"/>
  <c r="F862" i="57"/>
  <c r="H862" i="57" s="1"/>
  <c r="F862" i="60" s="1"/>
  <c r="J42" i="12" s="1"/>
  <c r="F861" i="57"/>
  <c r="H861" i="57" s="1"/>
  <c r="F860" i="57"/>
  <c r="F859" i="57"/>
  <c r="H859" i="57" s="1"/>
  <c r="F859" i="60" s="1"/>
  <c r="J39" i="12" s="1"/>
  <c r="F858" i="57"/>
  <c r="F857" i="57"/>
  <c r="F856" i="57"/>
  <c r="F855" i="57"/>
  <c r="H855" i="57" s="1"/>
  <c r="F855" i="60" s="1"/>
  <c r="J35" i="12" s="1"/>
  <c r="F854" i="57"/>
  <c r="H854" i="57" s="1"/>
  <c r="F854" i="60" s="1"/>
  <c r="J34" i="12" s="1"/>
  <c r="F853" i="57"/>
  <c r="H853" i="57" s="1"/>
  <c r="F853" i="60" s="1"/>
  <c r="J33" i="12" s="1"/>
  <c r="F852" i="57"/>
  <c r="F851" i="57"/>
  <c r="H851" i="57" s="1"/>
  <c r="F850" i="57"/>
  <c r="H850" i="57" s="1"/>
  <c r="F850" i="60" s="1"/>
  <c r="I26" i="13" s="1"/>
  <c r="F849" i="57"/>
  <c r="H849" i="57" s="1"/>
  <c r="F849" i="60" s="1"/>
  <c r="I25" i="13" s="1"/>
  <c r="F848" i="57"/>
  <c r="H848" i="57" s="1"/>
  <c r="F847" i="57"/>
  <c r="F846" i="57"/>
  <c r="F845" i="57"/>
  <c r="H845" i="57" s="1"/>
  <c r="F844" i="57"/>
  <c r="H844" i="57" s="1"/>
  <c r="F844" i="60" s="1"/>
  <c r="I20" i="13" s="1"/>
  <c r="F843" i="57"/>
  <c r="F842" i="57"/>
  <c r="F841" i="57"/>
  <c r="H841" i="57" s="1"/>
  <c r="F841" i="60" s="1"/>
  <c r="I15" i="13" s="1"/>
  <c r="F840" i="57"/>
  <c r="H840" i="57" s="1"/>
  <c r="F840" i="60" s="1"/>
  <c r="I14" i="13" s="1"/>
  <c r="F839" i="57"/>
  <c r="H839" i="57" s="1"/>
  <c r="F839" i="60" s="1"/>
  <c r="I13" i="13" s="1"/>
  <c r="F838" i="57"/>
  <c r="F837" i="57"/>
  <c r="F836" i="57"/>
  <c r="H836" i="57" s="1"/>
  <c r="F836" i="60" s="1"/>
  <c r="I10" i="13" s="1"/>
  <c r="F835" i="57"/>
  <c r="H835" i="57" s="1"/>
  <c r="F834" i="57"/>
  <c r="F833" i="57"/>
  <c r="H833" i="57" s="1"/>
  <c r="F833" i="60" s="1"/>
  <c r="I7" i="13" s="1"/>
  <c r="F832" i="57"/>
  <c r="F831" i="57"/>
  <c r="F830" i="57"/>
  <c r="H830" i="57" s="1"/>
  <c r="F830" i="60" s="1"/>
  <c r="F829" i="57"/>
  <c r="F828" i="57"/>
  <c r="H828" i="57" s="1"/>
  <c r="F828" i="60" s="1"/>
  <c r="I23" i="12" s="1"/>
  <c r="F827" i="57"/>
  <c r="H827" i="57" s="1"/>
  <c r="F827" i="60" s="1"/>
  <c r="I22" i="12" s="1"/>
  <c r="F826" i="57"/>
  <c r="H826" i="57" s="1"/>
  <c r="F826" i="60" s="1"/>
  <c r="F825" i="57"/>
  <c r="F824" i="57"/>
  <c r="F823" i="57"/>
  <c r="F822" i="57"/>
  <c r="H822" i="57" s="1"/>
  <c r="F822" i="60" s="1"/>
  <c r="I20" i="12" s="1"/>
  <c r="F821" i="57"/>
  <c r="F820" i="57"/>
  <c r="F819" i="57"/>
  <c r="F818" i="57"/>
  <c r="F817" i="57"/>
  <c r="H817" i="57" s="1"/>
  <c r="F817" i="60" s="1"/>
  <c r="I17" i="12" s="1"/>
  <c r="F816" i="57"/>
  <c r="H816" i="57" s="1"/>
  <c r="F815" i="57"/>
  <c r="H815" i="57" s="1"/>
  <c r="F815" i="60" s="1"/>
  <c r="I15" i="12" s="1"/>
  <c r="F814" i="57"/>
  <c r="H814" i="57" s="1"/>
  <c r="F814" i="60" s="1"/>
  <c r="I14" i="12" s="1"/>
  <c r="F813" i="57"/>
  <c r="H813" i="57" s="1"/>
  <c r="F813" i="60" s="1"/>
  <c r="I13" i="12" s="1"/>
  <c r="F812" i="57"/>
  <c r="H812" i="57" s="1"/>
  <c r="F812" i="60" s="1"/>
  <c r="I12" i="12" s="1"/>
  <c r="F811" i="57"/>
  <c r="H811" i="57" s="1"/>
  <c r="F811" i="60" s="1"/>
  <c r="I11" i="12" s="1"/>
  <c r="F810" i="57"/>
  <c r="F809" i="57"/>
  <c r="H809" i="57" s="1"/>
  <c r="F809" i="60" s="1"/>
  <c r="I9" i="12" s="1"/>
  <c r="F808" i="57"/>
  <c r="F807" i="57"/>
  <c r="H807" i="57" s="1"/>
  <c r="F807" i="60" s="1"/>
  <c r="I7" i="12" s="1"/>
  <c r="F806" i="57"/>
  <c r="H806" i="57" s="1"/>
  <c r="F806" i="60" s="1"/>
  <c r="I6" i="12" s="1"/>
  <c r="F805" i="57"/>
  <c r="H805" i="57" s="1"/>
  <c r="F805" i="60" s="1"/>
  <c r="I5" i="12" s="1"/>
  <c r="F804" i="57"/>
  <c r="F803" i="57"/>
  <c r="H803" i="57" s="1"/>
  <c r="F803" i="60" s="1"/>
  <c r="F802" i="57"/>
  <c r="F801" i="57"/>
  <c r="H801" i="57" s="1"/>
  <c r="F801" i="60" s="1"/>
  <c r="F800" i="57"/>
  <c r="F799" i="57"/>
  <c r="F798" i="57"/>
  <c r="F797" i="57"/>
  <c r="H797" i="57" s="1"/>
  <c r="F796" i="57"/>
  <c r="H796" i="57" s="1"/>
  <c r="F796" i="60" s="1"/>
  <c r="F795" i="57"/>
  <c r="F794" i="57"/>
  <c r="F793" i="57"/>
  <c r="H793" i="57" s="1"/>
  <c r="F793" i="60" s="1"/>
  <c r="F792" i="57"/>
  <c r="H792" i="57" s="1"/>
  <c r="F791" i="57"/>
  <c r="H791" i="57" s="1"/>
  <c r="F791" i="60" s="1"/>
  <c r="F790" i="57"/>
  <c r="H790" i="57" s="1"/>
  <c r="F790" i="60" s="1"/>
  <c r="F789" i="57"/>
  <c r="H789" i="57" s="1"/>
  <c r="F789" i="60" s="1"/>
  <c r="F788" i="57"/>
  <c r="H788" i="57" s="1"/>
  <c r="F788" i="60" s="1"/>
  <c r="F787" i="57"/>
  <c r="H787" i="57" s="1"/>
  <c r="F786" i="57"/>
  <c r="F785" i="57"/>
  <c r="H785" i="57" s="1"/>
  <c r="F785" i="60" s="1"/>
  <c r="F784" i="57"/>
  <c r="H784" i="57" s="1"/>
  <c r="F784" i="60" s="1"/>
  <c r="F783" i="57"/>
  <c r="H783" i="57" s="1"/>
  <c r="F782" i="57"/>
  <c r="H782" i="57" s="1"/>
  <c r="F782" i="60" s="1"/>
  <c r="F781" i="57"/>
  <c r="F780" i="57"/>
  <c r="F779" i="57"/>
  <c r="H779" i="57" s="1"/>
  <c r="F779" i="60" s="1"/>
  <c r="F778" i="57"/>
  <c r="H778" i="57" s="1"/>
  <c r="F778" i="60" s="1"/>
  <c r="F777" i="57"/>
  <c r="F776" i="57"/>
  <c r="F775" i="57"/>
  <c r="F774" i="57"/>
  <c r="F773" i="57"/>
  <c r="F772" i="57"/>
  <c r="H772" i="57" s="1"/>
  <c r="F772" i="60" s="1"/>
  <c r="F771" i="57"/>
  <c r="H771" i="57" s="1"/>
  <c r="M771" i="57" s="1"/>
  <c r="F770" i="57"/>
  <c r="F769" i="57"/>
  <c r="H769" i="57" s="1"/>
  <c r="F769" i="60" s="1"/>
  <c r="F768" i="57"/>
  <c r="H768" i="57" s="1"/>
  <c r="F768" i="60" s="1"/>
  <c r="F767" i="57"/>
  <c r="H767" i="57" s="1"/>
  <c r="F767" i="60" s="1"/>
  <c r="F766" i="57"/>
  <c r="F765" i="57"/>
  <c r="H765" i="57" s="1"/>
  <c r="F764" i="57"/>
  <c r="H764" i="57" s="1"/>
  <c r="F764" i="60" s="1"/>
  <c r="F763" i="57"/>
  <c r="H763" i="57" s="1"/>
  <c r="F763" i="60" s="1"/>
  <c r="F762" i="57"/>
  <c r="F761" i="57"/>
  <c r="F760" i="57"/>
  <c r="F759" i="57"/>
  <c r="H759" i="57" s="1"/>
  <c r="F758" i="57"/>
  <c r="F757" i="57"/>
  <c r="F756" i="57"/>
  <c r="F755" i="57"/>
  <c r="F754" i="57"/>
  <c r="F753" i="57"/>
  <c r="F752" i="57"/>
  <c r="H752" i="57" s="1"/>
  <c r="F751" i="57"/>
  <c r="H751" i="57" s="1"/>
  <c r="F751" i="60" s="1"/>
  <c r="I49" i="13" s="1"/>
  <c r="F750" i="57"/>
  <c r="F749" i="57"/>
  <c r="F748" i="57"/>
  <c r="F747" i="57"/>
  <c r="F746" i="57"/>
  <c r="F745" i="57"/>
  <c r="H745" i="57" s="1"/>
  <c r="F745" i="60" s="1"/>
  <c r="I43" i="13" s="1"/>
  <c r="F744" i="57"/>
  <c r="F743" i="57"/>
  <c r="H743" i="57" s="1"/>
  <c r="F743" i="60" s="1"/>
  <c r="I41" i="13" s="1"/>
  <c r="F742" i="57"/>
  <c r="H742" i="57" s="1"/>
  <c r="F742" i="60" s="1"/>
  <c r="I40" i="13" s="1"/>
  <c r="F741" i="57"/>
  <c r="H741" i="57" s="1"/>
  <c r="F741" i="60" s="1"/>
  <c r="I39" i="13" s="1"/>
  <c r="F740" i="57"/>
  <c r="H740" i="57" s="1"/>
  <c r="F740" i="60" s="1"/>
  <c r="I38" i="13" s="1"/>
  <c r="F739" i="57"/>
  <c r="H739" i="57" s="1"/>
  <c r="F739" i="60" s="1"/>
  <c r="I37" i="13" s="1"/>
  <c r="F738" i="57"/>
  <c r="F737" i="57"/>
  <c r="F736" i="57"/>
  <c r="H736" i="57" s="1"/>
  <c r="F736" i="60" s="1"/>
  <c r="F735" i="57"/>
  <c r="F734" i="57"/>
  <c r="H734" i="57" s="1"/>
  <c r="F734" i="60" s="1"/>
  <c r="I50" i="12" s="1"/>
  <c r="F733" i="57"/>
  <c r="F732" i="57"/>
  <c r="H732" i="57" s="1"/>
  <c r="F732" i="60" s="1"/>
  <c r="F731" i="57"/>
  <c r="H731" i="57" s="1"/>
  <c r="F731" i="60" s="1"/>
  <c r="F730" i="57"/>
  <c r="H730" i="57" s="1"/>
  <c r="F730" i="60" s="1"/>
  <c r="F729" i="57"/>
  <c r="H729" i="57" s="1"/>
  <c r="F729" i="60" s="1"/>
  <c r="I48" i="12" s="1"/>
  <c r="F728" i="57"/>
  <c r="F727" i="57"/>
  <c r="F726" i="57"/>
  <c r="F725" i="57"/>
  <c r="F724" i="57"/>
  <c r="H724" i="57" s="1"/>
  <c r="F723" i="57"/>
  <c r="H723" i="57" s="1"/>
  <c r="F723" i="60" s="1"/>
  <c r="I44" i="12" s="1"/>
  <c r="F722" i="57"/>
  <c r="H722" i="57" s="1"/>
  <c r="F722" i="60" s="1"/>
  <c r="I43" i="12" s="1"/>
  <c r="F721" i="57"/>
  <c r="F720" i="57"/>
  <c r="H720" i="57" s="1"/>
  <c r="F720" i="60" s="1"/>
  <c r="I41" i="12" s="1"/>
  <c r="F719" i="57"/>
  <c r="H719" i="57" s="1"/>
  <c r="F719" i="60" s="1"/>
  <c r="I40" i="12" s="1"/>
  <c r="F718" i="57"/>
  <c r="F717" i="57"/>
  <c r="H717" i="57" s="1"/>
  <c r="F716" i="57"/>
  <c r="F715" i="57"/>
  <c r="H715" i="57" s="1"/>
  <c r="F715" i="60" s="1"/>
  <c r="I36" i="12" s="1"/>
  <c r="F714" i="57"/>
  <c r="F713" i="57"/>
  <c r="H713" i="57" s="1"/>
  <c r="F713" i="60" s="1"/>
  <c r="I34" i="12" s="1"/>
  <c r="F712" i="57"/>
  <c r="F711" i="57"/>
  <c r="H711" i="57" s="1"/>
  <c r="F711" i="60" s="1"/>
  <c r="I32" i="12" s="1"/>
  <c r="F710" i="57"/>
  <c r="F709" i="57"/>
  <c r="H709" i="57" s="1"/>
  <c r="F709" i="60" s="1"/>
  <c r="H26" i="13" s="1"/>
  <c r="F708" i="57"/>
  <c r="H708" i="57" s="1"/>
  <c r="F708" i="60" s="1"/>
  <c r="H25" i="13" s="1"/>
  <c r="F707" i="57"/>
  <c r="F706" i="57"/>
  <c r="H706" i="57" s="1"/>
  <c r="F706" i="60" s="1"/>
  <c r="H23" i="13" s="1"/>
  <c r="F705" i="57"/>
  <c r="H705" i="57" s="1"/>
  <c r="F705" i="60" s="1"/>
  <c r="H22" i="13" s="1"/>
  <c r="F704" i="57"/>
  <c r="H704" i="57" s="1"/>
  <c r="F703" i="57"/>
  <c r="F702" i="57"/>
  <c r="F701" i="57"/>
  <c r="H701" i="57" s="1"/>
  <c r="F701" i="60" s="1"/>
  <c r="H16" i="13" s="1"/>
  <c r="F700" i="57"/>
  <c r="F699" i="57"/>
  <c r="F698" i="57"/>
  <c r="H698" i="57" s="1"/>
  <c r="F698" i="60" s="1"/>
  <c r="H13" i="13" s="1"/>
  <c r="F697" i="57"/>
  <c r="F696" i="57"/>
  <c r="F695" i="57"/>
  <c r="H695" i="57" s="1"/>
  <c r="F695" i="60" s="1"/>
  <c r="H10" i="13" s="1"/>
  <c r="F694" i="57"/>
  <c r="H694" i="57" s="1"/>
  <c r="F694" i="60" s="1"/>
  <c r="H9" i="13" s="1"/>
  <c r="F693" i="57"/>
  <c r="H693" i="57" s="1"/>
  <c r="F692" i="57"/>
  <c r="H692" i="57" s="1"/>
  <c r="F692" i="60" s="1"/>
  <c r="H7" i="13" s="1"/>
  <c r="F691" i="57"/>
  <c r="H691" i="57" s="1"/>
  <c r="F690" i="57"/>
  <c r="F689" i="57"/>
  <c r="H689" i="57" s="1"/>
  <c r="F689" i="60" s="1"/>
  <c r="F688" i="57"/>
  <c r="H688" i="57" s="1"/>
  <c r="F688" i="60" s="1"/>
  <c r="H24" i="12" s="1"/>
  <c r="F687" i="57"/>
  <c r="H687" i="57" s="1"/>
  <c r="F687" i="60" s="1"/>
  <c r="H23" i="12" s="1"/>
  <c r="F686" i="57"/>
  <c r="H686" i="57" s="1"/>
  <c r="F686" i="60" s="1"/>
  <c r="H22" i="12" s="1"/>
  <c r="F685" i="57"/>
  <c r="F684" i="57"/>
  <c r="H684" i="57" s="1"/>
  <c r="F683" i="57"/>
  <c r="H683" i="57" s="1"/>
  <c r="F683" i="60" s="1"/>
  <c r="F682" i="57"/>
  <c r="H682" i="57" s="1"/>
  <c r="F682" i="60" s="1"/>
  <c r="H21" i="12" s="1"/>
  <c r="F681" i="57"/>
  <c r="F680" i="57"/>
  <c r="H680" i="57" s="1"/>
  <c r="F679" i="57"/>
  <c r="F678" i="57"/>
  <c r="H678" i="57" s="1"/>
  <c r="F678" i="60" s="1"/>
  <c r="F677" i="57"/>
  <c r="F676" i="57"/>
  <c r="F675" i="57"/>
  <c r="H675" i="57" s="1"/>
  <c r="F674" i="57"/>
  <c r="H674" i="57" s="1"/>
  <c r="F674" i="60" s="1"/>
  <c r="H15" i="12" s="1"/>
  <c r="F673" i="57"/>
  <c r="H673" i="57" s="1"/>
  <c r="F673" i="60" s="1"/>
  <c r="H14" i="12" s="1"/>
  <c r="F672" i="57"/>
  <c r="H672" i="57" s="1"/>
  <c r="F672" i="60" s="1"/>
  <c r="H13" i="12" s="1"/>
  <c r="F671" i="57"/>
  <c r="H671" i="57" s="1"/>
  <c r="F671" i="60" s="1"/>
  <c r="H12" i="12" s="1"/>
  <c r="F670" i="57"/>
  <c r="F669" i="57"/>
  <c r="H669" i="57" s="1"/>
  <c r="F668" i="57"/>
  <c r="F667" i="57"/>
  <c r="H667" i="57" s="1"/>
  <c r="F667" i="60" s="1"/>
  <c r="H8" i="12" s="1"/>
  <c r="F666" i="57"/>
  <c r="H666" i="57" s="1"/>
  <c r="F666" i="60" s="1"/>
  <c r="H7" i="12" s="1"/>
  <c r="F665" i="57"/>
  <c r="H665" i="57" s="1"/>
  <c r="F664" i="57"/>
  <c r="F663" i="57"/>
  <c r="H663" i="57" s="1"/>
  <c r="M663" i="57" s="1"/>
  <c r="F662" i="57"/>
  <c r="F661" i="57"/>
  <c r="H661" i="57" s="1"/>
  <c r="F661" i="60" s="1"/>
  <c r="F660" i="57"/>
  <c r="H660" i="57" s="1"/>
  <c r="F660" i="60" s="1"/>
  <c r="F659" i="57"/>
  <c r="H659" i="57" s="1"/>
  <c r="F659" i="60" s="1"/>
  <c r="F658" i="57"/>
  <c r="F657" i="57"/>
  <c r="H657" i="57" s="1"/>
  <c r="F657" i="60" s="1"/>
  <c r="F656" i="57"/>
  <c r="H656" i="57" s="1"/>
  <c r="F656" i="60" s="1"/>
  <c r="F655" i="57"/>
  <c r="F654" i="57"/>
  <c r="F653" i="57"/>
  <c r="H653" i="57" s="1"/>
  <c r="F653" i="60" s="1"/>
  <c r="F652" i="57"/>
  <c r="H652" i="57" s="1"/>
  <c r="F652" i="60" s="1"/>
  <c r="F651" i="57"/>
  <c r="F650" i="57"/>
  <c r="H650" i="57" s="1"/>
  <c r="F650" i="60" s="1"/>
  <c r="F649" i="57"/>
  <c r="H649" i="57" s="1"/>
  <c r="F649" i="60" s="1"/>
  <c r="F648" i="57"/>
  <c r="H648" i="57" s="1"/>
  <c r="F648" i="60" s="1"/>
  <c r="F647" i="57"/>
  <c r="F646" i="57"/>
  <c r="F645" i="57"/>
  <c r="F644" i="57"/>
  <c r="H644" i="57" s="1"/>
  <c r="F644" i="60" s="1"/>
  <c r="F643" i="57"/>
  <c r="H643" i="57" s="1"/>
  <c r="F643" i="60" s="1"/>
  <c r="F642" i="57"/>
  <c r="F641" i="57"/>
  <c r="H641" i="57" s="1"/>
  <c r="F640" i="57"/>
  <c r="F639" i="57"/>
  <c r="F638" i="57"/>
  <c r="H638" i="57" s="1"/>
  <c r="F638" i="60" s="1"/>
  <c r="F637" i="57"/>
  <c r="H637" i="57" s="1"/>
  <c r="F637" i="60" s="1"/>
  <c r="F636" i="57"/>
  <c r="H636" i="57" s="1"/>
  <c r="F636" i="60" s="1"/>
  <c r="F635" i="57"/>
  <c r="F634" i="57"/>
  <c r="H634" i="57" s="1"/>
  <c r="F634" i="60" s="1"/>
  <c r="F633" i="57"/>
  <c r="F632" i="57"/>
  <c r="H632" i="57" s="1"/>
  <c r="F631" i="57"/>
  <c r="F630" i="57"/>
  <c r="F629" i="57"/>
  <c r="F628" i="57"/>
  <c r="H628" i="57" s="1"/>
  <c r="F628" i="60" s="1"/>
  <c r="F627" i="57"/>
  <c r="H627" i="57" s="1"/>
  <c r="F626" i="57"/>
  <c r="F625" i="57"/>
  <c r="H625" i="57" s="1"/>
  <c r="F624" i="57"/>
  <c r="F623" i="57"/>
  <c r="H623" i="57" s="1"/>
  <c r="F623" i="60" s="1"/>
  <c r="F622" i="57"/>
  <c r="F621" i="57"/>
  <c r="H621" i="57" s="1"/>
  <c r="F620" i="57"/>
  <c r="H620" i="57" s="1"/>
  <c r="F620" i="60" s="1"/>
  <c r="F619" i="57"/>
  <c r="F618" i="57"/>
  <c r="H618" i="57" s="1"/>
  <c r="F617" i="57"/>
  <c r="H617" i="57" s="1"/>
  <c r="F617" i="60" s="1"/>
  <c r="F616" i="57"/>
  <c r="F615" i="57"/>
  <c r="H615" i="57" s="1"/>
  <c r="F615" i="60" s="1"/>
  <c r="H54" i="13" s="1"/>
  <c r="F614" i="57"/>
  <c r="F613" i="57"/>
  <c r="H613" i="57" s="1"/>
  <c r="F612" i="57"/>
  <c r="F611" i="57"/>
  <c r="F610" i="57"/>
  <c r="F609" i="57"/>
  <c r="H609" i="57" s="1"/>
  <c r="F609" i="60" s="1"/>
  <c r="H48" i="13" s="1"/>
  <c r="F608" i="57"/>
  <c r="H608" i="57" s="1"/>
  <c r="F608" i="60" s="1"/>
  <c r="H47" i="13" s="1"/>
  <c r="F607" i="57"/>
  <c r="H607" i="57" s="1"/>
  <c r="F607" i="60" s="1"/>
  <c r="H46" i="13" s="1"/>
  <c r="F606" i="57"/>
  <c r="H606" i="57" s="1"/>
  <c r="F606" i="60" s="1"/>
  <c r="H45" i="13" s="1"/>
  <c r="F605" i="57"/>
  <c r="H605" i="57" s="1"/>
  <c r="F604" i="57"/>
  <c r="F603" i="57"/>
  <c r="F602" i="57"/>
  <c r="F601" i="57"/>
  <c r="H601" i="57" s="1"/>
  <c r="F601" i="60" s="1"/>
  <c r="H40" i="13" s="1"/>
  <c r="F600" i="57"/>
  <c r="F599" i="57"/>
  <c r="H599" i="57" s="1"/>
  <c r="F599" i="60" s="1"/>
  <c r="H38" i="13" s="1"/>
  <c r="F598" i="57"/>
  <c r="H598" i="57" s="1"/>
  <c r="F598" i="60" s="1"/>
  <c r="H37" i="13" s="1"/>
  <c r="F597" i="57"/>
  <c r="H597" i="57" s="1"/>
  <c r="F597" i="60" s="1"/>
  <c r="H36" i="13" s="1"/>
  <c r="F596" i="57"/>
  <c r="H596" i="57" s="1"/>
  <c r="F596" i="60" s="1"/>
  <c r="H35" i="13" s="1"/>
  <c r="F595" i="57"/>
  <c r="H595" i="57" s="1"/>
  <c r="F595" i="60" s="1"/>
  <c r="F594" i="57"/>
  <c r="F593" i="57"/>
  <c r="H593" i="57" s="1"/>
  <c r="F592" i="57"/>
  <c r="F591" i="57"/>
  <c r="F590" i="57"/>
  <c r="F589" i="57"/>
  <c r="H589" i="57" s="1"/>
  <c r="F589" i="60" s="1"/>
  <c r="F588" i="57"/>
  <c r="H588" i="57" s="1"/>
  <c r="F588" i="60" s="1"/>
  <c r="H48" i="12" s="1"/>
  <c r="F587" i="57"/>
  <c r="H587" i="57" s="1"/>
  <c r="F587" i="60" s="1"/>
  <c r="H47" i="12" s="1"/>
  <c r="F586" i="57"/>
  <c r="F585" i="57"/>
  <c r="H585" i="57" s="1"/>
  <c r="F585" i="60" s="1"/>
  <c r="F584" i="57"/>
  <c r="H584" i="57" s="1"/>
  <c r="F584" i="60" s="1"/>
  <c r="F583" i="57"/>
  <c r="H583" i="57" s="1"/>
  <c r="M583" i="57" s="1"/>
  <c r="F582" i="57"/>
  <c r="H582" i="57" s="1"/>
  <c r="F582" i="60" s="1"/>
  <c r="H44" i="12" s="1"/>
  <c r="F581" i="57"/>
  <c r="H581" i="57" s="1"/>
  <c r="F581" i="60" s="1"/>
  <c r="H43" i="12" s="1"/>
  <c r="F580" i="57"/>
  <c r="F579" i="57"/>
  <c r="H579" i="57" s="1"/>
  <c r="F579" i="60" s="1"/>
  <c r="H41" i="12" s="1"/>
  <c r="F578" i="57"/>
  <c r="F577" i="57"/>
  <c r="H577" i="57" s="1"/>
  <c r="F577" i="60" s="1"/>
  <c r="H39" i="12" s="1"/>
  <c r="F576" i="57"/>
  <c r="F575" i="57"/>
  <c r="H575" i="57" s="1"/>
  <c r="F575" i="60" s="1"/>
  <c r="H37" i="12" s="1"/>
  <c r="F574" i="57"/>
  <c r="H574" i="57" s="1"/>
  <c r="F574" i="60" s="1"/>
  <c r="H36" i="12" s="1"/>
  <c r="F573" i="57"/>
  <c r="H573" i="57" s="1"/>
  <c r="F572" i="57"/>
  <c r="H572" i="57" s="1"/>
  <c r="F572" i="60" s="1"/>
  <c r="H34" i="12" s="1"/>
  <c r="F571" i="57"/>
  <c r="F570" i="57"/>
  <c r="H570" i="57" s="1"/>
  <c r="F569" i="57"/>
  <c r="H569" i="57" s="1"/>
  <c r="F569" i="60" s="1"/>
  <c r="F568" i="57"/>
  <c r="F567" i="57"/>
  <c r="H567" i="57" s="1"/>
  <c r="F567" i="60" s="1"/>
  <c r="G25" i="13" s="1"/>
  <c r="F566" i="57"/>
  <c r="F565" i="57"/>
  <c r="H565" i="57" s="1"/>
  <c r="F564" i="57"/>
  <c r="F563" i="57"/>
  <c r="H563" i="57" s="1"/>
  <c r="F563" i="60" s="1"/>
  <c r="G21" i="13" s="1"/>
  <c r="F562" i="57"/>
  <c r="H562" i="57" s="1"/>
  <c r="F562" i="60" s="1"/>
  <c r="G20" i="13" s="1"/>
  <c r="F561" i="57"/>
  <c r="H561" i="57" s="1"/>
  <c r="F561" i="60" s="1"/>
  <c r="G17" i="13" s="1"/>
  <c r="F560" i="57"/>
  <c r="H560" i="57" s="1"/>
  <c r="F560" i="60" s="1"/>
  <c r="G16" i="13" s="1"/>
  <c r="F559" i="57"/>
  <c r="H559" i="57" s="1"/>
  <c r="F559" i="60" s="1"/>
  <c r="G15" i="13" s="1"/>
  <c r="F558" i="57"/>
  <c r="F557" i="57"/>
  <c r="H557" i="57" s="1"/>
  <c r="F556" i="57"/>
  <c r="F555" i="57"/>
  <c r="H555" i="57" s="1"/>
  <c r="F555" i="60" s="1"/>
  <c r="G11" i="13" s="1"/>
  <c r="F554" i="57"/>
  <c r="H554" i="57" s="1"/>
  <c r="F554" i="60" s="1"/>
  <c r="G10" i="13" s="1"/>
  <c r="F553" i="57"/>
  <c r="H553" i="57" s="1"/>
  <c r="F553" i="60" s="1"/>
  <c r="G9" i="13" s="1"/>
  <c r="F552" i="57"/>
  <c r="F551" i="57"/>
  <c r="H551" i="57" s="1"/>
  <c r="F550" i="57"/>
  <c r="H550" i="57" s="1"/>
  <c r="F550" i="60" s="1"/>
  <c r="G6" i="13" s="1"/>
  <c r="F549" i="57"/>
  <c r="H549" i="57" s="1"/>
  <c r="F549" i="60" s="1"/>
  <c r="G5" i="13" s="1"/>
  <c r="F548" i="57"/>
  <c r="H548" i="57" s="1"/>
  <c r="F548" i="60" s="1"/>
  <c r="F547" i="57"/>
  <c r="F546" i="57"/>
  <c r="H546" i="57" s="1"/>
  <c r="F546" i="60" s="1"/>
  <c r="G23" i="12" s="1"/>
  <c r="F545" i="57"/>
  <c r="H545" i="57" s="1"/>
  <c r="F544" i="57"/>
  <c r="F543" i="57"/>
  <c r="F542" i="57"/>
  <c r="H542" i="57" s="1"/>
  <c r="F542" i="60" s="1"/>
  <c r="F541" i="57"/>
  <c r="F540" i="57"/>
  <c r="H540" i="57" s="1"/>
  <c r="F540" i="60" s="1"/>
  <c r="G20" i="12" s="1"/>
  <c r="F539" i="57"/>
  <c r="H539" i="57" s="1"/>
  <c r="F539" i="60" s="1"/>
  <c r="G19" i="12" s="1"/>
  <c r="F538" i="57"/>
  <c r="F537" i="57"/>
  <c r="H537" i="57" s="1"/>
  <c r="F537" i="60" s="1"/>
  <c r="F536" i="57"/>
  <c r="H536" i="57" s="1"/>
  <c r="F535" i="57"/>
  <c r="H535" i="57" s="1"/>
  <c r="F534" i="57"/>
  <c r="H534" i="57" s="1"/>
  <c r="F534" i="60" s="1"/>
  <c r="G16" i="12" s="1"/>
  <c r="F533" i="57"/>
  <c r="H533" i="57" s="1"/>
  <c r="F533" i="60" s="1"/>
  <c r="G15" i="12" s="1"/>
  <c r="F532" i="57"/>
  <c r="F531" i="57"/>
  <c r="H531" i="57" s="1"/>
  <c r="F531" i="60" s="1"/>
  <c r="G13" i="12" s="1"/>
  <c r="F530" i="57"/>
  <c r="F529" i="57"/>
  <c r="H529" i="57" s="1"/>
  <c r="F529" i="60" s="1"/>
  <c r="G11" i="12" s="1"/>
  <c r="F528" i="57"/>
  <c r="F527" i="57"/>
  <c r="H527" i="57" s="1"/>
  <c r="F527" i="60" s="1"/>
  <c r="G9" i="12" s="1"/>
  <c r="F526" i="57"/>
  <c r="H526" i="57" s="1"/>
  <c r="F526" i="60" s="1"/>
  <c r="G8" i="12" s="1"/>
  <c r="F525" i="57"/>
  <c r="H525" i="57" s="1"/>
  <c r="F524" i="57"/>
  <c r="H524" i="57" s="1"/>
  <c r="F524" i="60" s="1"/>
  <c r="G6" i="12" s="1"/>
  <c r="F523" i="57"/>
  <c r="F522" i="57"/>
  <c r="H522" i="57" s="1"/>
  <c r="F521" i="57"/>
  <c r="H521" i="57" s="1"/>
  <c r="F521" i="60" s="1"/>
  <c r="F520" i="57"/>
  <c r="F519" i="57"/>
  <c r="H519" i="57" s="1"/>
  <c r="F519" i="60" s="1"/>
  <c r="F518" i="57"/>
  <c r="F517" i="57"/>
  <c r="H517" i="57" s="1"/>
  <c r="F516" i="57"/>
  <c r="F515" i="57"/>
  <c r="F514" i="57"/>
  <c r="H514" i="57" s="1"/>
  <c r="F514" i="60" s="1"/>
  <c r="F513" i="57"/>
  <c r="F512" i="57"/>
  <c r="F511" i="57"/>
  <c r="H511" i="57" s="1"/>
  <c r="F511" i="60" s="1"/>
  <c r="F510" i="57"/>
  <c r="H510" i="57" s="1"/>
  <c r="F510" i="60" s="1"/>
  <c r="F509" i="57"/>
  <c r="H509" i="57" s="1"/>
  <c r="F508" i="57"/>
  <c r="H508" i="57" s="1"/>
  <c r="F508" i="60" s="1"/>
  <c r="F507" i="57"/>
  <c r="H507" i="57" s="1"/>
  <c r="F507" i="60" s="1"/>
  <c r="F506" i="57"/>
  <c r="F505" i="57"/>
  <c r="H505" i="57" s="1"/>
  <c r="F505" i="60" s="1"/>
  <c r="F504" i="57"/>
  <c r="F503" i="57"/>
  <c r="F502" i="57"/>
  <c r="H502" i="57" s="1"/>
  <c r="F502" i="60" s="1"/>
  <c r="F501" i="57"/>
  <c r="H501" i="57" s="1"/>
  <c r="F500" i="57"/>
  <c r="H500" i="57" s="1"/>
  <c r="F500" i="60" s="1"/>
  <c r="F499" i="57"/>
  <c r="F498" i="57"/>
  <c r="F497" i="57"/>
  <c r="F496" i="57"/>
  <c r="F495" i="57"/>
  <c r="H495" i="57" s="1"/>
  <c r="F495" i="60" s="1"/>
  <c r="F494" i="57"/>
  <c r="F493" i="57"/>
  <c r="H493" i="57" s="1"/>
  <c r="F493" i="60" s="1"/>
  <c r="F492" i="57"/>
  <c r="H492" i="57" s="1"/>
  <c r="F492" i="60" s="1"/>
  <c r="F491" i="57"/>
  <c r="H491" i="57" s="1"/>
  <c r="F491" i="60" s="1"/>
  <c r="F490" i="57"/>
  <c r="H490" i="57" s="1"/>
  <c r="F490" i="60" s="1"/>
  <c r="F489" i="57"/>
  <c r="H489" i="57" s="1"/>
  <c r="F488" i="57"/>
  <c r="H488" i="57" s="1"/>
  <c r="F488" i="60" s="1"/>
  <c r="F487" i="57"/>
  <c r="H487" i="57" s="1"/>
  <c r="F486" i="57"/>
  <c r="F485" i="57"/>
  <c r="F484" i="57"/>
  <c r="H484" i="57" s="1"/>
  <c r="F484" i="60" s="1"/>
  <c r="F483" i="57"/>
  <c r="H483" i="57" s="1"/>
  <c r="F483" i="60" s="1"/>
  <c r="F482" i="57"/>
  <c r="H482" i="57" s="1"/>
  <c r="F482" i="60" s="1"/>
  <c r="F481" i="57"/>
  <c r="F480" i="57"/>
  <c r="F479" i="57"/>
  <c r="H479" i="57" s="1"/>
  <c r="F478" i="57"/>
  <c r="H478" i="57" s="1"/>
  <c r="F478" i="60" s="1"/>
  <c r="F477" i="57"/>
  <c r="H477" i="57" s="1"/>
  <c r="F477" i="60" s="1"/>
  <c r="F476" i="57"/>
  <c r="H476" i="57" s="1"/>
  <c r="F476" i="60" s="1"/>
  <c r="F475" i="57"/>
  <c r="F474" i="57"/>
  <c r="H474" i="57" s="1"/>
  <c r="F473" i="57"/>
  <c r="H473" i="57" s="1"/>
  <c r="F473" i="60" s="1"/>
  <c r="G53" i="13" s="1"/>
  <c r="F472" i="57"/>
  <c r="F471" i="57"/>
  <c r="H471" i="57" s="1"/>
  <c r="F471" i="60" s="1"/>
  <c r="G51" i="13" s="1"/>
  <c r="F470" i="57"/>
  <c r="H470" i="57" s="1"/>
  <c r="F470" i="60" s="1"/>
  <c r="G50" i="13" s="1"/>
  <c r="F469" i="57"/>
  <c r="F468" i="57"/>
  <c r="F467" i="57"/>
  <c r="H467" i="57" s="1"/>
  <c r="F467" i="60" s="1"/>
  <c r="G47" i="13" s="1"/>
  <c r="F466" i="57"/>
  <c r="H466" i="57" s="1"/>
  <c r="F465" i="57"/>
  <c r="H465" i="57" s="1"/>
  <c r="F465" i="60" s="1"/>
  <c r="G45" i="13" s="1"/>
  <c r="F464" i="57"/>
  <c r="F463" i="57"/>
  <c r="H463" i="57" s="1"/>
  <c r="F463" i="60" s="1"/>
  <c r="G43" i="13" s="1"/>
  <c r="F462" i="57"/>
  <c r="F461" i="57"/>
  <c r="H461" i="57" s="1"/>
  <c r="F460" i="57"/>
  <c r="F459" i="57"/>
  <c r="H459" i="57" s="1"/>
  <c r="F459" i="60" s="1"/>
  <c r="G39" i="13" s="1"/>
  <c r="F458" i="57"/>
  <c r="F457" i="57"/>
  <c r="H457" i="57" s="1"/>
  <c r="F457" i="60" s="1"/>
  <c r="G37" i="13" s="1"/>
  <c r="F456" i="57"/>
  <c r="F455" i="57"/>
  <c r="F454" i="57"/>
  <c r="H454" i="57" s="1"/>
  <c r="F454" i="60" s="1"/>
  <c r="F453" i="57"/>
  <c r="F452" i="57"/>
  <c r="H452" i="57" s="1"/>
  <c r="F452" i="60" s="1"/>
  <c r="G50" i="12" s="1"/>
  <c r="F451" i="57"/>
  <c r="H451" i="57" s="1"/>
  <c r="F451" i="60" s="1"/>
  <c r="G49" i="12" s="1"/>
  <c r="F450" i="57"/>
  <c r="H450" i="57" s="1"/>
  <c r="F450" i="60" s="1"/>
  <c r="F449" i="57"/>
  <c r="H449" i="57" s="1"/>
  <c r="F449" i="60" s="1"/>
  <c r="F448" i="57"/>
  <c r="F447" i="57"/>
  <c r="F446" i="57"/>
  <c r="F445" i="57"/>
  <c r="F444" i="57"/>
  <c r="F443" i="57"/>
  <c r="F442" i="57"/>
  <c r="H442" i="57" s="1"/>
  <c r="M442" i="57" s="1"/>
  <c r="F441" i="57"/>
  <c r="F440" i="57"/>
  <c r="H440" i="57" s="1"/>
  <c r="F440" i="60" s="1"/>
  <c r="G43" i="12" s="1"/>
  <c r="F439" i="57"/>
  <c r="F438" i="57"/>
  <c r="H438" i="57" s="1"/>
  <c r="F438" i="60" s="1"/>
  <c r="G41" i="12" s="1"/>
  <c r="F437" i="57"/>
  <c r="F436" i="57"/>
  <c r="H436" i="57" s="1"/>
  <c r="F436" i="60" s="1"/>
  <c r="G39" i="12" s="1"/>
  <c r="F435" i="57"/>
  <c r="F434" i="57"/>
  <c r="F433" i="57"/>
  <c r="H433" i="57" s="1"/>
  <c r="F433" i="60" s="1"/>
  <c r="G36" i="12" s="1"/>
  <c r="F432" i="57"/>
  <c r="F431" i="57"/>
  <c r="H431" i="57" s="1"/>
  <c r="F431" i="60" s="1"/>
  <c r="G34" i="12" s="1"/>
  <c r="F430" i="57"/>
  <c r="H430" i="57" s="1"/>
  <c r="F430" i="60" s="1"/>
  <c r="G33" i="12" s="1"/>
  <c r="F429" i="57"/>
  <c r="H429" i="57" s="1"/>
  <c r="F429" i="60" s="1"/>
  <c r="G32" i="12" s="1"/>
  <c r="F428" i="57"/>
  <c r="H428" i="57" s="1"/>
  <c r="F428" i="60" s="1"/>
  <c r="F427" i="57"/>
  <c r="F426" i="57"/>
  <c r="H426" i="57" s="1"/>
  <c r="F426" i="60" s="1"/>
  <c r="F25" i="13" s="1"/>
  <c r="F425" i="57"/>
  <c r="H425" i="57" s="1"/>
  <c r="F425" i="60" s="1"/>
  <c r="F24" i="13" s="1"/>
  <c r="F424" i="57"/>
  <c r="H424" i="57" s="1"/>
  <c r="F424" i="60" s="1"/>
  <c r="F23" i="13" s="1"/>
  <c r="F423" i="57"/>
  <c r="F422" i="57"/>
  <c r="H422" i="57" s="1"/>
  <c r="F422" i="60" s="1"/>
  <c r="F21" i="13" s="1"/>
  <c r="F421" i="57"/>
  <c r="F420" i="57"/>
  <c r="F419" i="57"/>
  <c r="H419" i="57" s="1"/>
  <c r="F418" i="57"/>
  <c r="F417" i="57"/>
  <c r="H417" i="57" s="1"/>
  <c r="F417" i="60" s="1"/>
  <c r="F14" i="13" s="1"/>
  <c r="F416" i="57"/>
  <c r="F415" i="57"/>
  <c r="H415" i="57" s="1"/>
  <c r="F415" i="60" s="1"/>
  <c r="F12" i="13" s="1"/>
  <c r="F414" i="57"/>
  <c r="H414" i="57" s="1"/>
  <c r="F414" i="60" s="1"/>
  <c r="F11" i="13" s="1"/>
  <c r="F413" i="57"/>
  <c r="H413" i="57" s="1"/>
  <c r="F412" i="57"/>
  <c r="H412" i="57" s="1"/>
  <c r="F412" i="60" s="1"/>
  <c r="F9" i="13" s="1"/>
  <c r="F411" i="57"/>
  <c r="H411" i="57" s="1"/>
  <c r="F411" i="60" s="1"/>
  <c r="F8" i="13" s="1"/>
  <c r="F410" i="57"/>
  <c r="H410" i="57" s="1"/>
  <c r="F410" i="60" s="1"/>
  <c r="F7" i="13" s="1"/>
  <c r="F409" i="57"/>
  <c r="F408" i="57"/>
  <c r="F407" i="57"/>
  <c r="F406" i="57"/>
  <c r="H406" i="57" s="1"/>
  <c r="F406" i="60" s="1"/>
  <c r="F24" i="12" s="1"/>
  <c r="F405" i="57"/>
  <c r="H405" i="57" s="1"/>
  <c r="F405" i="60" s="1"/>
  <c r="F23" i="12" s="1"/>
  <c r="F404" i="57"/>
  <c r="H404" i="57" s="1"/>
  <c r="F404" i="60" s="1"/>
  <c r="F22" i="12" s="1"/>
  <c r="F403" i="57"/>
  <c r="H403" i="57" s="1"/>
  <c r="F403" i="60" s="1"/>
  <c r="F402" i="57"/>
  <c r="H402" i="57" s="1"/>
  <c r="F402" i="60" s="1"/>
  <c r="F401" i="57"/>
  <c r="H401" i="57" s="1"/>
  <c r="F401" i="60" s="1"/>
  <c r="F400" i="57"/>
  <c r="F399" i="57"/>
  <c r="H399" i="57" s="1"/>
  <c r="F399" i="60" s="1"/>
  <c r="F20" i="12" s="1"/>
  <c r="F398" i="57"/>
  <c r="F397" i="57"/>
  <c r="H397" i="57" s="1"/>
  <c r="F397" i="60" s="1"/>
  <c r="F396" i="57"/>
  <c r="H396" i="57" s="1"/>
  <c r="F396" i="60" s="1"/>
  <c r="F395" i="57"/>
  <c r="H395" i="57" s="1"/>
  <c r="F394" i="57"/>
  <c r="H394" i="57" s="1"/>
  <c r="F394" i="60" s="1"/>
  <c r="F17" i="12" s="1"/>
  <c r="F393" i="57"/>
  <c r="H393" i="57" s="1"/>
  <c r="F393" i="60" s="1"/>
  <c r="F16" i="12" s="1"/>
  <c r="F392" i="57"/>
  <c r="H392" i="57" s="1"/>
  <c r="F392" i="60" s="1"/>
  <c r="F15" i="12" s="1"/>
  <c r="F391" i="57"/>
  <c r="H391" i="57" s="1"/>
  <c r="F391" i="60" s="1"/>
  <c r="F14" i="12" s="1"/>
  <c r="F390" i="57"/>
  <c r="F389" i="57"/>
  <c r="F388" i="57"/>
  <c r="F387" i="57"/>
  <c r="H387" i="57" s="1"/>
  <c r="F387" i="60" s="1"/>
  <c r="F10" i="12" s="1"/>
  <c r="F386" i="57"/>
  <c r="F385" i="57"/>
  <c r="H385" i="57" s="1"/>
  <c r="F385" i="60" s="1"/>
  <c r="F8" i="12" s="1"/>
  <c r="F384" i="57"/>
  <c r="H384" i="57" s="1"/>
  <c r="F384" i="60" s="1"/>
  <c r="F7" i="12" s="1"/>
  <c r="F383" i="57"/>
  <c r="H383" i="57" s="1"/>
  <c r="F383" i="60" s="1"/>
  <c r="F6" i="12" s="1"/>
  <c r="F382" i="57"/>
  <c r="H382" i="57" s="1"/>
  <c r="F382" i="60" s="1"/>
  <c r="F5" i="12" s="1"/>
  <c r="F381" i="57"/>
  <c r="F380" i="57"/>
  <c r="F379" i="57"/>
  <c r="H379" i="57" s="1"/>
  <c r="F378" i="57"/>
  <c r="F377" i="57"/>
  <c r="F376" i="57"/>
  <c r="H376" i="57" s="1"/>
  <c r="F376" i="60" s="1"/>
  <c r="F375" i="57"/>
  <c r="H375" i="57" s="1"/>
  <c r="F375" i="60" s="1"/>
  <c r="F374" i="57"/>
  <c r="F373" i="57"/>
  <c r="H373" i="57" s="1"/>
  <c r="F373" i="60" s="1"/>
  <c r="F372" i="57"/>
  <c r="F371" i="57"/>
  <c r="H371" i="57" s="1"/>
  <c r="F370" i="57"/>
  <c r="H370" i="57" s="1"/>
  <c r="F370" i="60" s="1"/>
  <c r="F369" i="57"/>
  <c r="F368" i="57"/>
  <c r="F367" i="57"/>
  <c r="H367" i="57" s="1"/>
  <c r="F367" i="60" s="1"/>
  <c r="F366" i="57"/>
  <c r="H366" i="57" s="1"/>
  <c r="F365" i="57"/>
  <c r="F364" i="57"/>
  <c r="H364" i="57" s="1"/>
  <c r="F364" i="60" s="1"/>
  <c r="F363" i="57"/>
  <c r="F362" i="57"/>
  <c r="H362" i="57" s="1"/>
  <c r="F362" i="60" s="1"/>
  <c r="F361" i="57"/>
  <c r="H361" i="57" s="1"/>
  <c r="F361" i="60" s="1"/>
  <c r="F360" i="57"/>
  <c r="F359" i="57"/>
  <c r="F358" i="57"/>
  <c r="H358" i="57" s="1"/>
  <c r="F358" i="60" s="1"/>
  <c r="F357" i="57"/>
  <c r="H357" i="57" s="1"/>
  <c r="F356" i="57"/>
  <c r="H356" i="57" s="1"/>
  <c r="F356" i="60" s="1"/>
  <c r="F355" i="57"/>
  <c r="H355" i="57" s="1"/>
  <c r="F355" i="60" s="1"/>
  <c r="F354" i="57"/>
  <c r="H354" i="57" s="1"/>
  <c r="F354" i="60" s="1"/>
  <c r="F353" i="57"/>
  <c r="H353" i="57" s="1"/>
  <c r="F353" i="60" s="1"/>
  <c r="F352" i="57"/>
  <c r="F351" i="57"/>
  <c r="H351" i="57" s="1"/>
  <c r="F351" i="60" s="1"/>
  <c r="F350" i="57"/>
  <c r="F349" i="57"/>
  <c r="H349" i="57" s="1"/>
  <c r="F348" i="57"/>
  <c r="H348" i="57" s="1"/>
  <c r="F347" i="57"/>
  <c r="F346" i="57"/>
  <c r="F345" i="57"/>
  <c r="F344" i="57"/>
  <c r="H344" i="57" s="1"/>
  <c r="F344" i="60" s="1"/>
  <c r="F343" i="57"/>
  <c r="H343" i="57" s="1"/>
  <c r="F343" i="60" s="1"/>
  <c r="F342" i="57"/>
  <c r="H342" i="57" s="1"/>
  <c r="F342" i="60" s="1"/>
  <c r="F341" i="57"/>
  <c r="F340" i="57"/>
  <c r="H340" i="57" s="1"/>
  <c r="F340" i="60" s="1"/>
  <c r="F339" i="57"/>
  <c r="H339" i="57" s="1"/>
  <c r="F339" i="60" s="1"/>
  <c r="F338" i="57"/>
  <c r="H338" i="57" s="1"/>
  <c r="F338" i="60" s="1"/>
  <c r="F337" i="57"/>
  <c r="F336" i="57"/>
  <c r="H336" i="57" s="1"/>
  <c r="F336" i="60" s="1"/>
  <c r="F335" i="57"/>
  <c r="H335" i="57" s="1"/>
  <c r="F335" i="60" s="1"/>
  <c r="F334" i="57"/>
  <c r="H334" i="57" s="1"/>
  <c r="F334" i="60" s="1"/>
  <c r="F333" i="57"/>
  <c r="F332" i="57"/>
  <c r="F331" i="57"/>
  <c r="H331" i="57" s="1"/>
  <c r="F331" i="60" s="1"/>
  <c r="F52" i="13" s="1"/>
  <c r="F330" i="57"/>
  <c r="H330" i="57" s="1"/>
  <c r="F330" i="60" s="1"/>
  <c r="F51" i="13" s="1"/>
  <c r="F329" i="57"/>
  <c r="H329" i="57" s="1"/>
  <c r="F329" i="60" s="1"/>
  <c r="F50" i="13" s="1"/>
  <c r="F328" i="57"/>
  <c r="F327" i="57"/>
  <c r="H327" i="57" s="1"/>
  <c r="F327" i="60" s="1"/>
  <c r="F48" i="13" s="1"/>
  <c r="F326" i="57"/>
  <c r="H326" i="57" s="1"/>
  <c r="F326" i="60" s="1"/>
  <c r="F47" i="13" s="1"/>
  <c r="F325" i="57"/>
  <c r="H325" i="57" s="1"/>
  <c r="F325" i="60" s="1"/>
  <c r="F46" i="13" s="1"/>
  <c r="F324" i="57"/>
  <c r="F323" i="57"/>
  <c r="F322" i="57"/>
  <c r="H322" i="57" s="1"/>
  <c r="F322" i="60" s="1"/>
  <c r="F43" i="13" s="1"/>
  <c r="F321" i="57"/>
  <c r="F320" i="57"/>
  <c r="F319" i="57"/>
  <c r="H319" i="57" s="1"/>
  <c r="F319" i="60" s="1"/>
  <c r="F40" i="13" s="1"/>
  <c r="F318" i="57"/>
  <c r="F317" i="57"/>
  <c r="F316" i="57"/>
  <c r="H316" i="57" s="1"/>
  <c r="F316" i="60" s="1"/>
  <c r="F37" i="13" s="1"/>
  <c r="F315" i="57"/>
  <c r="F314" i="57"/>
  <c r="F313" i="57"/>
  <c r="F312" i="57"/>
  <c r="H312" i="57" s="1"/>
  <c r="F312" i="60" s="1"/>
  <c r="F51" i="12" s="1"/>
  <c r="F311" i="57"/>
  <c r="F310" i="57"/>
  <c r="H310" i="57" s="1"/>
  <c r="F309" i="57"/>
  <c r="H309" i="57" s="1"/>
  <c r="F309" i="60" s="1"/>
  <c r="F308" i="57"/>
  <c r="H308" i="57" s="1"/>
  <c r="F308" i="60" s="1"/>
  <c r="F307" i="57"/>
  <c r="H307" i="57" s="1"/>
  <c r="F307" i="60" s="1"/>
  <c r="F306" i="57"/>
  <c r="H306" i="57" s="1"/>
  <c r="F306" i="60" s="1"/>
  <c r="F48" i="12" s="1"/>
  <c r="F305" i="57"/>
  <c r="H305" i="57" s="1"/>
  <c r="F304" i="57"/>
  <c r="F303" i="57"/>
  <c r="H303" i="57" s="1"/>
  <c r="F303" i="60" s="1"/>
  <c r="F302" i="57"/>
  <c r="F301" i="57"/>
  <c r="H301" i="57" s="1"/>
  <c r="M301" i="57" s="1"/>
  <c r="F300" i="57"/>
  <c r="H300" i="57" s="1"/>
  <c r="F300" i="60" s="1"/>
  <c r="F44" i="12" s="1"/>
  <c r="F299" i="57"/>
  <c r="H299" i="57" s="1"/>
  <c r="F299" i="60" s="1"/>
  <c r="F43" i="12" s="1"/>
  <c r="F298" i="57"/>
  <c r="F297" i="57"/>
  <c r="F296" i="57"/>
  <c r="F295" i="57"/>
  <c r="H295" i="57" s="1"/>
  <c r="F295" i="60" s="1"/>
  <c r="F39" i="12" s="1"/>
  <c r="F294" i="57"/>
  <c r="F293" i="57"/>
  <c r="H293" i="57" s="1"/>
  <c r="F293" i="60" s="1"/>
  <c r="F37" i="12" s="1"/>
  <c r="F292" i="57"/>
  <c r="F291" i="57"/>
  <c r="H291" i="57" s="1"/>
  <c r="F291" i="60" s="1"/>
  <c r="F35" i="12" s="1"/>
  <c r="F290" i="57"/>
  <c r="H290" i="57" s="1"/>
  <c r="F290" i="60" s="1"/>
  <c r="F34" i="12" s="1"/>
  <c r="F289" i="57"/>
  <c r="F288" i="57"/>
  <c r="H288" i="57" s="1"/>
  <c r="F288" i="60" s="1"/>
  <c r="F32" i="12" s="1"/>
  <c r="F287" i="57"/>
  <c r="F286" i="57"/>
  <c r="H286" i="57" s="1"/>
  <c r="F286" i="60" s="1"/>
  <c r="E26" i="13" s="1"/>
  <c r="F285" i="57"/>
  <c r="F284" i="57"/>
  <c r="H284" i="57" s="1"/>
  <c r="F284" i="60" s="1"/>
  <c r="E24" i="13" s="1"/>
  <c r="F283" i="57"/>
  <c r="H283" i="57" s="1"/>
  <c r="F283" i="60" s="1"/>
  <c r="E23" i="13" s="1"/>
  <c r="F282" i="57"/>
  <c r="H282" i="57" s="1"/>
  <c r="F282" i="60" s="1"/>
  <c r="E22" i="13" s="1"/>
  <c r="F281" i="57"/>
  <c r="H281" i="57" s="1"/>
  <c r="F281" i="60" s="1"/>
  <c r="E21" i="13" s="1"/>
  <c r="F280" i="57"/>
  <c r="F279" i="57"/>
  <c r="H279" i="57" s="1"/>
  <c r="F279" i="60" s="1"/>
  <c r="E17" i="13" s="1"/>
  <c r="F278" i="57"/>
  <c r="H278" i="57" s="1"/>
  <c r="F278" i="60" s="1"/>
  <c r="E16" i="13" s="1"/>
  <c r="F277" i="57"/>
  <c r="F276" i="57"/>
  <c r="H276" i="57" s="1"/>
  <c r="F276" i="60" s="1"/>
  <c r="E14" i="13" s="1"/>
  <c r="F275" i="57"/>
  <c r="F274" i="57"/>
  <c r="H274" i="57" s="1"/>
  <c r="F273" i="57"/>
  <c r="F272" i="57"/>
  <c r="F271" i="57"/>
  <c r="H271" i="57" s="1"/>
  <c r="F271" i="60" s="1"/>
  <c r="E9" i="13" s="1"/>
  <c r="F270" i="57"/>
  <c r="F269" i="57"/>
  <c r="F268" i="57"/>
  <c r="H268" i="57" s="1"/>
  <c r="F268" i="60" s="1"/>
  <c r="E6" i="13" s="1"/>
  <c r="F267" i="57"/>
  <c r="F266" i="57"/>
  <c r="H266" i="57" s="1"/>
  <c r="M266" i="57" s="1"/>
  <c r="F265" i="57"/>
  <c r="H265" i="57" s="1"/>
  <c r="F265" i="60" s="1"/>
  <c r="E24" i="12" s="1"/>
  <c r="F264" i="57"/>
  <c r="H264" i="57" s="1"/>
  <c r="F264" i="60" s="1"/>
  <c r="E23" i="12" s="1"/>
  <c r="F263" i="57"/>
  <c r="F262" i="57"/>
  <c r="F261" i="57"/>
  <c r="H261" i="57" s="1"/>
  <c r="F261" i="60" s="1"/>
  <c r="F260" i="57"/>
  <c r="H260" i="57" s="1"/>
  <c r="F260" i="60" s="1"/>
  <c r="F259" i="57"/>
  <c r="H259" i="57" s="1"/>
  <c r="F259" i="60" s="1"/>
  <c r="E21" i="12" s="1"/>
  <c r="F258" i="57"/>
  <c r="H258" i="57" s="1"/>
  <c r="F258" i="60" s="1"/>
  <c r="E20" i="12" s="1"/>
  <c r="F257" i="57"/>
  <c r="H257" i="57" s="1"/>
  <c r="F257" i="60" s="1"/>
  <c r="E19" i="12" s="1"/>
  <c r="F256" i="57"/>
  <c r="F255" i="57"/>
  <c r="F254" i="57"/>
  <c r="F253" i="57"/>
  <c r="F252" i="57"/>
  <c r="H252" i="57" s="1"/>
  <c r="F252" i="60" s="1"/>
  <c r="E16" i="12" s="1"/>
  <c r="F251" i="57"/>
  <c r="H251" i="57" s="1"/>
  <c r="F251" i="60" s="1"/>
  <c r="E15" i="12" s="1"/>
  <c r="F250" i="57"/>
  <c r="F249" i="57"/>
  <c r="F248" i="57"/>
  <c r="F247" i="57"/>
  <c r="H247" i="57" s="1"/>
  <c r="F247" i="60" s="1"/>
  <c r="E11" i="12" s="1"/>
  <c r="F246" i="57"/>
  <c r="H246" i="57" s="1"/>
  <c r="F246" i="60" s="1"/>
  <c r="E10" i="12" s="1"/>
  <c r="F245" i="57"/>
  <c r="H245" i="57" s="1"/>
  <c r="F245" i="60" s="1"/>
  <c r="E9" i="12" s="1"/>
  <c r="F244" i="57"/>
  <c r="H244" i="57" s="1"/>
  <c r="F244" i="60" s="1"/>
  <c r="E8" i="12" s="1"/>
  <c r="F243" i="57"/>
  <c r="F242" i="57"/>
  <c r="H242" i="57" s="1"/>
  <c r="F242" i="60" s="1"/>
  <c r="E6" i="12" s="1"/>
  <c r="F241" i="57"/>
  <c r="F240" i="57"/>
  <c r="F239" i="57"/>
  <c r="H239" i="57" s="1"/>
  <c r="F238" i="57"/>
  <c r="F237" i="57"/>
  <c r="F236" i="57"/>
  <c r="F235" i="57"/>
  <c r="H235" i="57" s="1"/>
  <c r="F235" i="60" s="1"/>
  <c r="F234" i="57"/>
  <c r="H234" i="57" s="1"/>
  <c r="F234" i="60" s="1"/>
  <c r="F233" i="57"/>
  <c r="F232" i="57"/>
  <c r="F231" i="57"/>
  <c r="H231" i="57" s="1"/>
  <c r="F231" i="60" s="1"/>
  <c r="F230" i="57"/>
  <c r="H230" i="57" s="1"/>
  <c r="F230" i="60" s="1"/>
  <c r="F229" i="57"/>
  <c r="H229" i="57" s="1"/>
  <c r="F229" i="60" s="1"/>
  <c r="F228" i="57"/>
  <c r="F227" i="57"/>
  <c r="H227" i="57" s="1"/>
  <c r="F227" i="60" s="1"/>
  <c r="F226" i="57"/>
  <c r="H226" i="57" s="1"/>
  <c r="F226" i="60" s="1"/>
  <c r="F225" i="57"/>
  <c r="F224" i="57"/>
  <c r="F223" i="57"/>
  <c r="H223" i="57" s="1"/>
  <c r="F223" i="60" s="1"/>
  <c r="F222" i="57"/>
  <c r="H222" i="57" s="1"/>
  <c r="F221" i="57"/>
  <c r="H221" i="57" s="1"/>
  <c r="F221" i="60" s="1"/>
  <c r="F220" i="57"/>
  <c r="H220" i="57" s="1"/>
  <c r="F220" i="60" s="1"/>
  <c r="F219" i="57"/>
  <c r="F218" i="57"/>
  <c r="F217" i="57"/>
  <c r="H217" i="57" s="1"/>
  <c r="F217" i="60" s="1"/>
  <c r="F216" i="57"/>
  <c r="F215" i="57"/>
  <c r="F214" i="57"/>
  <c r="H214" i="57" s="1"/>
  <c r="F214" i="60" s="1"/>
  <c r="F213" i="57"/>
  <c r="H213" i="57" s="1"/>
  <c r="F212" i="57"/>
  <c r="H212" i="57" s="1"/>
  <c r="F212" i="60" s="1"/>
  <c r="F211" i="57"/>
  <c r="H211" i="57" s="1"/>
  <c r="F211" i="60" s="1"/>
  <c r="F210" i="57"/>
  <c r="H210" i="57" s="1"/>
  <c r="F210" i="60" s="1"/>
  <c r="F209" i="57"/>
  <c r="H209" i="57" s="1"/>
  <c r="F209" i="60" s="1"/>
  <c r="F208" i="57"/>
  <c r="F207" i="57"/>
  <c r="H207" i="57" s="1"/>
  <c r="M207" i="57" s="1"/>
  <c r="F206" i="57"/>
  <c r="F205" i="57"/>
  <c r="H205" i="57" s="1"/>
  <c r="F204" i="57"/>
  <c r="H204" i="57" s="1"/>
  <c r="F204" i="60" s="1"/>
  <c r="F203" i="57"/>
  <c r="F202" i="57"/>
  <c r="F201" i="57"/>
  <c r="H201" i="57" s="1"/>
  <c r="F201" i="60" s="1"/>
  <c r="F200" i="57"/>
  <c r="H200" i="57" s="1"/>
  <c r="F200" i="60" s="1"/>
  <c r="F199" i="57"/>
  <c r="H199" i="57" s="1"/>
  <c r="F199" i="60" s="1"/>
  <c r="F198" i="57"/>
  <c r="H198" i="57" s="1"/>
  <c r="F198" i="60" s="1"/>
  <c r="F197" i="57"/>
  <c r="F196" i="57"/>
  <c r="F195" i="57"/>
  <c r="H195" i="57" s="1"/>
  <c r="F195" i="60" s="1"/>
  <c r="F194" i="57"/>
  <c r="H194" i="57" s="1"/>
  <c r="F193" i="57"/>
  <c r="F192" i="57"/>
  <c r="H192" i="57" s="1"/>
  <c r="F192" i="60" s="1"/>
  <c r="E54" i="13" s="1"/>
  <c r="F191" i="57"/>
  <c r="H191" i="57" s="1"/>
  <c r="F191" i="60" s="1"/>
  <c r="E53" i="13" s="1"/>
  <c r="F190" i="57"/>
  <c r="H190" i="57" s="1"/>
  <c r="F190" i="60" s="1"/>
  <c r="E52" i="13" s="1"/>
  <c r="F189" i="57"/>
  <c r="F188" i="57"/>
  <c r="F187" i="57"/>
  <c r="H187" i="57" s="1"/>
  <c r="F187" i="60" s="1"/>
  <c r="E49" i="13" s="1"/>
  <c r="F186" i="57"/>
  <c r="H186" i="57" s="1"/>
  <c r="F186" i="60" s="1"/>
  <c r="E48" i="13" s="1"/>
  <c r="F185" i="57"/>
  <c r="H185" i="57" s="1"/>
  <c r="F185" i="60" s="1"/>
  <c r="E47" i="13" s="1"/>
  <c r="F184" i="57"/>
  <c r="F183" i="57"/>
  <c r="F182" i="57"/>
  <c r="H182" i="57" s="1"/>
  <c r="F182" i="60" s="1"/>
  <c r="E44" i="13" s="1"/>
  <c r="F181" i="57"/>
  <c r="H181" i="57" s="1"/>
  <c r="F181" i="60" s="1"/>
  <c r="E43" i="13" s="1"/>
  <c r="F180" i="57"/>
  <c r="F179" i="57"/>
  <c r="F178" i="57"/>
  <c r="F177" i="57"/>
  <c r="F176" i="57"/>
  <c r="F175" i="57"/>
  <c r="F174" i="57"/>
  <c r="H174" i="57" s="1"/>
  <c r="F174" i="60" s="1"/>
  <c r="E36" i="13" s="1"/>
  <c r="F173" i="57"/>
  <c r="H173" i="57" s="1"/>
  <c r="F173" i="60" s="1"/>
  <c r="E35" i="13" s="1"/>
  <c r="F172" i="57"/>
  <c r="H172" i="57" s="1"/>
  <c r="F172" i="60" s="1"/>
  <c r="F171" i="57"/>
  <c r="F170" i="57"/>
  <c r="H170" i="57" s="1"/>
  <c r="F170" i="60" s="1"/>
  <c r="E50" i="12" s="1"/>
  <c r="F169" i="57"/>
  <c r="F168" i="57"/>
  <c r="F167" i="57"/>
  <c r="F166" i="57"/>
  <c r="F165" i="57"/>
  <c r="H165" i="57" s="1"/>
  <c r="F165" i="60" s="1"/>
  <c r="E48" i="12" s="1"/>
  <c r="F164" i="57"/>
  <c r="F163" i="57"/>
  <c r="H163" i="57" s="1"/>
  <c r="F163" i="60" s="1"/>
  <c r="E46" i="12" s="1"/>
  <c r="F162" i="57"/>
  <c r="H162" i="57" s="1"/>
  <c r="F162" i="60" s="1"/>
  <c r="F161" i="57"/>
  <c r="H161" i="57" s="1"/>
  <c r="F160" i="57"/>
  <c r="F159" i="57"/>
  <c r="H159" i="57" s="1"/>
  <c r="F159" i="60" s="1"/>
  <c r="E44" i="12" s="1"/>
  <c r="F158" i="57"/>
  <c r="F157" i="57"/>
  <c r="F156" i="57"/>
  <c r="H156" i="57" s="1"/>
  <c r="F156" i="60" s="1"/>
  <c r="E41" i="12" s="1"/>
  <c r="F155" i="57"/>
  <c r="H155" i="57" s="1"/>
  <c r="F155" i="60" s="1"/>
  <c r="E40" i="12" s="1"/>
  <c r="F154" i="57"/>
  <c r="F153" i="57"/>
  <c r="F152" i="57"/>
  <c r="H152" i="57" s="1"/>
  <c r="F152" i="60" s="1"/>
  <c r="E37" i="12" s="1"/>
  <c r="F151" i="57"/>
  <c r="H151" i="57" s="1"/>
  <c r="F151" i="60" s="1"/>
  <c r="E36" i="12" s="1"/>
  <c r="F150" i="57"/>
  <c r="H150" i="57" s="1"/>
  <c r="F150" i="60" s="1"/>
  <c r="E35" i="12" s="1"/>
  <c r="F149" i="57"/>
  <c r="H149" i="57" s="1"/>
  <c r="F149" i="60" s="1"/>
  <c r="E34" i="12" s="1"/>
  <c r="F148" i="57"/>
  <c r="H148" i="57" s="1"/>
  <c r="F148" i="60" s="1"/>
  <c r="E33" i="12" s="1"/>
  <c r="F147" i="57"/>
  <c r="H147" i="57" s="1"/>
  <c r="F147" i="60" s="1"/>
  <c r="E32" i="12" s="1"/>
  <c r="F146" i="57"/>
  <c r="H146" i="57" s="1"/>
  <c r="F146" i="60" s="1"/>
  <c r="F145" i="57"/>
  <c r="H145" i="57" s="1"/>
  <c r="F145" i="60" s="1"/>
  <c r="D26" i="13" s="1"/>
  <c r="F144" i="57"/>
  <c r="F143" i="57"/>
  <c r="H143" i="57" s="1"/>
  <c r="F143" i="60" s="1"/>
  <c r="D24" i="13" s="1"/>
  <c r="F142" i="57"/>
  <c r="F141" i="57"/>
  <c r="F140" i="57"/>
  <c r="H140" i="57" s="1"/>
  <c r="F140" i="60" s="1"/>
  <c r="D21" i="13" s="1"/>
  <c r="F139" i="57"/>
  <c r="H139" i="57" s="1"/>
  <c r="F138" i="57"/>
  <c r="F137" i="57"/>
  <c r="H137" i="57" s="1"/>
  <c r="F137" i="60" s="1"/>
  <c r="D16" i="13" s="1"/>
  <c r="F136" i="57"/>
  <c r="F135" i="57"/>
  <c r="F134" i="57"/>
  <c r="H134" i="57" s="1"/>
  <c r="F134" i="60" s="1"/>
  <c r="D13" i="13" s="1"/>
  <c r="F133" i="57"/>
  <c r="H133" i="57" s="1"/>
  <c r="F133" i="60" s="1"/>
  <c r="D12" i="13" s="1"/>
  <c r="F132" i="57"/>
  <c r="F131" i="57"/>
  <c r="F130" i="57"/>
  <c r="H130" i="57" s="1"/>
  <c r="F130" i="60" s="1"/>
  <c r="D9" i="13" s="1"/>
  <c r="F129" i="57"/>
  <c r="H129" i="57" s="1"/>
  <c r="F128" i="57"/>
  <c r="F127" i="57"/>
  <c r="W126" i="57"/>
  <c r="V126" i="57"/>
  <c r="F126" i="57"/>
  <c r="H126" i="57" s="1"/>
  <c r="F126" i="60" s="1"/>
  <c r="D5" i="13" s="1"/>
  <c r="F125" i="57"/>
  <c r="F124" i="57"/>
  <c r="H124" i="57" s="1"/>
  <c r="F124" i="60" s="1"/>
  <c r="D24" i="12" s="1"/>
  <c r="F123" i="57"/>
  <c r="H123" i="57" s="1"/>
  <c r="F123" i="60" s="1"/>
  <c r="D23" i="12" s="1"/>
  <c r="F122" i="57"/>
  <c r="H122" i="57" s="1"/>
  <c r="F122" i="60" s="1"/>
  <c r="D22" i="12" s="1"/>
  <c r="W121" i="57"/>
  <c r="V121" i="57"/>
  <c r="F121" i="57"/>
  <c r="F120" i="57"/>
  <c r="H120" i="57" s="1"/>
  <c r="F120" i="60" s="1"/>
  <c r="F119" i="57"/>
  <c r="F118" i="57"/>
  <c r="F117" i="57"/>
  <c r="F116" i="57"/>
  <c r="H116" i="57" s="1"/>
  <c r="F116" i="60" s="1"/>
  <c r="D19" i="12" s="1"/>
  <c r="F115" i="57"/>
  <c r="H115" i="57" s="1"/>
  <c r="F115" i="60" s="1"/>
  <c r="F114" i="57"/>
  <c r="H114" i="57" s="1"/>
  <c r="F114" i="60" s="1"/>
  <c r="F113" i="57"/>
  <c r="H113" i="57" s="1"/>
  <c r="F112" i="57"/>
  <c r="H112" i="57" s="1"/>
  <c r="F112" i="60" s="1"/>
  <c r="D17" i="12" s="1"/>
  <c r="F111" i="57"/>
  <c r="F110" i="57"/>
  <c r="H110" i="57" s="1"/>
  <c r="F110" i="60" s="1"/>
  <c r="D15" i="12" s="1"/>
  <c r="F109" i="57"/>
  <c r="F108" i="57"/>
  <c r="F107" i="57"/>
  <c r="H107" i="57" s="1"/>
  <c r="F107" i="60" s="1"/>
  <c r="D12" i="12" s="1"/>
  <c r="F106" i="57"/>
  <c r="H106" i="57" s="1"/>
  <c r="F106" i="60" s="1"/>
  <c r="D11" i="12" s="1"/>
  <c r="F105" i="57"/>
  <c r="F104" i="57"/>
  <c r="F103" i="57"/>
  <c r="H103" i="57" s="1"/>
  <c r="F103" i="60" s="1"/>
  <c r="D8" i="12" s="1"/>
  <c r="F102" i="57"/>
  <c r="H102" i="57" s="1"/>
  <c r="F102" i="60" s="1"/>
  <c r="D7" i="12" s="1"/>
  <c r="F101" i="57"/>
  <c r="H101" i="57" s="1"/>
  <c r="F101" i="60" s="1"/>
  <c r="D6" i="12" s="1"/>
  <c r="F100" i="57"/>
  <c r="F99" i="57"/>
  <c r="H99" i="57" s="1"/>
  <c r="F99" i="60" s="1"/>
  <c r="F98" i="57"/>
  <c r="F97" i="57"/>
  <c r="F96" i="57"/>
  <c r="H96" i="57" s="1"/>
  <c r="F96" i="60" s="1"/>
  <c r="F95" i="57"/>
  <c r="H95" i="57" s="1"/>
  <c r="F95" i="60" s="1"/>
  <c r="F94" i="57"/>
  <c r="H94" i="57" s="1"/>
  <c r="F94" i="60" s="1"/>
  <c r="F93" i="57"/>
  <c r="H93" i="57" s="1"/>
  <c r="F93" i="60" s="1"/>
  <c r="F92" i="57"/>
  <c r="F91" i="57"/>
  <c r="H91" i="57" s="1"/>
  <c r="F91" i="60" s="1"/>
  <c r="F90" i="57"/>
  <c r="H90" i="57" s="1"/>
  <c r="F90" i="60" s="1"/>
  <c r="F89" i="57"/>
  <c r="F88" i="57"/>
  <c r="H88" i="57" s="1"/>
  <c r="F88" i="60" s="1"/>
  <c r="F87" i="57"/>
  <c r="H87" i="57" s="1"/>
  <c r="F87" i="60" s="1"/>
  <c r="F86" i="57"/>
  <c r="F85" i="57"/>
  <c r="H85" i="57" s="1"/>
  <c r="F85" i="60" s="1"/>
  <c r="F84" i="57"/>
  <c r="H84" i="57" s="1"/>
  <c r="F84" i="60" s="1"/>
  <c r="F83" i="57"/>
  <c r="F82" i="57"/>
  <c r="F81" i="57"/>
  <c r="H81" i="57" s="1"/>
  <c r="F81" i="60" s="1"/>
  <c r="F80" i="57"/>
  <c r="H80" i="57" s="1"/>
  <c r="F80" i="60" s="1"/>
  <c r="F79" i="57"/>
  <c r="H79" i="57" s="1"/>
  <c r="F79" i="60" s="1"/>
  <c r="F78" i="57"/>
  <c r="F77" i="57"/>
  <c r="H77" i="57" s="1"/>
  <c r="F77" i="60" s="1"/>
  <c r="F76" i="57"/>
  <c r="H76" i="57" s="1"/>
  <c r="F76" i="60" s="1"/>
  <c r="F75" i="57"/>
  <c r="F74" i="57"/>
  <c r="H74" i="57" s="1"/>
  <c r="F74" i="60" s="1"/>
  <c r="F73" i="57"/>
  <c r="F72" i="57"/>
  <c r="H72" i="57" s="1"/>
  <c r="F72" i="60" s="1"/>
  <c r="F71" i="57"/>
  <c r="H71" i="57" s="1"/>
  <c r="F71" i="60" s="1"/>
  <c r="F70" i="57"/>
  <c r="F69" i="57"/>
  <c r="H69" i="57" s="1"/>
  <c r="F69" i="60" s="1"/>
  <c r="F68" i="57"/>
  <c r="H68" i="57" s="1"/>
  <c r="F68" i="60" s="1"/>
  <c r="F67" i="57"/>
  <c r="F66" i="57"/>
  <c r="H66" i="57" s="1"/>
  <c r="M66" i="57" s="1"/>
  <c r="F65" i="57"/>
  <c r="H65" i="57" s="1"/>
  <c r="F64" i="57"/>
  <c r="F56" i="57"/>
  <c r="F55" i="57"/>
  <c r="H55" i="57" s="1"/>
  <c r="F55" i="60" s="1"/>
  <c r="F54" i="57"/>
  <c r="H54" i="57" s="1"/>
  <c r="F54" i="60" s="1"/>
  <c r="F53" i="57"/>
  <c r="H53" i="57" s="1"/>
  <c r="F53" i="60" s="1"/>
  <c r="F52" i="57"/>
  <c r="F51" i="57"/>
  <c r="H51" i="57" s="1"/>
  <c r="F51" i="60" s="1"/>
  <c r="D54" i="13" s="1"/>
  <c r="F50" i="57"/>
  <c r="F49" i="57"/>
  <c r="H49" i="57" s="1"/>
  <c r="F49" i="60" s="1"/>
  <c r="D52" i="13" s="1"/>
  <c r="F48" i="57"/>
  <c r="H48" i="57" s="1"/>
  <c r="F48" i="60" s="1"/>
  <c r="D51" i="13" s="1"/>
  <c r="F47" i="57"/>
  <c r="H47" i="57" s="1"/>
  <c r="F47" i="60" s="1"/>
  <c r="D50" i="13" s="1"/>
  <c r="F46" i="57"/>
  <c r="H46" i="57" s="1"/>
  <c r="F45" i="57"/>
  <c r="H45" i="57" s="1"/>
  <c r="F45" i="60" s="1"/>
  <c r="D48" i="13" s="1"/>
  <c r="F44" i="57"/>
  <c r="F43" i="57"/>
  <c r="H43" i="57" s="1"/>
  <c r="F43" i="60" s="1"/>
  <c r="D46" i="13" s="1"/>
  <c r="F42" i="57"/>
  <c r="H42" i="57" s="1"/>
  <c r="F42" i="60" s="1"/>
  <c r="D45" i="13" s="1"/>
  <c r="F41" i="57"/>
  <c r="F40" i="57"/>
  <c r="H40" i="57" s="1"/>
  <c r="F40" i="60" s="1"/>
  <c r="D43" i="13" s="1"/>
  <c r="F39" i="57"/>
  <c r="H39" i="57" s="1"/>
  <c r="F39" i="60" s="1"/>
  <c r="D42" i="13" s="1"/>
  <c r="F38" i="57"/>
  <c r="H38" i="57" s="1"/>
  <c r="F38" i="60" s="1"/>
  <c r="D41" i="13" s="1"/>
  <c r="F37" i="57"/>
  <c r="H37" i="57" s="1"/>
  <c r="F37" i="60" s="1"/>
  <c r="D40" i="13" s="1"/>
  <c r="F36" i="57"/>
  <c r="H36" i="57" s="1"/>
  <c r="F36" i="60" s="1"/>
  <c r="D39" i="13" s="1"/>
  <c r="F35" i="57"/>
  <c r="F34" i="57"/>
  <c r="H34" i="57" s="1"/>
  <c r="F34" i="60" s="1"/>
  <c r="D37" i="13" s="1"/>
  <c r="F33" i="57"/>
  <c r="H33" i="57" s="1"/>
  <c r="F32" i="57"/>
  <c r="H32" i="57" s="1"/>
  <c r="F32" i="60" s="1"/>
  <c r="D35" i="13" s="1"/>
  <c r="F31" i="57"/>
  <c r="H31" i="57" s="1"/>
  <c r="F31" i="60" s="1"/>
  <c r="F30" i="57"/>
  <c r="F29" i="57"/>
  <c r="H29" i="57" s="1"/>
  <c r="F29" i="60" s="1"/>
  <c r="D50" i="12" s="1"/>
  <c r="F28" i="57"/>
  <c r="H28" i="57" s="1"/>
  <c r="F28" i="60" s="1"/>
  <c r="D49" i="12" s="1"/>
  <c r="F27" i="57"/>
  <c r="H27" i="57" s="1"/>
  <c r="F27" i="60" s="1"/>
  <c r="F26" i="57"/>
  <c r="F25" i="57"/>
  <c r="H25" i="57" s="1"/>
  <c r="F25" i="60" s="1"/>
  <c r="F24" i="57"/>
  <c r="H24" i="57" s="1"/>
  <c r="F24" i="60" s="1"/>
  <c r="D48" i="12" s="1"/>
  <c r="F23" i="57"/>
  <c r="H23" i="57" s="1"/>
  <c r="F23" i="60" s="1"/>
  <c r="D47" i="12" s="1"/>
  <c r="F22" i="57"/>
  <c r="F21" i="57"/>
  <c r="H21" i="57" s="1"/>
  <c r="F21" i="60" s="1"/>
  <c r="F20" i="57"/>
  <c r="H20" i="57" s="1"/>
  <c r="F19" i="57"/>
  <c r="H19" i="57" s="1"/>
  <c r="F18" i="57"/>
  <c r="F17" i="57"/>
  <c r="F16" i="57"/>
  <c r="F15" i="57"/>
  <c r="F14" i="57"/>
  <c r="H14" i="57" s="1"/>
  <c r="F14" i="60" s="1"/>
  <c r="D40" i="12" s="1"/>
  <c r="F13" i="57"/>
  <c r="H13" i="57" s="1"/>
  <c r="F13" i="60" s="1"/>
  <c r="D39" i="12" s="1"/>
  <c r="F12" i="57"/>
  <c r="F11" i="57"/>
  <c r="H11" i="57" s="1"/>
  <c r="F11" i="60" s="1"/>
  <c r="D37" i="12" s="1"/>
  <c r="F10" i="57"/>
  <c r="H10" i="57" s="1"/>
  <c r="F10" i="60" s="1"/>
  <c r="D36" i="12" s="1"/>
  <c r="F9" i="57"/>
  <c r="F8" i="57"/>
  <c r="H8" i="57" s="1"/>
  <c r="F7" i="57"/>
  <c r="H7" i="57" s="1"/>
  <c r="F7" i="60" s="1"/>
  <c r="D33" i="12" s="1"/>
  <c r="F6" i="57"/>
  <c r="H6" i="57" s="1"/>
  <c r="I2" i="57"/>
  <c r="M1972" i="57" l="1"/>
  <c r="M1869" i="57"/>
  <c r="M1223" i="57"/>
  <c r="M514" i="57"/>
  <c r="M326" i="57"/>
  <c r="M107" i="57"/>
  <c r="Y126" i="57"/>
  <c r="M1312" i="57"/>
  <c r="M2008" i="57"/>
  <c r="M815" i="57"/>
  <c r="M1586" i="57"/>
  <c r="X121" i="57"/>
  <c r="M1800" i="57"/>
  <c r="M673" i="57"/>
  <c r="M91" i="57"/>
  <c r="M731" i="57"/>
  <c r="M1802" i="57"/>
  <c r="M1514" i="57"/>
  <c r="H1904" i="57"/>
  <c r="F1904" i="60" s="1"/>
  <c r="M425" i="57"/>
  <c r="H756" i="57"/>
  <c r="F756" i="60" s="1"/>
  <c r="I54" i="13" s="1"/>
  <c r="M779" i="57"/>
  <c r="H831" i="57"/>
  <c r="F831" i="60" s="1"/>
  <c r="I5" i="13" s="1"/>
  <c r="M1189" i="57"/>
  <c r="M1352" i="57"/>
  <c r="F194" i="60"/>
  <c r="M194" i="57"/>
  <c r="F1886" i="60"/>
  <c r="S47" i="12" s="1"/>
  <c r="M1886" i="57"/>
  <c r="F1459" i="60"/>
  <c r="N52" i="13" s="1"/>
  <c r="M1459" i="57"/>
  <c r="F1705" i="60"/>
  <c r="P21" i="12" s="1"/>
  <c r="M1705" i="57"/>
  <c r="F1816" i="60"/>
  <c r="M1816" i="57"/>
  <c r="F1849" i="60"/>
  <c r="R11" i="12" s="1"/>
  <c r="M1849" i="57"/>
  <c r="H453" i="57"/>
  <c r="F453" i="60" s="1"/>
  <c r="G51" i="12" s="1"/>
  <c r="M507" i="57"/>
  <c r="M648" i="57"/>
  <c r="H1079" i="57"/>
  <c r="M1079" i="57" s="1"/>
  <c r="H1088" i="57"/>
  <c r="F1088" i="60" s="1"/>
  <c r="K6" i="12" s="1"/>
  <c r="M1247" i="57"/>
  <c r="M1634" i="57"/>
  <c r="H178" i="57"/>
  <c r="F178" i="60" s="1"/>
  <c r="E40" i="13" s="1"/>
  <c r="M769" i="57"/>
  <c r="M844" i="57"/>
  <c r="H852" i="57"/>
  <c r="F852" i="60" s="1"/>
  <c r="J32" i="12" s="1"/>
  <c r="M913" i="57"/>
  <c r="M1457" i="57"/>
  <c r="F1136" i="60"/>
  <c r="L34" i="12" s="1"/>
  <c r="M339" i="57"/>
  <c r="M483" i="57"/>
  <c r="M531" i="57"/>
  <c r="M561" i="57"/>
  <c r="M688" i="57"/>
  <c r="M1137" i="57"/>
  <c r="M1420" i="57"/>
  <c r="M1717" i="57"/>
  <c r="M1857" i="57"/>
  <c r="M217" i="57"/>
  <c r="M660" i="57"/>
  <c r="M1232" i="57"/>
  <c r="M1345" i="57"/>
  <c r="H1441" i="57"/>
  <c r="F1441" i="60" s="1"/>
  <c r="H1479" i="57"/>
  <c r="M1479" i="57" s="1"/>
  <c r="M1796" i="57"/>
  <c r="M1813" i="57"/>
  <c r="M1820" i="57"/>
  <c r="F1932" i="60"/>
  <c r="S16" i="12" s="1"/>
  <c r="H804" i="57"/>
  <c r="M804" i="57" s="1"/>
  <c r="M1103" i="57"/>
  <c r="M1233" i="57"/>
  <c r="H1415" i="57"/>
  <c r="F1415" i="60" s="1"/>
  <c r="H1588" i="57"/>
  <c r="F1588" i="60" s="1"/>
  <c r="M1670" i="57"/>
  <c r="H1729" i="57"/>
  <c r="F1729" i="60" s="1"/>
  <c r="Q46" i="12" s="1"/>
  <c r="M1748" i="57"/>
  <c r="M1878" i="57"/>
  <c r="M201" i="57"/>
  <c r="H458" i="57"/>
  <c r="F458" i="60" s="1"/>
  <c r="G38" i="13" s="1"/>
  <c r="M477" i="57"/>
  <c r="M1435" i="57"/>
  <c r="H1582" i="57"/>
  <c r="F1582" i="60" s="1"/>
  <c r="M1713" i="57"/>
  <c r="H1995" i="57"/>
  <c r="F1995" i="60" s="1"/>
  <c r="M11" i="57"/>
  <c r="M25" i="57"/>
  <c r="M45" i="57"/>
  <c r="M880" i="57"/>
  <c r="M980" i="57"/>
  <c r="M1068" i="57"/>
  <c r="F33" i="60"/>
  <c r="D36" i="13" s="1"/>
  <c r="M33" i="57"/>
  <c r="F239" i="60"/>
  <c r="M239" i="57"/>
  <c r="F65" i="60"/>
  <c r="M65" i="57"/>
  <c r="M675" i="57"/>
  <c r="F675" i="60"/>
  <c r="H16" i="12" s="1"/>
  <c r="H1355" i="57"/>
  <c r="F1355" i="60" s="1"/>
  <c r="M1363" i="57"/>
  <c r="F1363" i="60"/>
  <c r="M1437" i="57"/>
  <c r="F1437" i="60"/>
  <c r="H435" i="57"/>
  <c r="F435" i="60" s="1"/>
  <c r="G38" i="12" s="1"/>
  <c r="H948" i="57"/>
  <c r="F948" i="60" s="1"/>
  <c r="J7" i="12" s="1"/>
  <c r="H900" i="57"/>
  <c r="F900" i="60" s="1"/>
  <c r="H1267" i="57"/>
  <c r="F1267" i="60" s="1"/>
  <c r="L20" i="13" s="1"/>
  <c r="H541" i="57"/>
  <c r="F541" i="60" s="1"/>
  <c r="G21" i="12" s="1"/>
  <c r="M1553" i="57"/>
  <c r="M1319" i="57"/>
  <c r="M101" i="57"/>
  <c r="F1810" i="60"/>
  <c r="M1810" i="57"/>
  <c r="H439" i="57"/>
  <c r="F439" i="60" s="1"/>
  <c r="G42" i="12" s="1"/>
  <c r="M849" i="57"/>
  <c r="H287" i="57"/>
  <c r="F287" i="60" s="1"/>
  <c r="M430" i="57"/>
  <c r="M644" i="57"/>
  <c r="M817" i="57"/>
  <c r="M1045" i="57"/>
  <c r="M1053" i="57"/>
  <c r="M1127" i="57"/>
  <c r="F1341" i="60"/>
  <c r="M1341" i="57"/>
  <c r="M1359" i="57"/>
  <c r="H1451" i="57"/>
  <c r="F1451" i="60" s="1"/>
  <c r="N44" i="13" s="1"/>
  <c r="M1489" i="57"/>
  <c r="M1630" i="57"/>
  <c r="H1640" i="57"/>
  <c r="F1640" i="60" s="1"/>
  <c r="P37" i="12" s="1"/>
  <c r="H1764" i="57"/>
  <c r="M1764" i="57" s="1"/>
  <c r="F936" i="60"/>
  <c r="M839" i="57"/>
  <c r="H1256" i="57"/>
  <c r="F1256" i="60" s="1"/>
  <c r="L7" i="13" s="1"/>
  <c r="M1428" i="57"/>
  <c r="F1844" i="60"/>
  <c r="R6" i="12" s="1"/>
  <c r="M1844" i="57"/>
  <c r="H832" i="57"/>
  <c r="F832" i="60" s="1"/>
  <c r="I6" i="13" s="1"/>
  <c r="H1339" i="57"/>
  <c r="F1339" i="60" s="1"/>
  <c r="M741" i="57"/>
  <c r="M1132" i="57"/>
  <c r="M1249" i="57"/>
  <c r="H86" i="57"/>
  <c r="F86" i="60" s="1"/>
  <c r="F625" i="60"/>
  <c r="M625" i="57"/>
  <c r="H1272" i="57"/>
  <c r="F1272" i="60" s="1"/>
  <c r="L25" i="13" s="1"/>
  <c r="F1332" i="60"/>
  <c r="M1332" i="57"/>
  <c r="H1469" i="57"/>
  <c r="F1469" i="60" s="1"/>
  <c r="H1700" i="57"/>
  <c r="M1700" i="57" s="1"/>
  <c r="H1837" i="57"/>
  <c r="F1837" i="60" s="1"/>
  <c r="H50" i="57"/>
  <c r="F50" i="60" s="1"/>
  <c r="D53" i="13" s="1"/>
  <c r="H166" i="57"/>
  <c r="F166" i="60" s="1"/>
  <c r="M182" i="57"/>
  <c r="F1105" i="60"/>
  <c r="K21" i="12" s="1"/>
  <c r="M1105" i="57"/>
  <c r="H1656" i="57"/>
  <c r="F1656" i="60" s="1"/>
  <c r="M150" i="57"/>
  <c r="H558" i="57"/>
  <c r="F558" i="60" s="1"/>
  <c r="G14" i="13" s="1"/>
  <c r="H951" i="57"/>
  <c r="F951" i="60" s="1"/>
  <c r="J10" i="12" s="1"/>
  <c r="H1220" i="57"/>
  <c r="F1220" i="60" s="1"/>
  <c r="H1404" i="57"/>
  <c r="F1404" i="60" s="1"/>
  <c r="M14" i="13" s="1"/>
  <c r="M29" i="57"/>
  <c r="H183" i="57"/>
  <c r="F183" i="60" s="1"/>
  <c r="E45" i="13" s="1"/>
  <c r="H277" i="57"/>
  <c r="F277" i="60" s="1"/>
  <c r="E15" i="13" s="1"/>
  <c r="M1044" i="57"/>
  <c r="H1525" i="57"/>
  <c r="F1525" i="60" s="1"/>
  <c r="M133" i="57"/>
  <c r="H243" i="57"/>
  <c r="F243" i="60" s="1"/>
  <c r="E7" i="12" s="1"/>
  <c r="M251" i="57"/>
  <c r="M953" i="57"/>
  <c r="M77" i="57"/>
  <c r="M227" i="57"/>
  <c r="M7" i="57"/>
  <c r="M112" i="57"/>
  <c r="M278" i="57"/>
  <c r="M211" i="57"/>
  <c r="H238" i="57"/>
  <c r="F238" i="60" s="1"/>
  <c r="H378" i="57"/>
  <c r="F378" i="60" s="1"/>
  <c r="M653" i="57"/>
  <c r="H727" i="57"/>
  <c r="F727" i="60" s="1"/>
  <c r="I46" i="12" s="1"/>
  <c r="M736" i="57"/>
  <c r="M743" i="57"/>
  <c r="H935" i="57"/>
  <c r="F935" i="60" s="1"/>
  <c r="F1128" i="60"/>
  <c r="K22" i="13" s="1"/>
  <c r="M1128" i="57"/>
  <c r="H1175" i="57"/>
  <c r="F1175" i="60" s="1"/>
  <c r="L50" i="13" s="1"/>
  <c r="H1304" i="57"/>
  <c r="F1304" i="60" s="1"/>
  <c r="M38" i="13" s="1"/>
  <c r="F1528" i="60"/>
  <c r="N21" i="12" s="1"/>
  <c r="M1528" i="57"/>
  <c r="F1566" i="60"/>
  <c r="O41" i="12" s="1"/>
  <c r="M1566" i="57"/>
  <c r="H1622" i="57"/>
  <c r="M1622" i="57" s="1"/>
  <c r="H1681" i="57"/>
  <c r="F1681" i="60" s="1"/>
  <c r="H1867" i="57"/>
  <c r="F1867" i="60" s="1"/>
  <c r="R24" i="12" s="1"/>
  <c r="M130" i="57"/>
  <c r="H233" i="57"/>
  <c r="M233" i="57" s="1"/>
  <c r="M257" i="57"/>
  <c r="M338" i="57"/>
  <c r="H345" i="57"/>
  <c r="F345" i="60" s="1"/>
  <c r="H1277" i="57"/>
  <c r="F1277" i="60" s="1"/>
  <c r="M34" i="12" s="1"/>
  <c r="M1561" i="57"/>
  <c r="M43" i="57"/>
  <c r="H117" i="57"/>
  <c r="F117" i="60" s="1"/>
  <c r="D20" i="12" s="1"/>
  <c r="M355" i="57"/>
  <c r="H631" i="57"/>
  <c r="F631" i="60" s="1"/>
  <c r="M732" i="57"/>
  <c r="M865" i="57"/>
  <c r="M961" i="57"/>
  <c r="H1476" i="57"/>
  <c r="M1476" i="57" s="1"/>
  <c r="H1505" i="57"/>
  <c r="F1505" i="60" s="1"/>
  <c r="M1954" i="57"/>
  <c r="M126" i="57"/>
  <c r="H294" i="57"/>
  <c r="F294" i="60" s="1"/>
  <c r="F38" i="12" s="1"/>
  <c r="M391" i="57"/>
  <c r="H1201" i="57"/>
  <c r="F1201" i="60" s="1"/>
  <c r="H1752" i="57"/>
  <c r="M1752" i="57" s="1"/>
  <c r="M1880" i="57"/>
  <c r="M23" i="57"/>
  <c r="M1872" i="57"/>
  <c r="M38" i="57"/>
  <c r="M134" i="57"/>
  <c r="F8" i="60"/>
  <c r="D34" i="12" s="1"/>
  <c r="M8" i="57"/>
  <c r="H135" i="57"/>
  <c r="F135" i="60" s="1"/>
  <c r="D14" i="13" s="1"/>
  <c r="H18" i="57"/>
  <c r="F18" i="60" s="1"/>
  <c r="D44" i="12" s="1"/>
  <c r="M39" i="57"/>
  <c r="M55" i="57"/>
  <c r="M71" i="57"/>
  <c r="M95" i="57"/>
  <c r="M195" i="57"/>
  <c r="M307" i="57"/>
  <c r="M478" i="57"/>
  <c r="M553" i="57"/>
  <c r="M562" i="57"/>
  <c r="H697" i="57"/>
  <c r="F697" i="60" s="1"/>
  <c r="H12" i="13" s="1"/>
  <c r="M887" i="57"/>
  <c r="H1028" i="57"/>
  <c r="M1028" i="57" s="1"/>
  <c r="M1195" i="57"/>
  <c r="H1273" i="57"/>
  <c r="F1273" i="60" s="1"/>
  <c r="L26" i="13" s="1"/>
  <c r="M1417" i="57"/>
  <c r="H1460" i="57"/>
  <c r="F1460" i="60" s="1"/>
  <c r="N53" i="13" s="1"/>
  <c r="F1576" i="60"/>
  <c r="M1576" i="57"/>
  <c r="M1859" i="57"/>
  <c r="M1967" i="57"/>
  <c r="M34" i="57"/>
  <c r="M49" i="57"/>
  <c r="H255" i="57"/>
  <c r="F255" i="60" s="1"/>
  <c r="H647" i="57"/>
  <c r="F647" i="60" s="1"/>
  <c r="H820" i="57"/>
  <c r="F820" i="60" s="1"/>
  <c r="F957" i="60"/>
  <c r="J16" i="12" s="1"/>
  <c r="M957" i="57"/>
  <c r="H1840" i="57"/>
  <c r="F1840" i="60" s="1"/>
  <c r="H1895" i="57"/>
  <c r="F1895" i="60" s="1"/>
  <c r="M1504" i="57"/>
  <c r="M1532" i="57"/>
  <c r="H1347" i="57"/>
  <c r="F1347" i="60" s="1"/>
  <c r="M789" i="57"/>
  <c r="H1015" i="57"/>
  <c r="M1015" i="57" s="1"/>
  <c r="M19" i="57"/>
  <c r="M27" i="57"/>
  <c r="M81" i="57"/>
  <c r="H97" i="57"/>
  <c r="F97" i="60" s="1"/>
  <c r="M505" i="57"/>
  <c r="H513" i="57"/>
  <c r="F513" i="60" s="1"/>
  <c r="M601" i="57"/>
  <c r="M609" i="57"/>
  <c r="M708" i="57"/>
  <c r="M919" i="57"/>
  <c r="H927" i="57"/>
  <c r="F927" i="60" s="1"/>
  <c r="M983" i="57"/>
  <c r="M1003" i="57"/>
  <c r="H1011" i="57"/>
  <c r="M1011" i="57" s="1"/>
  <c r="F1057" i="60"/>
  <c r="M1057" i="57"/>
  <c r="H1168" i="57"/>
  <c r="F1168" i="60" s="1"/>
  <c r="L43" i="13" s="1"/>
  <c r="H1393" i="57"/>
  <c r="F1393" i="60" s="1"/>
  <c r="M24" i="12" s="1"/>
  <c r="H1409" i="57"/>
  <c r="F1409" i="60" s="1"/>
  <c r="M21" i="13" s="1"/>
  <c r="M1510" i="57"/>
  <c r="F1797" i="60"/>
  <c r="R38" i="12" s="1"/>
  <c r="M1797" i="57"/>
  <c r="H679" i="57"/>
  <c r="F679" i="60" s="1"/>
  <c r="M672" i="57"/>
  <c r="H721" i="57"/>
  <c r="F721" i="60" s="1"/>
  <c r="I42" i="12" s="1"/>
  <c r="H884" i="57"/>
  <c r="F884" i="60" s="1"/>
  <c r="J41" i="13" s="1"/>
  <c r="M920" i="57"/>
  <c r="H1133" i="57"/>
  <c r="M1133" i="57" s="1"/>
  <c r="M1140" i="57"/>
  <c r="H1188" i="57"/>
  <c r="F1188" i="60" s="1"/>
  <c r="H1344" i="57"/>
  <c r="F1344" i="60" s="1"/>
  <c r="M1367" i="57"/>
  <c r="H1387" i="57"/>
  <c r="F1387" i="60" s="1"/>
  <c r="M21" i="12" s="1"/>
  <c r="H1439" i="57"/>
  <c r="F1439" i="60" s="1"/>
  <c r="N50" i="12" s="1"/>
  <c r="M1605" i="57"/>
  <c r="M1737" i="57"/>
  <c r="M1801" i="57"/>
  <c r="M2011" i="57"/>
  <c r="H1149" i="57"/>
  <c r="F1149" i="60" s="1"/>
  <c r="H75" i="57"/>
  <c r="F75" i="60" s="1"/>
  <c r="M24" i="57"/>
  <c r="H30" i="57"/>
  <c r="F30" i="60" s="1"/>
  <c r="D51" i="12" s="1"/>
  <c r="M90" i="57"/>
  <c r="H249" i="57"/>
  <c r="F249" i="60" s="1"/>
  <c r="E13" i="12" s="1"/>
  <c r="M382" i="57"/>
  <c r="H389" i="57"/>
  <c r="F389" i="60" s="1"/>
  <c r="F12" i="12" s="1"/>
  <c r="M656" i="57"/>
  <c r="M695" i="57"/>
  <c r="M745" i="57"/>
  <c r="M996" i="57"/>
  <c r="M1071" i="57"/>
  <c r="H1151" i="57"/>
  <c r="F1151" i="60" s="1"/>
  <c r="L47" i="12" s="1"/>
  <c r="M1197" i="57"/>
  <c r="M1243" i="57"/>
  <c r="M1271" i="57"/>
  <c r="M1289" i="57"/>
  <c r="H1297" i="57"/>
  <c r="F1297" i="60" s="1"/>
  <c r="M49" i="12" s="1"/>
  <c r="M1360" i="57"/>
  <c r="M1556" i="57"/>
  <c r="M1636" i="57"/>
  <c r="M1757" i="57"/>
  <c r="H1946" i="57"/>
  <c r="F1946" i="60" s="1"/>
  <c r="H2002" i="57"/>
  <c r="F2002" i="60" s="1"/>
  <c r="T8" i="12" s="1"/>
  <c r="H273" i="57"/>
  <c r="F273" i="60" s="1"/>
  <c r="E11" i="13" s="1"/>
  <c r="M791" i="57"/>
  <c r="H800" i="57"/>
  <c r="F800" i="60" s="1"/>
  <c r="H938" i="57"/>
  <c r="F938" i="60" s="1"/>
  <c r="H1031" i="57"/>
  <c r="F1031" i="60" s="1"/>
  <c r="K47" i="13" s="1"/>
  <c r="M1217" i="57"/>
  <c r="F1217" i="60"/>
  <c r="M1236" i="57"/>
  <c r="H1389" i="57"/>
  <c r="F1389" i="60" s="1"/>
  <c r="H1617" i="57"/>
  <c r="F1617" i="60" s="1"/>
  <c r="O13" i="12" s="1"/>
  <c r="H1685" i="57"/>
  <c r="F1685" i="60" s="1"/>
  <c r="H1825" i="57"/>
  <c r="F1825" i="60" s="1"/>
  <c r="F1143" i="60"/>
  <c r="L41" i="12" s="1"/>
  <c r="M1143" i="57"/>
  <c r="M1153" i="57"/>
  <c r="H1229" i="57"/>
  <c r="F1229" i="60" s="1"/>
  <c r="L6" i="12" s="1"/>
  <c r="H1424" i="57"/>
  <c r="F1424" i="60" s="1"/>
  <c r="N40" i="12" s="1"/>
  <c r="H1918" i="57"/>
  <c r="F1918" i="60" s="1"/>
  <c r="H610" i="57"/>
  <c r="F610" i="60" s="1"/>
  <c r="H49" i="13" s="1"/>
  <c r="M992" i="57"/>
  <c r="H1092" i="57"/>
  <c r="F1092" i="60" s="1"/>
  <c r="K10" i="12" s="1"/>
  <c r="H1239" i="57"/>
  <c r="F1239" i="60" s="1"/>
  <c r="L16" i="12" s="1"/>
  <c r="H1284" i="57"/>
  <c r="F1284" i="60" s="1"/>
  <c r="M41" i="12" s="1"/>
  <c r="H1512" i="57"/>
  <c r="M1512" i="57" s="1"/>
  <c r="M1887" i="57"/>
  <c r="H1792" i="57"/>
  <c r="F1792" i="60" s="1"/>
  <c r="R33" i="12" s="1"/>
  <c r="H1766" i="57"/>
  <c r="F1766" i="60" s="1"/>
  <c r="Q6" i="12" s="1"/>
  <c r="M1860" i="57"/>
  <c r="M1936" i="57"/>
  <c r="H1978" i="57"/>
  <c r="F1978" i="60" s="1"/>
  <c r="H1001" i="57"/>
  <c r="M1001" i="57" s="1"/>
  <c r="H1252" i="57"/>
  <c r="F1252" i="60" s="1"/>
  <c r="L24" i="12" s="1"/>
  <c r="M1364" i="57"/>
  <c r="M1372" i="57"/>
  <c r="M1380" i="57"/>
  <c r="H1399" i="57"/>
  <c r="F1399" i="60" s="1"/>
  <c r="M9" i="13" s="1"/>
  <c r="H1411" i="57"/>
  <c r="F1411" i="60" s="1"/>
  <c r="M23" i="13" s="1"/>
  <c r="M1481" i="57"/>
  <c r="M1538" i="57"/>
  <c r="H1606" i="57"/>
  <c r="F1606" i="60" s="1"/>
  <c r="H1649" i="57"/>
  <c r="F1649" i="60" s="1"/>
  <c r="H1676" i="57"/>
  <c r="F1676" i="60" s="1"/>
  <c r="H1693" i="57"/>
  <c r="F1693" i="60" s="1"/>
  <c r="P11" i="12" s="1"/>
  <c r="H1758" i="57"/>
  <c r="F1758" i="60" s="1"/>
  <c r="H1846" i="57"/>
  <c r="F1846" i="60" s="1"/>
  <c r="R8" i="12" s="1"/>
  <c r="H1955" i="57"/>
  <c r="F1955" i="60" s="1"/>
  <c r="T40" i="12" s="1"/>
  <c r="H1970" i="57"/>
  <c r="F1970" i="60" s="1"/>
  <c r="T50" i="12" s="1"/>
  <c r="M643" i="57"/>
  <c r="M1009" i="57"/>
  <c r="M1016" i="57"/>
  <c r="H1025" i="57"/>
  <c r="M1025" i="57" s="1"/>
  <c r="M1055" i="57"/>
  <c r="M1123" i="57"/>
  <c r="M1167" i="57"/>
  <c r="M1245" i="57"/>
  <c r="M1268" i="57"/>
  <c r="H1317" i="57"/>
  <c r="F1317" i="60" s="1"/>
  <c r="M51" i="13" s="1"/>
  <c r="M1325" i="57"/>
  <c r="H1776" i="57"/>
  <c r="F1776" i="60" s="1"/>
  <c r="Q16" i="12" s="1"/>
  <c r="M1947" i="57"/>
  <c r="H1963" i="57"/>
  <c r="F1963" i="60" s="1"/>
  <c r="T46" i="12" s="1"/>
  <c r="M1678" i="57"/>
  <c r="H1761" i="57"/>
  <c r="F1761" i="60" s="1"/>
  <c r="M924" i="57"/>
  <c r="H1534" i="57"/>
  <c r="F1534" i="60" s="1"/>
  <c r="N24" i="12" s="1"/>
  <c r="H1552" i="57"/>
  <c r="F1552" i="60" s="1"/>
  <c r="N23" i="13" s="1"/>
  <c r="M1610" i="57"/>
  <c r="M1732" i="57"/>
  <c r="M1841" i="57"/>
  <c r="M1862" i="57"/>
  <c r="M1877" i="57"/>
  <c r="H1892" i="57"/>
  <c r="F1892" i="60" s="1"/>
  <c r="S50" i="12" s="1"/>
  <c r="M1899" i="57"/>
  <c r="H1979" i="57"/>
  <c r="F1979" i="60" s="1"/>
  <c r="H2003" i="57"/>
  <c r="F2003" i="60" s="1"/>
  <c r="T9" i="12" s="1"/>
  <c r="M1477" i="57"/>
  <c r="M1666" i="57"/>
  <c r="M1718" i="57"/>
  <c r="F1848" i="60"/>
  <c r="R10" i="12" s="1"/>
  <c r="M2019" i="57"/>
  <c r="H118" i="57"/>
  <c r="F118" i="60" s="1"/>
  <c r="D21" i="12" s="1"/>
  <c r="F691" i="60"/>
  <c r="H6" i="13" s="1"/>
  <c r="M691" i="57"/>
  <c r="H131" i="57"/>
  <c r="F131" i="60" s="1"/>
  <c r="D10" i="13" s="1"/>
  <c r="M174" i="57"/>
  <c r="H318" i="57"/>
  <c r="F318" i="60" s="1"/>
  <c r="F39" i="13" s="1"/>
  <c r="M340" i="57"/>
  <c r="M362" i="57"/>
  <c r="F371" i="60"/>
  <c r="M371" i="57"/>
  <c r="H418" i="57"/>
  <c r="F418" i="60" s="1"/>
  <c r="F15" i="13" s="1"/>
  <c r="M449" i="57"/>
  <c r="M471" i="57"/>
  <c r="M587" i="57"/>
  <c r="H685" i="57"/>
  <c r="F685" i="60" s="1"/>
  <c r="M767" i="57"/>
  <c r="M803" i="57"/>
  <c r="M809" i="57"/>
  <c r="H867" i="57"/>
  <c r="F867" i="60" s="1"/>
  <c r="H907" i="57"/>
  <c r="M907" i="57" s="1"/>
  <c r="M1119" i="57"/>
  <c r="H1226" i="57"/>
  <c r="F1226" i="60" s="1"/>
  <c r="H1628" i="57"/>
  <c r="F1628" i="60" s="1"/>
  <c r="M1650" i="57"/>
  <c r="M1665" i="57"/>
  <c r="H92" i="57"/>
  <c r="F92" i="60" s="1"/>
  <c r="H218" i="57"/>
  <c r="F218" i="60" s="1"/>
  <c r="F274" i="60"/>
  <c r="E12" i="13" s="1"/>
  <c r="M274" i="57"/>
  <c r="F310" i="60"/>
  <c r="F49" i="12" s="1"/>
  <c r="M310" i="57"/>
  <c r="F379" i="60"/>
  <c r="M379" i="57"/>
  <c r="H847" i="57"/>
  <c r="F847" i="60" s="1"/>
  <c r="I23" i="13" s="1"/>
  <c r="H67" i="57"/>
  <c r="F67" i="60" s="1"/>
  <c r="M87" i="57"/>
  <c r="H108" i="57"/>
  <c r="F108" i="60" s="1"/>
  <c r="D13" i="12" s="1"/>
  <c r="H496" i="57"/>
  <c r="F496" i="60" s="1"/>
  <c r="F525" i="60"/>
  <c r="G7" i="12" s="1"/>
  <c r="M525" i="57"/>
  <c r="H142" i="57"/>
  <c r="F142" i="60" s="1"/>
  <c r="D23" i="13" s="1"/>
  <c r="M163" i="57"/>
  <c r="H328" i="57"/>
  <c r="F328" i="60" s="1"/>
  <c r="F49" i="13" s="1"/>
  <c r="F357" i="60"/>
  <c r="M357" i="57"/>
  <c r="F366" i="60"/>
  <c r="M366" i="57"/>
  <c r="H934" i="57"/>
  <c r="F934" i="60" s="1"/>
  <c r="F1027" i="60"/>
  <c r="K43" i="13" s="1"/>
  <c r="M1027" i="57"/>
  <c r="H184" i="57"/>
  <c r="F184" i="60" s="1"/>
  <c r="E46" i="13" s="1"/>
  <c r="F213" i="60"/>
  <c r="M213" i="57"/>
  <c r="H262" i="57"/>
  <c r="F262" i="60" s="1"/>
  <c r="M519" i="57"/>
  <c r="M569" i="57"/>
  <c r="M598" i="57"/>
  <c r="M661" i="57"/>
  <c r="H746" i="57"/>
  <c r="F746" i="60" s="1"/>
  <c r="I44" i="13" s="1"/>
  <c r="H886" i="57"/>
  <c r="F886" i="60" s="1"/>
  <c r="J43" i="13" s="1"/>
  <c r="H949" i="57"/>
  <c r="F949" i="60" s="1"/>
  <c r="J8" i="12" s="1"/>
  <c r="H999" i="57"/>
  <c r="M999" i="57" s="1"/>
  <c r="H1087" i="57"/>
  <c r="F1087" i="60" s="1"/>
  <c r="K5" i="12" s="1"/>
  <c r="M1093" i="57"/>
  <c r="H1361" i="57"/>
  <c r="F1361" i="60" s="1"/>
  <c r="H1519" i="57"/>
  <c r="F1519" i="60" s="1"/>
  <c r="N14" i="12" s="1"/>
  <c r="H530" i="57"/>
  <c r="F530" i="60" s="1"/>
  <c r="G12" i="12" s="1"/>
  <c r="F551" i="60"/>
  <c r="G7" i="13" s="1"/>
  <c r="M551" i="57"/>
  <c r="H823" i="57"/>
  <c r="F823" i="60" s="1"/>
  <c r="I21" i="12" s="1"/>
  <c r="H1611" i="57"/>
  <c r="F1611" i="60" s="1"/>
  <c r="O7" i="12" s="1"/>
  <c r="M51" i="57"/>
  <c r="H98" i="57"/>
  <c r="F98" i="60" s="1"/>
  <c r="F6" i="60"/>
  <c r="D32" i="12" s="1"/>
  <c r="M72" i="57"/>
  <c r="H1443" i="57"/>
  <c r="F1443" i="60" s="1"/>
  <c r="N36" i="13" s="1"/>
  <c r="H1597" i="57"/>
  <c r="F1597" i="60" s="1"/>
  <c r="M334" i="57"/>
  <c r="M401" i="57"/>
  <c r="F419" i="60"/>
  <c r="F16" i="13" s="1"/>
  <c r="M419" i="57"/>
  <c r="M502" i="57"/>
  <c r="H603" i="57"/>
  <c r="F603" i="60" s="1"/>
  <c r="H42" i="13" s="1"/>
  <c r="M715" i="57"/>
  <c r="F759" i="60"/>
  <c r="M759" i="57"/>
  <c r="F967" i="60"/>
  <c r="M967" i="57"/>
  <c r="F1040" i="60"/>
  <c r="M1040" i="57"/>
  <c r="M113" i="57"/>
  <c r="H716" i="57"/>
  <c r="F716" i="60" s="1"/>
  <c r="I37" i="12" s="1"/>
  <c r="H760" i="57"/>
  <c r="F760" i="60" s="1"/>
  <c r="M784" i="57"/>
  <c r="H1375" i="57"/>
  <c r="F1375" i="60" s="1"/>
  <c r="M11" i="12" s="1"/>
  <c r="M235" i="57"/>
  <c r="M412" i="57"/>
  <c r="M667" i="57"/>
  <c r="H753" i="57"/>
  <c r="F753" i="60" s="1"/>
  <c r="I51" i="13" s="1"/>
  <c r="H1100" i="57"/>
  <c r="M1100" i="57" s="1"/>
  <c r="F1204" i="60"/>
  <c r="M1204" i="57"/>
  <c r="X126" i="57"/>
  <c r="H269" i="57"/>
  <c r="F269" i="60" s="1"/>
  <c r="E7" i="13" s="1"/>
  <c r="M284" i="57"/>
  <c r="M290" i="57"/>
  <c r="F305" i="60"/>
  <c r="F47" i="12" s="1"/>
  <c r="M305" i="57"/>
  <c r="M436" i="57"/>
  <c r="F466" i="60"/>
  <c r="G46" i="13" s="1"/>
  <c r="M466" i="57"/>
  <c r="M575" i="57"/>
  <c r="M709" i="57"/>
  <c r="F848" i="60"/>
  <c r="I24" i="13" s="1"/>
  <c r="M848" i="57"/>
  <c r="M1176" i="57"/>
  <c r="F1184" i="60"/>
  <c r="M1184" i="57"/>
  <c r="H41" i="57"/>
  <c r="F41" i="60" s="1"/>
  <c r="D44" i="13" s="1"/>
  <c r="H9" i="57"/>
  <c r="F9" i="60" s="1"/>
  <c r="D35" i="12" s="1"/>
  <c r="M122" i="57"/>
  <c r="H157" i="57"/>
  <c r="F157" i="60" s="1"/>
  <c r="E42" i="12" s="1"/>
  <c r="H747" i="57"/>
  <c r="F747" i="60" s="1"/>
  <c r="I45" i="13" s="1"/>
  <c r="H1014" i="57"/>
  <c r="F1014" i="60" s="1"/>
  <c r="F1265" i="60"/>
  <c r="L16" i="13" s="1"/>
  <c r="M1265" i="57"/>
  <c r="M10" i="57"/>
  <c r="H56" i="57"/>
  <c r="F56" i="60" s="1"/>
  <c r="M103" i="57"/>
  <c r="F129" i="60"/>
  <c r="D8" i="13" s="1"/>
  <c r="M129" i="57"/>
  <c r="H179" i="57"/>
  <c r="F179" i="60" s="1"/>
  <c r="E41" i="13" s="1"/>
  <c r="M185" i="57"/>
  <c r="M229" i="57"/>
  <c r="H323" i="57"/>
  <c r="F323" i="60" s="1"/>
  <c r="F44" i="13" s="1"/>
  <c r="M406" i="57"/>
  <c r="M484" i="57"/>
  <c r="M542" i="57"/>
  <c r="M563" i="57"/>
  <c r="M649" i="57"/>
  <c r="H696" i="57"/>
  <c r="F696" i="60" s="1"/>
  <c r="H11" i="13" s="1"/>
  <c r="F704" i="60"/>
  <c r="H21" i="13" s="1"/>
  <c r="M704" i="57"/>
  <c r="H780" i="57"/>
  <c r="F780" i="60" s="1"/>
  <c r="M828" i="57"/>
  <c r="H873" i="57"/>
  <c r="F873" i="60" s="1"/>
  <c r="H1072" i="57"/>
  <c r="F1072" i="60" s="1"/>
  <c r="M1164" i="57"/>
  <c r="H1348" i="57"/>
  <c r="F1348" i="60" s="1"/>
  <c r="H448" i="57"/>
  <c r="F448" i="60" s="1"/>
  <c r="H735" i="57"/>
  <c r="F735" i="60" s="1"/>
  <c r="I51" i="12" s="1"/>
  <c r="H914" i="57"/>
  <c r="F914" i="60" s="1"/>
  <c r="H119" i="57"/>
  <c r="F119" i="60" s="1"/>
  <c r="F139" i="60"/>
  <c r="D20" i="13" s="1"/>
  <c r="M139" i="57"/>
  <c r="M146" i="57"/>
  <c r="F161" i="60"/>
  <c r="M161" i="57"/>
  <c r="H472" i="57"/>
  <c r="M472" i="57" s="1"/>
  <c r="H1863" i="57"/>
  <c r="F1863" i="60" s="1"/>
  <c r="F20" i="60"/>
  <c r="M20" i="57"/>
  <c r="H168" i="57"/>
  <c r="F168" i="60" s="1"/>
  <c r="H196" i="57"/>
  <c r="F196" i="60" s="1"/>
  <c r="M246" i="57"/>
  <c r="H1213" i="57"/>
  <c r="F1213" i="60" s="1"/>
  <c r="F46" i="60"/>
  <c r="D49" i="13" s="1"/>
  <c r="M46" i="57"/>
  <c r="H169" i="57"/>
  <c r="F169" i="60" s="1"/>
  <c r="E49" i="12" s="1"/>
  <c r="M190" i="57"/>
  <c r="H240" i="57"/>
  <c r="F240" i="60" s="1"/>
  <c r="H296" i="57"/>
  <c r="M296" i="57" s="1"/>
  <c r="M394" i="57"/>
  <c r="F680" i="60"/>
  <c r="H19" i="12" s="1"/>
  <c r="M680" i="57"/>
  <c r="F861" i="60"/>
  <c r="J41" i="12" s="1"/>
  <c r="M861" i="57"/>
  <c r="H141" i="57"/>
  <c r="F141" i="60" s="1"/>
  <c r="D22" i="13" s="1"/>
  <c r="F205" i="60"/>
  <c r="M205" i="57"/>
  <c r="H374" i="57"/>
  <c r="F374" i="60" s="1"/>
  <c r="H518" i="57"/>
  <c r="F518" i="60" s="1"/>
  <c r="M785" i="57"/>
  <c r="M853" i="57"/>
  <c r="M1033" i="57"/>
  <c r="H1850" i="57"/>
  <c r="F1850" i="60" s="1"/>
  <c r="R12" i="12" s="1"/>
  <c r="M14" i="57"/>
  <c r="M40" i="57"/>
  <c r="H313" i="57"/>
  <c r="F313" i="60" s="1"/>
  <c r="H497" i="57"/>
  <c r="F497" i="60" s="1"/>
  <c r="H619" i="57"/>
  <c r="F619" i="60" s="1"/>
  <c r="H626" i="57"/>
  <c r="F626" i="60" s="1"/>
  <c r="H1034" i="57"/>
  <c r="F1034" i="60" s="1"/>
  <c r="K50" i="13" s="1"/>
  <c r="H15" i="57"/>
  <c r="F15" i="60" s="1"/>
  <c r="D41" i="12" s="1"/>
  <c r="H35" i="57"/>
  <c r="F35" i="60" s="1"/>
  <c r="D38" i="13" s="1"/>
  <c r="H82" i="57"/>
  <c r="F82" i="60" s="1"/>
  <c r="F222" i="60"/>
  <c r="M222" i="57"/>
  <c r="M329" i="57"/>
  <c r="M351" i="57"/>
  <c r="H390" i="57"/>
  <c r="F390" i="60" s="1"/>
  <c r="F13" i="12" s="1"/>
  <c r="M459" i="57"/>
  <c r="M490" i="57"/>
  <c r="M740" i="57"/>
  <c r="H834" i="57"/>
  <c r="F834" i="60" s="1"/>
  <c r="I8" i="13" s="1"/>
  <c r="M279" i="57"/>
  <c r="H369" i="57"/>
  <c r="F369" i="60" s="1"/>
  <c r="M431" i="57"/>
  <c r="M454" i="57"/>
  <c r="M536" i="57"/>
  <c r="M593" i="57"/>
  <c r="F593" i="60"/>
  <c r="H50" i="12" s="1"/>
  <c r="F613" i="60"/>
  <c r="H52" i="13" s="1"/>
  <c r="M613" i="57"/>
  <c r="H690" i="57"/>
  <c r="F690" i="60" s="1"/>
  <c r="H5" i="13" s="1"/>
  <c r="M772" i="57"/>
  <c r="H829" i="57"/>
  <c r="F829" i="60" s="1"/>
  <c r="I24" i="12" s="1"/>
  <c r="H921" i="57"/>
  <c r="F921" i="60" s="1"/>
  <c r="H1708" i="57"/>
  <c r="F1708" i="60" s="1"/>
  <c r="H1716" i="57"/>
  <c r="F1716" i="60" s="1"/>
  <c r="Q35" i="12" s="1"/>
  <c r="H1724" i="57"/>
  <c r="F1724" i="60" s="1"/>
  <c r="Q43" i="12" s="1"/>
  <c r="H225" i="57"/>
  <c r="F225" i="60" s="1"/>
  <c r="M93" i="57"/>
  <c r="H639" i="57"/>
  <c r="F639" i="60" s="1"/>
  <c r="M312" i="57"/>
  <c r="F349" i="60"/>
  <c r="M349" i="57"/>
  <c r="H136" i="57"/>
  <c r="F136" i="60" s="1"/>
  <c r="D15" i="13" s="1"/>
  <c r="M152" i="57"/>
  <c r="M385" i="57"/>
  <c r="H407" i="57"/>
  <c r="M407" i="57" s="1"/>
  <c r="M508" i="57"/>
  <c r="H594" i="57"/>
  <c r="F594" i="60" s="1"/>
  <c r="H51" i="12" s="1"/>
  <c r="M608" i="57"/>
  <c r="H614" i="57"/>
  <c r="F614" i="60" s="1"/>
  <c r="H53" i="13" s="1"/>
  <c r="H728" i="57"/>
  <c r="F728" i="60" s="1"/>
  <c r="I47" i="12" s="1"/>
  <c r="M906" i="57"/>
  <c r="H1150" i="57"/>
  <c r="F1150" i="60" s="1"/>
  <c r="L46" i="12" s="1"/>
  <c r="H1709" i="57"/>
  <c r="F1709" i="60" s="1"/>
  <c r="P22" i="12" s="1"/>
  <c r="F1753" i="60"/>
  <c r="M1753" i="57"/>
  <c r="H1526" i="57"/>
  <c r="M1526" i="57" s="1"/>
  <c r="H1701" i="57"/>
  <c r="F1701" i="60" s="1"/>
  <c r="H158" i="57"/>
  <c r="F158" i="60" s="1"/>
  <c r="E43" i="12" s="1"/>
  <c r="H219" i="57"/>
  <c r="M219" i="57" s="1"/>
  <c r="H352" i="57"/>
  <c r="F352" i="60" s="1"/>
  <c r="H1020" i="57"/>
  <c r="F1020" i="60" s="1"/>
  <c r="K36" i="13" s="1"/>
  <c r="H1067" i="57"/>
  <c r="F1067" i="60" s="1"/>
  <c r="H1165" i="57"/>
  <c r="F1165" i="60" s="1"/>
  <c r="L40" i="13" s="1"/>
  <c r="M1171" i="57"/>
  <c r="H1637" i="57"/>
  <c r="F1637" i="60" s="1"/>
  <c r="P34" i="12" s="1"/>
  <c r="F1768" i="60"/>
  <c r="Q8" i="12" s="1"/>
  <c r="M1768" i="57"/>
  <c r="H1988" i="57"/>
  <c r="F1988" i="60" s="1"/>
  <c r="H16" i="57"/>
  <c r="F16" i="60" s="1"/>
  <c r="D42" i="12" s="1"/>
  <c r="H73" i="57"/>
  <c r="F73" i="60" s="1"/>
  <c r="H78" i="57"/>
  <c r="F78" i="60" s="1"/>
  <c r="H104" i="57"/>
  <c r="F104" i="60" s="1"/>
  <c r="D9" i="12" s="1"/>
  <c r="H109" i="57"/>
  <c r="F109" i="60" s="1"/>
  <c r="D14" i="12" s="1"/>
  <c r="M114" i="57"/>
  <c r="M123" i="57"/>
  <c r="M230" i="57"/>
  <c r="M335" i="57"/>
  <c r="H341" i="57"/>
  <c r="F341" i="60" s="1"/>
  <c r="H347" i="57"/>
  <c r="F347" i="60" s="1"/>
  <c r="H755" i="57"/>
  <c r="F755" i="60" s="1"/>
  <c r="I53" i="13" s="1"/>
  <c r="H798" i="57"/>
  <c r="F798" i="60" s="1"/>
  <c r="H908" i="57"/>
  <c r="F908" i="60" s="1"/>
  <c r="M915" i="57"/>
  <c r="H982" i="57"/>
  <c r="F982" i="60" s="1"/>
  <c r="J15" i="13" s="1"/>
  <c r="M1199" i="57"/>
  <c r="H1762" i="57"/>
  <c r="F1762" i="60" s="1"/>
  <c r="M99" i="57"/>
  <c r="H132" i="57"/>
  <c r="F132" i="60" s="1"/>
  <c r="D11" i="13" s="1"/>
  <c r="H253" i="57"/>
  <c r="F253" i="60" s="1"/>
  <c r="E17" i="12" s="1"/>
  <c r="H270" i="57"/>
  <c r="F270" i="60" s="1"/>
  <c r="E8" i="13" s="1"/>
  <c r="H275" i="57"/>
  <c r="F275" i="60" s="1"/>
  <c r="E13" i="13" s="1"/>
  <c r="M286" i="57"/>
  <c r="M426" i="57"/>
  <c r="M438" i="57"/>
  <c r="H444" i="57"/>
  <c r="F444" i="60" s="1"/>
  <c r="M467" i="57"/>
  <c r="M473" i="57"/>
  <c r="H486" i="57"/>
  <c r="F486" i="60" s="1"/>
  <c r="H498" i="57"/>
  <c r="F498" i="60" s="1"/>
  <c r="H640" i="57"/>
  <c r="F640" i="60" s="1"/>
  <c r="M657" i="57"/>
  <c r="M811" i="57"/>
  <c r="H916" i="57"/>
  <c r="F916" i="60" s="1"/>
  <c r="F944" i="60"/>
  <c r="M944" i="57"/>
  <c r="H1081" i="57"/>
  <c r="F1081" i="60" s="1"/>
  <c r="M1108" i="57"/>
  <c r="M1385" i="57"/>
  <c r="F1646" i="60"/>
  <c r="P43" i="12" s="1"/>
  <c r="M1646" i="57"/>
  <c r="M68" i="57"/>
  <c r="M159" i="57"/>
  <c r="M170" i="57"/>
  <c r="M281" i="57"/>
  <c r="M303" i="57"/>
  <c r="M375" i="57"/>
  <c r="H409" i="57"/>
  <c r="F409" i="60" s="1"/>
  <c r="F6" i="13" s="1"/>
  <c r="H427" i="57"/>
  <c r="F427" i="60" s="1"/>
  <c r="F26" i="13" s="1"/>
  <c r="F545" i="60"/>
  <c r="G22" i="12" s="1"/>
  <c r="M545" i="57"/>
  <c r="H658" i="57"/>
  <c r="F658" i="60" s="1"/>
  <c r="M705" i="57"/>
  <c r="M723" i="57"/>
  <c r="M855" i="57"/>
  <c r="F909" i="60"/>
  <c r="M909" i="57"/>
  <c r="M989" i="57"/>
  <c r="H1222" i="57"/>
  <c r="F1222" i="60" s="1"/>
  <c r="H1279" i="57"/>
  <c r="F1279" i="60" s="1"/>
  <c r="M36" i="12" s="1"/>
  <c r="M1285" i="57"/>
  <c r="M1329" i="57"/>
  <c r="H1370" i="57"/>
  <c r="F1370" i="60" s="1"/>
  <c r="M6" i="12" s="1"/>
  <c r="F1412" i="60"/>
  <c r="M24" i="13" s="1"/>
  <c r="M1412" i="57"/>
  <c r="H1426" i="57"/>
  <c r="F1426" i="60" s="1"/>
  <c r="N42" i="12" s="1"/>
  <c r="H1466" i="57"/>
  <c r="M1466" i="57" s="1"/>
  <c r="H1488" i="57"/>
  <c r="F1488" i="60" s="1"/>
  <c r="M1578" i="57"/>
  <c r="H1601" i="57"/>
  <c r="F1601" i="60" s="1"/>
  <c r="F1669" i="60"/>
  <c r="M1669" i="57"/>
  <c r="H1749" i="57"/>
  <c r="F1749" i="60" s="1"/>
  <c r="H1793" i="57"/>
  <c r="F1793" i="60" s="1"/>
  <c r="R34" i="12" s="1"/>
  <c r="M1798" i="57"/>
  <c r="F1818" i="60"/>
  <c r="M1818" i="57"/>
  <c r="H1873" i="57"/>
  <c r="F1873" i="60" s="1"/>
  <c r="S36" i="12" s="1"/>
  <c r="H1919" i="57"/>
  <c r="F1919" i="60" s="1"/>
  <c r="H1981" i="57"/>
  <c r="F1981" i="60" s="1"/>
  <c r="H12" i="57"/>
  <c r="F12" i="60" s="1"/>
  <c r="D38" i="12" s="1"/>
  <c r="H17" i="57"/>
  <c r="F17" i="60" s="1"/>
  <c r="D43" i="12" s="1"/>
  <c r="H22" i="57"/>
  <c r="F22" i="60" s="1"/>
  <c r="D46" i="12" s="1"/>
  <c r="M28" i="57"/>
  <c r="M53" i="57"/>
  <c r="H64" i="57"/>
  <c r="F64" i="60" s="1"/>
  <c r="M84" i="57"/>
  <c r="H100" i="57"/>
  <c r="F100" i="60" s="1"/>
  <c r="D5" i="12" s="1"/>
  <c r="M110" i="57"/>
  <c r="H121" i="57"/>
  <c r="F121" i="60" s="1"/>
  <c r="M124" i="57"/>
  <c r="H138" i="57"/>
  <c r="F138" i="60" s="1"/>
  <c r="D17" i="13" s="1"/>
  <c r="M143" i="57"/>
  <c r="M149" i="57"/>
  <c r="H160" i="57"/>
  <c r="M160" i="57" s="1"/>
  <c r="M165" i="57"/>
  <c r="H171" i="57"/>
  <c r="F171" i="60" s="1"/>
  <c r="E51" i="12" s="1"/>
  <c r="H177" i="57"/>
  <c r="F177" i="60" s="1"/>
  <c r="E39" i="13" s="1"/>
  <c r="M187" i="57"/>
  <c r="H193" i="57"/>
  <c r="M193" i="57" s="1"/>
  <c r="M199" i="57"/>
  <c r="M210" i="57"/>
  <c r="M226" i="57"/>
  <c r="M231" i="57"/>
  <c r="H254" i="57"/>
  <c r="M254" i="57" s="1"/>
  <c r="M260" i="57"/>
  <c r="M265" i="57"/>
  <c r="M271" i="57"/>
  <c r="M282" i="57"/>
  <c r="M293" i="57"/>
  <c r="H304" i="57"/>
  <c r="F304" i="60" s="1"/>
  <c r="F46" i="12" s="1"/>
  <c r="M309" i="57"/>
  <c r="H315" i="57"/>
  <c r="F315" i="60" s="1"/>
  <c r="F36" i="13" s="1"/>
  <c r="H321" i="57"/>
  <c r="F321" i="60" s="1"/>
  <c r="F42" i="13" s="1"/>
  <c r="M331" i="57"/>
  <c r="H337" i="57"/>
  <c r="F337" i="60" s="1"/>
  <c r="M343" i="57"/>
  <c r="M354" i="57"/>
  <c r="H365" i="57"/>
  <c r="F365" i="60" s="1"/>
  <c r="M370" i="57"/>
  <c r="M376" i="57"/>
  <c r="M387" i="57"/>
  <c r="H398" i="57"/>
  <c r="F398" i="60" s="1"/>
  <c r="F19" i="12" s="1"/>
  <c r="M403" i="57"/>
  <c r="M433" i="57"/>
  <c r="H445" i="57"/>
  <c r="F445" i="60" s="1"/>
  <c r="G46" i="12" s="1"/>
  <c r="M451" i="57"/>
  <c r="M457" i="57"/>
  <c r="H468" i="57"/>
  <c r="F468" i="60" s="1"/>
  <c r="G48" i="13" s="1"/>
  <c r="F474" i="60"/>
  <c r="G54" i="13" s="1"/>
  <c r="M474" i="57"/>
  <c r="H481" i="57"/>
  <c r="F481" i="60" s="1"/>
  <c r="H499" i="57"/>
  <c r="F499" i="60" s="1"/>
  <c r="M510" i="57"/>
  <c r="H515" i="57"/>
  <c r="F515" i="60" s="1"/>
  <c r="M521" i="57"/>
  <c r="M527" i="57"/>
  <c r="M539" i="57"/>
  <c r="M550" i="57"/>
  <c r="M555" i="57"/>
  <c r="H566" i="57"/>
  <c r="F566" i="60" s="1"/>
  <c r="G24" i="13" s="1"/>
  <c r="H578" i="57"/>
  <c r="M578" i="57" s="1"/>
  <c r="M584" i="57"/>
  <c r="M589" i="57"/>
  <c r="M623" i="57"/>
  <c r="M628" i="57"/>
  <c r="H635" i="57"/>
  <c r="F635" i="60" s="1"/>
  <c r="F641" i="60"/>
  <c r="M641" i="57"/>
  <c r="M671" i="57"/>
  <c r="H700" i="57"/>
  <c r="F700" i="60" s="1"/>
  <c r="H15" i="13" s="1"/>
  <c r="M706" i="57"/>
  <c r="H712" i="57"/>
  <c r="F712" i="60" s="1"/>
  <c r="I33" i="12" s="1"/>
  <c r="M724" i="57"/>
  <c r="H737" i="57"/>
  <c r="F737" i="60" s="1"/>
  <c r="I35" i="13" s="1"/>
  <c r="M763" i="57"/>
  <c r="M788" i="57"/>
  <c r="H818" i="57"/>
  <c r="M818" i="57" s="1"/>
  <c r="H837" i="57"/>
  <c r="F837" i="60" s="1"/>
  <c r="I11" i="13" s="1"/>
  <c r="M851" i="57"/>
  <c r="M877" i="57"/>
  <c r="M896" i="57"/>
  <c r="H902" i="57"/>
  <c r="F902" i="60" s="1"/>
  <c r="H910" i="57"/>
  <c r="F910" i="60" s="1"/>
  <c r="M918" i="57"/>
  <c r="M931" i="57"/>
  <c r="H937" i="57"/>
  <c r="F937" i="60" s="1"/>
  <c r="M963" i="57"/>
  <c r="H1030" i="57"/>
  <c r="M1030" i="57" s="1"/>
  <c r="M1062" i="57"/>
  <c r="M1097" i="57"/>
  <c r="H1104" i="57"/>
  <c r="F1104" i="60" s="1"/>
  <c r="K20" i="12" s="1"/>
  <c r="M1134" i="57"/>
  <c r="M1160" i="57"/>
  <c r="F1173" i="60"/>
  <c r="L48" i="13" s="1"/>
  <c r="M1173" i="57"/>
  <c r="H1209" i="57"/>
  <c r="F1209" i="60" s="1"/>
  <c r="M1255" i="57"/>
  <c r="H1300" i="57"/>
  <c r="F1300" i="60" s="1"/>
  <c r="F1315" i="60"/>
  <c r="M49" i="13" s="1"/>
  <c r="M1315" i="57"/>
  <c r="H1330" i="57"/>
  <c r="F1330" i="60" s="1"/>
  <c r="F1400" i="60"/>
  <c r="M10" i="13" s="1"/>
  <c r="M1400" i="57"/>
  <c r="H1535" i="57"/>
  <c r="F1535" i="60" s="1"/>
  <c r="H1572" i="57"/>
  <c r="F1572" i="60" s="1"/>
  <c r="H1579" i="57"/>
  <c r="F1579" i="60" s="1"/>
  <c r="O49" i="12" s="1"/>
  <c r="H1593" i="57"/>
  <c r="F1593" i="60" s="1"/>
  <c r="H1602" i="57"/>
  <c r="F1602" i="60" s="1"/>
  <c r="H1632" i="57"/>
  <c r="F1632" i="60" s="1"/>
  <c r="O23" i="12" s="1"/>
  <c r="H1736" i="57"/>
  <c r="F1736" i="60" s="1"/>
  <c r="Q50" i="12" s="1"/>
  <c r="F1742" i="60"/>
  <c r="M1742" i="57"/>
  <c r="F1812" i="60"/>
  <c r="M1812" i="57"/>
  <c r="H1881" i="57"/>
  <c r="F1881" i="60" s="1"/>
  <c r="S44" i="12" s="1"/>
  <c r="M1888" i="57"/>
  <c r="H1912" i="57"/>
  <c r="F1912" i="60" s="1"/>
  <c r="H1982" i="57"/>
  <c r="F1982" i="60" s="1"/>
  <c r="H1177" i="57"/>
  <c r="F1177" i="60" s="1"/>
  <c r="L52" i="13" s="1"/>
  <c r="H1430" i="57"/>
  <c r="F1430" i="60" s="1"/>
  <c r="H208" i="57"/>
  <c r="F208" i="60" s="1"/>
  <c r="H302" i="57"/>
  <c r="F302" i="60" s="1"/>
  <c r="H363" i="57"/>
  <c r="F363" i="60" s="1"/>
  <c r="H668" i="57"/>
  <c r="F668" i="60" s="1"/>
  <c r="H9" i="12" s="1"/>
  <c r="H943" i="57"/>
  <c r="F943" i="60" s="1"/>
  <c r="H1391" i="57"/>
  <c r="F1391" i="60" s="1"/>
  <c r="M22" i="12" s="1"/>
  <c r="H1838" i="57"/>
  <c r="F1838" i="60" s="1"/>
  <c r="H1865" i="57"/>
  <c r="F1865" i="60" s="1"/>
  <c r="R22" i="12" s="1"/>
  <c r="H1943" i="57"/>
  <c r="F1943" i="60" s="1"/>
  <c r="S22" i="12" s="1"/>
  <c r="H52" i="57"/>
  <c r="F52" i="60" s="1"/>
  <c r="H83" i="57"/>
  <c r="F83" i="60" s="1"/>
  <c r="M88" i="57"/>
  <c r="H280" i="57"/>
  <c r="M280" i="57" s="1"/>
  <c r="M291" i="57"/>
  <c r="H297" i="57"/>
  <c r="F297" i="60" s="1"/>
  <c r="F41" i="12" s="1"/>
  <c r="H420" i="57"/>
  <c r="F420" i="60" s="1"/>
  <c r="F17" i="13" s="1"/>
  <c r="M450" i="57"/>
  <c r="F461" i="60"/>
  <c r="G41" i="13" s="1"/>
  <c r="M461" i="57"/>
  <c r="H681" i="57"/>
  <c r="F681" i="60" s="1"/>
  <c r="H20" i="12" s="1"/>
  <c r="H710" i="57"/>
  <c r="M710" i="57" s="1"/>
  <c r="H748" i="57"/>
  <c r="F748" i="60" s="1"/>
  <c r="I46" i="13" s="1"/>
  <c r="H950" i="57"/>
  <c r="F950" i="60" s="1"/>
  <c r="J9" i="12" s="1"/>
  <c r="M968" i="57"/>
  <c r="H1042" i="57"/>
  <c r="F1042" i="60" s="1"/>
  <c r="M1228" i="57"/>
  <c r="M1260" i="57"/>
  <c r="H1313" i="57"/>
  <c r="F1313" i="60" s="1"/>
  <c r="M47" i="13" s="1"/>
  <c r="H1343" i="57"/>
  <c r="F1343" i="60" s="1"/>
  <c r="H1769" i="57"/>
  <c r="F1769" i="60" s="1"/>
  <c r="Q9" i="12" s="1"/>
  <c r="M1832" i="57"/>
  <c r="F2018" i="60"/>
  <c r="M2018" i="57"/>
  <c r="M120" i="57"/>
  <c r="H127" i="57"/>
  <c r="F127" i="60" s="1"/>
  <c r="D6" i="13" s="1"/>
  <c r="M137" i="57"/>
  <c r="H236" i="57"/>
  <c r="F236" i="60" s="1"/>
  <c r="H314" i="57"/>
  <c r="F314" i="60" s="1"/>
  <c r="F35" i="13" s="1"/>
  <c r="H408" i="57"/>
  <c r="F408" i="60" s="1"/>
  <c r="F5" i="13" s="1"/>
  <c r="M414" i="57"/>
  <c r="H456" i="57"/>
  <c r="F456" i="60" s="1"/>
  <c r="G36" i="13" s="1"/>
  <c r="H571" i="57"/>
  <c r="F571" i="60" s="1"/>
  <c r="H33" i="12" s="1"/>
  <c r="H622" i="57"/>
  <c r="F622" i="60" s="1"/>
  <c r="M742" i="57"/>
  <c r="H762" i="57"/>
  <c r="F762" i="60" s="1"/>
  <c r="H775" i="57"/>
  <c r="F775" i="60" s="1"/>
  <c r="F787" i="60"/>
  <c r="M787" i="57"/>
  <c r="F792" i="60"/>
  <c r="M792" i="57"/>
  <c r="H824" i="57"/>
  <c r="F824" i="60" s="1"/>
  <c r="M836" i="57"/>
  <c r="H969" i="57"/>
  <c r="F969" i="60" s="1"/>
  <c r="J23" i="12" s="1"/>
  <c r="M975" i="57"/>
  <c r="H1116" i="57"/>
  <c r="F1116" i="60" s="1"/>
  <c r="K8" i="13" s="1"/>
  <c r="F1159" i="60"/>
  <c r="M1159" i="57"/>
  <c r="M1193" i="57"/>
  <c r="M1215" i="57"/>
  <c r="H1221" i="57"/>
  <c r="F1221" i="60" s="1"/>
  <c r="H1291" i="57"/>
  <c r="F1291" i="60" s="1"/>
  <c r="M46" i="12" s="1"/>
  <c r="H1433" i="57"/>
  <c r="F1433" i="60" s="1"/>
  <c r="N47" i="12" s="1"/>
  <c r="M1501" i="57"/>
  <c r="H1689" i="57"/>
  <c r="F1689" i="60" s="1"/>
  <c r="P7" i="12" s="1"/>
  <c r="F1704" i="60"/>
  <c r="P20" i="12" s="1"/>
  <c r="M1704" i="57"/>
  <c r="H1811" i="57"/>
  <c r="F1811" i="60" s="1"/>
  <c r="H1928" i="57"/>
  <c r="F1928" i="60" s="1"/>
  <c r="S12" i="12" s="1"/>
  <c r="H1996" i="57"/>
  <c r="F1996" i="60" s="1"/>
  <c r="M48" i="57"/>
  <c r="M74" i="57"/>
  <c r="H89" i="57"/>
  <c r="F89" i="60" s="1"/>
  <c r="M94" i="57"/>
  <c r="M181" i="57"/>
  <c r="M198" i="57"/>
  <c r="M209" i="57"/>
  <c r="M214" i="57"/>
  <c r="M325" i="57"/>
  <c r="M342" i="57"/>
  <c r="M358" i="57"/>
  <c r="H381" i="57"/>
  <c r="F381" i="60" s="1"/>
  <c r="M415" i="57"/>
  <c r="H421" i="57"/>
  <c r="F421" i="60" s="1"/>
  <c r="F20" i="13" s="1"/>
  <c r="F565" i="60"/>
  <c r="G23" i="13" s="1"/>
  <c r="M565" i="57"/>
  <c r="M577" i="57"/>
  <c r="H616" i="57"/>
  <c r="M616" i="57" s="1"/>
  <c r="H670" i="57"/>
  <c r="F670" i="60" s="1"/>
  <c r="H11" i="12" s="1"/>
  <c r="M687" i="57"/>
  <c r="H749" i="57"/>
  <c r="F749" i="60" s="1"/>
  <c r="I47" i="13" s="1"/>
  <c r="M793" i="57"/>
  <c r="M805" i="57"/>
  <c r="H863" i="57"/>
  <c r="F863" i="60" s="1"/>
  <c r="J43" i="12" s="1"/>
  <c r="M876" i="57"/>
  <c r="M883" i="57"/>
  <c r="F883" i="60"/>
  <c r="J40" i="13" s="1"/>
  <c r="H1090" i="57"/>
  <c r="F1090" i="60" s="1"/>
  <c r="K8" i="12" s="1"/>
  <c r="M1216" i="57"/>
  <c r="M54" i="57"/>
  <c r="H111" i="57"/>
  <c r="F111" i="60" s="1"/>
  <c r="D16" i="12" s="1"/>
  <c r="H125" i="57"/>
  <c r="F125" i="60" s="1"/>
  <c r="H232" i="57"/>
  <c r="F232" i="60" s="1"/>
  <c r="H388" i="57"/>
  <c r="F388" i="60" s="1"/>
  <c r="F11" i="12" s="1"/>
  <c r="H434" i="57"/>
  <c r="F434" i="60" s="1"/>
  <c r="G37" i="12" s="1"/>
  <c r="F487" i="60"/>
  <c r="M487" i="57"/>
  <c r="H629" i="57"/>
  <c r="F629" i="60" s="1"/>
  <c r="H642" i="57"/>
  <c r="F642" i="60" s="1"/>
  <c r="H664" i="57"/>
  <c r="F664" i="60" s="1"/>
  <c r="H5" i="12" s="1"/>
  <c r="H677" i="57"/>
  <c r="M677" i="57" s="1"/>
  <c r="H838" i="57"/>
  <c r="F838" i="60" s="1"/>
  <c r="I12" i="13" s="1"/>
  <c r="H857" i="57"/>
  <c r="F857" i="60" s="1"/>
  <c r="J37" i="12" s="1"/>
  <c r="H964" i="57"/>
  <c r="F964" i="60" s="1"/>
  <c r="J21" i="12" s="1"/>
  <c r="H1004" i="57"/>
  <c r="F1004" i="60" s="1"/>
  <c r="K43" i="12" s="1"/>
  <c r="H1161" i="57"/>
  <c r="F1161" i="60" s="1"/>
  <c r="L36" i="13" s="1"/>
  <c r="H1231" i="57"/>
  <c r="F1231" i="60" s="1"/>
  <c r="L8" i="12" s="1"/>
  <c r="F1280" i="60"/>
  <c r="M37" i="12" s="1"/>
  <c r="M1280" i="57"/>
  <c r="H1316" i="57"/>
  <c r="F1316" i="60" s="1"/>
  <c r="M50" i="13" s="1"/>
  <c r="H1468" i="57"/>
  <c r="F1468" i="60" s="1"/>
  <c r="H1529" i="57"/>
  <c r="F1529" i="60" s="1"/>
  <c r="H1545" i="57"/>
  <c r="M1545" i="57" s="1"/>
  <c r="H1633" i="57"/>
  <c r="F1633" i="60" s="1"/>
  <c r="O24" i="12" s="1"/>
  <c r="H1794" i="57"/>
  <c r="F1794" i="60" s="1"/>
  <c r="R35" i="12" s="1"/>
  <c r="H1806" i="57"/>
  <c r="F1806" i="60" s="1"/>
  <c r="H1861" i="57"/>
  <c r="F1861" i="60" s="1"/>
  <c r="R21" i="12" s="1"/>
  <c r="H1868" i="57"/>
  <c r="F1868" i="60" s="1"/>
  <c r="F1990" i="60"/>
  <c r="H1094" i="57"/>
  <c r="F1094" i="60" s="1"/>
  <c r="K12" i="12" s="1"/>
  <c r="H1471" i="57"/>
  <c r="M1471" i="57" s="1"/>
  <c r="M1694" i="57"/>
  <c r="H241" i="57"/>
  <c r="F241" i="60" s="1"/>
  <c r="E5" i="12" s="1"/>
  <c r="M319" i="57"/>
  <c r="H443" i="57"/>
  <c r="F443" i="60" s="1"/>
  <c r="M554" i="57"/>
  <c r="H645" i="57"/>
  <c r="F645" i="60" s="1"/>
  <c r="H754" i="57"/>
  <c r="F754" i="60" s="1"/>
  <c r="I52" i="13" s="1"/>
  <c r="M816" i="57"/>
  <c r="F816" i="60"/>
  <c r="I16" i="12" s="1"/>
  <c r="H1235" i="57"/>
  <c r="F1235" i="60" s="1"/>
  <c r="L12" i="12" s="1"/>
  <c r="H1290" i="57"/>
  <c r="F1290" i="60" s="1"/>
  <c r="H1335" i="57"/>
  <c r="M1335" i="57" s="1"/>
  <c r="M264" i="57"/>
  <c r="F479" i="60"/>
  <c r="M479" i="57"/>
  <c r="M582" i="57"/>
  <c r="M841" i="57"/>
  <c r="F988" i="60"/>
  <c r="J23" i="13" s="1"/>
  <c r="M988" i="57"/>
  <c r="H1350" i="57"/>
  <c r="F1350" i="60" s="1"/>
  <c r="M1464" i="57"/>
  <c r="M192" i="57"/>
  <c r="M392" i="57"/>
  <c r="F669" i="60"/>
  <c r="H10" i="12" s="1"/>
  <c r="M669" i="57"/>
  <c r="H842" i="57"/>
  <c r="F842" i="60" s="1"/>
  <c r="I16" i="13" s="1"/>
  <c r="M888" i="57"/>
  <c r="M901" i="57"/>
  <c r="H1307" i="57"/>
  <c r="F1307" i="60" s="1"/>
  <c r="M41" i="13" s="1"/>
  <c r="H1592" i="57"/>
  <c r="F1592" i="60" s="1"/>
  <c r="M21" i="57"/>
  <c r="M32" i="57"/>
  <c r="M37" i="57"/>
  <c r="M42" i="57"/>
  <c r="H105" i="57"/>
  <c r="F105" i="60" s="1"/>
  <c r="D10" i="12" s="1"/>
  <c r="M115" i="57"/>
  <c r="M221" i="57"/>
  <c r="M242" i="57"/>
  <c r="H248" i="57"/>
  <c r="F248" i="60" s="1"/>
  <c r="E12" i="12" s="1"/>
  <c r="M259" i="57"/>
  <c r="H292" i="57"/>
  <c r="F292" i="60" s="1"/>
  <c r="F36" i="12" s="1"/>
  <c r="M353" i="57"/>
  <c r="H462" i="57"/>
  <c r="F462" i="60" s="1"/>
  <c r="G42" i="13" s="1"/>
  <c r="M652" i="57"/>
  <c r="F693" i="60"/>
  <c r="H8" i="13" s="1"/>
  <c r="M693" i="57"/>
  <c r="M13" i="57"/>
  <c r="H44" i="57"/>
  <c r="F44" i="60" s="1"/>
  <c r="D47" i="13" s="1"/>
  <c r="M69" i="57"/>
  <c r="M80" i="57"/>
  <c r="M85" i="57"/>
  <c r="M96" i="57"/>
  <c r="M106" i="57"/>
  <c r="M116" i="57"/>
  <c r="Y121" i="57"/>
  <c r="H144" i="57"/>
  <c r="F144" i="60" s="1"/>
  <c r="D25" i="13" s="1"/>
  <c r="M155" i="57"/>
  <c r="H188" i="57"/>
  <c r="M188" i="57" s="1"/>
  <c r="M200" i="57"/>
  <c r="H216" i="57"/>
  <c r="F216" i="60" s="1"/>
  <c r="M244" i="57"/>
  <c r="M288" i="57"/>
  <c r="M299" i="57"/>
  <c r="H332" i="57"/>
  <c r="F332" i="60" s="1"/>
  <c r="F53" i="13" s="1"/>
  <c r="M344" i="57"/>
  <c r="H360" i="57"/>
  <c r="M360" i="57" s="1"/>
  <c r="M383" i="57"/>
  <c r="M393" i="57"/>
  <c r="M399" i="57"/>
  <c r="M410" i="57"/>
  <c r="H416" i="57"/>
  <c r="F416" i="60" s="1"/>
  <c r="F13" i="13" s="1"/>
  <c r="M422" i="57"/>
  <c r="M429" i="57"/>
  <c r="M440" i="57"/>
  <c r="M463" i="57"/>
  <c r="H469" i="57"/>
  <c r="F469" i="60" s="1"/>
  <c r="G49" i="13" s="1"/>
  <c r="M476" i="57"/>
  <c r="M488" i="57"/>
  <c r="M493" i="57"/>
  <c r="H506" i="57"/>
  <c r="F506" i="60" s="1"/>
  <c r="M511" i="57"/>
  <c r="H516" i="57"/>
  <c r="F516" i="60" s="1"/>
  <c r="F522" i="60"/>
  <c r="M522" i="57"/>
  <c r="M534" i="57"/>
  <c r="M546" i="57"/>
  <c r="H556" i="57"/>
  <c r="F556" i="60" s="1"/>
  <c r="G12" i="13" s="1"/>
  <c r="M567" i="57"/>
  <c r="M573" i="57"/>
  <c r="F573" i="60"/>
  <c r="H35" i="12" s="1"/>
  <c r="M579" i="57"/>
  <c r="H590" i="57"/>
  <c r="F590" i="60" s="1"/>
  <c r="M606" i="57"/>
  <c r="H611" i="57"/>
  <c r="F611" i="60" s="1"/>
  <c r="H50" i="13" s="1"/>
  <c r="M617" i="57"/>
  <c r="H624" i="57"/>
  <c r="F624" i="60" s="1"/>
  <c r="M659" i="57"/>
  <c r="M678" i="57"/>
  <c r="M683" i="57"/>
  <c r="M701" i="57"/>
  <c r="H707" i="57"/>
  <c r="F707" i="60" s="1"/>
  <c r="H24" i="13" s="1"/>
  <c r="M719" i="57"/>
  <c r="H725" i="57"/>
  <c r="F725" i="60" s="1"/>
  <c r="H738" i="57"/>
  <c r="F738" i="60" s="1"/>
  <c r="I36" i="13" s="1"/>
  <c r="H757" i="57"/>
  <c r="M757" i="57" s="1"/>
  <c r="H770" i="57"/>
  <c r="F770" i="60" s="1"/>
  <c r="H777" i="57"/>
  <c r="F777" i="60" s="1"/>
  <c r="H794" i="57"/>
  <c r="F794" i="60" s="1"/>
  <c r="M801" i="57"/>
  <c r="M827" i="57"/>
  <c r="M871" i="57"/>
  <c r="H890" i="57"/>
  <c r="F890" i="60" s="1"/>
  <c r="J47" i="13" s="1"/>
  <c r="H897" i="57"/>
  <c r="F897" i="60" s="1"/>
  <c r="J54" i="13" s="1"/>
  <c r="M903" i="57"/>
  <c r="M912" i="57"/>
  <c r="M947" i="57"/>
  <c r="H959" i="57"/>
  <c r="M959" i="57" s="1"/>
  <c r="H984" i="57"/>
  <c r="F984" i="60" s="1"/>
  <c r="J17" i="13" s="1"/>
  <c r="H1010" i="57"/>
  <c r="F1010" i="60" s="1"/>
  <c r="K47" i="12" s="1"/>
  <c r="H1051" i="57"/>
  <c r="F1051" i="60" s="1"/>
  <c r="H1056" i="57"/>
  <c r="F1056" i="60" s="1"/>
  <c r="H1063" i="57"/>
  <c r="F1063" i="60" s="1"/>
  <c r="M1077" i="57"/>
  <c r="H1084" i="57"/>
  <c r="F1084" i="60" s="1"/>
  <c r="H1124" i="57"/>
  <c r="F1124" i="60" s="1"/>
  <c r="K16" i="13" s="1"/>
  <c r="M1129" i="57"/>
  <c r="H1135" i="57"/>
  <c r="F1135" i="60" s="1"/>
  <c r="L33" i="12" s="1"/>
  <c r="M1237" i="57"/>
  <c r="H1244" i="57"/>
  <c r="F1244" i="60" s="1"/>
  <c r="L19" i="12" s="1"/>
  <c r="H1250" i="57"/>
  <c r="F1250" i="60" s="1"/>
  <c r="L22" i="12" s="1"/>
  <c r="M1269" i="57"/>
  <c r="H1274" i="57"/>
  <c r="M1274" i="57" s="1"/>
  <c r="M1287" i="57"/>
  <c r="F1287" i="60"/>
  <c r="M44" i="12" s="1"/>
  <c r="H1302" i="57"/>
  <c r="F1302" i="60" s="1"/>
  <c r="M36" i="13" s="1"/>
  <c r="H1309" i="57"/>
  <c r="F1309" i="60" s="1"/>
  <c r="M43" i="13" s="1"/>
  <c r="H1324" i="57"/>
  <c r="F1324" i="60" s="1"/>
  <c r="M1455" i="57"/>
  <c r="H1461" i="57"/>
  <c r="M1461" i="57" s="1"/>
  <c r="H1523" i="57"/>
  <c r="M1523" i="57" s="1"/>
  <c r="F1573" i="60"/>
  <c r="O46" i="12" s="1"/>
  <c r="M1573" i="57"/>
  <c r="H1625" i="57"/>
  <c r="F1625" i="60" s="1"/>
  <c r="O19" i="12" s="1"/>
  <c r="H1677" i="57"/>
  <c r="F1677" i="60" s="1"/>
  <c r="M1772" i="57"/>
  <c r="H1788" i="57"/>
  <c r="F1788" i="60" s="1"/>
  <c r="Q23" i="12" s="1"/>
  <c r="H1855" i="57"/>
  <c r="F1855" i="60" s="1"/>
  <c r="R17" i="12" s="1"/>
  <c r="H1234" i="57"/>
  <c r="F1234" i="60" s="1"/>
  <c r="L11" i="12" s="1"/>
  <c r="F1259" i="60"/>
  <c r="L10" i="13" s="1"/>
  <c r="M1259" i="57"/>
  <c r="H1478" i="57"/>
  <c r="F1478" i="60" s="1"/>
  <c r="M258" i="57"/>
  <c r="M330" i="57"/>
  <c r="H774" i="57"/>
  <c r="F774" i="60" s="1"/>
  <c r="H1845" i="57"/>
  <c r="F1845" i="60" s="1"/>
  <c r="R7" i="12" s="1"/>
  <c r="H26" i="57"/>
  <c r="F26" i="60" s="1"/>
  <c r="M147" i="57"/>
  <c r="H153" i="57"/>
  <c r="F153" i="60" s="1"/>
  <c r="E38" i="12" s="1"/>
  <c r="H164" i="57"/>
  <c r="F164" i="60" s="1"/>
  <c r="E47" i="12" s="1"/>
  <c r="H175" i="57"/>
  <c r="F175" i="60" s="1"/>
  <c r="E37" i="13" s="1"/>
  <c r="M191" i="57"/>
  <c r="H197" i="57"/>
  <c r="F197" i="60" s="1"/>
  <c r="H203" i="57"/>
  <c r="F203" i="60" s="1"/>
  <c r="M491" i="57"/>
  <c r="H503" i="57"/>
  <c r="F503" i="60" s="1"/>
  <c r="H520" i="57"/>
  <c r="F520" i="60" s="1"/>
  <c r="M526" i="57"/>
  <c r="H532" i="57"/>
  <c r="F532" i="60" s="1"/>
  <c r="G14" i="12" s="1"/>
  <c r="M537" i="57"/>
  <c r="M549" i="57"/>
  <c r="M559" i="57"/>
  <c r="F570" i="60"/>
  <c r="H32" i="12" s="1"/>
  <c r="M570" i="57"/>
  <c r="H604" i="57"/>
  <c r="F604" i="60" s="1"/>
  <c r="H43" i="13" s="1"/>
  <c r="M615" i="57"/>
  <c r="F621" i="60"/>
  <c r="M621" i="57"/>
  <c r="H633" i="57"/>
  <c r="F633" i="60" s="1"/>
  <c r="M692" i="57"/>
  <c r="H1021" i="57"/>
  <c r="M1021" i="57" s="1"/>
  <c r="H1378" i="57"/>
  <c r="F1378" i="60" s="1"/>
  <c r="M14" i="12" s="1"/>
  <c r="M1500" i="57"/>
  <c r="F2026" i="57"/>
  <c r="M6" i="57"/>
  <c r="M148" i="57"/>
  <c r="M336" i="57"/>
  <c r="H380" i="57"/>
  <c r="F380" i="60" s="1"/>
  <c r="M595" i="57"/>
  <c r="M599" i="57"/>
  <c r="H799" i="57"/>
  <c r="F799" i="60" s="1"/>
  <c r="H1060" i="57"/>
  <c r="F1060" i="60" s="1"/>
  <c r="H70" i="57"/>
  <c r="F70" i="60" s="1"/>
  <c r="M76" i="57"/>
  <c r="M145" i="57"/>
  <c r="M173" i="57"/>
  <c r="H494" i="57"/>
  <c r="F494" i="60" s="1"/>
  <c r="H523" i="57"/>
  <c r="F523" i="60" s="1"/>
  <c r="G5" i="12" s="1"/>
  <c r="H654" i="57"/>
  <c r="F654" i="60" s="1"/>
  <c r="F665" i="60"/>
  <c r="H6" i="12" s="1"/>
  <c r="M665" i="57"/>
  <c r="H726" i="57"/>
  <c r="F726" i="60" s="1"/>
  <c r="H795" i="57"/>
  <c r="F795" i="60" s="1"/>
  <c r="F845" i="60"/>
  <c r="I21" i="13" s="1"/>
  <c r="M845" i="57"/>
  <c r="H1141" i="57"/>
  <c r="F1141" i="60" s="1"/>
  <c r="L39" i="12" s="1"/>
  <c r="H1366" i="57"/>
  <c r="F1366" i="60" s="1"/>
  <c r="H1373" i="57"/>
  <c r="F1373" i="60" s="1"/>
  <c r="M9" i="12" s="1"/>
  <c r="H1381" i="57"/>
  <c r="F1381" i="60" s="1"/>
  <c r="M17" i="12" s="1"/>
  <c r="H1516" i="57"/>
  <c r="F1516" i="60" s="1"/>
  <c r="N11" i="12" s="1"/>
  <c r="F1560" i="60"/>
  <c r="O35" i="12" s="1"/>
  <c r="M1560" i="57"/>
  <c r="H1626" i="57"/>
  <c r="F1626" i="60" s="1"/>
  <c r="O20" i="12" s="1"/>
  <c r="H1684" i="57"/>
  <c r="F1684" i="60" s="1"/>
  <c r="F1744" i="60"/>
  <c r="M1744" i="57"/>
  <c r="H1773" i="57"/>
  <c r="F1773" i="60" s="1"/>
  <c r="Q13" i="12" s="1"/>
  <c r="H1828" i="57"/>
  <c r="F1828" i="60" s="1"/>
  <c r="H2014" i="57"/>
  <c r="F2014" i="60" s="1"/>
  <c r="M1356" i="57"/>
  <c r="H1562" i="57"/>
  <c r="F1562" i="60" s="1"/>
  <c r="O37" i="12" s="1"/>
  <c r="F1569" i="60"/>
  <c r="O44" i="12" s="1"/>
  <c r="M1569" i="57"/>
  <c r="M186" i="57"/>
  <c r="M247" i="57"/>
  <c r="M308" i="57"/>
  <c r="F413" i="60"/>
  <c r="F10" i="13" s="1"/>
  <c r="M413" i="57"/>
  <c r="M1506" i="57"/>
  <c r="H1550" i="57"/>
  <c r="M1550" i="57" s="1"/>
  <c r="F1621" i="60"/>
  <c r="O17" i="12" s="1"/>
  <c r="M1621" i="57"/>
  <c r="M36" i="57"/>
  <c r="M397" i="57"/>
  <c r="M402" i="57"/>
  <c r="H544" i="57"/>
  <c r="F544" i="60" s="1"/>
  <c r="H564" i="57"/>
  <c r="F564" i="60" s="1"/>
  <c r="G22" i="13" s="1"/>
  <c r="F627" i="60"/>
  <c r="M627" i="57"/>
  <c r="H662" i="57"/>
  <c r="F662" i="60" s="1"/>
  <c r="M862" i="57"/>
  <c r="M868" i="57"/>
  <c r="H995" i="57"/>
  <c r="M995" i="57" s="1"/>
  <c r="F1073" i="60"/>
  <c r="M1073" i="57"/>
  <c r="H1513" i="57"/>
  <c r="M1513" i="57" s="1"/>
  <c r="M47" i="57"/>
  <c r="M560" i="57"/>
  <c r="M711" i="57"/>
  <c r="F717" i="60"/>
  <c r="I38" i="12" s="1"/>
  <c r="M717" i="57"/>
  <c r="M102" i="57"/>
  <c r="M140" i="57"/>
  <c r="M151" i="57"/>
  <c r="M162" i="57"/>
  <c r="H206" i="57"/>
  <c r="F206" i="60" s="1"/>
  <c r="M212" i="57"/>
  <c r="M223" i="57"/>
  <c r="M234" i="57"/>
  <c r="M245" i="57"/>
  <c r="H256" i="57"/>
  <c r="F256" i="60" s="1"/>
  <c r="M261" i="57"/>
  <c r="H267" i="57"/>
  <c r="F267" i="60" s="1"/>
  <c r="E5" i="13" s="1"/>
  <c r="M283" i="57"/>
  <c r="H289" i="57"/>
  <c r="F289" i="60" s="1"/>
  <c r="F33" i="12" s="1"/>
  <c r="M295" i="57"/>
  <c r="M306" i="57"/>
  <c r="H317" i="57"/>
  <c r="F317" i="60" s="1"/>
  <c r="F38" i="13" s="1"/>
  <c r="M322" i="57"/>
  <c r="M327" i="57"/>
  <c r="H350" i="57"/>
  <c r="F350" i="60" s="1"/>
  <c r="M356" i="57"/>
  <c r="M361" i="57"/>
  <c r="M367" i="57"/>
  <c r="M384" i="57"/>
  <c r="M405" i="57"/>
  <c r="M411" i="57"/>
  <c r="M417" i="57"/>
  <c r="M424" i="57"/>
  <c r="H441" i="57"/>
  <c r="F441" i="60" s="1"/>
  <c r="G44" i="12" s="1"/>
  <c r="H447" i="57"/>
  <c r="F447" i="60" s="1"/>
  <c r="G48" i="12" s="1"/>
  <c r="H464" i="57"/>
  <c r="F464" i="60" s="1"/>
  <c r="G44" i="13" s="1"/>
  <c r="M489" i="57"/>
  <c r="F501" i="60"/>
  <c r="M501" i="57"/>
  <c r="H512" i="57"/>
  <c r="F512" i="60" s="1"/>
  <c r="M517" i="57"/>
  <c r="F517" i="60"/>
  <c r="M529" i="57"/>
  <c r="H547" i="57"/>
  <c r="F547" i="60" s="1"/>
  <c r="G24" i="12" s="1"/>
  <c r="H568" i="57"/>
  <c r="F568" i="60" s="1"/>
  <c r="G26" i="13" s="1"/>
  <c r="M574" i="57"/>
  <c r="H580" i="57"/>
  <c r="F580" i="60" s="1"/>
  <c r="H42" i="12" s="1"/>
  <c r="M585" i="57"/>
  <c r="H592" i="57"/>
  <c r="F592" i="60" s="1"/>
  <c r="H49" i="12" s="1"/>
  <c r="M597" i="57"/>
  <c r="H602" i="57"/>
  <c r="F602" i="60" s="1"/>
  <c r="H41" i="13" s="1"/>
  <c r="M607" i="57"/>
  <c r="H612" i="57"/>
  <c r="F612" i="60" s="1"/>
  <c r="H51" i="13" s="1"/>
  <c r="F618" i="60"/>
  <c r="M618" i="57"/>
  <c r="M637" i="57"/>
  <c r="H655" i="57"/>
  <c r="F655" i="60" s="1"/>
  <c r="F684" i="60"/>
  <c r="M684" i="57"/>
  <c r="M689" i="57"/>
  <c r="H714" i="57"/>
  <c r="F714" i="60" s="1"/>
  <c r="I35" i="12" s="1"/>
  <c r="M720" i="57"/>
  <c r="H733" i="57"/>
  <c r="F733" i="60" s="1"/>
  <c r="I49" i="12" s="1"/>
  <c r="F752" i="60"/>
  <c r="I50" i="13" s="1"/>
  <c r="M752" i="57"/>
  <c r="H758" i="57"/>
  <c r="F758" i="60" s="1"/>
  <c r="F765" i="60"/>
  <c r="M765" i="57"/>
  <c r="M790" i="57"/>
  <c r="M796" i="57"/>
  <c r="M833" i="57"/>
  <c r="M859" i="57"/>
  <c r="H866" i="57"/>
  <c r="F866" i="60" s="1"/>
  <c r="M872" i="57"/>
  <c r="M879" i="57"/>
  <c r="M885" i="57"/>
  <c r="M892" i="57"/>
  <c r="H933" i="57"/>
  <c r="F933" i="60" s="1"/>
  <c r="H940" i="57"/>
  <c r="F940" i="60" s="1"/>
  <c r="M972" i="57"/>
  <c r="F979" i="60"/>
  <c r="J12" i="13" s="1"/>
  <c r="M979" i="57"/>
  <c r="H998" i="57"/>
  <c r="F998" i="60" s="1"/>
  <c r="K37" i="12" s="1"/>
  <c r="H1052" i="57"/>
  <c r="F1052" i="60" s="1"/>
  <c r="H1078" i="57"/>
  <c r="F1078" i="60" s="1"/>
  <c r="H1125" i="57"/>
  <c r="M1125" i="57" s="1"/>
  <c r="H1155" i="57"/>
  <c r="F1155" i="60" s="1"/>
  <c r="H1212" i="57"/>
  <c r="F1212" i="60" s="1"/>
  <c r="M1264" i="57"/>
  <c r="M1296" i="57"/>
  <c r="H1303" i="57"/>
  <c r="F1303" i="60" s="1"/>
  <c r="M37" i="13" s="1"/>
  <c r="H1374" i="57"/>
  <c r="F1374" i="60" s="1"/>
  <c r="M10" i="12" s="1"/>
  <c r="M1396" i="57"/>
  <c r="H1436" i="57"/>
  <c r="F1436" i="60" s="1"/>
  <c r="M1456" i="57"/>
  <c r="H1618" i="57"/>
  <c r="F1618" i="60" s="1"/>
  <c r="O14" i="12" s="1"/>
  <c r="H1671" i="57"/>
  <c r="F1671" i="60" s="1"/>
  <c r="H1759" i="57"/>
  <c r="F1759" i="60" s="1"/>
  <c r="M1907" i="57"/>
  <c r="H1940" i="57"/>
  <c r="F1940" i="60" s="1"/>
  <c r="F1984" i="60"/>
  <c r="M1984" i="57"/>
  <c r="M945" i="57"/>
  <c r="H1032" i="57"/>
  <c r="M1032" i="57" s="1"/>
  <c r="M1099" i="57"/>
  <c r="H1111" i="57"/>
  <c r="F1111" i="60" s="1"/>
  <c r="K24" i="12" s="1"/>
  <c r="M1145" i="57"/>
  <c r="H1163" i="57"/>
  <c r="F1163" i="60" s="1"/>
  <c r="L38" i="13" s="1"/>
  <c r="M1182" i="57"/>
  <c r="H1207" i="57"/>
  <c r="F1207" i="60" s="1"/>
  <c r="M1225" i="57"/>
  <c r="M1295" i="57"/>
  <c r="H1321" i="57"/>
  <c r="F1321" i="60" s="1"/>
  <c r="M1365" i="57"/>
  <c r="M1448" i="57"/>
  <c r="M1465" i="57"/>
  <c r="H1473" i="57"/>
  <c r="F1473" i="60" s="1"/>
  <c r="M1518" i="57"/>
  <c r="M1584" i="57"/>
  <c r="M1613" i="57"/>
  <c r="M1690" i="57"/>
  <c r="M1696" i="57"/>
  <c r="M1803" i="57"/>
  <c r="M1822" i="57"/>
  <c r="F1822" i="60"/>
  <c r="H1831" i="57"/>
  <c r="F1831" i="60" s="1"/>
  <c r="F1958" i="60"/>
  <c r="T43" i="12" s="1"/>
  <c r="M1958" i="57"/>
  <c r="H2009" i="57"/>
  <c r="F2009" i="60" s="1"/>
  <c r="T15" i="12" s="1"/>
  <c r="H552" i="57"/>
  <c r="F552" i="60" s="1"/>
  <c r="G8" i="13" s="1"/>
  <c r="H600" i="57"/>
  <c r="F600" i="60" s="1"/>
  <c r="H39" i="13" s="1"/>
  <c r="H898" i="57"/>
  <c r="M898" i="57" s="1"/>
  <c r="H1383" i="57"/>
  <c r="F1383" i="60" s="1"/>
  <c r="H1554" i="57"/>
  <c r="F1554" i="60" s="1"/>
  <c r="N25" i="13" s="1"/>
  <c r="H1679" i="57"/>
  <c r="F1679" i="60" s="1"/>
  <c r="H1760" i="57"/>
  <c r="F1760" i="60" s="1"/>
  <c r="H1941" i="57"/>
  <c r="F1941" i="60" s="1"/>
  <c r="H167" i="57"/>
  <c r="F167" i="60" s="1"/>
  <c r="H202" i="57"/>
  <c r="F202" i="60" s="1"/>
  <c r="H237" i="57"/>
  <c r="F237" i="60" s="1"/>
  <c r="H311" i="57"/>
  <c r="F311" i="60" s="1"/>
  <c r="F50" i="12" s="1"/>
  <c r="H346" i="57"/>
  <c r="F346" i="60" s="1"/>
  <c r="H485" i="57"/>
  <c r="F485" i="60" s="1"/>
  <c r="H528" i="57"/>
  <c r="F528" i="60" s="1"/>
  <c r="G10" i="12" s="1"/>
  <c r="M533" i="57"/>
  <c r="H538" i="57"/>
  <c r="F538" i="60" s="1"/>
  <c r="F605" i="60"/>
  <c r="H44" i="13" s="1"/>
  <c r="M605" i="57"/>
  <c r="H750" i="57"/>
  <c r="F750" i="60" s="1"/>
  <c r="I48" i="13" s="1"/>
  <c r="H761" i="57"/>
  <c r="F761" i="60" s="1"/>
  <c r="H776" i="57"/>
  <c r="F776" i="60" s="1"/>
  <c r="H781" i="57"/>
  <c r="F781" i="60" s="1"/>
  <c r="H786" i="57"/>
  <c r="F786" i="60" s="1"/>
  <c r="M807" i="57"/>
  <c r="M813" i="57"/>
  <c r="H825" i="57"/>
  <c r="F825" i="60" s="1"/>
  <c r="M840" i="57"/>
  <c r="H864" i="57"/>
  <c r="F864" i="60" s="1"/>
  <c r="J44" i="12" s="1"/>
  <c r="H870" i="57"/>
  <c r="F870" i="60" s="1"/>
  <c r="J48" i="12" s="1"/>
  <c r="H881" i="57"/>
  <c r="F881" i="60" s="1"/>
  <c r="J38" i="13" s="1"/>
  <c r="H899" i="57"/>
  <c r="F899" i="60" s="1"/>
  <c r="H911" i="57"/>
  <c r="F911" i="60" s="1"/>
  <c r="H923" i="57"/>
  <c r="F923" i="60" s="1"/>
  <c r="H929" i="57"/>
  <c r="F929" i="60" s="1"/>
  <c r="M941" i="57"/>
  <c r="H954" i="57"/>
  <c r="M954" i="57" s="1"/>
  <c r="H971" i="57"/>
  <c r="F971" i="60" s="1"/>
  <c r="H1024" i="57"/>
  <c r="F1024" i="60" s="1"/>
  <c r="K40" i="13" s="1"/>
  <c r="H1029" i="57"/>
  <c r="M1029" i="57" s="1"/>
  <c r="H1041" i="57"/>
  <c r="F1041" i="60" s="1"/>
  <c r="H1076" i="57"/>
  <c r="F1076" i="60" s="1"/>
  <c r="M1107" i="57"/>
  <c r="M1120" i="57"/>
  <c r="H1178" i="57"/>
  <c r="F1178" i="60" s="1"/>
  <c r="L53" i="13" s="1"/>
  <c r="H1198" i="57"/>
  <c r="F1198" i="60" s="1"/>
  <c r="M1203" i="57"/>
  <c r="H1211" i="57"/>
  <c r="F1211" i="60" s="1"/>
  <c r="H1270" i="57"/>
  <c r="F1270" i="60" s="1"/>
  <c r="L23" i="13" s="1"/>
  <c r="H1286" i="57"/>
  <c r="F1286" i="60" s="1"/>
  <c r="M43" i="12" s="1"/>
  <c r="H1298" i="57"/>
  <c r="F1298" i="60" s="1"/>
  <c r="M50" i="12" s="1"/>
  <c r="M1337" i="57"/>
  <c r="M1351" i="57"/>
  <c r="H1395" i="57"/>
  <c r="F1395" i="60" s="1"/>
  <c r="M5" i="13" s="1"/>
  <c r="H1401" i="57"/>
  <c r="F1401" i="60" s="1"/>
  <c r="M11" i="13" s="1"/>
  <c r="H1407" i="57"/>
  <c r="F1407" i="60" s="1"/>
  <c r="M17" i="13" s="1"/>
  <c r="H1413" i="57"/>
  <c r="F1413" i="60" s="1"/>
  <c r="M25" i="13" s="1"/>
  <c r="H1425" i="57"/>
  <c r="F1425" i="60" s="1"/>
  <c r="N41" i="12" s="1"/>
  <c r="H1438" i="57"/>
  <c r="F1438" i="60" s="1"/>
  <c r="N49" i="12" s="1"/>
  <c r="H1483" i="57"/>
  <c r="F1483" i="60" s="1"/>
  <c r="M1496" i="57"/>
  <c r="H1540" i="57"/>
  <c r="M1540" i="57" s="1"/>
  <c r="H1555" i="57"/>
  <c r="M1555" i="57" s="1"/>
  <c r="F1574" i="60"/>
  <c r="O47" i="12" s="1"/>
  <c r="M1574" i="57"/>
  <c r="H1623" i="57"/>
  <c r="F1623" i="60" s="1"/>
  <c r="H1645" i="57"/>
  <c r="F1645" i="60" s="1"/>
  <c r="P42" i="12" s="1"/>
  <c r="H1660" i="57"/>
  <c r="F1660" i="60" s="1"/>
  <c r="H1728" i="57"/>
  <c r="F1728" i="60" s="1"/>
  <c r="M1740" i="57"/>
  <c r="H1767" i="57"/>
  <c r="F1767" i="60" s="1"/>
  <c r="Q7" i="12" s="1"/>
  <c r="M1774" i="57"/>
  <c r="M1781" i="57"/>
  <c r="H1948" i="57"/>
  <c r="F1948" i="60" s="1"/>
  <c r="T33" i="12" s="1"/>
  <c r="H1962" i="57"/>
  <c r="F1962" i="60" s="1"/>
  <c r="M1976" i="57"/>
  <c r="H2006" i="57"/>
  <c r="F2006" i="60" s="1"/>
  <c r="T12" i="12" s="1"/>
  <c r="M276" i="57"/>
  <c r="M666" i="57"/>
  <c r="H802" i="57"/>
  <c r="F802" i="60" s="1"/>
  <c r="M835" i="57"/>
  <c r="F835" i="60"/>
  <c r="I9" i="13" s="1"/>
  <c r="F875" i="60"/>
  <c r="J50" i="12" s="1"/>
  <c r="M875" i="57"/>
  <c r="F928" i="60"/>
  <c r="M928" i="57"/>
  <c r="M1046" i="57"/>
  <c r="H1064" i="57"/>
  <c r="F1064" i="60" s="1"/>
  <c r="H1095" i="57"/>
  <c r="M1095" i="57" s="1"/>
  <c r="M1102" i="57"/>
  <c r="H1185" i="57"/>
  <c r="F1185" i="60" s="1"/>
  <c r="H1248" i="57"/>
  <c r="F1248" i="60" s="1"/>
  <c r="M1254" i="57"/>
  <c r="H1368" i="57"/>
  <c r="F1368" i="60" s="1"/>
  <c r="M1567" i="57"/>
  <c r="H1587" i="57"/>
  <c r="F1587" i="60" s="1"/>
  <c r="H1659" i="57"/>
  <c r="F1659" i="60" s="1"/>
  <c r="P51" i="12" s="1"/>
  <c r="H1734" i="57"/>
  <c r="F1734" i="60" s="1"/>
  <c r="H1747" i="57"/>
  <c r="F1747" i="60" s="1"/>
  <c r="M1807" i="57"/>
  <c r="H1917" i="57"/>
  <c r="F1917" i="60" s="1"/>
  <c r="H154" i="57"/>
  <c r="F154" i="60" s="1"/>
  <c r="E39" i="12" s="1"/>
  <c r="H180" i="57"/>
  <c r="F180" i="60" s="1"/>
  <c r="E42" i="13" s="1"/>
  <c r="H189" i="57"/>
  <c r="F189" i="60" s="1"/>
  <c r="E51" i="13" s="1"/>
  <c r="H215" i="57"/>
  <c r="F215" i="60" s="1"/>
  <c r="H228" i="57"/>
  <c r="F228" i="60" s="1"/>
  <c r="H250" i="57"/>
  <c r="F250" i="60" s="1"/>
  <c r="E14" i="12" s="1"/>
  <c r="H263" i="57"/>
  <c r="F263" i="60" s="1"/>
  <c r="E22" i="12" s="1"/>
  <c r="H285" i="57"/>
  <c r="F285" i="60" s="1"/>
  <c r="E25" i="13" s="1"/>
  <c r="H298" i="57"/>
  <c r="F298" i="60" s="1"/>
  <c r="F42" i="12" s="1"/>
  <c r="H324" i="57"/>
  <c r="F324" i="60" s="1"/>
  <c r="F45" i="13" s="1"/>
  <c r="H333" i="57"/>
  <c r="F333" i="60" s="1"/>
  <c r="F54" i="13" s="1"/>
  <c r="H359" i="57"/>
  <c r="F359" i="60" s="1"/>
  <c r="H372" i="57"/>
  <c r="F372" i="60" s="1"/>
  <c r="H377" i="57"/>
  <c r="F377" i="60" s="1"/>
  <c r="H386" i="57"/>
  <c r="F386" i="60" s="1"/>
  <c r="F9" i="12" s="1"/>
  <c r="M395" i="57"/>
  <c r="H400" i="57"/>
  <c r="F400" i="60" s="1"/>
  <c r="F21" i="12" s="1"/>
  <c r="H423" i="57"/>
  <c r="F423" i="60" s="1"/>
  <c r="F22" i="13" s="1"/>
  <c r="H432" i="57"/>
  <c r="F432" i="60" s="1"/>
  <c r="G35" i="12" s="1"/>
  <c r="H437" i="57"/>
  <c r="F437" i="60" s="1"/>
  <c r="G40" i="12" s="1"/>
  <c r="H446" i="57"/>
  <c r="F446" i="60" s="1"/>
  <c r="G47" i="12" s="1"/>
  <c r="H455" i="57"/>
  <c r="F455" i="60" s="1"/>
  <c r="G35" i="13" s="1"/>
  <c r="H460" i="57"/>
  <c r="F460" i="60" s="1"/>
  <c r="G40" i="13" s="1"/>
  <c r="M465" i="57"/>
  <c r="M470" i="57"/>
  <c r="H475" i="57"/>
  <c r="F475" i="60" s="1"/>
  <c r="H504" i="57"/>
  <c r="F504" i="60" s="1"/>
  <c r="F509" i="60"/>
  <c r="M509" i="57"/>
  <c r="F557" i="60"/>
  <c r="G13" i="13" s="1"/>
  <c r="M557" i="57"/>
  <c r="H576" i="57"/>
  <c r="F576" i="60" s="1"/>
  <c r="H38" i="12" s="1"/>
  <c r="M581" i="57"/>
  <c r="H586" i="57"/>
  <c r="F586" i="60" s="1"/>
  <c r="H46" i="12" s="1"/>
  <c r="H630" i="57"/>
  <c r="M630" i="57" s="1"/>
  <c r="H646" i="57"/>
  <c r="F646" i="60" s="1"/>
  <c r="H676" i="57"/>
  <c r="F676" i="60" s="1"/>
  <c r="H17" i="12" s="1"/>
  <c r="H702" i="57"/>
  <c r="F702" i="60" s="1"/>
  <c r="H17" i="13" s="1"/>
  <c r="H718" i="57"/>
  <c r="F718" i="60" s="1"/>
  <c r="I39" i="12" s="1"/>
  <c r="M31" i="57"/>
  <c r="M79" i="57"/>
  <c r="H128" i="57"/>
  <c r="F128" i="60" s="1"/>
  <c r="D7" i="13" s="1"/>
  <c r="M172" i="57"/>
  <c r="H176" i="57"/>
  <c r="F176" i="60" s="1"/>
  <c r="E38" i="13" s="1"/>
  <c r="M220" i="57"/>
  <c r="H224" i="57"/>
  <c r="F224" i="60" s="1"/>
  <c r="M268" i="57"/>
  <c r="H272" i="57"/>
  <c r="F272" i="60" s="1"/>
  <c r="E10" i="13" s="1"/>
  <c r="M316" i="57"/>
  <c r="H320" i="57"/>
  <c r="F320" i="60" s="1"/>
  <c r="F41" i="13" s="1"/>
  <c r="M364" i="57"/>
  <c r="H368" i="57"/>
  <c r="F368" i="60" s="1"/>
  <c r="M373" i="57"/>
  <c r="M396" i="57"/>
  <c r="M428" i="57"/>
  <c r="H480" i="57"/>
  <c r="F480" i="60" s="1"/>
  <c r="M495" i="57"/>
  <c r="M524" i="57"/>
  <c r="H543" i="57"/>
  <c r="F543" i="60" s="1"/>
  <c r="M572" i="57"/>
  <c r="H591" i="57"/>
  <c r="F591" i="60" s="1"/>
  <c r="M620" i="57"/>
  <c r="M636" i="57"/>
  <c r="H703" i="57"/>
  <c r="F703" i="60" s="1"/>
  <c r="H20" i="13" s="1"/>
  <c r="M713" i="57"/>
  <c r="M729" i="57"/>
  <c r="M739" i="57"/>
  <c r="H744" i="57"/>
  <c r="F744" i="60" s="1"/>
  <c r="I42" i="13" s="1"/>
  <c r="M751" i="57"/>
  <c r="H766" i="57"/>
  <c r="F766" i="60" s="1"/>
  <c r="F797" i="60"/>
  <c r="M797" i="57"/>
  <c r="H808" i="57"/>
  <c r="F808" i="60" s="1"/>
  <c r="I8" i="12" s="1"/>
  <c r="M814" i="57"/>
  <c r="H819" i="57"/>
  <c r="F819" i="60" s="1"/>
  <c r="H846" i="57"/>
  <c r="F846" i="60" s="1"/>
  <c r="I22" i="13" s="1"/>
  <c r="H858" i="57"/>
  <c r="F858" i="60" s="1"/>
  <c r="J38" i="12" s="1"/>
  <c r="M893" i="57"/>
  <c r="M905" i="57"/>
  <c r="H942" i="57"/>
  <c r="F942" i="60" s="1"/>
  <c r="M955" i="57"/>
  <c r="H977" i="57"/>
  <c r="F977" i="60" s="1"/>
  <c r="J10" i="13" s="1"/>
  <c r="H994" i="57"/>
  <c r="F994" i="60" s="1"/>
  <c r="K33" i="12" s="1"/>
  <c r="H1047" i="57"/>
  <c r="F1047" i="60" s="1"/>
  <c r="H1082" i="57"/>
  <c r="F1082" i="60" s="1"/>
  <c r="H1089" i="57"/>
  <c r="F1089" i="60" s="1"/>
  <c r="K7" i="12" s="1"/>
  <c r="M1115" i="57"/>
  <c r="H1154" i="57"/>
  <c r="F1154" i="60" s="1"/>
  <c r="M1172" i="57"/>
  <c r="M1276" i="57"/>
  <c r="H1281" i="57"/>
  <c r="F1281" i="60" s="1"/>
  <c r="M38" i="12" s="1"/>
  <c r="H1331" i="57"/>
  <c r="F1331" i="60" s="1"/>
  <c r="H1338" i="57"/>
  <c r="F1338" i="60" s="1"/>
  <c r="M1377" i="57"/>
  <c r="H1390" i="57"/>
  <c r="F1390" i="60" s="1"/>
  <c r="M1408" i="57"/>
  <c r="H1414" i="57"/>
  <c r="F1414" i="60" s="1"/>
  <c r="M26" i="13" s="1"/>
  <c r="H1431" i="57"/>
  <c r="F1431" i="60" s="1"/>
  <c r="F1444" i="60"/>
  <c r="N37" i="13" s="1"/>
  <c r="M1444" i="57"/>
  <c r="M1470" i="57"/>
  <c r="H1490" i="57"/>
  <c r="M1490" i="57" s="1"/>
  <c r="H1549" i="57"/>
  <c r="M1549" i="57" s="1"/>
  <c r="H1568" i="57"/>
  <c r="F1568" i="60" s="1"/>
  <c r="O43" i="12" s="1"/>
  <c r="H1631" i="57"/>
  <c r="F1631" i="60" s="1"/>
  <c r="O22" i="12" s="1"/>
  <c r="F1652" i="60"/>
  <c r="P47" i="12" s="1"/>
  <c r="M1652" i="57"/>
  <c r="H1735" i="57"/>
  <c r="F1735" i="60" s="1"/>
  <c r="Q49" i="12" s="1"/>
  <c r="H1754" i="57"/>
  <c r="F1754" i="60" s="1"/>
  <c r="F1826" i="60"/>
  <c r="M1826" i="57"/>
  <c r="F1910" i="60"/>
  <c r="M1910" i="57"/>
  <c r="H1942" i="57"/>
  <c r="F1942" i="60" s="1"/>
  <c r="H1935" i="57"/>
  <c r="F1935" i="60" s="1"/>
  <c r="H1964" i="57"/>
  <c r="F1964" i="60" s="1"/>
  <c r="T47" i="12" s="1"/>
  <c r="H1971" i="57"/>
  <c r="F1971" i="60" s="1"/>
  <c r="T51" i="12" s="1"/>
  <c r="H1326" i="57"/>
  <c r="F1326" i="60" s="1"/>
  <c r="F1403" i="60"/>
  <c r="M13" i="13" s="1"/>
  <c r="M1403" i="57"/>
  <c r="H1486" i="57"/>
  <c r="F1486" i="60" s="1"/>
  <c r="H1750" i="57"/>
  <c r="F1750" i="60" s="1"/>
  <c r="H1842" i="57"/>
  <c r="F1842" i="60" s="1"/>
  <c r="H1889" i="57"/>
  <c r="F1889" i="60" s="1"/>
  <c r="M156" i="57"/>
  <c r="M204" i="57"/>
  <c r="M252" i="57"/>
  <c r="M300" i="57"/>
  <c r="M348" i="57"/>
  <c r="M482" i="57"/>
  <c r="F535" i="60"/>
  <c r="G17" i="12" s="1"/>
  <c r="M535" i="57"/>
  <c r="F632" i="60"/>
  <c r="M632" i="57"/>
  <c r="M694" i="57"/>
  <c r="H699" i="57"/>
  <c r="F699" i="60" s="1"/>
  <c r="H14" i="13" s="1"/>
  <c r="M768" i="57"/>
  <c r="F783" i="60"/>
  <c r="M783" i="57"/>
  <c r="H810" i="57"/>
  <c r="F810" i="60" s="1"/>
  <c r="I10" i="12" s="1"/>
  <c r="M822" i="57"/>
  <c r="F889" i="60"/>
  <c r="J46" i="13" s="1"/>
  <c r="M889" i="57"/>
  <c r="M932" i="57"/>
  <c r="M962" i="57"/>
  <c r="M985" i="57"/>
  <c r="M1050" i="57"/>
  <c r="H1085" i="57"/>
  <c r="F1085" i="60" s="1"/>
  <c r="H1110" i="57"/>
  <c r="F1110" i="60" s="1"/>
  <c r="K23" i="12" s="1"/>
  <c r="M1139" i="57"/>
  <c r="H1181" i="57"/>
  <c r="F1181" i="60" s="1"/>
  <c r="H1194" i="57"/>
  <c r="M1194" i="57" s="1"/>
  <c r="H1200" i="57"/>
  <c r="F1200" i="60" s="1"/>
  <c r="H1206" i="57"/>
  <c r="F1206" i="60" s="1"/>
  <c r="M1251" i="57"/>
  <c r="M1308" i="57"/>
  <c r="H1320" i="57"/>
  <c r="F1320" i="60" s="1"/>
  <c r="M54" i="13" s="1"/>
  <c r="H1333" i="57"/>
  <c r="F1333" i="60" s="1"/>
  <c r="H1386" i="57"/>
  <c r="F1386" i="60" s="1"/>
  <c r="M20" i="12" s="1"/>
  <c r="H1398" i="57"/>
  <c r="F1398" i="60" s="1"/>
  <c r="M8" i="13" s="1"/>
  <c r="H1416" i="57"/>
  <c r="F1416" i="60" s="1"/>
  <c r="N32" i="12" s="1"/>
  <c r="H1447" i="57"/>
  <c r="F1447" i="60" s="1"/>
  <c r="N40" i="13" s="1"/>
  <c r="H1511" i="57"/>
  <c r="F1511" i="60" s="1"/>
  <c r="N6" i="12" s="1"/>
  <c r="M1524" i="57"/>
  <c r="H1530" i="57"/>
  <c r="F1530" i="60" s="1"/>
  <c r="H1577" i="57"/>
  <c r="F1577" i="60" s="1"/>
  <c r="H1598" i="57"/>
  <c r="F1598" i="60" s="1"/>
  <c r="H1612" i="57"/>
  <c r="F1612" i="60" s="1"/>
  <c r="O8" i="12" s="1"/>
  <c r="M1641" i="57"/>
  <c r="H1710" i="57"/>
  <c r="F1710" i="60" s="1"/>
  <c r="P23" i="12" s="1"/>
  <c r="M1730" i="57"/>
  <c r="H1830" i="57"/>
  <c r="M1830" i="57" s="1"/>
  <c r="M1836" i="57"/>
  <c r="H1876" i="57"/>
  <c r="F1876" i="60" s="1"/>
  <c r="S39" i="12" s="1"/>
  <c r="M1883" i="57"/>
  <c r="H1905" i="57"/>
  <c r="F1905" i="60" s="1"/>
  <c r="H1913" i="57"/>
  <c r="F1913" i="60" s="1"/>
  <c r="M960" i="57"/>
  <c r="M990" i="57"/>
  <c r="M1006" i="57"/>
  <c r="M1037" i="57"/>
  <c r="M1069" i="57"/>
  <c r="M1130" i="57"/>
  <c r="M1146" i="57"/>
  <c r="M1156" i="57"/>
  <c r="M1261" i="57"/>
  <c r="M1421" i="57"/>
  <c r="H1544" i="57"/>
  <c r="F1544" i="60" s="1"/>
  <c r="N13" i="13" s="1"/>
  <c r="M1557" i="57"/>
  <c r="M1607" i="57"/>
  <c r="H1672" i="57"/>
  <c r="F1672" i="60" s="1"/>
  <c r="M1725" i="57"/>
  <c r="M1763" i="57"/>
  <c r="H1782" i="57"/>
  <c r="F1782" i="60" s="1"/>
  <c r="Q20" i="12" s="1"/>
  <c r="M1833" i="57"/>
  <c r="M1914" i="57"/>
  <c r="H1965" i="57"/>
  <c r="F1965" i="60" s="1"/>
  <c r="T48" i="12" s="1"/>
  <c r="M404" i="57"/>
  <c r="M452" i="57"/>
  <c r="M500" i="57"/>
  <c r="M548" i="57"/>
  <c r="M596" i="57"/>
  <c r="M650" i="57"/>
  <c r="M674" i="57"/>
  <c r="M764" i="57"/>
  <c r="H773" i="57"/>
  <c r="F773" i="60" s="1"/>
  <c r="M806" i="57"/>
  <c r="M854" i="57"/>
  <c r="M894" i="57"/>
  <c r="M966" i="57"/>
  <c r="H991" i="57"/>
  <c r="F991" i="60" s="1"/>
  <c r="J26" i="13" s="1"/>
  <c r="H1017" i="57"/>
  <c r="F1017" i="60" s="1"/>
  <c r="K51" i="12" s="1"/>
  <c r="M1038" i="57"/>
  <c r="M1054" i="57"/>
  <c r="M1106" i="57"/>
  <c r="M1121" i="57"/>
  <c r="H1126" i="57"/>
  <c r="M1126" i="57" s="1"/>
  <c r="M1190" i="57"/>
  <c r="H1196" i="57"/>
  <c r="F1196" i="60" s="1"/>
  <c r="M1246" i="57"/>
  <c r="F1293" i="60"/>
  <c r="M48" i="12" s="1"/>
  <c r="M1293" i="57"/>
  <c r="M1322" i="57"/>
  <c r="F1328" i="60"/>
  <c r="M1328" i="57"/>
  <c r="H1388" i="57"/>
  <c r="F1388" i="60" s="1"/>
  <c r="H1648" i="57"/>
  <c r="M1648" i="57" s="1"/>
  <c r="M1661" i="57"/>
  <c r="H1692" i="57"/>
  <c r="F1692" i="60" s="1"/>
  <c r="P10" i="12" s="1"/>
  <c r="F1698" i="60"/>
  <c r="P16" i="12" s="1"/>
  <c r="M1698" i="57"/>
  <c r="M1719" i="57"/>
  <c r="H1770" i="57"/>
  <c r="F1770" i="60" s="1"/>
  <c r="Q10" i="12" s="1"/>
  <c r="M1784" i="57"/>
  <c r="H1852" i="57"/>
  <c r="F1852" i="60" s="1"/>
  <c r="R14" i="12" s="1"/>
  <c r="F1871" i="60"/>
  <c r="S34" i="12" s="1"/>
  <c r="M1871" i="57"/>
  <c r="H1893" i="57"/>
  <c r="F1893" i="60" s="1"/>
  <c r="S51" i="12" s="1"/>
  <c r="H1900" i="57"/>
  <c r="F1900" i="60" s="1"/>
  <c r="H1923" i="57"/>
  <c r="F1923" i="60" s="1"/>
  <c r="S7" i="12" s="1"/>
  <c r="H956" i="57"/>
  <c r="F956" i="60" s="1"/>
  <c r="J15" i="12" s="1"/>
  <c r="H1158" i="57"/>
  <c r="F1158" i="60" s="1"/>
  <c r="L51" i="12" s="1"/>
  <c r="H1174" i="57"/>
  <c r="F1174" i="60" s="1"/>
  <c r="L49" i="13" s="1"/>
  <c r="H1283" i="57"/>
  <c r="F1283" i="60" s="1"/>
  <c r="M40" i="12" s="1"/>
  <c r="H1305" i="57"/>
  <c r="F1305" i="60" s="1"/>
  <c r="M39" i="13" s="1"/>
  <c r="H1340" i="57"/>
  <c r="F1340" i="60" s="1"/>
  <c r="H1452" i="57"/>
  <c r="F1452" i="60" s="1"/>
  <c r="N45" i="13" s="1"/>
  <c r="H1564" i="57"/>
  <c r="F1564" i="60" s="1"/>
  <c r="O39" i="12" s="1"/>
  <c r="H1901" i="57"/>
  <c r="F1901" i="60" s="1"/>
  <c r="M492" i="57"/>
  <c r="M540" i="57"/>
  <c r="M588" i="57"/>
  <c r="H651" i="57"/>
  <c r="F651" i="60" s="1"/>
  <c r="M698" i="57"/>
  <c r="M722" i="57"/>
  <c r="M812" i="57"/>
  <c r="H821" i="57"/>
  <c r="F821" i="60" s="1"/>
  <c r="I19" i="12" s="1"/>
  <c r="M850" i="57"/>
  <c r="H860" i="57"/>
  <c r="M860" i="57" s="1"/>
  <c r="H895" i="57"/>
  <c r="F895" i="60" s="1"/>
  <c r="J52" i="13" s="1"/>
  <c r="H925" i="57"/>
  <c r="F925" i="60" s="1"/>
  <c r="H946" i="57"/>
  <c r="F946" i="60" s="1"/>
  <c r="J5" i="12" s="1"/>
  <c r="M976" i="57"/>
  <c r="M981" i="57"/>
  <c r="H986" i="57"/>
  <c r="F986" i="60" s="1"/>
  <c r="J21" i="13" s="1"/>
  <c r="M997" i="57"/>
  <c r="H1002" i="57"/>
  <c r="F1002" i="60" s="1"/>
  <c r="K41" i="12" s="1"/>
  <c r="M1007" i="57"/>
  <c r="H1012" i="57"/>
  <c r="F1012" i="60" s="1"/>
  <c r="M1023" i="57"/>
  <c r="H1039" i="57"/>
  <c r="M1039" i="57" s="1"/>
  <c r="M1049" i="57"/>
  <c r="M1059" i="57"/>
  <c r="H1065" i="57"/>
  <c r="M1065" i="57" s="1"/>
  <c r="M1075" i="57"/>
  <c r="M1080" i="57"/>
  <c r="M1086" i="57"/>
  <c r="H1091" i="57"/>
  <c r="F1091" i="60" s="1"/>
  <c r="K9" i="12" s="1"/>
  <c r="M1101" i="57"/>
  <c r="H1142" i="57"/>
  <c r="M1142" i="57" s="1"/>
  <c r="M1169" i="57"/>
  <c r="M1186" i="57"/>
  <c r="M1191" i="57"/>
  <c r="M1208" i="57"/>
  <c r="M1219" i="57"/>
  <c r="M1224" i="57"/>
  <c r="H1230" i="57"/>
  <c r="F1230" i="60" s="1"/>
  <c r="L7" i="12" s="1"/>
  <c r="M1263" i="57"/>
  <c r="H1294" i="57"/>
  <c r="F1294" i="60" s="1"/>
  <c r="M1299" i="57"/>
  <c r="M1311" i="57"/>
  <c r="H1334" i="57"/>
  <c r="F1334" i="60" s="1"/>
  <c r="H1346" i="57"/>
  <c r="F1346" i="60" s="1"/>
  <c r="H1353" i="57"/>
  <c r="F1353" i="60" s="1"/>
  <c r="M1369" i="57"/>
  <c r="M1376" i="57"/>
  <c r="M1405" i="57"/>
  <c r="H1423" i="57"/>
  <c r="F1423" i="60" s="1"/>
  <c r="N39" i="12" s="1"/>
  <c r="M1440" i="57"/>
  <c r="M1446" i="57"/>
  <c r="M1453" i="57"/>
  <c r="H1475" i="57"/>
  <c r="M1475" i="57" s="1"/>
  <c r="H1539" i="57"/>
  <c r="M1539" i="57" s="1"/>
  <c r="M1558" i="57"/>
  <c r="M1583" i="57"/>
  <c r="H1589" i="57"/>
  <c r="F1589" i="60" s="1"/>
  <c r="H1616" i="57"/>
  <c r="F1616" i="60" s="1"/>
  <c r="O12" i="12" s="1"/>
  <c r="H1642" i="57"/>
  <c r="F1642" i="60" s="1"/>
  <c r="P39" i="12" s="1"/>
  <c r="M1654" i="57"/>
  <c r="M1675" i="57"/>
  <c r="M1680" i="57"/>
  <c r="H1706" i="57"/>
  <c r="F1706" i="60" s="1"/>
  <c r="M1714" i="57"/>
  <c r="H1720" i="57"/>
  <c r="F1720" i="60" s="1"/>
  <c r="Q39" i="12" s="1"/>
  <c r="H1733" i="57"/>
  <c r="F1733" i="60" s="1"/>
  <c r="M1777" i="57"/>
  <c r="H1821" i="57"/>
  <c r="F1821" i="60" s="1"/>
  <c r="H1827" i="57"/>
  <c r="F1827" i="60" s="1"/>
  <c r="F1894" i="60"/>
  <c r="M1894" i="57"/>
  <c r="H1924" i="57"/>
  <c r="F1924" i="60" s="1"/>
  <c r="S8" i="12" s="1"/>
  <c r="H1974" i="57"/>
  <c r="F1974" i="60" s="1"/>
  <c r="M1987" i="57"/>
  <c r="H2015" i="57"/>
  <c r="F2015" i="60" s="1"/>
  <c r="T19" i="12" s="1"/>
  <c r="H2023" i="57"/>
  <c r="F2023" i="60" s="1"/>
  <c r="T24" i="12" s="1"/>
  <c r="H1497" i="57"/>
  <c r="F1497" i="60" s="1"/>
  <c r="H1536" i="57"/>
  <c r="F1536" i="60" s="1"/>
  <c r="N5" i="13" s="1"/>
  <c r="H1542" i="57"/>
  <c r="M1542" i="57" s="1"/>
  <c r="H1667" i="57"/>
  <c r="F1667" i="60" s="1"/>
  <c r="H1817" i="57"/>
  <c r="F1817" i="60" s="1"/>
  <c r="H1929" i="57"/>
  <c r="F1929" i="60" s="1"/>
  <c r="S13" i="12" s="1"/>
  <c r="M1117" i="57"/>
  <c r="M1152" i="57"/>
  <c r="M1187" i="57"/>
  <c r="M1202" i="57"/>
  <c r="M1242" i="57"/>
  <c r="H1257" i="57"/>
  <c r="F1257" i="60" s="1"/>
  <c r="L8" i="13" s="1"/>
  <c r="M1282" i="57"/>
  <c r="H1292" i="57"/>
  <c r="F1292" i="60" s="1"/>
  <c r="M47" i="12" s="1"/>
  <c r="H1327" i="57"/>
  <c r="F1327" i="60" s="1"/>
  <c r="H1342" i="57"/>
  <c r="F1342" i="60" s="1"/>
  <c r="H1357" i="57"/>
  <c r="F1357" i="60" s="1"/>
  <c r="M1382" i="57"/>
  <c r="H1392" i="57"/>
  <c r="F1392" i="60" s="1"/>
  <c r="M23" i="12" s="1"/>
  <c r="M1422" i="57"/>
  <c r="H1427" i="57"/>
  <c r="F1427" i="60" s="1"/>
  <c r="N43" i="12" s="1"/>
  <c r="H1442" i="57"/>
  <c r="F1442" i="60" s="1"/>
  <c r="N35" i="13" s="1"/>
  <c r="H1462" i="57"/>
  <c r="F1462" i="60" s="1"/>
  <c r="M1472" i="57"/>
  <c r="H1482" i="57"/>
  <c r="F1482" i="60" s="1"/>
  <c r="M1487" i="57"/>
  <c r="M1520" i="57"/>
  <c r="H1531" i="57"/>
  <c r="F1531" i="60" s="1"/>
  <c r="M1543" i="57"/>
  <c r="M1563" i="57"/>
  <c r="H1580" i="57"/>
  <c r="F1580" i="60" s="1"/>
  <c r="O50" i="12" s="1"/>
  <c r="H1603" i="57"/>
  <c r="F1603" i="60" s="1"/>
  <c r="M1608" i="57"/>
  <c r="M1620" i="57"/>
  <c r="M1627" i="57"/>
  <c r="H1655" i="57"/>
  <c r="F1655" i="60" s="1"/>
  <c r="M1662" i="57"/>
  <c r="H1703" i="57"/>
  <c r="F1703" i="60" s="1"/>
  <c r="P19" i="12" s="1"/>
  <c r="M1715" i="57"/>
  <c r="M1738" i="57"/>
  <c r="H1783" i="57"/>
  <c r="F1783" i="60" s="1"/>
  <c r="Q21" i="12" s="1"/>
  <c r="M1789" i="57"/>
  <c r="M1823" i="57"/>
  <c r="M1851" i="57"/>
  <c r="H1858" i="57"/>
  <c r="F1858" i="60" s="1"/>
  <c r="H1882" i="57"/>
  <c r="M1882" i="57" s="1"/>
  <c r="F1902" i="60"/>
  <c r="M1902" i="57"/>
  <c r="M1930" i="57"/>
  <c r="F1944" i="60"/>
  <c r="S23" i="12" s="1"/>
  <c r="M1944" i="57"/>
  <c r="H1991" i="57"/>
  <c r="F1991" i="60" s="1"/>
  <c r="M958" i="57"/>
  <c r="M973" i="57"/>
  <c r="M1008" i="57"/>
  <c r="M1043" i="57"/>
  <c r="M1058" i="57"/>
  <c r="M1098" i="57"/>
  <c r="H1113" i="57"/>
  <c r="F1113" i="60" s="1"/>
  <c r="K5" i="13" s="1"/>
  <c r="M1138" i="57"/>
  <c r="H1148" i="57"/>
  <c r="F1148" i="60" s="1"/>
  <c r="H1183" i="57"/>
  <c r="F1183" i="60" s="1"/>
  <c r="M1238" i="57"/>
  <c r="M1278" i="57"/>
  <c r="H1318" i="57"/>
  <c r="F1318" i="60" s="1"/>
  <c r="M52" i="13" s="1"/>
  <c r="M1418" i="57"/>
  <c r="M1494" i="57"/>
  <c r="M1515" i="57"/>
  <c r="F1521" i="60"/>
  <c r="N16" i="12" s="1"/>
  <c r="M1521" i="57"/>
  <c r="M1559" i="57"/>
  <c r="M1565" i="57"/>
  <c r="H1570" i="57"/>
  <c r="M1570" i="57" s="1"/>
  <c r="H1651" i="57"/>
  <c r="F1651" i="60" s="1"/>
  <c r="P46" i="12" s="1"/>
  <c r="M1657" i="57"/>
  <c r="H1686" i="57"/>
  <c r="F1686" i="60" s="1"/>
  <c r="M1723" i="57"/>
  <c r="M1745" i="57"/>
  <c r="M1808" i="57"/>
  <c r="M1847" i="57"/>
  <c r="H1853" i="57"/>
  <c r="F1853" i="60" s="1"/>
  <c r="R15" i="12" s="1"/>
  <c r="H1866" i="57"/>
  <c r="F1866" i="60" s="1"/>
  <c r="R23" i="12" s="1"/>
  <c r="H1890" i="57"/>
  <c r="F1890" i="60" s="1"/>
  <c r="F1931" i="60"/>
  <c r="S15" i="12" s="1"/>
  <c r="M1931" i="57"/>
  <c r="H1953" i="57"/>
  <c r="F1953" i="60" s="1"/>
  <c r="T38" i="12" s="1"/>
  <c r="M1966" i="57"/>
  <c r="M1379" i="57"/>
  <c r="M1394" i="57"/>
  <c r="M1434" i="57"/>
  <c r="H1449" i="57"/>
  <c r="F1449" i="60" s="1"/>
  <c r="N42" i="13" s="1"/>
  <c r="M1474" i="57"/>
  <c r="H1484" i="57"/>
  <c r="F1484" i="60" s="1"/>
  <c r="M1533" i="57"/>
  <c r="H1594" i="57"/>
  <c r="F1594" i="60" s="1"/>
  <c r="M1635" i="57"/>
  <c r="H1687" i="57"/>
  <c r="F1687" i="60" s="1"/>
  <c r="P5" i="12" s="1"/>
  <c r="H1699" i="57"/>
  <c r="F1699" i="60" s="1"/>
  <c r="P17" i="12" s="1"/>
  <c r="H1711" i="57"/>
  <c r="F1711" i="60" s="1"/>
  <c r="P24" i="12" s="1"/>
  <c r="M1779" i="57"/>
  <c r="H1884" i="57"/>
  <c r="F1884" i="60" s="1"/>
  <c r="H1925" i="57"/>
  <c r="F1925" i="60" s="1"/>
  <c r="S9" i="12" s="1"/>
  <c r="M1959" i="57"/>
  <c r="F2000" i="60"/>
  <c r="T6" i="12" s="1"/>
  <c r="M2000" i="57"/>
  <c r="H2020" i="57"/>
  <c r="F2020" i="60" s="1"/>
  <c r="H1638" i="57"/>
  <c r="F1638" i="60" s="1"/>
  <c r="P35" i="12" s="1"/>
  <c r="H1721" i="57"/>
  <c r="F1721" i="60" s="1"/>
  <c r="Q40" i="12" s="1"/>
  <c r="H1804" i="57"/>
  <c r="M1804" i="57" s="1"/>
  <c r="H1843" i="57"/>
  <c r="F1843" i="60" s="1"/>
  <c r="R5" i="12" s="1"/>
  <c r="H1938" i="57"/>
  <c r="F1938" i="60" s="1"/>
  <c r="S20" i="12" s="1"/>
  <c r="H1985" i="57"/>
  <c r="F1985" i="60" s="1"/>
  <c r="M1604" i="57"/>
  <c r="H1609" i="57"/>
  <c r="F1609" i="60" s="1"/>
  <c r="O5" i="12" s="1"/>
  <c r="H1614" i="57"/>
  <c r="F1614" i="60" s="1"/>
  <c r="O10" i="12" s="1"/>
  <c r="H1653" i="57"/>
  <c r="F1653" i="60" s="1"/>
  <c r="P48" i="12" s="1"/>
  <c r="H1697" i="57"/>
  <c r="F1697" i="60" s="1"/>
  <c r="P15" i="12" s="1"/>
  <c r="H1731" i="57"/>
  <c r="F1731" i="60" s="1"/>
  <c r="Q48" i="12" s="1"/>
  <c r="H1741" i="57"/>
  <c r="F1741" i="60" s="1"/>
  <c r="H1755" i="57"/>
  <c r="F1755" i="60" s="1"/>
  <c r="M1765" i="57"/>
  <c r="H1775" i="57"/>
  <c r="F1775" i="60" s="1"/>
  <c r="Q15" i="12" s="1"/>
  <c r="H1780" i="57"/>
  <c r="F1780" i="60" s="1"/>
  <c r="H1785" i="57"/>
  <c r="F1785" i="60" s="1"/>
  <c r="M1809" i="57"/>
  <c r="H1814" i="57"/>
  <c r="F1814" i="60" s="1"/>
  <c r="R50" i="12" s="1"/>
  <c r="H1819" i="57"/>
  <c r="F1819" i="60" s="1"/>
  <c r="H1824" i="57"/>
  <c r="F1824" i="60" s="1"/>
  <c r="M1951" i="57"/>
  <c r="M1956" i="57"/>
  <c r="M1968" i="57"/>
  <c r="H1975" i="57"/>
  <c r="F1975" i="60" s="1"/>
  <c r="H1997" i="57"/>
  <c r="F1997" i="60" s="1"/>
  <c r="M1682" i="57"/>
  <c r="H1799" i="57"/>
  <c r="F1799" i="60" s="1"/>
  <c r="R40" i="12" s="1"/>
  <c r="H1874" i="57"/>
  <c r="F1874" i="60" s="1"/>
  <c r="S37" i="12" s="1"/>
  <c r="H1879" i="57"/>
  <c r="F1879" i="60" s="1"/>
  <c r="S42" i="12" s="1"/>
  <c r="H1891" i="57"/>
  <c r="F1891" i="60" s="1"/>
  <c r="S49" i="12" s="1"/>
  <c r="H1896" i="57"/>
  <c r="F1896" i="60" s="1"/>
  <c r="M2016" i="57"/>
  <c r="M638" i="57"/>
  <c r="M686" i="57"/>
  <c r="M734" i="57"/>
  <c r="M782" i="57"/>
  <c r="M830" i="57"/>
  <c r="H843" i="57"/>
  <c r="F843" i="60" s="1"/>
  <c r="I17" i="13" s="1"/>
  <c r="H856" i="57"/>
  <c r="F856" i="60" s="1"/>
  <c r="J36" i="12" s="1"/>
  <c r="H869" i="57"/>
  <c r="F869" i="60" s="1"/>
  <c r="J47" i="12" s="1"/>
  <c r="M878" i="57"/>
  <c r="H882" i="57"/>
  <c r="F882" i="60" s="1"/>
  <c r="J39" i="13" s="1"/>
  <c r="H891" i="57"/>
  <c r="F891" i="60" s="1"/>
  <c r="J48" i="13" s="1"/>
  <c r="H904" i="57"/>
  <c r="F904" i="60" s="1"/>
  <c r="H917" i="57"/>
  <c r="F917" i="60" s="1"/>
  <c r="M926" i="57"/>
  <c r="H930" i="57"/>
  <c r="F930" i="60" s="1"/>
  <c r="H939" i="57"/>
  <c r="F939" i="60" s="1"/>
  <c r="H952" i="57"/>
  <c r="F952" i="60" s="1"/>
  <c r="J11" i="12" s="1"/>
  <c r="H965" i="57"/>
  <c r="F965" i="60" s="1"/>
  <c r="M974" i="57"/>
  <c r="H978" i="57"/>
  <c r="F978" i="60" s="1"/>
  <c r="J11" i="13" s="1"/>
  <c r="H987" i="57"/>
  <c r="F987" i="60" s="1"/>
  <c r="J22" i="13" s="1"/>
  <c r="H1000" i="57"/>
  <c r="M1000" i="57" s="1"/>
  <c r="H1013" i="57"/>
  <c r="F1013" i="60" s="1"/>
  <c r="M1022" i="57"/>
  <c r="H1026" i="57"/>
  <c r="M1026" i="57" s="1"/>
  <c r="H1035" i="57"/>
  <c r="F1035" i="60" s="1"/>
  <c r="K51" i="13" s="1"/>
  <c r="H1048" i="57"/>
  <c r="M1048" i="57" s="1"/>
  <c r="H1061" i="57"/>
  <c r="F1061" i="60" s="1"/>
  <c r="M1070" i="57"/>
  <c r="H1074" i="57"/>
  <c r="F1074" i="60" s="1"/>
  <c r="H1083" i="57"/>
  <c r="F1083" i="60" s="1"/>
  <c r="H1096" i="57"/>
  <c r="F1096" i="60" s="1"/>
  <c r="K14" i="12" s="1"/>
  <c r="H1109" i="57"/>
  <c r="M1109" i="57" s="1"/>
  <c r="M1118" i="57"/>
  <c r="H1122" i="57"/>
  <c r="F1122" i="60" s="1"/>
  <c r="K14" i="13" s="1"/>
  <c r="H1131" i="57"/>
  <c r="F1131" i="60" s="1"/>
  <c r="K25" i="13" s="1"/>
  <c r="H1144" i="57"/>
  <c r="F1144" i="60" s="1"/>
  <c r="L42" i="12" s="1"/>
  <c r="H1157" i="57"/>
  <c r="F1157" i="60" s="1"/>
  <c r="L50" i="12" s="1"/>
  <c r="M1166" i="57"/>
  <c r="H1170" i="57"/>
  <c r="F1170" i="60" s="1"/>
  <c r="L45" i="13" s="1"/>
  <c r="H1179" i="57"/>
  <c r="F1179" i="60" s="1"/>
  <c r="L54" i="13" s="1"/>
  <c r="H1192" i="57"/>
  <c r="F1192" i="60" s="1"/>
  <c r="H1205" i="57"/>
  <c r="F1205" i="60" s="1"/>
  <c r="M1214" i="57"/>
  <c r="H1218" i="57"/>
  <c r="F1218" i="60" s="1"/>
  <c r="H1227" i="57"/>
  <c r="M1227" i="57" s="1"/>
  <c r="H1240" i="57"/>
  <c r="F1240" i="60" s="1"/>
  <c r="L17" i="12" s="1"/>
  <c r="H1253" i="57"/>
  <c r="F1253" i="60" s="1"/>
  <c r="M1262" i="57"/>
  <c r="H1266" i="57"/>
  <c r="F1266" i="60" s="1"/>
  <c r="L17" i="13" s="1"/>
  <c r="H1275" i="57"/>
  <c r="F1275" i="60" s="1"/>
  <c r="M32" i="12" s="1"/>
  <c r="H1288" i="57"/>
  <c r="M1288" i="57" s="1"/>
  <c r="H1301" i="57"/>
  <c r="F1301" i="60" s="1"/>
  <c r="M35" i="13" s="1"/>
  <c r="M1310" i="57"/>
  <c r="H1314" i="57"/>
  <c r="F1314" i="60" s="1"/>
  <c r="M48" i="13" s="1"/>
  <c r="H1323" i="57"/>
  <c r="F1323" i="60" s="1"/>
  <c r="H1336" i="57"/>
  <c r="F1336" i="60" s="1"/>
  <c r="H1349" i="57"/>
  <c r="F1349" i="60" s="1"/>
  <c r="M1358" i="57"/>
  <c r="H1362" i="57"/>
  <c r="F1362" i="60" s="1"/>
  <c r="H1371" i="57"/>
  <c r="F1371" i="60" s="1"/>
  <c r="M7" i="12" s="1"/>
  <c r="H1384" i="57"/>
  <c r="F1384" i="60" s="1"/>
  <c r="H1397" i="57"/>
  <c r="F1397" i="60" s="1"/>
  <c r="M7" i="13" s="1"/>
  <c r="M1406" i="57"/>
  <c r="H1410" i="57"/>
  <c r="F1410" i="60" s="1"/>
  <c r="M22" i="13" s="1"/>
  <c r="H1419" i="57"/>
  <c r="F1419" i="60" s="1"/>
  <c r="N35" i="12" s="1"/>
  <c r="H1432" i="57"/>
  <c r="M1432" i="57" s="1"/>
  <c r="H1445" i="57"/>
  <c r="F1445" i="60" s="1"/>
  <c r="N38" i="13" s="1"/>
  <c r="M1454" i="57"/>
  <c r="H1458" i="57"/>
  <c r="F1458" i="60" s="1"/>
  <c r="N51" i="13" s="1"/>
  <c r="H1467" i="57"/>
  <c r="M1467" i="57" s="1"/>
  <c r="H1480" i="57"/>
  <c r="F1480" i="60" s="1"/>
  <c r="H1493" i="57"/>
  <c r="M1493" i="57" s="1"/>
  <c r="H1502" i="57"/>
  <c r="M1502" i="57" s="1"/>
  <c r="H1507" i="57"/>
  <c r="F1507" i="60" s="1"/>
  <c r="H1517" i="57"/>
  <c r="F1517" i="60" s="1"/>
  <c r="N12" i="12" s="1"/>
  <c r="H1541" i="57"/>
  <c r="M1541" i="57" s="1"/>
  <c r="H1546" i="57"/>
  <c r="M1546" i="57" s="1"/>
  <c r="H1575" i="57"/>
  <c r="F1575" i="60" s="1"/>
  <c r="O48" i="12" s="1"/>
  <c r="H1585" i="57"/>
  <c r="F1585" i="60" s="1"/>
  <c r="H1590" i="57"/>
  <c r="F1590" i="60" s="1"/>
  <c r="H1600" i="57"/>
  <c r="F1600" i="60" s="1"/>
  <c r="H1619" i="57"/>
  <c r="F1619" i="60" s="1"/>
  <c r="O15" i="12" s="1"/>
  <c r="H1624" i="57"/>
  <c r="F1624" i="60" s="1"/>
  <c r="H1629" i="57"/>
  <c r="F1629" i="60" s="1"/>
  <c r="H1639" i="57"/>
  <c r="F1639" i="60" s="1"/>
  <c r="P36" i="12" s="1"/>
  <c r="H1644" i="57"/>
  <c r="F1644" i="60" s="1"/>
  <c r="P41" i="12" s="1"/>
  <c r="H1658" i="57"/>
  <c r="F1658" i="60" s="1"/>
  <c r="P50" i="12" s="1"/>
  <c r="H1663" i="57"/>
  <c r="F1663" i="60" s="1"/>
  <c r="H1668" i="57"/>
  <c r="F1668" i="60" s="1"/>
  <c r="H1673" i="57"/>
  <c r="F1673" i="60" s="1"/>
  <c r="M1683" i="57"/>
  <c r="H1688" i="57"/>
  <c r="F1688" i="60" s="1"/>
  <c r="P6" i="12" s="1"/>
  <c r="H1702" i="57"/>
  <c r="F1702" i="60" s="1"/>
  <c r="M1707" i="57"/>
  <c r="H1712" i="57"/>
  <c r="F1712" i="60" s="1"/>
  <c r="H1722" i="57"/>
  <c r="F1722" i="60" s="1"/>
  <c r="Q41" i="12" s="1"/>
  <c r="M1727" i="57"/>
  <c r="H1746" i="57"/>
  <c r="F1746" i="60" s="1"/>
  <c r="M1751" i="57"/>
  <c r="H1756" i="57"/>
  <c r="F1756" i="60" s="1"/>
  <c r="M1771" i="57"/>
  <c r="H1790" i="57"/>
  <c r="M1790" i="57" s="1"/>
  <c r="H1795" i="57"/>
  <c r="F1795" i="60" s="1"/>
  <c r="R36" i="12" s="1"/>
  <c r="H1805" i="57"/>
  <c r="F1805" i="60" s="1"/>
  <c r="H1829" i="57"/>
  <c r="F1829" i="60" s="1"/>
  <c r="H1834" i="57"/>
  <c r="F1834" i="60" s="1"/>
  <c r="H1854" i="57"/>
  <c r="F1854" i="60" s="1"/>
  <c r="R16" i="12" s="1"/>
  <c r="M1864" i="57"/>
  <c r="H1897" i="57"/>
  <c r="F1897" i="60" s="1"/>
  <c r="M1903" i="57"/>
  <c r="H1909" i="57"/>
  <c r="F1909" i="60" s="1"/>
  <c r="H1915" i="57"/>
  <c r="F1915" i="60" s="1"/>
  <c r="H1920" i="57"/>
  <c r="F1920" i="60" s="1"/>
  <c r="M1926" i="57"/>
  <c r="H1939" i="57"/>
  <c r="F1939" i="60" s="1"/>
  <c r="S21" i="12" s="1"/>
  <c r="M1952" i="57"/>
  <c r="H1957" i="57"/>
  <c r="F1957" i="60" s="1"/>
  <c r="T42" i="12" s="1"/>
  <c r="H1980" i="57"/>
  <c r="F1980" i="60" s="1"/>
  <c r="H1986" i="57"/>
  <c r="M1986" i="57" s="1"/>
  <c r="M1992" i="57"/>
  <c r="H2004" i="57"/>
  <c r="F2004" i="60" s="1"/>
  <c r="T10" i="12" s="1"/>
  <c r="H2024" i="57"/>
  <c r="F2024" i="60" s="1"/>
  <c r="M634" i="57"/>
  <c r="M682" i="57"/>
  <c r="M730" i="57"/>
  <c r="M778" i="57"/>
  <c r="M826" i="57"/>
  <c r="M874" i="57"/>
  <c r="M922" i="57"/>
  <c r="M970" i="57"/>
  <c r="M1018" i="57"/>
  <c r="M1066" i="57"/>
  <c r="M1114" i="57"/>
  <c r="M1162" i="57"/>
  <c r="M1210" i="57"/>
  <c r="M1258" i="57"/>
  <c r="M1306" i="57"/>
  <c r="M1354" i="57"/>
  <c r="M1402" i="57"/>
  <c r="M1450" i="57"/>
  <c r="M1498" i="57"/>
  <c r="M1527" i="57"/>
  <c r="M1571" i="57"/>
  <c r="M1581" i="57"/>
  <c r="M1591" i="57"/>
  <c r="M1615" i="57"/>
  <c r="M1664" i="57"/>
  <c r="M1786" i="57"/>
  <c r="M1815" i="57"/>
  <c r="M1870" i="57"/>
  <c r="H1875" i="57"/>
  <c r="F1875" i="60" s="1"/>
  <c r="S38" i="12" s="1"/>
  <c r="M1898" i="57"/>
  <c r="H1921" i="57"/>
  <c r="F1921" i="60" s="1"/>
  <c r="S5" i="12" s="1"/>
  <c r="H1933" i="57"/>
  <c r="F1933" i="60" s="1"/>
  <c r="S17" i="12" s="1"/>
  <c r="M1999" i="57"/>
  <c r="H1949" i="57"/>
  <c r="F1949" i="60" s="1"/>
  <c r="T34" i="12" s="1"/>
  <c r="M1983" i="57"/>
  <c r="H1989" i="57"/>
  <c r="F1989" i="60" s="1"/>
  <c r="H2012" i="57"/>
  <c r="M2012" i="57" s="1"/>
  <c r="M1499" i="57"/>
  <c r="H1503" i="57"/>
  <c r="M1503" i="57" s="1"/>
  <c r="M1547" i="57"/>
  <c r="H1551" i="57"/>
  <c r="F1551" i="60" s="1"/>
  <c r="N22" i="13" s="1"/>
  <c r="M1595" i="57"/>
  <c r="H1599" i="57"/>
  <c r="F1599" i="60" s="1"/>
  <c r="M1643" i="57"/>
  <c r="H1647" i="57"/>
  <c r="F1647" i="60" s="1"/>
  <c r="P44" i="12" s="1"/>
  <c r="M1691" i="57"/>
  <c r="H1695" i="57"/>
  <c r="F1695" i="60" s="1"/>
  <c r="P13" i="12" s="1"/>
  <c r="M1739" i="57"/>
  <c r="H1743" i="57"/>
  <c r="F1743" i="60" s="1"/>
  <c r="M1787" i="57"/>
  <c r="H1791" i="57"/>
  <c r="F1791" i="60" s="1"/>
  <c r="R32" i="12" s="1"/>
  <c r="M1835" i="57"/>
  <c r="H1839" i="57"/>
  <c r="F1839" i="60" s="1"/>
  <c r="H1885" i="57"/>
  <c r="F1885" i="60" s="1"/>
  <c r="S46" i="12" s="1"/>
  <c r="H1906" i="57"/>
  <c r="F1906" i="60" s="1"/>
  <c r="M1911" i="57"/>
  <c r="M1916" i="57"/>
  <c r="H1922" i="57"/>
  <c r="F1922" i="60" s="1"/>
  <c r="S6" i="12" s="1"/>
  <c r="M1927" i="57"/>
  <c r="H1950" i="57"/>
  <c r="F1950" i="60" s="1"/>
  <c r="T35" i="12" s="1"/>
  <c r="H2001" i="57"/>
  <c r="F2001" i="60" s="1"/>
  <c r="T7" i="12" s="1"/>
  <c r="M2007" i="57"/>
  <c r="H2013" i="57"/>
  <c r="F2013" i="60" s="1"/>
  <c r="H1961" i="57"/>
  <c r="F1961" i="60" s="1"/>
  <c r="H1977" i="57"/>
  <c r="F1977" i="60" s="1"/>
  <c r="H1998" i="57"/>
  <c r="F1998" i="60" s="1"/>
  <c r="M2010" i="57"/>
  <c r="H1937" i="57"/>
  <c r="F1937" i="60" s="1"/>
  <c r="S19" i="12" s="1"/>
  <c r="H1973" i="57"/>
  <c r="F1973" i="60" s="1"/>
  <c r="M1994" i="57"/>
  <c r="H2021" i="57"/>
  <c r="F2021" i="60" s="1"/>
  <c r="T22" i="12" s="1"/>
  <c r="H2022" i="57"/>
  <c r="F2022" i="60" s="1"/>
  <c r="T23" i="12" s="1"/>
  <c r="H2005" i="57"/>
  <c r="F2005" i="60" s="1"/>
  <c r="T11" i="12" s="1"/>
  <c r="H1945" i="57"/>
  <c r="F1945" i="60" s="1"/>
  <c r="S24" i="12" s="1"/>
  <c r="H1969" i="57"/>
  <c r="F1969" i="60" s="1"/>
  <c r="T49" i="12" s="1"/>
  <c r="H1993" i="57"/>
  <c r="F1993" i="60" s="1"/>
  <c r="H2017" i="57"/>
  <c r="F2017" i="60" s="1"/>
  <c r="T21" i="12" s="1"/>
  <c r="L58" i="13" l="1"/>
  <c r="H58" i="13"/>
  <c r="E58" i="13"/>
  <c r="D58" i="13"/>
  <c r="J58" i="13"/>
  <c r="K58" i="13"/>
  <c r="F58" i="13"/>
  <c r="M58" i="13"/>
  <c r="G58" i="13"/>
  <c r="I58" i="13"/>
  <c r="N58" i="13"/>
  <c r="M831" i="57"/>
  <c r="M1995" i="57"/>
  <c r="M937" i="57"/>
  <c r="M243" i="57"/>
  <c r="M1333" i="57"/>
  <c r="M829" i="57"/>
  <c r="M884" i="57"/>
  <c r="M98" i="57"/>
  <c r="M171" i="57"/>
  <c r="M50" i="57"/>
  <c r="M2002" i="57"/>
  <c r="M1168" i="57"/>
  <c r="M1867" i="57"/>
  <c r="M1211" i="57"/>
  <c r="M1697" i="57"/>
  <c r="M755" i="57"/>
  <c r="M1846" i="57"/>
  <c r="M1277" i="57"/>
  <c r="M925" i="57"/>
  <c r="M1347" i="57"/>
  <c r="M111" i="57"/>
  <c r="M1165" i="57"/>
  <c r="M1970" i="57"/>
  <c r="M832" i="57"/>
  <c r="M756" i="57"/>
  <c r="M1892" i="57"/>
  <c r="M389" i="57"/>
  <c r="M566" i="57"/>
  <c r="M67" i="57"/>
  <c r="M75" i="57"/>
  <c r="M1175" i="57"/>
  <c r="M1088" i="57"/>
  <c r="M1692" i="57"/>
  <c r="M1817" i="57"/>
  <c r="M1564" i="57"/>
  <c r="M1699" i="57"/>
  <c r="M1979" i="57"/>
  <c r="M718" i="57"/>
  <c r="M624" i="57"/>
  <c r="M1221" i="57"/>
  <c r="M1330" i="57"/>
  <c r="M1582" i="57"/>
  <c r="M1897" i="57"/>
  <c r="M1905" i="57"/>
  <c r="M766" i="57"/>
  <c r="M263" i="57"/>
  <c r="M1248" i="57"/>
  <c r="M1392" i="57"/>
  <c r="M400" i="57"/>
  <c r="M1601" i="57"/>
  <c r="M1256" i="57"/>
  <c r="M320" i="57"/>
  <c r="M386" i="57"/>
  <c r="M518" i="57"/>
  <c r="M1317" i="57"/>
  <c r="M1284" i="57"/>
  <c r="M647" i="57"/>
  <c r="M1387" i="57"/>
  <c r="M294" i="57"/>
  <c r="M1267" i="57"/>
  <c r="M86" i="57"/>
  <c r="M543" i="57"/>
  <c r="M1303" i="57"/>
  <c r="M250" i="57"/>
  <c r="M1982" i="57"/>
  <c r="M728" i="57"/>
  <c r="M1239" i="57"/>
  <c r="M951" i="57"/>
  <c r="M1383" i="57"/>
  <c r="M1948" i="57"/>
  <c r="M41" i="57"/>
  <c r="M297" i="57"/>
  <c r="M1087" i="57"/>
  <c r="M1092" i="57"/>
  <c r="M504" i="57"/>
  <c r="M1286" i="57"/>
  <c r="M1207" i="57"/>
  <c r="M1766" i="57"/>
  <c r="M1525" i="57"/>
  <c r="M1656" i="57"/>
  <c r="M183" i="57"/>
  <c r="M1904" i="57"/>
  <c r="M602" i="57"/>
  <c r="M603" i="57"/>
  <c r="M1955" i="57"/>
  <c r="M1921" i="57"/>
  <c r="M1940" i="57"/>
  <c r="M523" i="57"/>
  <c r="M1250" i="57"/>
  <c r="M105" i="57"/>
  <c r="M175" i="57"/>
  <c r="M83" i="57"/>
  <c r="M208" i="57"/>
  <c r="M136" i="57"/>
  <c r="M142" i="57"/>
  <c r="M1151" i="57"/>
  <c r="M679" i="57"/>
  <c r="M820" i="57"/>
  <c r="M1460" i="57"/>
  <c r="M1441" i="57"/>
  <c r="M448" i="57"/>
  <c r="M642" i="57"/>
  <c r="M1469" i="57"/>
  <c r="M1671" i="57"/>
  <c r="M427" i="57"/>
  <c r="M1370" i="57"/>
  <c r="M716" i="57"/>
  <c r="M1229" i="57"/>
  <c r="M1149" i="57"/>
  <c r="M1937" i="57"/>
  <c r="M1906" i="57"/>
  <c r="M1074" i="57"/>
  <c r="M1449" i="57"/>
  <c r="M1829" i="57"/>
  <c r="M1024" i="57"/>
  <c r="M611" i="57"/>
  <c r="M1761" i="57"/>
  <c r="M1693" i="57"/>
  <c r="M1304" i="57"/>
  <c r="M948" i="57"/>
  <c r="M178" i="57"/>
  <c r="M2001" i="57"/>
  <c r="M1660" i="57"/>
  <c r="M1389" i="57"/>
  <c r="M1893" i="57"/>
  <c r="M1839" i="57"/>
  <c r="M2024" i="57"/>
  <c r="M1331" i="57"/>
  <c r="M591" i="57"/>
  <c r="M206" i="57"/>
  <c r="M590" i="57"/>
  <c r="M365" i="57"/>
  <c r="M1144" i="57"/>
  <c r="M1391" i="57"/>
  <c r="M117" i="57"/>
  <c r="M458" i="57"/>
  <c r="M1273" i="57"/>
  <c r="M1973" i="57"/>
  <c r="M1480" i="57"/>
  <c r="M203" i="57"/>
  <c r="M882" i="57"/>
  <c r="M1612" i="57"/>
  <c r="M1710" i="57"/>
  <c r="M374" i="57"/>
  <c r="M1743" i="57"/>
  <c r="M1711" i="57"/>
  <c r="M516" i="57"/>
  <c r="M685" i="57"/>
  <c r="M1339" i="57"/>
  <c r="M435" i="57"/>
  <c r="M1681" i="57"/>
  <c r="M453" i="57"/>
  <c r="M857" i="57"/>
  <c r="M1873" i="57"/>
  <c r="M1041" i="57"/>
  <c r="M1716" i="57"/>
  <c r="M119" i="57"/>
  <c r="M9" i="57"/>
  <c r="M867" i="57"/>
  <c r="M2003" i="57"/>
  <c r="M935" i="57"/>
  <c r="M1415" i="57"/>
  <c r="M946" i="57"/>
  <c r="M1320" i="57"/>
  <c r="M368" i="57"/>
  <c r="M612" i="57"/>
  <c r="M916" i="57"/>
  <c r="M1020" i="57"/>
  <c r="M753" i="57"/>
  <c r="M97" i="57"/>
  <c r="M727" i="57"/>
  <c r="M1220" i="57"/>
  <c r="M852" i="57"/>
  <c r="M1588" i="57"/>
  <c r="M52" i="57"/>
  <c r="M1729" i="57"/>
  <c r="M1969" i="57"/>
  <c r="M1741" i="57"/>
  <c r="M311" i="57"/>
  <c r="M132" i="57"/>
  <c r="M541" i="57"/>
  <c r="M1647" i="57"/>
  <c r="M298" i="57"/>
  <c r="M82" i="57"/>
  <c r="M1124" i="57"/>
  <c r="M1685" i="57"/>
  <c r="M938" i="57"/>
  <c r="M1599" i="57"/>
  <c r="M1756" i="57"/>
  <c r="M1879" i="57"/>
  <c r="M1253" i="57"/>
  <c r="M1397" i="57"/>
  <c r="M1442" i="57"/>
  <c r="M1346" i="57"/>
  <c r="M1200" i="57"/>
  <c r="M1734" i="57"/>
  <c r="M324" i="57"/>
  <c r="M128" i="57"/>
  <c r="M423" i="57"/>
  <c r="M654" i="57"/>
  <c r="M761" i="57"/>
  <c r="M1468" i="57"/>
  <c r="M1689" i="57"/>
  <c r="M969" i="57"/>
  <c r="M681" i="57"/>
  <c r="M462" i="57"/>
  <c r="M89" i="57"/>
  <c r="M564" i="57"/>
  <c r="M498" i="57"/>
  <c r="M1676" i="57"/>
  <c r="M1606" i="57"/>
  <c r="M1505" i="57"/>
  <c r="M1837" i="57"/>
  <c r="M287" i="57"/>
  <c r="M900" i="57"/>
  <c r="M1355" i="57"/>
  <c r="M1788" i="57"/>
  <c r="M125" i="57"/>
  <c r="M1695" i="57"/>
  <c r="M1318" i="57"/>
  <c r="M1747" i="57"/>
  <c r="M655" i="57"/>
  <c r="M1529" i="57"/>
  <c r="M503" i="57"/>
  <c r="M837" i="57"/>
  <c r="M1776" i="57"/>
  <c r="M1649" i="57"/>
  <c r="M1896" i="57"/>
  <c r="M1651" i="57"/>
  <c r="M1497" i="57"/>
  <c r="M1445" i="57"/>
  <c r="M1017" i="57"/>
  <c r="M1416" i="57"/>
  <c r="M1414" i="57"/>
  <c r="M202" i="57"/>
  <c r="M558" i="57"/>
  <c r="M1712" i="57"/>
  <c r="M1551" i="57"/>
  <c r="M1891" i="57"/>
  <c r="M1866" i="57"/>
  <c r="M1427" i="57"/>
  <c r="M1915" i="57"/>
  <c r="M1438" i="57"/>
  <c r="M994" i="57"/>
  <c r="M228" i="57"/>
  <c r="M333" i="57"/>
  <c r="M26" i="57"/>
  <c r="M237" i="57"/>
  <c r="M1313" i="57"/>
  <c r="M1928" i="57"/>
  <c r="M520" i="57"/>
  <c r="M15" i="57"/>
  <c r="M760" i="57"/>
  <c r="M314" i="57"/>
  <c r="M1658" i="57"/>
  <c r="M1963" i="57"/>
  <c r="M1424" i="57"/>
  <c r="M800" i="57"/>
  <c r="M30" i="57"/>
  <c r="M1344" i="57"/>
  <c r="M1534" i="57"/>
  <c r="M513" i="57"/>
  <c r="M1411" i="57"/>
  <c r="M1451" i="57"/>
  <c r="M631" i="57"/>
  <c r="M277" i="57"/>
  <c r="M1409" i="57"/>
  <c r="M943" i="57"/>
  <c r="M1792" i="57"/>
  <c r="M1782" i="57"/>
  <c r="M1272" i="57"/>
  <c r="M899" i="57"/>
  <c r="M1600" i="57"/>
  <c r="M346" i="57"/>
  <c r="M1918" i="57"/>
  <c r="M1439" i="57"/>
  <c r="M506" i="57"/>
  <c r="M1619" i="57"/>
  <c r="M1639" i="57"/>
  <c r="M1853" i="57"/>
  <c r="M2023" i="57"/>
  <c r="M904" i="57"/>
  <c r="M1431" i="57"/>
  <c r="M977" i="57"/>
  <c r="M1395" i="57"/>
  <c r="M1824" i="57"/>
  <c r="M437" i="57"/>
  <c r="M121" i="57"/>
  <c r="M270" i="57"/>
  <c r="M847" i="57"/>
  <c r="M1617" i="57"/>
  <c r="M1399" i="57"/>
  <c r="M1297" i="57"/>
  <c r="M721" i="57"/>
  <c r="M1706" i="57"/>
  <c r="M1206" i="57"/>
  <c r="M580" i="57"/>
  <c r="M78" i="57"/>
  <c r="M610" i="57"/>
  <c r="M1946" i="57"/>
  <c r="M1985" i="57"/>
  <c r="M1257" i="57"/>
  <c r="M1974" i="57"/>
  <c r="M1447" i="57"/>
  <c r="M1235" i="57"/>
  <c r="M1825" i="57"/>
  <c r="M1031" i="57"/>
  <c r="M1393" i="57"/>
  <c r="M1640" i="57"/>
  <c r="M940" i="57"/>
  <c r="M446" i="57"/>
  <c r="M1575" i="57"/>
  <c r="M1755" i="57"/>
  <c r="M1357" i="57"/>
  <c r="M895" i="57"/>
  <c r="M2015" i="57"/>
  <c r="M1305" i="57"/>
  <c r="M1157" i="57"/>
  <c r="M1913" i="57"/>
  <c r="M646" i="57"/>
  <c r="M434" i="57"/>
  <c r="M455" i="57"/>
  <c r="M1865" i="57"/>
  <c r="M1943" i="57"/>
  <c r="M337" i="57"/>
  <c r="M1637" i="57"/>
  <c r="M341" i="57"/>
  <c r="M1709" i="57"/>
  <c r="M100" i="57"/>
  <c r="M12" i="57"/>
  <c r="M1758" i="57"/>
  <c r="M273" i="57"/>
  <c r="M1895" i="57"/>
  <c r="M255" i="57"/>
  <c r="M18" i="57"/>
  <c r="M1201" i="57"/>
  <c r="M1404" i="57"/>
  <c r="M378" i="57"/>
  <c r="M1632" i="57"/>
  <c r="M1754" i="57"/>
  <c r="M1326" i="57"/>
  <c r="M891" i="57"/>
  <c r="M1673" i="57"/>
  <c r="M1939" i="57"/>
  <c r="M1735" i="57"/>
  <c r="M1122" i="57"/>
  <c r="M1731" i="57"/>
  <c r="M1342" i="57"/>
  <c r="M1924" i="57"/>
  <c r="M1131" i="57"/>
  <c r="M869" i="57"/>
  <c r="M1631" i="57"/>
  <c r="M1645" i="57"/>
  <c r="M1618" i="57"/>
  <c r="M267" i="57"/>
  <c r="M1381" i="57"/>
  <c r="M443" i="57"/>
  <c r="M1855" i="57"/>
  <c r="M416" i="57"/>
  <c r="M1653" i="57"/>
  <c r="M421" i="57"/>
  <c r="M1343" i="57"/>
  <c r="M1572" i="57"/>
  <c r="M73" i="57"/>
  <c r="M748" i="57"/>
  <c r="M1252" i="57"/>
  <c r="M1188" i="57"/>
  <c r="M697" i="57"/>
  <c r="M166" i="57"/>
  <c r="M773" i="57"/>
  <c r="M1230" i="57"/>
  <c r="M1585" i="57"/>
  <c r="M177" i="57"/>
  <c r="M978" i="57"/>
  <c r="M1458" i="57"/>
  <c r="M1703" i="57"/>
  <c r="M1096" i="57"/>
  <c r="M942" i="57"/>
  <c r="M1154" i="57"/>
  <c r="M1378" i="57"/>
  <c r="M1056" i="57"/>
  <c r="M629" i="57"/>
  <c r="M1349" i="57"/>
  <c r="M1736" i="57"/>
  <c r="M635" i="57"/>
  <c r="M315" i="57"/>
  <c r="M409" i="57"/>
  <c r="M987" i="57"/>
  <c r="M1708" i="57"/>
  <c r="M285" i="57"/>
  <c r="M169" i="57"/>
  <c r="M626" i="57"/>
  <c r="M823" i="57"/>
  <c r="M157" i="57"/>
  <c r="M1552" i="57"/>
  <c r="M1978" i="57"/>
  <c r="M927" i="57"/>
  <c r="M1840" i="57"/>
  <c r="M135" i="57"/>
  <c r="M249" i="57"/>
  <c r="M345" i="57"/>
  <c r="M439" i="57"/>
  <c r="M238" i="57"/>
  <c r="M1945" i="57"/>
  <c r="M1858" i="57"/>
  <c r="M1531" i="57"/>
  <c r="M1750" i="57"/>
  <c r="M1198" i="57"/>
  <c r="M1244" i="57"/>
  <c r="M1687" i="57"/>
  <c r="M1644" i="57"/>
  <c r="M1659" i="57"/>
  <c r="M1767" i="57"/>
  <c r="M1881" i="57"/>
  <c r="M1655" i="57"/>
  <c r="M1598" i="57"/>
  <c r="M180" i="57"/>
  <c r="M971" i="57"/>
  <c r="M770" i="57"/>
  <c r="M1309" i="57"/>
  <c r="M824" i="57"/>
  <c r="M1629" i="57"/>
  <c r="M1298" i="57"/>
  <c r="M1760" i="57"/>
  <c r="M1473" i="57"/>
  <c r="M662" i="57"/>
  <c r="M547" i="57"/>
  <c r="M153" i="57"/>
  <c r="M1616" i="57"/>
  <c r="M1901" i="57"/>
  <c r="M1923" i="57"/>
  <c r="M1770" i="57"/>
  <c r="M1085" i="57"/>
  <c r="M1831" i="57"/>
  <c r="M1410" i="57"/>
  <c r="M1170" i="57"/>
  <c r="M1819" i="57"/>
  <c r="M2020" i="57"/>
  <c r="M1785" i="57"/>
  <c r="M1686" i="57"/>
  <c r="M1603" i="57"/>
  <c r="M1327" i="57"/>
  <c r="M1929" i="57"/>
  <c r="M1589" i="57"/>
  <c r="M1821" i="57"/>
  <c r="M1340" i="57"/>
  <c r="M939" i="57"/>
  <c r="M1511" i="57"/>
  <c r="M1971" i="57"/>
  <c r="M1192" i="57"/>
  <c r="M1917" i="57"/>
  <c r="M1419" i="57"/>
  <c r="M1064" i="57"/>
  <c r="M1728" i="57"/>
  <c r="M1275" i="57"/>
  <c r="M1089" i="57"/>
  <c r="M289" i="57"/>
  <c r="M1814" i="57"/>
  <c r="M1155" i="57"/>
  <c r="M726" i="57"/>
  <c r="M512" i="57"/>
  <c r="M774" i="57"/>
  <c r="M1234" i="57"/>
  <c r="M1336" i="57"/>
  <c r="M1231" i="57"/>
  <c r="M232" i="57"/>
  <c r="M950" i="57"/>
  <c r="M1209" i="57"/>
  <c r="M952" i="57"/>
  <c r="M676" i="57"/>
  <c r="M304" i="57"/>
  <c r="M1749" i="57"/>
  <c r="M538" i="57"/>
  <c r="M1988" i="57"/>
  <c r="M197" i="57"/>
  <c r="M1290" i="57"/>
  <c r="M104" i="57"/>
  <c r="M1213" i="57"/>
  <c r="M775" i="57"/>
  <c r="M1375" i="57"/>
  <c r="M1597" i="57"/>
  <c r="M1361" i="57"/>
  <c r="M328" i="57"/>
  <c r="M196" i="57"/>
  <c r="M418" i="57"/>
  <c r="M897" i="57"/>
  <c r="M179" i="57"/>
  <c r="M224" i="57"/>
  <c r="M256" i="57"/>
  <c r="M1433" i="57"/>
  <c r="M910" i="57"/>
  <c r="M1279" i="57"/>
  <c r="M908" i="57"/>
  <c r="M594" i="57"/>
  <c r="M1051" i="57"/>
  <c r="H2026" i="57"/>
  <c r="M1925" i="57"/>
  <c r="M2009" i="57"/>
  <c r="M1373" i="57"/>
  <c r="M1316" i="57"/>
  <c r="M586" i="57"/>
  <c r="M530" i="57"/>
  <c r="M984" i="57"/>
  <c r="M390" i="57"/>
  <c r="M496" i="57"/>
  <c r="M318" i="57"/>
  <c r="M2005" i="57"/>
  <c r="M1721" i="57"/>
  <c r="M810" i="57"/>
  <c r="M1078" i="57"/>
  <c r="M1222" i="57"/>
  <c r="M1014" i="57"/>
  <c r="M1997" i="57"/>
  <c r="M1388" i="57"/>
  <c r="M1413" i="57"/>
  <c r="M1004" i="57"/>
  <c r="M1042" i="57"/>
  <c r="M1300" i="57"/>
  <c r="M712" i="57"/>
  <c r="M1488" i="57"/>
  <c r="M1067" i="57"/>
  <c r="M949" i="57"/>
  <c r="M1977" i="57"/>
  <c r="M1989" i="57"/>
  <c r="M1638" i="57"/>
  <c r="M1594" i="57"/>
  <c r="M1953" i="57"/>
  <c r="M1991" i="57"/>
  <c r="M2006" i="57"/>
  <c r="M864" i="57"/>
  <c r="M1163" i="57"/>
  <c r="M881" i="57"/>
  <c r="M332" i="57"/>
  <c r="M1579" i="57"/>
  <c r="M499" i="57"/>
  <c r="M1104" i="57"/>
  <c r="M323" i="57"/>
  <c r="M1733" i="57"/>
  <c r="M1679" i="57"/>
  <c r="M1828" i="57"/>
  <c r="M380" i="57"/>
  <c r="M1425" i="57"/>
  <c r="M1094" i="57"/>
  <c r="M1633" i="57"/>
  <c r="M964" i="57"/>
  <c r="M1090" i="57"/>
  <c r="M1811" i="57"/>
  <c r="M420" i="57"/>
  <c r="M363" i="57"/>
  <c r="M1061" i="57"/>
  <c r="M1291" i="57"/>
  <c r="M225" i="57"/>
  <c r="M1863" i="57"/>
  <c r="M1072" i="57"/>
  <c r="M2017" i="57"/>
  <c r="M1961" i="57"/>
  <c r="M1920" i="57"/>
  <c r="M1362" i="57"/>
  <c r="M1484" i="57"/>
  <c r="M1323" i="57"/>
  <c r="M1462" i="57"/>
  <c r="M1536" i="57"/>
  <c r="M1980" i="57"/>
  <c r="M1720" i="57"/>
  <c r="M1642" i="57"/>
  <c r="M1334" i="57"/>
  <c r="M1091" i="57"/>
  <c r="M1900" i="57"/>
  <c r="M1965" i="57"/>
  <c r="M1544" i="57"/>
  <c r="M843" i="57"/>
  <c r="M699" i="57"/>
  <c r="M1179" i="57"/>
  <c r="M808" i="57"/>
  <c r="M1962" i="57"/>
  <c r="M1722" i="57"/>
  <c r="M1401" i="57"/>
  <c r="M929" i="57"/>
  <c r="M750" i="57"/>
  <c r="M272" i="57"/>
  <c r="M552" i="57"/>
  <c r="M1111" i="57"/>
  <c r="M167" i="57"/>
  <c r="M544" i="57"/>
  <c r="M714" i="57"/>
  <c r="M633" i="57"/>
  <c r="M725" i="57"/>
  <c r="M44" i="57"/>
  <c r="M1688" i="57"/>
  <c r="M911" i="57"/>
  <c r="M664" i="57"/>
  <c r="M216" i="57"/>
  <c r="M781" i="57"/>
  <c r="M408" i="57"/>
  <c r="M1769" i="57"/>
  <c r="M762" i="57"/>
  <c r="M1838" i="57"/>
  <c r="M302" i="57"/>
  <c r="M1535" i="57"/>
  <c r="M359" i="57"/>
  <c r="M515" i="57"/>
  <c r="M1724" i="57"/>
  <c r="M690" i="57"/>
  <c r="M619" i="57"/>
  <c r="M481" i="57"/>
  <c r="M253" i="57"/>
  <c r="M735" i="57"/>
  <c r="M873" i="57"/>
  <c r="M17" i="57"/>
  <c r="M16" i="57"/>
  <c r="M737" i="57"/>
  <c r="M1611" i="57"/>
  <c r="M746" i="57"/>
  <c r="M218" i="57"/>
  <c r="M1283" i="57"/>
  <c r="M956" i="57"/>
  <c r="M1196" i="57"/>
  <c r="M1568" i="57"/>
  <c r="M799" i="57"/>
  <c r="M842" i="57"/>
  <c r="M838" i="57"/>
  <c r="M622" i="57"/>
  <c r="M934" i="57"/>
  <c r="M1957" i="57"/>
  <c r="M1938" i="57"/>
  <c r="M1941" i="57"/>
  <c r="M1436" i="57"/>
  <c r="M1701" i="57"/>
  <c r="M1348" i="57"/>
  <c r="M1998" i="57"/>
  <c r="M1452" i="57"/>
  <c r="M568" i="57"/>
  <c r="M1478" i="57"/>
  <c r="M777" i="57"/>
  <c r="M388" i="57"/>
  <c r="M749" i="57"/>
  <c r="M571" i="57"/>
  <c r="M1430" i="57"/>
  <c r="M1874" i="57"/>
  <c r="M1150" i="57"/>
  <c r="M639" i="57"/>
  <c r="M921" i="57"/>
  <c r="M141" i="57"/>
  <c r="M321" i="57"/>
  <c r="M1628" i="57"/>
  <c r="M1507" i="57"/>
  <c r="M1614" i="57"/>
  <c r="M1423" i="57"/>
  <c r="M1672" i="57"/>
  <c r="M1110" i="57"/>
  <c r="M1530" i="57"/>
  <c r="M1047" i="57"/>
  <c r="M176" i="57"/>
  <c r="M189" i="57"/>
  <c r="M1625" i="57"/>
  <c r="M1135" i="57"/>
  <c r="M1850" i="57"/>
  <c r="M696" i="57"/>
  <c r="M269" i="57"/>
  <c r="M1884" i="57"/>
  <c r="M733" i="57"/>
  <c r="M1626" i="57"/>
  <c r="M758" i="57"/>
  <c r="M1996" i="57"/>
  <c r="M856" i="57"/>
  <c r="M215" i="57"/>
  <c r="M658" i="57"/>
  <c r="M640" i="57"/>
  <c r="M1762" i="57"/>
  <c r="M444" i="57"/>
  <c r="M369" i="57"/>
  <c r="M1034" i="57"/>
  <c r="M747" i="57"/>
  <c r="M1519" i="57"/>
  <c r="M1854" i="57"/>
  <c r="M1148" i="57"/>
  <c r="M1827" i="57"/>
  <c r="M1407" i="57"/>
  <c r="M1281" i="57"/>
  <c r="M600" i="57"/>
  <c r="M866" i="57"/>
  <c r="M738" i="57"/>
  <c r="M670" i="57"/>
  <c r="M1177" i="57"/>
  <c r="M1805" i="57"/>
  <c r="M1426" i="57"/>
  <c r="M914" i="57"/>
  <c r="M886" i="57"/>
  <c r="M131" i="57"/>
  <c r="M2021" i="57"/>
  <c r="M1795" i="57"/>
  <c r="M1949" i="57"/>
  <c r="M1993" i="57"/>
  <c r="M2013" i="57"/>
  <c r="M1885" i="57"/>
  <c r="M1922" i="57"/>
  <c r="M1933" i="57"/>
  <c r="M2004" i="57"/>
  <c r="M1909" i="57"/>
  <c r="M1590" i="57"/>
  <c r="M1266" i="57"/>
  <c r="M1834" i="57"/>
  <c r="M930" i="57"/>
  <c r="M1890" i="57"/>
  <c r="M1113" i="57"/>
  <c r="M1580" i="57"/>
  <c r="M1292" i="57"/>
  <c r="M1353" i="57"/>
  <c r="M651" i="57"/>
  <c r="M1609" i="57"/>
  <c r="M1012" i="57"/>
  <c r="M1702" i="57"/>
  <c r="M1889" i="57"/>
  <c r="M1386" i="57"/>
  <c r="M1964" i="57"/>
  <c r="M702" i="57"/>
  <c r="M1368" i="57"/>
  <c r="M1035" i="57"/>
  <c r="M576" i="57"/>
  <c r="M1270" i="57"/>
  <c r="M825" i="57"/>
  <c r="M744" i="57"/>
  <c r="M1554" i="57"/>
  <c r="M528" i="57"/>
  <c r="M1321" i="57"/>
  <c r="M1212" i="57"/>
  <c r="M592" i="57"/>
  <c r="M1773" i="57"/>
  <c r="M1516" i="57"/>
  <c r="M1141" i="57"/>
  <c r="M494" i="57"/>
  <c r="M70" i="57"/>
  <c r="M532" i="57"/>
  <c r="M1063" i="57"/>
  <c r="M1307" i="57"/>
  <c r="M1868" i="57"/>
  <c r="M1161" i="57"/>
  <c r="M890" i="57"/>
  <c r="M475" i="57"/>
  <c r="M1116" i="57"/>
  <c r="M1975" i="57"/>
  <c r="M1981" i="57"/>
  <c r="M468" i="57"/>
  <c r="M154" i="57"/>
  <c r="M1081" i="57"/>
  <c r="M248" i="57"/>
  <c r="M982" i="57"/>
  <c r="M798" i="57"/>
  <c r="M158" i="57"/>
  <c r="M614" i="57"/>
  <c r="M834" i="57"/>
  <c r="M35" i="57"/>
  <c r="M497" i="57"/>
  <c r="M486" i="57"/>
  <c r="M445" i="57"/>
  <c r="M1443" i="57"/>
  <c r="M184" i="57"/>
  <c r="M275" i="57"/>
  <c r="M92" i="57"/>
  <c r="M262" i="57"/>
  <c r="M377" i="57"/>
  <c r="M1324" i="57"/>
  <c r="M1950" i="57"/>
  <c r="M1667" i="57"/>
  <c r="M1852" i="57"/>
  <c r="M1398" i="57"/>
  <c r="M1205" i="57"/>
  <c r="M1082" i="57"/>
  <c r="M1185" i="57"/>
  <c r="M1623" i="57"/>
  <c r="M786" i="57"/>
  <c r="M317" i="57"/>
  <c r="M1677" i="57"/>
  <c r="M1806" i="57"/>
  <c r="M1010" i="57"/>
  <c r="M794" i="57"/>
  <c r="M381" i="57"/>
  <c r="M1602" i="57"/>
  <c r="M1577" i="57"/>
  <c r="M858" i="57"/>
  <c r="M1178" i="57"/>
  <c r="M870" i="57"/>
  <c r="M754" i="57"/>
  <c r="M1183" i="57"/>
  <c r="M821" i="57"/>
  <c r="M1174" i="57"/>
  <c r="M2014" i="57"/>
  <c r="M795" i="57"/>
  <c r="M1845" i="57"/>
  <c r="M1794" i="57"/>
  <c r="M485" i="57"/>
  <c r="M2022" i="57"/>
  <c r="M802" i="57"/>
  <c r="M480" i="57"/>
  <c r="M1374" i="57"/>
  <c r="M645" i="57"/>
  <c r="M22" i="57"/>
  <c r="M1158" i="57"/>
  <c r="M703" i="57"/>
  <c r="M1226" i="57"/>
  <c r="M1218" i="57"/>
  <c r="M1663" i="57"/>
  <c r="M1799" i="57"/>
  <c r="M1002" i="57"/>
  <c r="M1371" i="57"/>
  <c r="M460" i="57"/>
  <c r="M1942" i="57"/>
  <c r="M1390" i="57"/>
  <c r="M819" i="57"/>
  <c r="M1483" i="57"/>
  <c r="M432" i="57"/>
  <c r="M1301" i="57"/>
  <c r="M350" i="57"/>
  <c r="M1759" i="57"/>
  <c r="M998" i="57"/>
  <c r="M464" i="57"/>
  <c r="M1060" i="57"/>
  <c r="M707" i="57"/>
  <c r="M241" i="57"/>
  <c r="M1861" i="57"/>
  <c r="M1084" i="57"/>
  <c r="M469" i="57"/>
  <c r="M144" i="57"/>
  <c r="M292" i="57"/>
  <c r="M1350" i="57"/>
  <c r="M138" i="57"/>
  <c r="M923" i="57"/>
  <c r="M109" i="57"/>
  <c r="M1746" i="57"/>
  <c r="M64" i="57"/>
  <c r="M780" i="57"/>
  <c r="M700" i="57"/>
  <c r="M168" i="57"/>
  <c r="M240" i="57"/>
  <c r="M1793" i="57"/>
  <c r="M56" i="57"/>
  <c r="M1791" i="57"/>
  <c r="M441" i="57"/>
  <c r="M1562" i="57"/>
  <c r="M1875" i="57"/>
  <c r="M991" i="57"/>
  <c r="M1684" i="57"/>
  <c r="M668" i="57"/>
  <c r="M1083" i="57"/>
  <c r="M1876" i="57"/>
  <c r="M1338" i="57"/>
  <c r="M352" i="57"/>
  <c r="M1587" i="57"/>
  <c r="M965" i="57"/>
  <c r="M1366" i="57"/>
  <c r="M1302" i="57"/>
  <c r="M556" i="57"/>
  <c r="M1181" i="57"/>
  <c r="M1052" i="57"/>
  <c r="M1592" i="57"/>
  <c r="M456" i="57"/>
  <c r="M1314" i="57"/>
  <c r="M1843" i="57"/>
  <c r="M1486" i="57"/>
  <c r="M846" i="57"/>
  <c r="M1775" i="57"/>
  <c r="M1668" i="57"/>
  <c r="M1783" i="57"/>
  <c r="M1482" i="57"/>
  <c r="M1294" i="57"/>
  <c r="M986" i="57"/>
  <c r="M1240" i="57"/>
  <c r="M1842" i="57"/>
  <c r="M1935" i="57"/>
  <c r="M1624" i="57"/>
  <c r="M917" i="57"/>
  <c r="M1384" i="57"/>
  <c r="M372" i="57"/>
  <c r="M1517" i="57"/>
  <c r="M933" i="57"/>
  <c r="M447" i="57"/>
  <c r="M1780" i="57"/>
  <c r="M1076" i="57"/>
  <c r="M863" i="57"/>
  <c r="M236" i="57"/>
  <c r="M164" i="57"/>
  <c r="M1912" i="57"/>
  <c r="M776" i="57"/>
  <c r="M1919" i="57"/>
  <c r="M1593" i="57"/>
  <c r="M902" i="57"/>
  <c r="M604" i="57"/>
  <c r="M127" i="57"/>
  <c r="M313" i="57"/>
  <c r="M398" i="57"/>
  <c r="M1013" i="57"/>
  <c r="M347" i="57"/>
  <c r="M118" i="57"/>
  <c r="M108" i="57"/>
  <c r="O58" i="13" l="1"/>
  <c r="M8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34" i="10"/>
  <c r="M35" i="10"/>
  <c r="M36" i="10"/>
  <c r="M37" i="10"/>
  <c r="M38" i="10"/>
  <c r="M39" i="10"/>
  <c r="M40" i="10"/>
  <c r="M41" i="10"/>
  <c r="M42" i="10"/>
  <c r="M43" i="10"/>
  <c r="M44" i="10"/>
  <c r="M45" i="10"/>
  <c r="M46" i="10"/>
  <c r="M47" i="10"/>
  <c r="M48" i="10"/>
  <c r="M49" i="10"/>
  <c r="M50" i="10"/>
  <c r="M51" i="10"/>
  <c r="M52" i="10"/>
  <c r="M53" i="10"/>
  <c r="M54" i="10"/>
  <c r="M55" i="10"/>
  <c r="M56" i="10"/>
  <c r="M64" i="10"/>
  <c r="M65" i="10"/>
  <c r="M66" i="10"/>
  <c r="M67" i="10"/>
  <c r="M68" i="10"/>
  <c r="M69" i="10"/>
  <c r="M70" i="10"/>
  <c r="M71" i="10"/>
  <c r="M72" i="10"/>
  <c r="M73" i="10"/>
  <c r="M74" i="10"/>
  <c r="M75" i="10"/>
  <c r="M76" i="10"/>
  <c r="M77" i="10"/>
  <c r="M78" i="10"/>
  <c r="M79" i="10"/>
  <c r="M80" i="10"/>
  <c r="M81" i="10"/>
  <c r="M82" i="10"/>
  <c r="M83" i="10"/>
  <c r="M84" i="10"/>
  <c r="M85" i="10"/>
  <c r="M86" i="10"/>
  <c r="M87" i="10"/>
  <c r="M88" i="10"/>
  <c r="M89" i="10"/>
  <c r="M90" i="10"/>
  <c r="M91" i="10"/>
  <c r="M92" i="10"/>
  <c r="M93" i="10"/>
  <c r="M94" i="10"/>
  <c r="M95" i="10"/>
  <c r="M96" i="10"/>
  <c r="M97" i="10"/>
  <c r="M98" i="10"/>
  <c r="M99" i="10"/>
  <c r="M100" i="10"/>
  <c r="M101" i="10"/>
  <c r="M102" i="10"/>
  <c r="M103" i="10"/>
  <c r="M104" i="10"/>
  <c r="M105" i="10"/>
  <c r="M106" i="10"/>
  <c r="M107" i="10"/>
  <c r="M108" i="10"/>
  <c r="M109" i="10"/>
  <c r="M110" i="10"/>
  <c r="M111" i="10"/>
  <c r="M112" i="10"/>
  <c r="M113" i="10"/>
  <c r="M114" i="10"/>
  <c r="M115" i="10"/>
  <c r="M116" i="10"/>
  <c r="M117" i="10"/>
  <c r="M118" i="10"/>
  <c r="M119" i="10"/>
  <c r="M120" i="10"/>
  <c r="M121" i="10"/>
  <c r="M122" i="10"/>
  <c r="M123" i="10"/>
  <c r="M124" i="10"/>
  <c r="M125" i="10"/>
  <c r="M126" i="10"/>
  <c r="M127" i="10"/>
  <c r="M128" i="10"/>
  <c r="M129" i="10"/>
  <c r="M130" i="10"/>
  <c r="M131" i="10"/>
  <c r="M132" i="10"/>
  <c r="M133" i="10"/>
  <c r="M134" i="10"/>
  <c r="M135" i="10"/>
  <c r="M136" i="10"/>
  <c r="M137" i="10"/>
  <c r="M138" i="10"/>
  <c r="M139" i="10"/>
  <c r="M140" i="10"/>
  <c r="M141" i="10"/>
  <c r="M142" i="10"/>
  <c r="M143" i="10"/>
  <c r="M144" i="10"/>
  <c r="M145" i="10"/>
  <c r="M146" i="10"/>
  <c r="M147" i="10"/>
  <c r="M148" i="10"/>
  <c r="M149" i="10"/>
  <c r="M150" i="10"/>
  <c r="M151" i="10"/>
  <c r="M152" i="10"/>
  <c r="M153" i="10"/>
  <c r="M154" i="10"/>
  <c r="M155" i="10"/>
  <c r="M156" i="10"/>
  <c r="M157" i="10"/>
  <c r="M158" i="10"/>
  <c r="M159" i="10"/>
  <c r="M160" i="10"/>
  <c r="M161" i="10"/>
  <c r="M162" i="10"/>
  <c r="M163" i="10"/>
  <c r="M164" i="10"/>
  <c r="M165" i="10"/>
  <c r="M166" i="10"/>
  <c r="M167" i="10"/>
  <c r="M168" i="10"/>
  <c r="M169" i="10"/>
  <c r="M170" i="10"/>
  <c r="M171" i="10"/>
  <c r="M172" i="10"/>
  <c r="M173" i="10"/>
  <c r="M174" i="10"/>
  <c r="M175" i="10"/>
  <c r="M176" i="10"/>
  <c r="M177" i="10"/>
  <c r="M178" i="10"/>
  <c r="M179" i="10"/>
  <c r="M180" i="10"/>
  <c r="M181" i="10"/>
  <c r="M182" i="10"/>
  <c r="M183" i="10"/>
  <c r="M184" i="10"/>
  <c r="M185" i="10"/>
  <c r="M186" i="10"/>
  <c r="M187" i="10"/>
  <c r="M188" i="10"/>
  <c r="M189" i="10"/>
  <c r="M190" i="10"/>
  <c r="M191" i="10"/>
  <c r="M192" i="10"/>
  <c r="M193" i="10"/>
  <c r="M194" i="10"/>
  <c r="M195" i="10"/>
  <c r="M196" i="10"/>
  <c r="M197" i="10"/>
  <c r="M198" i="10"/>
  <c r="M199" i="10"/>
  <c r="M200" i="10"/>
  <c r="M201" i="10"/>
  <c r="M202" i="10"/>
  <c r="M203" i="10"/>
  <c r="M204" i="10"/>
  <c r="M205" i="10"/>
  <c r="M206" i="10"/>
  <c r="M207" i="10"/>
  <c r="M208" i="10"/>
  <c r="M209" i="10"/>
  <c r="M210" i="10"/>
  <c r="M211" i="10"/>
  <c r="M212" i="10"/>
  <c r="M213" i="10"/>
  <c r="M214" i="10"/>
  <c r="M215" i="10"/>
  <c r="M216" i="10"/>
  <c r="M217" i="10"/>
  <c r="M218" i="10"/>
  <c r="M219" i="10"/>
  <c r="M220" i="10"/>
  <c r="M221" i="10"/>
  <c r="M222" i="10"/>
  <c r="M223" i="10"/>
  <c r="M224" i="10"/>
  <c r="M225" i="10"/>
  <c r="M226" i="10"/>
  <c r="M227" i="10"/>
  <c r="M228" i="10"/>
  <c r="M229" i="10"/>
  <c r="M230" i="10"/>
  <c r="M231" i="10"/>
  <c r="M232" i="10"/>
  <c r="M233" i="10"/>
  <c r="M234" i="10"/>
  <c r="M235" i="10"/>
  <c r="M236" i="10"/>
  <c r="M237" i="10"/>
  <c r="M238" i="10"/>
  <c r="M239" i="10"/>
  <c r="M240" i="10"/>
  <c r="M241" i="10"/>
  <c r="M242" i="10"/>
  <c r="M243" i="10"/>
  <c r="M244" i="10"/>
  <c r="M245" i="10"/>
  <c r="M246" i="10"/>
  <c r="M247" i="10"/>
  <c r="M248" i="10"/>
  <c r="M249" i="10"/>
  <c r="M250" i="10"/>
  <c r="M251" i="10"/>
  <c r="M252" i="10"/>
  <c r="M253" i="10"/>
  <c r="M254" i="10"/>
  <c r="M255" i="10"/>
  <c r="M256" i="10"/>
  <c r="M257" i="10"/>
  <c r="M258" i="10"/>
  <c r="M259" i="10"/>
  <c r="M260" i="10"/>
  <c r="M261" i="10"/>
  <c r="M262" i="10"/>
  <c r="M263" i="10"/>
  <c r="M264" i="10"/>
  <c r="M265" i="10"/>
  <c r="M266" i="10"/>
  <c r="M267" i="10"/>
  <c r="M268" i="10"/>
  <c r="M269" i="10"/>
  <c r="M270" i="10"/>
  <c r="M271" i="10"/>
  <c r="M272" i="10"/>
  <c r="M273" i="10"/>
  <c r="M274" i="10"/>
  <c r="M275" i="10"/>
  <c r="M276" i="10"/>
  <c r="M277" i="10"/>
  <c r="M278" i="10"/>
  <c r="M279" i="10"/>
  <c r="M280" i="10"/>
  <c r="M281" i="10"/>
  <c r="M282" i="10"/>
  <c r="M283" i="10"/>
  <c r="M284" i="10"/>
  <c r="M285" i="10"/>
  <c r="M286" i="10"/>
  <c r="M287" i="10"/>
  <c r="M288" i="10"/>
  <c r="M289" i="10"/>
  <c r="M290" i="10"/>
  <c r="M291" i="10"/>
  <c r="M292" i="10"/>
  <c r="M293" i="10"/>
  <c r="M294" i="10"/>
  <c r="M295" i="10"/>
  <c r="M296" i="10"/>
  <c r="M297" i="10"/>
  <c r="M298" i="10"/>
  <c r="M299" i="10"/>
  <c r="M300" i="10"/>
  <c r="M301" i="10"/>
  <c r="M302" i="10"/>
  <c r="M303" i="10"/>
  <c r="M304" i="10"/>
  <c r="M305" i="10"/>
  <c r="M306" i="10"/>
  <c r="M307" i="10"/>
  <c r="M308" i="10"/>
  <c r="M309" i="10"/>
  <c r="M310" i="10"/>
  <c r="M311" i="10"/>
  <c r="M312" i="10"/>
  <c r="M313" i="10"/>
  <c r="M314" i="10"/>
  <c r="M315" i="10"/>
  <c r="M316" i="10"/>
  <c r="M317" i="10"/>
  <c r="M318" i="10"/>
  <c r="M319" i="10"/>
  <c r="M320" i="10"/>
  <c r="M321" i="10"/>
  <c r="M322" i="10"/>
  <c r="M323" i="10"/>
  <c r="M324" i="10"/>
  <c r="M325" i="10"/>
  <c r="M326" i="10"/>
  <c r="M327" i="10"/>
  <c r="M328" i="10"/>
  <c r="M329" i="10"/>
  <c r="M330" i="10"/>
  <c r="M331" i="10"/>
  <c r="M332" i="10"/>
  <c r="M333" i="10"/>
  <c r="M334" i="10"/>
  <c r="M335" i="10"/>
  <c r="M336" i="10"/>
  <c r="M337" i="10"/>
  <c r="M338" i="10"/>
  <c r="M339" i="10"/>
  <c r="M340" i="10"/>
  <c r="M341" i="10"/>
  <c r="M342" i="10"/>
  <c r="M343" i="10"/>
  <c r="M344" i="10"/>
  <c r="M345" i="10"/>
  <c r="M346" i="10"/>
  <c r="M347" i="10"/>
  <c r="M348" i="10"/>
  <c r="M349" i="10"/>
  <c r="M350" i="10"/>
  <c r="M351" i="10"/>
  <c r="M352" i="10"/>
  <c r="M353" i="10"/>
  <c r="M354" i="10"/>
  <c r="M355" i="10"/>
  <c r="M356" i="10"/>
  <c r="M357" i="10"/>
  <c r="M358" i="10"/>
  <c r="M359" i="10"/>
  <c r="M360" i="10"/>
  <c r="M361" i="10"/>
  <c r="M362" i="10"/>
  <c r="M363" i="10"/>
  <c r="M364" i="10"/>
  <c r="M365" i="10"/>
  <c r="M366" i="10"/>
  <c r="M367" i="10"/>
  <c r="M368" i="10"/>
  <c r="M369" i="10"/>
  <c r="M370" i="10"/>
  <c r="M371" i="10"/>
  <c r="M372" i="10"/>
  <c r="M373" i="10"/>
  <c r="M374" i="10"/>
  <c r="M375" i="10"/>
  <c r="M376" i="10"/>
  <c r="M377" i="10"/>
  <c r="M378" i="10"/>
  <c r="M379" i="10"/>
  <c r="M380" i="10"/>
  <c r="M381" i="10"/>
  <c r="M382" i="10"/>
  <c r="M383" i="10"/>
  <c r="M384" i="10"/>
  <c r="M385" i="10"/>
  <c r="M386" i="10"/>
  <c r="M387" i="10"/>
  <c r="M388" i="10"/>
  <c r="M389" i="10"/>
  <c r="M390" i="10"/>
  <c r="M391" i="10"/>
  <c r="M392" i="10"/>
  <c r="M393" i="10"/>
  <c r="M394" i="10"/>
  <c r="M395" i="10"/>
  <c r="M396" i="10"/>
  <c r="M397" i="10"/>
  <c r="M398" i="10"/>
  <c r="M399" i="10"/>
  <c r="M400" i="10"/>
  <c r="M401" i="10"/>
  <c r="M402" i="10"/>
  <c r="M403" i="10"/>
  <c r="M404" i="10"/>
  <c r="M405" i="10"/>
  <c r="M406" i="10"/>
  <c r="M407" i="10"/>
  <c r="M408" i="10"/>
  <c r="M409" i="10"/>
  <c r="M410" i="10"/>
  <c r="M411" i="10"/>
  <c r="M412" i="10"/>
  <c r="M413" i="10"/>
  <c r="M414" i="10"/>
  <c r="M415" i="10"/>
  <c r="M416" i="10"/>
  <c r="M417" i="10"/>
  <c r="M418" i="10"/>
  <c r="M419" i="10"/>
  <c r="M420" i="10"/>
  <c r="M421" i="10"/>
  <c r="M422" i="10"/>
  <c r="M423" i="10"/>
  <c r="M424" i="10"/>
  <c r="M425" i="10"/>
  <c r="M426" i="10"/>
  <c r="M427" i="10"/>
  <c r="M428" i="10"/>
  <c r="M429" i="10"/>
  <c r="M430" i="10"/>
  <c r="M431" i="10"/>
  <c r="M432" i="10"/>
  <c r="M433" i="10"/>
  <c r="M434" i="10"/>
  <c r="M435" i="10"/>
  <c r="M436" i="10"/>
  <c r="M437" i="10"/>
  <c r="M438" i="10"/>
  <c r="M439" i="10"/>
  <c r="M440" i="10"/>
  <c r="M441" i="10"/>
  <c r="M442" i="10"/>
  <c r="M443" i="10"/>
  <c r="M444" i="10"/>
  <c r="M445" i="10"/>
  <c r="M446" i="10"/>
  <c r="M447" i="10"/>
  <c r="M448" i="10"/>
  <c r="M449" i="10"/>
  <c r="M450" i="10"/>
  <c r="M451" i="10"/>
  <c r="M452" i="10"/>
  <c r="M453" i="10"/>
  <c r="M454" i="10"/>
  <c r="M455" i="10"/>
  <c r="M456" i="10"/>
  <c r="M457" i="10"/>
  <c r="M458" i="10"/>
  <c r="M459" i="10"/>
  <c r="M460" i="10"/>
  <c r="M461" i="10"/>
  <c r="M462" i="10"/>
  <c r="M463" i="10"/>
  <c r="M464" i="10"/>
  <c r="M465" i="10"/>
  <c r="M466" i="10"/>
  <c r="M467" i="10"/>
  <c r="M468" i="10"/>
  <c r="M469" i="10"/>
  <c r="M470" i="10"/>
  <c r="M471" i="10"/>
  <c r="M472" i="10"/>
  <c r="M473" i="10"/>
  <c r="M474" i="10"/>
  <c r="M475" i="10"/>
  <c r="M476" i="10"/>
  <c r="M477" i="10"/>
  <c r="M478" i="10"/>
  <c r="M479" i="10"/>
  <c r="M480" i="10"/>
  <c r="M481" i="10"/>
  <c r="M482" i="10"/>
  <c r="M483" i="10"/>
  <c r="M484" i="10"/>
  <c r="M485" i="10"/>
  <c r="M486" i="10"/>
  <c r="M487" i="10"/>
  <c r="M488" i="10"/>
  <c r="M489" i="10"/>
  <c r="M490" i="10"/>
  <c r="M491" i="10"/>
  <c r="M492" i="10"/>
  <c r="M493" i="10"/>
  <c r="M494" i="10"/>
  <c r="M495" i="10"/>
  <c r="M496" i="10"/>
  <c r="M497" i="10"/>
  <c r="M498" i="10"/>
  <c r="M499" i="10"/>
  <c r="M500" i="10"/>
  <c r="M501" i="10"/>
  <c r="M502" i="10"/>
  <c r="M503" i="10"/>
  <c r="M504" i="10"/>
  <c r="M505" i="10"/>
  <c r="M506" i="10"/>
  <c r="M507" i="10"/>
  <c r="M508" i="10"/>
  <c r="M509" i="10"/>
  <c r="M510" i="10"/>
  <c r="M511" i="10"/>
  <c r="M512" i="10"/>
  <c r="M513" i="10"/>
  <c r="M514" i="10"/>
  <c r="M515" i="10"/>
  <c r="M516" i="10"/>
  <c r="M517" i="10"/>
  <c r="M518" i="10"/>
  <c r="M519" i="10"/>
  <c r="M520" i="10"/>
  <c r="M521" i="10"/>
  <c r="M522" i="10"/>
  <c r="M523" i="10"/>
  <c r="M524" i="10"/>
  <c r="M525" i="10"/>
  <c r="M526" i="10"/>
  <c r="M527" i="10"/>
  <c r="M528" i="10"/>
  <c r="M529" i="10"/>
  <c r="M530" i="10"/>
  <c r="M531" i="10"/>
  <c r="M532" i="10"/>
  <c r="M533" i="10"/>
  <c r="M534" i="10"/>
  <c r="M535" i="10"/>
  <c r="M536" i="10"/>
  <c r="M537" i="10"/>
  <c r="M538" i="10"/>
  <c r="M539" i="10"/>
  <c r="M540" i="10"/>
  <c r="M541" i="10"/>
  <c r="M542" i="10"/>
  <c r="M543" i="10"/>
  <c r="M544" i="10"/>
  <c r="M545" i="10"/>
  <c r="M546" i="10"/>
  <c r="M547" i="10"/>
  <c r="M548" i="10"/>
  <c r="M549" i="10"/>
  <c r="M550" i="10"/>
  <c r="M551" i="10"/>
  <c r="M552" i="10"/>
  <c r="M553" i="10"/>
  <c r="M554" i="10"/>
  <c r="M555" i="10"/>
  <c r="M556" i="10"/>
  <c r="M557" i="10"/>
  <c r="M558" i="10"/>
  <c r="M559" i="10"/>
  <c r="M560" i="10"/>
  <c r="M561" i="10"/>
  <c r="M562" i="10"/>
  <c r="M563" i="10"/>
  <c r="M564" i="10"/>
  <c r="M565" i="10"/>
  <c r="M566" i="10"/>
  <c r="M567" i="10"/>
  <c r="M568" i="10"/>
  <c r="M569" i="10"/>
  <c r="M570" i="10"/>
  <c r="M571" i="10"/>
  <c r="M572" i="10"/>
  <c r="M573" i="10"/>
  <c r="M574" i="10"/>
  <c r="M575" i="10"/>
  <c r="M576" i="10"/>
  <c r="M577" i="10"/>
  <c r="M578" i="10"/>
  <c r="M579" i="10"/>
  <c r="M580" i="10"/>
  <c r="M581" i="10"/>
  <c r="M582" i="10"/>
  <c r="M583" i="10"/>
  <c r="M584" i="10"/>
  <c r="M585" i="10"/>
  <c r="M586" i="10"/>
  <c r="M587" i="10"/>
  <c r="M588" i="10"/>
  <c r="M589" i="10"/>
  <c r="M590" i="10"/>
  <c r="M591" i="10"/>
  <c r="M592" i="10"/>
  <c r="M593" i="10"/>
  <c r="M594" i="10"/>
  <c r="M595" i="10"/>
  <c r="M596" i="10"/>
  <c r="M597" i="10"/>
  <c r="M598" i="10"/>
  <c r="M599" i="10"/>
  <c r="M600" i="10"/>
  <c r="M601" i="10"/>
  <c r="M602" i="10"/>
  <c r="M603" i="10"/>
  <c r="M604" i="10"/>
  <c r="M605" i="10"/>
  <c r="M606" i="10"/>
  <c r="M607" i="10"/>
  <c r="M608" i="10"/>
  <c r="M609" i="10"/>
  <c r="M610" i="10"/>
  <c r="M611" i="10"/>
  <c r="M612" i="10"/>
  <c r="M613" i="10"/>
  <c r="M614" i="10"/>
  <c r="M615" i="10"/>
  <c r="M616" i="10"/>
  <c r="M617" i="10"/>
  <c r="M618" i="10"/>
  <c r="M619" i="10"/>
  <c r="M620" i="10"/>
  <c r="M621" i="10"/>
  <c r="M622" i="10"/>
  <c r="M623" i="10"/>
  <c r="M624" i="10"/>
  <c r="M625" i="10"/>
  <c r="M626" i="10"/>
  <c r="M627" i="10"/>
  <c r="M628" i="10"/>
  <c r="M629" i="10"/>
  <c r="M630" i="10"/>
  <c r="M631" i="10"/>
  <c r="M632" i="10"/>
  <c r="M633" i="10"/>
  <c r="M634" i="10"/>
  <c r="M635" i="10"/>
  <c r="M636" i="10"/>
  <c r="M637" i="10"/>
  <c r="M638" i="10"/>
  <c r="M639" i="10"/>
  <c r="M640" i="10"/>
  <c r="M641" i="10"/>
  <c r="M642" i="10"/>
  <c r="M643" i="10"/>
  <c r="M644" i="10"/>
  <c r="M645" i="10"/>
  <c r="M646" i="10"/>
  <c r="M647" i="10"/>
  <c r="M648" i="10"/>
  <c r="M649" i="10"/>
  <c r="M650" i="10"/>
  <c r="M651" i="10"/>
  <c r="M652" i="10"/>
  <c r="M653" i="10"/>
  <c r="M654" i="10"/>
  <c r="M655" i="10"/>
  <c r="M656" i="10"/>
  <c r="M657" i="10"/>
  <c r="M658" i="10"/>
  <c r="M659" i="10"/>
  <c r="M660" i="10"/>
  <c r="M661" i="10"/>
  <c r="M662" i="10"/>
  <c r="M663" i="10"/>
  <c r="M664" i="10"/>
  <c r="M665" i="10"/>
  <c r="M666" i="10"/>
  <c r="M667" i="10"/>
  <c r="M668" i="10"/>
  <c r="M669" i="10"/>
  <c r="M670" i="10"/>
  <c r="M671" i="10"/>
  <c r="M672" i="10"/>
  <c r="M673" i="10"/>
  <c r="M674" i="10"/>
  <c r="M675" i="10"/>
  <c r="M676" i="10"/>
  <c r="M677" i="10"/>
  <c r="M678" i="10"/>
  <c r="M679" i="10"/>
  <c r="M680" i="10"/>
  <c r="M681" i="10"/>
  <c r="M682" i="10"/>
  <c r="M683" i="10"/>
  <c r="M684" i="10"/>
  <c r="M685" i="10"/>
  <c r="M686" i="10"/>
  <c r="M687" i="10"/>
  <c r="M688" i="10"/>
  <c r="M689" i="10"/>
  <c r="M690" i="10"/>
  <c r="M691" i="10"/>
  <c r="M692" i="10"/>
  <c r="M693" i="10"/>
  <c r="M694" i="10"/>
  <c r="M695" i="10"/>
  <c r="M696" i="10"/>
  <c r="M697" i="10"/>
  <c r="M698" i="10"/>
  <c r="M699" i="10"/>
  <c r="M700" i="10"/>
  <c r="M701" i="10"/>
  <c r="M702" i="10"/>
  <c r="M703" i="10"/>
  <c r="M704" i="10"/>
  <c r="M705" i="10"/>
  <c r="M706" i="10"/>
  <c r="M707" i="10"/>
  <c r="M708" i="10"/>
  <c r="M709" i="10"/>
  <c r="M710" i="10"/>
  <c r="M711" i="10"/>
  <c r="M712" i="10"/>
  <c r="M713" i="10"/>
  <c r="M714" i="10"/>
  <c r="M715" i="10"/>
  <c r="M716" i="10"/>
  <c r="M717" i="10"/>
  <c r="M718" i="10"/>
  <c r="M719" i="10"/>
  <c r="M720" i="10"/>
  <c r="M721" i="10"/>
  <c r="M722" i="10"/>
  <c r="M723" i="10"/>
  <c r="M724" i="10"/>
  <c r="M725" i="10"/>
  <c r="M726" i="10"/>
  <c r="M727" i="10"/>
  <c r="M728" i="10"/>
  <c r="M729" i="10"/>
  <c r="M730" i="10"/>
  <c r="M731" i="10"/>
  <c r="M732" i="10"/>
  <c r="M733" i="10"/>
  <c r="M734" i="10"/>
  <c r="M735" i="10"/>
  <c r="M736" i="10"/>
  <c r="M737" i="10"/>
  <c r="M738" i="10"/>
  <c r="M739" i="10"/>
  <c r="M740" i="10"/>
  <c r="M741" i="10"/>
  <c r="M742" i="10"/>
  <c r="M743" i="10"/>
  <c r="M744" i="10"/>
  <c r="M745" i="10"/>
  <c r="M746" i="10"/>
  <c r="M747" i="10"/>
  <c r="M748" i="10"/>
  <c r="M749" i="10"/>
  <c r="M750" i="10"/>
  <c r="M751" i="10"/>
  <c r="M752" i="10"/>
  <c r="M753" i="10"/>
  <c r="M754" i="10"/>
  <c r="M755" i="10"/>
  <c r="M756" i="10"/>
  <c r="M757" i="10"/>
  <c r="M758" i="10"/>
  <c r="M759" i="10"/>
  <c r="M760" i="10"/>
  <c r="M761" i="10"/>
  <c r="M762" i="10"/>
  <c r="M763" i="10"/>
  <c r="M764" i="10"/>
  <c r="M765" i="10"/>
  <c r="M766" i="10"/>
  <c r="M767" i="10"/>
  <c r="M768" i="10"/>
  <c r="M769" i="10"/>
  <c r="M770" i="10"/>
  <c r="M771" i="10"/>
  <c r="M772" i="10"/>
  <c r="M773" i="10"/>
  <c r="M774" i="10"/>
  <c r="M775" i="10"/>
  <c r="M776" i="10"/>
  <c r="M777" i="10"/>
  <c r="M778" i="10"/>
  <c r="M779" i="10"/>
  <c r="M780" i="10"/>
  <c r="M781" i="10"/>
  <c r="M782" i="10"/>
  <c r="M783" i="10"/>
  <c r="M784" i="10"/>
  <c r="M785" i="10"/>
  <c r="M786" i="10"/>
  <c r="M787" i="10"/>
  <c r="M788" i="10"/>
  <c r="M789" i="10"/>
  <c r="M790" i="10"/>
  <c r="M791" i="10"/>
  <c r="M792" i="10"/>
  <c r="M793" i="10"/>
  <c r="M794" i="10"/>
  <c r="M795" i="10"/>
  <c r="M796" i="10"/>
  <c r="M797" i="10"/>
  <c r="M798" i="10"/>
  <c r="M799" i="10"/>
  <c r="M800" i="10"/>
  <c r="M801" i="10"/>
  <c r="M802" i="10"/>
  <c r="M803" i="10"/>
  <c r="M804" i="10"/>
  <c r="M805" i="10"/>
  <c r="M806" i="10"/>
  <c r="M807" i="10"/>
  <c r="M808" i="10"/>
  <c r="M809" i="10"/>
  <c r="M810" i="10"/>
  <c r="M811" i="10"/>
  <c r="M812" i="10"/>
  <c r="M813" i="10"/>
  <c r="M814" i="10"/>
  <c r="M815" i="10"/>
  <c r="M816" i="10"/>
  <c r="M817" i="10"/>
  <c r="M818" i="10"/>
  <c r="M819" i="10"/>
  <c r="M820" i="10"/>
  <c r="M821" i="10"/>
  <c r="M822" i="10"/>
  <c r="M823" i="10"/>
  <c r="M824" i="10"/>
  <c r="M825" i="10"/>
  <c r="M826" i="10"/>
  <c r="M827" i="10"/>
  <c r="M828" i="10"/>
  <c r="M829" i="10"/>
  <c r="M830" i="10"/>
  <c r="M831" i="10"/>
  <c r="M832" i="10"/>
  <c r="M833" i="10"/>
  <c r="M834" i="10"/>
  <c r="M835" i="10"/>
  <c r="M836" i="10"/>
  <c r="M837" i="10"/>
  <c r="M838" i="10"/>
  <c r="M839" i="10"/>
  <c r="M840" i="10"/>
  <c r="M841" i="10"/>
  <c r="M842" i="10"/>
  <c r="M843" i="10"/>
  <c r="M844" i="10"/>
  <c r="M845" i="10"/>
  <c r="M846" i="10"/>
  <c r="M847" i="10"/>
  <c r="M848" i="10"/>
  <c r="M849" i="10"/>
  <c r="M850" i="10"/>
  <c r="M851" i="10"/>
  <c r="M852" i="10"/>
  <c r="M853" i="10"/>
  <c r="M854" i="10"/>
  <c r="M855" i="10"/>
  <c r="M856" i="10"/>
  <c r="M857" i="10"/>
  <c r="M858" i="10"/>
  <c r="M859" i="10"/>
  <c r="M860" i="10"/>
  <c r="M861" i="10"/>
  <c r="M862" i="10"/>
  <c r="M863" i="10"/>
  <c r="M864" i="10"/>
  <c r="M865" i="10"/>
  <c r="M866" i="10"/>
  <c r="M867" i="10"/>
  <c r="M868" i="10"/>
  <c r="M869" i="10"/>
  <c r="M870" i="10"/>
  <c r="M871" i="10"/>
  <c r="M872" i="10"/>
  <c r="M873" i="10"/>
  <c r="M874" i="10"/>
  <c r="M875" i="10"/>
  <c r="M876" i="10"/>
  <c r="M877" i="10"/>
  <c r="M878" i="10"/>
  <c r="M879" i="10"/>
  <c r="M880" i="10"/>
  <c r="M881" i="10"/>
  <c r="M882" i="10"/>
  <c r="M883" i="10"/>
  <c r="M884" i="10"/>
  <c r="M885" i="10"/>
  <c r="M886" i="10"/>
  <c r="M887" i="10"/>
  <c r="M888" i="10"/>
  <c r="M889" i="10"/>
  <c r="M890" i="10"/>
  <c r="M891" i="10"/>
  <c r="M892" i="10"/>
  <c r="M893" i="10"/>
  <c r="M894" i="10"/>
  <c r="M895" i="10"/>
  <c r="M896" i="10"/>
  <c r="M897" i="10"/>
  <c r="M898" i="10"/>
  <c r="M899" i="10"/>
  <c r="M900" i="10"/>
  <c r="M901" i="10"/>
  <c r="M902" i="10"/>
  <c r="M903" i="10"/>
  <c r="M904" i="10"/>
  <c r="M905" i="10"/>
  <c r="M906" i="10"/>
  <c r="M907" i="10"/>
  <c r="M908" i="10"/>
  <c r="M909" i="10"/>
  <c r="M910" i="10"/>
  <c r="M911" i="10"/>
  <c r="M912" i="10"/>
  <c r="M913" i="10"/>
  <c r="M914" i="10"/>
  <c r="M915" i="10"/>
  <c r="M916" i="10"/>
  <c r="M917" i="10"/>
  <c r="M918" i="10"/>
  <c r="M919" i="10"/>
  <c r="M920" i="10"/>
  <c r="M921" i="10"/>
  <c r="M922" i="10"/>
  <c r="M923" i="10"/>
  <c r="M924" i="10"/>
  <c r="M925" i="10"/>
  <c r="M926" i="10"/>
  <c r="M927" i="10"/>
  <c r="M928" i="10"/>
  <c r="M929" i="10"/>
  <c r="M930" i="10"/>
  <c r="M931" i="10"/>
  <c r="M932" i="10"/>
  <c r="M933" i="10"/>
  <c r="M934" i="10"/>
  <c r="M935" i="10"/>
  <c r="M936" i="10"/>
  <c r="M937" i="10"/>
  <c r="M938" i="10"/>
  <c r="M939" i="10"/>
  <c r="M940" i="10"/>
  <c r="M941" i="10"/>
  <c r="M942" i="10"/>
  <c r="M943" i="10"/>
  <c r="M944" i="10"/>
  <c r="M945" i="10"/>
  <c r="M946" i="10"/>
  <c r="M947" i="10"/>
  <c r="M948" i="10"/>
  <c r="M949" i="10"/>
  <c r="M950" i="10"/>
  <c r="M951" i="10"/>
  <c r="M952" i="10"/>
  <c r="M953" i="10"/>
  <c r="M954" i="10"/>
  <c r="M955" i="10"/>
  <c r="M956" i="10"/>
  <c r="M957" i="10"/>
  <c r="M958" i="10"/>
  <c r="M959" i="10"/>
  <c r="M960" i="10"/>
  <c r="M961" i="10"/>
  <c r="M962" i="10"/>
  <c r="M963" i="10"/>
  <c r="M964" i="10"/>
  <c r="M965" i="10"/>
  <c r="M966" i="10"/>
  <c r="M967" i="10"/>
  <c r="M968" i="10"/>
  <c r="M969" i="10"/>
  <c r="M970" i="10"/>
  <c r="M971" i="10"/>
  <c r="M972" i="10"/>
  <c r="M973" i="10"/>
  <c r="M974" i="10"/>
  <c r="M975" i="10"/>
  <c r="M976" i="10"/>
  <c r="M977" i="10"/>
  <c r="M978" i="10"/>
  <c r="M979" i="10"/>
  <c r="M980" i="10"/>
  <c r="M981" i="10"/>
  <c r="M982" i="10"/>
  <c r="M983" i="10"/>
  <c r="M984" i="10"/>
  <c r="M985" i="10"/>
  <c r="M986" i="10"/>
  <c r="M987" i="10"/>
  <c r="M988" i="10"/>
  <c r="M989" i="10"/>
  <c r="M990" i="10"/>
  <c r="M991" i="10"/>
  <c r="M992" i="10"/>
  <c r="M993" i="10"/>
  <c r="M994" i="10"/>
  <c r="M995" i="10"/>
  <c r="M996" i="10"/>
  <c r="M997" i="10"/>
  <c r="M998" i="10"/>
  <c r="M999" i="10"/>
  <c r="M1000" i="10"/>
  <c r="M1001" i="10"/>
  <c r="M1002" i="10"/>
  <c r="M1003" i="10"/>
  <c r="M1004" i="10"/>
  <c r="M1005" i="10"/>
  <c r="M1006" i="10"/>
  <c r="M1007" i="10"/>
  <c r="M1008" i="10"/>
  <c r="M1009" i="10"/>
  <c r="M1010" i="10"/>
  <c r="M1011" i="10"/>
  <c r="M1012" i="10"/>
  <c r="M1013" i="10"/>
  <c r="M1014" i="10"/>
  <c r="M1015" i="10"/>
  <c r="M1016" i="10"/>
  <c r="M1017" i="10"/>
  <c r="M1018" i="10"/>
  <c r="M1019" i="10"/>
  <c r="M1020" i="10"/>
  <c r="M1021" i="10"/>
  <c r="M1022" i="10"/>
  <c r="M1023" i="10"/>
  <c r="M1024" i="10"/>
  <c r="M1025" i="10"/>
  <c r="M1026" i="10"/>
  <c r="M1027" i="10"/>
  <c r="M1028" i="10"/>
  <c r="M1029" i="10"/>
  <c r="M1030" i="10"/>
  <c r="M1031" i="10"/>
  <c r="M1032" i="10"/>
  <c r="M1033" i="10"/>
  <c r="M1034" i="10"/>
  <c r="M1035" i="10"/>
  <c r="M1036" i="10"/>
  <c r="M1037" i="10"/>
  <c r="M1038" i="10"/>
  <c r="M1039" i="10"/>
  <c r="M1040" i="10"/>
  <c r="M1041" i="10"/>
  <c r="M1042" i="10"/>
  <c r="M1043" i="10"/>
  <c r="M1044" i="10"/>
  <c r="M1045" i="10"/>
  <c r="M1046" i="10"/>
  <c r="M1047" i="10"/>
  <c r="M1048" i="10"/>
  <c r="M1049" i="10"/>
  <c r="M1050" i="10"/>
  <c r="M1051" i="10"/>
  <c r="M1052" i="10"/>
  <c r="M1053" i="10"/>
  <c r="M1054" i="10"/>
  <c r="M1055" i="10"/>
  <c r="M1056" i="10"/>
  <c r="M1057" i="10"/>
  <c r="M1058" i="10"/>
  <c r="M1059" i="10"/>
  <c r="M1060" i="10"/>
  <c r="M1061" i="10"/>
  <c r="M1062" i="10"/>
  <c r="M1063" i="10"/>
  <c r="M1064" i="10"/>
  <c r="M1065" i="10"/>
  <c r="M1066" i="10"/>
  <c r="M1067" i="10"/>
  <c r="M1068" i="10"/>
  <c r="M1069" i="10"/>
  <c r="M1070" i="10"/>
  <c r="M1071" i="10"/>
  <c r="M1072" i="10"/>
  <c r="M1073" i="10"/>
  <c r="M1074" i="10"/>
  <c r="M1075" i="10"/>
  <c r="M1076" i="10"/>
  <c r="M1077" i="10"/>
  <c r="M1078" i="10"/>
  <c r="M1079" i="10"/>
  <c r="M1080" i="10"/>
  <c r="M1081" i="10"/>
  <c r="M1082" i="10"/>
  <c r="M1083" i="10"/>
  <c r="M1084" i="10"/>
  <c r="M1085" i="10"/>
  <c r="M1086" i="10"/>
  <c r="M1087" i="10"/>
  <c r="M1088" i="10"/>
  <c r="M1089" i="10"/>
  <c r="M1090" i="10"/>
  <c r="M1091" i="10"/>
  <c r="M1092" i="10"/>
  <c r="M1093" i="10"/>
  <c r="M1094" i="10"/>
  <c r="M1095" i="10"/>
  <c r="M1096" i="10"/>
  <c r="M1097" i="10"/>
  <c r="M1098" i="10"/>
  <c r="M1099" i="10"/>
  <c r="M1100" i="10"/>
  <c r="M1101" i="10"/>
  <c r="M1102" i="10"/>
  <c r="M1103" i="10"/>
  <c r="M1104" i="10"/>
  <c r="M1105" i="10"/>
  <c r="M1106" i="10"/>
  <c r="M1107" i="10"/>
  <c r="M1108" i="10"/>
  <c r="M1109" i="10"/>
  <c r="M1110" i="10"/>
  <c r="M1111" i="10"/>
  <c r="M1112" i="10"/>
  <c r="M1113" i="10"/>
  <c r="M1114" i="10"/>
  <c r="M1115" i="10"/>
  <c r="M1116" i="10"/>
  <c r="M1117" i="10"/>
  <c r="M1118" i="10"/>
  <c r="M1119" i="10"/>
  <c r="M1120" i="10"/>
  <c r="M1121" i="10"/>
  <c r="M1122" i="10"/>
  <c r="M1123" i="10"/>
  <c r="M1124" i="10"/>
  <c r="M1125" i="10"/>
  <c r="M1126" i="10"/>
  <c r="M1127" i="10"/>
  <c r="M1128" i="10"/>
  <c r="M1129" i="10"/>
  <c r="M1130" i="10"/>
  <c r="M1131" i="10"/>
  <c r="M1132" i="10"/>
  <c r="M1133" i="10"/>
  <c r="M1134" i="10"/>
  <c r="M1135" i="10"/>
  <c r="M1136" i="10"/>
  <c r="M1137" i="10"/>
  <c r="M1138" i="10"/>
  <c r="M1139" i="10"/>
  <c r="M1140" i="10"/>
  <c r="M1141" i="10"/>
  <c r="M1142" i="10"/>
  <c r="M1143" i="10"/>
  <c r="M1144" i="10"/>
  <c r="M1145" i="10"/>
  <c r="M1146" i="10"/>
  <c r="M1147" i="10"/>
  <c r="M1148" i="10"/>
  <c r="M1149" i="10"/>
  <c r="M1150" i="10"/>
  <c r="M1151" i="10"/>
  <c r="M1152" i="10"/>
  <c r="M1153" i="10"/>
  <c r="M1154" i="10"/>
  <c r="M1155" i="10"/>
  <c r="M1156" i="10"/>
  <c r="M1157" i="10"/>
  <c r="M1158" i="10"/>
  <c r="M1159" i="10"/>
  <c r="M1160" i="10"/>
  <c r="M1161" i="10"/>
  <c r="M1162" i="10"/>
  <c r="M1163" i="10"/>
  <c r="M1164" i="10"/>
  <c r="M1165" i="10"/>
  <c r="M1166" i="10"/>
  <c r="M1167" i="10"/>
  <c r="M1168" i="10"/>
  <c r="M1169" i="10"/>
  <c r="M1170" i="10"/>
  <c r="M1171" i="10"/>
  <c r="M1172" i="10"/>
  <c r="M1173" i="10"/>
  <c r="M1174" i="10"/>
  <c r="M1175" i="10"/>
  <c r="M1176" i="10"/>
  <c r="M1177" i="10"/>
  <c r="M1178" i="10"/>
  <c r="M1179" i="10"/>
  <c r="M1180" i="10"/>
  <c r="M1181" i="10"/>
  <c r="M1182" i="10"/>
  <c r="M1183" i="10"/>
  <c r="M1184" i="10"/>
  <c r="M1185" i="10"/>
  <c r="M1186" i="10"/>
  <c r="M1187" i="10"/>
  <c r="M1188" i="10"/>
  <c r="M1189" i="10"/>
  <c r="M1190" i="10"/>
  <c r="M1191" i="10"/>
  <c r="M1192" i="10"/>
  <c r="M1193" i="10"/>
  <c r="M1194" i="10"/>
  <c r="M1195" i="10"/>
  <c r="M1196" i="10"/>
  <c r="M1197" i="10"/>
  <c r="M1198" i="10"/>
  <c r="M1199" i="10"/>
  <c r="M1200" i="10"/>
  <c r="M1201" i="10"/>
  <c r="M1202" i="10"/>
  <c r="M1203" i="10"/>
  <c r="M1204" i="10"/>
  <c r="M1205" i="10"/>
  <c r="M1206" i="10"/>
  <c r="M1207" i="10"/>
  <c r="M1208" i="10"/>
  <c r="M1209" i="10"/>
  <c r="M1210" i="10"/>
  <c r="M1211" i="10"/>
  <c r="M1212" i="10"/>
  <c r="M1213" i="10"/>
  <c r="M1214" i="10"/>
  <c r="M1215" i="10"/>
  <c r="M1216" i="10"/>
  <c r="M1217" i="10"/>
  <c r="M1218" i="10"/>
  <c r="M1219" i="10"/>
  <c r="M1220" i="10"/>
  <c r="M1221" i="10"/>
  <c r="M1222" i="10"/>
  <c r="M1223" i="10"/>
  <c r="M1224" i="10"/>
  <c r="M1225" i="10"/>
  <c r="M1226" i="10"/>
  <c r="M1227" i="10"/>
  <c r="M1228" i="10"/>
  <c r="M1229" i="10"/>
  <c r="M1230" i="10"/>
  <c r="M1231" i="10"/>
  <c r="M1232" i="10"/>
  <c r="M1233" i="10"/>
  <c r="M1234" i="10"/>
  <c r="M1235" i="10"/>
  <c r="M1236" i="10"/>
  <c r="M1237" i="10"/>
  <c r="M1238" i="10"/>
  <c r="M1239" i="10"/>
  <c r="M1240" i="10"/>
  <c r="M1241" i="10"/>
  <c r="M1242" i="10"/>
  <c r="M1243" i="10"/>
  <c r="M1244" i="10"/>
  <c r="M1245" i="10"/>
  <c r="M1246" i="10"/>
  <c r="M1247" i="10"/>
  <c r="M1248" i="10"/>
  <c r="M1249" i="10"/>
  <c r="M1250" i="10"/>
  <c r="M1251" i="10"/>
  <c r="M1252" i="10"/>
  <c r="M1253" i="10"/>
  <c r="M1254" i="10"/>
  <c r="M1255" i="10"/>
  <c r="M1256" i="10"/>
  <c r="M1257" i="10"/>
  <c r="M1258" i="10"/>
  <c r="M1259" i="10"/>
  <c r="M1260" i="10"/>
  <c r="M1261" i="10"/>
  <c r="M1262" i="10"/>
  <c r="M1263" i="10"/>
  <c r="M1264" i="10"/>
  <c r="M1265" i="10"/>
  <c r="M1266" i="10"/>
  <c r="M1267" i="10"/>
  <c r="M1268" i="10"/>
  <c r="M1269" i="10"/>
  <c r="M1270" i="10"/>
  <c r="M1271" i="10"/>
  <c r="M1272" i="10"/>
  <c r="M1273" i="10"/>
  <c r="M1274" i="10"/>
  <c r="M1275" i="10"/>
  <c r="M1276" i="10"/>
  <c r="M1277" i="10"/>
  <c r="M1278" i="10"/>
  <c r="M1279" i="10"/>
  <c r="M1280" i="10"/>
  <c r="M1281" i="10"/>
  <c r="M1282" i="10"/>
  <c r="M1283" i="10"/>
  <c r="M1284" i="10"/>
  <c r="M1285" i="10"/>
  <c r="M1286" i="10"/>
  <c r="M1287" i="10"/>
  <c r="M1288" i="10"/>
  <c r="M1289" i="10"/>
  <c r="M1290" i="10"/>
  <c r="M1291" i="10"/>
  <c r="M1292" i="10"/>
  <c r="M1293" i="10"/>
  <c r="M1294" i="10"/>
  <c r="M1295" i="10"/>
  <c r="M1296" i="10"/>
  <c r="M1297" i="10"/>
  <c r="M1298" i="10"/>
  <c r="M1299" i="10"/>
  <c r="M1300" i="10"/>
  <c r="M1301" i="10"/>
  <c r="M1302" i="10"/>
  <c r="M1303" i="10"/>
  <c r="M1304" i="10"/>
  <c r="M1305" i="10"/>
  <c r="M1306" i="10"/>
  <c r="M1307" i="10"/>
  <c r="M1308" i="10"/>
  <c r="M1309" i="10"/>
  <c r="M1310" i="10"/>
  <c r="M1311" i="10"/>
  <c r="M1312" i="10"/>
  <c r="M1313" i="10"/>
  <c r="M1314" i="10"/>
  <c r="M1315" i="10"/>
  <c r="M1316" i="10"/>
  <c r="M1317" i="10"/>
  <c r="M1318" i="10"/>
  <c r="M1319" i="10"/>
  <c r="M1320" i="10"/>
  <c r="M1321" i="10"/>
  <c r="M1322" i="10"/>
  <c r="M1323" i="10"/>
  <c r="M1324" i="10"/>
  <c r="M1325" i="10"/>
  <c r="M1326" i="10"/>
  <c r="M1327" i="10"/>
  <c r="M1328" i="10"/>
  <c r="M1329" i="10"/>
  <c r="M1330" i="10"/>
  <c r="M1331" i="10"/>
  <c r="M1332" i="10"/>
  <c r="M1333" i="10"/>
  <c r="M1334" i="10"/>
  <c r="M1335" i="10"/>
  <c r="M1336" i="10"/>
  <c r="M1337" i="10"/>
  <c r="M1338" i="10"/>
  <c r="M1339" i="10"/>
  <c r="M1340" i="10"/>
  <c r="M1341" i="10"/>
  <c r="M1342" i="10"/>
  <c r="M1343" i="10"/>
  <c r="M1344" i="10"/>
  <c r="M1345" i="10"/>
  <c r="M1346" i="10"/>
  <c r="M1347" i="10"/>
  <c r="M1348" i="10"/>
  <c r="M1349" i="10"/>
  <c r="M1350" i="10"/>
  <c r="M1351" i="10"/>
  <c r="M1352" i="10"/>
  <c r="M1353" i="10"/>
  <c r="M1354" i="10"/>
  <c r="M1355" i="10"/>
  <c r="M1356" i="10"/>
  <c r="M1357" i="10"/>
  <c r="M1358" i="10"/>
  <c r="M1359" i="10"/>
  <c r="M1360" i="10"/>
  <c r="M1361" i="10"/>
  <c r="M1362" i="10"/>
  <c r="M1363" i="10"/>
  <c r="M1364" i="10"/>
  <c r="M1365" i="10"/>
  <c r="M1366" i="10"/>
  <c r="M1367" i="10"/>
  <c r="M1368" i="10"/>
  <c r="M1369" i="10"/>
  <c r="M1370" i="10"/>
  <c r="M1371" i="10"/>
  <c r="M1372" i="10"/>
  <c r="M1373" i="10"/>
  <c r="M1374" i="10"/>
  <c r="M1375" i="10"/>
  <c r="M1376" i="10"/>
  <c r="M1377" i="10"/>
  <c r="M1378" i="10"/>
  <c r="M1379" i="10"/>
  <c r="M1380" i="10"/>
  <c r="M1381" i="10"/>
  <c r="M1382" i="10"/>
  <c r="M1383" i="10"/>
  <c r="M1384" i="10"/>
  <c r="M1385" i="10"/>
  <c r="M1386" i="10"/>
  <c r="M1387" i="10"/>
  <c r="M1388" i="10"/>
  <c r="M1389" i="10"/>
  <c r="M1390" i="10"/>
  <c r="M1391" i="10"/>
  <c r="M1392" i="10"/>
  <c r="M1393" i="10"/>
  <c r="M1394" i="10"/>
  <c r="M1395" i="10"/>
  <c r="M1396" i="10"/>
  <c r="M1397" i="10"/>
  <c r="M1398" i="10"/>
  <c r="M1399" i="10"/>
  <c r="M1400" i="10"/>
  <c r="M1401" i="10"/>
  <c r="M1402" i="10"/>
  <c r="M1403" i="10"/>
  <c r="M1404" i="10"/>
  <c r="M1405" i="10"/>
  <c r="M1406" i="10"/>
  <c r="M1407" i="10"/>
  <c r="M1408" i="10"/>
  <c r="M1409" i="10"/>
  <c r="M1410" i="10"/>
  <c r="M1411" i="10"/>
  <c r="M1412" i="10"/>
  <c r="M1413" i="10"/>
  <c r="M1414" i="10"/>
  <c r="M1415" i="10"/>
  <c r="M1416" i="10"/>
  <c r="M1417" i="10"/>
  <c r="M1418" i="10"/>
  <c r="M1419" i="10"/>
  <c r="M1420" i="10"/>
  <c r="M1421" i="10"/>
  <c r="M1422" i="10"/>
  <c r="M1423" i="10"/>
  <c r="M1424" i="10"/>
  <c r="M1425" i="10"/>
  <c r="M1426" i="10"/>
  <c r="M1427" i="10"/>
  <c r="M1428" i="10"/>
  <c r="M1429" i="10"/>
  <c r="M1430" i="10"/>
  <c r="M1431" i="10"/>
  <c r="M1432" i="10"/>
  <c r="M1433" i="10"/>
  <c r="M1434" i="10"/>
  <c r="M1435" i="10"/>
  <c r="M1436" i="10"/>
  <c r="M1437" i="10"/>
  <c r="M1438" i="10"/>
  <c r="M1439" i="10"/>
  <c r="M1440" i="10"/>
  <c r="M1441" i="10"/>
  <c r="M1442" i="10"/>
  <c r="M1443" i="10"/>
  <c r="M1444" i="10"/>
  <c r="M1445" i="10"/>
  <c r="M1446" i="10"/>
  <c r="M1447" i="10"/>
  <c r="M1448" i="10"/>
  <c r="M1449" i="10"/>
  <c r="M1450" i="10"/>
  <c r="M1451" i="10"/>
  <c r="M1452" i="10"/>
  <c r="M1453" i="10"/>
  <c r="M1454" i="10"/>
  <c r="M1455" i="10"/>
  <c r="M1456" i="10"/>
  <c r="M1457" i="10"/>
  <c r="M1458" i="10"/>
  <c r="M1459" i="10"/>
  <c r="M1460" i="10"/>
  <c r="M1461" i="10"/>
  <c r="M1462" i="10"/>
  <c r="M1463" i="10"/>
  <c r="M1464" i="10"/>
  <c r="M1465" i="10"/>
  <c r="M1466" i="10"/>
  <c r="M1467" i="10"/>
  <c r="M1468" i="10"/>
  <c r="M1469" i="10"/>
  <c r="M1470" i="10"/>
  <c r="M1471" i="10"/>
  <c r="M1472" i="10"/>
  <c r="M1473" i="10"/>
  <c r="M1474" i="10"/>
  <c r="M1475" i="10"/>
  <c r="M1476" i="10"/>
  <c r="M1477" i="10"/>
  <c r="M1478" i="10"/>
  <c r="M1479" i="10"/>
  <c r="M1480" i="10"/>
  <c r="M1481" i="10"/>
  <c r="M1482" i="10"/>
  <c r="M1483" i="10"/>
  <c r="M1484" i="10"/>
  <c r="M1485" i="10"/>
  <c r="M1486" i="10"/>
  <c r="M1487" i="10"/>
  <c r="M1488" i="10"/>
  <c r="M1489" i="10"/>
  <c r="M1490" i="10"/>
  <c r="M1491" i="10"/>
  <c r="M1492" i="10"/>
  <c r="M1493" i="10"/>
  <c r="M1494" i="10"/>
  <c r="M1495" i="10"/>
  <c r="M1496" i="10"/>
  <c r="M1497" i="10"/>
  <c r="M1498" i="10"/>
  <c r="M1499" i="10"/>
  <c r="M1500" i="10"/>
  <c r="M1501" i="10"/>
  <c r="M1502" i="10"/>
  <c r="M1503" i="10"/>
  <c r="M1504" i="10"/>
  <c r="M1505" i="10"/>
  <c r="M1506" i="10"/>
  <c r="M1507" i="10"/>
  <c r="M1508" i="10"/>
  <c r="M1509" i="10"/>
  <c r="M1510" i="10"/>
  <c r="M1511" i="10"/>
  <c r="M1512" i="10"/>
  <c r="M1513" i="10"/>
  <c r="M1514" i="10"/>
  <c r="M1515" i="10"/>
  <c r="M1516" i="10"/>
  <c r="M1517" i="10"/>
  <c r="M1518" i="10"/>
  <c r="M1519" i="10"/>
  <c r="M1520" i="10"/>
  <c r="M1521" i="10"/>
  <c r="M1522" i="10"/>
  <c r="M1523" i="10"/>
  <c r="M1524" i="10"/>
  <c r="M1525" i="10"/>
  <c r="M1526" i="10"/>
  <c r="M1527" i="10"/>
  <c r="M1528" i="10"/>
  <c r="M1529" i="10"/>
  <c r="M1530" i="10"/>
  <c r="M1531" i="10"/>
  <c r="M1532" i="10"/>
  <c r="M1533" i="10"/>
  <c r="M1534" i="10"/>
  <c r="M1535" i="10"/>
  <c r="M1536" i="10"/>
  <c r="M1537" i="10"/>
  <c r="M1538" i="10"/>
  <c r="M1539" i="10"/>
  <c r="M1540" i="10"/>
  <c r="M1541" i="10"/>
  <c r="M1542" i="10"/>
  <c r="M1543" i="10"/>
  <c r="M1544" i="10"/>
  <c r="M1545" i="10"/>
  <c r="M1546" i="10"/>
  <c r="M1547" i="10"/>
  <c r="M1548" i="10"/>
  <c r="M1549" i="10"/>
  <c r="M1550" i="10"/>
  <c r="M1551" i="10"/>
  <c r="M1552" i="10"/>
  <c r="M1553" i="10"/>
  <c r="M1554" i="10"/>
  <c r="M1555" i="10"/>
  <c r="M1556" i="10"/>
  <c r="M1557" i="10"/>
  <c r="M1558" i="10"/>
  <c r="M1559" i="10"/>
  <c r="M1560" i="10"/>
  <c r="M1561" i="10"/>
  <c r="M1562" i="10"/>
  <c r="M1563" i="10"/>
  <c r="M1564" i="10"/>
  <c r="M1565" i="10"/>
  <c r="M1566" i="10"/>
  <c r="M1567" i="10"/>
  <c r="M1568" i="10"/>
  <c r="M1569" i="10"/>
  <c r="M1570" i="10"/>
  <c r="M1571" i="10"/>
  <c r="M1572" i="10"/>
  <c r="M1573" i="10"/>
  <c r="M1574" i="10"/>
  <c r="M1575" i="10"/>
  <c r="M1576" i="10"/>
  <c r="M1577" i="10"/>
  <c r="M1578" i="10"/>
  <c r="M1579" i="10"/>
  <c r="M1580" i="10"/>
  <c r="M1581" i="10"/>
  <c r="M1582" i="10"/>
  <c r="M1583" i="10"/>
  <c r="M1584" i="10"/>
  <c r="M1585" i="10"/>
  <c r="M1586" i="10"/>
  <c r="M1587" i="10"/>
  <c r="M1588" i="10"/>
  <c r="M1589" i="10"/>
  <c r="M1590" i="10"/>
  <c r="M1591" i="10"/>
  <c r="M1592" i="10"/>
  <c r="M1593" i="10"/>
  <c r="M1594" i="10"/>
  <c r="M1595" i="10"/>
  <c r="M1596" i="10"/>
  <c r="M1597" i="10"/>
  <c r="M1598" i="10"/>
  <c r="M1599" i="10"/>
  <c r="M1600" i="10"/>
  <c r="M1601" i="10"/>
  <c r="M1602" i="10"/>
  <c r="M1603" i="10"/>
  <c r="M1604" i="10"/>
  <c r="M1605" i="10"/>
  <c r="M1606" i="10"/>
  <c r="M1607" i="10"/>
  <c r="M1608" i="10"/>
  <c r="M1609" i="10"/>
  <c r="M1610" i="10"/>
  <c r="M1611" i="10"/>
  <c r="M1612" i="10"/>
  <c r="M1613" i="10"/>
  <c r="M1614" i="10"/>
  <c r="M1615" i="10"/>
  <c r="M1616" i="10"/>
  <c r="M1617" i="10"/>
  <c r="M1618" i="10"/>
  <c r="M1619" i="10"/>
  <c r="M1620" i="10"/>
  <c r="M1621" i="10"/>
  <c r="M1622" i="10"/>
  <c r="M1623" i="10"/>
  <c r="M1624" i="10"/>
  <c r="M1625" i="10"/>
  <c r="M1626" i="10"/>
  <c r="M1627" i="10"/>
  <c r="M1628" i="10"/>
  <c r="M1629" i="10"/>
  <c r="M1630" i="10"/>
  <c r="M1631" i="10"/>
  <c r="M1632" i="10"/>
  <c r="M1633" i="10"/>
  <c r="M1634" i="10"/>
  <c r="M1635" i="10"/>
  <c r="M1636" i="10"/>
  <c r="M1637" i="10"/>
  <c r="M1638" i="10"/>
  <c r="M1639" i="10"/>
  <c r="M1640" i="10"/>
  <c r="M1641" i="10"/>
  <c r="M1642" i="10"/>
  <c r="M1643" i="10"/>
  <c r="M1644" i="10"/>
  <c r="M1645" i="10"/>
  <c r="M1646" i="10"/>
  <c r="M1647" i="10"/>
  <c r="M1648" i="10"/>
  <c r="M1649" i="10"/>
  <c r="M1650" i="10"/>
  <c r="M1651" i="10"/>
  <c r="M1652" i="10"/>
  <c r="M1653" i="10"/>
  <c r="M1654" i="10"/>
  <c r="M1655" i="10"/>
  <c r="M1656" i="10"/>
  <c r="M1657" i="10"/>
  <c r="M1658" i="10"/>
  <c r="M1659" i="10"/>
  <c r="M1660" i="10"/>
  <c r="M1661" i="10"/>
  <c r="M1662" i="10"/>
  <c r="M1663" i="10"/>
  <c r="M1664" i="10"/>
  <c r="M1665" i="10"/>
  <c r="M1666" i="10"/>
  <c r="M1667" i="10"/>
  <c r="M1668" i="10"/>
  <c r="M1669" i="10"/>
  <c r="M1670" i="10"/>
  <c r="M1671" i="10"/>
  <c r="M1672" i="10"/>
  <c r="M1673" i="10"/>
  <c r="M1674" i="10"/>
  <c r="M1675" i="10"/>
  <c r="M1676" i="10"/>
  <c r="M1677" i="10"/>
  <c r="M1678" i="10"/>
  <c r="M1679" i="10"/>
  <c r="M1680" i="10"/>
  <c r="M1681" i="10"/>
  <c r="M1682" i="10"/>
  <c r="M1683" i="10"/>
  <c r="M1684" i="10"/>
  <c r="M1685" i="10"/>
  <c r="M1686" i="10"/>
  <c r="M1687" i="10"/>
  <c r="M1688" i="10"/>
  <c r="M1689" i="10"/>
  <c r="M1690" i="10"/>
  <c r="M1691" i="10"/>
  <c r="M1692" i="10"/>
  <c r="M1693" i="10"/>
  <c r="M1694" i="10"/>
  <c r="M1695" i="10"/>
  <c r="M1696" i="10"/>
  <c r="M1697" i="10"/>
  <c r="M1698" i="10"/>
  <c r="M1699" i="10"/>
  <c r="M1700" i="10"/>
  <c r="M1701" i="10"/>
  <c r="M1702" i="10"/>
  <c r="M1703" i="10"/>
  <c r="M1704" i="10"/>
  <c r="M1705" i="10"/>
  <c r="M1706" i="10"/>
  <c r="M1707" i="10"/>
  <c r="M1708" i="10"/>
  <c r="M1709" i="10"/>
  <c r="M1710" i="10"/>
  <c r="M1711" i="10"/>
  <c r="M1712" i="10"/>
  <c r="M1713" i="10"/>
  <c r="M1714" i="10"/>
  <c r="M1715" i="10"/>
  <c r="M1716" i="10"/>
  <c r="M1717" i="10"/>
  <c r="M1718" i="10"/>
  <c r="M1719" i="10"/>
  <c r="M1720" i="10"/>
  <c r="M1721" i="10"/>
  <c r="M1722" i="10"/>
  <c r="M1723" i="10"/>
  <c r="M1724" i="10"/>
  <c r="M1725" i="10"/>
  <c r="M1726" i="10"/>
  <c r="M1727" i="10"/>
  <c r="M1728" i="10"/>
  <c r="M1729" i="10"/>
  <c r="M1730" i="10"/>
  <c r="M1731" i="10"/>
  <c r="M1732" i="10"/>
  <c r="M1733" i="10"/>
  <c r="M1734" i="10"/>
  <c r="M1735" i="10"/>
  <c r="M1736" i="10"/>
  <c r="M1737" i="10"/>
  <c r="M1738" i="10"/>
  <c r="M1739" i="10"/>
  <c r="M1740" i="10"/>
  <c r="M1741" i="10"/>
  <c r="M1742" i="10"/>
  <c r="M1743" i="10"/>
  <c r="M1744" i="10"/>
  <c r="M1745" i="10"/>
  <c r="M1746" i="10"/>
  <c r="M1747" i="10"/>
  <c r="M1748" i="10"/>
  <c r="M1749" i="10"/>
  <c r="M1750" i="10"/>
  <c r="M1751" i="10"/>
  <c r="M1752" i="10"/>
  <c r="M1753" i="10"/>
  <c r="M1754" i="10"/>
  <c r="M1755" i="10"/>
  <c r="M1756" i="10"/>
  <c r="M1757" i="10"/>
  <c r="M1758" i="10"/>
  <c r="M1759" i="10"/>
  <c r="M1760" i="10"/>
  <c r="M1761" i="10"/>
  <c r="M1762" i="10"/>
  <c r="M1763" i="10"/>
  <c r="M1764" i="10"/>
  <c r="M1765" i="10"/>
  <c r="M1766" i="10"/>
  <c r="M1767" i="10"/>
  <c r="M1768" i="10"/>
  <c r="M1769" i="10"/>
  <c r="M1770" i="10"/>
  <c r="M1771" i="10"/>
  <c r="M1772" i="10"/>
  <c r="M1773" i="10"/>
  <c r="M1774" i="10"/>
  <c r="M1775" i="10"/>
  <c r="M1776" i="10"/>
  <c r="M1777" i="10"/>
  <c r="M1778" i="10"/>
  <c r="M1779" i="10"/>
  <c r="M1780" i="10"/>
  <c r="M1781" i="10"/>
  <c r="M1782" i="10"/>
  <c r="M1783" i="10"/>
  <c r="M1784" i="10"/>
  <c r="M1785" i="10"/>
  <c r="M1786" i="10"/>
  <c r="M1787" i="10"/>
  <c r="M1788" i="10"/>
  <c r="M1789" i="10"/>
  <c r="M1790" i="10"/>
  <c r="M1791" i="10"/>
  <c r="M1792" i="10"/>
  <c r="M1793" i="10"/>
  <c r="M1794" i="10"/>
  <c r="M1795" i="10"/>
  <c r="M1796" i="10"/>
  <c r="M1797" i="10"/>
  <c r="M1798" i="10"/>
  <c r="M1799" i="10"/>
  <c r="M1800" i="10"/>
  <c r="M1801" i="10"/>
  <c r="M1802" i="10"/>
  <c r="M1803" i="10"/>
  <c r="M1804" i="10"/>
  <c r="M1805" i="10"/>
  <c r="M1806" i="10"/>
  <c r="M1807" i="10"/>
  <c r="M1808" i="10"/>
  <c r="M1809" i="10"/>
  <c r="M1810" i="10"/>
  <c r="M1811" i="10"/>
  <c r="M1812" i="10"/>
  <c r="M1813" i="10"/>
  <c r="M1814" i="10"/>
  <c r="M1815" i="10"/>
  <c r="M1816" i="10"/>
  <c r="M1817" i="10"/>
  <c r="M1818" i="10"/>
  <c r="M1819" i="10"/>
  <c r="M1820" i="10"/>
  <c r="M1821" i="10"/>
  <c r="M1822" i="10"/>
  <c r="M1823" i="10"/>
  <c r="M1824" i="10"/>
  <c r="M1825" i="10"/>
  <c r="M1826" i="10"/>
  <c r="M1827" i="10"/>
  <c r="M1828" i="10"/>
  <c r="M1829" i="10"/>
  <c r="M1830" i="10"/>
  <c r="M1831" i="10"/>
  <c r="M1832" i="10"/>
  <c r="M1833" i="10"/>
  <c r="M1834" i="10"/>
  <c r="M1835" i="10"/>
  <c r="M1836" i="10"/>
  <c r="M1837" i="10"/>
  <c r="M1838" i="10"/>
  <c r="M1839" i="10"/>
  <c r="M1840" i="10"/>
  <c r="M1841" i="10"/>
  <c r="M1842" i="10"/>
  <c r="M1843" i="10"/>
  <c r="M1844" i="10"/>
  <c r="M1845" i="10"/>
  <c r="M1846" i="10"/>
  <c r="M1847" i="10"/>
  <c r="M1848" i="10"/>
  <c r="M1849" i="10"/>
  <c r="M1850" i="10"/>
  <c r="M1851" i="10"/>
  <c r="M1852" i="10"/>
  <c r="M1853" i="10"/>
  <c r="M1854" i="10"/>
  <c r="M1855" i="10"/>
  <c r="M1856" i="10"/>
  <c r="M1857" i="10"/>
  <c r="M1858" i="10"/>
  <c r="M1859" i="10"/>
  <c r="M1860" i="10"/>
  <c r="M1861" i="10"/>
  <c r="M1862" i="10"/>
  <c r="M1863" i="10"/>
  <c r="M1864" i="10"/>
  <c r="M1865" i="10"/>
  <c r="M1866" i="10"/>
  <c r="M1867" i="10"/>
  <c r="M1868" i="10"/>
  <c r="M1869" i="10"/>
  <c r="M1870" i="10"/>
  <c r="M1871" i="10"/>
  <c r="M1872" i="10"/>
  <c r="M1873" i="10"/>
  <c r="M1874" i="10"/>
  <c r="M1875" i="10"/>
  <c r="M1876" i="10"/>
  <c r="M1877" i="10"/>
  <c r="M1878" i="10"/>
  <c r="M1879" i="10"/>
  <c r="M1880" i="10"/>
  <c r="M1881" i="10"/>
  <c r="M1882" i="10"/>
  <c r="M1883" i="10"/>
  <c r="M1884" i="10"/>
  <c r="M1885" i="10"/>
  <c r="M1886" i="10"/>
  <c r="M1887" i="10"/>
  <c r="M1888" i="10"/>
  <c r="M1889" i="10"/>
  <c r="M1890" i="10"/>
  <c r="M1891" i="10"/>
  <c r="M1892" i="10"/>
  <c r="M1893" i="10"/>
  <c r="M1894" i="10"/>
  <c r="M1895" i="10"/>
  <c r="M1896" i="10"/>
  <c r="M1897" i="10"/>
  <c r="M1898" i="10"/>
  <c r="M1899" i="10"/>
  <c r="M1900" i="10"/>
  <c r="M1901" i="10"/>
  <c r="M1902" i="10"/>
  <c r="M1903" i="10"/>
  <c r="M1904" i="10"/>
  <c r="M1905" i="10"/>
  <c r="M1906" i="10"/>
  <c r="M1907" i="10"/>
  <c r="M1908" i="10"/>
  <c r="M7" i="10"/>
  <c r="M9" i="7"/>
  <c r="D63" i="13" s="1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E62" i="13" s="1"/>
  <c r="M82" i="7"/>
  <c r="E63" i="13" s="1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F62" i="13" s="1"/>
  <c r="M155" i="7"/>
  <c r="F63" i="13" s="1"/>
  <c r="M156" i="7"/>
  <c r="M157" i="7"/>
  <c r="M158" i="7"/>
  <c r="M159" i="7"/>
  <c r="M160" i="7"/>
  <c r="M161" i="7"/>
  <c r="M162" i="7"/>
  <c r="M163" i="7"/>
  <c r="M164" i="7"/>
  <c r="M165" i="7"/>
  <c r="M166" i="7"/>
  <c r="M167" i="7"/>
  <c r="M168" i="7"/>
  <c r="M169" i="7"/>
  <c r="M170" i="7"/>
  <c r="M171" i="7"/>
  <c r="M172" i="7"/>
  <c r="M173" i="7"/>
  <c r="M174" i="7"/>
  <c r="M175" i="7"/>
  <c r="M176" i="7"/>
  <c r="M177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8" i="7"/>
  <c r="M219" i="7"/>
  <c r="M220" i="7"/>
  <c r="M221" i="7"/>
  <c r="M222" i="7"/>
  <c r="M223" i="7"/>
  <c r="M224" i="7"/>
  <c r="M225" i="7"/>
  <c r="M226" i="7"/>
  <c r="M227" i="7"/>
  <c r="G62" i="13" s="1"/>
  <c r="M228" i="7"/>
  <c r="G63" i="13" s="1"/>
  <c r="M229" i="7"/>
  <c r="M230" i="7"/>
  <c r="M231" i="7"/>
  <c r="M232" i="7"/>
  <c r="M233" i="7"/>
  <c r="M234" i="7"/>
  <c r="M235" i="7"/>
  <c r="M236" i="7"/>
  <c r="M237" i="7"/>
  <c r="M238" i="7"/>
  <c r="M239" i="7"/>
  <c r="M240" i="7"/>
  <c r="M241" i="7"/>
  <c r="M242" i="7"/>
  <c r="M243" i="7"/>
  <c r="M244" i="7"/>
  <c r="M245" i="7"/>
  <c r="M246" i="7"/>
  <c r="M247" i="7"/>
  <c r="M248" i="7"/>
  <c r="M249" i="7"/>
  <c r="M250" i="7"/>
  <c r="M251" i="7"/>
  <c r="M252" i="7"/>
  <c r="M253" i="7"/>
  <c r="M254" i="7"/>
  <c r="M255" i="7"/>
  <c r="M256" i="7"/>
  <c r="M257" i="7"/>
  <c r="M258" i="7"/>
  <c r="M259" i="7"/>
  <c r="M260" i="7"/>
  <c r="M261" i="7"/>
  <c r="M262" i="7"/>
  <c r="M263" i="7"/>
  <c r="M264" i="7"/>
  <c r="M265" i="7"/>
  <c r="M266" i="7"/>
  <c r="M267" i="7"/>
  <c r="M268" i="7"/>
  <c r="M269" i="7"/>
  <c r="M270" i="7"/>
  <c r="M271" i="7"/>
  <c r="M272" i="7"/>
  <c r="M273" i="7"/>
  <c r="M274" i="7"/>
  <c r="M275" i="7"/>
  <c r="M276" i="7"/>
  <c r="M277" i="7"/>
  <c r="M278" i="7"/>
  <c r="M279" i="7"/>
  <c r="M280" i="7"/>
  <c r="M281" i="7"/>
  <c r="M282" i="7"/>
  <c r="M283" i="7"/>
  <c r="M284" i="7"/>
  <c r="M285" i="7"/>
  <c r="M286" i="7"/>
  <c r="M287" i="7"/>
  <c r="M288" i="7"/>
  <c r="M289" i="7"/>
  <c r="M290" i="7"/>
  <c r="M291" i="7"/>
  <c r="M292" i="7"/>
  <c r="M293" i="7"/>
  <c r="M294" i="7"/>
  <c r="M295" i="7"/>
  <c r="M296" i="7"/>
  <c r="M297" i="7"/>
  <c r="M298" i="7"/>
  <c r="M299" i="7"/>
  <c r="M300" i="7"/>
  <c r="H62" i="13" s="1"/>
  <c r="M301" i="7"/>
  <c r="H63" i="13" s="1"/>
  <c r="M302" i="7"/>
  <c r="M303" i="7"/>
  <c r="M304" i="7"/>
  <c r="M305" i="7"/>
  <c r="M306" i="7"/>
  <c r="M307" i="7"/>
  <c r="M308" i="7"/>
  <c r="M309" i="7"/>
  <c r="M310" i="7"/>
  <c r="M311" i="7"/>
  <c r="M312" i="7"/>
  <c r="M313" i="7"/>
  <c r="M314" i="7"/>
  <c r="M315" i="7"/>
  <c r="M316" i="7"/>
  <c r="M317" i="7"/>
  <c r="M318" i="7"/>
  <c r="M319" i="7"/>
  <c r="M320" i="7"/>
  <c r="M321" i="7"/>
  <c r="M322" i="7"/>
  <c r="M323" i="7"/>
  <c r="M324" i="7"/>
  <c r="M325" i="7"/>
  <c r="M326" i="7"/>
  <c r="M327" i="7"/>
  <c r="M328" i="7"/>
  <c r="M329" i="7"/>
  <c r="M330" i="7"/>
  <c r="M331" i="7"/>
  <c r="M332" i="7"/>
  <c r="M333" i="7"/>
  <c r="M334" i="7"/>
  <c r="M335" i="7"/>
  <c r="M336" i="7"/>
  <c r="M337" i="7"/>
  <c r="M338" i="7"/>
  <c r="M339" i="7"/>
  <c r="M340" i="7"/>
  <c r="M341" i="7"/>
  <c r="M342" i="7"/>
  <c r="M343" i="7"/>
  <c r="M344" i="7"/>
  <c r="M345" i="7"/>
  <c r="M346" i="7"/>
  <c r="M347" i="7"/>
  <c r="M348" i="7"/>
  <c r="M349" i="7"/>
  <c r="M350" i="7"/>
  <c r="M351" i="7"/>
  <c r="M352" i="7"/>
  <c r="M353" i="7"/>
  <c r="M354" i="7"/>
  <c r="M355" i="7"/>
  <c r="M356" i="7"/>
  <c r="M357" i="7"/>
  <c r="M358" i="7"/>
  <c r="M359" i="7"/>
  <c r="M360" i="7"/>
  <c r="M361" i="7"/>
  <c r="M362" i="7"/>
  <c r="M363" i="7"/>
  <c r="M364" i="7"/>
  <c r="M365" i="7"/>
  <c r="M366" i="7"/>
  <c r="M367" i="7"/>
  <c r="M368" i="7"/>
  <c r="M369" i="7"/>
  <c r="M370" i="7"/>
  <c r="M371" i="7"/>
  <c r="M372" i="7"/>
  <c r="M373" i="7"/>
  <c r="I62" i="13" s="1"/>
  <c r="M374" i="7"/>
  <c r="I63" i="13" s="1"/>
  <c r="M375" i="7"/>
  <c r="M376" i="7"/>
  <c r="M377" i="7"/>
  <c r="M378" i="7"/>
  <c r="M379" i="7"/>
  <c r="M380" i="7"/>
  <c r="M381" i="7"/>
  <c r="M382" i="7"/>
  <c r="M383" i="7"/>
  <c r="M384" i="7"/>
  <c r="M385" i="7"/>
  <c r="M386" i="7"/>
  <c r="M387" i="7"/>
  <c r="M388" i="7"/>
  <c r="M389" i="7"/>
  <c r="M390" i="7"/>
  <c r="M391" i="7"/>
  <c r="M392" i="7"/>
  <c r="M393" i="7"/>
  <c r="M394" i="7"/>
  <c r="M395" i="7"/>
  <c r="M396" i="7"/>
  <c r="M397" i="7"/>
  <c r="M398" i="7"/>
  <c r="M399" i="7"/>
  <c r="M400" i="7"/>
  <c r="M401" i="7"/>
  <c r="M402" i="7"/>
  <c r="M403" i="7"/>
  <c r="M404" i="7"/>
  <c r="M405" i="7"/>
  <c r="M406" i="7"/>
  <c r="M407" i="7"/>
  <c r="M408" i="7"/>
  <c r="M409" i="7"/>
  <c r="M410" i="7"/>
  <c r="M411" i="7"/>
  <c r="M412" i="7"/>
  <c r="M413" i="7"/>
  <c r="M414" i="7"/>
  <c r="M415" i="7"/>
  <c r="M416" i="7"/>
  <c r="M417" i="7"/>
  <c r="M418" i="7"/>
  <c r="M419" i="7"/>
  <c r="M420" i="7"/>
  <c r="M421" i="7"/>
  <c r="M422" i="7"/>
  <c r="M423" i="7"/>
  <c r="M424" i="7"/>
  <c r="M425" i="7"/>
  <c r="M426" i="7"/>
  <c r="M427" i="7"/>
  <c r="M428" i="7"/>
  <c r="M429" i="7"/>
  <c r="M430" i="7"/>
  <c r="M431" i="7"/>
  <c r="M432" i="7"/>
  <c r="M433" i="7"/>
  <c r="M434" i="7"/>
  <c r="M435" i="7"/>
  <c r="M436" i="7"/>
  <c r="M437" i="7"/>
  <c r="M438" i="7"/>
  <c r="M439" i="7"/>
  <c r="M440" i="7"/>
  <c r="M441" i="7"/>
  <c r="M442" i="7"/>
  <c r="M443" i="7"/>
  <c r="M444" i="7"/>
  <c r="M445" i="7"/>
  <c r="M446" i="7"/>
  <c r="J62" i="13" s="1"/>
  <c r="M447" i="7"/>
  <c r="J63" i="13" s="1"/>
  <c r="M448" i="7"/>
  <c r="M449" i="7"/>
  <c r="M450" i="7"/>
  <c r="M451" i="7"/>
  <c r="M452" i="7"/>
  <c r="M453" i="7"/>
  <c r="M454" i="7"/>
  <c r="M455" i="7"/>
  <c r="M456" i="7"/>
  <c r="M457" i="7"/>
  <c r="M458" i="7"/>
  <c r="M459" i="7"/>
  <c r="M460" i="7"/>
  <c r="M461" i="7"/>
  <c r="M462" i="7"/>
  <c r="M463" i="7"/>
  <c r="M464" i="7"/>
  <c r="M465" i="7"/>
  <c r="M466" i="7"/>
  <c r="M467" i="7"/>
  <c r="M468" i="7"/>
  <c r="M469" i="7"/>
  <c r="M470" i="7"/>
  <c r="M471" i="7"/>
  <c r="M472" i="7"/>
  <c r="M473" i="7"/>
  <c r="M474" i="7"/>
  <c r="M475" i="7"/>
  <c r="M476" i="7"/>
  <c r="M477" i="7"/>
  <c r="M478" i="7"/>
  <c r="M479" i="7"/>
  <c r="M480" i="7"/>
  <c r="M481" i="7"/>
  <c r="M482" i="7"/>
  <c r="M483" i="7"/>
  <c r="M484" i="7"/>
  <c r="M485" i="7"/>
  <c r="M486" i="7"/>
  <c r="M487" i="7"/>
  <c r="M488" i="7"/>
  <c r="M489" i="7"/>
  <c r="M490" i="7"/>
  <c r="M491" i="7"/>
  <c r="M492" i="7"/>
  <c r="M493" i="7"/>
  <c r="M494" i="7"/>
  <c r="M495" i="7"/>
  <c r="M496" i="7"/>
  <c r="M497" i="7"/>
  <c r="M498" i="7"/>
  <c r="M499" i="7"/>
  <c r="M500" i="7"/>
  <c r="M501" i="7"/>
  <c r="M502" i="7"/>
  <c r="M503" i="7"/>
  <c r="M504" i="7"/>
  <c r="M505" i="7"/>
  <c r="M506" i="7"/>
  <c r="M507" i="7"/>
  <c r="M508" i="7"/>
  <c r="M509" i="7"/>
  <c r="M510" i="7"/>
  <c r="M511" i="7"/>
  <c r="M512" i="7"/>
  <c r="M513" i="7"/>
  <c r="M514" i="7"/>
  <c r="M515" i="7"/>
  <c r="M516" i="7"/>
  <c r="M517" i="7"/>
  <c r="M518" i="7"/>
  <c r="M519" i="7"/>
  <c r="K62" i="13" s="1"/>
  <c r="M520" i="7"/>
  <c r="K63" i="13" s="1"/>
  <c r="M521" i="7"/>
  <c r="M522" i="7"/>
  <c r="M523" i="7"/>
  <c r="M524" i="7"/>
  <c r="M525" i="7"/>
  <c r="M526" i="7"/>
  <c r="M527" i="7"/>
  <c r="M528" i="7"/>
  <c r="M529" i="7"/>
  <c r="M530" i="7"/>
  <c r="M531" i="7"/>
  <c r="M532" i="7"/>
  <c r="M533" i="7"/>
  <c r="M534" i="7"/>
  <c r="M535" i="7"/>
  <c r="M536" i="7"/>
  <c r="M537" i="7"/>
  <c r="M538" i="7"/>
  <c r="M539" i="7"/>
  <c r="M540" i="7"/>
  <c r="M541" i="7"/>
  <c r="M542" i="7"/>
  <c r="M543" i="7"/>
  <c r="M544" i="7"/>
  <c r="M545" i="7"/>
  <c r="M546" i="7"/>
  <c r="M547" i="7"/>
  <c r="M548" i="7"/>
  <c r="M549" i="7"/>
  <c r="M550" i="7"/>
  <c r="M551" i="7"/>
  <c r="M552" i="7"/>
  <c r="M553" i="7"/>
  <c r="M554" i="7"/>
  <c r="M555" i="7"/>
  <c r="M556" i="7"/>
  <c r="M557" i="7"/>
  <c r="M558" i="7"/>
  <c r="M559" i="7"/>
  <c r="M560" i="7"/>
  <c r="M561" i="7"/>
  <c r="M562" i="7"/>
  <c r="M563" i="7"/>
  <c r="M564" i="7"/>
  <c r="M565" i="7"/>
  <c r="M566" i="7"/>
  <c r="M567" i="7"/>
  <c r="M568" i="7"/>
  <c r="M569" i="7"/>
  <c r="M570" i="7"/>
  <c r="M571" i="7"/>
  <c r="M572" i="7"/>
  <c r="M573" i="7"/>
  <c r="M574" i="7"/>
  <c r="M575" i="7"/>
  <c r="M576" i="7"/>
  <c r="M577" i="7"/>
  <c r="M578" i="7"/>
  <c r="M579" i="7"/>
  <c r="M580" i="7"/>
  <c r="M581" i="7"/>
  <c r="M582" i="7"/>
  <c r="M583" i="7"/>
  <c r="M584" i="7"/>
  <c r="M585" i="7"/>
  <c r="M586" i="7"/>
  <c r="M587" i="7"/>
  <c r="M588" i="7"/>
  <c r="M589" i="7"/>
  <c r="M590" i="7"/>
  <c r="M591" i="7"/>
  <c r="M592" i="7"/>
  <c r="L62" i="13" s="1"/>
  <c r="M593" i="7"/>
  <c r="L63" i="13" s="1"/>
  <c r="M594" i="7"/>
  <c r="M595" i="7"/>
  <c r="M596" i="7"/>
  <c r="M597" i="7"/>
  <c r="M598" i="7"/>
  <c r="M599" i="7"/>
  <c r="M600" i="7"/>
  <c r="M601" i="7"/>
  <c r="M602" i="7"/>
  <c r="M603" i="7"/>
  <c r="M604" i="7"/>
  <c r="M605" i="7"/>
  <c r="M606" i="7"/>
  <c r="M607" i="7"/>
  <c r="M608" i="7"/>
  <c r="M609" i="7"/>
  <c r="M610" i="7"/>
  <c r="M611" i="7"/>
  <c r="M612" i="7"/>
  <c r="M613" i="7"/>
  <c r="M614" i="7"/>
  <c r="M615" i="7"/>
  <c r="M616" i="7"/>
  <c r="M617" i="7"/>
  <c r="M618" i="7"/>
  <c r="M619" i="7"/>
  <c r="M620" i="7"/>
  <c r="M621" i="7"/>
  <c r="M622" i="7"/>
  <c r="M623" i="7"/>
  <c r="M624" i="7"/>
  <c r="M625" i="7"/>
  <c r="M626" i="7"/>
  <c r="M627" i="7"/>
  <c r="M628" i="7"/>
  <c r="M629" i="7"/>
  <c r="M630" i="7"/>
  <c r="M631" i="7"/>
  <c r="M632" i="7"/>
  <c r="M633" i="7"/>
  <c r="M634" i="7"/>
  <c r="M635" i="7"/>
  <c r="M636" i="7"/>
  <c r="M637" i="7"/>
  <c r="M638" i="7"/>
  <c r="M639" i="7"/>
  <c r="M640" i="7"/>
  <c r="M641" i="7"/>
  <c r="M642" i="7"/>
  <c r="M643" i="7"/>
  <c r="M644" i="7"/>
  <c r="M645" i="7"/>
  <c r="M646" i="7"/>
  <c r="M647" i="7"/>
  <c r="M648" i="7"/>
  <c r="M649" i="7"/>
  <c r="M650" i="7"/>
  <c r="M651" i="7"/>
  <c r="M652" i="7"/>
  <c r="M653" i="7"/>
  <c r="M654" i="7"/>
  <c r="M655" i="7"/>
  <c r="M656" i="7"/>
  <c r="M657" i="7"/>
  <c r="M658" i="7"/>
  <c r="M659" i="7"/>
  <c r="M660" i="7"/>
  <c r="M661" i="7"/>
  <c r="M662" i="7"/>
  <c r="M663" i="7"/>
  <c r="M664" i="7"/>
  <c r="M665" i="7"/>
  <c r="M62" i="13" s="1"/>
  <c r="M666" i="7"/>
  <c r="M63" i="13" s="1"/>
  <c r="M667" i="7"/>
  <c r="M668" i="7"/>
  <c r="M669" i="7"/>
  <c r="M670" i="7"/>
  <c r="M671" i="7"/>
  <c r="M672" i="7"/>
  <c r="M673" i="7"/>
  <c r="M674" i="7"/>
  <c r="M675" i="7"/>
  <c r="M676" i="7"/>
  <c r="M677" i="7"/>
  <c r="M678" i="7"/>
  <c r="M679" i="7"/>
  <c r="M680" i="7"/>
  <c r="M681" i="7"/>
  <c r="M682" i="7"/>
  <c r="M683" i="7"/>
  <c r="M684" i="7"/>
  <c r="M685" i="7"/>
  <c r="M686" i="7"/>
  <c r="M687" i="7"/>
  <c r="M688" i="7"/>
  <c r="M689" i="7"/>
  <c r="M690" i="7"/>
  <c r="M691" i="7"/>
  <c r="M692" i="7"/>
  <c r="M693" i="7"/>
  <c r="M694" i="7"/>
  <c r="M695" i="7"/>
  <c r="M696" i="7"/>
  <c r="M697" i="7"/>
  <c r="M698" i="7"/>
  <c r="M699" i="7"/>
  <c r="M700" i="7"/>
  <c r="M701" i="7"/>
  <c r="M702" i="7"/>
  <c r="M703" i="7"/>
  <c r="M704" i="7"/>
  <c r="M705" i="7"/>
  <c r="M706" i="7"/>
  <c r="M707" i="7"/>
  <c r="M708" i="7"/>
  <c r="M709" i="7"/>
  <c r="M710" i="7"/>
  <c r="M711" i="7"/>
  <c r="M712" i="7"/>
  <c r="M713" i="7"/>
  <c r="M714" i="7"/>
  <c r="M715" i="7"/>
  <c r="M716" i="7"/>
  <c r="M717" i="7"/>
  <c r="M718" i="7"/>
  <c r="M719" i="7"/>
  <c r="M720" i="7"/>
  <c r="M721" i="7"/>
  <c r="M722" i="7"/>
  <c r="M723" i="7"/>
  <c r="M724" i="7"/>
  <c r="M725" i="7"/>
  <c r="M726" i="7"/>
  <c r="M727" i="7"/>
  <c r="M728" i="7"/>
  <c r="M729" i="7"/>
  <c r="M730" i="7"/>
  <c r="M731" i="7"/>
  <c r="M732" i="7"/>
  <c r="M733" i="7"/>
  <c r="M734" i="7"/>
  <c r="M735" i="7"/>
  <c r="M736" i="7"/>
  <c r="M737" i="7"/>
  <c r="M738" i="7"/>
  <c r="N62" i="13" s="1"/>
  <c r="M739" i="7"/>
  <c r="N63" i="13" s="1"/>
  <c r="M740" i="7"/>
  <c r="M741" i="7"/>
  <c r="M742" i="7"/>
  <c r="M743" i="7"/>
  <c r="M744" i="7"/>
  <c r="M745" i="7"/>
  <c r="M746" i="7"/>
  <c r="M747" i="7"/>
  <c r="M748" i="7"/>
  <c r="M749" i="7"/>
  <c r="M750" i="7"/>
  <c r="M751" i="7"/>
  <c r="M752" i="7"/>
  <c r="M753" i="7"/>
  <c r="M754" i="7"/>
  <c r="M755" i="7"/>
  <c r="M756" i="7"/>
  <c r="M757" i="7"/>
  <c r="M758" i="7"/>
  <c r="M759" i="7"/>
  <c r="M760" i="7"/>
  <c r="M761" i="7"/>
  <c r="M762" i="7"/>
  <c r="M763" i="7"/>
  <c r="M764" i="7"/>
  <c r="M765" i="7"/>
  <c r="M766" i="7"/>
  <c r="M767" i="7"/>
  <c r="M768" i="7"/>
  <c r="M769" i="7"/>
  <c r="M770" i="7"/>
  <c r="M771" i="7"/>
  <c r="M772" i="7"/>
  <c r="M773" i="7"/>
  <c r="M774" i="7"/>
  <c r="M775" i="7"/>
  <c r="M776" i="7"/>
  <c r="M777" i="7"/>
  <c r="M778" i="7"/>
  <c r="M779" i="7"/>
  <c r="M780" i="7"/>
  <c r="M781" i="7"/>
  <c r="M782" i="7"/>
  <c r="M783" i="7"/>
  <c r="M784" i="7"/>
  <c r="M785" i="7"/>
  <c r="M786" i="7"/>
  <c r="M787" i="7"/>
  <c r="M788" i="7"/>
  <c r="M789" i="7"/>
  <c r="M790" i="7"/>
  <c r="M791" i="7"/>
  <c r="M792" i="7"/>
  <c r="M793" i="7"/>
  <c r="M794" i="7"/>
  <c r="M795" i="7"/>
  <c r="M796" i="7"/>
  <c r="M797" i="7"/>
  <c r="M798" i="7"/>
  <c r="M799" i="7"/>
  <c r="M800" i="7"/>
  <c r="M801" i="7"/>
  <c r="M802" i="7"/>
  <c r="M803" i="7"/>
  <c r="M804" i="7"/>
  <c r="M805" i="7"/>
  <c r="M806" i="7"/>
  <c r="M807" i="7"/>
  <c r="M808" i="7"/>
  <c r="M809" i="7"/>
  <c r="M810" i="7"/>
  <c r="M8" i="7"/>
  <c r="D62" i="13" s="1"/>
  <c r="N9" i="11" a="1"/>
  <c r="N9" i="11" s="1"/>
  <c r="N10" i="11" a="1"/>
  <c r="N10" i="11" s="1"/>
  <c r="N11" i="11" a="1"/>
  <c r="N11" i="11" s="1"/>
  <c r="N12" i="11" a="1"/>
  <c r="N12" i="11" s="1"/>
  <c r="N13" i="11" a="1"/>
  <c r="N13" i="11" s="1"/>
  <c r="N14" i="11" a="1"/>
  <c r="N14" i="11" s="1"/>
  <c r="N15" i="11" a="1"/>
  <c r="N15" i="11" s="1"/>
  <c r="N16" i="11" a="1"/>
  <c r="N16" i="11" s="1"/>
  <c r="N17" i="11" a="1"/>
  <c r="N17" i="11" s="1"/>
  <c r="N18" i="11" a="1"/>
  <c r="N18" i="11" s="1"/>
  <c r="N19" i="11" a="1"/>
  <c r="N19" i="11" s="1"/>
  <c r="N20" i="11" a="1"/>
  <c r="N20" i="11" s="1"/>
  <c r="N21" i="11" a="1"/>
  <c r="N21" i="11" s="1"/>
  <c r="N22" i="11" a="1"/>
  <c r="N22" i="11" s="1"/>
  <c r="N23" i="11" a="1"/>
  <c r="N23" i="11" s="1"/>
  <c r="N24" i="11" a="1"/>
  <c r="N24" i="11" s="1"/>
  <c r="N25" i="11" a="1"/>
  <c r="N25" i="11" s="1"/>
  <c r="N26" i="11" a="1"/>
  <c r="N26" i="11" s="1"/>
  <c r="N27" i="11" a="1"/>
  <c r="N27" i="11" s="1"/>
  <c r="N28" i="11" a="1"/>
  <c r="N28" i="11" s="1"/>
  <c r="N29" i="11" a="1"/>
  <c r="N29" i="11" s="1"/>
  <c r="N30" i="11" a="1"/>
  <c r="N30" i="11" s="1"/>
  <c r="N31" i="11" a="1"/>
  <c r="N31" i="11" s="1"/>
  <c r="N32" i="11" a="1"/>
  <c r="N32" i="11" s="1"/>
  <c r="N33" i="11" a="1"/>
  <c r="N33" i="11" s="1"/>
  <c r="N34" i="11" a="1"/>
  <c r="N34" i="11" s="1"/>
  <c r="N35" i="11" a="1"/>
  <c r="N35" i="11" s="1"/>
  <c r="N36" i="11" a="1"/>
  <c r="N36" i="11" s="1"/>
  <c r="N37" i="11" a="1"/>
  <c r="N37" i="11" s="1"/>
  <c r="N38" i="11" a="1"/>
  <c r="N38" i="11" s="1"/>
  <c r="N39" i="11" a="1"/>
  <c r="N39" i="11" s="1"/>
  <c r="N40" i="11" a="1"/>
  <c r="N40" i="11" s="1"/>
  <c r="N41" i="11" a="1"/>
  <c r="N41" i="11" s="1"/>
  <c r="N42" i="11" a="1"/>
  <c r="N42" i="11" s="1"/>
  <c r="N43" i="11" a="1"/>
  <c r="N43" i="11" s="1"/>
  <c r="N44" i="11" a="1"/>
  <c r="N44" i="11" s="1"/>
  <c r="N45" i="11" a="1"/>
  <c r="N45" i="11" s="1"/>
  <c r="N46" i="11" a="1"/>
  <c r="N46" i="11" s="1"/>
  <c r="N47" i="11" a="1"/>
  <c r="N47" i="11" s="1"/>
  <c r="N48" i="11" a="1"/>
  <c r="N48" i="11" s="1"/>
  <c r="N49" i="11" a="1"/>
  <c r="N49" i="11" s="1"/>
  <c r="N50" i="11" a="1"/>
  <c r="N50" i="11" s="1"/>
  <c r="N51" i="11" a="1"/>
  <c r="N51" i="11" s="1"/>
  <c r="N52" i="11" a="1"/>
  <c r="N52" i="11" s="1"/>
  <c r="N53" i="11" a="1"/>
  <c r="N53" i="11" s="1"/>
  <c r="N54" i="11" a="1"/>
  <c r="N54" i="11" s="1"/>
  <c r="N55" i="11" a="1"/>
  <c r="N55" i="11" s="1"/>
  <c r="N56" i="11" a="1"/>
  <c r="N56" i="11" s="1"/>
  <c r="N64" i="11" a="1"/>
  <c r="N64" i="11" s="1"/>
  <c r="N65" i="11" a="1"/>
  <c r="N65" i="11" s="1"/>
  <c r="N66" i="11" a="1"/>
  <c r="N66" i="11" s="1"/>
  <c r="N67" i="11" a="1"/>
  <c r="N67" i="11" s="1"/>
  <c r="N68" i="11" a="1"/>
  <c r="N68" i="11" s="1"/>
  <c r="N69" i="11" a="1"/>
  <c r="N69" i="11" s="1"/>
  <c r="N70" i="11" a="1"/>
  <c r="N70" i="11" s="1"/>
  <c r="N71" i="11" a="1"/>
  <c r="N71" i="11" s="1"/>
  <c r="N72" i="11" a="1"/>
  <c r="N72" i="11" s="1"/>
  <c r="N73" i="11" a="1"/>
  <c r="N73" i="11" s="1"/>
  <c r="N74" i="11" a="1"/>
  <c r="N74" i="11" s="1"/>
  <c r="N75" i="11" a="1"/>
  <c r="N75" i="11" s="1"/>
  <c r="N76" i="11" a="1"/>
  <c r="N76" i="11" s="1"/>
  <c r="N77" i="11" a="1"/>
  <c r="N77" i="11" s="1"/>
  <c r="N78" i="11" a="1"/>
  <c r="N78" i="11" s="1"/>
  <c r="N79" i="11" a="1"/>
  <c r="N79" i="11" s="1"/>
  <c r="N80" i="11" a="1"/>
  <c r="N80" i="11" s="1"/>
  <c r="N81" i="11" a="1"/>
  <c r="N81" i="11" s="1"/>
  <c r="N82" i="11" a="1"/>
  <c r="N82" i="11" s="1"/>
  <c r="N83" i="11" a="1"/>
  <c r="N83" i="11" s="1"/>
  <c r="N84" i="11" a="1"/>
  <c r="N84" i="11" s="1"/>
  <c r="N85" i="11" a="1"/>
  <c r="N85" i="11" s="1"/>
  <c r="N86" i="11" a="1"/>
  <c r="N86" i="11" s="1"/>
  <c r="N87" i="11" a="1"/>
  <c r="N87" i="11" s="1"/>
  <c r="N88" i="11" a="1"/>
  <c r="N88" i="11" s="1"/>
  <c r="N89" i="11" a="1"/>
  <c r="N89" i="11" s="1"/>
  <c r="N90" i="11" a="1"/>
  <c r="N90" i="11" s="1"/>
  <c r="N91" i="11" a="1"/>
  <c r="N91" i="11" s="1"/>
  <c r="N92" i="11" a="1"/>
  <c r="N92" i="11" s="1"/>
  <c r="N93" i="11" a="1"/>
  <c r="N93" i="11" s="1"/>
  <c r="N94" i="11" a="1"/>
  <c r="N94" i="11" s="1"/>
  <c r="N95" i="11" a="1"/>
  <c r="N95" i="11" s="1"/>
  <c r="N96" i="11" a="1"/>
  <c r="N96" i="11" s="1"/>
  <c r="N97" i="11" a="1"/>
  <c r="N97" i="11" s="1"/>
  <c r="N98" i="11" a="1"/>
  <c r="N98" i="11" s="1"/>
  <c r="N99" i="11" a="1"/>
  <c r="N99" i="11" s="1"/>
  <c r="N100" i="11" a="1"/>
  <c r="N100" i="11" s="1"/>
  <c r="N101" i="11" a="1"/>
  <c r="N101" i="11" s="1"/>
  <c r="N102" i="11" a="1"/>
  <c r="N102" i="11" s="1"/>
  <c r="N103" i="11" a="1"/>
  <c r="N103" i="11" s="1"/>
  <c r="N104" i="11" a="1"/>
  <c r="N104" i="11" s="1"/>
  <c r="N105" i="11" a="1"/>
  <c r="N105" i="11" s="1"/>
  <c r="N106" i="11" a="1"/>
  <c r="N106" i="11" s="1"/>
  <c r="N107" i="11" a="1"/>
  <c r="N107" i="11" s="1"/>
  <c r="N108" i="11" a="1"/>
  <c r="N108" i="11" s="1"/>
  <c r="N109" i="11" a="1"/>
  <c r="N109" i="11" s="1"/>
  <c r="N110" i="11" a="1"/>
  <c r="N110" i="11" s="1"/>
  <c r="N111" i="11" a="1"/>
  <c r="N111" i="11" s="1"/>
  <c r="N112" i="11" a="1"/>
  <c r="N112" i="11" s="1"/>
  <c r="N113" i="11" a="1"/>
  <c r="N113" i="11" s="1"/>
  <c r="N114" i="11" a="1"/>
  <c r="N114" i="11" s="1"/>
  <c r="N115" i="11" a="1"/>
  <c r="N115" i="11" s="1"/>
  <c r="N116" i="11" a="1"/>
  <c r="N116" i="11" s="1"/>
  <c r="N117" i="11" a="1"/>
  <c r="N117" i="11" s="1"/>
  <c r="N118" i="11" a="1"/>
  <c r="N118" i="11" s="1"/>
  <c r="N119" i="11" a="1"/>
  <c r="N119" i="11" s="1"/>
  <c r="N120" i="11" a="1"/>
  <c r="N120" i="11" s="1"/>
  <c r="N121" i="11" a="1"/>
  <c r="N121" i="11" s="1"/>
  <c r="N122" i="11" a="1"/>
  <c r="N122" i="11" s="1"/>
  <c r="N123" i="11" a="1"/>
  <c r="N123" i="11" s="1"/>
  <c r="N124" i="11" a="1"/>
  <c r="N124" i="11" s="1"/>
  <c r="N125" i="11" a="1"/>
  <c r="N125" i="11" s="1"/>
  <c r="N126" i="11" a="1"/>
  <c r="N126" i="11" s="1"/>
  <c r="N127" i="11" a="1"/>
  <c r="N127" i="11" s="1"/>
  <c r="N128" i="11" a="1"/>
  <c r="N128" i="11" s="1"/>
  <c r="N129" i="11" a="1"/>
  <c r="N129" i="11" s="1"/>
  <c r="N130" i="11" a="1"/>
  <c r="N130" i="11" s="1"/>
  <c r="N131" i="11" a="1"/>
  <c r="N131" i="11" s="1"/>
  <c r="N132" i="11" a="1"/>
  <c r="N132" i="11" s="1"/>
  <c r="N133" i="11" a="1"/>
  <c r="N133" i="11" s="1"/>
  <c r="N134" i="11" a="1"/>
  <c r="N134" i="11" s="1"/>
  <c r="N135" i="11" a="1"/>
  <c r="N135" i="11" s="1"/>
  <c r="N136" i="11" a="1"/>
  <c r="N136" i="11" s="1"/>
  <c r="N137" i="11" a="1"/>
  <c r="N137" i="11" s="1"/>
  <c r="N138" i="11" a="1"/>
  <c r="N138" i="11" s="1"/>
  <c r="N139" i="11" a="1"/>
  <c r="N139" i="11" s="1"/>
  <c r="N140" i="11" a="1"/>
  <c r="N140" i="11" s="1"/>
  <c r="N141" i="11" a="1"/>
  <c r="N141" i="11" s="1"/>
  <c r="N142" i="11" a="1"/>
  <c r="N142" i="11" s="1"/>
  <c r="N143" i="11" a="1"/>
  <c r="N143" i="11" s="1"/>
  <c r="N144" i="11" a="1"/>
  <c r="N144" i="11" s="1"/>
  <c r="N145" i="11" a="1"/>
  <c r="N145" i="11" s="1"/>
  <c r="N146" i="11" a="1"/>
  <c r="N146" i="11" s="1"/>
  <c r="N147" i="11" a="1"/>
  <c r="N147" i="11" s="1"/>
  <c r="N148" i="11" a="1"/>
  <c r="N148" i="11" s="1"/>
  <c r="N149" i="11" a="1"/>
  <c r="N149" i="11" s="1"/>
  <c r="N150" i="11" a="1"/>
  <c r="N150" i="11" s="1"/>
  <c r="N151" i="11" a="1"/>
  <c r="N151" i="11" s="1"/>
  <c r="N152" i="11" a="1"/>
  <c r="N152" i="11" s="1"/>
  <c r="N153" i="11" a="1"/>
  <c r="N153" i="11" s="1"/>
  <c r="N154" i="11" a="1"/>
  <c r="N154" i="11" s="1"/>
  <c r="N155" i="11" a="1"/>
  <c r="N155" i="11" s="1"/>
  <c r="N156" i="11" a="1"/>
  <c r="N156" i="11" s="1"/>
  <c r="N157" i="11" a="1"/>
  <c r="N157" i="11" s="1"/>
  <c r="N158" i="11" a="1"/>
  <c r="N158" i="11" s="1"/>
  <c r="N159" i="11" a="1"/>
  <c r="N159" i="11" s="1"/>
  <c r="N160" i="11" a="1"/>
  <c r="N160" i="11" s="1"/>
  <c r="N161" i="11" a="1"/>
  <c r="N161" i="11" s="1"/>
  <c r="N162" i="11" a="1"/>
  <c r="N162" i="11" s="1"/>
  <c r="N163" i="11" a="1"/>
  <c r="N163" i="11" s="1"/>
  <c r="N164" i="11" a="1"/>
  <c r="N164" i="11" s="1"/>
  <c r="N165" i="11" a="1"/>
  <c r="N165" i="11" s="1"/>
  <c r="N166" i="11" a="1"/>
  <c r="N166" i="11" s="1"/>
  <c r="N167" i="11" a="1"/>
  <c r="N167" i="11" s="1"/>
  <c r="N168" i="11" a="1"/>
  <c r="N168" i="11" s="1"/>
  <c r="N169" i="11" a="1"/>
  <c r="N169" i="11" s="1"/>
  <c r="N170" i="11" a="1"/>
  <c r="N170" i="11" s="1"/>
  <c r="N171" i="11" a="1"/>
  <c r="N171" i="11" s="1"/>
  <c r="N172" i="11" a="1"/>
  <c r="N172" i="11" s="1"/>
  <c r="N173" i="11" a="1"/>
  <c r="N173" i="11" s="1"/>
  <c r="N174" i="11" a="1"/>
  <c r="N174" i="11" s="1"/>
  <c r="N175" i="11" a="1"/>
  <c r="N175" i="11" s="1"/>
  <c r="N176" i="11" a="1"/>
  <c r="N176" i="11" s="1"/>
  <c r="N177" i="11" a="1"/>
  <c r="N177" i="11" s="1"/>
  <c r="N178" i="11" a="1"/>
  <c r="N178" i="11" s="1"/>
  <c r="N179" i="11" a="1"/>
  <c r="N179" i="11" s="1"/>
  <c r="N180" i="11" a="1"/>
  <c r="N180" i="11" s="1"/>
  <c r="N181" i="11" a="1"/>
  <c r="N181" i="11" s="1"/>
  <c r="N182" i="11" a="1"/>
  <c r="N182" i="11" s="1"/>
  <c r="N183" i="11" a="1"/>
  <c r="N183" i="11" s="1"/>
  <c r="N184" i="11" a="1"/>
  <c r="N184" i="11" s="1"/>
  <c r="N185" i="11" a="1"/>
  <c r="N185" i="11" s="1"/>
  <c r="N186" i="11" a="1"/>
  <c r="N186" i="11" s="1"/>
  <c r="N187" i="11" a="1"/>
  <c r="N187" i="11" s="1"/>
  <c r="N188" i="11" a="1"/>
  <c r="N188" i="11" s="1"/>
  <c r="N189" i="11" a="1"/>
  <c r="N189" i="11" s="1"/>
  <c r="N190" i="11" a="1"/>
  <c r="N190" i="11" s="1"/>
  <c r="N191" i="11" a="1"/>
  <c r="N191" i="11" s="1"/>
  <c r="N192" i="11" a="1"/>
  <c r="N192" i="11" s="1"/>
  <c r="N193" i="11" a="1"/>
  <c r="N193" i="11" s="1"/>
  <c r="N194" i="11" a="1"/>
  <c r="N194" i="11" s="1"/>
  <c r="N195" i="11" a="1"/>
  <c r="N195" i="11" s="1"/>
  <c r="N196" i="11" a="1"/>
  <c r="N196" i="11" s="1"/>
  <c r="N197" i="11" a="1"/>
  <c r="N197" i="11" s="1"/>
  <c r="N198" i="11" a="1"/>
  <c r="N198" i="11" s="1"/>
  <c r="N199" i="11" a="1"/>
  <c r="N199" i="11" s="1"/>
  <c r="N200" i="11" a="1"/>
  <c r="N200" i="11" s="1"/>
  <c r="N201" i="11" a="1"/>
  <c r="N201" i="11" s="1"/>
  <c r="N202" i="11" a="1"/>
  <c r="N202" i="11" s="1"/>
  <c r="N203" i="11" a="1"/>
  <c r="N203" i="11" s="1"/>
  <c r="N204" i="11" a="1"/>
  <c r="N204" i="11" s="1"/>
  <c r="N205" i="11" a="1"/>
  <c r="N205" i="11" s="1"/>
  <c r="N206" i="11" a="1"/>
  <c r="N206" i="11" s="1"/>
  <c r="N207" i="11" a="1"/>
  <c r="N207" i="11" s="1"/>
  <c r="N208" i="11" a="1"/>
  <c r="N208" i="11" s="1"/>
  <c r="N209" i="11" a="1"/>
  <c r="N209" i="11" s="1"/>
  <c r="N210" i="11" a="1"/>
  <c r="N210" i="11" s="1"/>
  <c r="N211" i="11" a="1"/>
  <c r="N211" i="11" s="1"/>
  <c r="N212" i="11" a="1"/>
  <c r="N212" i="11" s="1"/>
  <c r="N213" i="11" a="1"/>
  <c r="N213" i="11" s="1"/>
  <c r="N214" i="11" a="1"/>
  <c r="N214" i="11" s="1"/>
  <c r="N215" i="11" a="1"/>
  <c r="N215" i="11" s="1"/>
  <c r="N216" i="11" a="1"/>
  <c r="N216" i="11" s="1"/>
  <c r="N217" i="11" a="1"/>
  <c r="N217" i="11" s="1"/>
  <c r="N218" i="11" a="1"/>
  <c r="N218" i="11" s="1"/>
  <c r="N219" i="11" a="1"/>
  <c r="N219" i="11" s="1"/>
  <c r="N220" i="11" a="1"/>
  <c r="N220" i="11" s="1"/>
  <c r="N221" i="11" a="1"/>
  <c r="N221" i="11" s="1"/>
  <c r="N222" i="11" a="1"/>
  <c r="N222" i="11" s="1"/>
  <c r="N223" i="11" a="1"/>
  <c r="N223" i="11" s="1"/>
  <c r="N224" i="11" a="1"/>
  <c r="N224" i="11" s="1"/>
  <c r="N225" i="11" a="1"/>
  <c r="N225" i="11" s="1"/>
  <c r="N226" i="11" a="1"/>
  <c r="N226" i="11" s="1"/>
  <c r="N227" i="11" a="1"/>
  <c r="N227" i="11" s="1"/>
  <c r="N228" i="11" a="1"/>
  <c r="N228" i="11" s="1"/>
  <c r="N229" i="11" a="1"/>
  <c r="N229" i="11" s="1"/>
  <c r="N230" i="11" a="1"/>
  <c r="N230" i="11" s="1"/>
  <c r="N231" i="11" a="1"/>
  <c r="N231" i="11" s="1"/>
  <c r="N232" i="11" a="1"/>
  <c r="N232" i="11" s="1"/>
  <c r="N233" i="11" a="1"/>
  <c r="N233" i="11" s="1"/>
  <c r="N234" i="11" a="1"/>
  <c r="N234" i="11" s="1"/>
  <c r="N235" i="11" a="1"/>
  <c r="N235" i="11" s="1"/>
  <c r="N236" i="11" a="1"/>
  <c r="N236" i="11" s="1"/>
  <c r="N237" i="11" a="1"/>
  <c r="N237" i="11" s="1"/>
  <c r="N238" i="11" a="1"/>
  <c r="N238" i="11" s="1"/>
  <c r="N239" i="11" a="1"/>
  <c r="N239" i="11" s="1"/>
  <c r="N240" i="11" a="1"/>
  <c r="N240" i="11" s="1"/>
  <c r="N241" i="11" a="1"/>
  <c r="N241" i="11" s="1"/>
  <c r="N242" i="11" a="1"/>
  <c r="N242" i="11" s="1"/>
  <c r="N243" i="11" a="1"/>
  <c r="N243" i="11" s="1"/>
  <c r="N244" i="11" a="1"/>
  <c r="N244" i="11" s="1"/>
  <c r="N245" i="11" a="1"/>
  <c r="N245" i="11" s="1"/>
  <c r="N246" i="11" a="1"/>
  <c r="N246" i="11" s="1"/>
  <c r="N247" i="11" a="1"/>
  <c r="N247" i="11" s="1"/>
  <c r="N248" i="11" a="1"/>
  <c r="N248" i="11" s="1"/>
  <c r="N249" i="11" a="1"/>
  <c r="N249" i="11" s="1"/>
  <c r="N250" i="11" a="1"/>
  <c r="N250" i="11" s="1"/>
  <c r="N251" i="11" a="1"/>
  <c r="N251" i="11" s="1"/>
  <c r="N252" i="11" a="1"/>
  <c r="N252" i="11" s="1"/>
  <c r="N253" i="11" a="1"/>
  <c r="N253" i="11" s="1"/>
  <c r="N254" i="11" a="1"/>
  <c r="N254" i="11" s="1"/>
  <c r="N255" i="11" a="1"/>
  <c r="N255" i="11" s="1"/>
  <c r="N256" i="11" a="1"/>
  <c r="N256" i="11" s="1"/>
  <c r="N257" i="11" a="1"/>
  <c r="N257" i="11" s="1"/>
  <c r="N258" i="11" a="1"/>
  <c r="N258" i="11" s="1"/>
  <c r="N259" i="11" a="1"/>
  <c r="N259" i="11" s="1"/>
  <c r="N260" i="11" a="1"/>
  <c r="N260" i="11" s="1"/>
  <c r="N261" i="11" a="1"/>
  <c r="N261" i="11" s="1"/>
  <c r="N262" i="11" a="1"/>
  <c r="N262" i="11" s="1"/>
  <c r="N263" i="11" a="1"/>
  <c r="N263" i="11" s="1"/>
  <c r="N264" i="11" a="1"/>
  <c r="N264" i="11" s="1"/>
  <c r="N265" i="11" a="1"/>
  <c r="N265" i="11" s="1"/>
  <c r="N266" i="11" a="1"/>
  <c r="N266" i="11" s="1"/>
  <c r="N267" i="11" a="1"/>
  <c r="N267" i="11" s="1"/>
  <c r="N268" i="11" a="1"/>
  <c r="N268" i="11" s="1"/>
  <c r="N269" i="11" a="1"/>
  <c r="N269" i="11" s="1"/>
  <c r="N270" i="11" a="1"/>
  <c r="N270" i="11" s="1"/>
  <c r="N271" i="11" a="1"/>
  <c r="N271" i="11" s="1"/>
  <c r="N272" i="11" a="1"/>
  <c r="N272" i="11" s="1"/>
  <c r="N273" i="11" a="1"/>
  <c r="N273" i="11" s="1"/>
  <c r="N274" i="11" a="1"/>
  <c r="N274" i="11" s="1"/>
  <c r="N275" i="11" a="1"/>
  <c r="N275" i="11" s="1"/>
  <c r="N276" i="11" a="1"/>
  <c r="N276" i="11" s="1"/>
  <c r="N277" i="11" a="1"/>
  <c r="N277" i="11" s="1"/>
  <c r="N278" i="11" a="1"/>
  <c r="N278" i="11" s="1"/>
  <c r="N279" i="11" a="1"/>
  <c r="N279" i="11" s="1"/>
  <c r="N280" i="11" a="1"/>
  <c r="N280" i="11" s="1"/>
  <c r="N281" i="11" a="1"/>
  <c r="N281" i="11" s="1"/>
  <c r="N282" i="11" a="1"/>
  <c r="N282" i="11" s="1"/>
  <c r="N283" i="11" a="1"/>
  <c r="N283" i="11" s="1"/>
  <c r="N284" i="11" a="1"/>
  <c r="N284" i="11" s="1"/>
  <c r="N285" i="11" a="1"/>
  <c r="N285" i="11" s="1"/>
  <c r="N286" i="11" a="1"/>
  <c r="N286" i="11" s="1"/>
  <c r="N287" i="11" a="1"/>
  <c r="N287" i="11" s="1"/>
  <c r="N288" i="11" a="1"/>
  <c r="N288" i="11" s="1"/>
  <c r="N289" i="11" a="1"/>
  <c r="N289" i="11" s="1"/>
  <c r="N290" i="11" a="1"/>
  <c r="N290" i="11" s="1"/>
  <c r="N291" i="11" a="1"/>
  <c r="N291" i="11" s="1"/>
  <c r="N292" i="11" a="1"/>
  <c r="N292" i="11" s="1"/>
  <c r="N293" i="11" a="1"/>
  <c r="N293" i="11" s="1"/>
  <c r="N294" i="11" a="1"/>
  <c r="N294" i="11" s="1"/>
  <c r="N295" i="11" a="1"/>
  <c r="N295" i="11" s="1"/>
  <c r="N296" i="11" a="1"/>
  <c r="N296" i="11" s="1"/>
  <c r="N297" i="11" a="1"/>
  <c r="N297" i="11" s="1"/>
  <c r="N298" i="11" a="1"/>
  <c r="N298" i="11" s="1"/>
  <c r="N299" i="11" a="1"/>
  <c r="N299" i="11" s="1"/>
  <c r="N300" i="11" a="1"/>
  <c r="N300" i="11" s="1"/>
  <c r="N301" i="11" a="1"/>
  <c r="N301" i="11" s="1"/>
  <c r="N302" i="11" a="1"/>
  <c r="N302" i="11" s="1"/>
  <c r="N303" i="11" a="1"/>
  <c r="N303" i="11" s="1"/>
  <c r="N304" i="11" a="1"/>
  <c r="N304" i="11" s="1"/>
  <c r="N305" i="11" a="1"/>
  <c r="N305" i="11" s="1"/>
  <c r="N306" i="11" a="1"/>
  <c r="N306" i="11" s="1"/>
  <c r="N307" i="11" a="1"/>
  <c r="N307" i="11" s="1"/>
  <c r="N308" i="11" a="1"/>
  <c r="N308" i="11" s="1"/>
  <c r="N309" i="11" a="1"/>
  <c r="N309" i="11" s="1"/>
  <c r="N310" i="11" a="1"/>
  <c r="N310" i="11" s="1"/>
  <c r="N311" i="11" a="1"/>
  <c r="N311" i="11" s="1"/>
  <c r="N312" i="11" a="1"/>
  <c r="N312" i="11" s="1"/>
  <c r="N313" i="11" a="1"/>
  <c r="N313" i="11" s="1"/>
  <c r="N314" i="11" a="1"/>
  <c r="N314" i="11" s="1"/>
  <c r="N315" i="11" a="1"/>
  <c r="N315" i="11" s="1"/>
  <c r="N316" i="11" a="1"/>
  <c r="N316" i="11" s="1"/>
  <c r="N317" i="11" a="1"/>
  <c r="N317" i="11" s="1"/>
  <c r="N318" i="11" a="1"/>
  <c r="N318" i="11" s="1"/>
  <c r="N319" i="11" a="1"/>
  <c r="N319" i="11" s="1"/>
  <c r="N320" i="11" a="1"/>
  <c r="N320" i="11" s="1"/>
  <c r="N321" i="11" a="1"/>
  <c r="N321" i="11" s="1"/>
  <c r="N322" i="11" a="1"/>
  <c r="N322" i="11" s="1"/>
  <c r="N323" i="11" a="1"/>
  <c r="N323" i="11" s="1"/>
  <c r="N324" i="11" a="1"/>
  <c r="N324" i="11" s="1"/>
  <c r="N325" i="11" a="1"/>
  <c r="N325" i="11" s="1"/>
  <c r="N326" i="11" a="1"/>
  <c r="N326" i="11" s="1"/>
  <c r="N327" i="11" a="1"/>
  <c r="N327" i="11" s="1"/>
  <c r="N328" i="11" a="1"/>
  <c r="N328" i="11" s="1"/>
  <c r="N329" i="11" a="1"/>
  <c r="N329" i="11" s="1"/>
  <c r="N330" i="11" a="1"/>
  <c r="N330" i="11" s="1"/>
  <c r="N331" i="11" a="1"/>
  <c r="N331" i="11" s="1"/>
  <c r="N332" i="11" a="1"/>
  <c r="N332" i="11" s="1"/>
  <c r="N333" i="11" a="1"/>
  <c r="N333" i="11" s="1"/>
  <c r="N334" i="11" a="1"/>
  <c r="N334" i="11" s="1"/>
  <c r="N335" i="11" a="1"/>
  <c r="N335" i="11" s="1"/>
  <c r="N336" i="11" a="1"/>
  <c r="N336" i="11" s="1"/>
  <c r="N337" i="11" a="1"/>
  <c r="N337" i="11" s="1"/>
  <c r="N338" i="11" a="1"/>
  <c r="N338" i="11" s="1"/>
  <c r="N339" i="11" a="1"/>
  <c r="N339" i="11" s="1"/>
  <c r="N340" i="11" a="1"/>
  <c r="N340" i="11" s="1"/>
  <c r="N341" i="11" a="1"/>
  <c r="N341" i="11" s="1"/>
  <c r="N342" i="11" a="1"/>
  <c r="N342" i="11" s="1"/>
  <c r="N343" i="11" a="1"/>
  <c r="N343" i="11" s="1"/>
  <c r="N344" i="11" a="1"/>
  <c r="N344" i="11" s="1"/>
  <c r="N345" i="11" a="1"/>
  <c r="N345" i="11" s="1"/>
  <c r="N346" i="11" a="1"/>
  <c r="N346" i="11" s="1"/>
  <c r="N347" i="11" a="1"/>
  <c r="N347" i="11" s="1"/>
  <c r="N348" i="11" a="1"/>
  <c r="N348" i="11" s="1"/>
  <c r="N349" i="11" a="1"/>
  <c r="N349" i="11" s="1"/>
  <c r="N350" i="11" a="1"/>
  <c r="N350" i="11" s="1"/>
  <c r="N351" i="11" a="1"/>
  <c r="N351" i="11" s="1"/>
  <c r="N352" i="11" a="1"/>
  <c r="N352" i="11" s="1"/>
  <c r="N353" i="11" a="1"/>
  <c r="N353" i="11" s="1"/>
  <c r="N354" i="11" a="1"/>
  <c r="N354" i="11" s="1"/>
  <c r="N355" i="11" a="1"/>
  <c r="N355" i="11" s="1"/>
  <c r="N356" i="11" a="1"/>
  <c r="N356" i="11" s="1"/>
  <c r="N357" i="11" a="1"/>
  <c r="N357" i="11" s="1"/>
  <c r="N358" i="11" a="1"/>
  <c r="N358" i="11" s="1"/>
  <c r="N359" i="11" a="1"/>
  <c r="N359" i="11" s="1"/>
  <c r="N360" i="11" a="1"/>
  <c r="N360" i="11" s="1"/>
  <c r="N361" i="11" a="1"/>
  <c r="N361" i="11" s="1"/>
  <c r="N362" i="11" a="1"/>
  <c r="N362" i="11" s="1"/>
  <c r="N363" i="11" a="1"/>
  <c r="N363" i="11" s="1"/>
  <c r="N364" i="11" a="1"/>
  <c r="N364" i="11" s="1"/>
  <c r="N365" i="11" a="1"/>
  <c r="N365" i="11" s="1"/>
  <c r="N366" i="11" a="1"/>
  <c r="N366" i="11" s="1"/>
  <c r="N367" i="11" a="1"/>
  <c r="N367" i="11" s="1"/>
  <c r="N368" i="11" a="1"/>
  <c r="N368" i="11" s="1"/>
  <c r="N369" i="11" a="1"/>
  <c r="N369" i="11" s="1"/>
  <c r="N370" i="11" a="1"/>
  <c r="N370" i="11" s="1"/>
  <c r="N371" i="11" a="1"/>
  <c r="N371" i="11" s="1"/>
  <c r="N372" i="11" a="1"/>
  <c r="N372" i="11" s="1"/>
  <c r="N373" i="11" a="1"/>
  <c r="N373" i="11" s="1"/>
  <c r="N374" i="11" a="1"/>
  <c r="N374" i="11" s="1"/>
  <c r="N375" i="11" a="1"/>
  <c r="N375" i="11" s="1"/>
  <c r="N376" i="11" a="1"/>
  <c r="N376" i="11" s="1"/>
  <c r="N377" i="11" a="1"/>
  <c r="N377" i="11" s="1"/>
  <c r="N378" i="11" a="1"/>
  <c r="N378" i="11" s="1"/>
  <c r="N379" i="11" a="1"/>
  <c r="N379" i="11" s="1"/>
  <c r="N380" i="11" a="1"/>
  <c r="N380" i="11" s="1"/>
  <c r="N381" i="11" a="1"/>
  <c r="N381" i="11" s="1"/>
  <c r="N382" i="11" a="1"/>
  <c r="N382" i="11" s="1"/>
  <c r="N383" i="11" a="1"/>
  <c r="N383" i="11" s="1"/>
  <c r="N384" i="11" a="1"/>
  <c r="N384" i="11" s="1"/>
  <c r="N385" i="11" a="1"/>
  <c r="N385" i="11" s="1"/>
  <c r="N386" i="11" a="1"/>
  <c r="N386" i="11" s="1"/>
  <c r="N387" i="11" a="1"/>
  <c r="N387" i="11" s="1"/>
  <c r="N388" i="11" a="1"/>
  <c r="N388" i="11" s="1"/>
  <c r="N389" i="11" a="1"/>
  <c r="N389" i="11" s="1"/>
  <c r="N390" i="11" a="1"/>
  <c r="N390" i="11" s="1"/>
  <c r="N391" i="11" a="1"/>
  <c r="N391" i="11" s="1"/>
  <c r="N392" i="11" a="1"/>
  <c r="N392" i="11" s="1"/>
  <c r="N393" i="11" a="1"/>
  <c r="N393" i="11" s="1"/>
  <c r="N394" i="11" a="1"/>
  <c r="N394" i="11" s="1"/>
  <c r="N395" i="11" a="1"/>
  <c r="N395" i="11" s="1"/>
  <c r="N396" i="11" a="1"/>
  <c r="N396" i="11" s="1"/>
  <c r="N397" i="11" a="1"/>
  <c r="N397" i="11" s="1"/>
  <c r="N398" i="11" a="1"/>
  <c r="N398" i="11" s="1"/>
  <c r="N399" i="11" a="1"/>
  <c r="N399" i="11" s="1"/>
  <c r="N400" i="11" a="1"/>
  <c r="N400" i="11" s="1"/>
  <c r="N401" i="11" a="1"/>
  <c r="N401" i="11" s="1"/>
  <c r="N402" i="11" a="1"/>
  <c r="N402" i="11" s="1"/>
  <c r="N403" i="11" a="1"/>
  <c r="N403" i="11" s="1"/>
  <c r="N404" i="11" a="1"/>
  <c r="N404" i="11" s="1"/>
  <c r="N405" i="11" a="1"/>
  <c r="N405" i="11" s="1"/>
  <c r="N406" i="11" a="1"/>
  <c r="N406" i="11" s="1"/>
  <c r="N407" i="11" a="1"/>
  <c r="N407" i="11" s="1"/>
  <c r="N408" i="11" a="1"/>
  <c r="N408" i="11" s="1"/>
  <c r="N409" i="11" a="1"/>
  <c r="N409" i="11" s="1"/>
  <c r="N410" i="11" a="1"/>
  <c r="N410" i="11" s="1"/>
  <c r="N411" i="11" a="1"/>
  <c r="N411" i="11" s="1"/>
  <c r="N412" i="11" a="1"/>
  <c r="N412" i="11" s="1"/>
  <c r="N413" i="11" a="1"/>
  <c r="N413" i="11" s="1"/>
  <c r="N414" i="11" a="1"/>
  <c r="N414" i="11" s="1"/>
  <c r="N415" i="11" a="1"/>
  <c r="N415" i="11" s="1"/>
  <c r="N416" i="11" a="1"/>
  <c r="N416" i="11" s="1"/>
  <c r="N417" i="11" a="1"/>
  <c r="N417" i="11" s="1"/>
  <c r="N418" i="11" a="1"/>
  <c r="N418" i="11" s="1"/>
  <c r="N419" i="11" a="1"/>
  <c r="N419" i="11" s="1"/>
  <c r="N420" i="11" a="1"/>
  <c r="N420" i="11" s="1"/>
  <c r="N421" i="11" a="1"/>
  <c r="N421" i="11" s="1"/>
  <c r="N422" i="11" a="1"/>
  <c r="N422" i="11" s="1"/>
  <c r="N423" i="11" a="1"/>
  <c r="N423" i="11" s="1"/>
  <c r="N424" i="11" a="1"/>
  <c r="N424" i="11" s="1"/>
  <c r="N425" i="11" a="1"/>
  <c r="N425" i="11" s="1"/>
  <c r="N426" i="11" a="1"/>
  <c r="N426" i="11" s="1"/>
  <c r="N427" i="11" a="1"/>
  <c r="N427" i="11" s="1"/>
  <c r="N428" i="11" a="1"/>
  <c r="N428" i="11" s="1"/>
  <c r="N429" i="11" a="1"/>
  <c r="N429" i="11" s="1"/>
  <c r="N430" i="11" a="1"/>
  <c r="N430" i="11" s="1"/>
  <c r="N431" i="11" a="1"/>
  <c r="N431" i="11" s="1"/>
  <c r="N432" i="11" a="1"/>
  <c r="N432" i="11" s="1"/>
  <c r="N433" i="11" a="1"/>
  <c r="N433" i="11" s="1"/>
  <c r="N434" i="11" a="1"/>
  <c r="N434" i="11" s="1"/>
  <c r="N435" i="11" a="1"/>
  <c r="N435" i="11" s="1"/>
  <c r="N436" i="11" a="1"/>
  <c r="N436" i="11" s="1"/>
  <c r="N437" i="11" a="1"/>
  <c r="N437" i="11" s="1"/>
  <c r="N438" i="11" a="1"/>
  <c r="N438" i="11" s="1"/>
  <c r="N439" i="11" a="1"/>
  <c r="N439" i="11" s="1"/>
  <c r="N440" i="11" a="1"/>
  <c r="N440" i="11" s="1"/>
  <c r="N441" i="11" a="1"/>
  <c r="N441" i="11" s="1"/>
  <c r="N442" i="11" a="1"/>
  <c r="N442" i="11" s="1"/>
  <c r="N443" i="11" a="1"/>
  <c r="N443" i="11" s="1"/>
  <c r="N444" i="11" a="1"/>
  <c r="N444" i="11" s="1"/>
  <c r="N445" i="11" a="1"/>
  <c r="N445" i="11" s="1"/>
  <c r="N446" i="11" a="1"/>
  <c r="N446" i="11" s="1"/>
  <c r="N447" i="11" a="1"/>
  <c r="N447" i="11" s="1"/>
  <c r="N448" i="11" a="1"/>
  <c r="N448" i="11" s="1"/>
  <c r="N449" i="11" a="1"/>
  <c r="N449" i="11" s="1"/>
  <c r="N450" i="11" a="1"/>
  <c r="N450" i="11" s="1"/>
  <c r="N451" i="11" a="1"/>
  <c r="N451" i="11" s="1"/>
  <c r="N452" i="11" a="1"/>
  <c r="N452" i="11" s="1"/>
  <c r="N453" i="11" a="1"/>
  <c r="N453" i="11" s="1"/>
  <c r="N454" i="11" a="1"/>
  <c r="N454" i="11" s="1"/>
  <c r="N455" i="11" a="1"/>
  <c r="N455" i="11" s="1"/>
  <c r="N456" i="11" a="1"/>
  <c r="N456" i="11" s="1"/>
  <c r="N457" i="11" a="1"/>
  <c r="N457" i="11" s="1"/>
  <c r="N458" i="11" a="1"/>
  <c r="N458" i="11" s="1"/>
  <c r="N459" i="11" a="1"/>
  <c r="N459" i="11" s="1"/>
  <c r="N460" i="11" a="1"/>
  <c r="N460" i="11" s="1"/>
  <c r="N461" i="11" a="1"/>
  <c r="N461" i="11" s="1"/>
  <c r="N462" i="11" a="1"/>
  <c r="N462" i="11" s="1"/>
  <c r="N463" i="11" a="1"/>
  <c r="N463" i="11" s="1"/>
  <c r="N464" i="11" a="1"/>
  <c r="N464" i="11" s="1"/>
  <c r="N465" i="11" a="1"/>
  <c r="N465" i="11" s="1"/>
  <c r="N466" i="11" a="1"/>
  <c r="N466" i="11" s="1"/>
  <c r="N467" i="11" a="1"/>
  <c r="N467" i="11" s="1"/>
  <c r="N468" i="11" a="1"/>
  <c r="N468" i="11" s="1"/>
  <c r="N469" i="11" a="1"/>
  <c r="N469" i="11" s="1"/>
  <c r="N470" i="11" a="1"/>
  <c r="N470" i="11" s="1"/>
  <c r="N471" i="11" a="1"/>
  <c r="N471" i="11" s="1"/>
  <c r="N472" i="11" a="1"/>
  <c r="N472" i="11" s="1"/>
  <c r="N473" i="11" a="1"/>
  <c r="N473" i="11" s="1"/>
  <c r="N474" i="11" a="1"/>
  <c r="N474" i="11" s="1"/>
  <c r="N475" i="11" a="1"/>
  <c r="N475" i="11" s="1"/>
  <c r="N476" i="11" a="1"/>
  <c r="N476" i="11" s="1"/>
  <c r="N477" i="11" a="1"/>
  <c r="N477" i="11" s="1"/>
  <c r="N478" i="11" a="1"/>
  <c r="N478" i="11" s="1"/>
  <c r="N479" i="11" a="1"/>
  <c r="N479" i="11" s="1"/>
  <c r="N480" i="11" a="1"/>
  <c r="N480" i="11" s="1"/>
  <c r="N481" i="11" a="1"/>
  <c r="N481" i="11" s="1"/>
  <c r="N482" i="11" a="1"/>
  <c r="N482" i="11" s="1"/>
  <c r="N483" i="11" a="1"/>
  <c r="N483" i="11" s="1"/>
  <c r="N484" i="11" a="1"/>
  <c r="N484" i="11" s="1"/>
  <c r="N485" i="11" a="1"/>
  <c r="N485" i="11" s="1"/>
  <c r="N486" i="11" a="1"/>
  <c r="N486" i="11" s="1"/>
  <c r="N487" i="11" a="1"/>
  <c r="N487" i="11" s="1"/>
  <c r="N488" i="11" a="1"/>
  <c r="N488" i="11" s="1"/>
  <c r="N489" i="11" a="1"/>
  <c r="N489" i="11" s="1"/>
  <c r="N490" i="11" a="1"/>
  <c r="N490" i="11" s="1"/>
  <c r="N491" i="11" a="1"/>
  <c r="N491" i="11" s="1"/>
  <c r="N492" i="11" a="1"/>
  <c r="N492" i="11" s="1"/>
  <c r="N493" i="11" a="1"/>
  <c r="N493" i="11" s="1"/>
  <c r="N494" i="11" a="1"/>
  <c r="N494" i="11" s="1"/>
  <c r="N495" i="11" a="1"/>
  <c r="N495" i="11" s="1"/>
  <c r="N496" i="11" a="1"/>
  <c r="N496" i="11" s="1"/>
  <c r="N497" i="11" a="1"/>
  <c r="N497" i="11" s="1"/>
  <c r="N498" i="11" a="1"/>
  <c r="N498" i="11" s="1"/>
  <c r="N499" i="11" a="1"/>
  <c r="N499" i="11" s="1"/>
  <c r="N500" i="11" a="1"/>
  <c r="N500" i="11" s="1"/>
  <c r="N501" i="11" a="1"/>
  <c r="N501" i="11" s="1"/>
  <c r="N502" i="11" a="1"/>
  <c r="N502" i="11" s="1"/>
  <c r="N503" i="11" a="1"/>
  <c r="N503" i="11" s="1"/>
  <c r="N504" i="11" a="1"/>
  <c r="N504" i="11" s="1"/>
  <c r="N505" i="11" a="1"/>
  <c r="N505" i="11" s="1"/>
  <c r="N506" i="11" a="1"/>
  <c r="N506" i="11" s="1"/>
  <c r="N507" i="11" a="1"/>
  <c r="N507" i="11" s="1"/>
  <c r="N508" i="11" a="1"/>
  <c r="N508" i="11" s="1"/>
  <c r="N509" i="11" a="1"/>
  <c r="N509" i="11" s="1"/>
  <c r="N510" i="11" a="1"/>
  <c r="N510" i="11" s="1"/>
  <c r="N511" i="11" a="1"/>
  <c r="N511" i="11" s="1"/>
  <c r="N512" i="11" a="1"/>
  <c r="N512" i="11" s="1"/>
  <c r="N513" i="11" a="1"/>
  <c r="N513" i="11" s="1"/>
  <c r="N514" i="11" a="1"/>
  <c r="N514" i="11" s="1"/>
  <c r="N515" i="11" a="1"/>
  <c r="N515" i="11" s="1"/>
  <c r="N516" i="11" a="1"/>
  <c r="N516" i="11" s="1"/>
  <c r="N517" i="11" a="1"/>
  <c r="N517" i="11" s="1"/>
  <c r="N518" i="11" a="1"/>
  <c r="N518" i="11" s="1"/>
  <c r="N519" i="11" a="1"/>
  <c r="N519" i="11" s="1"/>
  <c r="N520" i="11" a="1"/>
  <c r="N520" i="11" s="1"/>
  <c r="N521" i="11" a="1"/>
  <c r="N521" i="11" s="1"/>
  <c r="N522" i="11" a="1"/>
  <c r="N522" i="11" s="1"/>
  <c r="N523" i="11" a="1"/>
  <c r="N523" i="11" s="1"/>
  <c r="N524" i="11" a="1"/>
  <c r="N524" i="11" s="1"/>
  <c r="N525" i="11" a="1"/>
  <c r="N525" i="11" s="1"/>
  <c r="N526" i="11" a="1"/>
  <c r="N526" i="11" s="1"/>
  <c r="N527" i="11" a="1"/>
  <c r="N527" i="11" s="1"/>
  <c r="N528" i="11" a="1"/>
  <c r="N528" i="11" s="1"/>
  <c r="N529" i="11" a="1"/>
  <c r="N529" i="11" s="1"/>
  <c r="N530" i="11" a="1"/>
  <c r="N530" i="11" s="1"/>
  <c r="N531" i="11" a="1"/>
  <c r="N531" i="11" s="1"/>
  <c r="N532" i="11" a="1"/>
  <c r="N532" i="11" s="1"/>
  <c r="N533" i="11" a="1"/>
  <c r="N533" i="11" s="1"/>
  <c r="N534" i="11" a="1"/>
  <c r="N534" i="11" s="1"/>
  <c r="N535" i="11" a="1"/>
  <c r="N535" i="11" s="1"/>
  <c r="N536" i="11" a="1"/>
  <c r="N536" i="11" s="1"/>
  <c r="N537" i="11" a="1"/>
  <c r="N537" i="11" s="1"/>
  <c r="N538" i="11" a="1"/>
  <c r="N538" i="11" s="1"/>
  <c r="N539" i="11" a="1"/>
  <c r="N539" i="11" s="1"/>
  <c r="N540" i="11" a="1"/>
  <c r="N540" i="11" s="1"/>
  <c r="N541" i="11" a="1"/>
  <c r="N541" i="11" s="1"/>
  <c r="N542" i="11" a="1"/>
  <c r="N542" i="11" s="1"/>
  <c r="N543" i="11" a="1"/>
  <c r="N543" i="11" s="1"/>
  <c r="N544" i="11" a="1"/>
  <c r="N544" i="11" s="1"/>
  <c r="N545" i="11" a="1"/>
  <c r="N545" i="11" s="1"/>
  <c r="N546" i="11" a="1"/>
  <c r="N546" i="11" s="1"/>
  <c r="N547" i="11" a="1"/>
  <c r="N547" i="11" s="1"/>
  <c r="N548" i="11" a="1"/>
  <c r="N548" i="11" s="1"/>
  <c r="N549" i="11" a="1"/>
  <c r="N549" i="11" s="1"/>
  <c r="N550" i="11" a="1"/>
  <c r="N550" i="11" s="1"/>
  <c r="N551" i="11" a="1"/>
  <c r="N551" i="11" s="1"/>
  <c r="N552" i="11" a="1"/>
  <c r="N552" i="11" s="1"/>
  <c r="N553" i="11" a="1"/>
  <c r="N553" i="11" s="1"/>
  <c r="N554" i="11" a="1"/>
  <c r="N554" i="11" s="1"/>
  <c r="N555" i="11" a="1"/>
  <c r="N555" i="11" s="1"/>
  <c r="N556" i="11" a="1"/>
  <c r="N556" i="11" s="1"/>
  <c r="N557" i="11" a="1"/>
  <c r="N557" i="11" s="1"/>
  <c r="N558" i="11" a="1"/>
  <c r="N558" i="11" s="1"/>
  <c r="N559" i="11" a="1"/>
  <c r="N559" i="11" s="1"/>
  <c r="N560" i="11" a="1"/>
  <c r="N560" i="11" s="1"/>
  <c r="N561" i="11" a="1"/>
  <c r="N561" i="11" s="1"/>
  <c r="N562" i="11" a="1"/>
  <c r="N562" i="11" s="1"/>
  <c r="N563" i="11" a="1"/>
  <c r="N563" i="11" s="1"/>
  <c r="N564" i="11" a="1"/>
  <c r="N564" i="11" s="1"/>
  <c r="N565" i="11" a="1"/>
  <c r="N565" i="11" s="1"/>
  <c r="N566" i="11" a="1"/>
  <c r="N566" i="11" s="1"/>
  <c r="N567" i="11" a="1"/>
  <c r="N567" i="11" s="1"/>
  <c r="N568" i="11" a="1"/>
  <c r="N568" i="11" s="1"/>
  <c r="N569" i="11" a="1"/>
  <c r="N569" i="11" s="1"/>
  <c r="N570" i="11" a="1"/>
  <c r="N570" i="11" s="1"/>
  <c r="N571" i="11" a="1"/>
  <c r="N571" i="11" s="1"/>
  <c r="N572" i="11" a="1"/>
  <c r="N572" i="11" s="1"/>
  <c r="N573" i="11" a="1"/>
  <c r="N573" i="11" s="1"/>
  <c r="N574" i="11" a="1"/>
  <c r="N574" i="11" s="1"/>
  <c r="N575" i="11" a="1"/>
  <c r="N575" i="11" s="1"/>
  <c r="N576" i="11" a="1"/>
  <c r="N576" i="11" s="1"/>
  <c r="N577" i="11" a="1"/>
  <c r="N577" i="11" s="1"/>
  <c r="N578" i="11" a="1"/>
  <c r="N578" i="11" s="1"/>
  <c r="N579" i="11" a="1"/>
  <c r="N579" i="11" s="1"/>
  <c r="N580" i="11" a="1"/>
  <c r="N580" i="11" s="1"/>
  <c r="N581" i="11" a="1"/>
  <c r="N581" i="11" s="1"/>
  <c r="N582" i="11" a="1"/>
  <c r="N582" i="11" s="1"/>
  <c r="N583" i="11" a="1"/>
  <c r="N583" i="11" s="1"/>
  <c r="N584" i="11" a="1"/>
  <c r="N584" i="11" s="1"/>
  <c r="N585" i="11" a="1"/>
  <c r="N585" i="11" s="1"/>
  <c r="N586" i="11" a="1"/>
  <c r="N586" i="11" s="1"/>
  <c r="N587" i="11" a="1"/>
  <c r="N587" i="11" s="1"/>
  <c r="N588" i="11" a="1"/>
  <c r="N588" i="11" s="1"/>
  <c r="N589" i="11" a="1"/>
  <c r="N589" i="11" s="1"/>
  <c r="N590" i="11" a="1"/>
  <c r="N590" i="11" s="1"/>
  <c r="N591" i="11" a="1"/>
  <c r="N591" i="11" s="1"/>
  <c r="N592" i="11" a="1"/>
  <c r="N592" i="11" s="1"/>
  <c r="N593" i="11" a="1"/>
  <c r="N593" i="11" s="1"/>
  <c r="N594" i="11" a="1"/>
  <c r="N594" i="11" s="1"/>
  <c r="N595" i="11" a="1"/>
  <c r="N595" i="11" s="1"/>
  <c r="N596" i="11" a="1"/>
  <c r="N596" i="11" s="1"/>
  <c r="N597" i="11" a="1"/>
  <c r="N597" i="11" s="1"/>
  <c r="N598" i="11" a="1"/>
  <c r="N598" i="11" s="1"/>
  <c r="N599" i="11" a="1"/>
  <c r="N599" i="11" s="1"/>
  <c r="N600" i="11" a="1"/>
  <c r="N600" i="11" s="1"/>
  <c r="N601" i="11" a="1"/>
  <c r="N601" i="11" s="1"/>
  <c r="N602" i="11" a="1"/>
  <c r="N602" i="11" s="1"/>
  <c r="N603" i="11" a="1"/>
  <c r="N603" i="11" s="1"/>
  <c r="N604" i="11" a="1"/>
  <c r="N604" i="11" s="1"/>
  <c r="N605" i="11" a="1"/>
  <c r="N605" i="11" s="1"/>
  <c r="N606" i="11" a="1"/>
  <c r="N606" i="11" s="1"/>
  <c r="N607" i="11" a="1"/>
  <c r="N607" i="11" s="1"/>
  <c r="N608" i="11" a="1"/>
  <c r="N608" i="11" s="1"/>
  <c r="N609" i="11" a="1"/>
  <c r="N609" i="11" s="1"/>
  <c r="N610" i="11" a="1"/>
  <c r="N610" i="11" s="1"/>
  <c r="N611" i="11" a="1"/>
  <c r="N611" i="11" s="1"/>
  <c r="N612" i="11" a="1"/>
  <c r="N612" i="11" s="1"/>
  <c r="N613" i="11" a="1"/>
  <c r="N613" i="11" s="1"/>
  <c r="N614" i="11" a="1"/>
  <c r="N614" i="11" s="1"/>
  <c r="N615" i="11" a="1"/>
  <c r="N615" i="11" s="1"/>
  <c r="N616" i="11" a="1"/>
  <c r="N616" i="11" s="1"/>
  <c r="N617" i="11" a="1"/>
  <c r="N617" i="11" s="1"/>
  <c r="N618" i="11" a="1"/>
  <c r="N618" i="11" s="1"/>
  <c r="N619" i="11" a="1"/>
  <c r="N619" i="11" s="1"/>
  <c r="N620" i="11" a="1"/>
  <c r="N620" i="11" s="1"/>
  <c r="N621" i="11" a="1"/>
  <c r="N621" i="11" s="1"/>
  <c r="N622" i="11" a="1"/>
  <c r="N622" i="11" s="1"/>
  <c r="N623" i="11" a="1"/>
  <c r="N623" i="11" s="1"/>
  <c r="N624" i="11" a="1"/>
  <c r="N624" i="11" s="1"/>
  <c r="N625" i="11" a="1"/>
  <c r="N625" i="11" s="1"/>
  <c r="N626" i="11" a="1"/>
  <c r="N626" i="11" s="1"/>
  <c r="N627" i="11" a="1"/>
  <c r="N627" i="11" s="1"/>
  <c r="N628" i="11" a="1"/>
  <c r="N628" i="11" s="1"/>
  <c r="N629" i="11" a="1"/>
  <c r="N629" i="11" s="1"/>
  <c r="N630" i="11" a="1"/>
  <c r="N630" i="11" s="1"/>
  <c r="N631" i="11" a="1"/>
  <c r="N631" i="11" s="1"/>
  <c r="N632" i="11" a="1"/>
  <c r="N632" i="11" s="1"/>
  <c r="N633" i="11" a="1"/>
  <c r="N633" i="11" s="1"/>
  <c r="N634" i="11" a="1"/>
  <c r="N634" i="11" s="1"/>
  <c r="N635" i="11" a="1"/>
  <c r="N635" i="11" s="1"/>
  <c r="N636" i="11" a="1"/>
  <c r="N636" i="11" s="1"/>
  <c r="N637" i="11" a="1"/>
  <c r="N637" i="11" s="1"/>
  <c r="N638" i="11" a="1"/>
  <c r="N638" i="11" s="1"/>
  <c r="N639" i="11" a="1"/>
  <c r="N639" i="11" s="1"/>
  <c r="N640" i="11" a="1"/>
  <c r="N640" i="11" s="1"/>
  <c r="N641" i="11" a="1"/>
  <c r="N641" i="11" s="1"/>
  <c r="N642" i="11" a="1"/>
  <c r="N642" i="11" s="1"/>
  <c r="N643" i="11" a="1"/>
  <c r="N643" i="11" s="1"/>
  <c r="N644" i="11" a="1"/>
  <c r="N644" i="11" s="1"/>
  <c r="N645" i="11" a="1"/>
  <c r="N645" i="11" s="1"/>
  <c r="N646" i="11" a="1"/>
  <c r="N646" i="11" s="1"/>
  <c r="N647" i="11" a="1"/>
  <c r="N647" i="11" s="1"/>
  <c r="N648" i="11" a="1"/>
  <c r="N648" i="11" s="1"/>
  <c r="N649" i="11" a="1"/>
  <c r="N649" i="11" s="1"/>
  <c r="N650" i="11" a="1"/>
  <c r="N650" i="11" s="1"/>
  <c r="N651" i="11" a="1"/>
  <c r="N651" i="11" s="1"/>
  <c r="N652" i="11" a="1"/>
  <c r="N652" i="11" s="1"/>
  <c r="N653" i="11" a="1"/>
  <c r="N653" i="11" s="1"/>
  <c r="N654" i="11" a="1"/>
  <c r="N654" i="11" s="1"/>
  <c r="N655" i="11" a="1"/>
  <c r="N655" i="11" s="1"/>
  <c r="N656" i="11" a="1"/>
  <c r="N656" i="11" s="1"/>
  <c r="N657" i="11" a="1"/>
  <c r="N657" i="11" s="1"/>
  <c r="N658" i="11" a="1"/>
  <c r="N658" i="11" s="1"/>
  <c r="N659" i="11" a="1"/>
  <c r="N659" i="11" s="1"/>
  <c r="N660" i="11" a="1"/>
  <c r="N660" i="11" s="1"/>
  <c r="N661" i="11" a="1"/>
  <c r="N661" i="11" s="1"/>
  <c r="N662" i="11" a="1"/>
  <c r="N662" i="11" s="1"/>
  <c r="N663" i="11" a="1"/>
  <c r="N663" i="11" s="1"/>
  <c r="N664" i="11" a="1"/>
  <c r="N664" i="11" s="1"/>
  <c r="N665" i="11" a="1"/>
  <c r="N665" i="11" s="1"/>
  <c r="N666" i="11" a="1"/>
  <c r="N666" i="11" s="1"/>
  <c r="N667" i="11" a="1"/>
  <c r="N667" i="11" s="1"/>
  <c r="N668" i="11" a="1"/>
  <c r="N668" i="11" s="1"/>
  <c r="N669" i="11" a="1"/>
  <c r="N669" i="11" s="1"/>
  <c r="N670" i="11" a="1"/>
  <c r="N670" i="11" s="1"/>
  <c r="N671" i="11" a="1"/>
  <c r="N671" i="11" s="1"/>
  <c r="N672" i="11" a="1"/>
  <c r="N672" i="11" s="1"/>
  <c r="N673" i="11" a="1"/>
  <c r="N673" i="11" s="1"/>
  <c r="N674" i="11" a="1"/>
  <c r="N674" i="11" s="1"/>
  <c r="N675" i="11" a="1"/>
  <c r="N675" i="11" s="1"/>
  <c r="N676" i="11" a="1"/>
  <c r="N676" i="11" s="1"/>
  <c r="N677" i="11" a="1"/>
  <c r="N677" i="11" s="1"/>
  <c r="N678" i="11" a="1"/>
  <c r="N678" i="11" s="1"/>
  <c r="N679" i="11" a="1"/>
  <c r="N679" i="11" s="1"/>
  <c r="N680" i="11" a="1"/>
  <c r="N680" i="11" s="1"/>
  <c r="N681" i="11" a="1"/>
  <c r="N681" i="11" s="1"/>
  <c r="N682" i="11" a="1"/>
  <c r="N682" i="11" s="1"/>
  <c r="N683" i="11" a="1"/>
  <c r="N683" i="11" s="1"/>
  <c r="N684" i="11" a="1"/>
  <c r="N684" i="11" s="1"/>
  <c r="N685" i="11" a="1"/>
  <c r="N685" i="11" s="1"/>
  <c r="N686" i="11" a="1"/>
  <c r="N686" i="11" s="1"/>
  <c r="N687" i="11" a="1"/>
  <c r="N687" i="11" s="1"/>
  <c r="N688" i="11" a="1"/>
  <c r="N688" i="11" s="1"/>
  <c r="N689" i="11" a="1"/>
  <c r="N689" i="11" s="1"/>
  <c r="N690" i="11" a="1"/>
  <c r="N690" i="11" s="1"/>
  <c r="N691" i="11" a="1"/>
  <c r="N691" i="11" s="1"/>
  <c r="N692" i="11" a="1"/>
  <c r="N692" i="11" s="1"/>
  <c r="N693" i="11" a="1"/>
  <c r="N693" i="11" s="1"/>
  <c r="N694" i="11" a="1"/>
  <c r="N694" i="11" s="1"/>
  <c r="N695" i="11" a="1"/>
  <c r="N695" i="11" s="1"/>
  <c r="N696" i="11" a="1"/>
  <c r="N696" i="11" s="1"/>
  <c r="N697" i="11" a="1"/>
  <c r="N697" i="11" s="1"/>
  <c r="N698" i="11" a="1"/>
  <c r="N698" i="11" s="1"/>
  <c r="N699" i="11" a="1"/>
  <c r="N699" i="11" s="1"/>
  <c r="N700" i="11" a="1"/>
  <c r="N700" i="11" s="1"/>
  <c r="N701" i="11" a="1"/>
  <c r="N701" i="11" s="1"/>
  <c r="N702" i="11" a="1"/>
  <c r="N702" i="11" s="1"/>
  <c r="N703" i="11" a="1"/>
  <c r="N703" i="11" s="1"/>
  <c r="N704" i="11" a="1"/>
  <c r="N704" i="11" s="1"/>
  <c r="N705" i="11" a="1"/>
  <c r="N705" i="11" s="1"/>
  <c r="N706" i="11" a="1"/>
  <c r="N706" i="11" s="1"/>
  <c r="N707" i="11" a="1"/>
  <c r="N707" i="11" s="1"/>
  <c r="N708" i="11" a="1"/>
  <c r="N708" i="11" s="1"/>
  <c r="N709" i="11" a="1"/>
  <c r="N709" i="11" s="1"/>
  <c r="N710" i="11" a="1"/>
  <c r="N710" i="11" s="1"/>
  <c r="N711" i="11" a="1"/>
  <c r="N711" i="11" s="1"/>
  <c r="N712" i="11" a="1"/>
  <c r="N712" i="11" s="1"/>
  <c r="N713" i="11" a="1"/>
  <c r="N713" i="11" s="1"/>
  <c r="N714" i="11" a="1"/>
  <c r="N714" i="11" s="1"/>
  <c r="N715" i="11" a="1"/>
  <c r="N715" i="11" s="1"/>
  <c r="N716" i="11" a="1"/>
  <c r="N716" i="11" s="1"/>
  <c r="N717" i="11" a="1"/>
  <c r="N717" i="11" s="1"/>
  <c r="N718" i="11" a="1"/>
  <c r="N718" i="11" s="1"/>
  <c r="N719" i="11" a="1"/>
  <c r="N719" i="11" s="1"/>
  <c r="N720" i="11" a="1"/>
  <c r="N720" i="11" s="1"/>
  <c r="N721" i="11" a="1"/>
  <c r="N721" i="11" s="1"/>
  <c r="N722" i="11" a="1"/>
  <c r="N722" i="11" s="1"/>
  <c r="N723" i="11" a="1"/>
  <c r="N723" i="11" s="1"/>
  <c r="N724" i="11" a="1"/>
  <c r="N724" i="11" s="1"/>
  <c r="N725" i="11" a="1"/>
  <c r="N725" i="11" s="1"/>
  <c r="N726" i="11" a="1"/>
  <c r="N726" i="11" s="1"/>
  <c r="N727" i="11" a="1"/>
  <c r="N727" i="11" s="1"/>
  <c r="N728" i="11" a="1"/>
  <c r="N728" i="11" s="1"/>
  <c r="N729" i="11" a="1"/>
  <c r="N729" i="11" s="1"/>
  <c r="N730" i="11" a="1"/>
  <c r="N730" i="11" s="1"/>
  <c r="N731" i="11" a="1"/>
  <c r="N731" i="11" s="1"/>
  <c r="N732" i="11" a="1"/>
  <c r="N732" i="11" s="1"/>
  <c r="N733" i="11" a="1"/>
  <c r="N733" i="11" s="1"/>
  <c r="N734" i="11" a="1"/>
  <c r="N734" i="11" s="1"/>
  <c r="N735" i="11" a="1"/>
  <c r="N735" i="11" s="1"/>
  <c r="N736" i="11" a="1"/>
  <c r="N736" i="11" s="1"/>
  <c r="N737" i="11" a="1"/>
  <c r="N737" i="11" s="1"/>
  <c r="N738" i="11" a="1"/>
  <c r="N738" i="11" s="1"/>
  <c r="N739" i="11" a="1"/>
  <c r="N739" i="11" s="1"/>
  <c r="N740" i="11" a="1"/>
  <c r="N740" i="11" s="1"/>
  <c r="N741" i="11" a="1"/>
  <c r="N741" i="11" s="1"/>
  <c r="N742" i="11" a="1"/>
  <c r="N742" i="11" s="1"/>
  <c r="N743" i="11" a="1"/>
  <c r="N743" i="11" s="1"/>
  <c r="N744" i="11" a="1"/>
  <c r="N744" i="11" s="1"/>
  <c r="N745" i="11" a="1"/>
  <c r="N745" i="11" s="1"/>
  <c r="N746" i="11" a="1"/>
  <c r="N746" i="11" s="1"/>
  <c r="N747" i="11" a="1"/>
  <c r="N747" i="11" s="1"/>
  <c r="N748" i="11" a="1"/>
  <c r="N748" i="11" s="1"/>
  <c r="N749" i="11" a="1"/>
  <c r="N749" i="11" s="1"/>
  <c r="N750" i="11" a="1"/>
  <c r="N750" i="11" s="1"/>
  <c r="N751" i="11" a="1"/>
  <c r="N751" i="11" s="1"/>
  <c r="N752" i="11" a="1"/>
  <c r="N752" i="11" s="1"/>
  <c r="N753" i="11" a="1"/>
  <c r="N753" i="11" s="1"/>
  <c r="N754" i="11" a="1"/>
  <c r="N754" i="11" s="1"/>
  <c r="N755" i="11" a="1"/>
  <c r="N755" i="11" s="1"/>
  <c r="N756" i="11" a="1"/>
  <c r="N756" i="11" s="1"/>
  <c r="N757" i="11" a="1"/>
  <c r="N757" i="11" s="1"/>
  <c r="N758" i="11" a="1"/>
  <c r="N758" i="11" s="1"/>
  <c r="N759" i="11" a="1"/>
  <c r="N759" i="11" s="1"/>
  <c r="N760" i="11" a="1"/>
  <c r="N760" i="11" s="1"/>
  <c r="N761" i="11" a="1"/>
  <c r="N761" i="11" s="1"/>
  <c r="N762" i="11" a="1"/>
  <c r="N762" i="11" s="1"/>
  <c r="N763" i="11" a="1"/>
  <c r="N763" i="11" s="1"/>
  <c r="N764" i="11" a="1"/>
  <c r="N764" i="11" s="1"/>
  <c r="N765" i="11" a="1"/>
  <c r="N765" i="11" s="1"/>
  <c r="N766" i="11" a="1"/>
  <c r="N766" i="11" s="1"/>
  <c r="N767" i="11" a="1"/>
  <c r="N767" i="11" s="1"/>
  <c r="N768" i="11" a="1"/>
  <c r="N768" i="11" s="1"/>
  <c r="N769" i="11" a="1"/>
  <c r="N769" i="11" s="1"/>
  <c r="N770" i="11" a="1"/>
  <c r="N770" i="11" s="1"/>
  <c r="N771" i="11" a="1"/>
  <c r="N771" i="11" s="1"/>
  <c r="N772" i="11" a="1"/>
  <c r="N772" i="11" s="1"/>
  <c r="N773" i="11" a="1"/>
  <c r="N773" i="11" s="1"/>
  <c r="N774" i="11" a="1"/>
  <c r="N774" i="11" s="1"/>
  <c r="N775" i="11" a="1"/>
  <c r="N775" i="11" s="1"/>
  <c r="N776" i="11" a="1"/>
  <c r="N776" i="11" s="1"/>
  <c r="N777" i="11" a="1"/>
  <c r="N777" i="11" s="1"/>
  <c r="N778" i="11" a="1"/>
  <c r="N778" i="11" s="1"/>
  <c r="N779" i="11" a="1"/>
  <c r="N779" i="11" s="1"/>
  <c r="N780" i="11" a="1"/>
  <c r="N780" i="11" s="1"/>
  <c r="N781" i="11" a="1"/>
  <c r="N781" i="11" s="1"/>
  <c r="N782" i="11" a="1"/>
  <c r="N782" i="11" s="1"/>
  <c r="N783" i="11" a="1"/>
  <c r="N783" i="11" s="1"/>
  <c r="N784" i="11" a="1"/>
  <c r="N784" i="11" s="1"/>
  <c r="N785" i="11" a="1"/>
  <c r="N785" i="11" s="1"/>
  <c r="N786" i="11" a="1"/>
  <c r="N786" i="11" s="1"/>
  <c r="N787" i="11" a="1"/>
  <c r="N787" i="11" s="1"/>
  <c r="N788" i="11" a="1"/>
  <c r="N788" i="11" s="1"/>
  <c r="N789" i="11" a="1"/>
  <c r="N789" i="11" s="1"/>
  <c r="N790" i="11" a="1"/>
  <c r="N790" i="11" s="1"/>
  <c r="N791" i="11" a="1"/>
  <c r="N791" i="11" s="1"/>
  <c r="N792" i="11" a="1"/>
  <c r="N792" i="11" s="1"/>
  <c r="N793" i="11" a="1"/>
  <c r="N793" i="11" s="1"/>
  <c r="N794" i="11" a="1"/>
  <c r="N794" i="11" s="1"/>
  <c r="N795" i="11" a="1"/>
  <c r="N795" i="11" s="1"/>
  <c r="N796" i="11" a="1"/>
  <c r="N796" i="11" s="1"/>
  <c r="N797" i="11" a="1"/>
  <c r="N797" i="11" s="1"/>
  <c r="N798" i="11" a="1"/>
  <c r="N798" i="11" s="1"/>
  <c r="N799" i="11" a="1"/>
  <c r="N799" i="11" s="1"/>
  <c r="N800" i="11" a="1"/>
  <c r="N800" i="11" s="1"/>
  <c r="N801" i="11" a="1"/>
  <c r="N801" i="11" s="1"/>
  <c r="N802" i="11" a="1"/>
  <c r="N802" i="11" s="1"/>
  <c r="N803" i="11" a="1"/>
  <c r="N803" i="11" s="1"/>
  <c r="N804" i="11" a="1"/>
  <c r="N804" i="11" s="1"/>
  <c r="N805" i="11" a="1"/>
  <c r="N805" i="11" s="1"/>
  <c r="N806" i="11" a="1"/>
  <c r="N806" i="11" s="1"/>
  <c r="N807" i="11" a="1"/>
  <c r="N807" i="11" s="1"/>
  <c r="N808" i="11" a="1"/>
  <c r="N808" i="11" s="1"/>
  <c r="N809" i="11" a="1"/>
  <c r="N809" i="11" s="1"/>
  <c r="N810" i="11" a="1"/>
  <c r="N810" i="11" s="1"/>
  <c r="N811" i="11" a="1"/>
  <c r="N811" i="11" s="1"/>
  <c r="N812" i="11" a="1"/>
  <c r="N812" i="11" s="1"/>
  <c r="N813" i="11" a="1"/>
  <c r="N813" i="11" s="1"/>
  <c r="N814" i="11" a="1"/>
  <c r="N814" i="11" s="1"/>
  <c r="N815" i="11" a="1"/>
  <c r="N815" i="11" s="1"/>
  <c r="N816" i="11" a="1"/>
  <c r="N816" i="11" s="1"/>
  <c r="N817" i="11" a="1"/>
  <c r="N817" i="11" s="1"/>
  <c r="N818" i="11" a="1"/>
  <c r="N818" i="11" s="1"/>
  <c r="N819" i="11" a="1"/>
  <c r="N819" i="11" s="1"/>
  <c r="N820" i="11" a="1"/>
  <c r="N820" i="11" s="1"/>
  <c r="N821" i="11" a="1"/>
  <c r="N821" i="11" s="1"/>
  <c r="N822" i="11" a="1"/>
  <c r="N822" i="11" s="1"/>
  <c r="N823" i="11" a="1"/>
  <c r="N823" i="11" s="1"/>
  <c r="N824" i="11" a="1"/>
  <c r="N824" i="11" s="1"/>
  <c r="N825" i="11" a="1"/>
  <c r="N825" i="11" s="1"/>
  <c r="N826" i="11" a="1"/>
  <c r="N826" i="11" s="1"/>
  <c r="N827" i="11" a="1"/>
  <c r="N827" i="11" s="1"/>
  <c r="N828" i="11" a="1"/>
  <c r="N828" i="11" s="1"/>
  <c r="N829" i="11" a="1"/>
  <c r="N829" i="11" s="1"/>
  <c r="N830" i="11" a="1"/>
  <c r="N830" i="11" s="1"/>
  <c r="N831" i="11" a="1"/>
  <c r="N831" i="11" s="1"/>
  <c r="N832" i="11" a="1"/>
  <c r="N832" i="11" s="1"/>
  <c r="N833" i="11" a="1"/>
  <c r="N833" i="11" s="1"/>
  <c r="N834" i="11" a="1"/>
  <c r="N834" i="11" s="1"/>
  <c r="N835" i="11" a="1"/>
  <c r="N835" i="11" s="1"/>
  <c r="N836" i="11" a="1"/>
  <c r="N836" i="11" s="1"/>
  <c r="N837" i="11" a="1"/>
  <c r="N837" i="11" s="1"/>
  <c r="N838" i="11" a="1"/>
  <c r="N838" i="11" s="1"/>
  <c r="N839" i="11" a="1"/>
  <c r="N839" i="11" s="1"/>
  <c r="N840" i="11" a="1"/>
  <c r="N840" i="11" s="1"/>
  <c r="N841" i="11" a="1"/>
  <c r="N841" i="11" s="1"/>
  <c r="N842" i="11" a="1"/>
  <c r="N842" i="11" s="1"/>
  <c r="N843" i="11" a="1"/>
  <c r="N843" i="11" s="1"/>
  <c r="N844" i="11" a="1"/>
  <c r="N844" i="11" s="1"/>
  <c r="N845" i="11" a="1"/>
  <c r="N845" i="11" s="1"/>
  <c r="N846" i="11" a="1"/>
  <c r="N846" i="11" s="1"/>
  <c r="N847" i="11" a="1"/>
  <c r="N847" i="11" s="1"/>
  <c r="N848" i="11" a="1"/>
  <c r="N848" i="11" s="1"/>
  <c r="N849" i="11" a="1"/>
  <c r="N849" i="11" s="1"/>
  <c r="N850" i="11" a="1"/>
  <c r="N850" i="11" s="1"/>
  <c r="N851" i="11" a="1"/>
  <c r="N851" i="11" s="1"/>
  <c r="N852" i="11" a="1"/>
  <c r="N852" i="11" s="1"/>
  <c r="N853" i="11" a="1"/>
  <c r="N853" i="11" s="1"/>
  <c r="N854" i="11" a="1"/>
  <c r="N854" i="11" s="1"/>
  <c r="N855" i="11" a="1"/>
  <c r="N855" i="11" s="1"/>
  <c r="N856" i="11" a="1"/>
  <c r="N856" i="11" s="1"/>
  <c r="N857" i="11" a="1"/>
  <c r="N857" i="11" s="1"/>
  <c r="N858" i="11" a="1"/>
  <c r="N858" i="11" s="1"/>
  <c r="N859" i="11" a="1"/>
  <c r="N859" i="11" s="1"/>
  <c r="N860" i="11" a="1"/>
  <c r="N860" i="11" s="1"/>
  <c r="N861" i="11" a="1"/>
  <c r="N861" i="11" s="1"/>
  <c r="N862" i="11" a="1"/>
  <c r="N862" i="11" s="1"/>
  <c r="N863" i="11" a="1"/>
  <c r="N863" i="11" s="1"/>
  <c r="N864" i="11" a="1"/>
  <c r="N864" i="11" s="1"/>
  <c r="N865" i="11" a="1"/>
  <c r="N865" i="11" s="1"/>
  <c r="N866" i="11" a="1"/>
  <c r="N866" i="11" s="1"/>
  <c r="N867" i="11" a="1"/>
  <c r="N867" i="11" s="1"/>
  <c r="N868" i="11" a="1"/>
  <c r="N868" i="11" s="1"/>
  <c r="N869" i="11" a="1"/>
  <c r="N869" i="11" s="1"/>
  <c r="N870" i="11" a="1"/>
  <c r="N870" i="11" s="1"/>
  <c r="N871" i="11" a="1"/>
  <c r="N871" i="11" s="1"/>
  <c r="N872" i="11" a="1"/>
  <c r="N872" i="11" s="1"/>
  <c r="N873" i="11" a="1"/>
  <c r="N873" i="11" s="1"/>
  <c r="N874" i="11" a="1"/>
  <c r="N874" i="11" s="1"/>
  <c r="N875" i="11" a="1"/>
  <c r="N875" i="11" s="1"/>
  <c r="N876" i="11" a="1"/>
  <c r="N876" i="11" s="1"/>
  <c r="N877" i="11" a="1"/>
  <c r="N877" i="11" s="1"/>
  <c r="N878" i="11" a="1"/>
  <c r="N878" i="11" s="1"/>
  <c r="N879" i="11" a="1"/>
  <c r="N879" i="11" s="1"/>
  <c r="N880" i="11" a="1"/>
  <c r="N880" i="11" s="1"/>
  <c r="N881" i="11" a="1"/>
  <c r="N881" i="11" s="1"/>
  <c r="N882" i="11" a="1"/>
  <c r="N882" i="11" s="1"/>
  <c r="N883" i="11" a="1"/>
  <c r="N883" i="11" s="1"/>
  <c r="N884" i="11" a="1"/>
  <c r="N884" i="11" s="1"/>
  <c r="N885" i="11" a="1"/>
  <c r="N885" i="11" s="1"/>
  <c r="N886" i="11" a="1"/>
  <c r="N886" i="11" s="1"/>
  <c r="N887" i="11" a="1"/>
  <c r="N887" i="11" s="1"/>
  <c r="N888" i="11" a="1"/>
  <c r="N888" i="11" s="1"/>
  <c r="N889" i="11" a="1"/>
  <c r="N889" i="11" s="1"/>
  <c r="N890" i="11" a="1"/>
  <c r="N890" i="11" s="1"/>
  <c r="N891" i="11" a="1"/>
  <c r="N891" i="11" s="1"/>
  <c r="N892" i="11" a="1"/>
  <c r="N892" i="11" s="1"/>
  <c r="N893" i="11" a="1"/>
  <c r="N893" i="11" s="1"/>
  <c r="N894" i="11" a="1"/>
  <c r="N894" i="11" s="1"/>
  <c r="N895" i="11" a="1"/>
  <c r="N895" i="11" s="1"/>
  <c r="N896" i="11" a="1"/>
  <c r="N896" i="11" s="1"/>
  <c r="N897" i="11" a="1"/>
  <c r="N897" i="11" s="1"/>
  <c r="N898" i="11" a="1"/>
  <c r="N898" i="11" s="1"/>
  <c r="N899" i="11" a="1"/>
  <c r="N899" i="11" s="1"/>
  <c r="N900" i="11" a="1"/>
  <c r="N900" i="11" s="1"/>
  <c r="N901" i="11" a="1"/>
  <c r="N901" i="11" s="1"/>
  <c r="N902" i="11" a="1"/>
  <c r="N902" i="11" s="1"/>
  <c r="N903" i="11" a="1"/>
  <c r="N903" i="11" s="1"/>
  <c r="N904" i="11" a="1"/>
  <c r="N904" i="11" s="1"/>
  <c r="N905" i="11" a="1"/>
  <c r="N905" i="11" s="1"/>
  <c r="N906" i="11" a="1"/>
  <c r="N906" i="11" s="1"/>
  <c r="N907" i="11" a="1"/>
  <c r="N907" i="11" s="1"/>
  <c r="N908" i="11" a="1"/>
  <c r="N908" i="11" s="1"/>
  <c r="N909" i="11" a="1"/>
  <c r="N909" i="11" s="1"/>
  <c r="N910" i="11" a="1"/>
  <c r="N910" i="11" s="1"/>
  <c r="N911" i="11" a="1"/>
  <c r="N911" i="11" s="1"/>
  <c r="N912" i="11" a="1"/>
  <c r="N912" i="11" s="1"/>
  <c r="N913" i="11" a="1"/>
  <c r="N913" i="11" s="1"/>
  <c r="N914" i="11" a="1"/>
  <c r="N914" i="11" s="1"/>
  <c r="N915" i="11" a="1"/>
  <c r="N915" i="11" s="1"/>
  <c r="N916" i="11" a="1"/>
  <c r="N916" i="11" s="1"/>
  <c r="N917" i="11" a="1"/>
  <c r="N917" i="11" s="1"/>
  <c r="N918" i="11" a="1"/>
  <c r="N918" i="11" s="1"/>
  <c r="N919" i="11" a="1"/>
  <c r="N919" i="11" s="1"/>
  <c r="N920" i="11" a="1"/>
  <c r="N920" i="11" s="1"/>
  <c r="N921" i="11" a="1"/>
  <c r="N921" i="11" s="1"/>
  <c r="N922" i="11" a="1"/>
  <c r="N922" i="11" s="1"/>
  <c r="N923" i="11" a="1"/>
  <c r="N923" i="11" s="1"/>
  <c r="N924" i="11" a="1"/>
  <c r="N924" i="11" s="1"/>
  <c r="N925" i="11" a="1"/>
  <c r="N925" i="11" s="1"/>
  <c r="N926" i="11" a="1"/>
  <c r="N926" i="11" s="1"/>
  <c r="N927" i="11" a="1"/>
  <c r="N927" i="11" s="1"/>
  <c r="N928" i="11" a="1"/>
  <c r="N928" i="11" s="1"/>
  <c r="N929" i="11" a="1"/>
  <c r="N929" i="11" s="1"/>
  <c r="N930" i="11" a="1"/>
  <c r="N930" i="11" s="1"/>
  <c r="N931" i="11" a="1"/>
  <c r="N931" i="11" s="1"/>
  <c r="N932" i="11" a="1"/>
  <c r="N932" i="11" s="1"/>
  <c r="N933" i="11" a="1"/>
  <c r="N933" i="11" s="1"/>
  <c r="N934" i="11" a="1"/>
  <c r="N934" i="11" s="1"/>
  <c r="N935" i="11" a="1"/>
  <c r="N935" i="11" s="1"/>
  <c r="N936" i="11" a="1"/>
  <c r="N936" i="11" s="1"/>
  <c r="N937" i="11" a="1"/>
  <c r="N937" i="11" s="1"/>
  <c r="N938" i="11" a="1"/>
  <c r="N938" i="11" s="1"/>
  <c r="N939" i="11" a="1"/>
  <c r="N939" i="11" s="1"/>
  <c r="N940" i="11" a="1"/>
  <c r="N940" i="11" s="1"/>
  <c r="N941" i="11" a="1"/>
  <c r="N941" i="11" s="1"/>
  <c r="N942" i="11" a="1"/>
  <c r="N942" i="11" s="1"/>
  <c r="N943" i="11" a="1"/>
  <c r="N943" i="11" s="1"/>
  <c r="N944" i="11" a="1"/>
  <c r="N944" i="11" s="1"/>
  <c r="N945" i="11" a="1"/>
  <c r="N945" i="11" s="1"/>
  <c r="N946" i="11" a="1"/>
  <c r="N946" i="11" s="1"/>
  <c r="N947" i="11" a="1"/>
  <c r="N947" i="11" s="1"/>
  <c r="N948" i="11" a="1"/>
  <c r="N948" i="11" s="1"/>
  <c r="N949" i="11" a="1"/>
  <c r="N949" i="11" s="1"/>
  <c r="N950" i="11" a="1"/>
  <c r="N950" i="11" s="1"/>
  <c r="N951" i="11" a="1"/>
  <c r="N951" i="11" s="1"/>
  <c r="N952" i="11" a="1"/>
  <c r="N952" i="11" s="1"/>
  <c r="N953" i="11" a="1"/>
  <c r="N953" i="11" s="1"/>
  <c r="N954" i="11" a="1"/>
  <c r="N954" i="11" s="1"/>
  <c r="N955" i="11" a="1"/>
  <c r="N955" i="11" s="1"/>
  <c r="N956" i="11" a="1"/>
  <c r="N956" i="11" s="1"/>
  <c r="N957" i="11" a="1"/>
  <c r="N957" i="11" s="1"/>
  <c r="N958" i="11" a="1"/>
  <c r="N958" i="11" s="1"/>
  <c r="N959" i="11" a="1"/>
  <c r="N959" i="11" s="1"/>
  <c r="N960" i="11" a="1"/>
  <c r="N960" i="11" s="1"/>
  <c r="N961" i="11" a="1"/>
  <c r="N961" i="11" s="1"/>
  <c r="N962" i="11" a="1"/>
  <c r="N962" i="11" s="1"/>
  <c r="N963" i="11" a="1"/>
  <c r="N963" i="11" s="1"/>
  <c r="N964" i="11" a="1"/>
  <c r="N964" i="11" s="1"/>
  <c r="N965" i="11" a="1"/>
  <c r="N965" i="11" s="1"/>
  <c r="N966" i="11" a="1"/>
  <c r="N966" i="11" s="1"/>
  <c r="N967" i="11" a="1"/>
  <c r="N967" i="11" s="1"/>
  <c r="N968" i="11" a="1"/>
  <c r="N968" i="11" s="1"/>
  <c r="N969" i="11" a="1"/>
  <c r="N969" i="11" s="1"/>
  <c r="N970" i="11" a="1"/>
  <c r="N970" i="11" s="1"/>
  <c r="N971" i="11" a="1"/>
  <c r="N971" i="11" s="1"/>
  <c r="N972" i="11" a="1"/>
  <c r="N972" i="11" s="1"/>
  <c r="N973" i="11" a="1"/>
  <c r="N973" i="11" s="1"/>
  <c r="N974" i="11" a="1"/>
  <c r="N974" i="11" s="1"/>
  <c r="N975" i="11" a="1"/>
  <c r="N975" i="11" s="1"/>
  <c r="N976" i="11" a="1"/>
  <c r="N976" i="11" s="1"/>
  <c r="N977" i="11" a="1"/>
  <c r="N977" i="11" s="1"/>
  <c r="N978" i="11" a="1"/>
  <c r="N978" i="11" s="1"/>
  <c r="N979" i="11" a="1"/>
  <c r="N979" i="11" s="1"/>
  <c r="N980" i="11" a="1"/>
  <c r="N980" i="11" s="1"/>
  <c r="N981" i="11" a="1"/>
  <c r="N981" i="11" s="1"/>
  <c r="N982" i="11" a="1"/>
  <c r="N982" i="11" s="1"/>
  <c r="N983" i="11" a="1"/>
  <c r="N983" i="11" s="1"/>
  <c r="N984" i="11" a="1"/>
  <c r="N984" i="11" s="1"/>
  <c r="N985" i="11" a="1"/>
  <c r="N985" i="11" s="1"/>
  <c r="N986" i="11" a="1"/>
  <c r="N986" i="11" s="1"/>
  <c r="N987" i="11" a="1"/>
  <c r="N987" i="11" s="1"/>
  <c r="N988" i="11" a="1"/>
  <c r="N988" i="11" s="1"/>
  <c r="N989" i="11" a="1"/>
  <c r="N989" i="11" s="1"/>
  <c r="N990" i="11" a="1"/>
  <c r="N990" i="11" s="1"/>
  <c r="N991" i="11" a="1"/>
  <c r="N991" i="11" s="1"/>
  <c r="N992" i="11" a="1"/>
  <c r="N992" i="11" s="1"/>
  <c r="N993" i="11" a="1"/>
  <c r="N993" i="11" s="1"/>
  <c r="N994" i="11" a="1"/>
  <c r="N994" i="11" s="1"/>
  <c r="N995" i="11" a="1"/>
  <c r="N995" i="11" s="1"/>
  <c r="N996" i="11" a="1"/>
  <c r="N996" i="11" s="1"/>
  <c r="N997" i="11" a="1"/>
  <c r="N997" i="11" s="1"/>
  <c r="N998" i="11" a="1"/>
  <c r="N998" i="11" s="1"/>
  <c r="N999" i="11" a="1"/>
  <c r="N999" i="11" s="1"/>
  <c r="N1000" i="11" a="1"/>
  <c r="N1000" i="11" s="1"/>
  <c r="N1001" i="11" a="1"/>
  <c r="N1001" i="11" s="1"/>
  <c r="N1002" i="11" a="1"/>
  <c r="N1002" i="11" s="1"/>
  <c r="N1003" i="11" a="1"/>
  <c r="N1003" i="11" s="1"/>
  <c r="N1004" i="11" a="1"/>
  <c r="N1004" i="11" s="1"/>
  <c r="N1005" i="11" a="1"/>
  <c r="N1005" i="11" s="1"/>
  <c r="N1006" i="11" a="1"/>
  <c r="N1006" i="11" s="1"/>
  <c r="N1007" i="11" a="1"/>
  <c r="N1007" i="11" s="1"/>
  <c r="N1008" i="11" a="1"/>
  <c r="N1008" i="11" s="1"/>
  <c r="N1009" i="11" a="1"/>
  <c r="N1009" i="11" s="1"/>
  <c r="N1010" i="11" a="1"/>
  <c r="N1010" i="11" s="1"/>
  <c r="N1011" i="11" a="1"/>
  <c r="N1011" i="11" s="1"/>
  <c r="N1012" i="11" a="1"/>
  <c r="N1012" i="11" s="1"/>
  <c r="N1013" i="11" a="1"/>
  <c r="N1013" i="11" s="1"/>
  <c r="N1014" i="11" a="1"/>
  <c r="N1014" i="11" s="1"/>
  <c r="N1015" i="11" a="1"/>
  <c r="N1015" i="11" s="1"/>
  <c r="N1016" i="11" a="1"/>
  <c r="N1016" i="11" s="1"/>
  <c r="N1017" i="11" a="1"/>
  <c r="N1017" i="11" s="1"/>
  <c r="N1018" i="11" a="1"/>
  <c r="N1018" i="11" s="1"/>
  <c r="N1019" i="11" a="1"/>
  <c r="N1019" i="11" s="1"/>
  <c r="N1020" i="11" a="1"/>
  <c r="N1020" i="11" s="1"/>
  <c r="N1021" i="11" a="1"/>
  <c r="N1021" i="11" s="1"/>
  <c r="N1022" i="11" a="1"/>
  <c r="N1022" i="11" s="1"/>
  <c r="N1023" i="11" a="1"/>
  <c r="N1023" i="11" s="1"/>
  <c r="N1024" i="11" a="1"/>
  <c r="N1024" i="11" s="1"/>
  <c r="N1025" i="11" a="1"/>
  <c r="N1025" i="11" s="1"/>
  <c r="N1026" i="11" a="1"/>
  <c r="N1026" i="11" s="1"/>
  <c r="N1027" i="11" a="1"/>
  <c r="N1027" i="11" s="1"/>
  <c r="N1028" i="11" a="1"/>
  <c r="N1028" i="11" s="1"/>
  <c r="N1029" i="11" a="1"/>
  <c r="N1029" i="11" s="1"/>
  <c r="N1030" i="11" a="1"/>
  <c r="N1030" i="11" s="1"/>
  <c r="N1031" i="11" a="1"/>
  <c r="N1031" i="11" s="1"/>
  <c r="N1032" i="11" a="1"/>
  <c r="N1032" i="11" s="1"/>
  <c r="N1033" i="11" a="1"/>
  <c r="N1033" i="11" s="1"/>
  <c r="N1034" i="11" a="1"/>
  <c r="N1034" i="11" s="1"/>
  <c r="N1035" i="11" a="1"/>
  <c r="N1035" i="11" s="1"/>
  <c r="N1036" i="11" a="1"/>
  <c r="N1036" i="11" s="1"/>
  <c r="N1037" i="11" a="1"/>
  <c r="N1037" i="11" s="1"/>
  <c r="N1038" i="11" a="1"/>
  <c r="N1038" i="11" s="1"/>
  <c r="N1039" i="11" a="1"/>
  <c r="N1039" i="11" s="1"/>
  <c r="N1040" i="11" a="1"/>
  <c r="N1040" i="11" s="1"/>
  <c r="N1041" i="11" a="1"/>
  <c r="N1041" i="11" s="1"/>
  <c r="N1042" i="11" a="1"/>
  <c r="N1042" i="11" s="1"/>
  <c r="N1043" i="11" a="1"/>
  <c r="N1043" i="11" s="1"/>
  <c r="N1044" i="11" a="1"/>
  <c r="N1044" i="11" s="1"/>
  <c r="N1045" i="11" a="1"/>
  <c r="N1045" i="11" s="1"/>
  <c r="N1046" i="11" a="1"/>
  <c r="N1046" i="11" s="1"/>
  <c r="N1047" i="11" a="1"/>
  <c r="N1047" i="11" s="1"/>
  <c r="N1048" i="11" a="1"/>
  <c r="N1048" i="11" s="1"/>
  <c r="N1049" i="11" a="1"/>
  <c r="N1049" i="11" s="1"/>
  <c r="N1050" i="11" a="1"/>
  <c r="N1050" i="11" s="1"/>
  <c r="N1051" i="11" a="1"/>
  <c r="N1051" i="11" s="1"/>
  <c r="N1052" i="11" a="1"/>
  <c r="N1052" i="11" s="1"/>
  <c r="N1053" i="11" a="1"/>
  <c r="N1053" i="11" s="1"/>
  <c r="N1054" i="11" a="1"/>
  <c r="N1054" i="11" s="1"/>
  <c r="N1055" i="11" a="1"/>
  <c r="N1055" i="11" s="1"/>
  <c r="N1056" i="11" a="1"/>
  <c r="N1056" i="11" s="1"/>
  <c r="N1057" i="11" a="1"/>
  <c r="N1057" i="11" s="1"/>
  <c r="N1058" i="11" a="1"/>
  <c r="N1058" i="11" s="1"/>
  <c r="N1059" i="11" a="1"/>
  <c r="N1059" i="11" s="1"/>
  <c r="N1060" i="11" a="1"/>
  <c r="N1060" i="11" s="1"/>
  <c r="N1061" i="11" a="1"/>
  <c r="N1061" i="11" s="1"/>
  <c r="N1062" i="11" a="1"/>
  <c r="N1062" i="11" s="1"/>
  <c r="N1063" i="11" a="1"/>
  <c r="N1063" i="11" s="1"/>
  <c r="N1064" i="11" a="1"/>
  <c r="N1064" i="11" s="1"/>
  <c r="N1065" i="11" a="1"/>
  <c r="N1065" i="11" s="1"/>
  <c r="N1066" i="11" a="1"/>
  <c r="N1066" i="11" s="1"/>
  <c r="N1067" i="11" a="1"/>
  <c r="N1067" i="11" s="1"/>
  <c r="N1068" i="11" a="1"/>
  <c r="N1068" i="11" s="1"/>
  <c r="N1069" i="11" a="1"/>
  <c r="N1069" i="11" s="1"/>
  <c r="N1070" i="11" a="1"/>
  <c r="N1070" i="11" s="1"/>
  <c r="N1071" i="11" a="1"/>
  <c r="N1071" i="11" s="1"/>
  <c r="N1072" i="11" a="1"/>
  <c r="N1072" i="11" s="1"/>
  <c r="N1073" i="11" a="1"/>
  <c r="N1073" i="11" s="1"/>
  <c r="N1074" i="11" a="1"/>
  <c r="N1074" i="11" s="1"/>
  <c r="N1075" i="11" a="1"/>
  <c r="N1075" i="11" s="1"/>
  <c r="N1076" i="11" a="1"/>
  <c r="N1076" i="11" s="1"/>
  <c r="N1077" i="11" a="1"/>
  <c r="N1077" i="11" s="1"/>
  <c r="N1078" i="11" a="1"/>
  <c r="N1078" i="11" s="1"/>
  <c r="N1079" i="11" a="1"/>
  <c r="N1079" i="11" s="1"/>
  <c r="N1080" i="11" a="1"/>
  <c r="N1080" i="11" s="1"/>
  <c r="N1081" i="11" a="1"/>
  <c r="N1081" i="11" s="1"/>
  <c r="N1082" i="11" a="1"/>
  <c r="N1082" i="11" s="1"/>
  <c r="N1083" i="11" a="1"/>
  <c r="N1083" i="11" s="1"/>
  <c r="N1084" i="11" a="1"/>
  <c r="N1084" i="11" s="1"/>
  <c r="N1085" i="11" a="1"/>
  <c r="N1085" i="11" s="1"/>
  <c r="N1086" i="11" a="1"/>
  <c r="N1086" i="11" s="1"/>
  <c r="N1087" i="11" a="1"/>
  <c r="N1087" i="11" s="1"/>
  <c r="N1088" i="11" a="1"/>
  <c r="N1088" i="11" s="1"/>
  <c r="N1089" i="11" a="1"/>
  <c r="N1089" i="11" s="1"/>
  <c r="N1090" i="11" a="1"/>
  <c r="N1090" i="11" s="1"/>
  <c r="N1091" i="11" a="1"/>
  <c r="N1091" i="11" s="1"/>
  <c r="N1092" i="11" a="1"/>
  <c r="N1092" i="11" s="1"/>
  <c r="N1093" i="11" a="1"/>
  <c r="N1093" i="11" s="1"/>
  <c r="N1094" i="11" a="1"/>
  <c r="N1094" i="11" s="1"/>
  <c r="N1095" i="11" a="1"/>
  <c r="N1095" i="11" s="1"/>
  <c r="N1096" i="11" a="1"/>
  <c r="N1096" i="11" s="1"/>
  <c r="N1097" i="11" a="1"/>
  <c r="N1097" i="11" s="1"/>
  <c r="N1098" i="11" a="1"/>
  <c r="N1098" i="11" s="1"/>
  <c r="N1099" i="11" a="1"/>
  <c r="N1099" i="11" s="1"/>
  <c r="N1100" i="11" a="1"/>
  <c r="N1100" i="11" s="1"/>
  <c r="N1101" i="11" a="1"/>
  <c r="N1101" i="11" s="1"/>
  <c r="N1102" i="11" a="1"/>
  <c r="N1102" i="11" s="1"/>
  <c r="N1103" i="11" a="1"/>
  <c r="N1103" i="11" s="1"/>
  <c r="N1104" i="11" a="1"/>
  <c r="N1104" i="11" s="1"/>
  <c r="N1105" i="11" a="1"/>
  <c r="N1105" i="11" s="1"/>
  <c r="N1106" i="11" a="1"/>
  <c r="N1106" i="11" s="1"/>
  <c r="N1107" i="11" a="1"/>
  <c r="N1107" i="11" s="1"/>
  <c r="N1108" i="11" a="1"/>
  <c r="N1108" i="11" s="1"/>
  <c r="N1109" i="11" a="1"/>
  <c r="N1109" i="11" s="1"/>
  <c r="N1110" i="11" a="1"/>
  <c r="N1110" i="11" s="1"/>
  <c r="N1111" i="11" a="1"/>
  <c r="N1111" i="11" s="1"/>
  <c r="N1112" i="11" a="1"/>
  <c r="N1112" i="11" s="1"/>
  <c r="N1113" i="11" a="1"/>
  <c r="N1113" i="11" s="1"/>
  <c r="N1114" i="11" a="1"/>
  <c r="N1114" i="11" s="1"/>
  <c r="N1115" i="11" a="1"/>
  <c r="N1115" i="11" s="1"/>
  <c r="N1116" i="11" a="1"/>
  <c r="N1116" i="11" s="1"/>
  <c r="N1117" i="11" a="1"/>
  <c r="N1117" i="11" s="1"/>
  <c r="N1118" i="11" a="1"/>
  <c r="N1118" i="11" s="1"/>
  <c r="N1119" i="11" a="1"/>
  <c r="N1119" i="11" s="1"/>
  <c r="N1120" i="11" a="1"/>
  <c r="N1120" i="11" s="1"/>
  <c r="N1121" i="11" a="1"/>
  <c r="N1121" i="11" s="1"/>
  <c r="N1122" i="11" a="1"/>
  <c r="N1122" i="11" s="1"/>
  <c r="N1123" i="11" a="1"/>
  <c r="N1123" i="11" s="1"/>
  <c r="N1124" i="11" a="1"/>
  <c r="N1124" i="11" s="1"/>
  <c r="N1125" i="11" a="1"/>
  <c r="N1125" i="11" s="1"/>
  <c r="N1126" i="11" a="1"/>
  <c r="N1126" i="11" s="1"/>
  <c r="N1127" i="11" a="1"/>
  <c r="N1127" i="11" s="1"/>
  <c r="N1128" i="11" a="1"/>
  <c r="N1128" i="11" s="1"/>
  <c r="N1129" i="11" a="1"/>
  <c r="N1129" i="11" s="1"/>
  <c r="N1130" i="11" a="1"/>
  <c r="N1130" i="11" s="1"/>
  <c r="N1131" i="11" a="1"/>
  <c r="N1131" i="11" s="1"/>
  <c r="N1132" i="11" a="1"/>
  <c r="N1132" i="11" s="1"/>
  <c r="N1133" i="11" a="1"/>
  <c r="N1133" i="11" s="1"/>
  <c r="N1134" i="11" a="1"/>
  <c r="N1134" i="11" s="1"/>
  <c r="N1135" i="11" a="1"/>
  <c r="N1135" i="11" s="1"/>
  <c r="N1136" i="11" a="1"/>
  <c r="N1136" i="11" s="1"/>
  <c r="N1137" i="11" a="1"/>
  <c r="N1137" i="11" s="1"/>
  <c r="N1138" i="11" a="1"/>
  <c r="N1138" i="11" s="1"/>
  <c r="N1139" i="11" a="1"/>
  <c r="N1139" i="11" s="1"/>
  <c r="N1140" i="11" a="1"/>
  <c r="N1140" i="11" s="1"/>
  <c r="N1141" i="11" a="1"/>
  <c r="N1141" i="11" s="1"/>
  <c r="N1142" i="11" a="1"/>
  <c r="N1142" i="11" s="1"/>
  <c r="N1143" i="11" a="1"/>
  <c r="N1143" i="11" s="1"/>
  <c r="N1144" i="11" a="1"/>
  <c r="N1144" i="11" s="1"/>
  <c r="N1145" i="11" a="1"/>
  <c r="N1145" i="11" s="1"/>
  <c r="N1146" i="11" a="1"/>
  <c r="N1146" i="11" s="1"/>
  <c r="N1147" i="11" a="1"/>
  <c r="N1147" i="11" s="1"/>
  <c r="N1148" i="11" a="1"/>
  <c r="N1148" i="11" s="1"/>
  <c r="N1149" i="11" a="1"/>
  <c r="N1149" i="11" s="1"/>
  <c r="N1150" i="11" a="1"/>
  <c r="N1150" i="11" s="1"/>
  <c r="N1151" i="11" a="1"/>
  <c r="N1151" i="11" s="1"/>
  <c r="N1152" i="11" a="1"/>
  <c r="N1152" i="11" s="1"/>
  <c r="N1153" i="11" a="1"/>
  <c r="N1153" i="11" s="1"/>
  <c r="N1154" i="11" a="1"/>
  <c r="N1154" i="11" s="1"/>
  <c r="N1155" i="11" a="1"/>
  <c r="N1155" i="11" s="1"/>
  <c r="N1156" i="11" a="1"/>
  <c r="N1156" i="11" s="1"/>
  <c r="N1157" i="11" a="1"/>
  <c r="N1157" i="11" s="1"/>
  <c r="N1158" i="11" a="1"/>
  <c r="N1158" i="11" s="1"/>
  <c r="N1159" i="11" a="1"/>
  <c r="N1159" i="11" s="1"/>
  <c r="N1160" i="11" a="1"/>
  <c r="N1160" i="11" s="1"/>
  <c r="N1161" i="11" a="1"/>
  <c r="N1161" i="11" s="1"/>
  <c r="N1162" i="11" a="1"/>
  <c r="N1162" i="11" s="1"/>
  <c r="N1163" i="11" a="1"/>
  <c r="N1163" i="11" s="1"/>
  <c r="N1164" i="11" a="1"/>
  <c r="N1164" i="11" s="1"/>
  <c r="N1165" i="11" a="1"/>
  <c r="N1165" i="11" s="1"/>
  <c r="N1166" i="11" a="1"/>
  <c r="N1166" i="11" s="1"/>
  <c r="N1167" i="11" a="1"/>
  <c r="N1167" i="11" s="1"/>
  <c r="N1168" i="11" a="1"/>
  <c r="N1168" i="11" s="1"/>
  <c r="N1169" i="11" a="1"/>
  <c r="N1169" i="11" s="1"/>
  <c r="N1170" i="11" a="1"/>
  <c r="N1170" i="11" s="1"/>
  <c r="N1171" i="11" a="1"/>
  <c r="N1171" i="11" s="1"/>
  <c r="N1172" i="11" a="1"/>
  <c r="N1172" i="11" s="1"/>
  <c r="N1173" i="11" a="1"/>
  <c r="N1173" i="11" s="1"/>
  <c r="N1174" i="11" a="1"/>
  <c r="N1174" i="11" s="1"/>
  <c r="N1175" i="11" a="1"/>
  <c r="N1175" i="11" s="1"/>
  <c r="N1176" i="11" a="1"/>
  <c r="N1176" i="11" s="1"/>
  <c r="N1177" i="11" a="1"/>
  <c r="N1177" i="11" s="1"/>
  <c r="N1178" i="11" a="1"/>
  <c r="N1178" i="11" s="1"/>
  <c r="N1179" i="11" a="1"/>
  <c r="N1179" i="11" s="1"/>
  <c r="N1180" i="11" a="1"/>
  <c r="N1180" i="11" s="1"/>
  <c r="N1181" i="11" a="1"/>
  <c r="N1181" i="11" s="1"/>
  <c r="N1182" i="11" a="1"/>
  <c r="N1182" i="11" s="1"/>
  <c r="N1183" i="11" a="1"/>
  <c r="N1183" i="11" s="1"/>
  <c r="N1184" i="11" a="1"/>
  <c r="N1184" i="11" s="1"/>
  <c r="N1185" i="11" a="1"/>
  <c r="N1185" i="11" s="1"/>
  <c r="N1186" i="11" a="1"/>
  <c r="N1186" i="11" s="1"/>
  <c r="N1187" i="11" a="1"/>
  <c r="N1187" i="11" s="1"/>
  <c r="N1188" i="11" a="1"/>
  <c r="N1188" i="11" s="1"/>
  <c r="N1189" i="11" a="1"/>
  <c r="N1189" i="11" s="1"/>
  <c r="N1190" i="11" a="1"/>
  <c r="N1190" i="11" s="1"/>
  <c r="N1191" i="11" a="1"/>
  <c r="N1191" i="11" s="1"/>
  <c r="N1192" i="11" a="1"/>
  <c r="N1192" i="11" s="1"/>
  <c r="N1193" i="11" a="1"/>
  <c r="N1193" i="11" s="1"/>
  <c r="N1194" i="11" a="1"/>
  <c r="N1194" i="11" s="1"/>
  <c r="N1195" i="11" a="1"/>
  <c r="N1195" i="11" s="1"/>
  <c r="N1196" i="11" a="1"/>
  <c r="N1196" i="11" s="1"/>
  <c r="N1197" i="11" a="1"/>
  <c r="N1197" i="11" s="1"/>
  <c r="N1198" i="11" a="1"/>
  <c r="N1198" i="11" s="1"/>
  <c r="N1199" i="11" a="1"/>
  <c r="N1199" i="11" s="1"/>
  <c r="N1200" i="11" a="1"/>
  <c r="N1200" i="11" s="1"/>
  <c r="N1201" i="11" a="1"/>
  <c r="N1201" i="11" s="1"/>
  <c r="N1202" i="11" a="1"/>
  <c r="N1202" i="11" s="1"/>
  <c r="N1203" i="11" a="1"/>
  <c r="N1203" i="11" s="1"/>
  <c r="N1204" i="11" a="1"/>
  <c r="N1204" i="11" s="1"/>
  <c r="N1205" i="11" a="1"/>
  <c r="N1205" i="11" s="1"/>
  <c r="N1206" i="11" a="1"/>
  <c r="N1206" i="11" s="1"/>
  <c r="N1207" i="11" a="1"/>
  <c r="N1207" i="11" s="1"/>
  <c r="N1208" i="11" a="1"/>
  <c r="N1208" i="11" s="1"/>
  <c r="N1209" i="11" a="1"/>
  <c r="N1209" i="11" s="1"/>
  <c r="N1210" i="11" a="1"/>
  <c r="N1210" i="11" s="1"/>
  <c r="N1211" i="11" a="1"/>
  <c r="N1211" i="11" s="1"/>
  <c r="N1212" i="11" a="1"/>
  <c r="N1212" i="11" s="1"/>
  <c r="N1213" i="11" a="1"/>
  <c r="N1213" i="11" s="1"/>
  <c r="N1214" i="11" a="1"/>
  <c r="N1214" i="11" s="1"/>
  <c r="N1215" i="11" a="1"/>
  <c r="N1215" i="11" s="1"/>
  <c r="N1216" i="11" a="1"/>
  <c r="N1216" i="11" s="1"/>
  <c r="N1217" i="11" a="1"/>
  <c r="N1217" i="11" s="1"/>
  <c r="N1218" i="11" a="1"/>
  <c r="N1218" i="11" s="1"/>
  <c r="N1219" i="11" a="1"/>
  <c r="N1219" i="11" s="1"/>
  <c r="N1220" i="11" a="1"/>
  <c r="N1220" i="11" s="1"/>
  <c r="N1221" i="11" a="1"/>
  <c r="N1221" i="11" s="1"/>
  <c r="N1222" i="11" a="1"/>
  <c r="N1222" i="11" s="1"/>
  <c r="N1223" i="11" a="1"/>
  <c r="N1223" i="11" s="1"/>
  <c r="N1224" i="11" a="1"/>
  <c r="N1224" i="11" s="1"/>
  <c r="N1225" i="11" a="1"/>
  <c r="N1225" i="11" s="1"/>
  <c r="N1226" i="11" a="1"/>
  <c r="N1226" i="11" s="1"/>
  <c r="N1227" i="11" a="1"/>
  <c r="N1227" i="11" s="1"/>
  <c r="N1228" i="11" a="1"/>
  <c r="N1228" i="11" s="1"/>
  <c r="N1229" i="11" a="1"/>
  <c r="N1229" i="11" s="1"/>
  <c r="N1230" i="11" a="1"/>
  <c r="N1230" i="11" s="1"/>
  <c r="N1231" i="11" a="1"/>
  <c r="N1231" i="11" s="1"/>
  <c r="N1232" i="11" a="1"/>
  <c r="N1232" i="11" s="1"/>
  <c r="N1233" i="11" a="1"/>
  <c r="N1233" i="11" s="1"/>
  <c r="N1234" i="11" a="1"/>
  <c r="N1234" i="11" s="1"/>
  <c r="N1235" i="11" a="1"/>
  <c r="N1235" i="11" s="1"/>
  <c r="N1236" i="11" a="1"/>
  <c r="N1236" i="11" s="1"/>
  <c r="N1237" i="11" a="1"/>
  <c r="N1237" i="11" s="1"/>
  <c r="N1238" i="11" a="1"/>
  <c r="N1238" i="11" s="1"/>
  <c r="N1239" i="11" a="1"/>
  <c r="N1239" i="11" s="1"/>
  <c r="N1240" i="11" a="1"/>
  <c r="N1240" i="11" s="1"/>
  <c r="N1241" i="11" a="1"/>
  <c r="N1241" i="11" s="1"/>
  <c r="N1242" i="11" a="1"/>
  <c r="N1242" i="11" s="1"/>
  <c r="N1243" i="11" a="1"/>
  <c r="N1243" i="11" s="1"/>
  <c r="N1244" i="11" a="1"/>
  <c r="N1244" i="11" s="1"/>
  <c r="N1245" i="11" a="1"/>
  <c r="N1245" i="11" s="1"/>
  <c r="N1246" i="11" a="1"/>
  <c r="N1246" i="11" s="1"/>
  <c r="N1247" i="11" a="1"/>
  <c r="N1247" i="11" s="1"/>
  <c r="N1248" i="11" a="1"/>
  <c r="N1248" i="11" s="1"/>
  <c r="N1249" i="11" a="1"/>
  <c r="N1249" i="11" s="1"/>
  <c r="N1250" i="11" a="1"/>
  <c r="N1250" i="11" s="1"/>
  <c r="N1251" i="11" a="1"/>
  <c r="N1251" i="11" s="1"/>
  <c r="N1252" i="11" a="1"/>
  <c r="N1252" i="11" s="1"/>
  <c r="N1253" i="11" a="1"/>
  <c r="N1253" i="11" s="1"/>
  <c r="N1254" i="11" a="1"/>
  <c r="N1254" i="11" s="1"/>
  <c r="N1255" i="11" a="1"/>
  <c r="N1255" i="11" s="1"/>
  <c r="N1256" i="11" a="1"/>
  <c r="N1256" i="11" s="1"/>
  <c r="N1257" i="11" a="1"/>
  <c r="N1257" i="11" s="1"/>
  <c r="N1258" i="11" a="1"/>
  <c r="N1258" i="11" s="1"/>
  <c r="N1259" i="11" a="1"/>
  <c r="N1259" i="11" s="1"/>
  <c r="N1260" i="11" a="1"/>
  <c r="N1260" i="11" s="1"/>
  <c r="N1261" i="11" a="1"/>
  <c r="N1261" i="11" s="1"/>
  <c r="N1262" i="11" a="1"/>
  <c r="N1262" i="11" s="1"/>
  <c r="N1263" i="11" a="1"/>
  <c r="N1263" i="11" s="1"/>
  <c r="N1264" i="11" a="1"/>
  <c r="N1264" i="11" s="1"/>
  <c r="N1265" i="11" a="1"/>
  <c r="N1265" i="11" s="1"/>
  <c r="N1266" i="11" a="1"/>
  <c r="N1266" i="11" s="1"/>
  <c r="N1267" i="11" a="1"/>
  <c r="N1267" i="11" s="1"/>
  <c r="N1268" i="11" a="1"/>
  <c r="N1268" i="11" s="1"/>
  <c r="N1269" i="11" a="1"/>
  <c r="N1269" i="11" s="1"/>
  <c r="N1270" i="11" a="1"/>
  <c r="N1270" i="11" s="1"/>
  <c r="N1271" i="11" a="1"/>
  <c r="N1271" i="11" s="1"/>
  <c r="N1272" i="11" a="1"/>
  <c r="N1272" i="11" s="1"/>
  <c r="N1273" i="11" a="1"/>
  <c r="N1273" i="11" s="1"/>
  <c r="N1274" i="11" a="1"/>
  <c r="N1274" i="11" s="1"/>
  <c r="N1275" i="11" a="1"/>
  <c r="N1275" i="11" s="1"/>
  <c r="N1276" i="11" a="1"/>
  <c r="N1276" i="11" s="1"/>
  <c r="N1277" i="11" a="1"/>
  <c r="N1277" i="11" s="1"/>
  <c r="N1278" i="11" a="1"/>
  <c r="N1278" i="11" s="1"/>
  <c r="N1279" i="11" a="1"/>
  <c r="N1279" i="11" s="1"/>
  <c r="N1280" i="11" a="1"/>
  <c r="N1280" i="11" s="1"/>
  <c r="N1281" i="11" a="1"/>
  <c r="N1281" i="11" s="1"/>
  <c r="N1282" i="11" a="1"/>
  <c r="N1282" i="11" s="1"/>
  <c r="N1283" i="11" a="1"/>
  <c r="N1283" i="11" s="1"/>
  <c r="N1284" i="11" a="1"/>
  <c r="N1284" i="11" s="1"/>
  <c r="N1285" i="11" a="1"/>
  <c r="N1285" i="11" s="1"/>
  <c r="N1286" i="11" a="1"/>
  <c r="N1286" i="11" s="1"/>
  <c r="N1287" i="11" a="1"/>
  <c r="N1287" i="11" s="1"/>
  <c r="N1288" i="11" a="1"/>
  <c r="N1288" i="11" s="1"/>
  <c r="N1289" i="11" a="1"/>
  <c r="N1289" i="11" s="1"/>
  <c r="N1290" i="11" a="1"/>
  <c r="N1290" i="11" s="1"/>
  <c r="N1291" i="11" a="1"/>
  <c r="N1291" i="11" s="1"/>
  <c r="N1292" i="11" a="1"/>
  <c r="N1292" i="11" s="1"/>
  <c r="N1293" i="11" a="1"/>
  <c r="N1293" i="11" s="1"/>
  <c r="N1294" i="11" a="1"/>
  <c r="N1294" i="11" s="1"/>
  <c r="N1295" i="11" a="1"/>
  <c r="N1295" i="11" s="1"/>
  <c r="N1296" i="11" a="1"/>
  <c r="N1296" i="11" s="1"/>
  <c r="N1297" i="11" a="1"/>
  <c r="N1297" i="11" s="1"/>
  <c r="N1298" i="11" a="1"/>
  <c r="N1298" i="11" s="1"/>
  <c r="N1299" i="11" a="1"/>
  <c r="N1299" i="11" s="1"/>
  <c r="N1300" i="11" a="1"/>
  <c r="N1300" i="11" s="1"/>
  <c r="N1301" i="11" a="1"/>
  <c r="N1301" i="11" s="1"/>
  <c r="N1302" i="11" a="1"/>
  <c r="N1302" i="11" s="1"/>
  <c r="N1303" i="11" a="1"/>
  <c r="N1303" i="11" s="1"/>
  <c r="N1304" i="11" a="1"/>
  <c r="N1304" i="11" s="1"/>
  <c r="N1305" i="11" a="1"/>
  <c r="N1305" i="11" s="1"/>
  <c r="N1306" i="11" a="1"/>
  <c r="N1306" i="11" s="1"/>
  <c r="N1307" i="11" a="1"/>
  <c r="N1307" i="11" s="1"/>
  <c r="N1308" i="11" a="1"/>
  <c r="N1308" i="11" s="1"/>
  <c r="N1309" i="11" a="1"/>
  <c r="N1309" i="11" s="1"/>
  <c r="N1310" i="11" a="1"/>
  <c r="N1310" i="11" s="1"/>
  <c r="N1311" i="11" a="1"/>
  <c r="N1311" i="11" s="1"/>
  <c r="N1312" i="11" a="1"/>
  <c r="N1312" i="11" s="1"/>
  <c r="N1313" i="11" a="1"/>
  <c r="N1313" i="11" s="1"/>
  <c r="N1314" i="11" a="1"/>
  <c r="N1314" i="11" s="1"/>
  <c r="N1315" i="11" a="1"/>
  <c r="N1315" i="11" s="1"/>
  <c r="N1316" i="11" a="1"/>
  <c r="N1316" i="11" s="1"/>
  <c r="N1317" i="11" a="1"/>
  <c r="N1317" i="11" s="1"/>
  <c r="N1318" i="11" a="1"/>
  <c r="N1318" i="11" s="1"/>
  <c r="N1319" i="11" a="1"/>
  <c r="N1319" i="11" s="1"/>
  <c r="N1320" i="11" a="1"/>
  <c r="N1320" i="11" s="1"/>
  <c r="N1321" i="11" a="1"/>
  <c r="N1321" i="11" s="1"/>
  <c r="N1322" i="11" a="1"/>
  <c r="N1322" i="11" s="1"/>
  <c r="N1323" i="11" a="1"/>
  <c r="N1323" i="11" s="1"/>
  <c r="N1324" i="11" a="1"/>
  <c r="N1324" i="11" s="1"/>
  <c r="N1325" i="11" a="1"/>
  <c r="N1325" i="11" s="1"/>
  <c r="N1326" i="11" a="1"/>
  <c r="N1326" i="11" s="1"/>
  <c r="N1327" i="11" a="1"/>
  <c r="N1327" i="11" s="1"/>
  <c r="N1328" i="11" a="1"/>
  <c r="N1328" i="11" s="1"/>
  <c r="N1329" i="11" a="1"/>
  <c r="N1329" i="11" s="1"/>
  <c r="N1330" i="11" a="1"/>
  <c r="N1330" i="11" s="1"/>
  <c r="N1331" i="11" a="1"/>
  <c r="N1331" i="11" s="1"/>
  <c r="N1332" i="11" a="1"/>
  <c r="N1332" i="11" s="1"/>
  <c r="N1333" i="11" a="1"/>
  <c r="N1333" i="11" s="1"/>
  <c r="N1334" i="11" a="1"/>
  <c r="N1334" i="11" s="1"/>
  <c r="N1335" i="11" a="1"/>
  <c r="N1335" i="11" s="1"/>
  <c r="N1336" i="11" a="1"/>
  <c r="N1336" i="11" s="1"/>
  <c r="N1337" i="11" a="1"/>
  <c r="N1337" i="11" s="1"/>
  <c r="N1338" i="11" a="1"/>
  <c r="N1338" i="11" s="1"/>
  <c r="N1339" i="11" a="1"/>
  <c r="N1339" i="11" s="1"/>
  <c r="N1340" i="11" a="1"/>
  <c r="N1340" i="11" s="1"/>
  <c r="N1341" i="11" a="1"/>
  <c r="N1341" i="11" s="1"/>
  <c r="N1342" i="11" a="1"/>
  <c r="N1342" i="11" s="1"/>
  <c r="N1343" i="11" a="1"/>
  <c r="N1343" i="11" s="1"/>
  <c r="N1344" i="11" a="1"/>
  <c r="N1344" i="11" s="1"/>
  <c r="N1345" i="11" a="1"/>
  <c r="N1345" i="11" s="1"/>
  <c r="N1346" i="11" a="1"/>
  <c r="N1346" i="11" s="1"/>
  <c r="N1347" i="11" a="1"/>
  <c r="N1347" i="11" s="1"/>
  <c r="N1348" i="11" a="1"/>
  <c r="N1348" i="11" s="1"/>
  <c r="N1349" i="11" a="1"/>
  <c r="N1349" i="11" s="1"/>
  <c r="N1350" i="11" a="1"/>
  <c r="N1350" i="11" s="1"/>
  <c r="N1351" i="11" a="1"/>
  <c r="N1351" i="11" s="1"/>
  <c r="N1352" i="11" a="1"/>
  <c r="N1352" i="11" s="1"/>
  <c r="N1353" i="11" a="1"/>
  <c r="N1353" i="11" s="1"/>
  <c r="N1354" i="11" a="1"/>
  <c r="N1354" i="11" s="1"/>
  <c r="N1355" i="11" a="1"/>
  <c r="N1355" i="11" s="1"/>
  <c r="N1356" i="11" a="1"/>
  <c r="N1356" i="11" s="1"/>
  <c r="N1357" i="11" a="1"/>
  <c r="N1357" i="11" s="1"/>
  <c r="N1358" i="11" a="1"/>
  <c r="N1358" i="11" s="1"/>
  <c r="N1359" i="11" a="1"/>
  <c r="N1359" i="11" s="1"/>
  <c r="N1360" i="11" a="1"/>
  <c r="N1360" i="11" s="1"/>
  <c r="N1361" i="11" a="1"/>
  <c r="N1361" i="11" s="1"/>
  <c r="N1362" i="11" a="1"/>
  <c r="N1362" i="11" s="1"/>
  <c r="N1363" i="11" a="1"/>
  <c r="N1363" i="11" s="1"/>
  <c r="N1364" i="11" a="1"/>
  <c r="N1364" i="11" s="1"/>
  <c r="N1365" i="11" a="1"/>
  <c r="N1365" i="11" s="1"/>
  <c r="N1366" i="11" a="1"/>
  <c r="N1366" i="11" s="1"/>
  <c r="N1367" i="11" a="1"/>
  <c r="N1367" i="11" s="1"/>
  <c r="N1368" i="11" a="1"/>
  <c r="N1368" i="11" s="1"/>
  <c r="N1369" i="11" a="1"/>
  <c r="N1369" i="11" s="1"/>
  <c r="N1370" i="11" a="1"/>
  <c r="N1370" i="11" s="1"/>
  <c r="N1371" i="11" a="1"/>
  <c r="N1371" i="11" s="1"/>
  <c r="N1372" i="11" a="1"/>
  <c r="N1372" i="11" s="1"/>
  <c r="N1373" i="11" a="1"/>
  <c r="N1373" i="11" s="1"/>
  <c r="N1374" i="11" a="1"/>
  <c r="N1374" i="11" s="1"/>
  <c r="N1375" i="11" a="1"/>
  <c r="N1375" i="11" s="1"/>
  <c r="N1376" i="11" a="1"/>
  <c r="N1376" i="11" s="1"/>
  <c r="N1377" i="11" a="1"/>
  <c r="N1377" i="11" s="1"/>
  <c r="N1378" i="11" a="1"/>
  <c r="N1378" i="11" s="1"/>
  <c r="N1379" i="11" a="1"/>
  <c r="N1379" i="11" s="1"/>
  <c r="N1380" i="11" a="1"/>
  <c r="N1380" i="11" s="1"/>
  <c r="N1381" i="11" a="1"/>
  <c r="N1381" i="11" s="1"/>
  <c r="N1382" i="11" a="1"/>
  <c r="N1382" i="11" s="1"/>
  <c r="N1383" i="11" a="1"/>
  <c r="N1383" i="11" s="1"/>
  <c r="N1384" i="11" a="1"/>
  <c r="N1384" i="11" s="1"/>
  <c r="N1385" i="11" a="1"/>
  <c r="N1385" i="11" s="1"/>
  <c r="N1386" i="11" a="1"/>
  <c r="N1386" i="11" s="1"/>
  <c r="N1387" i="11" a="1"/>
  <c r="N1387" i="11" s="1"/>
  <c r="N1388" i="11" a="1"/>
  <c r="N1388" i="11" s="1"/>
  <c r="N1389" i="11" a="1"/>
  <c r="N1389" i="11" s="1"/>
  <c r="N1390" i="11" a="1"/>
  <c r="N1390" i="11" s="1"/>
  <c r="N1391" i="11" a="1"/>
  <c r="N1391" i="11" s="1"/>
  <c r="N1392" i="11" a="1"/>
  <c r="N1392" i="11" s="1"/>
  <c r="N1393" i="11" a="1"/>
  <c r="N1393" i="11" s="1"/>
  <c r="N1394" i="11" a="1"/>
  <c r="N1394" i="11" s="1"/>
  <c r="N1395" i="11" a="1"/>
  <c r="N1395" i="11" s="1"/>
  <c r="N1396" i="11" a="1"/>
  <c r="N1396" i="11" s="1"/>
  <c r="N1397" i="11" a="1"/>
  <c r="N1397" i="11" s="1"/>
  <c r="N1398" i="11" a="1"/>
  <c r="N1398" i="11" s="1"/>
  <c r="N1399" i="11" a="1"/>
  <c r="N1399" i="11" s="1"/>
  <c r="N1400" i="11" a="1"/>
  <c r="N1400" i="11" s="1"/>
  <c r="N1401" i="11" a="1"/>
  <c r="N1401" i="11" s="1"/>
  <c r="N1402" i="11" a="1"/>
  <c r="N1402" i="11" s="1"/>
  <c r="N1403" i="11" a="1"/>
  <c r="N1403" i="11" s="1"/>
  <c r="N1404" i="11" a="1"/>
  <c r="N1404" i="11" s="1"/>
  <c r="N1405" i="11" a="1"/>
  <c r="N1405" i="11" s="1"/>
  <c r="N1406" i="11" a="1"/>
  <c r="N1406" i="11" s="1"/>
  <c r="N1407" i="11" a="1"/>
  <c r="N1407" i="11" s="1"/>
  <c r="N1408" i="11" a="1"/>
  <c r="N1408" i="11" s="1"/>
  <c r="N1409" i="11" a="1"/>
  <c r="N1409" i="11" s="1"/>
  <c r="N1410" i="11" a="1"/>
  <c r="N1410" i="11" s="1"/>
  <c r="N1411" i="11" a="1"/>
  <c r="N1411" i="11" s="1"/>
  <c r="N1412" i="11" a="1"/>
  <c r="N1412" i="11" s="1"/>
  <c r="N1413" i="11" a="1"/>
  <c r="N1413" i="11" s="1"/>
  <c r="N1414" i="11" a="1"/>
  <c r="N1414" i="11" s="1"/>
  <c r="N1415" i="11" a="1"/>
  <c r="N1415" i="11" s="1"/>
  <c r="N1416" i="11" a="1"/>
  <c r="N1416" i="11" s="1"/>
  <c r="N1417" i="11" a="1"/>
  <c r="N1417" i="11" s="1"/>
  <c r="N1418" i="11" a="1"/>
  <c r="N1418" i="11" s="1"/>
  <c r="N1419" i="11" a="1"/>
  <c r="N1419" i="11" s="1"/>
  <c r="N1420" i="11" a="1"/>
  <c r="N1420" i="11" s="1"/>
  <c r="N1421" i="11" a="1"/>
  <c r="N1421" i="11" s="1"/>
  <c r="N1422" i="11" a="1"/>
  <c r="N1422" i="11" s="1"/>
  <c r="N1423" i="11" a="1"/>
  <c r="N1423" i="11" s="1"/>
  <c r="N1424" i="11" a="1"/>
  <c r="N1424" i="11" s="1"/>
  <c r="N1425" i="11" a="1"/>
  <c r="N1425" i="11" s="1"/>
  <c r="N1426" i="11" a="1"/>
  <c r="N1426" i="11" s="1"/>
  <c r="N1427" i="11" a="1"/>
  <c r="N1427" i="11" s="1"/>
  <c r="N1428" i="11" a="1"/>
  <c r="N1428" i="11" s="1"/>
  <c r="N1429" i="11" a="1"/>
  <c r="N1429" i="11" s="1"/>
  <c r="N1430" i="11" a="1"/>
  <c r="N1430" i="11" s="1"/>
  <c r="N1431" i="11" a="1"/>
  <c r="N1431" i="11" s="1"/>
  <c r="N1432" i="11" a="1"/>
  <c r="N1432" i="11" s="1"/>
  <c r="N1433" i="11" a="1"/>
  <c r="N1433" i="11" s="1"/>
  <c r="N1434" i="11" a="1"/>
  <c r="N1434" i="11" s="1"/>
  <c r="N1435" i="11" a="1"/>
  <c r="N1435" i="11" s="1"/>
  <c r="N1436" i="11" a="1"/>
  <c r="N1436" i="11" s="1"/>
  <c r="N1437" i="11" a="1"/>
  <c r="N1437" i="11" s="1"/>
  <c r="N1438" i="11" a="1"/>
  <c r="N1438" i="11" s="1"/>
  <c r="N1439" i="11" a="1"/>
  <c r="N1439" i="11" s="1"/>
  <c r="N1440" i="11" a="1"/>
  <c r="N1440" i="11" s="1"/>
  <c r="N1441" i="11" a="1"/>
  <c r="N1441" i="11" s="1"/>
  <c r="N1442" i="11" a="1"/>
  <c r="N1442" i="11" s="1"/>
  <c r="N1443" i="11" a="1"/>
  <c r="N1443" i="11" s="1"/>
  <c r="N1444" i="11" a="1"/>
  <c r="N1444" i="11" s="1"/>
  <c r="N1445" i="11" a="1"/>
  <c r="N1445" i="11" s="1"/>
  <c r="N1446" i="11" a="1"/>
  <c r="N1446" i="11" s="1"/>
  <c r="N1447" i="11" a="1"/>
  <c r="N1447" i="11" s="1"/>
  <c r="N1448" i="11" a="1"/>
  <c r="N1448" i="11" s="1"/>
  <c r="N1449" i="11" a="1"/>
  <c r="N1449" i="11" s="1"/>
  <c r="N1450" i="11" a="1"/>
  <c r="N1450" i="11" s="1"/>
  <c r="N1451" i="11" a="1"/>
  <c r="N1451" i="11" s="1"/>
  <c r="N1452" i="11" a="1"/>
  <c r="N1452" i="11" s="1"/>
  <c r="N1453" i="11" a="1"/>
  <c r="N1453" i="11" s="1"/>
  <c r="N1454" i="11" a="1"/>
  <c r="N1454" i="11" s="1"/>
  <c r="N1455" i="11" a="1"/>
  <c r="N1455" i="11" s="1"/>
  <c r="N1456" i="11" a="1"/>
  <c r="N1456" i="11" s="1"/>
  <c r="N1457" i="11" a="1"/>
  <c r="N1457" i="11" s="1"/>
  <c r="N1458" i="11" a="1"/>
  <c r="N1458" i="11" s="1"/>
  <c r="N1459" i="11" a="1"/>
  <c r="N1459" i="11" s="1"/>
  <c r="N1460" i="11" a="1"/>
  <c r="N1460" i="11" s="1"/>
  <c r="N1461" i="11" a="1"/>
  <c r="N1461" i="11" s="1"/>
  <c r="N1462" i="11" a="1"/>
  <c r="N1462" i="11" s="1"/>
  <c r="N1463" i="11" a="1"/>
  <c r="N1463" i="11" s="1"/>
  <c r="N1464" i="11" a="1"/>
  <c r="N1464" i="11" s="1"/>
  <c r="N1465" i="11" a="1"/>
  <c r="N1465" i="11" s="1"/>
  <c r="N1466" i="11" a="1"/>
  <c r="N1466" i="11" s="1"/>
  <c r="N1467" i="11" a="1"/>
  <c r="N1467" i="11" s="1"/>
  <c r="N1468" i="11" a="1"/>
  <c r="N1468" i="11" s="1"/>
  <c r="N1469" i="11" a="1"/>
  <c r="N1469" i="11" s="1"/>
  <c r="N1470" i="11" a="1"/>
  <c r="N1470" i="11" s="1"/>
  <c r="N1471" i="11" a="1"/>
  <c r="N1471" i="11" s="1"/>
  <c r="N1472" i="11" a="1"/>
  <c r="N1472" i="11" s="1"/>
  <c r="N1473" i="11" a="1"/>
  <c r="N1473" i="11" s="1"/>
  <c r="N1474" i="11" a="1"/>
  <c r="N1474" i="11" s="1"/>
  <c r="N1475" i="11" a="1"/>
  <c r="N1475" i="11" s="1"/>
  <c r="N1476" i="11" a="1"/>
  <c r="N1476" i="11" s="1"/>
  <c r="N1477" i="11" a="1"/>
  <c r="N1477" i="11" s="1"/>
  <c r="N1478" i="11" a="1"/>
  <c r="N1478" i="11" s="1"/>
  <c r="N1479" i="11" a="1"/>
  <c r="N1479" i="11" s="1"/>
  <c r="N1480" i="11" a="1"/>
  <c r="N1480" i="11" s="1"/>
  <c r="N1481" i="11" a="1"/>
  <c r="N1481" i="11" s="1"/>
  <c r="N1482" i="11" a="1"/>
  <c r="N1482" i="11" s="1"/>
  <c r="N1483" i="11" a="1"/>
  <c r="N1483" i="11" s="1"/>
  <c r="N1484" i="11" a="1"/>
  <c r="N1484" i="11" s="1"/>
  <c r="N1485" i="11" a="1"/>
  <c r="N1485" i="11" s="1"/>
  <c r="N1486" i="11" a="1"/>
  <c r="N1486" i="11" s="1"/>
  <c r="N1487" i="11" a="1"/>
  <c r="N1487" i="11" s="1"/>
  <c r="N1488" i="11" a="1"/>
  <c r="N1488" i="11" s="1"/>
  <c r="N1489" i="11" a="1"/>
  <c r="N1489" i="11" s="1"/>
  <c r="N1490" i="11" a="1"/>
  <c r="N1490" i="11" s="1"/>
  <c r="N1491" i="11" a="1"/>
  <c r="N1491" i="11" s="1"/>
  <c r="N1492" i="11" a="1"/>
  <c r="N1492" i="11" s="1"/>
  <c r="N1493" i="11" a="1"/>
  <c r="N1493" i="11" s="1"/>
  <c r="N1494" i="11" a="1"/>
  <c r="N1494" i="11" s="1"/>
  <c r="N1495" i="11" a="1"/>
  <c r="N1495" i="11" s="1"/>
  <c r="N1496" i="11" a="1"/>
  <c r="N1496" i="11" s="1"/>
  <c r="N1497" i="11" a="1"/>
  <c r="N1497" i="11" s="1"/>
  <c r="N1498" i="11" a="1"/>
  <c r="N1498" i="11" s="1"/>
  <c r="N1499" i="11" a="1"/>
  <c r="N1499" i="11" s="1"/>
  <c r="N1500" i="11" a="1"/>
  <c r="N1500" i="11" s="1"/>
  <c r="N1501" i="11" a="1"/>
  <c r="N1501" i="11" s="1"/>
  <c r="N1502" i="11" a="1"/>
  <c r="N1502" i="11" s="1"/>
  <c r="N1503" i="11" a="1"/>
  <c r="N1503" i="11" s="1"/>
  <c r="N1504" i="11" a="1"/>
  <c r="N1504" i="11" s="1"/>
  <c r="N1505" i="11" a="1"/>
  <c r="N1505" i="11" s="1"/>
  <c r="N1506" i="11" a="1"/>
  <c r="N1506" i="11" s="1"/>
  <c r="N1507" i="11" a="1"/>
  <c r="N1507" i="11" s="1"/>
  <c r="N1508" i="11" a="1"/>
  <c r="N1508" i="11" s="1"/>
  <c r="N1509" i="11" a="1"/>
  <c r="N1509" i="11" s="1"/>
  <c r="N1510" i="11" a="1"/>
  <c r="N1510" i="11" s="1"/>
  <c r="N1511" i="11" a="1"/>
  <c r="N1511" i="11" s="1"/>
  <c r="N1512" i="11" a="1"/>
  <c r="N1512" i="11" s="1"/>
  <c r="N1513" i="11" a="1"/>
  <c r="N1513" i="11" s="1"/>
  <c r="N1514" i="11" a="1"/>
  <c r="N1514" i="11" s="1"/>
  <c r="N1515" i="11" a="1"/>
  <c r="N1515" i="11" s="1"/>
  <c r="N1516" i="11" a="1"/>
  <c r="N1516" i="11" s="1"/>
  <c r="N1517" i="11" a="1"/>
  <c r="N1517" i="11" s="1"/>
  <c r="N1518" i="11" a="1"/>
  <c r="N1518" i="11" s="1"/>
  <c r="N1519" i="11" a="1"/>
  <c r="N1519" i="11" s="1"/>
  <c r="N1520" i="11" a="1"/>
  <c r="N1520" i="11" s="1"/>
  <c r="N1521" i="11" a="1"/>
  <c r="N1521" i="11" s="1"/>
  <c r="N1522" i="11" a="1"/>
  <c r="N1522" i="11" s="1"/>
  <c r="N1523" i="11" a="1"/>
  <c r="N1523" i="11" s="1"/>
  <c r="N1524" i="11" a="1"/>
  <c r="N1524" i="11" s="1"/>
  <c r="N1525" i="11" a="1"/>
  <c r="N1525" i="11" s="1"/>
  <c r="N1526" i="11" a="1"/>
  <c r="N1526" i="11" s="1"/>
  <c r="N1527" i="11" a="1"/>
  <c r="N1527" i="11" s="1"/>
  <c r="N1528" i="11" a="1"/>
  <c r="N1528" i="11" s="1"/>
  <c r="N1529" i="11" a="1"/>
  <c r="N1529" i="11" s="1"/>
  <c r="N1530" i="11" a="1"/>
  <c r="N1530" i="11" s="1"/>
  <c r="N1531" i="11" a="1"/>
  <c r="N1531" i="11" s="1"/>
  <c r="N1532" i="11" a="1"/>
  <c r="N1532" i="11" s="1"/>
  <c r="N1533" i="11" a="1"/>
  <c r="N1533" i="11" s="1"/>
  <c r="N1534" i="11" a="1"/>
  <c r="N1534" i="11" s="1"/>
  <c r="N1535" i="11" a="1"/>
  <c r="N1535" i="11" s="1"/>
  <c r="N1536" i="11" a="1"/>
  <c r="N1536" i="11" s="1"/>
  <c r="N1537" i="11" a="1"/>
  <c r="N1537" i="11" s="1"/>
  <c r="N1538" i="11" a="1"/>
  <c r="N1538" i="11" s="1"/>
  <c r="N1539" i="11" a="1"/>
  <c r="N1539" i="11" s="1"/>
  <c r="N1540" i="11" a="1"/>
  <c r="N1540" i="11" s="1"/>
  <c r="N1541" i="11" a="1"/>
  <c r="N1541" i="11" s="1"/>
  <c r="N1542" i="11" a="1"/>
  <c r="N1542" i="11" s="1"/>
  <c r="N1543" i="11" a="1"/>
  <c r="N1543" i="11" s="1"/>
  <c r="N1544" i="11" a="1"/>
  <c r="N1544" i="11" s="1"/>
  <c r="N1545" i="11" a="1"/>
  <c r="N1545" i="11" s="1"/>
  <c r="N1546" i="11" a="1"/>
  <c r="N1546" i="11" s="1"/>
  <c r="N1547" i="11" a="1"/>
  <c r="N1547" i="11" s="1"/>
  <c r="N1548" i="11" a="1"/>
  <c r="N1548" i="11" s="1"/>
  <c r="N1549" i="11" a="1"/>
  <c r="N1549" i="11" s="1"/>
  <c r="N1550" i="11" a="1"/>
  <c r="N1550" i="11" s="1"/>
  <c r="N1551" i="11" a="1"/>
  <c r="N1551" i="11" s="1"/>
  <c r="N1552" i="11" a="1"/>
  <c r="N1552" i="11" s="1"/>
  <c r="N1553" i="11" a="1"/>
  <c r="N1553" i="11" s="1"/>
  <c r="N1554" i="11" a="1"/>
  <c r="N1554" i="11" s="1"/>
  <c r="N1555" i="11" a="1"/>
  <c r="N1555" i="11" s="1"/>
  <c r="N1556" i="11" a="1"/>
  <c r="N1556" i="11" s="1"/>
  <c r="N1557" i="11" a="1"/>
  <c r="N1557" i="11" s="1"/>
  <c r="N1558" i="11" a="1"/>
  <c r="N1558" i="11" s="1"/>
  <c r="N1559" i="11" a="1"/>
  <c r="N1559" i="11" s="1"/>
  <c r="N1560" i="11" a="1"/>
  <c r="N1560" i="11" s="1"/>
  <c r="N1561" i="11" a="1"/>
  <c r="N1561" i="11" s="1"/>
  <c r="N1562" i="11" a="1"/>
  <c r="N1562" i="11" s="1"/>
  <c r="N1563" i="11" a="1"/>
  <c r="N1563" i="11" s="1"/>
  <c r="N1564" i="11" a="1"/>
  <c r="N1564" i="11" s="1"/>
  <c r="N1565" i="11" a="1"/>
  <c r="N1565" i="11" s="1"/>
  <c r="N1566" i="11" a="1"/>
  <c r="N1566" i="11" s="1"/>
  <c r="N1567" i="11" a="1"/>
  <c r="N1567" i="11" s="1"/>
  <c r="N1568" i="11" a="1"/>
  <c r="N1568" i="11" s="1"/>
  <c r="N1569" i="11" a="1"/>
  <c r="N1569" i="11" s="1"/>
  <c r="N1570" i="11" a="1"/>
  <c r="N1570" i="11" s="1"/>
  <c r="N1571" i="11" a="1"/>
  <c r="N1571" i="11" s="1"/>
  <c r="N1572" i="11" a="1"/>
  <c r="N1572" i="11" s="1"/>
  <c r="N1573" i="11" a="1"/>
  <c r="N1573" i="11" s="1"/>
  <c r="N1574" i="11" a="1"/>
  <c r="N1574" i="11" s="1"/>
  <c r="N1575" i="11" a="1"/>
  <c r="N1575" i="11" s="1"/>
  <c r="N1576" i="11" a="1"/>
  <c r="N1576" i="11" s="1"/>
  <c r="N1577" i="11" a="1"/>
  <c r="N1577" i="11" s="1"/>
  <c r="N1578" i="11" a="1"/>
  <c r="N1578" i="11" s="1"/>
  <c r="N1579" i="11" a="1"/>
  <c r="N1579" i="11" s="1"/>
  <c r="N1580" i="11" a="1"/>
  <c r="N1580" i="11" s="1"/>
  <c r="N1581" i="11" a="1"/>
  <c r="N1581" i="11" s="1"/>
  <c r="N1582" i="11" a="1"/>
  <c r="N1582" i="11" s="1"/>
  <c r="N1583" i="11" a="1"/>
  <c r="N1583" i="11" s="1"/>
  <c r="N1584" i="11" a="1"/>
  <c r="N1584" i="11" s="1"/>
  <c r="N1585" i="11" a="1"/>
  <c r="N1585" i="11" s="1"/>
  <c r="N1586" i="11" a="1"/>
  <c r="N1586" i="11" s="1"/>
  <c r="N1587" i="11" a="1"/>
  <c r="N1587" i="11" s="1"/>
  <c r="N1588" i="11" a="1"/>
  <c r="N1588" i="11" s="1"/>
  <c r="N1589" i="11" a="1"/>
  <c r="N1589" i="11" s="1"/>
  <c r="N1590" i="11" a="1"/>
  <c r="N1590" i="11" s="1"/>
  <c r="N1591" i="11" a="1"/>
  <c r="N1591" i="11" s="1"/>
  <c r="N1592" i="11" a="1"/>
  <c r="N1592" i="11" s="1"/>
  <c r="N1593" i="11" a="1"/>
  <c r="N1593" i="11" s="1"/>
  <c r="N1594" i="11" a="1"/>
  <c r="N1594" i="11" s="1"/>
  <c r="N1595" i="11" a="1"/>
  <c r="N1595" i="11" s="1"/>
  <c r="N1596" i="11" a="1"/>
  <c r="N1596" i="11" s="1"/>
  <c r="N1597" i="11" a="1"/>
  <c r="N1597" i="11" s="1"/>
  <c r="N1598" i="11" a="1"/>
  <c r="N1598" i="11" s="1"/>
  <c r="N1599" i="11" a="1"/>
  <c r="N1599" i="11" s="1"/>
  <c r="N1600" i="11" a="1"/>
  <c r="N1600" i="11" s="1"/>
  <c r="N1601" i="11" a="1"/>
  <c r="N1601" i="11" s="1"/>
  <c r="N1602" i="11" a="1"/>
  <c r="N1602" i="11" s="1"/>
  <c r="N1603" i="11" a="1"/>
  <c r="N1603" i="11" s="1"/>
  <c r="N1604" i="11" a="1"/>
  <c r="N1604" i="11" s="1"/>
  <c r="N1605" i="11" a="1"/>
  <c r="N1605" i="11" s="1"/>
  <c r="N1606" i="11" a="1"/>
  <c r="N1606" i="11" s="1"/>
  <c r="N1607" i="11" a="1"/>
  <c r="N1607" i="11" s="1"/>
  <c r="N1608" i="11" a="1"/>
  <c r="N1608" i="11" s="1"/>
  <c r="N1609" i="11" a="1"/>
  <c r="N1609" i="11" s="1"/>
  <c r="N1610" i="11" a="1"/>
  <c r="N1610" i="11" s="1"/>
  <c r="N1611" i="11" a="1"/>
  <c r="N1611" i="11" s="1"/>
  <c r="N1612" i="11" a="1"/>
  <c r="N1612" i="11" s="1"/>
  <c r="N1613" i="11" a="1"/>
  <c r="N1613" i="11" s="1"/>
  <c r="J61" i="13" l="1"/>
  <c r="H61" i="13"/>
  <c r="O63" i="13"/>
  <c r="G61" i="13"/>
  <c r="N61" i="13"/>
  <c r="F61" i="13"/>
  <c r="M61" i="13"/>
  <c r="E61" i="13"/>
  <c r="L61" i="13"/>
  <c r="O62" i="13"/>
  <c r="K61" i="13"/>
  <c r="D61" i="13"/>
  <c r="I61" i="13"/>
  <c r="N65" i="13"/>
  <c r="N71" i="13"/>
  <c r="N77" i="13"/>
  <c r="N68" i="13"/>
  <c r="N74" i="13"/>
  <c r="N80" i="13"/>
  <c r="N69" i="13"/>
  <c r="N81" i="13"/>
  <c r="N64" i="13"/>
  <c r="N76" i="13"/>
  <c r="N82" i="13"/>
  <c r="N75" i="13"/>
  <c r="N70" i="13"/>
  <c r="M67" i="13"/>
  <c r="M73" i="13"/>
  <c r="M79" i="13"/>
  <c r="M69" i="13"/>
  <c r="M81" i="13"/>
  <c r="M74" i="13"/>
  <c r="M72" i="13"/>
  <c r="M70" i="13"/>
  <c r="M82" i="13"/>
  <c r="M68" i="13"/>
  <c r="M80" i="13"/>
  <c r="M66" i="13"/>
  <c r="M78" i="13"/>
  <c r="M64" i="13"/>
  <c r="M76" i="13"/>
  <c r="M75" i="13"/>
  <c r="F67" i="13"/>
  <c r="F73" i="13"/>
  <c r="F79" i="13"/>
  <c r="F64" i="13"/>
  <c r="F70" i="13"/>
  <c r="F76" i="13"/>
  <c r="F82" i="13"/>
  <c r="F65" i="13"/>
  <c r="F77" i="13"/>
  <c r="F72" i="13"/>
  <c r="F71" i="13"/>
  <c r="F78" i="13"/>
  <c r="F66" i="13"/>
  <c r="L64" i="13"/>
  <c r="L70" i="13"/>
  <c r="L76" i="13"/>
  <c r="L82" i="13"/>
  <c r="L67" i="13"/>
  <c r="L73" i="13"/>
  <c r="L79" i="13"/>
  <c r="L74" i="13"/>
  <c r="L69" i="13"/>
  <c r="L81" i="13"/>
  <c r="L80" i="13"/>
  <c r="L75" i="13"/>
  <c r="L68" i="13"/>
  <c r="I65" i="13"/>
  <c r="I71" i="13"/>
  <c r="I77" i="13"/>
  <c r="I67" i="13"/>
  <c r="I79" i="13"/>
  <c r="I68" i="13"/>
  <c r="I72" i="13"/>
  <c r="I70" i="13"/>
  <c r="I82" i="13"/>
  <c r="I80" i="13"/>
  <c r="I66" i="13"/>
  <c r="I78" i="13"/>
  <c r="I64" i="13"/>
  <c r="I76" i="13"/>
  <c r="I74" i="13"/>
  <c r="I73" i="13"/>
  <c r="H64" i="13"/>
  <c r="J65" i="13"/>
  <c r="L66" i="13"/>
  <c r="N67" i="13"/>
  <c r="F69" i="13"/>
  <c r="H70" i="13"/>
  <c r="J71" i="13"/>
  <c r="L72" i="13"/>
  <c r="N73" i="13"/>
  <c r="F75" i="13"/>
  <c r="H76" i="13"/>
  <c r="J77" i="13"/>
  <c r="L78" i="13"/>
  <c r="N79" i="13"/>
  <c r="F81" i="13"/>
  <c r="H82" i="13"/>
  <c r="D67" i="13"/>
  <c r="D79" i="13"/>
  <c r="J64" i="13"/>
  <c r="L65" i="13"/>
  <c r="N66" i="13"/>
  <c r="F68" i="13"/>
  <c r="H69" i="13"/>
  <c r="J70" i="13"/>
  <c r="L71" i="13"/>
  <c r="N72" i="13"/>
  <c r="F74" i="13"/>
  <c r="H75" i="13"/>
  <c r="J76" i="13"/>
  <c r="L77" i="13"/>
  <c r="N78" i="13"/>
  <c r="F80" i="13"/>
  <c r="H81" i="13"/>
  <c r="J82" i="13"/>
  <c r="D69" i="13"/>
  <c r="D81" i="13"/>
  <c r="K64" i="13"/>
  <c r="M65" i="13"/>
  <c r="E67" i="13"/>
  <c r="G68" i="13"/>
  <c r="I69" i="13"/>
  <c r="K70" i="13"/>
  <c r="M71" i="13"/>
  <c r="E73" i="13"/>
  <c r="G74" i="13"/>
  <c r="I75" i="13"/>
  <c r="K76" i="13"/>
  <c r="M77" i="13"/>
  <c r="E79" i="13"/>
  <c r="G80" i="13"/>
  <c r="I81" i="13"/>
  <c r="K82" i="13"/>
  <c r="D70" i="13"/>
  <c r="D82" i="13"/>
  <c r="D71" i="13"/>
  <c r="D65" i="13"/>
  <c r="D77" i="13"/>
  <c r="D66" i="13"/>
  <c r="D78" i="13"/>
  <c r="D74" i="13"/>
  <c r="D75" i="13"/>
  <c r="D76" i="13"/>
  <c r="D80" i="13"/>
  <c r="D64" i="13"/>
  <c r="D68" i="13"/>
  <c r="D72" i="13"/>
  <c r="D73" i="13"/>
  <c r="G64" i="13"/>
  <c r="G70" i="13"/>
  <c r="G76" i="13"/>
  <c r="G82" i="13"/>
  <c r="G72" i="13"/>
  <c r="G65" i="13"/>
  <c r="G77" i="13"/>
  <c r="G75" i="13"/>
  <c r="G73" i="13"/>
  <c r="G71" i="13"/>
  <c r="G69" i="13"/>
  <c r="G81" i="13"/>
  <c r="G67" i="13"/>
  <c r="G79" i="13"/>
  <c r="G66" i="13"/>
  <c r="G78" i="13"/>
  <c r="J69" i="13"/>
  <c r="J75" i="13"/>
  <c r="J81" i="13"/>
  <c r="J66" i="13"/>
  <c r="J72" i="13"/>
  <c r="J78" i="13"/>
  <c r="J67" i="13"/>
  <c r="J79" i="13"/>
  <c r="J74" i="13"/>
  <c r="J73" i="13"/>
  <c r="J68" i="13"/>
  <c r="J80" i="13"/>
  <c r="H68" i="13"/>
  <c r="H74" i="13"/>
  <c r="H80" i="13"/>
  <c r="H65" i="13"/>
  <c r="H71" i="13"/>
  <c r="H77" i="13"/>
  <c r="H72" i="13"/>
  <c r="H67" i="13"/>
  <c r="H79" i="13"/>
  <c r="H73" i="13"/>
  <c r="H66" i="13"/>
  <c r="H78" i="13"/>
  <c r="E69" i="13"/>
  <c r="E75" i="13"/>
  <c r="E81" i="13"/>
  <c r="E65" i="13"/>
  <c r="E77" i="13"/>
  <c r="E66" i="13"/>
  <c r="E78" i="13"/>
  <c r="E70" i="13"/>
  <c r="E82" i="13"/>
  <c r="E68" i="13"/>
  <c r="E80" i="13"/>
  <c r="E64" i="13"/>
  <c r="E76" i="13"/>
  <c r="E74" i="13"/>
  <c r="E72" i="13"/>
  <c r="E71" i="13"/>
  <c r="K66" i="13"/>
  <c r="K72" i="13"/>
  <c r="K78" i="13"/>
  <c r="K74" i="13"/>
  <c r="K75" i="13"/>
  <c r="K67" i="13"/>
  <c r="K79" i="13"/>
  <c r="K65" i="13"/>
  <c r="K77" i="13"/>
  <c r="K73" i="13"/>
  <c r="K71" i="13"/>
  <c r="K69" i="13"/>
  <c r="K81" i="13"/>
  <c r="K80" i="13"/>
  <c r="K68" i="13"/>
  <c r="D7" i="20"/>
  <c r="E112" i="13" s="1"/>
  <c r="D8" i="20"/>
  <c r="F112" i="13" s="1"/>
  <c r="D9" i="20"/>
  <c r="G112" i="13" s="1"/>
  <c r="D11" i="20"/>
  <c r="D12" i="20"/>
  <c r="D13" i="20"/>
  <c r="D14" i="20"/>
  <c r="L112" i="13" s="1"/>
  <c r="D15" i="20"/>
  <c r="M112" i="13" s="1"/>
  <c r="D16" i="20"/>
  <c r="N112" i="13" s="1"/>
  <c r="D17" i="20"/>
  <c r="O103" i="12" s="1"/>
  <c r="D18" i="20"/>
  <c r="P103" i="12" s="1"/>
  <c r="D19" i="20"/>
  <c r="Q103" i="12" s="1"/>
  <c r="D20" i="20"/>
  <c r="R103" i="12" s="1"/>
  <c r="D21" i="20"/>
  <c r="S103" i="12" s="1"/>
  <c r="D22" i="20"/>
  <c r="T103" i="12" s="1"/>
  <c r="D6" i="20"/>
  <c r="D112" i="13" s="1"/>
  <c r="A1" i="55"/>
  <c r="C7" i="54"/>
  <c r="A1" i="54"/>
  <c r="O61" i="13" l="1"/>
  <c r="J112" i="13"/>
  <c r="J103" i="12"/>
  <c r="I112" i="13"/>
  <c r="I103" i="12"/>
  <c r="H112" i="13"/>
  <c r="H103" i="12"/>
  <c r="K112" i="13"/>
  <c r="K103" i="12"/>
  <c r="N103" i="12"/>
  <c r="M103" i="12"/>
  <c r="L103" i="12"/>
  <c r="G103" i="12"/>
  <c r="F103" i="12"/>
  <c r="E103" i="12"/>
  <c r="D103" i="12"/>
  <c r="O28" i="18" l="1"/>
  <c r="J31" i="17"/>
  <c r="T31" i="17"/>
  <c r="R31" i="17"/>
  <c r="Q31" i="17"/>
  <c r="P31" i="17"/>
  <c r="O31" i="17"/>
  <c r="M31" i="17"/>
  <c r="E31" i="17"/>
  <c r="F31" i="17"/>
  <c r="F41" i="18"/>
  <c r="G41" i="18"/>
  <c r="E26" i="53"/>
  <c r="F26" i="53" s="1"/>
  <c r="G26" i="53" s="1"/>
  <c r="E25" i="53"/>
  <c r="F25" i="53" s="1"/>
  <c r="G25" i="53" s="1"/>
  <c r="H14" i="65" s="1"/>
  <c r="I14" i="65" s="1"/>
  <c r="L14" i="18" s="1"/>
  <c r="E24" i="53"/>
  <c r="F24" i="53" s="1"/>
  <c r="G24" i="53" s="1"/>
  <c r="F22" i="53"/>
  <c r="G22" i="53" s="1"/>
  <c r="D13" i="65" s="1"/>
  <c r="E13" i="65" s="1"/>
  <c r="K11" i="17" s="1"/>
  <c r="E20" i="53"/>
  <c r="F20" i="53" s="1"/>
  <c r="G20" i="53" s="1"/>
  <c r="E19" i="53"/>
  <c r="F19" i="53" s="1"/>
  <c r="G19" i="53" s="1"/>
  <c r="H11" i="65" s="1"/>
  <c r="I11" i="65" s="1"/>
  <c r="I14" i="18" s="1"/>
  <c r="I41" i="18" s="1"/>
  <c r="E18" i="53"/>
  <c r="F18" i="53" s="1"/>
  <c r="G18" i="53" s="1"/>
  <c r="E17" i="53"/>
  <c r="F17" i="53" s="1"/>
  <c r="G17" i="53" s="1"/>
  <c r="E16" i="53"/>
  <c r="F16" i="53" s="1"/>
  <c r="G16" i="53" s="1"/>
  <c r="F14" i="53"/>
  <c r="G14" i="53" s="1"/>
  <c r="F13" i="53"/>
  <c r="G13" i="53" s="1"/>
  <c r="F12" i="53"/>
  <c r="G12" i="53" s="1"/>
  <c r="D21" i="65" s="1"/>
  <c r="E21" i="65" s="1"/>
  <c r="S11" i="17" s="1"/>
  <c r="S31" i="17" s="1"/>
  <c r="F11" i="53"/>
  <c r="G11" i="53" s="1"/>
  <c r="E9" i="53"/>
  <c r="F9" i="53" s="1"/>
  <c r="G9" i="53" s="1"/>
  <c r="D10" i="65" s="1"/>
  <c r="E10" i="65" s="1"/>
  <c r="H11" i="17" s="1"/>
  <c r="E8" i="53"/>
  <c r="F8" i="53" s="1"/>
  <c r="G8" i="53" s="1"/>
  <c r="E7" i="53"/>
  <c r="F7" i="53" s="1"/>
  <c r="G7" i="53" s="1"/>
  <c r="E6" i="53"/>
  <c r="F6" i="53" s="1"/>
  <c r="G6" i="53" s="1"/>
  <c r="E5" i="53"/>
  <c r="F5" i="53" s="1"/>
  <c r="G5" i="53" s="1"/>
  <c r="E4" i="53"/>
  <c r="F4" i="53" s="1"/>
  <c r="G4" i="53" s="1"/>
  <c r="N41" i="18"/>
  <c r="N31" i="17"/>
  <c r="M41" i="18"/>
  <c r="L31" i="17"/>
  <c r="J41" i="18"/>
  <c r="G31" i="17"/>
  <c r="E41" i="18"/>
  <c r="D41" i="18"/>
  <c r="H10" i="65" l="1"/>
  <c r="I10" i="65" s="1"/>
  <c r="H14" i="18" s="1"/>
  <c r="H41" i="18" s="1"/>
  <c r="D11" i="65"/>
  <c r="E11" i="65" s="1"/>
  <c r="I11" i="17" s="1"/>
  <c r="I31" i="17" s="1"/>
  <c r="U21" i="17"/>
  <c r="K31" i="17"/>
  <c r="H31" i="17"/>
  <c r="L41" i="18"/>
  <c r="K41" i="18"/>
  <c r="D31" i="17"/>
  <c r="U11" i="17" l="1"/>
  <c r="U31" i="17" s="1"/>
  <c r="O14" i="18"/>
  <c r="O41" i="18" s="1"/>
  <c r="A154" i="13" l="1"/>
  <c r="A155" i="13"/>
  <c r="A157" i="13"/>
  <c r="A158" i="13"/>
  <c r="A159" i="13"/>
  <c r="A160" i="13"/>
  <c r="A161" i="13"/>
  <c r="A162" i="13"/>
  <c r="A145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6" i="12"/>
  <c r="A147" i="12"/>
  <c r="A148" i="12"/>
  <c r="A149" i="12"/>
  <c r="A130" i="12"/>
  <c r="E18" i="31" l="1"/>
  <c r="N8" i="11" l="1" a="1"/>
  <c r="N8" i="11" s="1"/>
  <c r="Q64" i="12" l="1"/>
  <c r="Q70" i="12"/>
  <c r="Q74" i="12"/>
  <c r="Q66" i="12"/>
  <c r="Q75" i="12"/>
  <c r="Q67" i="12"/>
  <c r="Q72" i="12"/>
  <c r="Q69" i="12"/>
  <c r="Q73" i="12"/>
  <c r="K68" i="12"/>
  <c r="K73" i="12"/>
  <c r="K72" i="12"/>
  <c r="K66" i="12"/>
  <c r="K74" i="12"/>
  <c r="K69" i="12"/>
  <c r="K65" i="12"/>
  <c r="K70" i="12"/>
  <c r="K71" i="12"/>
  <c r="K56" i="12"/>
  <c r="K67" i="12"/>
  <c r="K75" i="12"/>
  <c r="F69" i="12"/>
  <c r="F74" i="12"/>
  <c r="F65" i="12"/>
  <c r="F70" i="12"/>
  <c r="F72" i="12"/>
  <c r="F64" i="12"/>
  <c r="F66" i="12"/>
  <c r="F71" i="12"/>
  <c r="F75" i="12"/>
  <c r="F67" i="12"/>
  <c r="F73" i="12"/>
  <c r="F68" i="12"/>
  <c r="E105" i="13"/>
  <c r="E133" i="13" s="1"/>
  <c r="E99" i="13"/>
  <c r="E127" i="13" s="1"/>
  <c r="E93" i="13"/>
  <c r="E121" i="13" s="1"/>
  <c r="E87" i="13"/>
  <c r="E115" i="13" s="1"/>
  <c r="K90" i="13"/>
  <c r="K118" i="13" s="1"/>
  <c r="K102" i="13"/>
  <c r="K130" i="13" s="1"/>
  <c r="K96" i="13"/>
  <c r="K124" i="13" s="1"/>
  <c r="K108" i="13"/>
  <c r="K136" i="13" s="1"/>
  <c r="S69" i="12"/>
  <c r="S70" i="12"/>
  <c r="S71" i="12"/>
  <c r="S72" i="12"/>
  <c r="S68" i="12"/>
  <c r="S64" i="12"/>
  <c r="S74" i="12"/>
  <c r="S66" i="12"/>
  <c r="S67" i="12"/>
  <c r="S75" i="12"/>
  <c r="S73" i="12"/>
  <c r="M71" i="12"/>
  <c r="M67" i="12"/>
  <c r="M56" i="12"/>
  <c r="M75" i="12"/>
  <c r="M68" i="12"/>
  <c r="M73" i="12"/>
  <c r="M64" i="12"/>
  <c r="M65" i="12"/>
  <c r="M70" i="12"/>
  <c r="M74" i="12"/>
  <c r="N56" i="12"/>
  <c r="P56" i="12"/>
  <c r="H64" i="12"/>
  <c r="T64" i="12"/>
  <c r="E56" i="12"/>
  <c r="Q56" i="12"/>
  <c r="I64" i="12"/>
  <c r="E65" i="12"/>
  <c r="Q65" i="12"/>
  <c r="M66" i="12"/>
  <c r="I67" i="12"/>
  <c r="E68" i="12"/>
  <c r="Q68" i="12"/>
  <c r="M69" i="12"/>
  <c r="I70" i="12"/>
  <c r="E71" i="12"/>
  <c r="Q71" i="12"/>
  <c r="M72" i="12"/>
  <c r="I73" i="12"/>
  <c r="F56" i="12"/>
  <c r="G56" i="12"/>
  <c r="S56" i="12"/>
  <c r="K64" i="12"/>
  <c r="G65" i="12"/>
  <c r="S65" i="12"/>
  <c r="D72" i="12"/>
  <c r="D73" i="12"/>
  <c r="D64" i="12"/>
  <c r="D65" i="12"/>
  <c r="D67" i="12"/>
  <c r="D74" i="12"/>
  <c r="D75" i="12"/>
  <c r="D56" i="12"/>
  <c r="D66" i="12"/>
  <c r="D68" i="12"/>
  <c r="D70" i="12"/>
  <c r="D71" i="12"/>
  <c r="D69" i="12"/>
  <c r="R64" i="12"/>
  <c r="R65" i="12"/>
  <c r="R71" i="12"/>
  <c r="R70" i="12"/>
  <c r="R74" i="12"/>
  <c r="R72" i="12"/>
  <c r="R68" i="12"/>
  <c r="R56" i="12"/>
  <c r="R66" i="12"/>
  <c r="R67" i="12"/>
  <c r="R75" i="12"/>
  <c r="R73" i="12"/>
  <c r="R69" i="12"/>
  <c r="L56" i="12"/>
  <c r="L67" i="12"/>
  <c r="L75" i="12"/>
  <c r="L72" i="12"/>
  <c r="L70" i="12"/>
  <c r="L73" i="12"/>
  <c r="L68" i="12"/>
  <c r="L65" i="12"/>
  <c r="L69" i="12"/>
  <c r="L64" i="12"/>
  <c r="L74" i="12"/>
  <c r="L66" i="12"/>
  <c r="L71" i="12"/>
  <c r="G73" i="12"/>
  <c r="G69" i="12"/>
  <c r="G74" i="12"/>
  <c r="G70" i="12"/>
  <c r="G67" i="12"/>
  <c r="G64" i="12"/>
  <c r="G66" i="12"/>
  <c r="G75" i="12"/>
  <c r="G71" i="12"/>
  <c r="G68" i="12"/>
  <c r="G72" i="12"/>
  <c r="G100" i="13"/>
  <c r="G128" i="13" s="1"/>
  <c r="G106" i="13"/>
  <c r="G134" i="13" s="1"/>
  <c r="G94" i="13"/>
  <c r="G122" i="13" s="1"/>
  <c r="G88" i="13"/>
  <c r="G116" i="13" s="1"/>
  <c r="M97" i="13"/>
  <c r="M125" i="13" s="1"/>
  <c r="M91" i="13"/>
  <c r="M119" i="13" s="1"/>
  <c r="M103" i="13"/>
  <c r="M131" i="13" s="1"/>
  <c r="H73" i="12"/>
  <c r="H69" i="12"/>
  <c r="H74" i="12"/>
  <c r="H56" i="12"/>
  <c r="H75" i="12"/>
  <c r="H65" i="12"/>
  <c r="H70" i="12"/>
  <c r="H66" i="12"/>
  <c r="H71" i="12"/>
  <c r="H67" i="12"/>
  <c r="H72" i="12"/>
  <c r="H68" i="12"/>
  <c r="I95" i="13"/>
  <c r="I123" i="13" s="1"/>
  <c r="I101" i="13"/>
  <c r="I129" i="13" s="1"/>
  <c r="I107" i="13"/>
  <c r="I135" i="13" s="1"/>
  <c r="I89" i="13"/>
  <c r="I117" i="13" s="1"/>
  <c r="I68" i="12"/>
  <c r="I74" i="12"/>
  <c r="I56" i="12"/>
  <c r="I69" i="12"/>
  <c r="I65" i="12"/>
  <c r="I66" i="12"/>
  <c r="I71" i="12"/>
  <c r="I72" i="12"/>
  <c r="I75" i="12"/>
  <c r="J98" i="13"/>
  <c r="J126" i="13" s="1"/>
  <c r="J92" i="13"/>
  <c r="J120" i="13" s="1"/>
  <c r="J104" i="13"/>
  <c r="J132" i="13" s="1"/>
  <c r="F90" i="13"/>
  <c r="F118" i="13" s="1"/>
  <c r="F108" i="13"/>
  <c r="F136" i="13" s="1"/>
  <c r="F96" i="13"/>
  <c r="F124" i="13" s="1"/>
  <c r="F107" i="13"/>
  <c r="F135" i="13" s="1"/>
  <c r="F102" i="13"/>
  <c r="F130" i="13" s="1"/>
  <c r="G80" i="12"/>
  <c r="S80" i="12"/>
  <c r="O81" i="12"/>
  <c r="K82" i="12"/>
  <c r="G83" i="12"/>
  <c r="S83" i="12"/>
  <c r="O84" i="12"/>
  <c r="K85" i="12"/>
  <c r="G86" i="12"/>
  <c r="S86" i="12"/>
  <c r="O87" i="12"/>
  <c r="K88" i="12"/>
  <c r="G89" i="12"/>
  <c r="S89" i="12"/>
  <c r="O90" i="12"/>
  <c r="K91" i="12"/>
  <c r="G92" i="12"/>
  <c r="S92" i="12"/>
  <c r="O93" i="12"/>
  <c r="K94" i="12"/>
  <c r="G98" i="12"/>
  <c r="T89" i="12"/>
  <c r="D80" i="12"/>
  <c r="S93" i="12"/>
  <c r="G99" i="12"/>
  <c r="H84" i="12"/>
  <c r="L86" i="12"/>
  <c r="L89" i="12"/>
  <c r="D92" i="12"/>
  <c r="H80" i="12"/>
  <c r="T80" i="12"/>
  <c r="P81" i="12"/>
  <c r="L82" i="12"/>
  <c r="H83" i="12"/>
  <c r="T83" i="12"/>
  <c r="P84" i="12"/>
  <c r="L85" i="12"/>
  <c r="H86" i="12"/>
  <c r="T86" i="12"/>
  <c r="P87" i="12"/>
  <c r="I80" i="12"/>
  <c r="E81" i="12"/>
  <c r="Q81" i="12"/>
  <c r="M82" i="12"/>
  <c r="I83" i="12"/>
  <c r="E84" i="12"/>
  <c r="Q84" i="12"/>
  <c r="M85" i="12"/>
  <c r="I86" i="12"/>
  <c r="E87" i="12"/>
  <c r="Q87" i="12"/>
  <c r="M88" i="12"/>
  <c r="I89" i="12"/>
  <c r="E90" i="12"/>
  <c r="Q90" i="12"/>
  <c r="M91" i="12"/>
  <c r="I92" i="12"/>
  <c r="E93" i="12"/>
  <c r="Q93" i="12"/>
  <c r="M94" i="12"/>
  <c r="I95" i="12"/>
  <c r="E96" i="12"/>
  <c r="Q96" i="12"/>
  <c r="M97" i="12"/>
  <c r="I98" i="12"/>
  <c r="E99" i="12"/>
  <c r="Q99" i="12"/>
  <c r="D89" i="12"/>
  <c r="P88" i="12"/>
  <c r="H99" i="12"/>
  <c r="J80" i="12"/>
  <c r="F81" i="12"/>
  <c r="R81" i="12"/>
  <c r="N82" i="12"/>
  <c r="J83" i="12"/>
  <c r="F84" i="12"/>
  <c r="R84" i="12"/>
  <c r="N85" i="12"/>
  <c r="J86" i="12"/>
  <c r="F87" i="12"/>
  <c r="R87" i="12"/>
  <c r="N88" i="12"/>
  <c r="J89" i="12"/>
  <c r="F90" i="12"/>
  <c r="R90" i="12"/>
  <c r="N91" i="12"/>
  <c r="J92" i="12"/>
  <c r="F93" i="12"/>
  <c r="R93" i="12"/>
  <c r="N94" i="12"/>
  <c r="J95" i="12"/>
  <c r="F96" i="12"/>
  <c r="R96" i="12"/>
  <c r="N97" i="12"/>
  <c r="J98" i="12"/>
  <c r="F99" i="12"/>
  <c r="R99" i="12"/>
  <c r="K95" i="12"/>
  <c r="K80" i="12"/>
  <c r="G81" i="12"/>
  <c r="S81" i="12"/>
  <c r="O82" i="12"/>
  <c r="K83" i="12"/>
  <c r="G84" i="12"/>
  <c r="S84" i="12"/>
  <c r="O85" i="12"/>
  <c r="K86" i="12"/>
  <c r="G87" i="12"/>
  <c r="S87" i="12"/>
  <c r="O88" i="12"/>
  <c r="K89" i="12"/>
  <c r="K92" i="12"/>
  <c r="K98" i="12"/>
  <c r="H87" i="12"/>
  <c r="P91" i="12"/>
  <c r="L95" i="12"/>
  <c r="L80" i="12"/>
  <c r="M80" i="12"/>
  <c r="I81" i="12"/>
  <c r="E82" i="12"/>
  <c r="Q82" i="12"/>
  <c r="M83" i="12"/>
  <c r="I84" i="12"/>
  <c r="E85" i="12"/>
  <c r="Q85" i="12"/>
  <c r="M86" i="12"/>
  <c r="I87" i="12"/>
  <c r="E88" i="12"/>
  <c r="Q88" i="12"/>
  <c r="M89" i="12"/>
  <c r="I90" i="12"/>
  <c r="E91" i="12"/>
  <c r="Q91" i="12"/>
  <c r="M92" i="12"/>
  <c r="I93" i="12"/>
  <c r="E94" i="12"/>
  <c r="Q94" i="12"/>
  <c r="M95" i="12"/>
  <c r="I96" i="12"/>
  <c r="E97" i="12"/>
  <c r="Q97" i="12"/>
  <c r="M98" i="12"/>
  <c r="I99" i="12"/>
  <c r="D81" i="12"/>
  <c r="D93" i="12"/>
  <c r="R91" i="12"/>
  <c r="J93" i="12"/>
  <c r="F94" i="12"/>
  <c r="N95" i="12"/>
  <c r="J96" i="12"/>
  <c r="R97" i="12"/>
  <c r="N98" i="12"/>
  <c r="J99" i="12"/>
  <c r="D94" i="12"/>
  <c r="K96" i="12"/>
  <c r="G97" i="12"/>
  <c r="O98" i="12"/>
  <c r="K99" i="12"/>
  <c r="D95" i="12"/>
  <c r="F98" i="12"/>
  <c r="G95" i="12"/>
  <c r="S98" i="12"/>
  <c r="D87" i="12"/>
  <c r="L88" i="12"/>
  <c r="T92" i="12"/>
  <c r="P96" i="12"/>
  <c r="P99" i="12"/>
  <c r="T90" i="12"/>
  <c r="P94" i="12"/>
  <c r="T96" i="12"/>
  <c r="T99" i="12"/>
  <c r="N80" i="12"/>
  <c r="J81" i="12"/>
  <c r="F82" i="12"/>
  <c r="R82" i="12"/>
  <c r="N83" i="12"/>
  <c r="J84" i="12"/>
  <c r="F85" i="12"/>
  <c r="R85" i="12"/>
  <c r="N86" i="12"/>
  <c r="J87" i="12"/>
  <c r="F88" i="12"/>
  <c r="R88" i="12"/>
  <c r="N89" i="12"/>
  <c r="J90" i="12"/>
  <c r="F91" i="12"/>
  <c r="N92" i="12"/>
  <c r="R94" i="12"/>
  <c r="F97" i="12"/>
  <c r="D82" i="12"/>
  <c r="O95" i="12"/>
  <c r="S97" i="12"/>
  <c r="D83" i="12"/>
  <c r="R98" i="12"/>
  <c r="S95" i="12"/>
  <c r="H89" i="12"/>
  <c r="L94" i="12"/>
  <c r="T98" i="12"/>
  <c r="O91" i="12"/>
  <c r="S96" i="12"/>
  <c r="P82" i="12"/>
  <c r="O80" i="12"/>
  <c r="K81" i="12"/>
  <c r="G82" i="12"/>
  <c r="S82" i="12"/>
  <c r="O83" i="12"/>
  <c r="K84" i="12"/>
  <c r="G85" i="12"/>
  <c r="S85" i="12"/>
  <c r="O86" i="12"/>
  <c r="K87" i="12"/>
  <c r="G88" i="12"/>
  <c r="S88" i="12"/>
  <c r="O89" i="12"/>
  <c r="K90" i="12"/>
  <c r="G91" i="12"/>
  <c r="S91" i="12"/>
  <c r="O92" i="12"/>
  <c r="K93" i="12"/>
  <c r="G94" i="12"/>
  <c r="S94" i="12"/>
  <c r="P80" i="12"/>
  <c r="L81" i="12"/>
  <c r="H82" i="12"/>
  <c r="T82" i="12"/>
  <c r="P83" i="12"/>
  <c r="L84" i="12"/>
  <c r="H85" i="12"/>
  <c r="T85" i="12"/>
  <c r="P86" i="12"/>
  <c r="L87" i="12"/>
  <c r="H88" i="12"/>
  <c r="T88" i="12"/>
  <c r="P89" i="12"/>
  <c r="L90" i="12"/>
  <c r="H91" i="12"/>
  <c r="T91" i="12"/>
  <c r="P92" i="12"/>
  <c r="L93" i="12"/>
  <c r="H94" i="12"/>
  <c r="T94" i="12"/>
  <c r="P95" i="12"/>
  <c r="L96" i="12"/>
  <c r="H97" i="12"/>
  <c r="T97" i="12"/>
  <c r="P98" i="12"/>
  <c r="L99" i="12"/>
  <c r="D84" i="12"/>
  <c r="D96" i="12"/>
  <c r="M90" i="12"/>
  <c r="E92" i="12"/>
  <c r="Q92" i="12"/>
  <c r="M93" i="12"/>
  <c r="I94" i="12"/>
  <c r="E95" i="12"/>
  <c r="M96" i="12"/>
  <c r="I97" i="12"/>
  <c r="E98" i="12"/>
  <c r="M99" i="12"/>
  <c r="D85" i="12"/>
  <c r="D97" i="12"/>
  <c r="R86" i="12"/>
  <c r="J88" i="12"/>
  <c r="R89" i="12"/>
  <c r="J91" i="12"/>
  <c r="F92" i="12"/>
  <c r="J94" i="12"/>
  <c r="F95" i="12"/>
  <c r="J97" i="12"/>
  <c r="D98" i="12"/>
  <c r="O96" i="12"/>
  <c r="O99" i="12"/>
  <c r="D99" i="12"/>
  <c r="P90" i="12"/>
  <c r="P93" i="12"/>
  <c r="T95" i="12"/>
  <c r="H98" i="12"/>
  <c r="D88" i="12"/>
  <c r="S90" i="12"/>
  <c r="G93" i="12"/>
  <c r="G96" i="12"/>
  <c r="O97" i="12"/>
  <c r="S99" i="12"/>
  <c r="T81" i="12"/>
  <c r="H90" i="12"/>
  <c r="T93" i="12"/>
  <c r="H96" i="12"/>
  <c r="E80" i="12"/>
  <c r="Q80" i="12"/>
  <c r="M81" i="12"/>
  <c r="I82" i="12"/>
  <c r="E83" i="12"/>
  <c r="Q83" i="12"/>
  <c r="M84" i="12"/>
  <c r="I85" i="12"/>
  <c r="E86" i="12"/>
  <c r="Q86" i="12"/>
  <c r="M87" i="12"/>
  <c r="I88" i="12"/>
  <c r="E89" i="12"/>
  <c r="Q89" i="12"/>
  <c r="I91" i="12"/>
  <c r="Q95" i="12"/>
  <c r="Q98" i="12"/>
  <c r="F86" i="12"/>
  <c r="F89" i="12"/>
  <c r="R92" i="12"/>
  <c r="R95" i="12"/>
  <c r="N99" i="12"/>
  <c r="K97" i="12"/>
  <c r="L91" i="12"/>
  <c r="H95" i="12"/>
  <c r="D90" i="12"/>
  <c r="O94" i="12"/>
  <c r="D91" i="12"/>
  <c r="T84" i="12"/>
  <c r="H93" i="12"/>
  <c r="L98" i="12"/>
  <c r="F80" i="12"/>
  <c r="R80" i="12"/>
  <c r="N81" i="12"/>
  <c r="J82" i="12"/>
  <c r="F83" i="12"/>
  <c r="R83" i="12"/>
  <c r="N84" i="12"/>
  <c r="J85" i="12"/>
  <c r="N87" i="12"/>
  <c r="N90" i="12"/>
  <c r="N93" i="12"/>
  <c r="N96" i="12"/>
  <c r="D86" i="12"/>
  <c r="H92" i="12"/>
  <c r="L97" i="12"/>
  <c r="G90" i="12"/>
  <c r="L83" i="12"/>
  <c r="P85" i="12"/>
  <c r="T87" i="12"/>
  <c r="L92" i="12"/>
  <c r="P97" i="12"/>
  <c r="O66" i="12"/>
  <c r="O73" i="12"/>
  <c r="O75" i="12"/>
  <c r="O56" i="12"/>
  <c r="O71" i="12"/>
  <c r="O67" i="12"/>
  <c r="O72" i="12"/>
  <c r="O68" i="12"/>
  <c r="O69" i="12"/>
  <c r="O64" i="12"/>
  <c r="O114" i="12" s="1"/>
  <c r="O65" i="12"/>
  <c r="O70" i="12"/>
  <c r="O74" i="12"/>
  <c r="L104" i="13"/>
  <c r="L132" i="13" s="1"/>
  <c r="L105" i="13"/>
  <c r="L133" i="13" s="1"/>
  <c r="L99" i="13"/>
  <c r="L127" i="13" s="1"/>
  <c r="L93" i="13"/>
  <c r="L121" i="13" s="1"/>
  <c r="H81" i="12"/>
  <c r="T73" i="12"/>
  <c r="T69" i="12"/>
  <c r="T65" i="12"/>
  <c r="T74" i="12"/>
  <c r="T56" i="12"/>
  <c r="T70" i="12"/>
  <c r="T66" i="12"/>
  <c r="T67" i="12"/>
  <c r="T75" i="12"/>
  <c r="T71" i="12"/>
  <c r="T68" i="12"/>
  <c r="T72" i="12"/>
  <c r="N71" i="12"/>
  <c r="N75" i="12"/>
  <c r="N67" i="12"/>
  <c r="N72" i="12"/>
  <c r="N68" i="12"/>
  <c r="N73" i="12"/>
  <c r="N69" i="12"/>
  <c r="N64" i="12"/>
  <c r="N65" i="12"/>
  <c r="N70" i="12"/>
  <c r="N74" i="12"/>
  <c r="N66" i="12"/>
  <c r="H91" i="13"/>
  <c r="H119" i="13" s="1"/>
  <c r="H108" i="13"/>
  <c r="H136" i="13" s="1"/>
  <c r="H103" i="13"/>
  <c r="H131" i="13" s="1"/>
  <c r="H97" i="13"/>
  <c r="H125" i="13" s="1"/>
  <c r="P65" i="12"/>
  <c r="P70" i="12"/>
  <c r="P74" i="12"/>
  <c r="P66" i="12"/>
  <c r="P71" i="12"/>
  <c r="P72" i="12"/>
  <c r="P67" i="12"/>
  <c r="P75" i="12"/>
  <c r="P73" i="12"/>
  <c r="P68" i="12"/>
  <c r="P69" i="12"/>
  <c r="P64" i="12"/>
  <c r="J72" i="12"/>
  <c r="J68" i="12"/>
  <c r="J73" i="12"/>
  <c r="J66" i="12"/>
  <c r="J69" i="12"/>
  <c r="J119" i="12" s="1"/>
  <c r="J64" i="12"/>
  <c r="J65" i="12"/>
  <c r="J70" i="12"/>
  <c r="J74" i="12"/>
  <c r="J113" i="12"/>
  <c r="J56" i="12"/>
  <c r="J67" i="12"/>
  <c r="J75" i="12"/>
  <c r="J71" i="12"/>
  <c r="E74" i="12"/>
  <c r="E70" i="12"/>
  <c r="E72" i="12"/>
  <c r="E64" i="12"/>
  <c r="E66" i="12"/>
  <c r="E75" i="12"/>
  <c r="E67" i="12"/>
  <c r="E73" i="12"/>
  <c r="E69" i="12"/>
  <c r="G142" i="13"/>
  <c r="M87" i="13"/>
  <c r="M115" i="13" s="1"/>
  <c r="E89" i="13"/>
  <c r="E117" i="13" s="1"/>
  <c r="G90" i="13"/>
  <c r="G118" i="13" s="1"/>
  <c r="I91" i="13"/>
  <c r="I119" i="13" s="1"/>
  <c r="K92" i="13"/>
  <c r="K120" i="13" s="1"/>
  <c r="M93" i="13"/>
  <c r="M121" i="13" s="1"/>
  <c r="E95" i="13"/>
  <c r="E123" i="13" s="1"/>
  <c r="G96" i="13"/>
  <c r="G124" i="13" s="1"/>
  <c r="I97" i="13"/>
  <c r="I125" i="13" s="1"/>
  <c r="K98" i="13"/>
  <c r="K126" i="13" s="1"/>
  <c r="M99" i="13"/>
  <c r="M127" i="13" s="1"/>
  <c r="E101" i="13"/>
  <c r="E129" i="13" s="1"/>
  <c r="G102" i="13"/>
  <c r="G130" i="13" s="1"/>
  <c r="I103" i="13"/>
  <c r="I131" i="13" s="1"/>
  <c r="K104" i="13"/>
  <c r="K132" i="13" s="1"/>
  <c r="M105" i="13"/>
  <c r="M133" i="13" s="1"/>
  <c r="E107" i="13"/>
  <c r="E135" i="13" s="1"/>
  <c r="G108" i="13"/>
  <c r="G136" i="13" s="1"/>
  <c r="D92" i="13"/>
  <c r="D120" i="13" s="1"/>
  <c r="D104" i="13"/>
  <c r="D132" i="13" s="1"/>
  <c r="N87" i="13"/>
  <c r="N115" i="13" s="1"/>
  <c r="F89" i="13"/>
  <c r="F117" i="13" s="1"/>
  <c r="H90" i="13"/>
  <c r="H118" i="13" s="1"/>
  <c r="J91" i="13"/>
  <c r="J119" i="13" s="1"/>
  <c r="L92" i="13"/>
  <c r="L120" i="13" s="1"/>
  <c r="N93" i="13"/>
  <c r="N121" i="13" s="1"/>
  <c r="F95" i="13"/>
  <c r="F123" i="13" s="1"/>
  <c r="H96" i="13"/>
  <c r="H124" i="13" s="1"/>
  <c r="J97" i="13"/>
  <c r="J125" i="13" s="1"/>
  <c r="L98" i="13"/>
  <c r="L126" i="13" s="1"/>
  <c r="N99" i="13"/>
  <c r="N127" i="13" s="1"/>
  <c r="F101" i="13"/>
  <c r="F129" i="13" s="1"/>
  <c r="H102" i="13"/>
  <c r="H130" i="13" s="1"/>
  <c r="J103" i="13"/>
  <c r="J131" i="13" s="1"/>
  <c r="E88" i="13"/>
  <c r="E116" i="13" s="1"/>
  <c r="G89" i="13"/>
  <c r="G117" i="13" s="1"/>
  <c r="I90" i="13"/>
  <c r="I118" i="13" s="1"/>
  <c r="K91" i="13"/>
  <c r="K119" i="13" s="1"/>
  <c r="M92" i="13"/>
  <c r="M120" i="13" s="1"/>
  <c r="E94" i="13"/>
  <c r="E122" i="13" s="1"/>
  <c r="G95" i="13"/>
  <c r="G123" i="13" s="1"/>
  <c r="I96" i="13"/>
  <c r="I124" i="13" s="1"/>
  <c r="K97" i="13"/>
  <c r="K125" i="13" s="1"/>
  <c r="M98" i="13"/>
  <c r="M126" i="13" s="1"/>
  <c r="E100" i="13"/>
  <c r="E128" i="13" s="1"/>
  <c r="G101" i="13"/>
  <c r="G129" i="13" s="1"/>
  <c r="I102" i="13"/>
  <c r="I130" i="13" s="1"/>
  <c r="K103" i="13"/>
  <c r="K131" i="13" s="1"/>
  <c r="M104" i="13"/>
  <c r="M132" i="13" s="1"/>
  <c r="E106" i="13"/>
  <c r="E134" i="13" s="1"/>
  <c r="G107" i="13"/>
  <c r="G135" i="13" s="1"/>
  <c r="I108" i="13"/>
  <c r="I136" i="13" s="1"/>
  <c r="D94" i="13"/>
  <c r="D122" i="13" s="1"/>
  <c r="D106" i="13"/>
  <c r="D134" i="13" s="1"/>
  <c r="F88" i="13"/>
  <c r="F116" i="13" s="1"/>
  <c r="H89" i="13"/>
  <c r="H117" i="13" s="1"/>
  <c r="J90" i="13"/>
  <c r="J118" i="13" s="1"/>
  <c r="L91" i="13"/>
  <c r="L119" i="13" s="1"/>
  <c r="N92" i="13"/>
  <c r="N120" i="13" s="1"/>
  <c r="F94" i="13"/>
  <c r="F122" i="13" s="1"/>
  <c r="H95" i="13"/>
  <c r="H123" i="13" s="1"/>
  <c r="J96" i="13"/>
  <c r="J124" i="13" s="1"/>
  <c r="L97" i="13"/>
  <c r="L125" i="13" s="1"/>
  <c r="N98" i="13"/>
  <c r="N126" i="13" s="1"/>
  <c r="F100" i="13"/>
  <c r="F128" i="13" s="1"/>
  <c r="H101" i="13"/>
  <c r="H129" i="13" s="1"/>
  <c r="J102" i="13"/>
  <c r="J130" i="13" s="1"/>
  <c r="L103" i="13"/>
  <c r="L131" i="13" s="1"/>
  <c r="N104" i="13"/>
  <c r="N132" i="13" s="1"/>
  <c r="F106" i="13"/>
  <c r="F134" i="13" s="1"/>
  <c r="H107" i="13"/>
  <c r="H135" i="13" s="1"/>
  <c r="J108" i="13"/>
  <c r="J136" i="13" s="1"/>
  <c r="D95" i="13"/>
  <c r="D123" i="13" s="1"/>
  <c r="D107" i="13"/>
  <c r="D135" i="13" s="1"/>
  <c r="F87" i="13"/>
  <c r="F115" i="13" s="1"/>
  <c r="H88" i="13"/>
  <c r="H116" i="13" s="1"/>
  <c r="J89" i="13"/>
  <c r="J117" i="13" s="1"/>
  <c r="L90" i="13"/>
  <c r="L118" i="13" s="1"/>
  <c r="N91" i="13"/>
  <c r="N119" i="13" s="1"/>
  <c r="F93" i="13"/>
  <c r="F121" i="13" s="1"/>
  <c r="H94" i="13"/>
  <c r="H122" i="13" s="1"/>
  <c r="J95" i="13"/>
  <c r="J123" i="13" s="1"/>
  <c r="L96" i="13"/>
  <c r="L124" i="13" s="1"/>
  <c r="N97" i="13"/>
  <c r="N125" i="13" s="1"/>
  <c r="F99" i="13"/>
  <c r="F127" i="13" s="1"/>
  <c r="H100" i="13"/>
  <c r="H128" i="13" s="1"/>
  <c r="J101" i="13"/>
  <c r="J129" i="13" s="1"/>
  <c r="L102" i="13"/>
  <c r="L130" i="13" s="1"/>
  <c r="N103" i="13"/>
  <c r="N131" i="13" s="1"/>
  <c r="F105" i="13"/>
  <c r="F133" i="13" s="1"/>
  <c r="H106" i="13"/>
  <c r="H134" i="13" s="1"/>
  <c r="J107" i="13"/>
  <c r="J135" i="13" s="1"/>
  <c r="L108" i="13"/>
  <c r="L136" i="13" s="1"/>
  <c r="D97" i="13"/>
  <c r="D125" i="13" s="1"/>
  <c r="D87" i="13"/>
  <c r="D115" i="13" s="1"/>
  <c r="G87" i="13"/>
  <c r="G115" i="13" s="1"/>
  <c r="I88" i="13"/>
  <c r="I116" i="13" s="1"/>
  <c r="K89" i="13"/>
  <c r="K117" i="13" s="1"/>
  <c r="M90" i="13"/>
  <c r="M118" i="13" s="1"/>
  <c r="E92" i="13"/>
  <c r="E120" i="13" s="1"/>
  <c r="G93" i="13"/>
  <c r="G121" i="13" s="1"/>
  <c r="I94" i="13"/>
  <c r="I122" i="13" s="1"/>
  <c r="K95" i="13"/>
  <c r="K123" i="13" s="1"/>
  <c r="M96" i="13"/>
  <c r="M124" i="13" s="1"/>
  <c r="E98" i="13"/>
  <c r="E126" i="13" s="1"/>
  <c r="G99" i="13"/>
  <c r="G127" i="13" s="1"/>
  <c r="I100" i="13"/>
  <c r="I128" i="13" s="1"/>
  <c r="K101" i="13"/>
  <c r="K129" i="13" s="1"/>
  <c r="M102" i="13"/>
  <c r="M130" i="13" s="1"/>
  <c r="E104" i="13"/>
  <c r="E132" i="13" s="1"/>
  <c r="G105" i="13"/>
  <c r="G133" i="13" s="1"/>
  <c r="I106" i="13"/>
  <c r="I134" i="13" s="1"/>
  <c r="K107" i="13"/>
  <c r="K135" i="13" s="1"/>
  <c r="M108" i="13"/>
  <c r="M136" i="13" s="1"/>
  <c r="D98" i="13"/>
  <c r="D126" i="13" s="1"/>
  <c r="H87" i="13"/>
  <c r="H115" i="13" s="1"/>
  <c r="J88" i="13"/>
  <c r="J116" i="13" s="1"/>
  <c r="L89" i="13"/>
  <c r="L117" i="13" s="1"/>
  <c r="N90" i="13"/>
  <c r="N118" i="13" s="1"/>
  <c r="F92" i="13"/>
  <c r="F120" i="13" s="1"/>
  <c r="H93" i="13"/>
  <c r="H121" i="13" s="1"/>
  <c r="J94" i="13"/>
  <c r="J122" i="13" s="1"/>
  <c r="L95" i="13"/>
  <c r="L123" i="13" s="1"/>
  <c r="N96" i="13"/>
  <c r="N124" i="13" s="1"/>
  <c r="F98" i="13"/>
  <c r="F126" i="13" s="1"/>
  <c r="H99" i="13"/>
  <c r="H127" i="13" s="1"/>
  <c r="J100" i="13"/>
  <c r="J128" i="13" s="1"/>
  <c r="L101" i="13"/>
  <c r="L129" i="13" s="1"/>
  <c r="N102" i="13"/>
  <c r="N130" i="13" s="1"/>
  <c r="F104" i="13"/>
  <c r="F132" i="13" s="1"/>
  <c r="H105" i="13"/>
  <c r="H133" i="13" s="1"/>
  <c r="J106" i="13"/>
  <c r="J134" i="13" s="1"/>
  <c r="L107" i="13"/>
  <c r="L135" i="13" s="1"/>
  <c r="N108" i="13"/>
  <c r="N136" i="13" s="1"/>
  <c r="D99" i="13"/>
  <c r="D127" i="13" s="1"/>
  <c r="I87" i="13"/>
  <c r="I115" i="13" s="1"/>
  <c r="K88" i="13"/>
  <c r="K116" i="13" s="1"/>
  <c r="M89" i="13"/>
  <c r="M117" i="13" s="1"/>
  <c r="E91" i="13"/>
  <c r="E119" i="13" s="1"/>
  <c r="G92" i="13"/>
  <c r="G120" i="13" s="1"/>
  <c r="I93" i="13"/>
  <c r="I121" i="13" s="1"/>
  <c r="K94" i="13"/>
  <c r="K122" i="13" s="1"/>
  <c r="M95" i="13"/>
  <c r="M123" i="13" s="1"/>
  <c r="E97" i="13"/>
  <c r="E125" i="13" s="1"/>
  <c r="G98" i="13"/>
  <c r="G126" i="13" s="1"/>
  <c r="I99" i="13"/>
  <c r="I127" i="13" s="1"/>
  <c r="K100" i="13"/>
  <c r="K128" i="13" s="1"/>
  <c r="M101" i="13"/>
  <c r="M129" i="13" s="1"/>
  <c r="E103" i="13"/>
  <c r="E131" i="13" s="1"/>
  <c r="G104" i="13"/>
  <c r="G132" i="13" s="1"/>
  <c r="I105" i="13"/>
  <c r="I133" i="13" s="1"/>
  <c r="K106" i="13"/>
  <c r="K134" i="13" s="1"/>
  <c r="M107" i="13"/>
  <c r="M135" i="13" s="1"/>
  <c r="D88" i="13"/>
  <c r="D116" i="13" s="1"/>
  <c r="D100" i="13"/>
  <c r="D128" i="13" s="1"/>
  <c r="J87" i="13"/>
  <c r="J115" i="13" s="1"/>
  <c r="L88" i="13"/>
  <c r="L116" i="13" s="1"/>
  <c r="N89" i="13"/>
  <c r="N117" i="13" s="1"/>
  <c r="F91" i="13"/>
  <c r="F119" i="13" s="1"/>
  <c r="H92" i="13"/>
  <c r="H120" i="13" s="1"/>
  <c r="J93" i="13"/>
  <c r="J121" i="13" s="1"/>
  <c r="L94" i="13"/>
  <c r="L122" i="13" s="1"/>
  <c r="N95" i="13"/>
  <c r="N123" i="13" s="1"/>
  <c r="F97" i="13"/>
  <c r="F125" i="13" s="1"/>
  <c r="H98" i="13"/>
  <c r="H126" i="13" s="1"/>
  <c r="J99" i="13"/>
  <c r="J127" i="13" s="1"/>
  <c r="L100" i="13"/>
  <c r="L128" i="13" s="1"/>
  <c r="N101" i="13"/>
  <c r="N129" i="13" s="1"/>
  <c r="F103" i="13"/>
  <c r="F131" i="13" s="1"/>
  <c r="H104" i="13"/>
  <c r="H132" i="13" s="1"/>
  <c r="J105" i="13"/>
  <c r="J133" i="13" s="1"/>
  <c r="L106" i="13"/>
  <c r="L134" i="13" s="1"/>
  <c r="N107" i="13"/>
  <c r="N135" i="13" s="1"/>
  <c r="D89" i="13"/>
  <c r="D117" i="13" s="1"/>
  <c r="D101" i="13"/>
  <c r="D129" i="13" s="1"/>
  <c r="K87" i="13"/>
  <c r="K115" i="13" s="1"/>
  <c r="M88" i="13"/>
  <c r="M116" i="13" s="1"/>
  <c r="E90" i="13"/>
  <c r="E118" i="13" s="1"/>
  <c r="G91" i="13"/>
  <c r="G119" i="13" s="1"/>
  <c r="I92" i="13"/>
  <c r="I120" i="13" s="1"/>
  <c r="K93" i="13"/>
  <c r="K121" i="13" s="1"/>
  <c r="M94" i="13"/>
  <c r="M122" i="13" s="1"/>
  <c r="E96" i="13"/>
  <c r="E124" i="13" s="1"/>
  <c r="G97" i="13"/>
  <c r="G125" i="13" s="1"/>
  <c r="I98" i="13"/>
  <c r="I126" i="13" s="1"/>
  <c r="K99" i="13"/>
  <c r="K127" i="13" s="1"/>
  <c r="M100" i="13"/>
  <c r="M128" i="13" s="1"/>
  <c r="E102" i="13"/>
  <c r="E130" i="13" s="1"/>
  <c r="G103" i="13"/>
  <c r="G131" i="13" s="1"/>
  <c r="I104" i="13"/>
  <c r="I132" i="13" s="1"/>
  <c r="K105" i="13"/>
  <c r="K133" i="13" s="1"/>
  <c r="M106" i="13"/>
  <c r="M134" i="13" s="1"/>
  <c r="E108" i="13"/>
  <c r="E136" i="13" s="1"/>
  <c r="D90" i="13"/>
  <c r="D118" i="13" s="1"/>
  <c r="D102" i="13"/>
  <c r="D130" i="13" s="1"/>
  <c r="L87" i="13"/>
  <c r="L115" i="13" s="1"/>
  <c r="N88" i="13"/>
  <c r="N116" i="13" s="1"/>
  <c r="D93" i="13"/>
  <c r="D121" i="13" s="1"/>
  <c r="D96" i="13"/>
  <c r="D124" i="13" s="1"/>
  <c r="D103" i="13"/>
  <c r="D131" i="13" s="1"/>
  <c r="D105" i="13"/>
  <c r="D133" i="13" s="1"/>
  <c r="D108" i="13"/>
  <c r="D136" i="13" s="1"/>
  <c r="D91" i="13"/>
  <c r="D119" i="13" s="1"/>
  <c r="N105" i="13"/>
  <c r="N133" i="13" s="1"/>
  <c r="N100" i="13"/>
  <c r="N128" i="13" s="1"/>
  <c r="N106" i="13"/>
  <c r="N134" i="13" s="1"/>
  <c r="N94" i="13"/>
  <c r="N122" i="13" s="1"/>
  <c r="L13" i="18"/>
  <c r="K6" i="17"/>
  <c r="D10" i="17"/>
  <c r="T9" i="17"/>
  <c r="D8" i="17"/>
  <c r="Q10" i="17"/>
  <c r="P10" i="17"/>
  <c r="H10" i="17"/>
  <c r="L9" i="17"/>
  <c r="I10" i="17"/>
  <c r="D9" i="17"/>
  <c r="D13" i="18"/>
  <c r="J10" i="17"/>
  <c r="R10" i="17"/>
  <c r="F9" i="17"/>
  <c r="N9" i="17"/>
  <c r="E10" i="17"/>
  <c r="M10" i="17"/>
  <c r="I9" i="17"/>
  <c r="Q9" i="17"/>
  <c r="J7" i="18"/>
  <c r="I6" i="17"/>
  <c r="Q6" i="17"/>
  <c r="K7" i="17"/>
  <c r="S7" i="17"/>
  <c r="H12" i="18"/>
  <c r="I7" i="18"/>
  <c r="I11" i="18"/>
  <c r="J6" i="17"/>
  <c r="R6" i="17"/>
  <c r="D7" i="17"/>
  <c r="L7" i="17"/>
  <c r="T7" i="17"/>
  <c r="E9" i="17"/>
  <c r="M9" i="17"/>
  <c r="G12" i="18"/>
  <c r="H7" i="18"/>
  <c r="J8" i="18"/>
  <c r="S6" i="17"/>
  <c r="E7" i="17"/>
  <c r="M7" i="17"/>
  <c r="K10" i="17"/>
  <c r="S10" i="17"/>
  <c r="G9" i="17"/>
  <c r="O9" i="17"/>
  <c r="L10" i="17"/>
  <c r="T10" i="17"/>
  <c r="G6" i="17"/>
  <c r="O6" i="17"/>
  <c r="I7" i="17"/>
  <c r="Q7" i="17"/>
  <c r="K8" i="17"/>
  <c r="S8" i="17"/>
  <c r="J9" i="17"/>
  <c r="R9" i="17"/>
  <c r="G10" i="17"/>
  <c r="O10" i="17"/>
  <c r="J12" i="18"/>
  <c r="K10" i="18"/>
  <c r="N13" i="18"/>
  <c r="F13" i="18"/>
  <c r="M9" i="18"/>
  <c r="E9" i="18"/>
  <c r="K7" i="18"/>
  <c r="G6" i="18"/>
  <c r="M8" i="18"/>
  <c r="E8" i="18"/>
  <c r="K11" i="18"/>
  <c r="E8" i="17"/>
  <c r="K9" i="18"/>
  <c r="H6" i="17"/>
  <c r="P6" i="17"/>
  <c r="J7" i="17"/>
  <c r="R7" i="17"/>
  <c r="L8" i="17"/>
  <c r="T8" i="17"/>
  <c r="K9" i="17"/>
  <c r="S9" i="17"/>
  <c r="D53" i="12"/>
  <c r="I12" i="18"/>
  <c r="J10" i="18"/>
  <c r="M13" i="18"/>
  <c r="E13" i="18"/>
  <c r="L9" i="18"/>
  <c r="D9" i="18"/>
  <c r="N6" i="18"/>
  <c r="F6" i="18"/>
  <c r="L8" i="18"/>
  <c r="D8" i="18"/>
  <c r="J11" i="18"/>
  <c r="M8" i="17"/>
  <c r="I10" i="18"/>
  <c r="F8" i="17"/>
  <c r="N8" i="17"/>
  <c r="H10" i="18"/>
  <c r="K13" i="18"/>
  <c r="J9" i="18"/>
  <c r="L6" i="18"/>
  <c r="D6" i="18"/>
  <c r="H11" i="18"/>
  <c r="G8" i="17"/>
  <c r="O8" i="17"/>
  <c r="N12" i="18"/>
  <c r="F12" i="18"/>
  <c r="G10" i="18"/>
  <c r="J13" i="18"/>
  <c r="I9" i="18"/>
  <c r="G7" i="18"/>
  <c r="K6" i="18"/>
  <c r="I8" i="18"/>
  <c r="G11" i="18"/>
  <c r="K8" i="18"/>
  <c r="D6" i="17"/>
  <c r="L6" i="17"/>
  <c r="T6" i="17"/>
  <c r="F7" i="17"/>
  <c r="N7" i="17"/>
  <c r="H8" i="17"/>
  <c r="P8" i="17"/>
  <c r="M12" i="18"/>
  <c r="E12" i="18"/>
  <c r="N10" i="18"/>
  <c r="F10" i="18"/>
  <c r="I13" i="18"/>
  <c r="H9" i="18"/>
  <c r="N7" i="18"/>
  <c r="F7" i="18"/>
  <c r="J6" i="18"/>
  <c r="H8" i="18"/>
  <c r="N11" i="18"/>
  <c r="F11" i="18"/>
  <c r="E6" i="18"/>
  <c r="E6" i="17"/>
  <c r="M6" i="17"/>
  <c r="G7" i="17"/>
  <c r="O7" i="17"/>
  <c r="I8" i="17"/>
  <c r="Q8" i="17"/>
  <c r="H9" i="17"/>
  <c r="P9" i="17"/>
  <c r="L12" i="18"/>
  <c r="D12" i="18"/>
  <c r="M10" i="18"/>
  <c r="E10" i="18"/>
  <c r="H13" i="18"/>
  <c r="G9" i="18"/>
  <c r="M7" i="18"/>
  <c r="E7" i="18"/>
  <c r="I6" i="18"/>
  <c r="G8" i="18"/>
  <c r="M11" i="18"/>
  <c r="E11" i="18"/>
  <c r="M6" i="18"/>
  <c r="F6" i="17"/>
  <c r="N6" i="17"/>
  <c r="H7" i="17"/>
  <c r="P7" i="17"/>
  <c r="J8" i="17"/>
  <c r="R8" i="17"/>
  <c r="F10" i="17"/>
  <c r="N10" i="17"/>
  <c r="K12" i="18"/>
  <c r="L10" i="18"/>
  <c r="D10" i="18"/>
  <c r="G13" i="18"/>
  <c r="N9" i="18"/>
  <c r="F9" i="18"/>
  <c r="L7" i="18"/>
  <c r="D7" i="18"/>
  <c r="H6" i="18"/>
  <c r="N8" i="18"/>
  <c r="F8" i="18"/>
  <c r="L11" i="18"/>
  <c r="D11" i="18"/>
  <c r="O48" i="13"/>
  <c r="O20" i="13"/>
  <c r="O56" i="13"/>
  <c r="O25" i="13"/>
  <c r="O22" i="13"/>
  <c r="O40" i="13"/>
  <c r="O11" i="13"/>
  <c r="O24" i="13"/>
  <c r="O13" i="13"/>
  <c r="O49" i="13"/>
  <c r="O41" i="13"/>
  <c r="O26" i="13"/>
  <c r="O54" i="13"/>
  <c r="O46" i="13"/>
  <c r="O38" i="13"/>
  <c r="O12" i="13"/>
  <c r="O23" i="13"/>
  <c r="O7" i="13"/>
  <c r="O35" i="13"/>
  <c r="O18" i="13"/>
  <c r="O16" i="13"/>
  <c r="O14" i="13"/>
  <c r="O10" i="13"/>
  <c r="O8" i="13"/>
  <c r="O6" i="13"/>
  <c r="O52" i="13"/>
  <c r="O50" i="13"/>
  <c r="O44" i="13"/>
  <c r="O42" i="13"/>
  <c r="O36" i="13"/>
  <c r="O21" i="13"/>
  <c r="O19" i="13"/>
  <c r="O17" i="13"/>
  <c r="O15" i="13"/>
  <c r="O9" i="13"/>
  <c r="O5" i="13"/>
  <c r="O55" i="13"/>
  <c r="O53" i="13"/>
  <c r="O51" i="13"/>
  <c r="O47" i="13"/>
  <c r="O45" i="13"/>
  <c r="O43" i="13"/>
  <c r="O39" i="13"/>
  <c r="O37" i="13"/>
  <c r="I26" i="12"/>
  <c r="Q26" i="12"/>
  <c r="L26" i="12"/>
  <c r="T26" i="12"/>
  <c r="U13" i="12"/>
  <c r="U5" i="12"/>
  <c r="E26" i="12"/>
  <c r="U22" i="12"/>
  <c r="M26" i="12"/>
  <c r="F26" i="12"/>
  <c r="U7" i="12"/>
  <c r="U15" i="12"/>
  <c r="U23" i="12"/>
  <c r="U21" i="12"/>
  <c r="G26" i="12"/>
  <c r="U16" i="12"/>
  <c r="U24" i="12"/>
  <c r="K53" i="12"/>
  <c r="S53" i="12"/>
  <c r="U6" i="12"/>
  <c r="N26" i="12"/>
  <c r="O26" i="12"/>
  <c r="U8" i="12"/>
  <c r="H26" i="12"/>
  <c r="P26" i="12"/>
  <c r="U9" i="12"/>
  <c r="U17" i="12"/>
  <c r="U18" i="12"/>
  <c r="J26" i="12"/>
  <c r="R26" i="12"/>
  <c r="U11" i="12"/>
  <c r="U19" i="12"/>
  <c r="U50" i="12"/>
  <c r="U10" i="12"/>
  <c r="K26" i="12"/>
  <c r="S26" i="12"/>
  <c r="U12" i="12"/>
  <c r="U20" i="12"/>
  <c r="U51" i="12"/>
  <c r="N28" i="13"/>
  <c r="M28" i="13"/>
  <c r="L28" i="13"/>
  <c r="K28" i="13"/>
  <c r="J28" i="13"/>
  <c r="I28" i="13"/>
  <c r="H28" i="13"/>
  <c r="G28" i="13"/>
  <c r="F28" i="13"/>
  <c r="E28" i="13"/>
  <c r="D28" i="13"/>
  <c r="I53" i="12"/>
  <c r="Q53" i="12"/>
  <c r="U34" i="12"/>
  <c r="U38" i="12"/>
  <c r="U43" i="12"/>
  <c r="D26" i="12"/>
  <c r="J53" i="12"/>
  <c r="R53" i="12"/>
  <c r="U49" i="12"/>
  <c r="U35" i="12"/>
  <c r="U39" i="12"/>
  <c r="H53" i="12"/>
  <c r="L53" i="12"/>
  <c r="T53" i="12"/>
  <c r="U40" i="12"/>
  <c r="U45" i="12"/>
  <c r="P53" i="12"/>
  <c r="U14" i="12"/>
  <c r="E53" i="12"/>
  <c r="M53" i="12"/>
  <c r="U32" i="12"/>
  <c r="U36" i="12"/>
  <c r="G53" i="12"/>
  <c r="F53" i="12"/>
  <c r="N53" i="12"/>
  <c r="U41" i="12"/>
  <c r="O53" i="12"/>
  <c r="U33" i="12"/>
  <c r="U37" i="12"/>
  <c r="U42" i="12"/>
  <c r="U47" i="12"/>
  <c r="U46" i="12"/>
  <c r="U44" i="12"/>
  <c r="U48" i="12"/>
  <c r="T125" i="12" l="1"/>
  <c r="T112" i="12"/>
  <c r="J110" i="12"/>
  <c r="E124" i="12"/>
  <c r="E148" i="12" s="1"/>
  <c r="E176" i="12" s="1"/>
  <c r="J108" i="12"/>
  <c r="J132" i="12" s="1"/>
  <c r="J160" i="12" s="1"/>
  <c r="P116" i="12"/>
  <c r="P140" i="12" s="1"/>
  <c r="P168" i="12" s="1"/>
  <c r="O118" i="12"/>
  <c r="O142" i="12" s="1"/>
  <c r="O18" i="17" s="1"/>
  <c r="O28" i="17" s="1"/>
  <c r="T120" i="12"/>
  <c r="T144" i="12" s="1"/>
  <c r="T172" i="12" s="1"/>
  <c r="E113" i="12"/>
  <c r="E137" i="12" s="1"/>
  <c r="E165" i="12" s="1"/>
  <c r="P120" i="12"/>
  <c r="P144" i="12" s="1"/>
  <c r="P172" i="12" s="1"/>
  <c r="J109" i="12"/>
  <c r="J133" i="12" s="1"/>
  <c r="J161" i="12" s="1"/>
  <c r="O116" i="12"/>
  <c r="O140" i="12" s="1"/>
  <c r="O168" i="12" s="1"/>
  <c r="R116" i="12"/>
  <c r="R140" i="12" s="1"/>
  <c r="R168" i="12" s="1"/>
  <c r="P115" i="12"/>
  <c r="P139" i="12" s="1"/>
  <c r="P167" i="12" s="1"/>
  <c r="H113" i="12"/>
  <c r="H137" i="12" s="1"/>
  <c r="H165" i="12" s="1"/>
  <c r="N113" i="12"/>
  <c r="N137" i="12" s="1"/>
  <c r="N165" i="12" s="1"/>
  <c r="J118" i="12"/>
  <c r="J142" i="12" s="1"/>
  <c r="J170" i="12" s="1"/>
  <c r="J120" i="12"/>
  <c r="J144" i="12" s="1"/>
  <c r="J172" i="12" s="1"/>
  <c r="N117" i="12"/>
  <c r="N141" i="12" s="1"/>
  <c r="N169" i="12" s="1"/>
  <c r="O115" i="12"/>
  <c r="O139" i="12" s="1"/>
  <c r="O167" i="12" s="1"/>
  <c r="N107" i="12"/>
  <c r="N131" i="12" s="1"/>
  <c r="N159" i="12" s="1"/>
  <c r="O124" i="12"/>
  <c r="O148" i="12" s="1"/>
  <c r="O176" i="12" s="1"/>
  <c r="P121" i="12"/>
  <c r="P145" i="12" s="1"/>
  <c r="P173" i="12" s="1"/>
  <c r="E111" i="12"/>
  <c r="E135" i="12" s="1"/>
  <c r="E163" i="12" s="1"/>
  <c r="N115" i="12"/>
  <c r="N139" i="12" s="1"/>
  <c r="N167" i="12" s="1"/>
  <c r="E122" i="12"/>
  <c r="E146" i="12" s="1"/>
  <c r="E174" i="12" s="1"/>
  <c r="N121" i="12"/>
  <c r="N145" i="12" s="1"/>
  <c r="N173" i="12" s="1"/>
  <c r="E120" i="12"/>
  <c r="E144" i="12" s="1"/>
  <c r="E172" i="12" s="1"/>
  <c r="T113" i="12"/>
  <c r="T137" i="12" s="1"/>
  <c r="T165" i="12" s="1"/>
  <c r="P113" i="12"/>
  <c r="P137" i="12" s="1"/>
  <c r="P165" i="12" s="1"/>
  <c r="J117" i="12"/>
  <c r="J141" i="12" s="1"/>
  <c r="J169" i="12" s="1"/>
  <c r="H109" i="12"/>
  <c r="H133" i="12" s="1"/>
  <c r="H161" i="12" s="1"/>
  <c r="E119" i="12"/>
  <c r="E143" i="12" s="1"/>
  <c r="E171" i="12" s="1"/>
  <c r="O106" i="12"/>
  <c r="O130" i="12" s="1"/>
  <c r="O158" i="12" s="1"/>
  <c r="P123" i="12"/>
  <c r="P147" i="12" s="1"/>
  <c r="P175" i="12" s="1"/>
  <c r="N110" i="12"/>
  <c r="N134" i="12" s="1"/>
  <c r="N162" i="12" s="1"/>
  <c r="O109" i="12"/>
  <c r="O133" i="12" s="1"/>
  <c r="O161" i="12" s="1"/>
  <c r="E110" i="12"/>
  <c r="E134" i="12" s="1"/>
  <c r="E162" i="12" s="1"/>
  <c r="P118" i="12"/>
  <c r="P142" i="12" s="1"/>
  <c r="N114" i="12"/>
  <c r="N138" i="12" s="1"/>
  <c r="N166" i="12" s="1"/>
  <c r="T119" i="12"/>
  <c r="T143" i="12" s="1"/>
  <c r="T171" i="12" s="1"/>
  <c r="N123" i="12"/>
  <c r="N147" i="12" s="1"/>
  <c r="N175" i="12" s="1"/>
  <c r="T115" i="12"/>
  <c r="T139" i="12" s="1"/>
  <c r="T167" i="12" s="1"/>
  <c r="P122" i="12"/>
  <c r="P146" i="12" s="1"/>
  <c r="P174" i="12" s="1"/>
  <c r="O111" i="12"/>
  <c r="O135" i="12" s="1"/>
  <c r="O163" i="12" s="1"/>
  <c r="P108" i="12"/>
  <c r="P132" i="12" s="1"/>
  <c r="P160" i="12" s="1"/>
  <c r="P110" i="12"/>
  <c r="P134" i="12" s="1"/>
  <c r="P162" i="12" s="1"/>
  <c r="N108" i="12"/>
  <c r="N132" i="12" s="1"/>
  <c r="N160" i="12" s="1"/>
  <c r="T122" i="12"/>
  <c r="T146" i="12" s="1"/>
  <c r="T174" i="12" s="1"/>
  <c r="T110" i="12"/>
  <c r="T134" i="12" s="1"/>
  <c r="T162" i="12" s="1"/>
  <c r="O113" i="12"/>
  <c r="O137" i="12" s="1"/>
  <c r="O165" i="12" s="1"/>
  <c r="J115" i="12"/>
  <c r="J139" i="12" s="1"/>
  <c r="J167" i="12" s="1"/>
  <c r="T118" i="12"/>
  <c r="T142" i="12" s="1"/>
  <c r="N112" i="12"/>
  <c r="N136" i="12" s="1"/>
  <c r="N164" i="12" s="1"/>
  <c r="N125" i="12"/>
  <c r="N149" i="12" s="1"/>
  <c r="N177" i="12" s="1"/>
  <c r="O121" i="12"/>
  <c r="O145" i="12" s="1"/>
  <c r="O173" i="12" s="1"/>
  <c r="E117" i="12"/>
  <c r="E141" i="12" s="1"/>
  <c r="E169" i="12" s="1"/>
  <c r="J125" i="12"/>
  <c r="J149" i="12" s="1"/>
  <c r="J177" i="12" s="1"/>
  <c r="P119" i="12"/>
  <c r="P143" i="12" s="1"/>
  <c r="P171" i="12" s="1"/>
  <c r="O119" i="12"/>
  <c r="O143" i="12" s="1"/>
  <c r="O171" i="12" s="1"/>
  <c r="J122" i="12"/>
  <c r="J146" i="12" s="1"/>
  <c r="J174" i="12" s="1"/>
  <c r="J124" i="12"/>
  <c r="J148" i="12" s="1"/>
  <c r="J176" i="12" s="1"/>
  <c r="P114" i="12"/>
  <c r="P138" i="12" s="1"/>
  <c r="P166" i="12" s="1"/>
  <c r="P124" i="12"/>
  <c r="P148" i="12" s="1"/>
  <c r="P176" i="12" s="1"/>
  <c r="N120" i="12"/>
  <c r="N144" i="12" s="1"/>
  <c r="N172" i="12" s="1"/>
  <c r="T106" i="12"/>
  <c r="T130" i="12" s="1"/>
  <c r="T158" i="12" s="1"/>
  <c r="O122" i="12"/>
  <c r="O146" i="12" s="1"/>
  <c r="O174" i="12" s="1"/>
  <c r="N118" i="12"/>
  <c r="N142" i="12" s="1"/>
  <c r="P111" i="12"/>
  <c r="P135" i="12" s="1"/>
  <c r="P163" i="12" s="1"/>
  <c r="T124" i="12"/>
  <c r="T148" i="12" s="1"/>
  <c r="T176" i="12" s="1"/>
  <c r="O117" i="12"/>
  <c r="O141" i="12" s="1"/>
  <c r="O169" i="12" s="1"/>
  <c r="E108" i="12"/>
  <c r="E132" i="12" s="1"/>
  <c r="E160" i="12" s="1"/>
  <c r="P125" i="12"/>
  <c r="P149" i="12" s="1"/>
  <c r="P177" i="12" s="1"/>
  <c r="N119" i="12"/>
  <c r="N143" i="12" s="1"/>
  <c r="N171" i="12" s="1"/>
  <c r="O108" i="12"/>
  <c r="O132" i="12" s="1"/>
  <c r="O160" i="12" s="1"/>
  <c r="J106" i="12"/>
  <c r="J130" i="12" s="1"/>
  <c r="J158" i="12" s="1"/>
  <c r="P117" i="12"/>
  <c r="P141" i="12" s="1"/>
  <c r="P169" i="12" s="1"/>
  <c r="T117" i="12"/>
  <c r="T141" i="12" s="1"/>
  <c r="T169" i="12" s="1"/>
  <c r="T123" i="12"/>
  <c r="T147" i="12" s="1"/>
  <c r="T175" i="12" s="1"/>
  <c r="J112" i="12"/>
  <c r="J136" i="12" s="1"/>
  <c r="J164" i="12" s="1"/>
  <c r="J121" i="12"/>
  <c r="J145" i="12" s="1"/>
  <c r="J173" i="12" s="1"/>
  <c r="O112" i="12"/>
  <c r="O136" i="12" s="1"/>
  <c r="O164" i="12" s="1"/>
  <c r="E125" i="12"/>
  <c r="E149" i="12" s="1"/>
  <c r="E177" i="12" s="1"/>
  <c r="T121" i="12"/>
  <c r="T145" i="12" s="1"/>
  <c r="T173" i="12" s="1"/>
  <c r="T109" i="12"/>
  <c r="T133" i="12" s="1"/>
  <c r="T161" i="12" s="1"/>
  <c r="E107" i="12"/>
  <c r="E131" i="12" s="1"/>
  <c r="E159" i="12" s="1"/>
  <c r="J116" i="12"/>
  <c r="J140" i="12" s="1"/>
  <c r="J168" i="12" s="1"/>
  <c r="E116" i="12"/>
  <c r="E140" i="12" s="1"/>
  <c r="E168" i="12" s="1"/>
  <c r="J123" i="12"/>
  <c r="J147" i="12" s="1"/>
  <c r="J175" i="12" s="1"/>
  <c r="N111" i="12"/>
  <c r="N135" i="12" s="1"/>
  <c r="N163" i="12" s="1"/>
  <c r="T116" i="12"/>
  <c r="T140" i="12" s="1"/>
  <c r="T168" i="12" s="1"/>
  <c r="E114" i="12"/>
  <c r="E138" i="12" s="1"/>
  <c r="E166" i="12" s="1"/>
  <c r="I116" i="12"/>
  <c r="I140" i="12" s="1"/>
  <c r="I168" i="12" s="1"/>
  <c r="G120" i="12"/>
  <c r="G144" i="12" s="1"/>
  <c r="G172" i="12" s="1"/>
  <c r="L119" i="12"/>
  <c r="L143" i="12" s="1"/>
  <c r="L171" i="12" s="1"/>
  <c r="R123" i="12"/>
  <c r="R147" i="12" s="1"/>
  <c r="R175" i="12" s="1"/>
  <c r="R114" i="12"/>
  <c r="R138" i="12" s="1"/>
  <c r="R166" i="12" s="1"/>
  <c r="D108" i="12"/>
  <c r="D132" i="12" s="1"/>
  <c r="D160" i="12" s="1"/>
  <c r="D111" i="12"/>
  <c r="D135" i="12" s="1"/>
  <c r="D163" i="12" s="1"/>
  <c r="G109" i="12"/>
  <c r="G133" i="12" s="1"/>
  <c r="G161" i="12" s="1"/>
  <c r="Q118" i="12"/>
  <c r="Q142" i="12" s="1"/>
  <c r="Q109" i="12"/>
  <c r="Q133" i="12" s="1"/>
  <c r="Q161" i="12" s="1"/>
  <c r="L110" i="12"/>
  <c r="L134" i="12" s="1"/>
  <c r="L162" i="12" s="1"/>
  <c r="M109" i="12"/>
  <c r="M133" i="12" s="1"/>
  <c r="M161" i="12" s="1"/>
  <c r="S125" i="12"/>
  <c r="S149" i="12" s="1"/>
  <c r="S177" i="12" s="1"/>
  <c r="S110" i="12"/>
  <c r="S134" i="12" s="1"/>
  <c r="S162" i="12" s="1"/>
  <c r="F123" i="12"/>
  <c r="F147" i="12" s="1"/>
  <c r="F175" i="12" s="1"/>
  <c r="F112" i="12"/>
  <c r="F136" i="12" s="1"/>
  <c r="F164" i="12" s="1"/>
  <c r="K112" i="12"/>
  <c r="K136" i="12" s="1"/>
  <c r="K164" i="12" s="1"/>
  <c r="Q110" i="12"/>
  <c r="Q134" i="12" s="1"/>
  <c r="Q162" i="12" s="1"/>
  <c r="N124" i="12"/>
  <c r="N148" i="12" s="1"/>
  <c r="N176" i="12" s="1"/>
  <c r="T107" i="12"/>
  <c r="T131" i="12" s="1"/>
  <c r="T159" i="12" s="1"/>
  <c r="I113" i="12"/>
  <c r="I137" i="12" s="1"/>
  <c r="I165" i="12" s="1"/>
  <c r="H107" i="12"/>
  <c r="H131" i="12" s="1"/>
  <c r="H159" i="12" s="1"/>
  <c r="G113" i="12"/>
  <c r="G137" i="12" s="1"/>
  <c r="G165" i="12" s="1"/>
  <c r="L109" i="12"/>
  <c r="L133" i="12" s="1"/>
  <c r="L161" i="12" s="1"/>
  <c r="R125" i="12"/>
  <c r="R149" i="12" s="1"/>
  <c r="R177" i="12" s="1"/>
  <c r="R111" i="12"/>
  <c r="R135" i="12" s="1"/>
  <c r="R163" i="12" s="1"/>
  <c r="D118" i="12"/>
  <c r="D142" i="12" s="1"/>
  <c r="D170" i="12" s="1"/>
  <c r="D122" i="12"/>
  <c r="D146" i="12" s="1"/>
  <c r="D174" i="12" s="1"/>
  <c r="K108" i="12"/>
  <c r="K132" i="12" s="1"/>
  <c r="K160" i="12" s="1"/>
  <c r="E118" i="12"/>
  <c r="E142" i="12" s="1"/>
  <c r="E109" i="12"/>
  <c r="E133" i="12" s="1"/>
  <c r="E161" i="12" s="1"/>
  <c r="P109" i="12"/>
  <c r="P133" i="12" s="1"/>
  <c r="P161" i="12" s="1"/>
  <c r="M114" i="12"/>
  <c r="M138" i="12" s="1"/>
  <c r="M166" i="12" s="1"/>
  <c r="S117" i="12"/>
  <c r="S141" i="12" s="1"/>
  <c r="S169" i="12" s="1"/>
  <c r="S120" i="12"/>
  <c r="S144" i="12" s="1"/>
  <c r="S172" i="12" s="1"/>
  <c r="F117" i="12"/>
  <c r="F141" i="12" s="1"/>
  <c r="F169" i="12" s="1"/>
  <c r="F110" i="12"/>
  <c r="F134" i="12" s="1"/>
  <c r="F162" i="12" s="1"/>
  <c r="K109" i="12"/>
  <c r="K133" i="12" s="1"/>
  <c r="K161" i="12" s="1"/>
  <c r="Q119" i="12"/>
  <c r="Q143" i="12" s="1"/>
  <c r="Q171" i="12" s="1"/>
  <c r="N122" i="12"/>
  <c r="N146" i="12" s="1"/>
  <c r="N174" i="12" s="1"/>
  <c r="I110" i="12"/>
  <c r="I134" i="12" s="1"/>
  <c r="I162" i="12" s="1"/>
  <c r="H118" i="12"/>
  <c r="H142" i="12" s="1"/>
  <c r="H170" i="12" s="1"/>
  <c r="H125" i="12"/>
  <c r="H149" i="12" s="1"/>
  <c r="H177" i="12" s="1"/>
  <c r="G122" i="12"/>
  <c r="G146" i="12" s="1"/>
  <c r="G174" i="12" s="1"/>
  <c r="G110" i="12"/>
  <c r="G134" i="12" s="1"/>
  <c r="G162" i="12" s="1"/>
  <c r="L115" i="12"/>
  <c r="L139" i="12" s="1"/>
  <c r="L167" i="12" s="1"/>
  <c r="R117" i="12"/>
  <c r="R141" i="12" s="1"/>
  <c r="R169" i="12" s="1"/>
  <c r="R113" i="12"/>
  <c r="R137" i="12" s="1"/>
  <c r="R165" i="12" s="1"/>
  <c r="D116" i="12"/>
  <c r="D140" i="12" s="1"/>
  <c r="D168" i="12" s="1"/>
  <c r="D110" i="12"/>
  <c r="D134" i="12" s="1"/>
  <c r="D162" i="12" s="1"/>
  <c r="O107" i="12"/>
  <c r="O131" i="12" s="1"/>
  <c r="O159" i="12" s="1"/>
  <c r="I117" i="12"/>
  <c r="I141" i="12" s="1"/>
  <c r="I169" i="12" s="1"/>
  <c r="I108" i="12"/>
  <c r="I132" i="12" s="1"/>
  <c r="I160" i="12" s="1"/>
  <c r="T108" i="12"/>
  <c r="T132" i="12" s="1"/>
  <c r="T160" i="12" s="1"/>
  <c r="M123" i="12"/>
  <c r="M147" i="12" s="1"/>
  <c r="M175" i="12" s="1"/>
  <c r="S116" i="12"/>
  <c r="S140" i="12" s="1"/>
  <c r="S168" i="12" s="1"/>
  <c r="S119" i="12"/>
  <c r="S143" i="12" s="1"/>
  <c r="S171" i="12" s="1"/>
  <c r="F125" i="12"/>
  <c r="F149" i="12" s="1"/>
  <c r="F177" i="12" s="1"/>
  <c r="F109" i="12"/>
  <c r="F133" i="12" s="1"/>
  <c r="F161" i="12" s="1"/>
  <c r="K110" i="12"/>
  <c r="K134" i="12" s="1"/>
  <c r="K162" i="12" s="1"/>
  <c r="Q122" i="12"/>
  <c r="Q146" i="12" s="1"/>
  <c r="Q174" i="12" s="1"/>
  <c r="I115" i="12"/>
  <c r="I139" i="12" s="1"/>
  <c r="I167" i="12" s="1"/>
  <c r="H122" i="12"/>
  <c r="H146" i="12" s="1"/>
  <c r="H174" i="12" s="1"/>
  <c r="H106" i="12"/>
  <c r="H130" i="12" s="1"/>
  <c r="H158" i="12" s="1"/>
  <c r="G118" i="12"/>
  <c r="G142" i="12" s="1"/>
  <c r="G124" i="12"/>
  <c r="G148" i="12" s="1"/>
  <c r="G176" i="12" s="1"/>
  <c r="L118" i="12"/>
  <c r="L142" i="12" s="1"/>
  <c r="R112" i="12"/>
  <c r="R136" i="12" s="1"/>
  <c r="R164" i="12" s="1"/>
  <c r="S115" i="12"/>
  <c r="S139" i="12" s="1"/>
  <c r="S167" i="12" s="1"/>
  <c r="S106" i="12"/>
  <c r="S130" i="12" s="1"/>
  <c r="S158" i="12" s="1"/>
  <c r="M116" i="12"/>
  <c r="M140" i="12" s="1"/>
  <c r="M168" i="12" s="1"/>
  <c r="M107" i="12"/>
  <c r="M131" i="12" s="1"/>
  <c r="M159" i="12" s="1"/>
  <c r="H108" i="12"/>
  <c r="H132" i="12" s="1"/>
  <c r="H160" i="12" s="1"/>
  <c r="M118" i="12"/>
  <c r="M142" i="12" s="1"/>
  <c r="M170" i="12" s="1"/>
  <c r="S124" i="12"/>
  <c r="S148" i="12" s="1"/>
  <c r="S176" i="12" s="1"/>
  <c r="F107" i="12"/>
  <c r="F131" i="12" s="1"/>
  <c r="F159" i="12" s="1"/>
  <c r="F124" i="12"/>
  <c r="F148" i="12" s="1"/>
  <c r="F176" i="12" s="1"/>
  <c r="K119" i="12"/>
  <c r="K143" i="12" s="1"/>
  <c r="K171" i="12" s="1"/>
  <c r="Q117" i="12"/>
  <c r="Q141" i="12" s="1"/>
  <c r="Q169" i="12" s="1"/>
  <c r="I112" i="12"/>
  <c r="I136" i="12" s="1"/>
  <c r="I164" i="12" s="1"/>
  <c r="H117" i="12"/>
  <c r="H141" i="12" s="1"/>
  <c r="H169" i="12" s="1"/>
  <c r="H124" i="12"/>
  <c r="H148" i="12" s="1"/>
  <c r="H176" i="12" s="1"/>
  <c r="G107" i="12"/>
  <c r="G131" i="12" s="1"/>
  <c r="G159" i="12" s="1"/>
  <c r="G119" i="12"/>
  <c r="G143" i="12" s="1"/>
  <c r="G171" i="12" s="1"/>
  <c r="L108" i="12"/>
  <c r="L132" i="12" s="1"/>
  <c r="L160" i="12" s="1"/>
  <c r="R106" i="12"/>
  <c r="R130" i="12" s="1"/>
  <c r="R158" i="12" s="1"/>
  <c r="R110" i="12"/>
  <c r="R134" i="12" s="1"/>
  <c r="R162" i="12" s="1"/>
  <c r="D125" i="12"/>
  <c r="D149" i="12" s="1"/>
  <c r="D177" i="12" s="1"/>
  <c r="G115" i="12"/>
  <c r="G139" i="12" s="1"/>
  <c r="G167" i="12" s="1"/>
  <c r="G106" i="12"/>
  <c r="G130" i="12" s="1"/>
  <c r="G158" i="12" s="1"/>
  <c r="Q115" i="12"/>
  <c r="Q139" i="12" s="1"/>
  <c r="Q167" i="12" s="1"/>
  <c r="Q106" i="12"/>
  <c r="Q130" i="12" s="1"/>
  <c r="Q158" i="12" s="1"/>
  <c r="L107" i="12"/>
  <c r="L131" i="12" s="1"/>
  <c r="L159" i="12" s="1"/>
  <c r="M112" i="12"/>
  <c r="M136" i="12" s="1"/>
  <c r="M164" i="12" s="1"/>
  <c r="S107" i="12"/>
  <c r="S131" i="12" s="1"/>
  <c r="S159" i="12" s="1"/>
  <c r="F121" i="12"/>
  <c r="F145" i="12" s="1"/>
  <c r="F173" i="12" s="1"/>
  <c r="F119" i="12"/>
  <c r="F143" i="12" s="1"/>
  <c r="F171" i="12" s="1"/>
  <c r="K124" i="12"/>
  <c r="K148" i="12" s="1"/>
  <c r="K176" i="12" s="1"/>
  <c r="Q125" i="12"/>
  <c r="Q149" i="12" s="1"/>
  <c r="Q177" i="12" s="1"/>
  <c r="J114" i="12"/>
  <c r="J138" i="12" s="1"/>
  <c r="J166" i="12" s="1"/>
  <c r="N109" i="12"/>
  <c r="N133" i="12" s="1"/>
  <c r="N161" i="12" s="1"/>
  <c r="O120" i="12"/>
  <c r="O144" i="12" s="1"/>
  <c r="O172" i="12" s="1"/>
  <c r="I109" i="12"/>
  <c r="I133" i="12" s="1"/>
  <c r="I161" i="12" s="1"/>
  <c r="H121" i="12"/>
  <c r="H145" i="12" s="1"/>
  <c r="H173" i="12" s="1"/>
  <c r="H119" i="12"/>
  <c r="H143" i="12" s="1"/>
  <c r="H171" i="12" s="1"/>
  <c r="G121" i="12"/>
  <c r="G145" i="12" s="1"/>
  <c r="G173" i="12" s="1"/>
  <c r="G123" i="12"/>
  <c r="G147" i="12" s="1"/>
  <c r="G175" i="12" s="1"/>
  <c r="L123" i="12"/>
  <c r="L147" i="12" s="1"/>
  <c r="L175" i="12" s="1"/>
  <c r="R118" i="12"/>
  <c r="R142" i="12" s="1"/>
  <c r="R109" i="12"/>
  <c r="R133" i="12" s="1"/>
  <c r="R161" i="12" s="1"/>
  <c r="D124" i="12"/>
  <c r="D148" i="12" s="1"/>
  <c r="D176" i="12" s="1"/>
  <c r="K114" i="12"/>
  <c r="K138" i="12" s="1"/>
  <c r="K166" i="12" s="1"/>
  <c r="F106" i="12"/>
  <c r="F130" i="12" s="1"/>
  <c r="F158" i="12" s="1"/>
  <c r="E115" i="12"/>
  <c r="E139" i="12" s="1"/>
  <c r="E167" i="12" s="1"/>
  <c r="E106" i="12"/>
  <c r="E130" i="12" s="1"/>
  <c r="E158" i="12" s="1"/>
  <c r="P106" i="12"/>
  <c r="P130" i="12" s="1"/>
  <c r="P158" i="12" s="1"/>
  <c r="M108" i="12"/>
  <c r="M132" i="12" s="1"/>
  <c r="M160" i="12" s="1"/>
  <c r="S114" i="12"/>
  <c r="S138" i="12" s="1"/>
  <c r="S166" i="12" s="1"/>
  <c r="F116" i="12"/>
  <c r="F140" i="12" s="1"/>
  <c r="F168" i="12" s="1"/>
  <c r="K125" i="12"/>
  <c r="K149" i="12" s="1"/>
  <c r="K177" i="12" s="1"/>
  <c r="K116" i="12"/>
  <c r="K140" i="12" s="1"/>
  <c r="K168" i="12" s="1"/>
  <c r="Q116" i="12"/>
  <c r="Q140" i="12" s="1"/>
  <c r="Q168" i="12" s="1"/>
  <c r="E123" i="12"/>
  <c r="E147" i="12" s="1"/>
  <c r="E175" i="12" s="1"/>
  <c r="P107" i="12"/>
  <c r="P131" i="12" s="1"/>
  <c r="P159" i="12" s="1"/>
  <c r="O125" i="12"/>
  <c r="O149" i="12" s="1"/>
  <c r="O177" i="12" s="1"/>
  <c r="I119" i="12"/>
  <c r="I143" i="12" s="1"/>
  <c r="I171" i="12" s="1"/>
  <c r="H116" i="12"/>
  <c r="H140" i="12" s="1"/>
  <c r="H168" i="12" s="1"/>
  <c r="H123" i="12"/>
  <c r="H147" i="12" s="1"/>
  <c r="H175" i="12" s="1"/>
  <c r="G108" i="12"/>
  <c r="G132" i="12" s="1"/>
  <c r="G160" i="12" s="1"/>
  <c r="L121" i="12"/>
  <c r="L145" i="12" s="1"/>
  <c r="L173" i="12" s="1"/>
  <c r="L120" i="12"/>
  <c r="L144" i="12" s="1"/>
  <c r="L172" i="12" s="1"/>
  <c r="R122" i="12"/>
  <c r="R146" i="12" s="1"/>
  <c r="R174" i="12" s="1"/>
  <c r="R108" i="12"/>
  <c r="R132" i="12" s="1"/>
  <c r="R160" i="12" s="1"/>
  <c r="D117" i="12"/>
  <c r="D141" i="12" s="1"/>
  <c r="D169" i="12" s="1"/>
  <c r="I123" i="12"/>
  <c r="I147" i="12" s="1"/>
  <c r="I175" i="12" s="1"/>
  <c r="I114" i="12"/>
  <c r="I138" i="12" s="1"/>
  <c r="I166" i="12" s="1"/>
  <c r="T114" i="12"/>
  <c r="T138" i="12" s="1"/>
  <c r="T166" i="12" s="1"/>
  <c r="F108" i="12"/>
  <c r="F132" i="12" s="1"/>
  <c r="F160" i="12" s="1"/>
  <c r="M125" i="12"/>
  <c r="M149" i="12" s="1"/>
  <c r="M177" i="12" s="1"/>
  <c r="S111" i="12"/>
  <c r="S135" i="12" s="1"/>
  <c r="S163" i="12" s="1"/>
  <c r="F114" i="12"/>
  <c r="F138" i="12" s="1"/>
  <c r="F166" i="12" s="1"/>
  <c r="K117" i="12"/>
  <c r="K122" i="12"/>
  <c r="K146" i="12" s="1"/>
  <c r="K174" i="12" s="1"/>
  <c r="Q108" i="12"/>
  <c r="Q132" i="12" s="1"/>
  <c r="Q160" i="12" s="1"/>
  <c r="J111" i="12"/>
  <c r="J135" i="12" s="1"/>
  <c r="J163" i="12" s="1"/>
  <c r="O123" i="12"/>
  <c r="O147" i="12" s="1"/>
  <c r="O175" i="12" s="1"/>
  <c r="I106" i="12"/>
  <c r="I130" i="12" s="1"/>
  <c r="I158" i="12" s="1"/>
  <c r="H120" i="12"/>
  <c r="H144" i="12" s="1"/>
  <c r="H172" i="12" s="1"/>
  <c r="G125" i="12"/>
  <c r="G149" i="12" s="1"/>
  <c r="G177" i="12" s="1"/>
  <c r="L116" i="12"/>
  <c r="L140" i="12" s="1"/>
  <c r="L168" i="12" s="1"/>
  <c r="L122" i="12"/>
  <c r="L146" i="12" s="1"/>
  <c r="L174" i="12" s="1"/>
  <c r="R107" i="12"/>
  <c r="R131" i="12" s="1"/>
  <c r="R159" i="12" s="1"/>
  <c r="D119" i="12"/>
  <c r="D143" i="12" s="1"/>
  <c r="D171" i="12" s="1"/>
  <c r="D115" i="12"/>
  <c r="D139" i="12" s="1"/>
  <c r="D167" i="12" s="1"/>
  <c r="S112" i="12"/>
  <c r="S136" i="12" s="1"/>
  <c r="S164" i="12" s="1"/>
  <c r="M122" i="12"/>
  <c r="M146" i="12" s="1"/>
  <c r="M174" i="12" s="1"/>
  <c r="M113" i="12"/>
  <c r="M137" i="12" s="1"/>
  <c r="M165" i="12" s="1"/>
  <c r="H114" i="12"/>
  <c r="H138" i="12" s="1"/>
  <c r="H166" i="12" s="1"/>
  <c r="J107" i="12"/>
  <c r="J131" i="12" s="1"/>
  <c r="J159" i="12" s="1"/>
  <c r="M106" i="12"/>
  <c r="M130" i="12" s="1"/>
  <c r="M158" i="12" s="1"/>
  <c r="S108" i="12"/>
  <c r="S132" i="12" s="1"/>
  <c r="S160" i="12" s="1"/>
  <c r="F111" i="12"/>
  <c r="F135" i="12" s="1"/>
  <c r="F163" i="12" s="1"/>
  <c r="K106" i="12"/>
  <c r="K130" i="12" s="1"/>
  <c r="K158" i="12" s="1"/>
  <c r="K113" i="12"/>
  <c r="K137" i="12" s="1"/>
  <c r="K165" i="12" s="1"/>
  <c r="Q107" i="12"/>
  <c r="Q131" i="12" s="1"/>
  <c r="Q159" i="12" s="1"/>
  <c r="I125" i="12"/>
  <c r="I149" i="12" s="1"/>
  <c r="I177" i="12" s="1"/>
  <c r="I124" i="12"/>
  <c r="I148" i="12" s="1"/>
  <c r="I176" i="12" s="1"/>
  <c r="G116" i="12"/>
  <c r="G140" i="12" s="1"/>
  <c r="G168" i="12" s="1"/>
  <c r="L124" i="12"/>
  <c r="L148" i="12" s="1"/>
  <c r="L176" i="12" s="1"/>
  <c r="L125" i="12"/>
  <c r="L149" i="12" s="1"/>
  <c r="L177" i="12" s="1"/>
  <c r="R124" i="12"/>
  <c r="R148" i="12" s="1"/>
  <c r="R176" i="12" s="1"/>
  <c r="D107" i="12"/>
  <c r="D114" i="12"/>
  <c r="D138" i="12" s="1"/>
  <c r="D166" i="12" s="1"/>
  <c r="G112" i="12"/>
  <c r="G136" i="12" s="1"/>
  <c r="G164" i="12" s="1"/>
  <c r="Q121" i="12"/>
  <c r="Q145" i="12" s="1"/>
  <c r="Q173" i="12" s="1"/>
  <c r="Q112" i="12"/>
  <c r="Q136" i="12" s="1"/>
  <c r="Q164" i="12" s="1"/>
  <c r="L113" i="12"/>
  <c r="L137" i="12" s="1"/>
  <c r="L165" i="12" s="1"/>
  <c r="N106" i="12"/>
  <c r="N130" i="12" s="1"/>
  <c r="N158" i="12" s="1"/>
  <c r="M111" i="12"/>
  <c r="M135" i="12" s="1"/>
  <c r="M163" i="12" s="1"/>
  <c r="S118" i="12"/>
  <c r="S142" i="12" s="1"/>
  <c r="F122" i="12"/>
  <c r="F146" i="12" s="1"/>
  <c r="F174" i="12" s="1"/>
  <c r="K121" i="12"/>
  <c r="K145" i="12" s="1"/>
  <c r="K173" i="12" s="1"/>
  <c r="K123" i="12"/>
  <c r="K147" i="12" s="1"/>
  <c r="K175" i="12" s="1"/>
  <c r="Q124" i="12"/>
  <c r="Q148" i="12" s="1"/>
  <c r="Q176" i="12" s="1"/>
  <c r="I122" i="12"/>
  <c r="I146" i="12" s="1"/>
  <c r="I174" i="12" s="1"/>
  <c r="I118" i="12"/>
  <c r="I142" i="12" s="1"/>
  <c r="H110" i="12"/>
  <c r="H134" i="12" s="1"/>
  <c r="H162" i="12" s="1"/>
  <c r="G114" i="12"/>
  <c r="G138" i="12" s="1"/>
  <c r="G166" i="12" s="1"/>
  <c r="L112" i="12"/>
  <c r="L136" i="12" s="1"/>
  <c r="L164" i="12" s="1"/>
  <c r="L117" i="12"/>
  <c r="L141" i="12" s="1"/>
  <c r="L169" i="12" s="1"/>
  <c r="R120" i="12"/>
  <c r="R144" i="12" s="1"/>
  <c r="R172" i="12" s="1"/>
  <c r="D121" i="12"/>
  <c r="D145" i="12" s="1"/>
  <c r="D173" i="12" s="1"/>
  <c r="D113" i="12"/>
  <c r="D137" i="12" s="1"/>
  <c r="D165" i="12" s="1"/>
  <c r="K111" i="12"/>
  <c r="K135" i="12" s="1"/>
  <c r="K163" i="12" s="1"/>
  <c r="E121" i="12"/>
  <c r="E145" i="12" s="1"/>
  <c r="E173" i="12" s="1"/>
  <c r="E112" i="12"/>
  <c r="E136" i="12" s="1"/>
  <c r="E164" i="12" s="1"/>
  <c r="P112" i="12"/>
  <c r="P136" i="12" s="1"/>
  <c r="P164" i="12" s="1"/>
  <c r="M124" i="12"/>
  <c r="M148" i="12" s="1"/>
  <c r="M176" i="12" s="1"/>
  <c r="M117" i="12"/>
  <c r="M141" i="12" s="1"/>
  <c r="M169" i="12" s="1"/>
  <c r="S122" i="12"/>
  <c r="S146" i="12" s="1"/>
  <c r="S174" i="12" s="1"/>
  <c r="F120" i="12"/>
  <c r="F144" i="12" s="1"/>
  <c r="F172" i="12" s="1"/>
  <c r="K107" i="12"/>
  <c r="K131" i="12" s="1"/>
  <c r="K159" i="12" s="1"/>
  <c r="K118" i="12"/>
  <c r="K142" i="12" s="1"/>
  <c r="Q120" i="12"/>
  <c r="Q144" i="12" s="1"/>
  <c r="Q172" i="12" s="1"/>
  <c r="I107" i="12"/>
  <c r="I131" i="12" s="1"/>
  <c r="I159" i="12" s="1"/>
  <c r="H115" i="12"/>
  <c r="H139" i="12" s="1"/>
  <c r="H167" i="12" s="1"/>
  <c r="G111" i="12"/>
  <c r="G135" i="12" s="1"/>
  <c r="G163" i="12" s="1"/>
  <c r="L114" i="12"/>
  <c r="L138" i="12" s="1"/>
  <c r="L166" i="12" s="1"/>
  <c r="L106" i="12"/>
  <c r="L130" i="12" s="1"/>
  <c r="L158" i="12" s="1"/>
  <c r="R121" i="12"/>
  <c r="R145" i="12" s="1"/>
  <c r="R173" i="12" s="1"/>
  <c r="D109" i="12"/>
  <c r="D133" i="12" s="1"/>
  <c r="D161" i="12" s="1"/>
  <c r="D112" i="12"/>
  <c r="D136" i="12" s="1"/>
  <c r="D164" i="12" s="1"/>
  <c r="O110" i="12"/>
  <c r="O134" i="12" s="1"/>
  <c r="O162" i="12" s="1"/>
  <c r="I120" i="12"/>
  <c r="I144" i="12" s="1"/>
  <c r="I172" i="12" s="1"/>
  <c r="I111" i="12"/>
  <c r="I135" i="12" s="1"/>
  <c r="I163" i="12" s="1"/>
  <c r="T111" i="12"/>
  <c r="T135" i="12" s="1"/>
  <c r="T163" i="12" s="1"/>
  <c r="M120" i="12"/>
  <c r="M144" i="12" s="1"/>
  <c r="M172" i="12" s="1"/>
  <c r="M121" i="12"/>
  <c r="M145" i="12" s="1"/>
  <c r="M173" i="12" s="1"/>
  <c r="S121" i="12"/>
  <c r="S145" i="12" s="1"/>
  <c r="S173" i="12" s="1"/>
  <c r="F115" i="12"/>
  <c r="F139" i="12" s="1"/>
  <c r="F167" i="12" s="1"/>
  <c r="K120" i="12"/>
  <c r="K144" i="12" s="1"/>
  <c r="K172" i="12" s="1"/>
  <c r="Q123" i="12"/>
  <c r="Q147" i="12" s="1"/>
  <c r="Q175" i="12" s="1"/>
  <c r="Q114" i="12"/>
  <c r="Q138" i="12" s="1"/>
  <c r="Q166" i="12" s="1"/>
  <c r="N116" i="12"/>
  <c r="N140" i="12" s="1"/>
  <c r="N168" i="12" s="1"/>
  <c r="I121" i="12"/>
  <c r="I145" i="12" s="1"/>
  <c r="I173" i="12" s="1"/>
  <c r="H112" i="12"/>
  <c r="H136" i="12" s="1"/>
  <c r="H164" i="12" s="1"/>
  <c r="G117" i="12"/>
  <c r="G141" i="12" s="1"/>
  <c r="G169" i="12" s="1"/>
  <c r="L111" i="12"/>
  <c r="L135" i="12" s="1"/>
  <c r="L163" i="12" s="1"/>
  <c r="R119" i="12"/>
  <c r="R143" i="12" s="1"/>
  <c r="R171" i="12" s="1"/>
  <c r="R115" i="12"/>
  <c r="R139" i="12" s="1"/>
  <c r="R167" i="12" s="1"/>
  <c r="D120" i="12"/>
  <c r="D144" i="12" s="1"/>
  <c r="D172" i="12" s="1"/>
  <c r="D123" i="12"/>
  <c r="D147" i="12" s="1"/>
  <c r="D175" i="12" s="1"/>
  <c r="S109" i="12"/>
  <c r="S133" i="12" s="1"/>
  <c r="S161" i="12" s="1"/>
  <c r="M119" i="12"/>
  <c r="M143" i="12" s="1"/>
  <c r="M171" i="12" s="1"/>
  <c r="M110" i="12"/>
  <c r="M134" i="12" s="1"/>
  <c r="M162" i="12" s="1"/>
  <c r="H111" i="12"/>
  <c r="H135" i="12" s="1"/>
  <c r="H163" i="12" s="1"/>
  <c r="M115" i="12"/>
  <c r="M139" i="12" s="1"/>
  <c r="M167" i="12" s="1"/>
  <c r="S123" i="12"/>
  <c r="S147" i="12" s="1"/>
  <c r="S175" i="12" s="1"/>
  <c r="S113" i="12"/>
  <c r="S137" i="12" s="1"/>
  <c r="S165" i="12" s="1"/>
  <c r="F118" i="12"/>
  <c r="F142" i="12" s="1"/>
  <c r="F113" i="12"/>
  <c r="F137" i="12" s="1"/>
  <c r="F165" i="12" s="1"/>
  <c r="K115" i="12"/>
  <c r="K139" i="12" s="1"/>
  <c r="K167" i="12" s="1"/>
  <c r="Q113" i="12"/>
  <c r="Q137" i="12" s="1"/>
  <c r="Q165" i="12" s="1"/>
  <c r="Q111" i="12"/>
  <c r="Q135" i="12" s="1"/>
  <c r="Q163" i="12" s="1"/>
  <c r="G160" i="13"/>
  <c r="G189" i="13" s="1"/>
  <c r="E151" i="13"/>
  <c r="K155" i="13"/>
  <c r="K184" i="13" s="1"/>
  <c r="H145" i="13"/>
  <c r="H174" i="13" s="1"/>
  <c r="E153" i="13"/>
  <c r="E182" i="13" s="1"/>
  <c r="G148" i="13"/>
  <c r="G177" i="13" s="1"/>
  <c r="J160" i="13"/>
  <c r="J189" i="13" s="1"/>
  <c r="F146" i="13"/>
  <c r="F175" i="13" s="1"/>
  <c r="N151" i="13"/>
  <c r="J143" i="12"/>
  <c r="J171" i="12" s="1"/>
  <c r="T136" i="12"/>
  <c r="T164" i="12" s="1"/>
  <c r="D106" i="12"/>
  <c r="D130" i="12" s="1"/>
  <c r="D158" i="12" s="1"/>
  <c r="T149" i="12"/>
  <c r="T177" i="12" s="1"/>
  <c r="J137" i="12"/>
  <c r="J165" i="12" s="1"/>
  <c r="J134" i="12"/>
  <c r="J162" i="12" s="1"/>
  <c r="M149" i="13"/>
  <c r="M178" i="13" s="1"/>
  <c r="I154" i="13"/>
  <c r="I183" i="13" s="1"/>
  <c r="I143" i="13"/>
  <c r="I172" i="13" s="1"/>
  <c r="G150" i="13"/>
  <c r="G179" i="13" s="1"/>
  <c r="K148" i="13"/>
  <c r="F158" i="13"/>
  <c r="F187" i="13" s="1"/>
  <c r="L143" i="13"/>
  <c r="L172" i="13" s="1"/>
  <c r="G153" i="13"/>
  <c r="G182" i="13" s="1"/>
  <c r="J149" i="13"/>
  <c r="J178" i="13" s="1"/>
  <c r="I156" i="13"/>
  <c r="I185" i="13" s="1"/>
  <c r="K144" i="13"/>
  <c r="H159" i="13"/>
  <c r="H188" i="13" s="1"/>
  <c r="N144" i="13"/>
  <c r="N173" i="13" s="1"/>
  <c r="L150" i="13"/>
  <c r="L179" i="13" s="1"/>
  <c r="F155" i="13"/>
  <c r="F184" i="13" s="1"/>
  <c r="I155" i="13"/>
  <c r="I184" i="13" s="1"/>
  <c r="G145" i="13"/>
  <c r="G174" i="13" s="1"/>
  <c r="H161" i="13"/>
  <c r="H190" i="13" s="1"/>
  <c r="F160" i="13"/>
  <c r="F189" i="13" s="1"/>
  <c r="G154" i="13"/>
  <c r="J145" i="13"/>
  <c r="J174" i="13" s="1"/>
  <c r="E155" i="13"/>
  <c r="L145" i="13"/>
  <c r="L174" i="13" s="1"/>
  <c r="G151" i="13"/>
  <c r="G180" i="13" s="1"/>
  <c r="I153" i="13"/>
  <c r="I182" i="13" s="1"/>
  <c r="N162" i="13"/>
  <c r="J148" i="13"/>
  <c r="E158" i="13"/>
  <c r="K143" i="13"/>
  <c r="K172" i="13" s="1"/>
  <c r="H154" i="13"/>
  <c r="H183" i="13" s="1"/>
  <c r="E147" i="13"/>
  <c r="E176" i="13" s="1"/>
  <c r="L157" i="13"/>
  <c r="L24" i="18" s="1"/>
  <c r="L37" i="18" s="1"/>
  <c r="H143" i="13"/>
  <c r="H172" i="13" s="1"/>
  <c r="H144" i="13"/>
  <c r="H173" i="13" s="1"/>
  <c r="M153" i="13"/>
  <c r="H146" i="13"/>
  <c r="M151" i="13"/>
  <c r="M180" i="13" s="1"/>
  <c r="I144" i="13"/>
  <c r="N159" i="13"/>
  <c r="E160" i="13"/>
  <c r="J152" i="13"/>
  <c r="F156" i="13"/>
  <c r="F185" i="13" s="1"/>
  <c r="K156" i="13"/>
  <c r="G161" i="13"/>
  <c r="G152" i="13"/>
  <c r="G181" i="13" s="1"/>
  <c r="L161" i="13"/>
  <c r="H147" i="13"/>
  <c r="M156" i="13"/>
  <c r="I142" i="13"/>
  <c r="F153" i="13"/>
  <c r="F182" i="13" s="1"/>
  <c r="M145" i="13"/>
  <c r="M174" i="13" s="1"/>
  <c r="F143" i="13"/>
  <c r="F172" i="13" s="1"/>
  <c r="K152" i="13"/>
  <c r="H152" i="13"/>
  <c r="H181" i="13" s="1"/>
  <c r="L110" i="13"/>
  <c r="F142" i="13"/>
  <c r="F171" i="13" s="1"/>
  <c r="U90" i="12"/>
  <c r="E149" i="13"/>
  <c r="H157" i="13"/>
  <c r="E159" i="13"/>
  <c r="O94" i="13"/>
  <c r="U88" i="12"/>
  <c r="J156" i="13"/>
  <c r="J162" i="13"/>
  <c r="J191" i="13" s="1"/>
  <c r="F148" i="13"/>
  <c r="F177" i="13" s="1"/>
  <c r="S101" i="12"/>
  <c r="O90" i="13"/>
  <c r="N153" i="13"/>
  <c r="N182" i="13" s="1"/>
  <c r="I149" i="13"/>
  <c r="O102" i="13"/>
  <c r="O99" i="13"/>
  <c r="F110" i="13"/>
  <c r="D148" i="13"/>
  <c r="O68" i="13"/>
  <c r="G141" i="13"/>
  <c r="G84" i="13"/>
  <c r="H155" i="13"/>
  <c r="H184" i="13" s="1"/>
  <c r="H156" i="13"/>
  <c r="N84" i="13"/>
  <c r="I151" i="13"/>
  <c r="H162" i="13"/>
  <c r="H191" i="13" s="1"/>
  <c r="E101" i="12"/>
  <c r="U81" i="12"/>
  <c r="M158" i="13"/>
  <c r="M187" i="13" s="1"/>
  <c r="I161" i="13"/>
  <c r="I190" i="13" s="1"/>
  <c r="N155" i="13"/>
  <c r="N184" i="13" s="1"/>
  <c r="E154" i="13"/>
  <c r="E183" i="13" s="1"/>
  <c r="U66" i="12"/>
  <c r="F162" i="13"/>
  <c r="K150" i="13"/>
  <c r="I110" i="13"/>
  <c r="O107" i="13"/>
  <c r="D141" i="13"/>
  <c r="D84" i="13"/>
  <c r="F154" i="13"/>
  <c r="F183" i="13" s="1"/>
  <c r="D158" i="13"/>
  <c r="O78" i="13"/>
  <c r="J101" i="12"/>
  <c r="D101" i="12"/>
  <c r="U80" i="12"/>
  <c r="M142" i="13"/>
  <c r="N161" i="13"/>
  <c r="E148" i="13"/>
  <c r="E177" i="13" s="1"/>
  <c r="D77" i="12"/>
  <c r="U56" i="12"/>
  <c r="S77" i="12"/>
  <c r="F145" i="13"/>
  <c r="K147" i="13"/>
  <c r="D143" i="13"/>
  <c r="D172" i="13" s="1"/>
  <c r="D142" i="13"/>
  <c r="O71" i="13"/>
  <c r="D151" i="13"/>
  <c r="D23" i="18" s="1"/>
  <c r="D146" i="13"/>
  <c r="O66" i="13"/>
  <c r="O101" i="12"/>
  <c r="R77" i="12"/>
  <c r="U75" i="12"/>
  <c r="Q77" i="12"/>
  <c r="F157" i="13"/>
  <c r="F186" i="13" s="1"/>
  <c r="J110" i="13"/>
  <c r="G110" i="13"/>
  <c r="O89" i="13"/>
  <c r="G143" i="13"/>
  <c r="D162" i="13"/>
  <c r="O82" i="13"/>
  <c r="M161" i="13"/>
  <c r="I147" i="13"/>
  <c r="I176" i="13" s="1"/>
  <c r="N156" i="13"/>
  <c r="J142" i="13"/>
  <c r="J171" i="13" s="1"/>
  <c r="E152" i="13"/>
  <c r="E181" i="13" s="1"/>
  <c r="L162" i="13"/>
  <c r="L191" i="13" s="1"/>
  <c r="H148" i="13"/>
  <c r="E141" i="13"/>
  <c r="E84" i="13"/>
  <c r="L151" i="13"/>
  <c r="L152" i="13"/>
  <c r="G162" i="13"/>
  <c r="M147" i="13"/>
  <c r="M176" i="13" s="1"/>
  <c r="J77" i="12"/>
  <c r="H151" i="13"/>
  <c r="U99" i="12"/>
  <c r="U97" i="12"/>
  <c r="U96" i="12"/>
  <c r="L101" i="12"/>
  <c r="E144" i="13"/>
  <c r="E173" i="13" s="1"/>
  <c r="U74" i="12"/>
  <c r="F77" i="12"/>
  <c r="E77" i="12"/>
  <c r="P77" i="12"/>
  <c r="F151" i="13"/>
  <c r="F180" i="13" s="1"/>
  <c r="L158" i="13"/>
  <c r="D147" i="13"/>
  <c r="O67" i="13"/>
  <c r="O65" i="13"/>
  <c r="D145" i="13"/>
  <c r="U82" i="12"/>
  <c r="O91" i="13"/>
  <c r="D110" i="13"/>
  <c r="O87" i="13"/>
  <c r="D160" i="13"/>
  <c r="O80" i="13"/>
  <c r="L155" i="13"/>
  <c r="L184" i="13" s="1"/>
  <c r="F147" i="13"/>
  <c r="J151" i="13"/>
  <c r="R101" i="12"/>
  <c r="U85" i="12"/>
  <c r="U84" i="12"/>
  <c r="U89" i="12"/>
  <c r="J153" i="13"/>
  <c r="J182" i="13" s="1"/>
  <c r="U67" i="12"/>
  <c r="F144" i="13"/>
  <c r="L160" i="13"/>
  <c r="O138" i="12"/>
  <c r="O166" i="12" s="1"/>
  <c r="D154" i="13"/>
  <c r="D183" i="13" s="1"/>
  <c r="O74" i="13"/>
  <c r="O95" i="13"/>
  <c r="M110" i="13"/>
  <c r="N152" i="13"/>
  <c r="N181" i="13" s="1"/>
  <c r="U94" i="12"/>
  <c r="M101" i="12"/>
  <c r="I77" i="12"/>
  <c r="G77" i="12"/>
  <c r="O100" i="13"/>
  <c r="K160" i="13"/>
  <c r="G146" i="13"/>
  <c r="H141" i="13"/>
  <c r="H84" i="13"/>
  <c r="M150" i="13"/>
  <c r="J161" i="13"/>
  <c r="D161" i="13"/>
  <c r="O81" i="13"/>
  <c r="J150" i="13"/>
  <c r="E161" i="13"/>
  <c r="K146" i="13"/>
  <c r="O108" i="13"/>
  <c r="O88" i="13"/>
  <c r="O97" i="13"/>
  <c r="O101" i="13"/>
  <c r="G155" i="13"/>
  <c r="D159" i="13"/>
  <c r="O79" i="13"/>
  <c r="I159" i="13"/>
  <c r="E145" i="13"/>
  <c r="J154" i="13"/>
  <c r="J183" i="13" s="1"/>
  <c r="D152" i="13"/>
  <c r="D181" i="13" s="1"/>
  <c r="O72" i="13"/>
  <c r="K149" i="13"/>
  <c r="K178" i="13" s="1"/>
  <c r="H160" i="13"/>
  <c r="N145" i="13"/>
  <c r="N174" i="13" s="1"/>
  <c r="D149" i="13"/>
  <c r="D178" i="13" s="1"/>
  <c r="O69" i="13"/>
  <c r="H149" i="13"/>
  <c r="H150" i="13"/>
  <c r="M159" i="13"/>
  <c r="I145" i="13"/>
  <c r="I174" i="13" s="1"/>
  <c r="O77" i="12"/>
  <c r="U86" i="12"/>
  <c r="F101" i="12"/>
  <c r="U87" i="12"/>
  <c r="T101" i="12"/>
  <c r="M146" i="13"/>
  <c r="M175" i="13" s="1"/>
  <c r="I150" i="13"/>
  <c r="N143" i="13"/>
  <c r="J147" i="13"/>
  <c r="J176" i="13" s="1"/>
  <c r="U69" i="12"/>
  <c r="U65" i="12"/>
  <c r="M77" i="12"/>
  <c r="E110" i="13"/>
  <c r="K162" i="13"/>
  <c r="L141" i="13"/>
  <c r="L84" i="13"/>
  <c r="O105" i="13"/>
  <c r="N110" i="13"/>
  <c r="G149" i="13"/>
  <c r="O77" i="13"/>
  <c r="D157" i="13"/>
  <c r="D186" i="13" s="1"/>
  <c r="G158" i="13"/>
  <c r="M143" i="13"/>
  <c r="M172" i="13" s="1"/>
  <c r="H153" i="13"/>
  <c r="M162" i="13"/>
  <c r="I148" i="13"/>
  <c r="F159" i="13"/>
  <c r="L144" i="13"/>
  <c r="F149" i="13"/>
  <c r="K158" i="13"/>
  <c r="G144" i="13"/>
  <c r="U98" i="12"/>
  <c r="P101" i="12"/>
  <c r="H101" i="12"/>
  <c r="M160" i="13"/>
  <c r="I152" i="13"/>
  <c r="N160" i="13"/>
  <c r="E156" i="13"/>
  <c r="J158" i="13"/>
  <c r="U64" i="12"/>
  <c r="N77" i="12"/>
  <c r="K157" i="13"/>
  <c r="L159" i="13"/>
  <c r="L188" i="13" s="1"/>
  <c r="D150" i="13"/>
  <c r="O70" i="13"/>
  <c r="O103" i="13"/>
  <c r="K110" i="13"/>
  <c r="H110" i="13"/>
  <c r="O104" i="13"/>
  <c r="D144" i="13"/>
  <c r="D173" i="13" s="1"/>
  <c r="O64" i="13"/>
  <c r="E157" i="13"/>
  <c r="K142" i="13"/>
  <c r="F152" i="13"/>
  <c r="F181" i="13" s="1"/>
  <c r="K161" i="13"/>
  <c r="K190" i="13" s="1"/>
  <c r="G147" i="13"/>
  <c r="G176" i="13" s="1"/>
  <c r="N157" i="13"/>
  <c r="N186" i="13" s="1"/>
  <c r="J143" i="13"/>
  <c r="N146" i="13"/>
  <c r="N147" i="13"/>
  <c r="I157" i="13"/>
  <c r="I186" i="13" s="1"/>
  <c r="E143" i="13"/>
  <c r="T77" i="12"/>
  <c r="I101" i="12"/>
  <c r="U92" i="12"/>
  <c r="M152" i="13"/>
  <c r="N154" i="13"/>
  <c r="J157" i="13"/>
  <c r="J186" i="13" s="1"/>
  <c r="U71" i="12"/>
  <c r="K145" i="13"/>
  <c r="L154" i="13"/>
  <c r="L183" i="13" s="1"/>
  <c r="O96" i="13"/>
  <c r="O98" i="13"/>
  <c r="O92" i="13"/>
  <c r="G157" i="13"/>
  <c r="D156" i="13"/>
  <c r="O76" i="13"/>
  <c r="M155" i="13"/>
  <c r="M184" i="13" s="1"/>
  <c r="I141" i="13"/>
  <c r="I84" i="13"/>
  <c r="I160" i="13"/>
  <c r="E146" i="13"/>
  <c r="E175" i="13" s="1"/>
  <c r="L156" i="13"/>
  <c r="L185" i="13" s="1"/>
  <c r="H142" i="13"/>
  <c r="H171" i="13" s="1"/>
  <c r="L146" i="13"/>
  <c r="G156" i="13"/>
  <c r="G185" i="13" s="1"/>
  <c r="M84" i="13"/>
  <c r="N101" i="12"/>
  <c r="M157" i="13"/>
  <c r="I162" i="13"/>
  <c r="I191" i="13" s="1"/>
  <c r="N142" i="13"/>
  <c r="N171" i="13" s="1"/>
  <c r="E150" i="13"/>
  <c r="J141" i="13"/>
  <c r="J170" i="13" s="1"/>
  <c r="J84" i="13"/>
  <c r="L77" i="12"/>
  <c r="K151" i="13"/>
  <c r="L148" i="13"/>
  <c r="L177" i="13" s="1"/>
  <c r="O93" i="13"/>
  <c r="O106" i="13"/>
  <c r="D155" i="13"/>
  <c r="D184" i="13" s="1"/>
  <c r="O75" i="13"/>
  <c r="K154" i="13"/>
  <c r="D153" i="13"/>
  <c r="O73" i="13"/>
  <c r="L149" i="13"/>
  <c r="G159" i="13"/>
  <c r="M144" i="13"/>
  <c r="J155" i="13"/>
  <c r="J184" i="13" s="1"/>
  <c r="F141" i="13"/>
  <c r="F84" i="13"/>
  <c r="N158" i="13"/>
  <c r="J144" i="13"/>
  <c r="K141" i="13"/>
  <c r="K84" i="13"/>
  <c r="H158" i="13"/>
  <c r="H187" i="13" s="1"/>
  <c r="U91" i="12"/>
  <c r="U95" i="12"/>
  <c r="K101" i="12"/>
  <c r="M154" i="13"/>
  <c r="M183" i="13" s="1"/>
  <c r="I158" i="13"/>
  <c r="N149" i="13"/>
  <c r="E142" i="13"/>
  <c r="J146" i="13"/>
  <c r="U70" i="12"/>
  <c r="U73" i="12"/>
  <c r="F161" i="13"/>
  <c r="K159" i="13"/>
  <c r="L142" i="13"/>
  <c r="H77" i="12"/>
  <c r="K77" i="12"/>
  <c r="L153" i="13"/>
  <c r="Q101" i="12"/>
  <c r="U83" i="12"/>
  <c r="U93" i="12"/>
  <c r="G101" i="12"/>
  <c r="M148" i="13"/>
  <c r="I146" i="13"/>
  <c r="I175" i="13" s="1"/>
  <c r="N148" i="13"/>
  <c r="E162" i="13"/>
  <c r="J159" i="13"/>
  <c r="U68" i="12"/>
  <c r="U72" i="12"/>
  <c r="F150" i="13"/>
  <c r="K153" i="13"/>
  <c r="L147" i="13"/>
  <c r="L176" i="13" s="1"/>
  <c r="R12" i="17"/>
  <c r="O12" i="17"/>
  <c r="D12" i="17"/>
  <c r="Q12" i="17"/>
  <c r="J12" i="17"/>
  <c r="M12" i="17"/>
  <c r="S12" i="17"/>
  <c r="T12" i="17"/>
  <c r="L12" i="17"/>
  <c r="K12" i="17"/>
  <c r="G12" i="17"/>
  <c r="N12" i="17"/>
  <c r="P12" i="17"/>
  <c r="I12" i="17"/>
  <c r="E12" i="17"/>
  <c r="F12" i="17"/>
  <c r="H12" i="17"/>
  <c r="G15" i="18"/>
  <c r="I15" i="18"/>
  <c r="E15" i="18"/>
  <c r="L15" i="18"/>
  <c r="H15" i="18"/>
  <c r="M15" i="18"/>
  <c r="J15" i="18"/>
  <c r="K15" i="18"/>
  <c r="F15" i="18"/>
  <c r="N15" i="18"/>
  <c r="D15" i="18"/>
  <c r="O13" i="18"/>
  <c r="U9" i="17"/>
  <c r="U10" i="17"/>
  <c r="O12" i="18"/>
  <c r="O6" i="18"/>
  <c r="O9" i="18"/>
  <c r="O7" i="18"/>
  <c r="O10" i="18"/>
  <c r="O11" i="18"/>
  <c r="O8" i="18"/>
  <c r="U7" i="17"/>
  <c r="U8" i="17"/>
  <c r="U6" i="17"/>
  <c r="G171" i="13"/>
  <c r="O28" i="13"/>
  <c r="U26" i="12"/>
  <c r="U53" i="12"/>
  <c r="J24" i="18" l="1"/>
  <c r="J37" i="18" s="1"/>
  <c r="G20" i="18"/>
  <c r="G33" i="18" s="1"/>
  <c r="D21" i="18"/>
  <c r="D34" i="18" s="1"/>
  <c r="E26" i="18"/>
  <c r="E39" i="18" s="1"/>
  <c r="D180" i="13"/>
  <c r="M21" i="18"/>
  <c r="M34" i="18" s="1"/>
  <c r="N23" i="18"/>
  <c r="N36" i="18" s="1"/>
  <c r="E180" i="13"/>
  <c r="E191" i="13"/>
  <c r="N180" i="13"/>
  <c r="H27" i="18"/>
  <c r="H40" i="18" s="1"/>
  <c r="E23" i="18"/>
  <c r="E36" i="18" s="1"/>
  <c r="G26" i="18"/>
  <c r="G39" i="18" s="1"/>
  <c r="O170" i="12"/>
  <c r="I170" i="12"/>
  <c r="K170" i="12"/>
  <c r="Q170" i="12"/>
  <c r="S18" i="17"/>
  <c r="S28" i="17" s="1"/>
  <c r="S170" i="12"/>
  <c r="P170" i="12"/>
  <c r="G170" i="12"/>
  <c r="E170" i="12"/>
  <c r="N170" i="12"/>
  <c r="T170" i="12"/>
  <c r="R170" i="12"/>
  <c r="F170" i="12"/>
  <c r="L170" i="12"/>
  <c r="G190" i="13"/>
  <c r="L21" i="18"/>
  <c r="L34" i="18" s="1"/>
  <c r="F20" i="18"/>
  <c r="F33" i="18" s="1"/>
  <c r="L186" i="13"/>
  <c r="G23" i="18"/>
  <c r="G36" i="18" s="1"/>
  <c r="O121" i="13"/>
  <c r="L178" i="13"/>
  <c r="F27" i="18"/>
  <c r="F40" i="18" s="1"/>
  <c r="F24" i="18"/>
  <c r="F37" i="18" s="1"/>
  <c r="K186" i="13"/>
  <c r="F21" i="18"/>
  <c r="F34" i="18" s="1"/>
  <c r="N177" i="13"/>
  <c r="F190" i="13"/>
  <c r="G27" i="18"/>
  <c r="G40" i="18" s="1"/>
  <c r="G186" i="13"/>
  <c r="G24" i="18"/>
  <c r="G37" i="18" s="1"/>
  <c r="I181" i="13"/>
  <c r="L170" i="13"/>
  <c r="I20" i="18"/>
  <c r="I33" i="18" s="1"/>
  <c r="E174" i="13"/>
  <c r="L181" i="13"/>
  <c r="D191" i="13"/>
  <c r="G25" i="18"/>
  <c r="G38" i="18" s="1"/>
  <c r="G170" i="13"/>
  <c r="M185" i="13"/>
  <c r="M27" i="18"/>
  <c r="M40" i="18" s="1"/>
  <c r="N188" i="13"/>
  <c r="J177" i="13"/>
  <c r="F170" i="13"/>
  <c r="F164" i="13"/>
  <c r="F193" i="13" s="1"/>
  <c r="I177" i="13"/>
  <c r="I188" i="13"/>
  <c r="L23" i="18"/>
  <c r="L36" i="18" s="1"/>
  <c r="L180" i="13"/>
  <c r="G172" i="13"/>
  <c r="H176" i="13"/>
  <c r="I173" i="13"/>
  <c r="K180" i="13"/>
  <c r="K23" i="18"/>
  <c r="K36" i="18" s="1"/>
  <c r="M191" i="13"/>
  <c r="H179" i="13"/>
  <c r="J190" i="13"/>
  <c r="F173" i="13"/>
  <c r="F22" i="18"/>
  <c r="F35" i="18" s="1"/>
  <c r="F176" i="13"/>
  <c r="F191" i="13"/>
  <c r="D177" i="13"/>
  <c r="M188" i="13"/>
  <c r="N24" i="18"/>
  <c r="N37" i="18" s="1"/>
  <c r="F179" i="13"/>
  <c r="L175" i="13"/>
  <c r="J181" i="13"/>
  <c r="E20" i="18"/>
  <c r="E33" i="18" s="1"/>
  <c r="E184" i="13"/>
  <c r="D176" i="13"/>
  <c r="J172" i="13"/>
  <c r="J20" i="18"/>
  <c r="J33" i="18" s="1"/>
  <c r="N175" i="13"/>
  <c r="N20" i="18"/>
  <c r="N33" i="18" s="1"/>
  <c r="F188" i="13"/>
  <c r="L189" i="13"/>
  <c r="L26" i="18"/>
  <c r="L39" i="18" s="1"/>
  <c r="J23" i="18"/>
  <c r="J36" i="18" s="1"/>
  <c r="J180" i="13"/>
  <c r="N191" i="13"/>
  <c r="E171" i="13"/>
  <c r="J26" i="18"/>
  <c r="J39" i="18" s="1"/>
  <c r="L20" i="18"/>
  <c r="L33" i="18" s="1"/>
  <c r="G183" i="13"/>
  <c r="E179" i="13"/>
  <c r="L190" i="13"/>
  <c r="K188" i="13"/>
  <c r="J175" i="13"/>
  <c r="M24" i="18"/>
  <c r="M37" i="18" s="1"/>
  <c r="M186" i="13"/>
  <c r="M141" i="13"/>
  <c r="M138" i="13"/>
  <c r="N176" i="13"/>
  <c r="L173" i="13"/>
  <c r="J21" i="18"/>
  <c r="J34" i="18" s="1"/>
  <c r="J179" i="13"/>
  <c r="D174" i="13"/>
  <c r="G191" i="13"/>
  <c r="D171" i="13"/>
  <c r="M171" i="13"/>
  <c r="J185" i="13"/>
  <c r="I164" i="13"/>
  <c r="I193" i="13" s="1"/>
  <c r="I171" i="13"/>
  <c r="E189" i="13"/>
  <c r="E187" i="13"/>
  <c r="H25" i="18"/>
  <c r="H38" i="18" s="1"/>
  <c r="H21" i="18"/>
  <c r="H34" i="18" s="1"/>
  <c r="M173" i="13"/>
  <c r="F26" i="18"/>
  <c r="F39" i="18" s="1"/>
  <c r="I27" i="18"/>
  <c r="I40" i="18" s="1"/>
  <c r="D20" i="18"/>
  <c r="D33" i="18" s="1"/>
  <c r="D189" i="13"/>
  <c r="F174" i="13"/>
  <c r="M23" i="18"/>
  <c r="M36" i="18" s="1"/>
  <c r="G175" i="13"/>
  <c r="I21" i="18"/>
  <c r="I34" i="18" s="1"/>
  <c r="G187" i="13"/>
  <c r="K24" i="18"/>
  <c r="K37" i="18" s="1"/>
  <c r="D188" i="13"/>
  <c r="I180" i="13"/>
  <c r="E172" i="13"/>
  <c r="D22" i="18"/>
  <c r="D35" i="18" s="1"/>
  <c r="H170" i="13"/>
  <c r="I23" i="18"/>
  <c r="I36" i="18" s="1"/>
  <c r="D24" i="18"/>
  <c r="H26" i="18"/>
  <c r="H39" i="18" s="1"/>
  <c r="O157" i="13"/>
  <c r="O186" i="13" s="1"/>
  <c r="F23" i="18"/>
  <c r="F36" i="18" s="1"/>
  <c r="K176" i="13"/>
  <c r="M182" i="13"/>
  <c r="I178" i="13"/>
  <c r="I26" i="18"/>
  <c r="I39" i="18" s="1"/>
  <c r="I24" i="18"/>
  <c r="I37" i="18" s="1"/>
  <c r="G19" i="17"/>
  <c r="G29" i="17" s="1"/>
  <c r="F18" i="17"/>
  <c r="F28" i="17" s="1"/>
  <c r="S16" i="17"/>
  <c r="S26" i="17" s="1"/>
  <c r="L18" i="17"/>
  <c r="L28" i="17" s="1"/>
  <c r="H19" i="17"/>
  <c r="H29" i="17" s="1"/>
  <c r="I17" i="17"/>
  <c r="I27" i="17" s="1"/>
  <c r="D127" i="12"/>
  <c r="J17" i="17"/>
  <c r="J27" i="17" s="1"/>
  <c r="P18" i="17"/>
  <c r="P28" i="17" s="1"/>
  <c r="R17" i="17"/>
  <c r="R27" i="17" s="1"/>
  <c r="R18" i="17"/>
  <c r="R28" i="17" s="1"/>
  <c r="S20" i="17"/>
  <c r="S30" i="17" s="1"/>
  <c r="F20" i="17"/>
  <c r="F30" i="17" s="1"/>
  <c r="M16" i="17"/>
  <c r="M26" i="17" s="1"/>
  <c r="D131" i="12"/>
  <c r="D159" i="12" s="1"/>
  <c r="D20" i="17"/>
  <c r="D30" i="17" s="1"/>
  <c r="R151" i="12"/>
  <c r="R179" i="12" s="1"/>
  <c r="O16" i="17"/>
  <c r="O26" i="17" s="1"/>
  <c r="T17" i="17"/>
  <c r="T27" i="17" s="1"/>
  <c r="T19" i="17"/>
  <c r="T29" i="17" s="1"/>
  <c r="R16" i="17"/>
  <c r="R26" i="17" s="1"/>
  <c r="L20" i="17"/>
  <c r="L30" i="17" s="1"/>
  <c r="L127" i="12"/>
  <c r="P127" i="12"/>
  <c r="T18" i="17"/>
  <c r="T28" i="17" s="1"/>
  <c r="R127" i="12"/>
  <c r="J20" i="17"/>
  <c r="J30" i="17" s="1"/>
  <c r="H18" i="17"/>
  <c r="H28" i="17" s="1"/>
  <c r="E16" i="17"/>
  <c r="E26" i="17" s="1"/>
  <c r="P20" i="17"/>
  <c r="P30" i="17" s="1"/>
  <c r="P151" i="12"/>
  <c r="P179" i="12" s="1"/>
  <c r="L16" i="17"/>
  <c r="L26" i="17" s="1"/>
  <c r="G18" i="17"/>
  <c r="G28" i="17" s="1"/>
  <c r="T20" i="17"/>
  <c r="T30" i="17" s="1"/>
  <c r="S151" i="12"/>
  <c r="S179" i="12" s="1"/>
  <c r="M17" i="17"/>
  <c r="M27" i="17" s="1"/>
  <c r="M18" i="17"/>
  <c r="M28" i="17" s="1"/>
  <c r="I18" i="17"/>
  <c r="I28" i="17" s="1"/>
  <c r="M20" i="17"/>
  <c r="M30" i="17" s="1"/>
  <c r="L19" i="17"/>
  <c r="L29" i="17" s="1"/>
  <c r="H20" i="17"/>
  <c r="H30" i="17" s="1"/>
  <c r="G20" i="17"/>
  <c r="G30" i="17" s="1"/>
  <c r="J19" i="17"/>
  <c r="J29" i="17" s="1"/>
  <c r="L151" i="12"/>
  <c r="L179" i="12" s="1"/>
  <c r="O19" i="17"/>
  <c r="O29" i="17" s="1"/>
  <c r="G151" i="12"/>
  <c r="G179" i="12" s="1"/>
  <c r="P19" i="17"/>
  <c r="P29" i="17" s="1"/>
  <c r="S127" i="12"/>
  <c r="O159" i="13"/>
  <c r="O188" i="13" s="1"/>
  <c r="O145" i="13"/>
  <c r="O174" i="13" s="1"/>
  <c r="J27" i="18"/>
  <c r="J40" i="18" s="1"/>
  <c r="F127" i="12"/>
  <c r="S17" i="17"/>
  <c r="S27" i="17" s="1"/>
  <c r="D18" i="17"/>
  <c r="D28" i="17" s="1"/>
  <c r="J127" i="12"/>
  <c r="K187" i="13"/>
  <c r="H178" i="13"/>
  <c r="E190" i="13"/>
  <c r="N189" i="13"/>
  <c r="D170" i="13"/>
  <c r="J187" i="13"/>
  <c r="F138" i="13"/>
  <c r="G22" i="18"/>
  <c r="G35" i="18" s="1"/>
  <c r="M22" i="18"/>
  <c r="M35" i="18" s="1"/>
  <c r="M20" i="18"/>
  <c r="M33" i="18" s="1"/>
  <c r="E24" i="18"/>
  <c r="E37" i="18" s="1"/>
  <c r="D19" i="17"/>
  <c r="D29" i="17" s="1"/>
  <c r="M177" i="13"/>
  <c r="G21" i="18"/>
  <c r="G34" i="18" s="1"/>
  <c r="H177" i="13"/>
  <c r="O125" i="13"/>
  <c r="O136" i="13"/>
  <c r="O129" i="13"/>
  <c r="I187" i="13"/>
  <c r="M190" i="13"/>
  <c r="G184" i="13"/>
  <c r="N172" i="13"/>
  <c r="M151" i="12"/>
  <c r="M179" i="12" s="1"/>
  <c r="H189" i="13"/>
  <c r="P16" i="17"/>
  <c r="P26" i="17" s="1"/>
  <c r="O151" i="12"/>
  <c r="O179" i="12" s="1"/>
  <c r="O147" i="13"/>
  <c r="O176" i="13" s="1"/>
  <c r="J138" i="13"/>
  <c r="O17" i="17"/>
  <c r="O27" i="17" s="1"/>
  <c r="E164" i="13"/>
  <c r="E193" i="13" s="1"/>
  <c r="H186" i="13"/>
  <c r="J22" i="18"/>
  <c r="J35" i="18" s="1"/>
  <c r="R19" i="17"/>
  <c r="R29" i="17" s="1"/>
  <c r="E170" i="13"/>
  <c r="D175" i="13"/>
  <c r="G16" i="17"/>
  <c r="G26" i="17" s="1"/>
  <c r="H182" i="13"/>
  <c r="L138" i="13"/>
  <c r="J164" i="13"/>
  <c r="J193" i="13" s="1"/>
  <c r="O155" i="13"/>
  <c r="O184" i="13" s="1"/>
  <c r="M181" i="13"/>
  <c r="L182" i="13"/>
  <c r="I179" i="13"/>
  <c r="O143" i="13"/>
  <c r="O172" i="13" s="1"/>
  <c r="H24" i="18"/>
  <c r="H37" i="18" s="1"/>
  <c r="L22" i="18"/>
  <c r="L35" i="18" s="1"/>
  <c r="E21" i="18"/>
  <c r="E34" i="18" s="1"/>
  <c r="D182" i="13"/>
  <c r="O20" i="17"/>
  <c r="P17" i="17"/>
  <c r="P27" i="17" s="1"/>
  <c r="E27" i="18"/>
  <c r="E40" i="18" s="1"/>
  <c r="M127" i="12"/>
  <c r="J188" i="13"/>
  <c r="H23" i="18"/>
  <c r="H36" i="18" s="1"/>
  <c r="J25" i="18"/>
  <c r="J38" i="18" s="1"/>
  <c r="E186" i="13"/>
  <c r="G17" i="17"/>
  <c r="G27" i="17" s="1"/>
  <c r="N26" i="18"/>
  <c r="N39" i="18" s="1"/>
  <c r="L171" i="13"/>
  <c r="H22" i="18"/>
  <c r="H35" i="18" s="1"/>
  <c r="D25" i="18"/>
  <c r="D38" i="18" s="1"/>
  <c r="D138" i="13"/>
  <c r="I138" i="13"/>
  <c r="E188" i="13"/>
  <c r="J18" i="17"/>
  <c r="J28" i="17" s="1"/>
  <c r="H180" i="13"/>
  <c r="I22" i="18"/>
  <c r="I35" i="18" s="1"/>
  <c r="R20" i="17"/>
  <c r="R30" i="17" s="1"/>
  <c r="F25" i="18"/>
  <c r="F38" i="18" s="1"/>
  <c r="I25" i="18"/>
  <c r="I38" i="18" s="1"/>
  <c r="M179" i="13"/>
  <c r="O127" i="12"/>
  <c r="I189" i="13"/>
  <c r="N183" i="13"/>
  <c r="O131" i="13"/>
  <c r="M19" i="17"/>
  <c r="M29" i="17" s="1"/>
  <c r="S19" i="17"/>
  <c r="S29" i="17" s="1"/>
  <c r="E19" i="17"/>
  <c r="E29" i="17" s="1"/>
  <c r="E127" i="12"/>
  <c r="F178" i="13"/>
  <c r="H185" i="13"/>
  <c r="I170" i="13"/>
  <c r="O151" i="13"/>
  <c r="O180" i="13" s="1"/>
  <c r="E185" i="13"/>
  <c r="G173" i="13"/>
  <c r="N185" i="13"/>
  <c r="E178" i="13"/>
  <c r="O135" i="13"/>
  <c r="L25" i="18"/>
  <c r="L38" i="18" s="1"/>
  <c r="G178" i="13"/>
  <c r="E22" i="18"/>
  <c r="E35" i="18" s="1"/>
  <c r="L17" i="17"/>
  <c r="L27" i="17" s="1"/>
  <c r="J173" i="13"/>
  <c r="G164" i="13"/>
  <c r="G193" i="13" s="1"/>
  <c r="D179" i="13"/>
  <c r="O117" i="13"/>
  <c r="O133" i="13"/>
  <c r="H138" i="13"/>
  <c r="E25" i="18"/>
  <c r="E38" i="18" s="1"/>
  <c r="N190" i="13"/>
  <c r="G138" i="13"/>
  <c r="K174" i="13"/>
  <c r="O84" i="13"/>
  <c r="N22" i="18"/>
  <c r="N35" i="18" s="1"/>
  <c r="G188" i="13"/>
  <c r="I127" i="12"/>
  <c r="K20" i="18"/>
  <c r="U101" i="12"/>
  <c r="G127" i="12"/>
  <c r="T127" i="12"/>
  <c r="E138" i="13"/>
  <c r="H16" i="17"/>
  <c r="H26" i="17" s="1"/>
  <c r="H127" i="12"/>
  <c r="O119" i="13"/>
  <c r="O110" i="13"/>
  <c r="U77" i="12"/>
  <c r="O15" i="18"/>
  <c r="U12" i="17"/>
  <c r="O149" i="13"/>
  <c r="O178" i="13" s="1"/>
  <c r="N187" i="13"/>
  <c r="K191" i="13"/>
  <c r="K183" i="13"/>
  <c r="H20" i="18"/>
  <c r="O142" i="13"/>
  <c r="O171" i="13" s="1"/>
  <c r="K179" i="13"/>
  <c r="N18" i="17"/>
  <c r="N28" i="17" s="1"/>
  <c r="K18" i="17"/>
  <c r="K28" i="17" s="1"/>
  <c r="K171" i="13"/>
  <c r="U107" i="12"/>
  <c r="Q18" i="17"/>
  <c r="Q28" i="17" s="1"/>
  <c r="D187" i="13"/>
  <c r="E18" i="17"/>
  <c r="E28" i="17" s="1"/>
  <c r="D190" i="13"/>
  <c r="K189" i="13"/>
  <c r="F16" i="17"/>
  <c r="K185" i="13"/>
  <c r="E20" i="17"/>
  <c r="E30" i="17" s="1"/>
  <c r="U133" i="12"/>
  <c r="U161" i="12" s="1"/>
  <c r="D185" i="13"/>
  <c r="U109" i="12"/>
  <c r="K19" i="17"/>
  <c r="K29" i="17" s="1"/>
  <c r="N16" i="17"/>
  <c r="U108" i="12"/>
  <c r="U119" i="12"/>
  <c r="Q19" i="17"/>
  <c r="Q29" i="17" s="1"/>
  <c r="U124" i="12"/>
  <c r="N20" i="17"/>
  <c r="N30" i="17" s="1"/>
  <c r="U143" i="12"/>
  <c r="U171" i="12" s="1"/>
  <c r="U117" i="12"/>
  <c r="U113" i="12"/>
  <c r="U114" i="12"/>
  <c r="U148" i="12"/>
  <c r="U176" i="12" s="1"/>
  <c r="U134" i="12"/>
  <c r="U162" i="12" s="1"/>
  <c r="U118" i="12"/>
  <c r="Q127" i="12"/>
  <c r="U147" i="12"/>
  <c r="U175" i="12" s="1"/>
  <c r="K141" i="12"/>
  <c r="U122" i="12"/>
  <c r="U110" i="12"/>
  <c r="N127" i="12"/>
  <c r="U135" i="12"/>
  <c r="U163" i="12" s="1"/>
  <c r="Q17" i="17"/>
  <c r="Q27" i="17" s="1"/>
  <c r="U106" i="12"/>
  <c r="N151" i="12"/>
  <c r="N179" i="12" s="1"/>
  <c r="U123" i="12"/>
  <c r="N19" i="17"/>
  <c r="N29" i="17" s="1"/>
  <c r="U125" i="12"/>
  <c r="K16" i="17"/>
  <c r="U111" i="12"/>
  <c r="N17" i="17"/>
  <c r="N27" i="17" s="1"/>
  <c r="U116" i="12"/>
  <c r="K20" i="17"/>
  <c r="K30" i="17" s="1"/>
  <c r="Q20" i="17"/>
  <c r="Q30" i="17" s="1"/>
  <c r="K127" i="12"/>
  <c r="U112" i="12"/>
  <c r="U137" i="12"/>
  <c r="U165" i="12" s="1"/>
  <c r="U121" i="12"/>
  <c r="U115" i="12"/>
  <c r="U120" i="12"/>
  <c r="O152" i="13"/>
  <c r="O181" i="13" s="1"/>
  <c r="O144" i="13"/>
  <c r="O173" i="13" s="1"/>
  <c r="O156" i="13"/>
  <c r="O185" i="13" s="1"/>
  <c r="O154" i="13"/>
  <c r="O183" i="13" s="1"/>
  <c r="M189" i="13"/>
  <c r="O123" i="13"/>
  <c r="K175" i="13"/>
  <c r="K173" i="13"/>
  <c r="K181" i="13"/>
  <c r="O162" i="13"/>
  <c r="O191" i="13" s="1"/>
  <c r="O120" i="13"/>
  <c r="O128" i="13"/>
  <c r="O126" i="13"/>
  <c r="O118" i="13"/>
  <c r="O127" i="13"/>
  <c r="K164" i="13"/>
  <c r="K193" i="13" s="1"/>
  <c r="O134" i="13"/>
  <c r="K170" i="13"/>
  <c r="O153" i="13"/>
  <c r="O182" i="13" s="1"/>
  <c r="K138" i="13"/>
  <c r="O116" i="13"/>
  <c r="O160" i="13"/>
  <c r="O189" i="13" s="1"/>
  <c r="K182" i="13"/>
  <c r="H17" i="17"/>
  <c r="H27" i="17" s="1"/>
  <c r="H151" i="12"/>
  <c r="H179" i="12" s="1"/>
  <c r="U136" i="12"/>
  <c r="U164" i="12" s="1"/>
  <c r="F17" i="17"/>
  <c r="F27" i="17" s="1"/>
  <c r="O148" i="13"/>
  <c r="O177" i="13" s="1"/>
  <c r="K22" i="18"/>
  <c r="K35" i="18" s="1"/>
  <c r="O130" i="13"/>
  <c r="K177" i="13"/>
  <c r="K27" i="18"/>
  <c r="K40" i="18" s="1"/>
  <c r="K21" i="18"/>
  <c r="K34" i="18" s="1"/>
  <c r="O122" i="13"/>
  <c r="K25" i="18"/>
  <c r="K38" i="18" s="1"/>
  <c r="D27" i="18"/>
  <c r="D40" i="18" s="1"/>
  <c r="L164" i="13"/>
  <c r="L193" i="13" s="1"/>
  <c r="D164" i="13"/>
  <c r="D193" i="13" s="1"/>
  <c r="O161" i="13"/>
  <c r="O190" i="13" s="1"/>
  <c r="H164" i="13"/>
  <c r="H193" i="13" s="1"/>
  <c r="E17" i="17"/>
  <c r="E27" i="17" s="1"/>
  <c r="D17" i="17"/>
  <c r="D27" i="17" s="1"/>
  <c r="U142" i="12"/>
  <c r="U170" i="12" s="1"/>
  <c r="U138" i="12"/>
  <c r="U166" i="12" s="1"/>
  <c r="J151" i="12"/>
  <c r="J179" i="12" s="1"/>
  <c r="U130" i="12"/>
  <c r="U158" i="12" s="1"/>
  <c r="U139" i="12"/>
  <c r="U167" i="12" s="1"/>
  <c r="U132" i="12"/>
  <c r="U160" i="12" s="1"/>
  <c r="U144" i="12"/>
  <c r="U172" i="12" s="1"/>
  <c r="I19" i="17"/>
  <c r="I29" i="17" s="1"/>
  <c r="F151" i="12"/>
  <c r="F179" i="12" s="1"/>
  <c r="J16" i="17"/>
  <c r="U140" i="12"/>
  <c r="U168" i="12" s="1"/>
  <c r="I16" i="17"/>
  <c r="Q151" i="12"/>
  <c r="Q179" i="12" s="1"/>
  <c r="Q16" i="17"/>
  <c r="E151" i="12"/>
  <c r="E179" i="12" s="1"/>
  <c r="U145" i="12"/>
  <c r="U173" i="12" s="1"/>
  <c r="U149" i="12"/>
  <c r="U177" i="12" s="1"/>
  <c r="F19" i="17"/>
  <c r="F29" i="17" s="1"/>
  <c r="T16" i="17"/>
  <c r="I151" i="12"/>
  <c r="I179" i="12" s="1"/>
  <c r="U146" i="12"/>
  <c r="U174" i="12" s="1"/>
  <c r="I20" i="17"/>
  <c r="I30" i="17" s="1"/>
  <c r="T151" i="12"/>
  <c r="T179" i="12" s="1"/>
  <c r="O158" i="13"/>
  <c r="O187" i="13" s="1"/>
  <c r="L187" i="13"/>
  <c r="O146" i="13"/>
  <c r="O175" i="13" s="1"/>
  <c r="K26" i="18"/>
  <c r="K39" i="18" s="1"/>
  <c r="M26" i="18"/>
  <c r="M39" i="18" s="1"/>
  <c r="D26" i="18"/>
  <c r="N27" i="18"/>
  <c r="N40" i="18" s="1"/>
  <c r="L27" i="18"/>
  <c r="L40" i="18" s="1"/>
  <c r="D36" i="18"/>
  <c r="N178" i="13"/>
  <c r="N141" i="13"/>
  <c r="O115" i="13"/>
  <c r="N138" i="13"/>
  <c r="N150" i="13"/>
  <c r="O124" i="13"/>
  <c r="O132" i="13"/>
  <c r="H175" i="13"/>
  <c r="K169" i="12" l="1"/>
  <c r="O24" i="18"/>
  <c r="O37" i="18" s="1"/>
  <c r="M170" i="13"/>
  <c r="D37" i="18"/>
  <c r="M164" i="13"/>
  <c r="M193" i="13" s="1"/>
  <c r="M25" i="18"/>
  <c r="M38" i="18" s="1"/>
  <c r="F29" i="18"/>
  <c r="F42" i="18" s="1"/>
  <c r="O22" i="17"/>
  <c r="O32" i="17" s="1"/>
  <c r="D151" i="12"/>
  <c r="D179" i="12" s="1"/>
  <c r="U131" i="12"/>
  <c r="U159" i="12" s="1"/>
  <c r="D16" i="17"/>
  <c r="D22" i="17" s="1"/>
  <c r="D32" i="17" s="1"/>
  <c r="M22" i="17"/>
  <c r="M32" i="17" s="1"/>
  <c r="P22" i="17"/>
  <c r="P32" i="17" s="1"/>
  <c r="O30" i="17"/>
  <c r="I29" i="18"/>
  <c r="I42" i="18" s="1"/>
  <c r="G22" i="17"/>
  <c r="G32" i="17" s="1"/>
  <c r="R22" i="17"/>
  <c r="R32" i="17" s="1"/>
  <c r="J29" i="18"/>
  <c r="J42" i="18" s="1"/>
  <c r="L22" i="17"/>
  <c r="L32" i="17" s="1"/>
  <c r="H29" i="18"/>
  <c r="H42" i="18" s="1"/>
  <c r="G29" i="18"/>
  <c r="G42" i="18" s="1"/>
  <c r="S22" i="17"/>
  <c r="S32" i="17" s="1"/>
  <c r="O23" i="18"/>
  <c r="O36" i="18" s="1"/>
  <c r="E29" i="18"/>
  <c r="E42" i="18" s="1"/>
  <c r="H22" i="17"/>
  <c r="F26" i="17"/>
  <c r="F22" i="17"/>
  <c r="K26" i="17"/>
  <c r="J26" i="17"/>
  <c r="J22" i="17"/>
  <c r="N26" i="17"/>
  <c r="N22" i="17"/>
  <c r="N32" i="17" s="1"/>
  <c r="T26" i="17"/>
  <c r="T22" i="17"/>
  <c r="T32" i="17" s="1"/>
  <c r="E22" i="17"/>
  <c r="Q26" i="17"/>
  <c r="Q22" i="17"/>
  <c r="I26" i="17"/>
  <c r="I22" i="17"/>
  <c r="D29" i="18"/>
  <c r="D42" i="18" s="1"/>
  <c r="H33" i="18"/>
  <c r="K33" i="18"/>
  <c r="K29" i="18"/>
  <c r="L29" i="18"/>
  <c r="L42" i="18" s="1"/>
  <c r="O20" i="18"/>
  <c r="O22" i="18"/>
  <c r="O35" i="18" s="1"/>
  <c r="K17" i="17"/>
  <c r="K27" i="17" s="1"/>
  <c r="K151" i="12"/>
  <c r="K179" i="12" s="1"/>
  <c r="N25" i="18"/>
  <c r="N38" i="18" s="1"/>
  <c r="U141" i="12"/>
  <c r="U169" i="12" s="1"/>
  <c r="U18" i="17"/>
  <c r="U28" i="17" s="1"/>
  <c r="U127" i="12"/>
  <c r="O138" i="13"/>
  <c r="U19" i="17"/>
  <c r="U29" i="17" s="1"/>
  <c r="U20" i="17"/>
  <c r="U30" i="17" s="1"/>
  <c r="O27" i="18"/>
  <c r="O40" i="18" s="1"/>
  <c r="N21" i="18"/>
  <c r="O26" i="18"/>
  <c r="O39" i="18" s="1"/>
  <c r="D39" i="18"/>
  <c r="N164" i="13"/>
  <c r="O141" i="13"/>
  <c r="O170" i="13" s="1"/>
  <c r="N170" i="13"/>
  <c r="N179" i="13"/>
  <c r="O150" i="13"/>
  <c r="O179" i="13" s="1"/>
  <c r="U16" i="17" l="1"/>
  <c r="U26" i="17" s="1"/>
  <c r="M29" i="18"/>
  <c r="M42" i="18" s="1"/>
  <c r="D26" i="17"/>
  <c r="K22" i="17"/>
  <c r="K32" i="17" s="1"/>
  <c r="N29" i="18"/>
  <c r="O33" i="18"/>
  <c r="O25" i="18"/>
  <c r="O38" i="18" s="1"/>
  <c r="U151" i="12"/>
  <c r="U179" i="12" s="1"/>
  <c r="U17" i="17"/>
  <c r="U27" i="17" s="1"/>
  <c r="H32" i="17"/>
  <c r="E32" i="17"/>
  <c r="J32" i="17"/>
  <c r="Q32" i="17"/>
  <c r="F32" i="17"/>
  <c r="I32" i="17"/>
  <c r="N34" i="18"/>
  <c r="O21" i="18"/>
  <c r="O34" i="18" s="1"/>
  <c r="K42" i="18"/>
  <c r="N193" i="13"/>
  <c r="O164" i="13"/>
  <c r="O193" i="13" s="1"/>
  <c r="U22" i="17" l="1"/>
  <c r="O29" i="18"/>
  <c r="N42" i="18"/>
  <c r="U32" i="17" l="1"/>
  <c r="O42" i="1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<sst xmlns="http://schemas.openxmlformats.org/spreadsheetml/2006/main" count="116177" uniqueCount="1713">
  <si>
    <t>Version number:</t>
  </si>
  <si>
    <t>File name:</t>
  </si>
  <si>
    <t>Date:</t>
  </si>
  <si>
    <t>For enquiries please contact:</t>
  </si>
  <si>
    <t>PR24@ofwat.gov.uk</t>
  </si>
  <si>
    <t>Contents:</t>
  </si>
  <si>
    <t>Tab name</t>
  </si>
  <si>
    <t>Description</t>
  </si>
  <si>
    <t>Cover</t>
  </si>
  <si>
    <t xml:space="preserve">Cover </t>
  </si>
  <si>
    <t>Conceptual model</t>
  </si>
  <si>
    <t>Flow chart of model</t>
  </si>
  <si>
    <t>Inputs&gt;&gt;&gt;</t>
  </si>
  <si>
    <t>Empty sheet</t>
  </si>
  <si>
    <t>CPIH data</t>
  </si>
  <si>
    <t>CPIH inputs</t>
  </si>
  <si>
    <t>Control</t>
  </si>
  <si>
    <t>PR24 Transition expenditure adjustment</t>
  </si>
  <si>
    <t>F_Input_APR</t>
  </si>
  <si>
    <t>APR data from fountain</t>
  </si>
  <si>
    <t>APR Data</t>
  </si>
  <si>
    <t>APR data for analysis</t>
  </si>
  <si>
    <t>Override</t>
  </si>
  <si>
    <t>Overrides to APR data</t>
  </si>
  <si>
    <t>Explanation</t>
  </si>
  <si>
    <t>Explanation of overrides</t>
  </si>
  <si>
    <t>APR Data Final</t>
  </si>
  <si>
    <t>Final APR data for analysis</t>
  </si>
  <si>
    <t>PR24 - Water (CW3)</t>
  </si>
  <si>
    <t>CW3 Water data input</t>
  </si>
  <si>
    <t>PR24 - CW12&amp;CW17</t>
  </si>
  <si>
    <t>CW12 &amp; CW17 data inputs</t>
  </si>
  <si>
    <t>PR24 - Wastewater (CWW3)</t>
  </si>
  <si>
    <t>CWW3 Wastewater data input</t>
  </si>
  <si>
    <t>PR24 - CWW12&amp;CWW17</t>
  </si>
  <si>
    <t>CWW12 &amp; CWW17 data input</t>
  </si>
  <si>
    <t>Adjustments &gt;&gt;</t>
  </si>
  <si>
    <t>WINEP Amber</t>
  </si>
  <si>
    <t>Reconciliation of WINEP amber schemes</t>
  </si>
  <si>
    <t xml:space="preserve">Green recovery   </t>
  </si>
  <si>
    <t>Unspent Green recovery costs</t>
  </si>
  <si>
    <t>Other Carryovers</t>
  </si>
  <si>
    <t>AMP7 Carryover schemes</t>
  </si>
  <si>
    <t>Mapping&gt;&gt;&gt;</t>
  </si>
  <si>
    <t>Water</t>
  </si>
  <si>
    <t>Mapping line description between PR24, PR19 and PR19 aggregator for Water</t>
  </si>
  <si>
    <t>Wastewater</t>
  </si>
  <si>
    <t>Mapping line description between PR24, PR19 and PR19 aggregator for Wastewater</t>
  </si>
  <si>
    <t>Analysis&gt;&gt;&gt;</t>
  </si>
  <si>
    <t>Water spend - excl CW12&amp;17</t>
  </si>
  <si>
    <t>Data analysis on Allowed, Actual and Forecast spend for Water excluding CW12&amp;17</t>
  </si>
  <si>
    <t>Wastewater spend -excl CWW12&amp;17</t>
  </si>
  <si>
    <t>Data analysis on Allowed, Actual and Forecast spend for Wastewater excluding CW12&amp;17</t>
  </si>
  <si>
    <t>Adjustments</t>
  </si>
  <si>
    <t>Calculates adjustments to apply to allowances and spend</t>
  </si>
  <si>
    <t>Outputs&gt;&gt;&gt;</t>
  </si>
  <si>
    <t>PR19 WW spend</t>
  </si>
  <si>
    <t>Comparison between PR19 Allowance and Forecast expenditure for wastewater</t>
  </si>
  <si>
    <t>PR19 W spend</t>
  </si>
  <si>
    <t>Comparison between PR19 Allowance and Forecast expenditure for water</t>
  </si>
  <si>
    <t>Company</t>
  </si>
  <si>
    <t>End of sheet</t>
  </si>
  <si>
    <t>Month</t>
  </si>
  <si>
    <t>CPIH</t>
  </si>
  <si>
    <t>2009 APR</t>
  </si>
  <si>
    <t>2009 MAY</t>
  </si>
  <si>
    <t>2009 JUN</t>
  </si>
  <si>
    <t>2009 JUL</t>
  </si>
  <si>
    <t>2009 AUG</t>
  </si>
  <si>
    <t>2009 SEP</t>
  </si>
  <si>
    <t>2009 OCT</t>
  </si>
  <si>
    <t>2009 NOV</t>
  </si>
  <si>
    <t>2009 DEC</t>
  </si>
  <si>
    <t>2010 JAN</t>
  </si>
  <si>
    <t>2010 FEB</t>
  </si>
  <si>
    <t>2010 MAR</t>
  </si>
  <si>
    <t>2010 APR</t>
  </si>
  <si>
    <t>2010 MAY</t>
  </si>
  <si>
    <t>2010 JUN</t>
  </si>
  <si>
    <t>2010 JUL</t>
  </si>
  <si>
    <t>2010 AUG</t>
  </si>
  <si>
    <t>2017/18 to 2022/23 prices</t>
  </si>
  <si>
    <t>2010 SEP</t>
  </si>
  <si>
    <t>2010 OCT</t>
  </si>
  <si>
    <t>2023/24 to 2022/23 prices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</si>
  <si>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</si>
  <si>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</si>
  <si>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</si>
  <si>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</si>
  <si>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</si>
  <si>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</si>
  <si>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</si>
  <si>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</si>
  <si>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</si>
  <si>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</si>
  <si>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</si>
  <si>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</si>
  <si>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</si>
  <si>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</si>
  <si>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</si>
  <si>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</si>
  <si>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</si>
  <si>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</si>
  <si>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</si>
  <si>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</si>
  <si>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</si>
  <si>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</si>
  <si>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</si>
  <si>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</si>
  <si>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</si>
  <si>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</si>
  <si>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</si>
  <si>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</si>
  <si>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</si>
  <si>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</si>
  <si>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</si>
  <si>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</si>
  <si>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</si>
  <si>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</si>
  <si>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</si>
  <si>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</si>
  <si>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</si>
  <si>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</si>
  <si>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</si>
  <si>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</si>
  <si>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</si>
  <si>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</si>
  <si>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</si>
  <si>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</si>
  <si>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</si>
  <si>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</si>
  <si>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</si>
  <si>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</si>
  <si>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</si>
  <si>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</si>
  <si>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</si>
  <si>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</si>
  <si>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</si>
  <si>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</si>
  <si>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</si>
  <si>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</si>
  <si>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</si>
  <si>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</si>
  <si>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</si>
  <si>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</si>
  <si>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</si>
  <si>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</si>
  <si>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</si>
  <si>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</si>
  <si>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</si>
  <si>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</si>
  <si>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</si>
  <si>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</si>
  <si>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</si>
  <si>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</si>
  <si>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</si>
  <si>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</si>
  <si>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</si>
  <si>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</si>
  <si>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</si>
  <si>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</si>
  <si>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</si>
  <si>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</si>
  <si>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</si>
  <si>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</si>
  <si>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</si>
  <si>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</si>
  <si>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</si>
  <si>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</si>
  <si>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</si>
  <si>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</si>
  <si>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</si>
  <si>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</si>
  <si>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</si>
  <si>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</si>
  <si>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</si>
  <si>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</si>
  <si>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</si>
  <si>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</si>
  <si>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</si>
  <si>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</si>
  <si>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</si>
  <si>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</si>
  <si>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2019 JAN</t>
  </si>
  <si>
    <t>2019 FEB</t>
  </si>
  <si>
    <t>2019 MAR</t>
  </si>
  <si>
    <t>2019 APR</t>
  </si>
  <si>
    <t>2019 MAY</t>
  </si>
  <si>
    <t>2019 JUN</t>
  </si>
  <si>
    <t>2019 JUL</t>
  </si>
  <si>
    <t>2019 AUG</t>
  </si>
  <si>
    <t>2019 SEP</t>
  </si>
  <si>
    <t>2019 OCT</t>
  </si>
  <si>
    <t>2019 NOV</t>
  </si>
  <si>
    <t>2019 DEC</t>
  </si>
  <si>
    <t>2020 JAN</t>
  </si>
  <si>
    <t>2020 FEB</t>
  </si>
  <si>
    <t>2020 MAR</t>
  </si>
  <si>
    <t>2020 APR</t>
  </si>
  <si>
    <t>2020 MAY</t>
  </si>
  <si>
    <t>2020 JUN</t>
  </si>
  <si>
    <t>2020 JUL</t>
  </si>
  <si>
    <t>2020 AUG</t>
  </si>
  <si>
    <t>2020 SEP</t>
  </si>
  <si>
    <t>2020 OCT</t>
  </si>
  <si>
    <t>2020 NOV</t>
  </si>
  <si>
    <t>2020 DEC</t>
  </si>
  <si>
    <t>2021 JAN</t>
  </si>
  <si>
    <t>2021 FEB</t>
  </si>
  <si>
    <t>2021 MAR</t>
  </si>
  <si>
    <t>2021 APR</t>
  </si>
  <si>
    <t>2021 MAY</t>
  </si>
  <si>
    <t>2021 JUN</t>
  </si>
  <si>
    <t>2021 JUL</t>
  </si>
  <si>
    <t>2021 AUG</t>
  </si>
  <si>
    <t>2021 SEP</t>
  </si>
  <si>
    <t>2021 OCT</t>
  </si>
  <si>
    <t>2021 NOV</t>
  </si>
  <si>
    <t>2021 DEC</t>
  </si>
  <si>
    <t>2022 JAN</t>
  </si>
  <si>
    <t>2022 FEB</t>
  </si>
  <si>
    <t>2022 MAR</t>
  </si>
  <si>
    <t>2022 APR</t>
  </si>
  <si>
    <t>2022 MAY</t>
  </si>
  <si>
    <t>2022 JUN</t>
  </si>
  <si>
    <t>2022 JUL</t>
  </si>
  <si>
    <t>2022 AUG</t>
  </si>
  <si>
    <t>2022 SEP</t>
  </si>
  <si>
    <t>2022 OCT</t>
  </si>
  <si>
    <t>2022 NOV</t>
  </si>
  <si>
    <t>2022 DEC</t>
  </si>
  <si>
    <t>2023 JAN</t>
  </si>
  <si>
    <t>2023 FEB</t>
  </si>
  <si>
    <t>2023 MAR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</si>
  <si>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</si>
  <si>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</si>
  <si>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</si>
  <si>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</si>
  <si>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</si>
  <si>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</si>
  <si>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</si>
  <si>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</si>
  <si>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</si>
  <si>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</si>
  <si>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</si>
  <si>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</si>
  <si>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</si>
  <si>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2023/24 PB</t>
  </si>
  <si>
    <t>2022/23 PB</t>
  </si>
  <si>
    <t>CPIH fin yr ave</t>
  </si>
  <si>
    <t>Index</t>
  </si>
  <si>
    <t>Title</t>
  </si>
  <si>
    <t>CPIH INDEX 00: ALL ITEMS 2015=100</t>
  </si>
  <si>
    <t>CDID</t>
  </si>
  <si>
    <t>L522</t>
  </si>
  <si>
    <t>Source dataset ID</t>
  </si>
  <si>
    <t>MM23</t>
  </si>
  <si>
    <t>PreUnit</t>
  </si>
  <si>
    <t>Unit</t>
  </si>
  <si>
    <t>Index, base year = 100</t>
  </si>
  <si>
    <t>Release date</t>
  </si>
  <si>
    <t>Next release</t>
  </si>
  <si>
    <t>avg between:</t>
  </si>
  <si>
    <t>2023 APR</t>
  </si>
  <si>
    <t>Important notes</t>
  </si>
  <si>
    <t>2024 MAR</t>
  </si>
  <si>
    <t>Transition spend included in CW3/CWW3?</t>
  </si>
  <si>
    <t>Adjustment</t>
  </si>
  <si>
    <t>ANH</t>
  </si>
  <si>
    <t>Yes</t>
  </si>
  <si>
    <t>WSH</t>
  </si>
  <si>
    <t>HDD</t>
  </si>
  <si>
    <t>NES</t>
  </si>
  <si>
    <t>SVE</t>
  </si>
  <si>
    <t>SWB</t>
  </si>
  <si>
    <t>SRN</t>
  </si>
  <si>
    <t>TMS</t>
  </si>
  <si>
    <t>No</t>
  </si>
  <si>
    <t>NWT</t>
  </si>
  <si>
    <t>WSX</t>
  </si>
  <si>
    <t>YKY</t>
  </si>
  <si>
    <t>AFW</t>
  </si>
  <si>
    <t>BRL</t>
  </si>
  <si>
    <t>PRT</t>
  </si>
  <si>
    <t>SEW</t>
  </si>
  <si>
    <t>SSC</t>
  </si>
  <si>
    <t>SES</t>
  </si>
  <si>
    <t>WCPR 2024</t>
  </si>
  <si>
    <t>Run on 09 Oct 2024 9:45</t>
  </si>
  <si>
    <t>Company Acronym</t>
  </si>
  <si>
    <t>Item Code</t>
  </si>
  <si>
    <t>Item Description</t>
  </si>
  <si>
    <t>Item Unit</t>
  </si>
  <si>
    <t>Item Table Suite</t>
  </si>
  <si>
    <t>Cyclical</t>
  </si>
  <si>
    <t>Default for Cyclical base run</t>
  </si>
  <si>
    <t>Latest</t>
  </si>
  <si>
    <t>Mapping</t>
  </si>
  <si>
    <t>B0381EA_CUMME</t>
  </si>
  <si>
    <t>Ecological improvements at abstractions - Totex - Cumulative expenditure on all schemes to reporting year end</t>
  </si>
  <si>
    <t>£m</t>
  </si>
  <si>
    <t>Cyclical Foundation</t>
  </si>
  <si>
    <t>Actual 2020-24 Ecological improvements at abstractions (water)</t>
  </si>
  <si>
    <t>B0381EA_CUMMA</t>
  </si>
  <si>
    <t>Ecological improvements at abstractions - Totex - Cumulative allowed expenditure on all schemes to reporting year end</t>
  </si>
  <si>
    <t>Allowed 2020-24 Ecological improvements at abstractions (water)</t>
  </si>
  <si>
    <t>B0381EA_CUMMT</t>
  </si>
  <si>
    <t>Ecological improvements at abstractions - Totex - Cumulative allowed expenditure on all schemes 2020-25</t>
  </si>
  <si>
    <t>Allowed 2020-25 Ecological improvements at abstractions (water)</t>
  </si>
  <si>
    <t>B0382EE_CUMME</t>
  </si>
  <si>
    <t>Eels Regulations (measures at intakes) - Totex - Cumulative expenditure on all schemes to reporting year end</t>
  </si>
  <si>
    <t>Actual 2020-24 Eels Regulations (measures at intakes) (water)</t>
  </si>
  <si>
    <t>B0382EE_CUMMA</t>
  </si>
  <si>
    <t>Eels Regulations (measures at intakes) - Totex - Cumulative allowed expenditure on all schemes to reporting year end</t>
  </si>
  <si>
    <t>Allowed 2020-24 Eels Regulations (measures at intakes) (water)</t>
  </si>
  <si>
    <t>B0382EE_CUMMT</t>
  </si>
  <si>
    <t>Eels Regulations (measures at intakes) - Totex - Cumulative allowed expenditure on all schemes 2020-25</t>
  </si>
  <si>
    <t>Allowed 2020-25 Eels Regulations (measures at intakes) (water)</t>
  </si>
  <si>
    <t>B0383INS_CUMME</t>
  </si>
  <si>
    <t>Invasive Non Native Species - Totex - Cumulative expenditure on all schemes to reporting year end</t>
  </si>
  <si>
    <t>Actual 2020-24 Invasive Non Native Species (water)</t>
  </si>
  <si>
    <t>B0383INS_CUMMA</t>
  </si>
  <si>
    <t>Invasive Non Native Species - Totex - Cumulative allowed expenditure on all schemes to reporting year end</t>
  </si>
  <si>
    <t>Allowed 2020-24 Invasive Non Native Species (water)</t>
  </si>
  <si>
    <t>B0383INS_CUMMT</t>
  </si>
  <si>
    <t>Invasive Non Native Species - Totex - Cumulative allowed expenditure on all schemes 2020-25</t>
  </si>
  <si>
    <t>Allowed 2020-25 Invasive Non Native Species (water)</t>
  </si>
  <si>
    <t>B0384DW_CUMME</t>
  </si>
  <si>
    <t>Drinking Water Protected Areas (schemes) - Totex - Cumulative expenditure on all schemes to reporting year end</t>
  </si>
  <si>
    <t>Actual 2020-24 Drinking Water Protected Areas (schemes) (water)</t>
  </si>
  <si>
    <t>B0384DW_CUMMA</t>
  </si>
  <si>
    <t>Drinking Water Protected Areas (schemes) - Totex - Cumulative allowed expenditure on all schemes to reporting year end</t>
  </si>
  <si>
    <t>Allowed 2020-24 Drinking Water Protected Areas (schemes) (water)</t>
  </si>
  <si>
    <t>B0384DW_CUMMT</t>
  </si>
  <si>
    <t>Drinking Water Protected Areas (schemes) - Totex - Cumulative allowed expenditure on all schemes 2020-25</t>
  </si>
  <si>
    <t>Allowed 2020-25 Drinking Water Protected Areas (schemes) (water)</t>
  </si>
  <si>
    <t>B0385WFD_CUMME</t>
  </si>
  <si>
    <t>Water Framework Directive measure - Totex - Cumulative expenditure on all schemes to reporting year end</t>
  </si>
  <si>
    <t>Actual 2020-24 Water Framework Directive measure (water)</t>
  </si>
  <si>
    <t>B0385WFD_CUMMA</t>
  </si>
  <si>
    <t>Water Framework Directive measure - Totex - Cumulative allowed expenditure on all schemes to reporting year end</t>
  </si>
  <si>
    <t>Allowed 2020-24 Water Framework Directive measure (water)</t>
  </si>
  <si>
    <t>B0385WFD_CUMMT</t>
  </si>
  <si>
    <t>Water Framework Directive measure - Totex - Cumulative allowed expenditure on all schemes 2020-25</t>
  </si>
  <si>
    <t>Allowed 2020-25 Water Framework Directive measure (water)</t>
  </si>
  <si>
    <t>B0385I_CUMME</t>
  </si>
  <si>
    <t>Investigations - Totex - Cumulative expenditure on all schemes to reporting year end (Water)</t>
  </si>
  <si>
    <t>Actual 2020-24 Investigations (water)</t>
  </si>
  <si>
    <t>B0385I_CUMMA</t>
  </si>
  <si>
    <t>Investigations - Totex - Cumulative allowed expenditure on all schemes to reporting year end (Water)</t>
  </si>
  <si>
    <t>Allowed 2020-24 Investigations (water)</t>
  </si>
  <si>
    <t>B0385I_CUMMT</t>
  </si>
  <si>
    <t>Investigations - Totex - Cumulative allowed expenditure on all schemes 2020-25 (Water)</t>
  </si>
  <si>
    <t>Allowed 2020-25 Investigations (water)</t>
  </si>
  <si>
    <t>B0387SSDB_CUMME</t>
  </si>
  <si>
    <t>Supply-side improvements delivering benefits in 2020-2025 - Totex - Cumulative expenditure on all schemes to reporting year end</t>
  </si>
  <si>
    <t>Actual 2020-24 Supply-side improvements delivering benefits in 2020-2025 (water)</t>
  </si>
  <si>
    <t>B0387SSDB_CUMMA</t>
  </si>
  <si>
    <t>Supply-side improvements delivering benefits in 2020-2025 - Totex - Cumulative allowed expenditure on all schemes to reporting year end</t>
  </si>
  <si>
    <t>Allowed 2020-24 Supply-side improvements delivering benefits in 2020-2025 (water)</t>
  </si>
  <si>
    <t>B0387SSDB_CUMMT</t>
  </si>
  <si>
    <t>Supply-side improvements delivering benefits in 2020-2025 - Totex - Cumulative allowed expenditure on all schemes 2020-25</t>
  </si>
  <si>
    <t>Allowed 2020-25 Supply-side improvements delivering benefits in 2020-2025 (water)</t>
  </si>
  <si>
    <t>B0388DSI_CUMME</t>
  </si>
  <si>
    <t>Demand-side improvements delivering benefits in 2020-2025 (excl leakage and metering) - Totex - Cumulative expenditure on all schemes to reporting year end</t>
  </si>
  <si>
    <t>Actual 2020-24 Demand-side improvements delivering benefits in 2020-2025 (excl leakage and metering) (water)</t>
  </si>
  <si>
    <t>B0388DSI_CUMMA</t>
  </si>
  <si>
    <t>Demand-side improvements delivering benefits in 2020-2025 (excl leakage and metering) - Totex - Cumulative allowed expenditure on all schemes to reporting year end</t>
  </si>
  <si>
    <t>Allowed 2020-24 Demand-side improvements delivering benefits in 2020-2025 (excl leakage and metering) (water)</t>
  </si>
  <si>
    <t>B0388DSI_CUMMT</t>
  </si>
  <si>
    <t>Demand-side improvements delivering benefits in 2020-2025 (excl leakage and metering) - Totex - Cumulative allowed expenditure on all schemes 2020-25</t>
  </si>
  <si>
    <t>Allowed 2020-25 Demand-side improvements delivering benefits in 2020-2025 (excl leakage and metering) (water)</t>
  </si>
  <si>
    <t>B0389LIDB_CUMME</t>
  </si>
  <si>
    <t>Leakage improvements delivering benefits in 2020-2025 - Totex - Cumulative expenditure on all schemes to reporting year end</t>
  </si>
  <si>
    <t>Actual 2020-24 Leakage improvements delivering benefits in 2020-2025 (water)</t>
  </si>
  <si>
    <t>B0389LIDB_CUMMA</t>
  </si>
  <si>
    <t>Leakage improvements delivering benefits in 2020-2025 - Totex - Cumulative allowed expenditure on all schemes to reporting year end</t>
  </si>
  <si>
    <t>Allowed 2020-24 Leakage improvements delivering benefits in 2020-2025 (water)</t>
  </si>
  <si>
    <t>B0389LIDB_CUMMT</t>
  </si>
  <si>
    <t>Leakage improvements delivering benefits in 2020-2025 - Totex - Cumulative allowed expenditure on all schemes 2020-25</t>
  </si>
  <si>
    <t>Allowed 2020-25 Leakage improvements delivering benefits in 2020-2025 (water)</t>
  </si>
  <si>
    <t>B0390IIDB_CUMME</t>
  </si>
  <si>
    <t>Internal interconnectors delivering benefits in 2020-2025 - Totex - Cumulative expenditure on all schemes to reporting year end</t>
  </si>
  <si>
    <t>Actual 2020-24 Internal interconnectors delivering benefits in 2020-2025 (water)</t>
  </si>
  <si>
    <t>B0390IIDB_CUMMA</t>
  </si>
  <si>
    <t>Internal interconnectors delivering benefits in 2020-2025 - Totex - Cumulative allowed expenditure on all schemes to reporting year end</t>
  </si>
  <si>
    <t>Allowed 2020-24 Internal interconnectors delivering benefits in 2020-2025 (water)</t>
  </si>
  <si>
    <t>B0390IIDB_CUMMT</t>
  </si>
  <si>
    <t>Internal interconnectors delivering benefits in 2020-2025 - Totex - Cumulative allowed expenditure on all schemes 2020-25</t>
  </si>
  <si>
    <t>Allowed 2020-25 Internal interconnectors delivering benefits in 2020-2025 (water)</t>
  </si>
  <si>
    <t>B0391SDBI_CUMME</t>
  </si>
  <si>
    <t>Supply demend balance improvements delivering benefits starting from 2026 - Totex - Cumulative expenditure on all schemes to reporting year end</t>
  </si>
  <si>
    <t>Actual 2020-24 Supply demend balance improvements delivering benefits starting from 2026 (water)</t>
  </si>
  <si>
    <t>B0391SDBI_CUMMA</t>
  </si>
  <si>
    <t>Supply demend balance improvements delivering benefits starting from 2026 - Totex - Cumulative allowed expenditure on all schemes to reporting year end</t>
  </si>
  <si>
    <t>Allowed 2020-24 Supply demend balance improvements delivering benefits starting from 2026 (water)</t>
  </si>
  <si>
    <t>B0391SDBI_CUMMT</t>
  </si>
  <si>
    <t>Supply demend balance improvements delivering benefits starting from 2026 - Totex - Cumulative allowed expenditure on all schemes 2020-25</t>
  </si>
  <si>
    <t>Allowed 2020-25 Supply demend balance improvements delivering benefits starting from 2026 (water)</t>
  </si>
  <si>
    <t>B0392SRW_CUMME</t>
  </si>
  <si>
    <t>Strategic regional water resources - Totex - Cumulative expenditure on all schemes to reporting year end</t>
  </si>
  <si>
    <t>Actual 2020-24 Strategic regional water resources (water)</t>
  </si>
  <si>
    <t>B0392SRW_CUMMA</t>
  </si>
  <si>
    <t>Strategic regional water resources - Totex - Cumulative allowed expenditure on all schemes to reporting year end</t>
  </si>
  <si>
    <t>Allowed 2020-24 Strategic regional water resources (water)</t>
  </si>
  <si>
    <t>B0392SRW_CUMMT</t>
  </si>
  <si>
    <t>Strategic regional water resources - Totex - Cumulative allowed expenditure on all schemes 2020-25</t>
  </si>
  <si>
    <t>Allowed 2020-25 Strategic regional water resources (water)</t>
  </si>
  <si>
    <t>B0394TME_CUMME</t>
  </si>
  <si>
    <t>Total metering expenditure  - Totex - Cumulative expenditure on all schemes to reporting year end</t>
  </si>
  <si>
    <t>Actual 2020-24 Total metering expenditure  (water)</t>
  </si>
  <si>
    <t>B0394TME_CUMMA</t>
  </si>
  <si>
    <t>Total metering expenditure  - Totex - Cumulative allowed expenditure on all schemes to reporting year end</t>
  </si>
  <si>
    <t>Allowed 2020-24 Total metering expenditure  (water)</t>
  </si>
  <si>
    <t>B0394TME_CUMMT</t>
  </si>
  <si>
    <t>Total metering expenditure  - Totex - Cumulative allowed expenditure on all schemes 2020-25</t>
  </si>
  <si>
    <t>Allowed 2020-25 Total metering expenditure  (water)</t>
  </si>
  <si>
    <t>B0395ITOC_CUMME</t>
  </si>
  <si>
    <t>Improvments to taste, odour and colour - Totex - Cumulative expenditure on all schemes to reporting year end</t>
  </si>
  <si>
    <t>Actual 2020-24 Improvments to taste, odour and colour (water)</t>
  </si>
  <si>
    <t>B0395ITOC_CUMMA</t>
  </si>
  <si>
    <t>Improvments to taste, odour and colour - Totex - Cumulative allowed expenditure on all schemes to reporting year end</t>
  </si>
  <si>
    <t>Allowed 2020-24 Improvments to taste, odour and colour (water)</t>
  </si>
  <si>
    <t>B0395ITOC_CUMMT</t>
  </si>
  <si>
    <t>Improvments to taste, odour and colour - Totex - Cumulative allowed expenditure on all schemes 2020-25</t>
  </si>
  <si>
    <t>Allowed 2020-25 Improvments to taste, odour and colour (water)</t>
  </si>
  <si>
    <t>B0397ARWD_CUMME</t>
  </si>
  <si>
    <t>Addressing raw water deterioration - Totex - Cumulative expenditure on all schemes to reporting year end (Grey)</t>
  </si>
  <si>
    <t>Actual 2020-24 Addressing raw water deterioration (grey solutions) (water)</t>
  </si>
  <si>
    <t>B0397ARWD_CUMMA</t>
  </si>
  <si>
    <t>Addressing raw water deterioration - Totex - Cumulative allowed expenditure on all schemes to reporting year end (Grey)</t>
  </si>
  <si>
    <t>Allowed 2020-24 Addressing raw water deterioration (grey solutions) (water)</t>
  </si>
  <si>
    <t>B0397ARWD_CUMMT</t>
  </si>
  <si>
    <t>Addressing raw water deterioration - Totex - Cumulative allowed expenditure on all schemes 2020-25 (Grey)</t>
  </si>
  <si>
    <t>Allowed 2020-25 Addressing raw water deterioration (grey solutions) (water)</t>
  </si>
  <si>
    <t>Addressing raw water deterioration - Totex - Cumulative expenditure on all schemes to reporting year end (Green)</t>
  </si>
  <si>
    <t>Actual 2020-24 Addressing raw water deterioration (green solutions) (water)</t>
  </si>
  <si>
    <t>Addressing raw water deterioration - Totex - Cumulative allowed expenditure on all schemes to reporting year end (Green)</t>
  </si>
  <si>
    <t>Allowed 2020-24 Addressing raw water deterioration (green solutions) (water)</t>
  </si>
  <si>
    <t>Addressing raw water deterioration - Totex - Cumulative allowed expenditure on all schemes 2020-25 (Green)</t>
  </si>
  <si>
    <t>Allowed 2020-25 Addressing raw water deterioration (green solutions) (water)</t>
  </si>
  <si>
    <t>Addressing raw water deterioration - Totex - Cumulative expenditure on all schemes to reporting year end (Total)</t>
  </si>
  <si>
    <t>Actual 2020-24 Addressing raw water deterioration (total) (water)</t>
  </si>
  <si>
    <t>Addressing raw water deterioration - Totex - Cumulative allowed expenditure on all schemes to reporting year end (Total)</t>
  </si>
  <si>
    <t>Allowed 2020-24 Addressing raw water deterioration (total) (water)</t>
  </si>
  <si>
    <t>Addressing raw water deterioration - Totex - Cumulative allowed expenditure on all schemes 2020-25 (Total)</t>
  </si>
  <si>
    <t>Allowed 2020-25 Addressing raw water deterioration (total) (water)</t>
  </si>
  <si>
    <t>B0398IRF_CUMME</t>
  </si>
  <si>
    <t>Improvements to river flow - Totex - Cumulative expenditure on all schemes to reporting year end</t>
  </si>
  <si>
    <t>Actual 2020-24 Improvements to river flow (water)</t>
  </si>
  <si>
    <t>B0398IRF_CUMMA</t>
  </si>
  <si>
    <t>Improvements to river flow - Totex - Cumulative allowed expenditure on all schemes to reporting year end</t>
  </si>
  <si>
    <t>Allowed 2020-24 Improvements to river flow (water)</t>
  </si>
  <si>
    <t>B0398IRF_CUMMT</t>
  </si>
  <si>
    <t>Improvements to river flow - Totex - Cumulative allowed expenditure on all schemes 2020-25</t>
  </si>
  <si>
    <t>Allowed 2020-25 Improvements to river flow (water)</t>
  </si>
  <si>
    <t>B0399ERLP_CUMME</t>
  </si>
  <si>
    <t>Enhancing resilience to low probability high consequence events - Totex - Cumulative expenditure on all schemes to reporting year end (Water)</t>
  </si>
  <si>
    <t>Actual 2020-24 Enhancing resilience to low probability high consequence events (water)</t>
  </si>
  <si>
    <t>B0399ERLP_CUMMA</t>
  </si>
  <si>
    <t>Enhancing resilience to low probability high consequence events - Totex - Cumulative allowed expenditure on all schemes to reporting year end (Water)</t>
  </si>
  <si>
    <t>Allowed 2020-24 Enhancing resilience to low probability high consequence events (water)</t>
  </si>
  <si>
    <t>B0399ERLP_CUMMT</t>
  </si>
  <si>
    <t>Enhancing resilience to low probability high consequence events - Totex - Cumulative allowed expenditure on all schemes 2020-25 (Water)</t>
  </si>
  <si>
    <t>Allowed 2020-25 Enhancing resilience to low probability high consequence events (water)</t>
  </si>
  <si>
    <t>B0C399ERLP_CUMME</t>
  </si>
  <si>
    <t>Other enhancement-Conditioning water to reduce plumbosolvency-Total-Cumulative expenditure on all schemes to reporting year end-Cumulative expenditure on all schemes to reporting year end</t>
  </si>
  <si>
    <t>Actual 2020-24 Conditioning water to reduce plumbosolvency (water)</t>
  </si>
  <si>
    <t>B0C399ERLP_CUMMA</t>
  </si>
  <si>
    <t>Other enhancement-Conditioning water to reduce plumbosolvency-Total-Cumulative allowed expenditure on all schemes to reporting year end-Cumulative allowed expenditure on all schemes to reporting year end</t>
  </si>
  <si>
    <t>Allowed 2020-24 Conditioning water to reduce plumbosolvency (water)</t>
  </si>
  <si>
    <t>B0C399ERLP_CUMMT</t>
  </si>
  <si>
    <t>Other enhancement-Conditioning water to reduce plumbosolvency-Total-Cumulative allowed expenditure on all schemes 2020-25-Cumulative allowed expenditure on all schemes 2020-25</t>
  </si>
  <si>
    <t>Allowed 2020-25 Conditioning water to reduce plumbosolvency (water)</t>
  </si>
  <si>
    <t>B0C400SEMD_CUMME</t>
  </si>
  <si>
    <t>Other enhancement-Lead communication pipes replaced or relined for water quality-Total-Cumulative expenditure on all schemes to reporting year end-Cumulative expenditure on all schemes to reporting year end</t>
  </si>
  <si>
    <t>Actual 2020-24 Lead communication pipes replaced or relined for water quality(water)</t>
  </si>
  <si>
    <t>B0C400SEMD_CUMMA</t>
  </si>
  <si>
    <t>Other enhancement-Lead communication pipes replaced or relined for water quality-Total-Cumulative allowed expenditure on all schemes to reporting year end-Cumulative allowed expenditure on all schemes to reporting year end</t>
  </si>
  <si>
    <t>Allowed 2020-24 Lead communication pipes replaced or relined for water quality(water)</t>
  </si>
  <si>
    <t>B0C400SEMD_CUMMT</t>
  </si>
  <si>
    <t>Other enhancement-Lead communication pipes replaced or relined for water quality-Total-Cumulative allowed expenditure on all schemes 2020-25-Cumulative allowed expenditure on all schemes 2020-25</t>
  </si>
  <si>
    <t>Allowed 2020-25 Lead communication pipes replaced or relined for water quality(water)</t>
  </si>
  <si>
    <t>B0C403AL2C_CUMME</t>
  </si>
  <si>
    <t>Other enhancement-Other lead reduction related activity-Total-Cumulative expenditure on all schemes to reporting year end-Cumulative expenditure on all schemes to reporting year end</t>
  </si>
  <si>
    <t>Actual 2020-24 Other lead reduction related activity (water)</t>
  </si>
  <si>
    <t>B0C403AL2C_CUMMA</t>
  </si>
  <si>
    <t>Other enhancement-Other lead reduction related activity-Total-Cumulative allowed expenditure on all schemes to reporting year end-Cumulative allowed expenditure on all schemes to reporting year end</t>
  </si>
  <si>
    <t>Allowed 2020-24 Other lead reduction related activity (water)</t>
  </si>
  <si>
    <t>B0C403AL2C_CUMMT</t>
  </si>
  <si>
    <t>Other enhancement-Other lead reduction related activity-Total-Cumulative allowed expenditure on all schemes 2020-25-Cumulative allowed expenditure on all schemes 2020-25</t>
  </si>
  <si>
    <t>Allowed 2020-25 Other lead reduction related activity (water)</t>
  </si>
  <si>
    <t>B0396MLS_CUMME</t>
  </si>
  <si>
    <t>Meeting lead standards - Totex - Cumulative expenditure on all schemes to reporting year end</t>
  </si>
  <si>
    <t>Actual 2020-24 Meeting lead standards (Total) (water)</t>
  </si>
  <si>
    <t>B0396MLS_CUMMA</t>
  </si>
  <si>
    <t>Meeting lead standards - Totex - Cumulative allowed expenditure on all schemes to reporting year end</t>
  </si>
  <si>
    <t>Allowed 2020-24 Meeting lead standards (Total) (water)</t>
  </si>
  <si>
    <t>B0396MLS_CUMMT</t>
  </si>
  <si>
    <t>Meeting lead standards - Totex - Cumulative allowed expenditure on all schemes 2020-25</t>
  </si>
  <si>
    <t>Allowed 2020-25 Meeting lead standards (Total) (water)</t>
  </si>
  <si>
    <t>B0400SEMD_CUMME</t>
  </si>
  <si>
    <t>Security - SEMD - Totex - Cumulative expenditure on all schemes to reporting year end (Water)</t>
  </si>
  <si>
    <t>Actual 2020-24 Security - SEMD (water)</t>
  </si>
  <si>
    <t>B0400SEMD_CUMMA</t>
  </si>
  <si>
    <t>Security - SEMD - Totex - Cumulative allowed expenditure on all schemes to reporting year end (Water)</t>
  </si>
  <si>
    <t>Allowed 2020-24 Security - SEMD (water)</t>
  </si>
  <si>
    <t>B0400SEMD_CUMMT</t>
  </si>
  <si>
    <t>Security - SEMD - Totex - Cumulative allowed expenditure on all schemes 2020-25 (Water)</t>
  </si>
  <si>
    <t>Allowed 2020-25 Security - SEMD (water)</t>
  </si>
  <si>
    <t>B0401NSEMD_CUMME</t>
  </si>
  <si>
    <t>Security - Non-SEMD - Totex - Cumulative expenditure on all schemes to reporting year end (Water)</t>
  </si>
  <si>
    <t>Actual 2020-24 Security - Non-SEMD (water)</t>
  </si>
  <si>
    <t>B0401NSEMD_CUMMA</t>
  </si>
  <si>
    <t>Security - Non-SEMD - Totex - Cumulative allowed expenditure on all schemes to reporting year end (Water)</t>
  </si>
  <si>
    <t>Allowed 2020-24 Security - Non-SEMD (water)</t>
  </si>
  <si>
    <t>B0401NSEMD_CUMMT</t>
  </si>
  <si>
    <t>Security - Non-SEMD - Totex - Cumulative allowed expenditure on all schemes 2020-25 (Water)</t>
  </si>
  <si>
    <t>Allowed 2020-25 Security - Non-SEMD (water)</t>
  </si>
  <si>
    <t>B0402AL1C_CUMME</t>
  </si>
  <si>
    <t>Additional line 1 - Capex - Cumulative expenditure on all schemes to reporting year end (Water)</t>
  </si>
  <si>
    <t>Actual 2020-24 *Additional lines total (water)</t>
  </si>
  <si>
    <t>B0402AL1C_CUMMA</t>
  </si>
  <si>
    <t>Additional line 1 - Capex - Cumulative allowed expenditure on all schemes to reporting year end (Water)</t>
  </si>
  <si>
    <t>Allowed 2020-24 *Additional lines total (water)</t>
  </si>
  <si>
    <t>B0402AL1C_CUMMT</t>
  </si>
  <si>
    <t>Additional line 1 - Capex - Cumulative allowed expenditure on all schemes 2020-25 (Water)</t>
  </si>
  <si>
    <t>Allowed 2020-25 *Additional lines total (water)</t>
  </si>
  <si>
    <t>B0403AL1O_CUMME</t>
  </si>
  <si>
    <t>Additional line 1 - Opex - Cumulative expenditure on all schemes to reporting year end (Water)</t>
  </si>
  <si>
    <t>B0403AL1O_CUMMA</t>
  </si>
  <si>
    <t>Additional line 1 - Opex - Cumulative allowed expenditure on all schemes to reporting year end (Water)</t>
  </si>
  <si>
    <t>B0403AL1O_CUMMT</t>
  </si>
  <si>
    <t>Additional line 1 - Opex - Cumulative allowed expenditure on all schemes 2020-25 (Water)</t>
  </si>
  <si>
    <t>B0403AL2C_CUMME</t>
  </si>
  <si>
    <t>Additional line 2 - Capex - Cumulative expenditure on all schemes to reporting year end (Water)</t>
  </si>
  <si>
    <t>B0403AL2C_CUMMA</t>
  </si>
  <si>
    <t>Additional line 2 - Capex - Cumulative allowed expenditure on all schemes to reporting year end (Water)</t>
  </si>
  <si>
    <t>B0403AL2C_CUMMT</t>
  </si>
  <si>
    <t>Additional line 2 - Capex - Cumulative allowed expenditure on all schemes 2020-25 (Water)</t>
  </si>
  <si>
    <t>B0404AL2O_CUMME</t>
  </si>
  <si>
    <t>Additional line 2 - Opex - Cumulative expenditure on all schemes to reporting year end (Water)</t>
  </si>
  <si>
    <t>B0404AL2O_CUMMA</t>
  </si>
  <si>
    <t>Additional line 2 - Opex - Cumulative allowed expenditure on all schemes to reporting year end (Water)</t>
  </si>
  <si>
    <t>B0404AL2O_CUMMT</t>
  </si>
  <si>
    <t>Additional line 2 - Opex - Cumulative allowed expenditure on all schemes 2020-25 (Water)</t>
  </si>
  <si>
    <t>B0405AL3C_CUMME</t>
  </si>
  <si>
    <t>Additional line 3 - Capex - Cumulative expenditure on all schemes to reporting year end (Water)</t>
  </si>
  <si>
    <t>B0405AL3C_CUMMA</t>
  </si>
  <si>
    <t>Additional line 3 - Capex - Cumulative allowed expenditure on all schemes to reporting year end (Water)</t>
  </si>
  <si>
    <t>B0405AL3C_CUMMT</t>
  </si>
  <si>
    <t>Additional line 3 - Capex - Cumulative allowed expenditure on all schemes 2020-25 (Water)</t>
  </si>
  <si>
    <t>B0406AL3O_CUMME</t>
  </si>
  <si>
    <t>Additional line 3 - Opex - Cumulative expenditure on all schemes to reporting year end (Water)</t>
  </si>
  <si>
    <t>B0406AL3O_CUMMA</t>
  </si>
  <si>
    <t>Additional line 3 - Opex - Cumulative allowed expenditure on all schemes to reporting year end (Water)</t>
  </si>
  <si>
    <t>B0406AL3O_CUMMT</t>
  </si>
  <si>
    <t>Additional line 3 - Opex - Cumulative allowed expenditure on all schemes 2020-25 (Water)</t>
  </si>
  <si>
    <t>B0407AL4C_CUMME</t>
  </si>
  <si>
    <t>Additional line 4 - Capex - Cumulative expenditure on all schemes to reporting year end (Water)</t>
  </si>
  <si>
    <t>B0407AL4C_CUMMA</t>
  </si>
  <si>
    <t>Additional line 4 - Capex - Cumulative allowed expenditure on all schemes to reporting year end (Water)</t>
  </si>
  <si>
    <t>B0407AL4C_CUMMT</t>
  </si>
  <si>
    <t>Additional line 4 - Capex - Cumulative allowed expenditure on all schemes 2020-25 (Water)</t>
  </si>
  <si>
    <t>B0408AL4O_CUMME</t>
  </si>
  <si>
    <t>Additional line 4 - Opex - Cumulative expenditure on all schemes to reporting year end (Water)</t>
  </si>
  <si>
    <t>B0408AL4O_CUMMA</t>
  </si>
  <si>
    <t>Additional line 4 - Opex - Cumulative allowed expenditure on all schemes to reporting year end (Water)</t>
  </si>
  <si>
    <t>B0408AL4O_CUMMT</t>
  </si>
  <si>
    <t>Additional line 4 - Opex - Cumulative allowed expenditure on all schemes 2020-25 (Water)</t>
  </si>
  <si>
    <t>B0409AL5C_CUMME</t>
  </si>
  <si>
    <t>Additional line 5 - Capex - Cumulative expenditure on all schemes to reporting year end (Water)</t>
  </si>
  <si>
    <t>B0409AL5C_CUMMA</t>
  </si>
  <si>
    <t>Additional line 5 - Capex - Cumulative allowed expenditure on all schemes to reporting year end (Water)</t>
  </si>
  <si>
    <t>B0409AL5C_CUMMT</t>
  </si>
  <si>
    <t>Additional line 5 - Capex - Cumulative allowed expenditure on all schemes 2020-25 (Water)</t>
  </si>
  <si>
    <t>B0410AL5O_CUMME</t>
  </si>
  <si>
    <t>Additional line 5 - Opex - Cumulative expenditure on all schemes to reporting year end (Water)</t>
  </si>
  <si>
    <t>B0410AL5O_CUMMA</t>
  </si>
  <si>
    <t>Additional line 5 - Opex - Cumulative allowed expenditure on all schemes to reporting year end (Water)</t>
  </si>
  <si>
    <t>B0410AL5O_CUMMT</t>
  </si>
  <si>
    <t>Additional line 5 - Opex - Cumulative allowed expenditure on all schemes 2020-25 (Water)</t>
  </si>
  <si>
    <t>B0380CDT_TE</t>
  </si>
  <si>
    <t>Conservation drivers - Totex - Cumulative expenditure on all schemes to reporting year end</t>
  </si>
  <si>
    <t>Actual 2020-24 Conservation drivers (wastewater)</t>
  </si>
  <si>
    <t>B0380CDT_TA</t>
  </si>
  <si>
    <t>Conservation drivers - Totex - Cumulative allowed expenditure on all schemes to reporting year end</t>
  </si>
  <si>
    <t>Allowed 2020-24 Conservation drivers (wastewater)</t>
  </si>
  <si>
    <t>B0380CDT_TC</t>
  </si>
  <si>
    <t>Conservation drivers - Totex - Cumulative allowed expenditure on all schemes 2020-25</t>
  </si>
  <si>
    <t>Allowed 2020-25 Conservation drivers (wastewater)</t>
  </si>
  <si>
    <t>B0381EDT_TE</t>
  </si>
  <si>
    <t>Event Duration Monitoring at intermittent discharges - Totex - Cumulative expenditure on all schemes to reporting year end</t>
  </si>
  <si>
    <t>Actual 2020-24 Event Duration Monitoring at intermittent discharges (wastewater)</t>
  </si>
  <si>
    <t>B0381EDT_TA</t>
  </si>
  <si>
    <t>Event Duration Monitoring at intermittent discharges - Totex - Cumulative allowed expenditure on all schemes to reporting year end</t>
  </si>
  <si>
    <t>Allowed 2020-24 Event Duration Monitoring at intermittent discharges (wastewater)</t>
  </si>
  <si>
    <t>B0381EDT_TC</t>
  </si>
  <si>
    <t>Event Duration Monitoring at intermittent discharges - Totex - Cumulative allowed expenditure on all schemes 2020-25</t>
  </si>
  <si>
    <t>Allowed 2020-25 Event Duration Monitoring at intermittent discharges (wastewater)</t>
  </si>
  <si>
    <t>B0382FMT_TE</t>
  </si>
  <si>
    <t>Flow monitoring at sewage treatment works - Totex - Cumulative expenditure on all schemes to reporting year end</t>
  </si>
  <si>
    <t>Actual 2020-24 Flow monitoring at sewage treatment works (wastewater)</t>
  </si>
  <si>
    <t>B0382FMT_TA</t>
  </si>
  <si>
    <t>Flow monitoring at sewage treatment works - Totex - Cumulative allowed expenditure on all schemes to reporting year end</t>
  </si>
  <si>
    <t>Allowed 2020-24 Flow monitoring at sewage treatment works (wastewater)</t>
  </si>
  <si>
    <t>B0382FMT_TC</t>
  </si>
  <si>
    <t>Flow monitoring at sewage treatment works - Totex - Cumulative allowed expenditure on all schemes 2020-25</t>
  </si>
  <si>
    <t>Allowed 2020-25 Flow monitoring at sewage treatment works (wastewater)</t>
  </si>
  <si>
    <t>B0383FFT_TE</t>
  </si>
  <si>
    <t>Schemes to increase flow to full treatment - Totex - Cumulative expenditure on all schemes to reporting year end</t>
  </si>
  <si>
    <t>Actual 2020-24 Schemes to increase flow to full treatment (wastewater)</t>
  </si>
  <si>
    <t>B0383FFT_TA</t>
  </si>
  <si>
    <t>Schemes to increase flow to full treatment - Totex - Cumulative allowed expenditure on all schemes to reporting year end</t>
  </si>
  <si>
    <t>Allowed 2020-24 Schemes to increase flow to full treatment (wastewater)</t>
  </si>
  <si>
    <t>B0383FFT_TC</t>
  </si>
  <si>
    <t>Schemes to increase flow to full treatment - Totex - Cumulative allowed expenditure on all schemes 2020-25</t>
  </si>
  <si>
    <t>Allowed 2020-25 Schemes to increase flow to full treatment (wastewater)</t>
  </si>
  <si>
    <t>B0384TCT_TE</t>
  </si>
  <si>
    <t>Schemes to increase storm tank capacity - Totex - Cumulative expenditure on all schemes to reporting year end</t>
  </si>
  <si>
    <t>Actual 2020-24 Schemes to increase storm tank capacity (wastewater)</t>
  </si>
  <si>
    <t>B0384TCT_TA</t>
  </si>
  <si>
    <t>Schemes to increase storm tank capacity - Totex - Cumulative allowed expenditure on all schemes to reporting year end</t>
  </si>
  <si>
    <t>Allowed 2020-24 Schemes to increase storm tank capacity (wastewater)</t>
  </si>
  <si>
    <t>B0384TCT_TC</t>
  </si>
  <si>
    <t>Schemes to increase storm tank capacity - Totex - Cumulative allowed expenditure on all schemes 2020-25</t>
  </si>
  <si>
    <t>Allowed 2020-25 Schemes to increase storm tank capacity (wastewater)</t>
  </si>
  <si>
    <t>B0386CRT_TE</t>
  </si>
  <si>
    <t>Chemical removals schemes - Totex - Cumulative expenditure on all schemes to reporting year end</t>
  </si>
  <si>
    <t>Actual 2020-24 Chemical removals schemes (wastewater)</t>
  </si>
  <si>
    <t>B0386CRT_TA</t>
  </si>
  <si>
    <t>Chemical removals schemes - Totex - Cumulative allowed expenditure on all schemes to reporting year end</t>
  </si>
  <si>
    <t>Allowed 2020-24 Chemical removals schemes (wastewater)</t>
  </si>
  <si>
    <t>B0386CRT_TC</t>
  </si>
  <si>
    <t>Chemical removals schemes - Totex - Cumulative allowed expenditure on all schemes 2020-25</t>
  </si>
  <si>
    <t>Allowed 2020-25 Chemical removals schemes (wastewater)</t>
  </si>
  <si>
    <t>B0387CMT_TE</t>
  </si>
  <si>
    <t>Chemicals monitoring/ investigations/ options appraisals - Totex - Cumulative expenditure on all schemes to reporting year end</t>
  </si>
  <si>
    <t>Actual 2020-24 Chemicals monitoring/ investigations/ options appraisals (wastewater)</t>
  </si>
  <si>
    <t>B0387CMT_TA</t>
  </si>
  <si>
    <t>Chemicals monitoring/ investigations/ options appraisals - Totex - Cumulative allowed expenditure on all schemes to reporting year end</t>
  </si>
  <si>
    <t>Allowed 2020-24 Chemicals monitoring/ investigations/ options appraisals (wastewater)</t>
  </si>
  <si>
    <t>B0387CMT_TC</t>
  </si>
  <si>
    <t>Chemicals monitoring/ investigations/ options appraisals - Totex - Cumulative allowed expenditure on all schemes 2020-25</t>
  </si>
  <si>
    <t>Allowed 2020-25 Chemicals monitoring/ investigations/ options appraisals (wastewater)</t>
  </si>
  <si>
    <t>B0388NRT_TE</t>
  </si>
  <si>
    <t>Nitrogen removal - Totex - Cumulative expenditure on all schemes to reporting year end</t>
  </si>
  <si>
    <t>Actual 2020-24 Nitrogen removal (wastewater)</t>
  </si>
  <si>
    <t>B0388NRT_TC</t>
  </si>
  <si>
    <t>Nitrogen removal - Totex - Cumulative allowed expenditure on all schemes 2020-25</t>
  </si>
  <si>
    <t>Allowed 2020-25 Nitrogen removal (wastewater)</t>
  </si>
  <si>
    <t>B0389CDT_TE</t>
  </si>
  <si>
    <t>Phosphorus removal - Totex - Cumulative expenditure on all schemes to reporting year end</t>
  </si>
  <si>
    <t>Actual 2020-24 Phosphorus removal (wastewater)</t>
  </si>
  <si>
    <t>B0389CDT_TA</t>
  </si>
  <si>
    <t>Phosphorus removal - Totex - Cumulative allowed expenditure on all schemes to reporting year end</t>
  </si>
  <si>
    <t>Allowed 2020-24 Phosphorus removal (wastewater)</t>
  </si>
  <si>
    <t>B0389CDT_TC</t>
  </si>
  <si>
    <t>Phosphorus removal - Totex - Cumulative allowed expenditure on all schemes 2020-25</t>
  </si>
  <si>
    <t>Allowed 2020-25 Phosphorus removal (wastewater)</t>
  </si>
  <si>
    <t>B0390PRT_TE</t>
  </si>
  <si>
    <t>Reduction of sanitary parameters - Totex - Cumulative expenditure on all schemes to reporting year end</t>
  </si>
  <si>
    <t>Actual 2020-24 Reduction of sanitary parameters (wastewater)</t>
  </si>
  <si>
    <t>B0390PRT_TA</t>
  </si>
  <si>
    <t>Reduction of sanitary parameters - Totex - Cumulative allowed expenditure on all schemes to reporting year end</t>
  </si>
  <si>
    <t>Allowed 2020-24 Reduction of sanitary parameters (wastewater)</t>
  </si>
  <si>
    <t>B0390PRT_TC</t>
  </si>
  <si>
    <t>Reduction of sanitary parameters - Totex - Cumulative allowed expenditure on all schemes 2020-25</t>
  </si>
  <si>
    <t>Allowed 2020-25 Reduction of sanitary parameters (wastewater)</t>
  </si>
  <si>
    <t>B0391UVT_TE</t>
  </si>
  <si>
    <t>UV disinfection (or similar) - Totex - Cumulative expenditure on all schemes to reporting year end</t>
  </si>
  <si>
    <t>Actual 2020-24 UV disinfection (or similar) (wastewater)</t>
  </si>
  <si>
    <t>B0391UVT_TA</t>
  </si>
  <si>
    <t>UV disinfection (or similar) - Totex - Cumulative allowed expenditure on all schemes to reporting year end</t>
  </si>
  <si>
    <t>Allowed 2020-24 UV disinfection (or similar) (wastewater)</t>
  </si>
  <si>
    <t>B0391UVT_TC</t>
  </si>
  <si>
    <t>UV disinfection (or similar) - Totex - Cumulative allowed expenditure on all schemes 2020-25</t>
  </si>
  <si>
    <t>Allowed 2020-25 UV disinfection (or similar) (wastewater)</t>
  </si>
  <si>
    <t>B0392IT_TE</t>
  </si>
  <si>
    <t>Investigations - Totex - Cumulative expenditure on all schemes to reporting year end (Wastewater)</t>
  </si>
  <si>
    <t>Actual 2020-24 Investigations (wastewater)</t>
  </si>
  <si>
    <t>B0392IT_TA</t>
  </si>
  <si>
    <t>Investigations - Totex - Cumulative allowed expenditure on all schemes to reporting year end (Wastewater)</t>
  </si>
  <si>
    <t>Allowed 2020-24 Investigations (wastewater)</t>
  </si>
  <si>
    <t>B0392IT_TC</t>
  </si>
  <si>
    <t>Investigations - Totex - Cumulative allowed expenditure on all schemes 2020-25 (Wastewater)</t>
  </si>
  <si>
    <t>Allowed 2020-25 Investigations (wastewater)</t>
  </si>
  <si>
    <t>B0394FST_TA</t>
  </si>
  <si>
    <t>First time sewerage - Totex - Cumulative allowed expenditure on all schemes to reporting year end</t>
  </si>
  <si>
    <t>Allowed 2020-24 First time sewerage (wastewater)</t>
  </si>
  <si>
    <t>B0394FST_TC</t>
  </si>
  <si>
    <t>First time sewerage - Totex - Cumulative allowed expenditure on all schemes 2020-25</t>
  </si>
  <si>
    <t>Allowed 2020-25 First time sewerage (wastewater)</t>
  </si>
  <si>
    <t>B0395SET_TE</t>
  </si>
  <si>
    <t>Sludge enhancement (quality) - Totex - Cumulative expenditure on all schemes to reporting year end</t>
  </si>
  <si>
    <t>Actual 2020-24 Sludge enhancement (quality) (wastewater)</t>
  </si>
  <si>
    <t>B0395SET_TA</t>
  </si>
  <si>
    <t>Sludge enhancement (quality) - Totex - Cumulative allowed expenditure on all schemes to reporting year end</t>
  </si>
  <si>
    <t>Allowed 2020-24 Sludge enhancement (quality) (wastewater)</t>
  </si>
  <si>
    <t>B0395SET_TC</t>
  </si>
  <si>
    <t>Sludge enhancement (quality) - Totex - Cumulative allowed expenditure on all schemes 2020-25</t>
  </si>
  <si>
    <t>Allowed 2020-25 Sludge enhancement (quality) (wastewater)</t>
  </si>
  <si>
    <t>B0396SET_TE</t>
  </si>
  <si>
    <t>Sludge enhancement (growth) - Totex - Cumulative expenditure on all schemes to reporting year end</t>
  </si>
  <si>
    <t>Actual 2020-24 Sludge enhancement (growth) (wastewater)</t>
  </si>
  <si>
    <t>B0396SET_TA</t>
  </si>
  <si>
    <t>Sludge enhancement (growth) - Totex - Cumulative allowed expenditure on all schemes to reporting year end</t>
  </si>
  <si>
    <t>Allowed 2020-24 Sludge enhancement (growth) (wastewater)</t>
  </si>
  <si>
    <t>B0396SET_TC</t>
  </si>
  <si>
    <t>Sludge enhancement (growth) - Totex - Cumulative allowed expenditure on all schemes 2020-25</t>
  </si>
  <si>
    <t>Allowed 2020-25 Sludge enhancement (growth) (wastewater)</t>
  </si>
  <si>
    <t>B0397OT_TE</t>
  </si>
  <si>
    <t>Odour - Totex - Cumulative expenditure on all schemes to reporting year end</t>
  </si>
  <si>
    <t>Actual 2020-24 Odour (wastewater)</t>
  </si>
  <si>
    <t>B0397OT_TA</t>
  </si>
  <si>
    <t>Odour - Totex - Cumulative allowed expenditure on all schemes to reporting year end</t>
  </si>
  <si>
    <t>Allowed 2020-24 Odour (wastewater)</t>
  </si>
  <si>
    <t>B0397OT_TC</t>
  </si>
  <si>
    <t>Odour - Totex - Cumulative allowed expenditure on all schemes 2020-25</t>
  </si>
  <si>
    <t>Allowed 2020-25 Odour (wastewater)</t>
  </si>
  <si>
    <t>B0398ERT_TE</t>
  </si>
  <si>
    <t>Enhancing resilience to low probability high consequence events - Totex - Cumulative expenditure on all schemes to reporting year end (Wastewater)</t>
  </si>
  <si>
    <t>Actual 2020-24 Enhancing resilience to low probability high consequence events (wastewater)</t>
  </si>
  <si>
    <t>B0398ERT_TA</t>
  </si>
  <si>
    <t>Enhancing resilience to low probability high consequence events - Totex - Cumulative allowed expenditure on all schemes to reporting year end (Wastewater)</t>
  </si>
  <si>
    <t>Allowed 2020-24 Enhancing resilience to low probability high consequence events (wastewater)</t>
  </si>
  <si>
    <t>B0398ERT_TC</t>
  </si>
  <si>
    <t>Enhancing resilience to low probability high consequence events - Totex - Cumulative allowed expenditure on all schemes 2020-25 (Wastewater)</t>
  </si>
  <si>
    <t>Allowed 2020-25 Enhancing resilience to low probability high consequence events (wastewater)</t>
  </si>
  <si>
    <t>B0399SDT_TE</t>
  </si>
  <si>
    <t>Security - SEMD - Totex - Cumulative expenditure on all schemes to reporting year end (Wastewater)</t>
  </si>
  <si>
    <t>Actual 2020-24 Security - SEMD (wastewater)</t>
  </si>
  <si>
    <t>B0399SDT_TA</t>
  </si>
  <si>
    <t>Security - SEMD - Totex - Cumulative allowed expenditure on all schemes to reporting year end (Wastewater)</t>
  </si>
  <si>
    <t>Allowed 2020-24 Security - SEMD (wastewater)</t>
  </si>
  <si>
    <t>B0399SDT_TC</t>
  </si>
  <si>
    <t>Security - SEMD - Totex - Cumulative allowed expenditure on all schemes 2020-25 (Wastewater)</t>
  </si>
  <si>
    <t>Allowed 2020-25 Security - SEMD (wastewater)</t>
  </si>
  <si>
    <t>B0400NSDT_TE</t>
  </si>
  <si>
    <t>Security - Non-SEMD - Totex - Cumulative expenditure on all schemes to reporting year end (Wastewater)</t>
  </si>
  <si>
    <t>Actual 2020-24 Security - Non-SEMD (wastewater)</t>
  </si>
  <si>
    <t>B0400NSDT_TA</t>
  </si>
  <si>
    <t>Security - Non-SEMD - Totex - Cumulative allowed expenditure on all schemes to reporting year end (Wastewater)</t>
  </si>
  <si>
    <t>Allowed 2020-24 Security - Non-SEMD (wastewater)</t>
  </si>
  <si>
    <t>B0400NSDT_TC</t>
  </si>
  <si>
    <t>Security - Non-SEMD - Totex - Cumulative allowed expenditure on all schemes 2020-25 (Wastewater)</t>
  </si>
  <si>
    <t>Allowed 2020-25 Security - Non-SEMD (wastewater)</t>
  </si>
  <si>
    <t>B0401AL1C_TE</t>
  </si>
  <si>
    <t>Additional line 1 - Capex - Cumulative expenditure on all schemes to reporting year end (Wastewater)</t>
  </si>
  <si>
    <t>Actual 2020-24 *Additional lines total (wastewater)</t>
  </si>
  <si>
    <t>B0401AL1C_TA</t>
  </si>
  <si>
    <t>Additional line 1 - Capex - Cumulative allowed expenditure on all schemes to reporting year end (Wastewater)</t>
  </si>
  <si>
    <t>Allowed 2020-24 *Additional lines total (wastewater)</t>
  </si>
  <si>
    <t>B0401AL1C_TC</t>
  </si>
  <si>
    <t>Additional line 1 - Capex - Cumulative allowed expenditure on all schemes 2020-25 (Wastewater)</t>
  </si>
  <si>
    <t>Allowed 2020-25 *Additional lines total (wastewater)</t>
  </si>
  <si>
    <t>B0402AL1O_TE</t>
  </si>
  <si>
    <t>Additional line 1 - Opex - Cumulative expenditure on all schemes to reporting year end (Wastewater)</t>
  </si>
  <si>
    <t>B0402AL1O_TA</t>
  </si>
  <si>
    <t>Additional line 1 - Opex - Cumulative allowed expenditure on all schemes to reporting year end (Wastewater)</t>
  </si>
  <si>
    <t>B0402AL1O_TC</t>
  </si>
  <si>
    <t>Additional line 1 - Opex - Cumulative allowed expenditure on all schemes 2020-25 (Wastewater)</t>
  </si>
  <si>
    <t>B0403AL2C_TE</t>
  </si>
  <si>
    <t>Additional line 2 - Capex - Cumulative expenditure on all schemes to reporting year end (Wastewater)</t>
  </si>
  <si>
    <t>B0403AL2C_TA</t>
  </si>
  <si>
    <t>Additional line 2 - Capex - Cumulative allowed expenditure on all schemes to reporting year end (Wastewater)</t>
  </si>
  <si>
    <t>B0403AL2C_TC</t>
  </si>
  <si>
    <t>Additional line 2 - Capex - Cumulative allowed expenditure on all schemes 2020-25 (Wastewater)</t>
  </si>
  <si>
    <t>B0404AL2O_TE</t>
  </si>
  <si>
    <t>Additional line 2 - Opex - Cumulative expenditure on all schemes to reporting year end (Wastewater)</t>
  </si>
  <si>
    <t>B0404AL2O_TA</t>
  </si>
  <si>
    <t>Additional line 2 - Opex - Cumulative allowed expenditure on all schemes to reporting year end (Wastewater)</t>
  </si>
  <si>
    <t>B0404AL2O_TC</t>
  </si>
  <si>
    <t>Additional line 2 - Opex - Cumulative allowed expenditure on all schemes 2020-25 (Wastewater)</t>
  </si>
  <si>
    <t>B0405AL3C_TE</t>
  </si>
  <si>
    <t>Additional line 3 - Capex - Cumulative expenditure on all schemes to reporting year end (Wastewater)</t>
  </si>
  <si>
    <t>B0405AL3C_TA</t>
  </si>
  <si>
    <t>Additional line 3 - Capex - Cumulative allowed expenditure on all schemes to reporting year end (Wastewater)</t>
  </si>
  <si>
    <t>B0405AL3C_TC</t>
  </si>
  <si>
    <t>Additional line 3 - Capex - Cumulative allowed expenditure on all schemes 2020-25 (Wastewater)</t>
  </si>
  <si>
    <t>B0406AL3O_TE</t>
  </si>
  <si>
    <t>Additional line 3 - Opex - Cumulative expenditure on all schemes to reporting year end (Wastewater)</t>
  </si>
  <si>
    <t>B0406AL3O_TA</t>
  </si>
  <si>
    <t>Additional line 3 - Opex - Cumulative allowed expenditure on all schemes to reporting year end (Wastewater)</t>
  </si>
  <si>
    <t>B0406AL3O_TC</t>
  </si>
  <si>
    <t>Additional line 3 - Opex - Cumulative allowed expenditure on all schemes 2020-25 (Wastewater)</t>
  </si>
  <si>
    <t>B0407AL4C_TE</t>
  </si>
  <si>
    <t>Additional line 4 - Capex - Cumulative expenditure on all schemes to reporting year end (Wastewater)</t>
  </si>
  <si>
    <t>B0407AL4C_TA</t>
  </si>
  <si>
    <t>Additional line 4 - Capex - Cumulative allowed expenditure on all schemes to reporting year end (Wastewater)</t>
  </si>
  <si>
    <t>B0407AL4C_TC</t>
  </si>
  <si>
    <t>Additional line 4 - Capex - Cumulative allowed expenditure on all schemes 2020-25 (Wastewater)</t>
  </si>
  <si>
    <t>B0408AL4O_TE</t>
  </si>
  <si>
    <t>Additional line 4 - Opex - Cumulative expenditure on all schemes to reporting year end (Wastewater)</t>
  </si>
  <si>
    <t>B0408AL4O_TA</t>
  </si>
  <si>
    <t>Additional line 4 - Opex - Cumulative allowed expenditure on all schemes to reporting year end (Wastewater)</t>
  </si>
  <si>
    <t>B0408AL4O_TC</t>
  </si>
  <si>
    <t>Additional line 4 - Opex - Cumulative allowed expenditure on all schemes 2020-25 (Wastewater)</t>
  </si>
  <si>
    <t>B0409AL5C_TE</t>
  </si>
  <si>
    <t>Additional line 5 - Capex - Cumulative expenditure on all schemes to reporting year end (Wastewater)</t>
  </si>
  <si>
    <t>B0409AL5C_TA</t>
  </si>
  <si>
    <t>Additional line 5 - Capex - Cumulative allowed expenditure on all schemes to reporting year end (Wastewater)</t>
  </si>
  <si>
    <t>B0409AL5C_TC</t>
  </si>
  <si>
    <t>Additional line 5 - Capex - Cumulative allowed expenditure on all schemes 2020-25 (Wastewater)</t>
  </si>
  <si>
    <t>B0410AL5O_TE</t>
  </si>
  <si>
    <t>Additional line 5 - Opex - Cumulative expenditure on all schemes to reporting year end (Wastewater)</t>
  </si>
  <si>
    <t>B0410AL5O_TA</t>
  </si>
  <si>
    <t>Additional line 5 - Opex - Cumulative allowed expenditure on all schemes to reporting year end (Wastewater)</t>
  </si>
  <si>
    <t>B0410AL5O_TC</t>
  </si>
  <si>
    <t>Additional line 5 - Opex - Cumulative allowed expenditure on all schemes 2020-25 (Wastewater)</t>
  </si>
  <si>
    <t>B0385CST_TE</t>
  </si>
  <si>
    <t>Storage schemes to reduce spill frequency at CSOs, storm tanks, etc - Totex - Cumulative expenditure on all schemes to reporting year end</t>
  </si>
  <si>
    <t>Actual 2020-24 Storage schemes to reduce spill frequency at CSOs, storm tanks, etc (wastewater)</t>
  </si>
  <si>
    <t>B0385CST_TA</t>
  </si>
  <si>
    <t>Storage schemes to reduce spill frequency at CSOs, storm tanks, etc - Totex - Cumulative allowed expenditure on all schemes to reporting year end</t>
  </si>
  <si>
    <t>Allowed 2020-24 Storage schemes to reduce spill frequency at CSOs, storm tanks, etc (wastewater)</t>
  </si>
  <si>
    <t>B0385CST_TC</t>
  </si>
  <si>
    <t>Storage schemes to reduce spill frequency at CSOs, storm tanks, etc - Totex - Cumulative allowed expenditure on all schemes 2020-25</t>
  </si>
  <si>
    <t>Allowed 2020-25 Storage schemes to reduce spill frequency at CSOs, storm tanks, etc (wastewater)</t>
  </si>
  <si>
    <t>B0394FST_TE</t>
  </si>
  <si>
    <t>First time sewerage - Totex - Cumulative expenditure on all schemes to reporting year end</t>
  </si>
  <si>
    <t>Actual 2020-24 First time sewerage (wastewater)</t>
  </si>
  <si>
    <t>B0388NRT_TA</t>
  </si>
  <si>
    <t>Nitrogen removal - Totex - Cumulative allowed expenditure on all schemes to reporting year end</t>
  </si>
  <si>
    <t>Allowed 2020-24 Nitrogen removal (wastewater)</t>
  </si>
  <si>
    <t/>
  </si>
  <si>
    <t>Actual 2020-24 Supply demand balance improvements delivering benefits starting from 2026 (water)</t>
  </si>
  <si>
    <t>Allowed 2020-24 Supply demand balance improvements delivering benefits starting from 2026 (water)</t>
  </si>
  <si>
    <t>Allowed 2020-25 Supply demand balance improvements delivering benefits starting from 2026 (water)</t>
  </si>
  <si>
    <t>dataset</t>
  </si>
  <si>
    <t>company</t>
  </si>
  <si>
    <t>Unique Item Ref</t>
  </si>
  <si>
    <t>Year</t>
  </si>
  <si>
    <t>Value</t>
  </si>
  <si>
    <t>Keep</t>
  </si>
  <si>
    <t>Value to analyse</t>
  </si>
  <si>
    <t>units</t>
  </si>
  <si>
    <t>description</t>
  </si>
  <si>
    <t>RAG</t>
  </si>
  <si>
    <t>Enhancement expenditure data</t>
  </si>
  <si>
    <t>Actual cumulative expenditure 2020-24</t>
  </si>
  <si>
    <t>4L.3</t>
  </si>
  <si>
    <t>4L.6</t>
  </si>
  <si>
    <t>4L.9</t>
  </si>
  <si>
    <t>4L.12</t>
  </si>
  <si>
    <t>4L.15</t>
  </si>
  <si>
    <t>4L.18</t>
  </si>
  <si>
    <t>4L.22</t>
  </si>
  <si>
    <t>4L.25</t>
  </si>
  <si>
    <t>4L.28</t>
  </si>
  <si>
    <t>4L.31</t>
  </si>
  <si>
    <t>4L.34</t>
  </si>
  <si>
    <t>4L.37</t>
  </si>
  <si>
    <t>4L.63</t>
  </si>
  <si>
    <t>4L.66</t>
  </si>
  <si>
    <t>4L.69</t>
  </si>
  <si>
    <t>4L.72</t>
  </si>
  <si>
    <t>4L.75</t>
  </si>
  <si>
    <t>4L.78</t>
  </si>
  <si>
    <t>4L.81</t>
  </si>
  <si>
    <t>4L.84</t>
  </si>
  <si>
    <t>4L.87</t>
  </si>
  <si>
    <t>4L.90</t>
  </si>
  <si>
    <t>4L.93</t>
  </si>
  <si>
    <t>4L.96</t>
  </si>
  <si>
    <t>4L.99</t>
  </si>
  <si>
    <t>4L.100 - 110</t>
  </si>
  <si>
    <t>4M.3</t>
  </si>
  <si>
    <t>4M.6</t>
  </si>
  <si>
    <t>4M.9</t>
  </si>
  <si>
    <t>4M.12</t>
  </si>
  <si>
    <t>4M.15</t>
  </si>
  <si>
    <t>4M.25</t>
  </si>
  <si>
    <t>4M.28</t>
  </si>
  <si>
    <t>4M.31</t>
  </si>
  <si>
    <t>4M.34</t>
  </si>
  <si>
    <t>4M.37</t>
  </si>
  <si>
    <t>4M.40</t>
  </si>
  <si>
    <t>4M.43</t>
  </si>
  <si>
    <t>4M.46</t>
  </si>
  <si>
    <t>4M.56</t>
  </si>
  <si>
    <t>4M.59</t>
  </si>
  <si>
    <t>4M.62</t>
  </si>
  <si>
    <t>4M.65</t>
  </si>
  <si>
    <t>4M.68</t>
  </si>
  <si>
    <t>4M.71</t>
  </si>
  <si>
    <t>4M.74</t>
  </si>
  <si>
    <t>4M.75-84</t>
  </si>
  <si>
    <t>Allowed cumulative expenditure 2020-24</t>
  </si>
  <si>
    <t>Allowed cumulative expenditure 2020-25</t>
  </si>
  <si>
    <t>Enhancement area</t>
  </si>
  <si>
    <t>Outturn 2020-24</t>
  </si>
  <si>
    <t>Forecast 2023-25</t>
  </si>
  <si>
    <t>Allowance 2020-25</t>
  </si>
  <si>
    <t>Forecast spend 2020-25</t>
  </si>
  <si>
    <t>Biodiverstiy</t>
  </si>
  <si>
    <t>Storm overflows</t>
  </si>
  <si>
    <t>yr</t>
  </si>
  <si>
    <t>yr index</t>
  </si>
  <si>
    <t>value</t>
  </si>
  <si>
    <t>2022-24</t>
  </si>
  <si>
    <t>Actual 2020-24 Growth at sewage treatment works (excluding sludge treatment) (wastewater)</t>
  </si>
  <si>
    <t>4M.50</t>
  </si>
  <si>
    <t>Actual 2020-24 Reduce flooding risk for properties (wastewater)</t>
  </si>
  <si>
    <t>4M.52</t>
  </si>
  <si>
    <t>Allowed 2020-24 Growth at sewage treatment works (excluding sludge treatment) (wastewater)</t>
  </si>
  <si>
    <t>Allowed 2020-24 Reduce flooding risk for properties (wastewater)</t>
  </si>
  <si>
    <t>Allowed 2020-25 Growth at sewage treatment works (excluding sludge treatment) (wastewater)</t>
  </si>
  <si>
    <t>Allowed 2020-25 Reduce flooding risk for properties (wastewater)</t>
  </si>
  <si>
    <t>Reason</t>
  </si>
  <si>
    <t xml:space="preserve">Hard copy </t>
  </si>
  <si>
    <t>Hard copy from APR data - Fountain does not have data</t>
  </si>
  <si>
    <t>WSH Query response - WSH-APR-CA-002</t>
  </si>
  <si>
    <t>Hard copy - AFW-APR-CA-002</t>
  </si>
  <si>
    <t xml:space="preserve">NES Query response - "NES-APR-CA-002" </t>
  </si>
  <si>
    <t>TMS Query response - TMS-APR-CA-002</t>
  </si>
  <si>
    <t>TMS-APR-CA-002 - Value missing in submission</t>
  </si>
  <si>
    <t>YKY Query response - YKY-APR-CA-002</t>
  </si>
  <si>
    <t>Indicator of lines component of 'Total' Lines</t>
  </si>
  <si>
    <t>Not Component</t>
  </si>
  <si>
    <t>Component</t>
  </si>
  <si>
    <t>CW3 Enhancement totals - part 1 v2</t>
  </si>
  <si>
    <t>Run on 14 Oct 2024 18:40</t>
  </si>
  <si>
    <t>Acronym</t>
  </si>
  <si>
    <t>Reference</t>
  </si>
  <si>
    <t>Item description</t>
  </si>
  <si>
    <t>Model</t>
  </si>
  <si>
    <t>2024-25</t>
  </si>
  <si>
    <t>2025-26</t>
  </si>
  <si>
    <t>2026-27</t>
  </si>
  <si>
    <t>2027-28</t>
  </si>
  <si>
    <t>2028-29</t>
  </si>
  <si>
    <t>2029-30</t>
  </si>
  <si>
    <t>Price Review 2024</t>
  </si>
  <si>
    <t>PR24 Run 4: November Resubmission Data</t>
  </si>
  <si>
    <t>CW3_003TOT_PR24</t>
  </si>
  <si>
    <t>EA/NRW environmental programme (WINEP/NEP) - Biodiversity and conservation; (WINEP/NEP) water totex - Total</t>
  </si>
  <si>
    <t>CW3_006TOT_PR24</t>
  </si>
  <si>
    <t>EA/NRW environmental programme (WINEP/NEP) - Eels/fish entrainment screens; (WINEP/NEP) water totex - Total</t>
  </si>
  <si>
    <t>CW3_009TOT_PR24</t>
  </si>
  <si>
    <t>EA/NRW environmental programme (WINEP/NEP) - Eels/fish passes; (WINEP/NEP) water totex - Total</t>
  </si>
  <si>
    <t>CW3_012TOT_PR24</t>
  </si>
  <si>
    <t>EA/NRW environmental programme (WINEP/NEP) - Invasive Non Native Species; (WINEP/NEP) water totex - Total</t>
  </si>
  <si>
    <t>CW3_015TOT_PR24</t>
  </si>
  <si>
    <t>EA/NRW environmental programme (WINEP/NEP) - Drinking Water Protected Areas; (WINEP/NEP) water totex - Total</t>
  </si>
  <si>
    <t>CW3_018TOT_PR24</t>
  </si>
  <si>
    <t>EA/NRW environmental programme (WINEP/NEP) - Water Framework Directive; (WINEP/NEP) water totex - Total</t>
  </si>
  <si>
    <t>CW3_021TOT_PR24</t>
  </si>
  <si>
    <t>EA/NRW environmental programme (WINEP/NEP) - Wetland creation; (WINEP/NEP) water totex - Total</t>
  </si>
  <si>
    <t>CW3_024TOT_PR24</t>
  </si>
  <si>
    <t>EA/NRW environmental programme (WINEP/NEP) - Trade effluent discharge flow monitoring; (WINEP/NEP) water totex - Total</t>
  </si>
  <si>
    <t>CW3_027TOT_PR24</t>
  </si>
  <si>
    <t>EA/NRW environmental programme (WINEP/NEP) - 25 year environment plan; (WINEP/NEP) water totex - Total</t>
  </si>
  <si>
    <t>CW3_030TOT_PR24</t>
  </si>
  <si>
    <t>EA/NRW environmental programme (WINEP/NEP) - Investigations; (WINEP/NEP) - desk based study only water totex - Total</t>
  </si>
  <si>
    <t>CW3_033TOT_PR24</t>
  </si>
  <si>
    <t>EA/NRW environmental programme (WINEP/NEP) - Investigations; (WINEP/NEP) - survey, monitoring or simple modelling water totex - Total</t>
  </si>
  <si>
    <t>CW3_036TOT_PR24</t>
  </si>
  <si>
    <t>EA/NRW environmental programme (WINEP/NEP) - Investigations; (WINEP/NEP) - multiple surveys, and/or monitoring locations, and/or complex modelling water totex - Total</t>
  </si>
  <si>
    <t>CW3_039TOT_PR24</t>
  </si>
  <si>
    <t>EA/NRW environmental programme (WINEP/NEP) - Investigations total; (WINEP/NEP) water totex - Total</t>
  </si>
  <si>
    <t>CW3_040TOT_PR24</t>
  </si>
  <si>
    <t>EA/NRW environmental programme (WINEP/NEP) - Total environmental programme expenditure; (WINEP/NEP) water totex - Total</t>
  </si>
  <si>
    <t>CW3_043TOT_PR24</t>
  </si>
  <si>
    <t>Supply-demand balance - Supply-side improvements delivering benefits in 2025-2030; SDB totex - Total</t>
  </si>
  <si>
    <t>CW3_046TOT_PR24</t>
  </si>
  <si>
    <t>Supply-demand balance - Demand-side improvements delivering benefits in 2025-2030 (excl leakage and metering); SDB totex - Total</t>
  </si>
  <si>
    <t>CW3_049TOT_PR24</t>
  </si>
  <si>
    <t>Supply-demand balance - Leakage improvements delivering benefits in 2025-2030; SDB totex - Total</t>
  </si>
  <si>
    <t>CW3_052TOT_PR24</t>
  </si>
  <si>
    <t>Supply-demand balance - Interconnectors delivering benefits in 2025-2030; SDB totex - Total</t>
  </si>
  <si>
    <t>CW3_055TOT_PR24</t>
  </si>
  <si>
    <t>Supply-demand balance - Supply demand balance improvements delivering benefits starting from 2031; SDB totex - Total</t>
  </si>
  <si>
    <t>CW3_058TOT_PR24</t>
  </si>
  <si>
    <t>Supply-demand balance - Strategic regional resource solutions; SDB totex - Total</t>
  </si>
  <si>
    <t>CW3_059TOT_PR24</t>
  </si>
  <si>
    <t>Supply-demand balance - Total supply demand expenditure; SDB totex - Total</t>
  </si>
  <si>
    <t>CW3_062TOT_PR24</t>
  </si>
  <si>
    <t>Metering - New meters requested by existing customers (optants); metering totex - Total</t>
  </si>
  <si>
    <t>CW3_065TOT_PR24</t>
  </si>
  <si>
    <t>Metering - New meters introduced by companies for existing customers; metering totex - Total</t>
  </si>
  <si>
    <t>CW3_068TOT_PR24</t>
  </si>
  <si>
    <t>Metering - New meters for existing customers - business; metering totex - Total</t>
  </si>
  <si>
    <t>CW3_071TOT_PR24</t>
  </si>
  <si>
    <t>Metering - Replacement of existing basic meters with AMR meters for residential customers; metering totex - Total</t>
  </si>
  <si>
    <t>CW3_074TOT_PR24</t>
  </si>
  <si>
    <t>Metering - Replacement of existing basic meters with AMI meters for residential customers; metering totex - Total</t>
  </si>
  <si>
    <t>CW3_077TOT_PR24</t>
  </si>
  <si>
    <t>Metering - Replacement of existing AMR meters with AMI meters for residential customers; metering totex - Total</t>
  </si>
  <si>
    <t>CW3_080TOT_PR24</t>
  </si>
  <si>
    <t>Metering - Replacement of existing basic meters with AMR meters for business customers; metering totex - Total</t>
  </si>
  <si>
    <t>CW3_083TOT_PR24</t>
  </si>
  <si>
    <t>Metering - Replacement of existing basic meters with AMI meters for business customers; metering totex - Total</t>
  </si>
  <si>
    <t>CW3_086TOT_PR24</t>
  </si>
  <si>
    <t>Metering - Replacement of existing AMR meters with AMI meters for business customers; metering totex - Total</t>
  </si>
  <si>
    <t>CW3_089TOT_PR24</t>
  </si>
  <si>
    <t>Metering - Smart meter infrastructure; metering totex - Total</t>
  </si>
  <si>
    <t>CW3_090TOT_PR24</t>
  </si>
  <si>
    <t>Metering - Total metering expenditure; metering totex - Total</t>
  </si>
  <si>
    <t>CW3_093TOT_PR24</t>
  </si>
  <si>
    <t>Water quality improvements - Improvements to taste, odour and colour (grey solutions); enhancement totex - Total</t>
  </si>
  <si>
    <t>CW3_096TOT_PR24</t>
  </si>
  <si>
    <t>Water quality improvements - Improvements to taste, odour and colour (green solutions); enhancement totex - Total</t>
  </si>
  <si>
    <t>CW3_099TOT_PR24</t>
  </si>
  <si>
    <t>Water quality improvements - Addressing raw water quality deterioration (grey solutions); ; enhancement totex - Total</t>
  </si>
  <si>
    <t>CW3_102TOT_PR24</t>
  </si>
  <si>
    <t>Water quality improvements - Addressing raw water quality deterioration (green solutions); enhancement totex - Total</t>
  </si>
  <si>
    <t>CW3_105TOT_PR24</t>
  </si>
  <si>
    <t>Water quality improvements - Conditioning water to reduce plumbosolvency for water quality; enhancement totex - Total</t>
  </si>
  <si>
    <t>CW3_108TOT_PR24</t>
  </si>
  <si>
    <t>Water quality improvements - Lead communication pipes replaced or relined; enhancement totex - Total</t>
  </si>
  <si>
    <t>CW3_111TOT_PR24</t>
  </si>
  <si>
    <t>Water quality improvements - External lead supply pipes replaced or relined; enhancement totex - Total</t>
  </si>
  <si>
    <t>CW3_114TOT_PR24</t>
  </si>
  <si>
    <t>Water quality improvements - Internal lead supply pipes replaced or relined; enhancement totex - Total</t>
  </si>
  <si>
    <t>CW3_117TOT_PR24</t>
  </si>
  <si>
    <t>Water quality improvements - Other lead reduction related activity; enhancement totex - Total</t>
  </si>
  <si>
    <t>CW3_120TOT_PR24</t>
  </si>
  <si>
    <t>Water resilience and security - Resilience; enhancement water totex - Total</t>
  </si>
  <si>
    <t>CW3_123TOT_PR24</t>
  </si>
  <si>
    <t>Water resilience and security - Security - SEMD; enhancement water totex - Total</t>
  </si>
  <si>
    <t>CW3_126TOT_PR24</t>
  </si>
  <si>
    <t>Water resilience and security - Security - Cyber; enhancement water totex - Total</t>
  </si>
  <si>
    <t>CW3_129TOT_PR24</t>
  </si>
  <si>
    <t>Net zero - Greenhouse gas reduction (net zero); enhancement water totex - Total</t>
  </si>
  <si>
    <t>CW3_143TOT_PR24</t>
  </si>
  <si>
    <t>Total enhancement - Total enhancement expenditure; water totex - Total</t>
  </si>
  <si>
    <t>SBB</t>
  </si>
  <si>
    <t>CW1217 Enhancement totals - part 1 v2</t>
  </si>
  <si>
    <t>Run on 14 Oct 2024 18:35</t>
  </si>
  <si>
    <t>CW12_003TOT_PR24</t>
  </si>
  <si>
    <t>CW12_006TOT_PR24</t>
  </si>
  <si>
    <t>CW12_009TOT_PR24</t>
  </si>
  <si>
    <t>CW12_012TOT_PR24</t>
  </si>
  <si>
    <t>CW12_015TOT_PR24</t>
  </si>
  <si>
    <t>CW12_018TOT_PR24</t>
  </si>
  <si>
    <t>CW12_021TOT_PR24</t>
  </si>
  <si>
    <t>CW12_024TOT_PR24</t>
  </si>
  <si>
    <t>CW12_027TOT_PR24</t>
  </si>
  <si>
    <t>CW12_030TOT_PR24</t>
  </si>
  <si>
    <t>CW12_033TOT_PR24</t>
  </si>
  <si>
    <t>CW12_036TOT_PR24</t>
  </si>
  <si>
    <t>CW12_039TOT_PR24</t>
  </si>
  <si>
    <t>CW12_040TOT_PR24</t>
  </si>
  <si>
    <t>CW12_043TOT_PR24</t>
  </si>
  <si>
    <t>CW12_046TOT_PR24</t>
  </si>
  <si>
    <t>CW12_049TOT_PR24</t>
  </si>
  <si>
    <t>CW12_052TOT_PR24</t>
  </si>
  <si>
    <t>CW12_055TOT_PR24</t>
  </si>
  <si>
    <t>CW12_056TOT_PR24</t>
  </si>
  <si>
    <t>CW12_059TOT_PR24</t>
  </si>
  <si>
    <t>CW12_062TOT_PR24</t>
  </si>
  <si>
    <t>CW12_065TOT_PR24</t>
  </si>
  <si>
    <t>CW12_068TOT_PR24</t>
  </si>
  <si>
    <t>CW12_071TOT_PR24</t>
  </si>
  <si>
    <t>CW12_074TOT_PR24</t>
  </si>
  <si>
    <t>CW12_077TOT_PR24</t>
  </si>
  <si>
    <t>CW12_080TOT_PR24</t>
  </si>
  <si>
    <t>CW12_083TOT_PR24</t>
  </si>
  <si>
    <t>CW12_086TOT_PR24</t>
  </si>
  <si>
    <t>CW12_087TOT_PR24</t>
  </si>
  <si>
    <t>CW12_090TOT_PR24</t>
  </si>
  <si>
    <t>CW12_093TOT_PR24</t>
  </si>
  <si>
    <t>CW12_096TOT_PR24</t>
  </si>
  <si>
    <t>CW12_099TOT_PR24</t>
  </si>
  <si>
    <t>CW12_102TOT_PR24</t>
  </si>
  <si>
    <t>CW12_105TOT_PR24</t>
  </si>
  <si>
    <t>Water quality improvements - Lead communication pipes replaced or relined for water quality; enhancement totex - Total</t>
  </si>
  <si>
    <t>CW12_108TOT_PR24</t>
  </si>
  <si>
    <t>CW12_111TOT_PR24</t>
  </si>
  <si>
    <t>CW12_114TOT_PR24</t>
  </si>
  <si>
    <t>CW12_117TOT_PR24</t>
  </si>
  <si>
    <t>CW12_120TOT_PR24</t>
  </si>
  <si>
    <t>CW12_123TOT_PR24</t>
  </si>
  <si>
    <t>CW12_126TOT_PR24</t>
  </si>
  <si>
    <t>CW12_127TOT_PR24</t>
  </si>
  <si>
    <t>Other enhancement (Freeform lines - by exception) - Additional line 1; enhancement water capex - Total</t>
  </si>
  <si>
    <t>CW12_128TOT_PR24</t>
  </si>
  <si>
    <t>Other enhancement (Freeform lines - by exception) - Additional line 1; enhancement water opex - Total</t>
  </si>
  <si>
    <t>CW12_129TOT_PR24</t>
  </si>
  <si>
    <t>Other enhancement (Freeform lines - by exception) - Additional line 2; enhancement water capex - Total</t>
  </si>
  <si>
    <t>CW12_130TOT_PR24</t>
  </si>
  <si>
    <t>Other enhancement (Freeform lines - by exception) - Additional line 2; enhancement water opex - Total</t>
  </si>
  <si>
    <t>CW12_131TOT_PR24</t>
  </si>
  <si>
    <t>Other enhancement (Freeform lines - by exception) - Additional line 3; enhancement water capex - Total</t>
  </si>
  <si>
    <t>CW12_132TOT_PR24</t>
  </si>
  <si>
    <t>Other enhancement (Freeform lines - by exception) - Additional line 3; enhancement water opex - Total</t>
  </si>
  <si>
    <t>CW12_133TOT_PR24</t>
  </si>
  <si>
    <t>Other enhancement (Freeform lines - by exception) - Additional line 4; enhancement water capex - Total</t>
  </si>
  <si>
    <t>CW12_134TOT_PR24</t>
  </si>
  <si>
    <t>Other enhancement (Freeform lines - by exception) - Additional line 4; enhancement water opex - Total</t>
  </si>
  <si>
    <t>CW12_135TOT_PR24</t>
  </si>
  <si>
    <t>Other enhancement (Freeform lines - by exception) - Additional line 5; enhancement water capex - Total</t>
  </si>
  <si>
    <t>CW12_136TOT_PR24</t>
  </si>
  <si>
    <t>Other enhancement (Freeform lines - by exception) - Additional line 5; enhancement water opex - Total</t>
  </si>
  <si>
    <t>CW12_137TOT_PR24</t>
  </si>
  <si>
    <t>Other enhancement (Freeform lines - by exception) - Total other enhancement water expenditure - Total</t>
  </si>
  <si>
    <t>CW12_140TOT_PR24</t>
  </si>
  <si>
    <t>Total transitional expenditure - Total transitional expenditure; water totex - Total</t>
  </si>
  <si>
    <t>CW17_003TOT_PR24</t>
  </si>
  <si>
    <t>CW17_006TOT_PR24</t>
  </si>
  <si>
    <t>CW17_009TOT_PR24</t>
  </si>
  <si>
    <t>CW17_012TOT_PR24</t>
  </si>
  <si>
    <t>CW17_015TOT_PR24</t>
  </si>
  <si>
    <t>CW17_018TOT_PR24</t>
  </si>
  <si>
    <t>CW17_021TOT_PR24</t>
  </si>
  <si>
    <t>CW17_024TOT_PR24</t>
  </si>
  <si>
    <t>CW17_027TOT_PR24</t>
  </si>
  <si>
    <t>CW17_030TOT_PR24</t>
  </si>
  <si>
    <t>CW17_033TOT_PR24</t>
  </si>
  <si>
    <t>CW17_036TOT_PR24</t>
  </si>
  <si>
    <t>CW17_039TOT_PR24</t>
  </si>
  <si>
    <t>CW17_040TOT_PR24</t>
  </si>
  <si>
    <t>CW17_043TOT_PR24</t>
  </si>
  <si>
    <t>CW17_046TOT_PR24</t>
  </si>
  <si>
    <t>CW17_049TOT_PR24</t>
  </si>
  <si>
    <t>CW17_052TOT_PR24</t>
  </si>
  <si>
    <t>CW17_055TOT_PR24</t>
  </si>
  <si>
    <t>CW17_056TOT_PR24</t>
  </si>
  <si>
    <t>CW17_059TOT_PR24</t>
  </si>
  <si>
    <t>CW17_062TOT_PR24</t>
  </si>
  <si>
    <t>CW17_065TOT_PR24</t>
  </si>
  <si>
    <t>CW17_068TOT_PR24</t>
  </si>
  <si>
    <t>CW17_071TOT_PR24</t>
  </si>
  <si>
    <t>CW17_074TOT_PR24</t>
  </si>
  <si>
    <t>CW17_077TOT_PR24</t>
  </si>
  <si>
    <t>CW17_080TOT_PR24</t>
  </si>
  <si>
    <t>CW17_083TOT_PR24</t>
  </si>
  <si>
    <t>CW17_086TOT_PR24</t>
  </si>
  <si>
    <t>CW17_087TOT_PR24</t>
  </si>
  <si>
    <t>CW17_090TOT_PR24</t>
  </si>
  <si>
    <t>CW17_093TOT_PR24</t>
  </si>
  <si>
    <t>CW17_096TOT_PR24</t>
  </si>
  <si>
    <t>CW17_099TOT_PR24</t>
  </si>
  <si>
    <t>CW17_102TOT_PR24</t>
  </si>
  <si>
    <t>CW17_105TOT_PR24</t>
  </si>
  <si>
    <t>CW17_108TOT_PR24</t>
  </si>
  <si>
    <t>CW17_111TOT_PR24</t>
  </si>
  <si>
    <t>CW17_114TOT_PR24</t>
  </si>
  <si>
    <t>CW17_117TOT_PR24</t>
  </si>
  <si>
    <t>CW17_120TOT_PR24</t>
  </si>
  <si>
    <t>CW17_123TOT_PR24</t>
  </si>
  <si>
    <t>CW17_126TOT_PR24</t>
  </si>
  <si>
    <t>CW17_127TOT_PR24</t>
  </si>
  <si>
    <t>CW17_128TOT_PR24</t>
  </si>
  <si>
    <t>CW17_129TOT_PR24</t>
  </si>
  <si>
    <t>CW17_130TOT_PR24</t>
  </si>
  <si>
    <t>CW17_131TOT_PR24</t>
  </si>
  <si>
    <t>CW17_132TOT_PR24</t>
  </si>
  <si>
    <t>CW17_133TOT_PR24</t>
  </si>
  <si>
    <t>CW17_134TOT_PR24</t>
  </si>
  <si>
    <t>CW17_135TOT_PR24</t>
  </si>
  <si>
    <t>CW17_136TOT_PR24</t>
  </si>
  <si>
    <t>CW17_137TOT_PR24</t>
  </si>
  <si>
    <t>CW17_140TOT_PR24</t>
  </si>
  <si>
    <t>Total accelerated programme - Total accelerated programme expenditure; water totex - Total</t>
  </si>
  <si>
    <t>CWW3 - Enhancement totals - part 1 v2</t>
  </si>
  <si>
    <t>Run on 09 Oct 2024 9:52</t>
  </si>
  <si>
    <t>Run 11 - PR24 FD Data</t>
  </si>
  <si>
    <t>CWW3_003TOT_PR24</t>
  </si>
  <si>
    <t>EA/NRW environmental programme wastewater (WINEP/NEP) - Event duration monitoring at intermittent discharges (WINEP/NEP) wastewater totex - Total</t>
  </si>
  <si>
    <t>CWW3_006TOT_PR24</t>
  </si>
  <si>
    <t>EA/NRW environmental programme wastewater (WINEP/NEP) - Flow monitoring at sewage treatment works; (WINEP/NEP) wastewater totex - Total</t>
  </si>
  <si>
    <t>CWW3_009TOT_PR24</t>
  </si>
  <si>
    <t>EA/NRW environmental programme wastewater (WINEP/NEP) - Continuous river water quality monitoring (WINEP/NEP) wastewater totex - Total</t>
  </si>
  <si>
    <t>CWW3_012TOT_PR24</t>
  </si>
  <si>
    <t>EA/NRW environmental programme wastewater (WINEP/NEP) - MCERTs monitoring at emergency sewage pumping station overflows (WINEP/NEP) wastewater totex - Total</t>
  </si>
  <si>
    <t>CWW3_015TOT_PR24</t>
  </si>
  <si>
    <t>EA/NRW environmental programme wastewater (WINEP/NEP) - Increase flow to full treatment; (WINEP/NEP) wastewater totex - Total</t>
  </si>
  <si>
    <t>CWW3_018TOT_PR24</t>
  </si>
  <si>
    <t>EA/NRW environmental programme wastewater (WINEP/NEP) - Increase storm tank capacity at STWs - grey solution; (WINEP/NEP) wastewater totex - Total</t>
  </si>
  <si>
    <t>CWW3_021TOT_PR24</t>
  </si>
  <si>
    <t>EA/NRW environmental programme wastewater (WINEP/NEP) - Increase storm system attenuation / treatment on a STW - green solution; (WINEP/NEP) wastewater totex - Total</t>
  </si>
  <si>
    <t>CWW3_024TOT_PR24</t>
  </si>
  <si>
    <t>EA/NRW environmental programme wastewater (WINEP/NEP) - Storage schemes to reduce spill frequency at CSOs etc - grey solution; (WINEP/NEP) wastewater totex - Total</t>
  </si>
  <si>
    <t>CWW3_027TOT_PR24</t>
  </si>
  <si>
    <t>EA/NRW environmental programme wastewater (WINEP/NEP) - Storage to reduce spill frequency at CSOs etc - green solution; (WINEP/NEP) wastewater totex - Total</t>
  </si>
  <si>
    <t>CWW3_030TOT_PR24</t>
  </si>
  <si>
    <t>EA/NRW environmental programme wastewater (WINEP/NEP) - Storm overflow - discharge relocation (WINEP/NEP) wastewater totex - Total</t>
  </si>
  <si>
    <t>CWW3_033TOT_PR24</t>
  </si>
  <si>
    <t>EA/NRW environmental programme wastewater (WINEP/NEP) - Storm overflow - increase in combined sewer / trunk sewer capacity; (WINEP/NEP) wastewater totex  - Total</t>
  </si>
  <si>
    <t>CWW3_036TOT_PR24</t>
  </si>
  <si>
    <t>EA/NRW environmental programme wastewater (WINEP/NEP) - Storm overflow - sustainable drainage / attenuation in the network; (WINEP/NEP) wastewater totex - Total</t>
  </si>
  <si>
    <t>CWW3_039TOT_PR24</t>
  </si>
  <si>
    <t>EA/NRW environmental programme wastewater (WINEP/NEP) - Storm overflow - source surface water separation; (WINEP/NEP) wastewater totex - Total</t>
  </si>
  <si>
    <t>CWW3_042TOT_PR24</t>
  </si>
  <si>
    <t>EA/NRW environmental programme wastewater (WINEP/NEP) - Storm overflow - infiltration management: wastewater totex - Total</t>
  </si>
  <si>
    <t>CWW3_045TOT_PR24</t>
  </si>
  <si>
    <t>EA/NRW environmental programme wastewater (WINEP/NEP) - Storm overflow - sewer flow management and control; (WINEP/NEP) wastewater totex - Total</t>
  </si>
  <si>
    <t>CWW3_048TOT_PR24</t>
  </si>
  <si>
    <t>EA/NRW environmental programme wastewater (WINEP/NEP) - Storm overflow - new / upgraded screens (WINEP/NEP) wastewater totex - Total</t>
  </si>
  <si>
    <t>CWW3_051TOT_PR24</t>
  </si>
  <si>
    <t>EA/NRW environmental programme wastewater (WINEP/NEP) - Treatment for chemical removal (WINEP/NEP) wastewater totex - Total</t>
  </si>
  <si>
    <t>CWW3_054TOT_PR24</t>
  </si>
  <si>
    <t>EA/NRW environmental programme wastewater (WINEP/NEP) - Chemicals and emerging contaminants monitoring, investigations, options appraisals; (WINEP/NEP) wastewater totex - Total</t>
  </si>
  <si>
    <t>CWW3_057TOT_PR24</t>
  </si>
  <si>
    <t>EA/NRW environmental programme wastewater (WINEP/NEP) - Treatment for total nitrogen removal (chemical) (WINEP/NEP) wastewater totex - Total</t>
  </si>
  <si>
    <t>CWW3_060TOT_PR24</t>
  </si>
  <si>
    <t>EA/NRW environmental programme wastewater (WINEP/NEP) - Treatment for total nitrogen removal (biological) (WINEP/NEP) wastewater totex - Total</t>
  </si>
  <si>
    <t>CWW3_063TOT_PR24</t>
  </si>
  <si>
    <t>EA/NRW environmental programme wastewater (WINEP/NEP) - Nitrogen technically achievable limit monitoring, investigation or options appraisal; (WINEP/NEP) wastewater totex - Total</t>
  </si>
  <si>
    <t>CWW3_066TOT_PR24</t>
  </si>
  <si>
    <t>EA/NRW environmental programme wastewater (WINEP/NEP) - Treatment for phosphorus removal (chemical) (WINEP/NEP) wastewater totex - Total</t>
  </si>
  <si>
    <t>CWW3_069TOT_PR24</t>
  </si>
  <si>
    <t>EA/NRW environmental programme wastewater (WINEP/NEP) - Treatment for phosphorus removal (biological) (WINEP/NEP) wastewater totex - Total</t>
  </si>
  <si>
    <t>CWW3_072TOT_PR24</t>
  </si>
  <si>
    <t>EA/NRW environmental programme wastewater (WINEP/NEP) - Treatment for nutrients (N or P) and / or sanitary determinands, nature based solution (WINEP/NEP) wastewater totex - Total</t>
  </si>
  <si>
    <t>CWW3_075TOT_PR24</t>
  </si>
  <si>
    <t>EA/NRW environmental programme wastewater (WINEP/NEP) - Treatment for tightening of sanitary parameters (WINEP/NEP) wastewater totex - Total</t>
  </si>
  <si>
    <t>CWW3_078TOT_PR24</t>
  </si>
  <si>
    <t>EA/NRW environmental programme wastewater (WINEP/NEP) - Catchment management - chemicals source control; (WINEP/NEP) wastewater totex - Total</t>
  </si>
  <si>
    <t>CWW3_081TOT_PR24</t>
  </si>
  <si>
    <t>EA/NRW environmental programme wastewater (WINEP/NEP) - Catchment management - nutrient balancing; (WINEP/NEP) wastewater totex - Total</t>
  </si>
  <si>
    <t>CWW3_084TOT_PR24</t>
  </si>
  <si>
    <t>EA/NRW environmental programme wastewater (WINEP/NEP) - Catchment management - catchment permitting; (WINEP/NEP) wastewater totex - Total</t>
  </si>
  <si>
    <t>CWW3_087TOT_PR24</t>
  </si>
  <si>
    <t>EA/NRW environmental programme wastewater (WINEP/NEP) - Catchment management - habitat restoration; (WINEP/NEP) wastewater totex - Total</t>
  </si>
  <si>
    <t>CWW3_090TOT_PR24</t>
  </si>
  <si>
    <t>EA/NRW environmental programme wastewater (WINEP/NEP) - Microbiological treatment - bathing waters, coastal and inland (WINEP/NEP) wastewater totex - Total</t>
  </si>
  <si>
    <t>CWW3_093TOT_PR24</t>
  </si>
  <si>
    <t>EA/NRW environmental programme wastewater (WINEP/NEP) - Septic tank replacements - treatment solution; (WINEP/NEP) wastewater totex - Total</t>
  </si>
  <si>
    <t>CWW3_096TOT_PR24</t>
  </si>
  <si>
    <t>EA/NRW environmental programme wastewater (WINEP/NEP) - Septic tank replacements - flow diversion; (WINEP/NEP) wastewater totex - Total</t>
  </si>
  <si>
    <t>CWW3_099TOT_PR24</t>
  </si>
  <si>
    <t>EA/NRW environmental programme wastewater (WINEP/NEP) - Fish outfall screens; (WINEP/NEP) wastewater totex - Total</t>
  </si>
  <si>
    <t>CWW3_102TOT_PR24</t>
  </si>
  <si>
    <t>EA/NRW environmental programme wastewater (WINEP/NEP) - 25 year environment plan; (WINEP/NEP) wastewater totex - Total</t>
  </si>
  <si>
    <t>CWW3_105TOT_PR24</t>
  </si>
  <si>
    <t>EA/NRW environmental programme wastewater (WINEP/NEP) - Investigations, other (WINEP/NEP) - desk-based studies only wastewater totex - Total</t>
  </si>
  <si>
    <t>CWW3_108TOT_PR24</t>
  </si>
  <si>
    <t>EA/NRW environmental programme wastewater (WINEP/NEP) - Investigations, other (WINEP/NEP) - survey, monitoring or simple modelling wastewater totex - Total</t>
  </si>
  <si>
    <t>CWW3_111TOT_PR24</t>
  </si>
  <si>
    <t>EA/NRW environmental programme wastewater (WINEP/NEP) - Investigations, other (WINEP/NEP) - multiple surveys, and/or monitoring locations, and/or complex modelling wastewater totex - Total</t>
  </si>
  <si>
    <t>CWW3_114TOT_PR24</t>
  </si>
  <si>
    <t>EA/NRW environmental programme wastewater (WINEP/NEP) - Investigations, total; (WINEP/NEP) wastewater totex - Total</t>
  </si>
  <si>
    <t>CWW3_117TOT_PR24</t>
  </si>
  <si>
    <t>EA/NRW environmental programme wastewater (WINEP/NEP) - Contribution to third party schemes under WINEP/NEP only (not covered elsewhere) wastewater totex - Total</t>
  </si>
  <si>
    <t>CWW3_120TOT_PR24</t>
  </si>
  <si>
    <t>EA/NRW environmental programme wastewater (WINEP/NEP) - River connectivity (e.g. for fish passage); (WINEP/NEP) wastewater totex - Total</t>
  </si>
  <si>
    <t>CWW3_123TOT_PR24</t>
  </si>
  <si>
    <t>EA/NRW environmental programme wastewater (WINEP/NEP) - Restoration management (marine conservation zones etc) (WINEP/NEP) wastewater totex - Total</t>
  </si>
  <si>
    <t>CWW3_126TOT_PR24</t>
  </si>
  <si>
    <t>EA/NRW environmental programme wastewater (WINEP/NEP) - Access and amenity for WINEP/NEP only (not covered elsewhere) wastewater totex - Total</t>
  </si>
  <si>
    <t>CWW3_129TOT_PR24</t>
  </si>
  <si>
    <t>EA/NRW environmental programme wastewater (WINEP/NEP) - Advanced WINEP (not covered elsewhere) wastewater totex - Total</t>
  </si>
  <si>
    <t>CWW3_130TOT_PR24</t>
  </si>
  <si>
    <t>EA/NRW environmental programme wastewater (WINEP/NEP) - Total environmental programme expenditure; (WINEP/NEP) wastewater totex - Total</t>
  </si>
  <si>
    <t>CWW3_133TOT_PR24</t>
  </si>
  <si>
    <t>EA/NRW environmental programme bioresources (WINEP/NEP) - Sludge storage -Tanks (pre-thickening, pre-dewatering or untreated); (WINEP/NEP) totex - Total</t>
  </si>
  <si>
    <t>CWW3_136TOT_PR24</t>
  </si>
  <si>
    <t>EA/NRW environmental programme bioresources (WINEP/NEP) - Sludge storage - Tanks (thickened/dewatered or treated); (WINEP/NEP)  totex - Total</t>
  </si>
  <si>
    <t>CWW3_139TOT_PR24</t>
  </si>
  <si>
    <t>EA/NRW environmental programme bioresources (WINEP/NEP) - Sludge storage - Cake pads / bays /other; (WINEP/NEP) bioresources totex - Total</t>
  </si>
  <si>
    <t>CWW3_142TOT_PR24</t>
  </si>
  <si>
    <t>EA/NRW environmental programme bioresources (WINEP/NEP) - Sludge treatment - Anaerobic digestion and/or advanced anaerobic digestion; (WINEP/NEP) bioresources totex - Total</t>
  </si>
  <si>
    <t>CWW3_145TOT_PR24</t>
  </si>
  <si>
    <t>EA/NRW environmental programme bioresources (WINEP/NEP) - Sludge treatment - Thickening and/or dewatering; (WINEP/NEP) totex - Total</t>
  </si>
  <si>
    <t>CWW3_148TOT_PR24</t>
  </si>
  <si>
    <t>EA/NRW environmental programme bioresources (WINEP/NEP) - Sludge treatment -Other; (WINEP/NEP) bioresources totex - Total</t>
  </si>
  <si>
    <t>CWW3_151TOT_PR24</t>
  </si>
  <si>
    <t>EA/NRW environmental programme bioresources (WINEP/NEP) - Sludge investigations and monitoring (NEP only) bioresources totex - Total</t>
  </si>
  <si>
    <t>CWW3_152TOT_PR24</t>
  </si>
  <si>
    <t>EA/NRW environmental programme bioresources (WINEP/NEP) - Total environmental programme expenditure; (WINEP/NEP) bioresources totex - Total</t>
  </si>
  <si>
    <t>CWW3_155TOT_PR24</t>
  </si>
  <si>
    <t>Other enhancement - Growth at sewage treatment works (excluding sludge treatment); enhancement totex - Total</t>
  </si>
  <si>
    <t>CWW3_158TOT_PR24</t>
  </si>
  <si>
    <t>Other enhancement - Reduce flooding risk for properties; enhancement totex - Total</t>
  </si>
  <si>
    <t>CWW3_161TOT_PR24</t>
  </si>
  <si>
    <t>Other enhancement - First time sewerage; enhancement totex - Total</t>
  </si>
  <si>
    <t>CWW3_164TOT_PR24</t>
  </si>
  <si>
    <t>Other enhancement - Sludge enhancement (growth); enhancement totex - Total</t>
  </si>
  <si>
    <t>CWW3_167TOT_PR24</t>
  </si>
  <si>
    <t>Other enhancement - Odour and other nuisance; enhancement totex - Total</t>
  </si>
  <si>
    <t>CWW3_170TOT_PR24</t>
  </si>
  <si>
    <t>Other enhancement - Resilience; enhancement wastewater totex - Total</t>
  </si>
  <si>
    <t>CWW3_173TOT_PR24</t>
  </si>
  <si>
    <t>Other enhancement - Security - SEMD; enhancement wastewater totex - Total</t>
  </si>
  <si>
    <t>CWW3_176TOT_PR24</t>
  </si>
  <si>
    <t>Other enhancement - Security - cyber; enhancement wastewater totex - Total</t>
  </si>
  <si>
    <t>CWW3_179TOT_PR24</t>
  </si>
  <si>
    <t>Other enhancement - Greenhouse gas reduction (net zero); enhancement wastewater totex - Total</t>
  </si>
  <si>
    <t>CWW3_180TOT_PR24</t>
  </si>
  <si>
    <t>Other enhancement - Total other enhancement wastewater/bioresources expenditure - Total</t>
  </si>
  <si>
    <t>CWW3_181TOT_PR24</t>
  </si>
  <si>
    <t>Other enhancement (Freeform lines - by exception) - Additional line 1; enhancement wastewater/bioresources capex - Total</t>
  </si>
  <si>
    <t>CWW3_182TOT_PR24</t>
  </si>
  <si>
    <t>Other enhancement (Freeform lines - by exception) - Additional line 1; enhancement wastewater/bioresources opex - Total</t>
  </si>
  <si>
    <t>CWW3_183TOT_PR24</t>
  </si>
  <si>
    <t>Other enhancement (Freeform lines - by exception) - Additional line 2; enhancement wastewater/bioresources capex - Total</t>
  </si>
  <si>
    <t>CWW3_184TOT_PR24</t>
  </si>
  <si>
    <t>Other enhancement (Freeform lines - by exception) - Additional line 2; enhancement wastewater/bioresources opex - Total</t>
  </si>
  <si>
    <t>CWW3_185TOT_PR24</t>
  </si>
  <si>
    <t>Other enhancement (Freeform lines - by exception) - Additional line 3; enhancement wastewater/bioresources capex - Total</t>
  </si>
  <si>
    <t>CWW3_186TOT_PR24</t>
  </si>
  <si>
    <t>Other enhancement (Freeform lines - by exception) - Additional line 3; enhancement wastewater/bioresources opex - Total</t>
  </si>
  <si>
    <t>CWW3_187TOT_PR24</t>
  </si>
  <si>
    <t>Other enhancement (Freeform lines - by exception) - Additional line 4; enhancement wastewater/bioresources capex - Total</t>
  </si>
  <si>
    <t>CWW3_188TOT_PR24</t>
  </si>
  <si>
    <t>Other enhancement (Freeform lines - by exception) - Additional line 4; enhancement wastewater/bioresources opex - Total</t>
  </si>
  <si>
    <t>CWW3_189TOT_PR24</t>
  </si>
  <si>
    <t>Other enhancement (Freeform lines - by exception) - Additional line 5; enhancement wastewater/bioresources capex - Total</t>
  </si>
  <si>
    <t>CWW3_190TOT_PR24</t>
  </si>
  <si>
    <t>Other enhancement (Freeform lines - by exception) - Additional line 5; enhancement wastewater/bioresources opex - Total</t>
  </si>
  <si>
    <t>CWW3_195TOT_PR24</t>
  </si>
  <si>
    <t>Total enhancement - Total enhancement expenditure; wastewater/bioresources totex - Total</t>
  </si>
  <si>
    <t>CWW1217 - Enhancement totals - part 1 V2</t>
  </si>
  <si>
    <t>Run on 08 Oct 2024 15:37</t>
  </si>
  <si>
    <t>CWW12_003TOT_PR24</t>
  </si>
  <si>
    <t>CWW12_006TOT_PR24</t>
  </si>
  <si>
    <t>CWW12_009TOT_PR24</t>
  </si>
  <si>
    <t>CWW12_012TOT_PR24</t>
  </si>
  <si>
    <t>CWW12_015TOT_PR24</t>
  </si>
  <si>
    <t>CWW12_018TOT_PR24</t>
  </si>
  <si>
    <t>CWW12_021TOT_PR24</t>
  </si>
  <si>
    <t>CWW12_024TOT_PR24</t>
  </si>
  <si>
    <t>CWW12_027TOT_PR24</t>
  </si>
  <si>
    <t>CWW12_030TOT_PR24</t>
  </si>
  <si>
    <t>CWW12_033TOT_PR24</t>
  </si>
  <si>
    <t>CWW12_036TOT_PR24</t>
  </si>
  <si>
    <t>CWW12_039TOT_PR24</t>
  </si>
  <si>
    <t>CWW12_042TOT_PR24</t>
  </si>
  <si>
    <t>CWW12_045TOT_PR24</t>
  </si>
  <si>
    <t>CWW12_048TOT_PR24</t>
  </si>
  <si>
    <t>CWW12_051TOT_PR24</t>
  </si>
  <si>
    <t>CWW12_054TOT_PR24</t>
  </si>
  <si>
    <t>CWW12_057TOT_PR24</t>
  </si>
  <si>
    <t>CWW12_060TOT_PR24</t>
  </si>
  <si>
    <t>CWW12_063TOT_PR24</t>
  </si>
  <si>
    <t>CWW12_066TOT_PR24</t>
  </si>
  <si>
    <t>CWW12_069TOT_PR24</t>
  </si>
  <si>
    <t>CWW12_072TOT_PR24</t>
  </si>
  <si>
    <t>CWW12_075TOT_PR24</t>
  </si>
  <si>
    <t>CWW12_078TOT_PR24</t>
  </si>
  <si>
    <t>CWW12_081TOT_PR24</t>
  </si>
  <si>
    <t>CWW12_084TOT_PR24</t>
  </si>
  <si>
    <t>CWW12_087TOT_PR24</t>
  </si>
  <si>
    <t>CWW12_090TOT_PR24</t>
  </si>
  <si>
    <t>CWW12_093TOT_PR24</t>
  </si>
  <si>
    <t>CWW12_096TOT_PR24</t>
  </si>
  <si>
    <t>CWW12_099TOT_PR24</t>
  </si>
  <si>
    <t>CWW12_102TOT_PR24</t>
  </si>
  <si>
    <t>CWW12_105TOT_PR24</t>
  </si>
  <si>
    <t>CWW12_108TOT_PR24</t>
  </si>
  <si>
    <t>CWW12_111TOT_PR24</t>
  </si>
  <si>
    <t>CWW12_114TOT_PR24</t>
  </si>
  <si>
    <t>CWW12_117TOT_PR24</t>
  </si>
  <si>
    <t>CWW12_120TOT_PR24</t>
  </si>
  <si>
    <t>CWW12_123TOT_PR24</t>
  </si>
  <si>
    <t>CWW12_126TOT_PR24</t>
  </si>
  <si>
    <t>CWW12_129TOT_PR24</t>
  </si>
  <si>
    <t>CWW12_130TOT_PR24</t>
  </si>
  <si>
    <t>CWW12_133TOT_PR24</t>
  </si>
  <si>
    <t>CWW12_136TOT_PR24</t>
  </si>
  <si>
    <t>CWW12_139TOT_PR24</t>
  </si>
  <si>
    <t>CWW12_142TOT_PR24</t>
  </si>
  <si>
    <t>CWW12_145TOT_PR24</t>
  </si>
  <si>
    <t>CWW12_148TOT_PR24</t>
  </si>
  <si>
    <t>CWW12_151TOT_PR24</t>
  </si>
  <si>
    <t>CWW12_152TOT_PR24</t>
  </si>
  <si>
    <t>CWW12_155TOT_PR24</t>
  </si>
  <si>
    <t>CWW12_158TOT_PR24</t>
  </si>
  <si>
    <t>CWW12_161TOT_PR24</t>
  </si>
  <si>
    <t>CWW12_164TOT_PR24</t>
  </si>
  <si>
    <t>CWW12_167TOT_PR24</t>
  </si>
  <si>
    <t>CWW12_170TOT_PR24</t>
  </si>
  <si>
    <t>CWW12_173TOT_PR24</t>
  </si>
  <si>
    <t>CWW12_176TOT_PR24</t>
  </si>
  <si>
    <t>CWW12_179TOT_PR24</t>
  </si>
  <si>
    <t>CWW12_180TOT_PR24</t>
  </si>
  <si>
    <t>CWW12_181TOT_PR24</t>
  </si>
  <si>
    <t>CWW12_182TOT_PR24</t>
  </si>
  <si>
    <t>CWW12_183TOT_PR24</t>
  </si>
  <si>
    <t>CWW12_184TOT_PR24</t>
  </si>
  <si>
    <t>CWW12_185TOT_PR24</t>
  </si>
  <si>
    <t>CWW12_186TOT_PR24</t>
  </si>
  <si>
    <t>CWW12_187TOT_PR24</t>
  </si>
  <si>
    <t>CWW12_188TOT_PR24</t>
  </si>
  <si>
    <t>CWW12_189TOT_PR24</t>
  </si>
  <si>
    <t>CWW12_190TOT_PR24</t>
  </si>
  <si>
    <t>CWW12_195TOT_PR24</t>
  </si>
  <si>
    <t>Total enhancement - Total transitional expenditure; wastewater/bioresources totex - Total</t>
  </si>
  <si>
    <t>CWW17_003TOT_PR24</t>
  </si>
  <si>
    <t>CWW17_006TOT_PR24</t>
  </si>
  <si>
    <t>CWW17_009TOT_PR24</t>
  </si>
  <si>
    <t>CWW17_012TOT_PR24</t>
  </si>
  <si>
    <t>CWW17_015TOT_PR24</t>
  </si>
  <si>
    <t>CWW17_018TOT_PR24</t>
  </si>
  <si>
    <t>CWW17_021TOT_PR24</t>
  </si>
  <si>
    <t>CWW17_024TOT_PR24</t>
  </si>
  <si>
    <t>CWW17_027TOT_PR24</t>
  </si>
  <si>
    <t>CWW17_030TOT_PR24</t>
  </si>
  <si>
    <t>CWW17_033TOT_PR24</t>
  </si>
  <si>
    <t>CWW17_036TOT_PR24</t>
  </si>
  <si>
    <t>CWW17_039TOT_PR24</t>
  </si>
  <si>
    <t>CWW17_042TOT_PR24</t>
  </si>
  <si>
    <t>CWW17_045TOT_PR24</t>
  </si>
  <si>
    <t>CWW17_048TOT_PR24</t>
  </si>
  <si>
    <t>CWW17_051TOT_PR24</t>
  </si>
  <si>
    <t>CWW17_054TOT_PR24</t>
  </si>
  <si>
    <t>CWW17_057TOT_PR24</t>
  </si>
  <si>
    <t>CWW17_060TOT_PR24</t>
  </si>
  <si>
    <t>CWW17_063TOT_PR24</t>
  </si>
  <si>
    <t>CWW17_066TOT_PR24</t>
  </si>
  <si>
    <t>CWW17_069TOT_PR24</t>
  </si>
  <si>
    <t>CWW17_072TOT_PR24</t>
  </si>
  <si>
    <t>CWW17_075TOT_PR24</t>
  </si>
  <si>
    <t>CWW17_078TOT_PR24</t>
  </si>
  <si>
    <t>CWW17_081TOT_PR24</t>
  </si>
  <si>
    <t>CWW17_084TOT_PR24</t>
  </si>
  <si>
    <t>CWW17_087TOT_PR24</t>
  </si>
  <si>
    <t>CWW17_090TOT_PR24</t>
  </si>
  <si>
    <t>CWW17_093TOT_PR24</t>
  </si>
  <si>
    <t>CWW17_096TOT_PR24</t>
  </si>
  <si>
    <t>CWW17_099TOT_PR24</t>
  </si>
  <si>
    <t>CWW17_102TOT_PR24</t>
  </si>
  <si>
    <t>CWW17_105TOT_PR24</t>
  </si>
  <si>
    <t>CWW17_108TOT_PR24</t>
  </si>
  <si>
    <t>CWW17_111TOT_PR24</t>
  </si>
  <si>
    <t>CWW17_114TOT_PR24</t>
  </si>
  <si>
    <t>CWW17_117TOT_PR24</t>
  </si>
  <si>
    <t>CWW17_120TOT_PR24</t>
  </si>
  <si>
    <t>CWW17_123TOT_PR24</t>
  </si>
  <si>
    <t>CWW17_126TOT_PR24</t>
  </si>
  <si>
    <t>CWW17_129TOT_PR24</t>
  </si>
  <si>
    <t>CWW17_130TOT_PR24</t>
  </si>
  <si>
    <t>CWW17_133TOT_PR24</t>
  </si>
  <si>
    <t>CWW17_136TOT_PR24</t>
  </si>
  <si>
    <t>CWW17_139TOT_PR24</t>
  </si>
  <si>
    <t>CWW17_142TOT_PR24</t>
  </si>
  <si>
    <t>CWW17_145TOT_PR24</t>
  </si>
  <si>
    <t>CWW17_148TOT_PR24</t>
  </si>
  <si>
    <t>CWW17_151TOT_PR24</t>
  </si>
  <si>
    <t>CWW17_152TOT_PR24</t>
  </si>
  <si>
    <t>CWW17_155TOT_PR24</t>
  </si>
  <si>
    <t>CWW17_158TOT_PR24</t>
  </si>
  <si>
    <t>CWW17_161TOT_PR24</t>
  </si>
  <si>
    <t>CWW17_164TOT_PR24</t>
  </si>
  <si>
    <t>CWW17_167TOT_PR24</t>
  </si>
  <si>
    <t>CWW17_170TOT_PR24</t>
  </si>
  <si>
    <t>CWW17_173TOT_PR24</t>
  </si>
  <si>
    <t>CWW17_176TOT_PR24</t>
  </si>
  <si>
    <t>CWW17_179TOT_PR24</t>
  </si>
  <si>
    <t>CWW17_180TOT_PR24</t>
  </si>
  <si>
    <t>CWW17_181TOT_PR24</t>
  </si>
  <si>
    <t>CWW17_182TOT_PR24</t>
  </si>
  <si>
    <t>CWW17_183TOT_PR24</t>
  </si>
  <si>
    <t>CWW17_184TOT_PR24</t>
  </si>
  <si>
    <t>CWW17_185TOT_PR24</t>
  </si>
  <si>
    <t>CWW17_186TOT_PR24</t>
  </si>
  <si>
    <t>CWW17_187TOT_PR24</t>
  </si>
  <si>
    <t>CWW17_188TOT_PR24</t>
  </si>
  <si>
    <t>CWW17_189TOT_PR24</t>
  </si>
  <si>
    <t>CWW17_190TOT_PR24</t>
  </si>
  <si>
    <t>CWW17_195TOT_PR24</t>
  </si>
  <si>
    <t>Total WINEP reconciliation in 22/23 prices</t>
  </si>
  <si>
    <t>Total</t>
  </si>
  <si>
    <t>Water Only</t>
  </si>
  <si>
    <t>Wastewater Only</t>
  </si>
  <si>
    <t>GREEN RECOVERY DELIVERY SUMMARY</t>
  </si>
  <si>
    <t>% FORECAST TO BE DELIVERED BY END OF AMP7</t>
  </si>
  <si>
    <t>Overall spend</t>
  </si>
  <si>
    <t>Spend delivered</t>
  </si>
  <si>
    <t>Spend not delivered</t>
  </si>
  <si>
    <t>Spend not delivered in 2022-23 prices</t>
  </si>
  <si>
    <t>SEVERN TRENT</t>
  </si>
  <si>
    <t xml:space="preserve">1. Accelerating environmental improvements £168.872m </t>
  </si>
  <si>
    <t>wastewater</t>
  </si>
  <si>
    <t>2. Build sustainable flood resilient communities £75.675m</t>
  </si>
  <si>
    <t>3. Creating bathing rivers £78.484m</t>
  </si>
  <si>
    <t>4. Decarbonising water resources £139.841m</t>
  </si>
  <si>
    <t>5. Smart metering £20.120m</t>
  </si>
  <si>
    <t>6. Replace and repair supply pipes £74.626m</t>
  </si>
  <si>
    <t>water</t>
  </si>
  <si>
    <t>SOUTH STAFFS WATER</t>
  </si>
  <si>
    <t>Single scheme to improve water quality.</t>
  </si>
  <si>
    <t>1. Cermaic membrane at Hampton Loade. South Staffs contribution.</t>
  </si>
  <si>
    <t>1a. Cermaic membrane at Hampton Loade. Severn Trent contribution.</t>
  </si>
  <si>
    <t>£9.684m South Staffs contribution and £7.930m from Severn Trent - total value opposite.</t>
  </si>
  <si>
    <t>SOUTH WEST WATER</t>
  </si>
  <si>
    <t>1. Catchment management £9.000m</t>
  </si>
  <si>
    <t>2. Knapp Mill water treatment works advancement £24.877m</t>
  </si>
  <si>
    <t>3. Smarter, healthier homes £17.401m</t>
  </si>
  <si>
    <t>4. Storm overflows £7.642m</t>
  </si>
  <si>
    <t>5. Water resource grid enhancement £22.702m.</t>
  </si>
  <si>
    <t>THAMES WATER</t>
  </si>
  <si>
    <t>1. Smart meter installation including in areas that use chalk water streams £71.917m</t>
  </si>
  <si>
    <t>UNITED UTILITIES</t>
  </si>
  <si>
    <t>1. Accelerating partnerships for natural solutions £14.943m</t>
  </si>
  <si>
    <t>2. AMP8 WINEP investments at Bury £44.060m</t>
  </si>
  <si>
    <t>3. Tackling storm overflows £5.399m</t>
  </si>
  <si>
    <t>Source: Company PR24 business plans</t>
  </si>
  <si>
    <t>Enhancement line</t>
  </si>
  <si>
    <t>P-removal green schemes (Wastewater)</t>
  </si>
  <si>
    <t>AMP7 WINEP green schemes (wastewater)</t>
  </si>
  <si>
    <t>AMP7 WINEP green schemes (water)</t>
  </si>
  <si>
    <t>AMP7 WINEP Not included in AMP8 (wastewater)</t>
  </si>
  <si>
    <t>Supply demand balance improvements delivering benefits starting from 2026 (water)</t>
  </si>
  <si>
    <t>Supply-side improvements delivering benefits in 2020-2025 (water)</t>
  </si>
  <si>
    <t>PR24</t>
  </si>
  <si>
    <t>PR19</t>
  </si>
  <si>
    <t>PR19 Aggregator</t>
  </si>
  <si>
    <t xml:space="preserve">Line description </t>
  </si>
  <si>
    <t>Line description</t>
  </si>
  <si>
    <t>Biodiversity and conservation; (WINEP/NEP) water totex</t>
  </si>
  <si>
    <t>Ecological improvements at abstractions (water)</t>
  </si>
  <si>
    <t>WINEP/NEP Making ecological improvements at abstractions</t>
  </si>
  <si>
    <t>Eels/fish entrainment screens; (WINEP/NEP) water totex</t>
  </si>
  <si>
    <t>Eels Regulations (measures at intakes) (water)</t>
  </si>
  <si>
    <t>WINEP / NEP Eels Regulations (measures at intakes)</t>
  </si>
  <si>
    <t>Eels/fish passes; (WINEP/NEP) water totex</t>
  </si>
  <si>
    <t>Invasive Non Native Species; (WINEP/NEP) water totex</t>
  </si>
  <si>
    <t>Invasive Non Native Species (water)</t>
  </si>
  <si>
    <t>WINEP / NEP Invasive non-native species</t>
  </si>
  <si>
    <t>Drinking Water Protected Areas; (WINEP/NEP) water totex</t>
  </si>
  <si>
    <t>Drinking Water Protected Areas (schemes) (water)</t>
  </si>
  <si>
    <t>WINEP / NEP Drinking Water Protected Areas</t>
  </si>
  <si>
    <t>Water Framework Directive; (WINEP/NEP) water totex</t>
  </si>
  <si>
    <t>Water Framework Directive measure (water)</t>
  </si>
  <si>
    <t>WINEP / NEP Water Framework Directive measures</t>
  </si>
  <si>
    <t>Wetland creation; (WINEP/NEP) water totex</t>
  </si>
  <si>
    <t>Trade effluent discharge flow monitoring; (WINEP/NEP) water totex</t>
  </si>
  <si>
    <t>N/A</t>
  </si>
  <si>
    <t>25 year environment plan; (WINEP/NEP) water totex</t>
  </si>
  <si>
    <t>Investigations; (WINEP/NEP) - desk based study only water totex</t>
  </si>
  <si>
    <t>Ignore as captured under 'Investigations total'</t>
  </si>
  <si>
    <t>Investigations; (WINEP/NEP) - survey, monitoring or simple modelling water totex</t>
  </si>
  <si>
    <t>Investigations; (WINEP/NEP) - multiple surveys, and/or monitoring locations, and/or complex modelling water totex</t>
  </si>
  <si>
    <t>Investigations total; (WINEP/NEP) water totex</t>
  </si>
  <si>
    <t>Investigations (water)</t>
  </si>
  <si>
    <t>WINEP / NEP Investigations</t>
  </si>
  <si>
    <t>Supply-side improvements delivering benefits in 2025-2030; SDB totex</t>
  </si>
  <si>
    <t>Supply and demand side enhancements: Total</t>
  </si>
  <si>
    <t>Demand-side improvements delivering benefits in 2025-2030 (excl leakage and metering); SDB totex</t>
  </si>
  <si>
    <t>Demand-side improvements delivering benefits in 2020-2025 (excl leakage and metering) (water)</t>
  </si>
  <si>
    <t>Leakage improvements delivering benefits in 2025-2030; SDB totex</t>
  </si>
  <si>
    <t>Leakage improvements delivering benefits in 2020-2025 (water)</t>
  </si>
  <si>
    <t>Interconnectors delivering benefits in 2025-2030; SDB totex</t>
  </si>
  <si>
    <t>Internal interconnectors delivering benefits in 2020-2025 (water)</t>
  </si>
  <si>
    <t>Supply demand balance improvements delivering benefits starting from 2031; SDB totex</t>
  </si>
  <si>
    <t>Strategic regional resource solutions; SDB totex</t>
  </si>
  <si>
    <t>Strategic regional water resources (water)</t>
  </si>
  <si>
    <t>New meters requested by existing customers (optants); metering totex</t>
  </si>
  <si>
    <t>Ignore as captured under 'Total metering expenditure'</t>
  </si>
  <si>
    <t>New meters introduced by companies for existing customers; metering totex</t>
  </si>
  <si>
    <t>New meters for existing customers - business; metering totex</t>
  </si>
  <si>
    <t>Replacement of existing basic meters with AMR meters for residential customers; metering totex</t>
  </si>
  <si>
    <t>Replacement of existing basic meters with AMI meters for residential customers; metering totex</t>
  </si>
  <si>
    <t>Replacement of existing AMR meters with AMI meters for residential customers; metering totex</t>
  </si>
  <si>
    <t>Replacement of existing basic meters with AMR meters for business customers; metering totex</t>
  </si>
  <si>
    <t>Replacement of existing basic meters with AMI meters for business customers; metering totex</t>
  </si>
  <si>
    <t>Replacement of existing AMR meters with AMI meters for business customers; metering totex</t>
  </si>
  <si>
    <t>Smart meter infrastructure; metering totex</t>
  </si>
  <si>
    <t>Total metering expenditure; metering totex</t>
  </si>
  <si>
    <t>Total metering expenditure  (water)</t>
  </si>
  <si>
    <t>Metering (excluding new connections) for meters requested by optants, customers and businesses</t>
  </si>
  <si>
    <t>Improvements to taste, odour and colour (grey solutions); enhancement totex</t>
  </si>
  <si>
    <t>Improvments to taste, odour and colour (water)</t>
  </si>
  <si>
    <t>Improving taste / odour / colour</t>
  </si>
  <si>
    <t>Improvements to taste, odour and colour (green solutions); enhancement totex</t>
  </si>
  <si>
    <t>Addressing raw water quality deterioration (grey solutions); ; enhancement totex</t>
  </si>
  <si>
    <t>Addressing raw water deterioration (total) (water)</t>
  </si>
  <si>
    <t>Investment to address raw water deterioration</t>
  </si>
  <si>
    <t>Addressing raw water quality deterioration (green solutions); enhancement totex</t>
  </si>
  <si>
    <t>Conditioning water to reduce plumbosolvency for water quality; enhancement totex</t>
  </si>
  <si>
    <t>Meeting lead standards (Total) (water)</t>
  </si>
  <si>
    <t>Meeting lead standards</t>
  </si>
  <si>
    <t>Lead communication pipes replaced or relined; enhancement totex</t>
  </si>
  <si>
    <t>External lead supply pipes replaced or relined; enhancement totex</t>
  </si>
  <si>
    <t>Internal lead supply pipes replaced or relined; enhancement totex</t>
  </si>
  <si>
    <t>Other lead reduction related activity; enhancement totex</t>
  </si>
  <si>
    <t>Resilience; enhancement water totex</t>
  </si>
  <si>
    <t>Enhancing resilience to low probability high consequence events (water)</t>
  </si>
  <si>
    <t>Resilience</t>
  </si>
  <si>
    <t>Security - SEMD; enhancement water totex</t>
  </si>
  <si>
    <t>Security - SEMD (water)</t>
  </si>
  <si>
    <t>SEMD and non-SEMD</t>
  </si>
  <si>
    <t>Security - Cyber; enhancement water totex</t>
  </si>
  <si>
    <t>Security - Non-SEMD (water)</t>
  </si>
  <si>
    <t>Greenhouse gas reduction (net zero); enhancement water totex</t>
  </si>
  <si>
    <t>Improvements to river flow (water)</t>
  </si>
  <si>
    <t>Improvements to river flows</t>
  </si>
  <si>
    <t>PR19 Aggregated</t>
  </si>
  <si>
    <t>suggested changed</t>
  </si>
  <si>
    <t>Event duration monitoring at intermittent discharges (WINEP/NEP) wastewater totex</t>
  </si>
  <si>
    <t>Event Duration Monitoring at intermittent discharges (wastewater)</t>
  </si>
  <si>
    <t>WINEP/NEP In-the-Round</t>
  </si>
  <si>
    <t>Flow monitoring at sewage treatment works; (WINEP/NEP) wastewater totex</t>
  </si>
  <si>
    <t>Flow monitoring at sewage treatment works (wastewater)</t>
  </si>
  <si>
    <t>Continuous river water quality monitoring (WINEP/NEP) wastewater totex</t>
  </si>
  <si>
    <t>MCERTs monitoring at emergency sewage pumping station overflows (WINEP/NEP) wastewater totex</t>
  </si>
  <si>
    <t>Increase flow to full treatment; (WINEP/NEP) wastewater totex</t>
  </si>
  <si>
    <t>Schemes to increase flow to full treatment (wastewater)</t>
  </si>
  <si>
    <t>Increase storm tank capacity at STWs - grey solution; (WINEP/NEP) wastewater totex</t>
  </si>
  <si>
    <t>Schemes to increase storm tank capacity (wastewater)</t>
  </si>
  <si>
    <t>Increase storm system attenuation / treatment on a STW - green solution; (WINEP/NEP) wastewater totex</t>
  </si>
  <si>
    <t>Storage schemes to reduce spill frequency at CSOs etc - grey solution; (WINEP/NEP) wastewater totex</t>
  </si>
  <si>
    <t>Storage schemes to reduce spill frequency at CSOs, storm tanks, etc (wastewater)</t>
  </si>
  <si>
    <t>Storage to reduce spill frequency at CSOs etc - green solution; (WINEP/NEP) wastewater totex</t>
  </si>
  <si>
    <t>Storm overflow - discharge relocation (WINEP/NEP) wastewater totex</t>
  </si>
  <si>
    <t xml:space="preserve">Storm overflow - increase in combined sewer / trunk sewer capacity; (WINEP/NEP) wastewater totex </t>
  </si>
  <si>
    <t>Storm overflow - sustainable drainage / attenuation in the network; (WINEP/NEP) wastewater totex</t>
  </si>
  <si>
    <t>Storm overflow - source surface water separation; (WINEP/NEP) wastewater totex</t>
  </si>
  <si>
    <t>Storm overflow - infiltration management: wastewater totex</t>
  </si>
  <si>
    <t>Storm overflow - sewer flow management and control; (WINEP/NEP) wastewater totex</t>
  </si>
  <si>
    <t>Storm overflow - new / upgraded screens (WINEP/NEP) wastewater totex</t>
  </si>
  <si>
    <t>Treatment for chemical removal (WINEP/NEP) wastewater totex</t>
  </si>
  <si>
    <t>Chemical removals schemes (wastewater)</t>
  </si>
  <si>
    <t>Chemicals and emerging contaminants monitoring, investigations, options appraisals; (WINEP/NEP) wastewater totex</t>
  </si>
  <si>
    <t>Chemicals monitoring/ investigations/ options appraisals (wastewater)</t>
  </si>
  <si>
    <t>Treatment for total nitrogen removal (chemical) (WINEP/NEP) wastewater totex</t>
  </si>
  <si>
    <t>Nitrogen removal (wastewater)</t>
  </si>
  <si>
    <t>Treatment for total nitrogen removal (biological) (WINEP/NEP) wastewater totex</t>
  </si>
  <si>
    <t>Nitrogen technically achievable limit monitoring, investigation or options appraisal; (WINEP/NEP) wastewater totex</t>
  </si>
  <si>
    <t>Treatment for phosphorus removal (chemical) (WINEP/NEP) wastewater totex</t>
  </si>
  <si>
    <t>Phosphorus removal (wastewater)</t>
  </si>
  <si>
    <t>Treatment for phosphorus removal (biological) (WINEP/NEP) wastewater totex</t>
  </si>
  <si>
    <t>Treatment for nutrients (N or P) and / or sanitary determinands, nature based solution (WINEP/NEP) wastewater totex</t>
  </si>
  <si>
    <t>Treatment for tightening of sanitary parameters (WINEP/NEP) wastewater totex</t>
  </si>
  <si>
    <t>Reduction of sanitary parameters (wastewater)</t>
  </si>
  <si>
    <t>Catchment management - chemicals source control; (WINEP/NEP) wastewater totex</t>
  </si>
  <si>
    <t>Chemicals removals schemes</t>
  </si>
  <si>
    <t>Catchment management - nutrient balancing; (WINEP/NEP) wastewater totex</t>
  </si>
  <si>
    <t>Phosphorus removal</t>
  </si>
  <si>
    <t>Catchment management - catchment permitting; (WINEP/NEP) wastewater totex</t>
  </si>
  <si>
    <t>Catchment management - habitat restoration; (WINEP/NEP) wastewater totex</t>
  </si>
  <si>
    <t>Conservation drivers (wastewater)</t>
  </si>
  <si>
    <t>Microbiological treatment - bathing waters, coastal and inland (WINEP/NEP) wastewater totex</t>
  </si>
  <si>
    <t>UV disinfection (or similar) (wastewater)</t>
  </si>
  <si>
    <t>Septic tank replacements - treatment solution; (WINEP/NEP) wastewater totex</t>
  </si>
  <si>
    <t>Septic tank replacements - flow diversion; (WINEP/NEP) wastewater totex</t>
  </si>
  <si>
    <t>Fish outfall screens; (WINEP/NEP) wastewater totex</t>
  </si>
  <si>
    <t>25 year environment plan; (WINEP/NEP) wastewater totex</t>
  </si>
  <si>
    <t>Conservation drivers</t>
  </si>
  <si>
    <t>Investigations, other (WINEP/NEP) - desk-based studies only wastewater totex</t>
  </si>
  <si>
    <t>Investigations, other (WINEP/NEP) - survey, monitoring or simple modelling wastewater totex</t>
  </si>
  <si>
    <t>Investigations, other (WINEP/NEP) - multiple surveys, and/or monitoring locations, and/or complex modelling wastewater totex</t>
  </si>
  <si>
    <t>Investigations, total; (WINEP/NEP) wastewater totex</t>
  </si>
  <si>
    <t>Investigations (wastewater)</t>
  </si>
  <si>
    <t>Contribution to third party schemes under WINEP/NEP only (not covered elsewhere) wastewater totex</t>
  </si>
  <si>
    <t>River connectivity (e.g. for fish passage); (WINEP/NEP) wastewater totex</t>
  </si>
  <si>
    <t>Restoration management (marine conservation zones etc) (WINEP/NEP) wastewater totex</t>
  </si>
  <si>
    <t>Access and amenity for WINEP/NEP only (not covered elsewhere) wastewater totex</t>
  </si>
  <si>
    <t>Advanced WINEP (not covered elsewhere) wastewater totex</t>
  </si>
  <si>
    <t>Sludge storage -Tanks (pre-thickening, pre-dewatering or untreated); (WINEP/NEP) totex</t>
  </si>
  <si>
    <t>Sludge enhancement (quality) (wastewater)</t>
  </si>
  <si>
    <t>Sludge storage - Tanks (thickened/dewatered or treated); (WINEP/NEP)  totex</t>
  </si>
  <si>
    <t>Sludge storage - Cake pads / bays /other; (WINEP/NEP) bioresources totex</t>
  </si>
  <si>
    <t>Sludge treatment - Anaerobic digestion and/or advanced anaerobic digestion; (WINEP/NEP) bioresources totex</t>
  </si>
  <si>
    <t>Sludge treatment - Thickening and/or dewatering; (WINEP/NEP) totex</t>
  </si>
  <si>
    <t>Sludge treatment -Other; (WINEP/NEP) bioresources totex</t>
  </si>
  <si>
    <t>Sludge investigations and monitoring (NEP only) bioresources totex</t>
  </si>
  <si>
    <t>Growth at sewage treatment works (excluding sludge treatment); enhancement totex</t>
  </si>
  <si>
    <t>Growth at sewage treatment works (excluding sludge treatment) (wastewater)</t>
  </si>
  <si>
    <t>n/a</t>
  </si>
  <si>
    <t>Reduce flooding risk for properties; enhancement totex</t>
  </si>
  <si>
    <t>Reduce flooding risk for properties (wastewater)</t>
  </si>
  <si>
    <t>First time sewerage; enhancement totex</t>
  </si>
  <si>
    <t>First time sewerage (wastewater)</t>
  </si>
  <si>
    <t>First time sewerage (s101A)</t>
  </si>
  <si>
    <t>Sludge enhancement (growth); enhancement totex</t>
  </si>
  <si>
    <t>Sludge enhancement (growth) (wastewater)</t>
  </si>
  <si>
    <t>Sludge quality and growth</t>
  </si>
  <si>
    <t>Odour and other nuisance; enhancement totex</t>
  </si>
  <si>
    <t>Odour (wastewater)</t>
  </si>
  <si>
    <t>Odour</t>
  </si>
  <si>
    <t>Resilience; enhancement wastewater totex</t>
  </si>
  <si>
    <t>Enhancing resilience to low probability high consequence events (wastewater)</t>
  </si>
  <si>
    <t>Security - SEMD; enhancement wastewater totex</t>
  </si>
  <si>
    <t>Security - SEMD (wastewater)</t>
  </si>
  <si>
    <t>Security</t>
  </si>
  <si>
    <t>Security - cyber; enhancement wastewater totex</t>
  </si>
  <si>
    <t>Security - Non-SEMD (wastewater)</t>
  </si>
  <si>
    <t>Greenhouse gas reduction (net zero); enhancement wastewater totex</t>
  </si>
  <si>
    <t>Allowed 2020-25</t>
  </si>
  <si>
    <t>2020-25 Allowed expenditure</t>
  </si>
  <si>
    <t>WINEP water</t>
  </si>
  <si>
    <t>Supply-demand balance</t>
  </si>
  <si>
    <t>Metering</t>
  </si>
  <si>
    <t>Drinking water quality</t>
  </si>
  <si>
    <t>Resilience, SEMD, cyber</t>
  </si>
  <si>
    <t>2020-24 Actual expenditure</t>
  </si>
  <si>
    <t>2024-25 Forecast expenditure</t>
  </si>
  <si>
    <t>2024-25 Forecast PR24 transitional expenditure- CW12&amp;17 spend</t>
  </si>
  <si>
    <t>PR24 transition expenditure adjustment</t>
  </si>
  <si>
    <t>2024-25 Forecast expenditure- excluding CW12&amp;17 spend</t>
  </si>
  <si>
    <t>CW3 and CWW3 spend (2024-25)</t>
  </si>
  <si>
    <t>CW12/17 and CWW12/17 spend (2024-25</t>
  </si>
  <si>
    <t>2020-25 Forecast expenditure</t>
  </si>
  <si>
    <t>Actual and forecast spend as % of allowed spend</t>
  </si>
  <si>
    <t>Water - Total</t>
  </si>
  <si>
    <t>WINEP - other</t>
  </si>
  <si>
    <t>WINEP - Sewate Treatment Works</t>
  </si>
  <si>
    <t>WINEP - storm overflow</t>
  </si>
  <si>
    <t>WINEP - nutrients</t>
  </si>
  <si>
    <t>WINEP - sanitary determinants</t>
  </si>
  <si>
    <t>Growth at STW</t>
  </si>
  <si>
    <t>Sewer flodding</t>
  </si>
  <si>
    <t>Other</t>
  </si>
  <si>
    <t>WINEP - bioresources</t>
  </si>
  <si>
    <t>Actual 2020-23 Security - SEMD (wastewater)</t>
  </si>
  <si>
    <t>Actual 2020-23 Security - Non-SEMD (wastewater)</t>
  </si>
  <si>
    <t>2024-25 Forecast expenditure - excluding CWW12&amp;17 spend</t>
  </si>
  <si>
    <t>Wastewater - Total</t>
  </si>
  <si>
    <t>Adjustments to allowances</t>
  </si>
  <si>
    <t>Green Recovery</t>
  </si>
  <si>
    <t>Adjustments to spend</t>
  </si>
  <si>
    <t>PR19 Allowance</t>
  </si>
  <si>
    <t>PR19 Forecast spend</t>
  </si>
  <si>
    <t>Variation</t>
  </si>
  <si>
    <t>PR19 Forecast expenditure</t>
  </si>
  <si>
    <t>PR19 Expenditure model</t>
  </si>
  <si>
    <t>Model code:</t>
  </si>
  <si>
    <t>PR24CA96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</si>
</sst>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0"/>
    <numFmt numFmtId="165" formatCode="0.000"/>
    <numFmt numFmtId="166" formatCode="0.0"/>
    <numFmt numFmtId="167" formatCode="_(* #,##0.00_);_(* \(#,##0.00\);_(* &quot;-&quot;??_);_(@_)"/>
    <numFmt numFmtId="168" formatCode="#,##0_);\(#,##0\);&quot;-  &quot;;&quot; &quot;@&quot; &quot;"/>
    <numFmt numFmtId="169" formatCode="dd\ mmm\ yy_);;&quot;-  &quot;;&quot; &quot;@&quot; &quot;"/>
    <numFmt numFmtId="170" formatCode="#,##0.0_);\(#,##0.0\);&quot;-  &quot;;&quot; &quot;@&quot; &quot;"/>
    <numFmt numFmtId="171" formatCode="###0_);\(###0\);&quot;-  &quot;;&quot; &quot;@&quot; &quot;"/>
    <numFmt numFmtId="172" formatCode="mmmm\ yyyy;@"/>
  </numFmts>
  <fonts count="43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u/>
      <sz val="1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Silka"/>
    </font>
    <font>
      <b/>
      <sz val="10"/>
      <color theme="1"/>
      <name val="Silka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1"/>
      <color theme="1"/>
      <name val="Krub"/>
    </font>
    <font>
      <b/>
      <sz val="11"/>
      <color theme="1"/>
      <name val="Krub"/>
    </font>
    <font>
      <b/>
      <sz val="11"/>
      <color theme="1"/>
      <name val="Calibri"/>
      <family val="2"/>
      <scheme val="minor"/>
    </font>
    <font>
      <sz val="8"/>
      <color theme="1"/>
      <name val="Tahoma"/>
      <family val="2"/>
    </font>
    <font>
      <sz val="24"/>
      <color theme="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Krub SemiBold"/>
    </font>
    <font>
      <u/>
      <sz val="8"/>
      <color theme="10"/>
      <name val="Tahoma"/>
      <family val="2"/>
    </font>
    <font>
      <u/>
      <sz val="10"/>
      <color theme="10"/>
      <name val="Tahoma"/>
      <family val="2"/>
    </font>
    <font>
      <sz val="10"/>
      <color theme="1"/>
      <name val="Calibri"/>
      <family val="2"/>
      <scheme val="minor"/>
    </font>
    <font>
      <sz val="11"/>
      <name val="Krub SemiBold"/>
    </font>
    <font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71CE"/>
      <name val="Calibri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9"/>
      <name val="Calibri"/>
      <family val="2"/>
      <scheme val="minor"/>
    </font>
    <font>
      <sz val="11"/>
      <color theme="2" tint="-9.9978637043366805E-2"/>
      <name val="Arial"/>
      <family val="2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FFFF00"/>
      </patternFill>
    </fill>
    <fill>
      <patternFill patternType="solid">
        <fgColor rgb="FFFFFFE0"/>
      </patternFill>
    </fill>
    <fill>
      <patternFill patternType="solid">
        <fgColor rgb="FFDBDBDB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0035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DCECF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DB8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8">
    <xf numFmtId="0" fontId="0" fillId="0" borderId="0"/>
    <xf numFmtId="9" fontId="3" fillId="0" borderId="0" applyFon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3" fillId="4" borderId="0" applyNumberFormat="0" applyBorder="0" applyAlignment="0" applyProtection="0"/>
    <xf numFmtId="0" fontId="7" fillId="0" borderId="0"/>
    <xf numFmtId="0" fontId="9" fillId="0" borderId="0"/>
    <xf numFmtId="167" fontId="9" fillId="0" borderId="0" applyFont="0" applyFill="0" applyBorder="0" applyAlignment="0" applyProtection="0"/>
    <xf numFmtId="0" fontId="3" fillId="0" borderId="0"/>
    <xf numFmtId="0" fontId="3" fillId="0" borderId="0"/>
    <xf numFmtId="9" fontId="9" fillId="0" borderId="0" applyFont="0" applyFill="0" applyBorder="0" applyAlignment="0" applyProtection="0"/>
    <xf numFmtId="0" fontId="11" fillId="0" borderId="0"/>
    <xf numFmtId="168" fontId="3" fillId="0" borderId="0" applyFont="0" applyFill="0" applyBorder="0" applyProtection="0">
      <alignment vertical="top"/>
    </xf>
    <xf numFmtId="167" fontId="11" fillId="0" borderId="0" applyFont="0" applyFill="0" applyBorder="0" applyAlignment="0" applyProtection="0"/>
    <xf numFmtId="169" fontId="14" fillId="0" borderId="0" applyNumberFormat="0" applyFill="0" applyBorder="0" applyProtection="0">
      <alignment vertical="top"/>
    </xf>
    <xf numFmtId="0" fontId="15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horizontal="right" vertical="top"/>
    </xf>
    <xf numFmtId="0" fontId="3" fillId="0" borderId="0"/>
    <xf numFmtId="10" fontId="11" fillId="0" borderId="0" applyFont="0" applyFill="0" applyBorder="0" applyAlignment="0" applyProtection="0"/>
    <xf numFmtId="0" fontId="3" fillId="13" borderId="0" applyNumberFormat="0" applyBorder="0" applyAlignment="0" applyProtection="0"/>
    <xf numFmtId="168" fontId="20" fillId="0" borderId="0" applyFont="0" applyFill="0" applyBorder="0" applyProtection="0">
      <alignment vertical="top"/>
    </xf>
    <xf numFmtId="168" fontId="22" fillId="0" borderId="0" applyFill="0" applyBorder="0" applyProtection="0">
      <alignment vertical="top"/>
    </xf>
    <xf numFmtId="171" fontId="22" fillId="0" borderId="0" applyFont="0" applyFill="0" applyBorder="0" applyProtection="0">
      <alignment vertical="top"/>
    </xf>
    <xf numFmtId="0" fontId="26" fillId="0" borderId="0" applyNumberFormat="0" applyFill="0" applyBorder="0" applyAlignment="0" applyProtection="0"/>
    <xf numFmtId="0" fontId="16" fillId="0" borderId="0"/>
    <xf numFmtId="168" fontId="22" fillId="0" borderId="0" applyFill="0" applyBorder="0" applyProtection="0">
      <alignment vertical="top"/>
    </xf>
    <xf numFmtId="0" fontId="34" fillId="0" borderId="0"/>
    <xf numFmtId="0" fontId="7" fillId="0" borderId="0"/>
  </cellStyleXfs>
  <cellXfs count="139">
    <xf numFmtId="0" fontId="0" fillId="0" borderId="0" xfId="0"/>
    <xf numFmtId="0" fontId="1" fillId="0" borderId="0" xfId="0" applyFont="1"/>
    <xf numFmtId="0" fontId="5" fillId="0" borderId="0" xfId="0" applyFont="1"/>
    <xf numFmtId="0" fontId="6" fillId="5" borderId="0" xfId="0" applyFont="1" applyFill="1"/>
    <xf numFmtId="164" fontId="0" fillId="6" borderId="0" xfId="0" applyNumberFormat="1" applyFill="1"/>
    <xf numFmtId="0" fontId="8" fillId="0" borderId="0" xfId="5" applyFont="1"/>
    <xf numFmtId="164" fontId="8" fillId="6" borderId="0" xfId="5" applyNumberFormat="1" applyFont="1" applyFill="1"/>
    <xf numFmtId="0" fontId="7" fillId="0" borderId="0" xfId="5"/>
    <xf numFmtId="164" fontId="0" fillId="0" borderId="0" xfId="0" applyNumberFormat="1"/>
    <xf numFmtId="165" fontId="0" fillId="0" borderId="0" xfId="0" applyNumberFormat="1"/>
    <xf numFmtId="9" fontId="0" fillId="0" borderId="0" xfId="1" applyFont="1"/>
    <xf numFmtId="0" fontId="1" fillId="0" borderId="0" xfId="0" applyFont="1" applyAlignment="1">
      <alignment horizontal="center"/>
    </xf>
    <xf numFmtId="9" fontId="4" fillId="3" borderId="0" xfId="3" applyNumberFormat="1"/>
    <xf numFmtId="165" fontId="3" fillId="4" borderId="0" xfId="4" applyNumberFormat="1"/>
    <xf numFmtId="165" fontId="3" fillId="2" borderId="0" xfId="2" applyNumberFormat="1"/>
    <xf numFmtId="0" fontId="0" fillId="6" borderId="0" xfId="0" applyFill="1"/>
    <xf numFmtId="0" fontId="8" fillId="6" borderId="0" xfId="5" applyFont="1" applyFill="1"/>
    <xf numFmtId="165" fontId="0" fillId="2" borderId="0" xfId="2" applyNumberFormat="1" applyFont="1"/>
    <xf numFmtId="165" fontId="0" fillId="4" borderId="0" xfId="4" applyNumberFormat="1" applyFont="1"/>
    <xf numFmtId="165" fontId="3" fillId="7" borderId="0" xfId="2" applyNumberFormat="1" applyFill="1"/>
    <xf numFmtId="9" fontId="4" fillId="8" borderId="0" xfId="3" applyNumberFormat="1" applyFill="1"/>
    <xf numFmtId="166" fontId="0" fillId="0" borderId="0" xfId="0" applyNumberFormat="1"/>
    <xf numFmtId="166" fontId="1" fillId="0" borderId="0" xfId="0" applyNumberFormat="1" applyFont="1"/>
    <xf numFmtId="0" fontId="12" fillId="0" borderId="0" xfId="11" applyFont="1"/>
    <xf numFmtId="166" fontId="12" fillId="0" borderId="0" xfId="11" applyNumberFormat="1" applyFont="1"/>
    <xf numFmtId="2" fontId="13" fillId="0" borderId="0" xfId="11" applyNumberFormat="1" applyFont="1"/>
    <xf numFmtId="10" fontId="12" fillId="0" borderId="0" xfId="11" applyNumberFormat="1" applyFont="1"/>
    <xf numFmtId="0" fontId="12" fillId="9" borderId="2" xfId="11" applyFont="1" applyFill="1" applyBorder="1"/>
    <xf numFmtId="0" fontId="12" fillId="9" borderId="3" xfId="11" applyFont="1" applyFill="1" applyBorder="1"/>
    <xf numFmtId="0" fontId="12" fillId="10" borderId="2" xfId="11" applyFont="1" applyFill="1" applyBorder="1"/>
    <xf numFmtId="0" fontId="12" fillId="10" borderId="3" xfId="11" applyFont="1" applyFill="1" applyBorder="1"/>
    <xf numFmtId="0" fontId="18" fillId="0" borderId="0" xfId="0" applyFont="1"/>
    <xf numFmtId="0" fontId="17" fillId="0" borderId="1" xfId="0" applyFont="1" applyBorder="1" applyAlignment="1">
      <alignment vertical="top"/>
    </xf>
    <xf numFmtId="0" fontId="17" fillId="0" borderId="1" xfId="0" applyFont="1" applyBorder="1"/>
    <xf numFmtId="0" fontId="19" fillId="0" borderId="0" xfId="0" applyFont="1"/>
    <xf numFmtId="166" fontId="3" fillId="13" borderId="0" xfId="19" applyNumberFormat="1"/>
    <xf numFmtId="168" fontId="21" fillId="14" borderId="0" xfId="20" applyFont="1" applyFill="1">
      <alignment vertical="top"/>
    </xf>
    <xf numFmtId="168" fontId="23" fillId="14" borderId="0" xfId="21" applyFont="1" applyFill="1">
      <alignment vertical="top"/>
    </xf>
    <xf numFmtId="168" fontId="23" fillId="15" borderId="0" xfId="21" applyFont="1" applyFill="1">
      <alignment vertical="top"/>
    </xf>
    <xf numFmtId="168" fontId="23" fillId="0" borderId="0" xfId="21" applyFont="1">
      <alignment vertical="top"/>
    </xf>
    <xf numFmtId="168" fontId="24" fillId="15" borderId="0" xfId="21" applyFont="1" applyFill="1">
      <alignment vertical="top"/>
    </xf>
    <xf numFmtId="168" fontId="25" fillId="15" borderId="0" xfId="21" applyFont="1" applyFill="1">
      <alignment vertical="top"/>
    </xf>
    <xf numFmtId="168" fontId="24" fillId="0" borderId="0" xfId="21" applyFont="1">
      <alignment vertical="top"/>
    </xf>
    <xf numFmtId="170" fontId="23" fillId="15" borderId="0" xfId="21" applyNumberFormat="1" applyFont="1" applyFill="1" applyAlignment="1">
      <alignment horizontal="left" vertical="top"/>
    </xf>
    <xf numFmtId="168" fontId="23" fillId="15" borderId="0" xfId="21" applyFont="1" applyFill="1" applyAlignment="1">
      <alignment horizontal="left" vertical="center"/>
    </xf>
    <xf numFmtId="172" fontId="23" fillId="15" borderId="0" xfId="22" applyNumberFormat="1" applyFont="1" applyFill="1" applyAlignment="1">
      <alignment horizontal="left" vertical="top"/>
    </xf>
    <xf numFmtId="168" fontId="27" fillId="15" borderId="0" xfId="23" applyNumberFormat="1" applyFont="1" applyFill="1" applyAlignment="1">
      <alignment vertical="top"/>
    </xf>
    <xf numFmtId="168" fontId="28" fillId="15" borderId="0" xfId="20" applyFont="1" applyFill="1" applyAlignment="1"/>
    <xf numFmtId="168" fontId="29" fillId="15" borderId="0" xfId="21" applyFont="1" applyFill="1">
      <alignment vertical="top"/>
    </xf>
    <xf numFmtId="168" fontId="30" fillId="0" borderId="0" xfId="21" applyFont="1">
      <alignment vertical="top"/>
    </xf>
    <xf numFmtId="168" fontId="23" fillId="0" borderId="0" xfId="21" applyFont="1" applyAlignment="1">
      <alignment vertical="top" wrapText="1"/>
    </xf>
    <xf numFmtId="0" fontId="31" fillId="0" borderId="0" xfId="11" applyFont="1" applyAlignment="1">
      <alignment wrapText="1"/>
    </xf>
    <xf numFmtId="168" fontId="23" fillId="0" borderId="0" xfId="25" applyFont="1" applyFill="1" applyAlignment="1">
      <alignment vertical="top" wrapText="1"/>
    </xf>
    <xf numFmtId="0" fontId="23" fillId="0" borderId="0" xfId="24" applyFont="1"/>
    <xf numFmtId="0" fontId="32" fillId="0" borderId="0" xfId="9" applyFont="1"/>
    <xf numFmtId="0" fontId="35" fillId="17" borderId="0" xfId="26" applyFont="1" applyFill="1" applyAlignment="1">
      <alignment vertical="center"/>
    </xf>
    <xf numFmtId="0" fontId="37" fillId="0" borderId="0" xfId="9" applyFont="1" applyAlignment="1">
      <alignment vertical="top"/>
    </xf>
    <xf numFmtId="0" fontId="38" fillId="0" borderId="0" xfId="9" applyFont="1" applyAlignment="1">
      <alignment horizontal="centerContinuous" vertical="top"/>
    </xf>
    <xf numFmtId="0" fontId="37" fillId="0" borderId="0" xfId="9" applyFont="1" applyAlignment="1">
      <alignment horizontal="centerContinuous" vertical="top"/>
    </xf>
    <xf numFmtId="0" fontId="10" fillId="18" borderId="0" xfId="9" applyFont="1" applyFill="1" applyAlignment="1">
      <alignment vertical="top"/>
    </xf>
    <xf numFmtId="0" fontId="10" fillId="18" borderId="0" xfId="9" applyFont="1" applyFill="1" applyAlignment="1">
      <alignment wrapText="1"/>
    </xf>
    <xf numFmtId="0" fontId="10" fillId="18" borderId="0" xfId="9" applyFont="1" applyFill="1" applyAlignment="1">
      <alignment horizontal="left" vertical="center" wrapText="1"/>
    </xf>
    <xf numFmtId="0" fontId="10" fillId="18" borderId="0" xfId="9" applyFont="1" applyFill="1" applyAlignment="1">
      <alignment vertical="top" wrapText="1"/>
    </xf>
    <xf numFmtId="0" fontId="32" fillId="0" borderId="0" xfId="9" applyFont="1" applyAlignment="1">
      <alignment vertical="top"/>
    </xf>
    <xf numFmtId="0" fontId="3" fillId="2" borderId="0" xfId="2"/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0" fontId="39" fillId="0" borderId="0" xfId="0" applyFont="1"/>
    <xf numFmtId="0" fontId="9" fillId="0" borderId="0" xfId="0" applyFont="1"/>
    <xf numFmtId="0" fontId="19" fillId="0" borderId="0" xfId="0" applyFont="1" applyAlignment="1">
      <alignment horizontal="center" wrapText="1"/>
    </xf>
    <xf numFmtId="168" fontId="23" fillId="16" borderId="4" xfId="21" applyFont="1" applyFill="1" applyBorder="1">
      <alignment vertical="top"/>
    </xf>
    <xf numFmtId="17" fontId="23" fillId="0" borderId="0" xfId="24" quotePrefix="1" applyNumberFormat="1" applyFont="1" applyAlignment="1">
      <alignment horizontal="left" vertical="top"/>
    </xf>
    <xf numFmtId="0" fontId="0" fillId="0" borderId="1" xfId="0" applyBorder="1"/>
    <xf numFmtId="165" fontId="0" fillId="0" borderId="1" xfId="0" applyNumberFormat="1" applyBorder="1"/>
    <xf numFmtId="0" fontId="1" fillId="0" borderId="1" xfId="0" applyFont="1" applyBorder="1"/>
    <xf numFmtId="165" fontId="1" fillId="0" borderId="1" xfId="0" applyNumberFormat="1" applyFont="1" applyBorder="1"/>
    <xf numFmtId="0" fontId="2" fillId="0" borderId="0" xfId="0" applyFont="1"/>
    <xf numFmtId="0" fontId="10" fillId="0" borderId="0" xfId="6" applyFont="1" applyAlignment="1">
      <alignment vertical="center" wrapText="1"/>
    </xf>
    <xf numFmtId="0" fontId="10" fillId="0" borderId="0" xfId="6" applyFon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23" fillId="0" borderId="0" xfId="9" applyFont="1" applyAlignment="1">
      <alignment vertical="top"/>
    </xf>
    <xf numFmtId="0" fontId="28" fillId="0" borderId="0" xfId="9" applyFont="1"/>
    <xf numFmtId="0" fontId="7" fillId="0" borderId="0" xfId="27"/>
    <xf numFmtId="0" fontId="5" fillId="0" borderId="0" xfId="27" applyFont="1"/>
    <xf numFmtId="0" fontId="6" fillId="5" borderId="0" xfId="27" applyFont="1" applyFill="1"/>
    <xf numFmtId="164" fontId="7" fillId="6" borderId="0" xfId="27" applyNumberFormat="1" applyFill="1"/>
    <xf numFmtId="0" fontId="7" fillId="6" borderId="0" xfId="27" applyFill="1"/>
    <xf numFmtId="0" fontId="9" fillId="0" borderId="0" xfId="27" applyFont="1"/>
    <xf numFmtId="0" fontId="9" fillId="0" borderId="0" xfId="0" applyFont="1" applyAlignment="1">
      <alignment horizontal="right"/>
    </xf>
    <xf numFmtId="0" fontId="9" fillId="19" borderId="0" xfId="0" applyFont="1" applyFill="1"/>
    <xf numFmtId="0" fontId="9" fillId="19" borderId="0" xfId="0" applyFont="1" applyFill="1" applyAlignment="1">
      <alignment horizontal="center"/>
    </xf>
    <xf numFmtId="0" fontId="9" fillId="20" borderId="0" xfId="0" applyFont="1" applyFill="1"/>
    <xf numFmtId="0" fontId="40" fillId="0" borderId="0" xfId="0" applyFont="1"/>
    <xf numFmtId="0" fontId="9" fillId="21" borderId="0" xfId="0" applyFont="1" applyFill="1"/>
    <xf numFmtId="166" fontId="9" fillId="0" borderId="0" xfId="0" applyNumberFormat="1" applyFont="1"/>
    <xf numFmtId="1" fontId="9" fillId="0" borderId="0" xfId="0" applyNumberFormat="1" applyFont="1"/>
    <xf numFmtId="0" fontId="41" fillId="0" borderId="8" xfId="0" applyFont="1" applyBorder="1"/>
    <xf numFmtId="0" fontId="41" fillId="0" borderId="10" xfId="0" applyFont="1" applyBorder="1"/>
    <xf numFmtId="0" fontId="33" fillId="0" borderId="1" xfId="0" applyFont="1" applyBorder="1" applyAlignment="1">
      <alignment vertical="center"/>
    </xf>
    <xf numFmtId="0" fontId="16" fillId="0" borderId="1" xfId="0" applyFont="1" applyBorder="1"/>
    <xf numFmtId="2" fontId="0" fillId="0" borderId="0" xfId="0" applyNumberFormat="1"/>
    <xf numFmtId="14" fontId="0" fillId="0" borderId="0" xfId="0" applyNumberFormat="1"/>
    <xf numFmtId="15" fontId="0" fillId="0" borderId="0" xfId="0" applyNumberFormat="1"/>
    <xf numFmtId="0" fontId="0" fillId="21" borderId="0" xfId="0" applyFill="1"/>
    <xf numFmtId="0" fontId="3" fillId="21" borderId="0" xfId="2" applyFill="1"/>
    <xf numFmtId="9" fontId="0" fillId="0" borderId="0" xfId="0" applyNumberFormat="1"/>
    <xf numFmtId="2" fontId="17" fillId="0" borderId="1" xfId="0" applyNumberFormat="1" applyFont="1" applyBorder="1" applyAlignment="1">
      <alignment wrapText="1"/>
    </xf>
    <xf numFmtId="2" fontId="0" fillId="0" borderId="1" xfId="0" applyNumberFormat="1" applyBorder="1"/>
    <xf numFmtId="165" fontId="9" fillId="0" borderId="0" xfId="0" applyNumberFormat="1" applyFont="1"/>
    <xf numFmtId="165" fontId="9" fillId="12" borderId="0" xfId="0" applyNumberFormat="1" applyFont="1" applyFill="1"/>
    <xf numFmtId="165" fontId="0" fillId="7" borderId="0" xfId="2" applyNumberFormat="1" applyFont="1" applyFill="1"/>
    <xf numFmtId="166" fontId="3" fillId="22" borderId="0" xfId="19" applyNumberFormat="1" applyFill="1"/>
    <xf numFmtId="165" fontId="0" fillId="23" borderId="0" xfId="4" applyNumberFormat="1" applyFont="1" applyFill="1"/>
    <xf numFmtId="0" fontId="3" fillId="7" borderId="0" xfId="2" applyFill="1"/>
    <xf numFmtId="0" fontId="42" fillId="0" borderId="1" xfId="0" applyFont="1" applyBorder="1" applyAlignment="1">
      <alignment vertical="center"/>
    </xf>
    <xf numFmtId="0" fontId="0" fillId="2" borderId="0" xfId="2" applyFont="1"/>
    <xf numFmtId="0" fontId="0" fillId="0" borderId="0" xfId="0" applyAlignment="1">
      <alignment horizontal="center"/>
    </xf>
    <xf numFmtId="0" fontId="9" fillId="11" borderId="0" xfId="0" applyFont="1" applyFill="1"/>
    <xf numFmtId="165" fontId="9" fillId="11" borderId="0" xfId="0" applyNumberFormat="1" applyFont="1" applyFill="1"/>
    <xf numFmtId="0" fontId="23" fillId="0" borderId="0" xfId="5" applyFont="1"/>
    <xf numFmtId="165" fontId="0" fillId="24" borderId="1" xfId="0" applyNumberFormat="1" applyFill="1" applyBorder="1"/>
    <xf numFmtId="0" fontId="33" fillId="15" borderId="0" xfId="9" applyFont="1" applyFill="1" applyAlignment="1">
      <alignment vertical="top"/>
    </xf>
    <xf numFmtId="0" fontId="23" fillId="15" borderId="0" xfId="9" applyFont="1" applyFill="1" applyAlignment="1">
      <alignment vertical="top"/>
    </xf>
    <xf numFmtId="0" fontId="23" fillId="15" borderId="0" xfId="9" applyFont="1" applyFill="1" applyAlignment="1">
      <alignment horizontal="center" vertical="top"/>
    </xf>
    <xf numFmtId="0" fontId="36" fillId="15" borderId="0" xfId="9" applyFont="1" applyFill="1" applyAlignment="1">
      <alignment vertical="top"/>
    </xf>
    <xf numFmtId="0" fontId="37" fillId="15" borderId="0" xfId="9" applyFont="1" applyFill="1" applyAlignment="1">
      <alignment vertical="top"/>
    </xf>
    <xf numFmtId="0" fontId="33" fillId="15" borderId="0" xfId="9" applyFont="1" applyFill="1" applyAlignment="1">
      <alignment horizontal="centerContinuous" vertical="top"/>
    </xf>
    <xf numFmtId="0" fontId="38" fillId="15" borderId="0" xfId="9" applyFont="1" applyFill="1" applyAlignment="1">
      <alignment horizontal="centerContinuous" vertical="top"/>
    </xf>
    <xf numFmtId="0" fontId="23" fillId="15" borderId="0" xfId="9" applyFont="1" applyFill="1" applyAlignment="1">
      <alignment horizontal="centerContinuous" vertical="top"/>
    </xf>
    <xf numFmtId="0" fontId="33" fillId="15" borderId="0" xfId="9" applyFont="1" applyFill="1" applyAlignment="1">
      <alignment horizontal="center" vertical="top"/>
    </xf>
    <xf numFmtId="0" fontId="36" fillId="15" borderId="0" xfId="9" applyFont="1" applyFill="1" applyAlignment="1">
      <alignment horizontal="centerContinuous" vertical="top"/>
    </xf>
    <xf numFmtId="0" fontId="37" fillId="15" borderId="0" xfId="9" applyFont="1" applyFill="1" applyAlignment="1">
      <alignment horizontal="centerContinuous" vertical="top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</cellXfs>
  <cellStyles count="28">
    <cellStyle name="20% - Accent5" xfId="19" builtinId="46"/>
    <cellStyle name="40% - Accent3" xfId="2" builtinId="39"/>
    <cellStyle name="40% - Accent5" xfId="4" builtinId="47"/>
    <cellStyle name="Accent5" xfId="3" builtinId="45"/>
    <cellStyle name="Column 1" xfId="14" xr:uid="{950B8861-1950-4B7A-87F1-992D8DEB157F}"/>
    <cellStyle name="Column 2 + 3" xfId="15" xr:uid="{950F6C07-A9A2-449E-9746-69E78FFE1CA8}"/>
    <cellStyle name="Column 4" xfId="16" xr:uid="{6DE1E984-3A9C-4224-9C1A-615822B7A30A}"/>
    <cellStyle name="Comma 2" xfId="7" xr:uid="{68CADC3F-BA54-4EE2-9E95-8AC119E20404}"/>
    <cellStyle name="Comma 4" xfId="13" xr:uid="{91619CCB-D4C7-4CE0-8BBE-92ED2529980F}"/>
    <cellStyle name="Hyperlink 2" xfId="23" xr:uid="{3F2ACF3D-1D18-4E8B-8E8F-BD50AE21D29B}"/>
    <cellStyle name="Normal" xfId="0" builtinId="0"/>
    <cellStyle name="Normal 2" xfId="5" xr:uid="{EA6A3F40-356B-4C97-A862-5C91234B842F}"/>
    <cellStyle name="Normal 2 2" xfId="11" xr:uid="{BB9C2A58-B463-46AC-9FA2-AE9C63463896}"/>
    <cellStyle name="Normal 2 2 2" xfId="21" xr:uid="{424213C1-4C96-4B55-BD2F-033524793259}"/>
    <cellStyle name="Normal 2 3" xfId="24" xr:uid="{EC397696-7BA3-4687-B0DB-C0D82C7E2EE0}"/>
    <cellStyle name="Normal 2 3 2" xfId="25" xr:uid="{F71D365C-19CB-4885-924C-43530546DAE4}"/>
    <cellStyle name="Normal 3" xfId="6" xr:uid="{5353D464-2F74-4963-BC3D-6D662A149F54}"/>
    <cellStyle name="Normal 4" xfId="12" xr:uid="{ED1C8D00-E96A-4DF6-87A3-220860DFD8A2}"/>
    <cellStyle name="Normal 5" xfId="27" xr:uid="{27F1BB13-CB2C-4C9D-99DC-0918D577B693}"/>
    <cellStyle name="Normal 5 2" xfId="8" xr:uid="{E59BC201-FE55-43E2-AC64-2223B9165FD8}"/>
    <cellStyle name="Normal 6" xfId="17" xr:uid="{AF5E35C5-208C-4A8C-B8B9-9D59EFB5F6BB}"/>
    <cellStyle name="Normal 7" xfId="26" xr:uid="{F48A53E7-17A9-4461-AAAE-92AD7DB07270}"/>
    <cellStyle name="Normal 7 2" xfId="20" xr:uid="{71E387FA-AA94-4566-89AE-1C8ED13E8CA4}"/>
    <cellStyle name="Normal 8" xfId="9" xr:uid="{B8D75748-3695-45C8-9D87-265A5A3A24B5}"/>
    <cellStyle name="Per cent 2" xfId="10" xr:uid="{9EFB28E6-7C16-4FF5-8040-3CBC75E33FFC}"/>
    <cellStyle name="Percent" xfId="1" builtinId="5"/>
    <cellStyle name="Percent 2" xfId="18" xr:uid="{A9B97BFA-A4BF-4133-91DA-2E0EEA13DA9C}"/>
    <cellStyle name="Year" xfId="22" xr:uid="{F4695154-916C-4857-8615-F7992DE169E4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CCCCCE"/>
      <color rgb="FFFFDB8E"/>
      <color rgb="FF98C5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PR19</a:t>
            </a:r>
            <a:r>
              <a:rPr lang="en-GB" baseline="0"/>
              <a:t> Water enhancement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PR19 allowance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'PR19 W spend'!$D$3:$T$3</c:f>
              <c:strCache>
                <c:ptCount val="17"/>
                <c:pt idx="0">
                  <c:v>ANH</c:v>
                </c:pt>
                <c:pt idx="1">
                  <c:v>WSH</c:v>
                </c:pt>
                <c:pt idx="2">
                  <c:v>HDD</c:v>
                </c:pt>
                <c:pt idx="3">
                  <c:v>NES</c:v>
                </c:pt>
                <c:pt idx="4">
                  <c:v>SVE</c:v>
                </c:pt>
                <c:pt idx="5">
                  <c:v>SWB</c:v>
                </c:pt>
                <c:pt idx="6">
                  <c:v>SRN</c:v>
                </c:pt>
                <c:pt idx="7">
                  <c:v>TMS</c:v>
                </c:pt>
                <c:pt idx="8">
                  <c:v>NWT</c:v>
                </c:pt>
                <c:pt idx="9">
                  <c:v>WSX</c:v>
                </c:pt>
                <c:pt idx="10">
                  <c:v>YKY</c:v>
                </c:pt>
                <c:pt idx="11">
                  <c:v>AFW</c:v>
                </c:pt>
                <c:pt idx="12">
                  <c:v>BRL</c:v>
                </c:pt>
                <c:pt idx="13">
                  <c:v>PRT</c:v>
                </c:pt>
                <c:pt idx="14">
                  <c:v>SEW</c:v>
                </c:pt>
                <c:pt idx="15">
                  <c:v>SSC</c:v>
                </c:pt>
                <c:pt idx="16">
                  <c:v>SES</c:v>
                </c:pt>
              </c:strCache>
            </c:strRef>
          </c:cat>
          <c:val>
            <c:numRef>
              <c:f>'PR19 W spend'!$D$12:$T$12</c:f>
              <c:numCache>
                <c:formatCode>0.0</c:formatCode>
                <c:ptCount val="17"/>
                <c:pt idx="0">
                  <c:v>976.10844923255843</c:v>
                </c:pt>
                <c:pt idx="1">
                  <c:v>278.13095014117044</c:v>
                </c:pt>
                <c:pt idx="2">
                  <c:v>11.874556097619344</c:v>
                </c:pt>
                <c:pt idx="3">
                  <c:v>210.15744218429157</c:v>
                </c:pt>
                <c:pt idx="4">
                  <c:v>775.08894310252629</c:v>
                </c:pt>
                <c:pt idx="5">
                  <c:v>241.4977614790896</c:v>
                </c:pt>
                <c:pt idx="6">
                  <c:v>432.45513956622176</c:v>
                </c:pt>
                <c:pt idx="7">
                  <c:v>973.67732601260013</c:v>
                </c:pt>
                <c:pt idx="8">
                  <c:v>274.0536367619971</c:v>
                </c:pt>
                <c:pt idx="9">
                  <c:v>84.551984727926083</c:v>
                </c:pt>
                <c:pt idx="10">
                  <c:v>189.52719603439425</c:v>
                </c:pt>
                <c:pt idx="11">
                  <c:v>413.05170288741732</c:v>
                </c:pt>
                <c:pt idx="12">
                  <c:v>36.876218621663241</c:v>
                </c:pt>
                <c:pt idx="13">
                  <c:v>22.236559933264889</c:v>
                </c:pt>
                <c:pt idx="14">
                  <c:v>191.75890487328527</c:v>
                </c:pt>
                <c:pt idx="15">
                  <c:v>143.20505700139256</c:v>
                </c:pt>
                <c:pt idx="16">
                  <c:v>44.550810446611905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6-4A14-BD9B-B3BD440B2412}"/>
            </c:ext>
          </c:extLst>
        </c:ser>
        <c:ser>
          <c:idx val="1"/>
          <c:order val="1"/>
          <c:tx>
            <c:v>PR19 forecast spend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'PR19 W spend'!$D$3:$T$3</c:f>
              <c:strCache>
                <c:ptCount val="17"/>
                <c:pt idx="0">
                  <c:v>ANH</c:v>
                </c:pt>
                <c:pt idx="1">
                  <c:v>WSH</c:v>
                </c:pt>
                <c:pt idx="2">
                  <c:v>HDD</c:v>
                </c:pt>
                <c:pt idx="3">
                  <c:v>NES</c:v>
                </c:pt>
                <c:pt idx="4">
                  <c:v>SVE</c:v>
                </c:pt>
                <c:pt idx="5">
                  <c:v>SWB</c:v>
                </c:pt>
                <c:pt idx="6">
                  <c:v>SRN</c:v>
                </c:pt>
                <c:pt idx="7">
                  <c:v>TMS</c:v>
                </c:pt>
                <c:pt idx="8">
                  <c:v>NWT</c:v>
                </c:pt>
                <c:pt idx="9">
                  <c:v>WSX</c:v>
                </c:pt>
                <c:pt idx="10">
                  <c:v>YKY</c:v>
                </c:pt>
                <c:pt idx="11">
                  <c:v>AFW</c:v>
                </c:pt>
                <c:pt idx="12">
                  <c:v>BRL</c:v>
                </c:pt>
                <c:pt idx="13">
                  <c:v>PRT</c:v>
                </c:pt>
                <c:pt idx="14">
                  <c:v>SEW</c:v>
                </c:pt>
                <c:pt idx="15">
                  <c:v>SSC</c:v>
                </c:pt>
                <c:pt idx="16">
                  <c:v>SES</c:v>
                </c:pt>
              </c:strCache>
            </c:strRef>
          </c:cat>
          <c:val>
            <c:numRef>
              <c:f>'PR19 W spend'!$D$22:$T$22</c:f>
              <c:numCache>
                <c:formatCode>0.0</c:formatCode>
                <c:ptCount val="17"/>
                <c:pt idx="0">
                  <c:v>1454.0738504285885</c:v>
                </c:pt>
                <c:pt idx="1">
                  <c:v>191.47025147587269</c:v>
                </c:pt>
                <c:pt idx="2">
                  <c:v>18.678332661879288</c:v>
                </c:pt>
                <c:pt idx="3">
                  <c:v>256.82858361139631</c:v>
                </c:pt>
                <c:pt idx="4">
                  <c:v>1125.0067944898146</c:v>
                </c:pt>
                <c:pt idx="5">
                  <c:v>377.11506318177931</c:v>
                </c:pt>
                <c:pt idx="6">
                  <c:v>399.43391904283283</c:v>
                </c:pt>
                <c:pt idx="7">
                  <c:v>877.27226578542081</c:v>
                </c:pt>
                <c:pt idx="8">
                  <c:v>542.32701221775233</c:v>
                </c:pt>
                <c:pt idx="9">
                  <c:v>70.329025789139138</c:v>
                </c:pt>
                <c:pt idx="10">
                  <c:v>335.70529690731166</c:v>
                </c:pt>
                <c:pt idx="11">
                  <c:v>319.02988314302786</c:v>
                </c:pt>
                <c:pt idx="12">
                  <c:v>52.466157997641012</c:v>
                </c:pt>
                <c:pt idx="13">
                  <c:v>33.763581237166321</c:v>
                </c:pt>
                <c:pt idx="14">
                  <c:v>210.94603500881226</c:v>
                </c:pt>
                <c:pt idx="15">
                  <c:v>166.33976438121073</c:v>
                </c:pt>
                <c:pt idx="16">
                  <c:v>28.506139524375151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E6-4A14-BD9B-B3BD440B2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085744"/>
        <c:axId val="1693536400"/>
      </c:barChart>
      <c:catAx>
        <c:axId val="34085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3536400"/>
        <c:crosses val="autoZero"/>
        <c:auto val="1"/>
        <c:lblAlgn val="ctr"/>
        <c:lblOffset val="100"/>
        <c:noMultiLvlLbl val="0"/>
      </c:catAx>
      <c:valAx>
        <c:axId val="1693536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085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PR19</a:t>
            </a:r>
            <a:r>
              <a:rPr lang="en-GB" baseline="0"/>
              <a:t> Wastewater enhancement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PR19 allowance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'PR19 WW spend'!$D$3:$N$3</c:f>
              <c:strCache>
                <c:ptCount val="11"/>
                <c:pt idx="0">
                  <c:v>ANH</c:v>
                </c:pt>
                <c:pt idx="1">
                  <c:v>WSH</c:v>
                </c:pt>
                <c:pt idx="2">
                  <c:v>HDD</c:v>
                </c:pt>
                <c:pt idx="3">
                  <c:v>NES</c:v>
                </c:pt>
                <c:pt idx="4">
                  <c:v>SVE</c:v>
                </c:pt>
                <c:pt idx="5">
                  <c:v>SWB</c:v>
                </c:pt>
                <c:pt idx="6">
                  <c:v>SRN</c:v>
                </c:pt>
                <c:pt idx="7">
                  <c:v>TMS</c:v>
                </c:pt>
                <c:pt idx="8">
                  <c:v>NWT</c:v>
                </c:pt>
                <c:pt idx="9">
                  <c:v>WSX</c:v>
                </c:pt>
                <c:pt idx="10">
                  <c:v>YKY</c:v>
                </c:pt>
              </c:strCache>
            </c:strRef>
          </c:cat>
          <c:val>
            <c:numRef>
              <c:f>'PR19 WW spend'!$D$15:$N$15</c:f>
              <c:numCache>
                <c:formatCode>0.0</c:formatCode>
                <c:ptCount val="11"/>
                <c:pt idx="0">
                  <c:v>893.81955138067781</c:v>
                </c:pt>
                <c:pt idx="1">
                  <c:v>259.82098594712522</c:v>
                </c:pt>
                <c:pt idx="2">
                  <c:v>3.2194218429158106</c:v>
                </c:pt>
                <c:pt idx="3">
                  <c:v>217.21045341375768</c:v>
                </c:pt>
                <c:pt idx="4">
                  <c:v>1007.4588481610654</c:v>
                </c:pt>
                <c:pt idx="5">
                  <c:v>176.63906390419248</c:v>
                </c:pt>
                <c:pt idx="6">
                  <c:v>543.92230730236145</c:v>
                </c:pt>
                <c:pt idx="7">
                  <c:v>563.18494192761818</c:v>
                </c:pt>
                <c:pt idx="8">
                  <c:v>853.09913831762856</c:v>
                </c:pt>
                <c:pt idx="9">
                  <c:v>489.11190162987674</c:v>
                </c:pt>
                <c:pt idx="10">
                  <c:v>872.80821143480489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8B-4683-B6B8-D08E92E4A11C}"/>
            </c:ext>
          </c:extLst>
        </c:ser>
        <c:ser>
          <c:idx val="1"/>
          <c:order val="1"/>
          <c:tx>
            <c:v>PR19 forecast spend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'PR19 WW spend'!$D$3:$N$3</c:f>
              <c:strCache>
                <c:ptCount val="11"/>
                <c:pt idx="0">
                  <c:v>ANH</c:v>
                </c:pt>
                <c:pt idx="1">
                  <c:v>WSH</c:v>
                </c:pt>
                <c:pt idx="2">
                  <c:v>HDD</c:v>
                </c:pt>
                <c:pt idx="3">
                  <c:v>NES</c:v>
                </c:pt>
                <c:pt idx="4">
                  <c:v>SVE</c:v>
                </c:pt>
                <c:pt idx="5">
                  <c:v>SWB</c:v>
                </c:pt>
                <c:pt idx="6">
                  <c:v>SRN</c:v>
                </c:pt>
                <c:pt idx="7">
                  <c:v>TMS</c:v>
                </c:pt>
                <c:pt idx="8">
                  <c:v>NWT</c:v>
                </c:pt>
                <c:pt idx="9">
                  <c:v>WSX</c:v>
                </c:pt>
                <c:pt idx="10">
                  <c:v>YKY</c:v>
                </c:pt>
              </c:strCache>
            </c:strRef>
          </c:cat>
          <c:val>
            <c:numRef>
              <c:f>'PR19 WW spend'!$D$29:$N$29</c:f>
              <c:numCache>
                <c:formatCode>0.0</c:formatCode>
                <c:ptCount val="11"/>
                <c:pt idx="0">
                  <c:v>554.50147927408727</c:v>
                </c:pt>
                <c:pt idx="1">
                  <c:v>311.50531615759746</c:v>
                </c:pt>
                <c:pt idx="2">
                  <c:v>6.4039020277629906</c:v>
                </c:pt>
                <c:pt idx="3">
                  <c:v>178.62203483077408</c:v>
                </c:pt>
                <c:pt idx="4">
                  <c:v>1158.1238355378578</c:v>
                </c:pt>
                <c:pt idx="5">
                  <c:v>245.24882379363441</c:v>
                </c:pt>
                <c:pt idx="6">
                  <c:v>615.4664536062628</c:v>
                </c:pt>
                <c:pt idx="7">
                  <c:v>1137.8482085472281</c:v>
                </c:pt>
                <c:pt idx="8">
                  <c:v>938.47987484176338</c:v>
                </c:pt>
                <c:pt idx="9">
                  <c:v>468.40098597731293</c:v>
                </c:pt>
                <c:pt idx="10">
                  <c:v>692.72274210453384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8B-4683-B6B8-D08E92E4A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92487312"/>
        <c:axId val="1635378064"/>
      </c:barChart>
      <c:catAx>
        <c:axId val="1692487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5378064"/>
        <c:crosses val="autoZero"/>
        <c:auto val="1"/>
        <c:lblAlgn val="ctr"/>
        <c:lblOffset val="100"/>
        <c:noMultiLvlLbl val="0"/>
      </c:catAx>
      <c:valAx>
        <c:axId val="1635378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2487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29392</xdr:colOff>
      <xdr:row>10</xdr:row>
      <xdr:rowOff>87934</xdr:rowOff>
    </xdr:from>
    <xdr:to>
      <xdr:col>3</xdr:col>
      <xdr:colOff>409576</xdr:colOff>
      <xdr:row>24</xdr:row>
      <xdr:rowOff>11906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6E54FA2F-EA01-4183-9091-EB81AD1A705D}"/>
            </a:ext>
          </a:extLst>
        </xdr:cNvPr>
        <xdr:cNvSpPr txBox="1"/>
      </xdr:nvSpPr>
      <xdr:spPr>
        <a:xfrm>
          <a:off x="577080" y="2123903"/>
          <a:ext cx="8619309" cy="1757534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pPr algn="l"/>
          <a:r>
            <a:rPr lang="en-US" sz="1100" b="1">
              <a:latin typeface="Krub SemiBold" panose="00000700000000000000" pitchFamily="2" charset="-34"/>
              <a:cs typeface="Krub SemiBold" panose="00000700000000000000" pitchFamily="2" charset="-34"/>
            </a:rPr>
            <a:t>Summary of the model:</a:t>
          </a:r>
        </a:p>
        <a:p>
          <a:pPr algn="l"/>
          <a:r>
            <a:rPr lang="en-US" sz="1100" b="0">
              <a:solidFill>
                <a:srgbClr val="000000"/>
              </a:solidFill>
              <a:latin typeface="+mn-lt"/>
            </a:rPr>
            <a:t>This model calculates forecast</a:t>
          </a:r>
          <a:r>
            <a:rPr lang="en-US" sz="1100" b="0" baseline="0">
              <a:solidFill>
                <a:srgbClr val="000000"/>
              </a:solidFill>
              <a:latin typeface="+mn-lt"/>
            </a:rPr>
            <a:t> PR19 enhancement expenditure over the 2020-25 period, and compares this to allowed expenditure.</a:t>
          </a:r>
          <a:endParaRPr lang="en-US" sz="1100" b="0">
            <a:solidFill>
              <a:srgbClr val="000000"/>
            </a:solidFill>
            <a:latin typeface="+mn-lt"/>
          </a:endParaRPr>
        </a:p>
        <a:p>
          <a:pPr algn="l"/>
          <a:endParaRPr lang="en-US" sz="1000">
            <a:latin typeface="+mn-lt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latin typeface="Krub SemiBold" panose="00000700000000000000" pitchFamily="2" charset="-34"/>
              <a:cs typeface="Krub SemiBold" panose="00000700000000000000" pitchFamily="2" charset="-34"/>
            </a:rPr>
            <a:t>Quality assurance: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effectLst/>
              <a:latin typeface="+mn-lt"/>
              <a:ea typeface="+mn-ea"/>
              <a:cs typeface="+mn-cs"/>
            </a:rPr>
            <a:t>This file has been reviewed internally and by an external partner.</a:t>
          </a:r>
          <a:endParaRPr lang="en-US" sz="1100">
            <a:solidFill>
              <a:srgbClr val="000000"/>
            </a:solidFill>
            <a:latin typeface="+mn-lt"/>
          </a:endParaRPr>
        </a:p>
        <a:p>
          <a:pPr algn="l"/>
          <a:endParaRPr lang="en-US" sz="1000">
            <a:solidFill>
              <a:srgbClr val="000000"/>
            </a:solidFill>
            <a:latin typeface="+mn-lt"/>
          </a:endParaRPr>
        </a:p>
        <a:p>
          <a:pPr algn="l"/>
          <a:r>
            <a:rPr lang="en-US" sz="1100" b="1">
              <a:solidFill>
                <a:srgbClr val="000000"/>
              </a:solidFill>
              <a:latin typeface="Krub SemiBold" panose="00000700000000000000" pitchFamily="2" charset="-34"/>
              <a:cs typeface="Krub SemiBold" panose="00000700000000000000" pitchFamily="2" charset="-34"/>
            </a:rPr>
            <a:t>Disclaimer:</a:t>
          </a:r>
        </a:p>
        <a:p>
          <a:pPr algn="l"/>
          <a:r>
            <a:rPr lang="en-GB" i="0"/>
            <a:t>This model is part of our final determinations setting out the price, service, and incentive package for water companies for the period 2025-30. It should be read together with the other documents and information that we have now published.</a:t>
          </a:r>
        </a:p>
        <a:p>
          <a:pPr algn="l"/>
          <a:endParaRPr lang="en-US" sz="1100" b="1">
            <a:solidFill>
              <a:srgbClr val="000000"/>
            </a:solidFill>
            <a:latin typeface="Krub SemiBold" panose="00000700000000000000" pitchFamily="2" charset="-34"/>
            <a:cs typeface="Krub SemiBold" panose="00000700000000000000" pitchFamily="2" charset="-34"/>
          </a:endParaRPr>
        </a:p>
        <a:p>
          <a:pPr algn="l"/>
          <a:r>
            <a:rPr lang="en-US" sz="1100" b="1">
              <a:solidFill>
                <a:srgbClr val="000000"/>
              </a:solidFill>
              <a:latin typeface="Krub SemiBold" panose="00000700000000000000" pitchFamily="2" charset="-34"/>
              <a:cs typeface="Krub SemiBold" panose="00000700000000000000" pitchFamily="2" charset="-34"/>
            </a:rPr>
            <a:t>Changes since previous published model</a:t>
          </a:r>
          <a:r>
            <a:rPr lang="en-US" sz="1100" b="1">
              <a:solidFill>
                <a:srgbClr val="000000"/>
              </a:solidFill>
              <a:latin typeface="+mn-lt"/>
            </a:rPr>
            <a:t>: </a:t>
          </a:r>
        </a:p>
        <a:p>
          <a:pPr algn="l"/>
          <a:r>
            <a:rPr lang="en-US" sz="1000" b="0">
              <a:solidFill>
                <a:srgbClr val="000000"/>
              </a:solidFill>
              <a:latin typeface="Krub" panose="00000500000000000000" pitchFamily="2" charset="-34"/>
              <a:cs typeface="Krub" panose="00000500000000000000" pitchFamily="2" charset="-34"/>
            </a:rPr>
            <a:t>Model has been updated with latest information</a:t>
          </a:r>
          <a:r>
            <a:rPr lang="en-US" sz="1000" b="0" baseline="0">
              <a:solidFill>
                <a:srgbClr val="000000"/>
              </a:solidFill>
              <a:latin typeface="Krub" panose="00000500000000000000" pitchFamily="2" charset="-34"/>
              <a:cs typeface="Krub" panose="00000500000000000000" pitchFamily="2" charset="-34"/>
            </a:rPr>
            <a:t> from company business plans and APRs</a:t>
          </a:r>
          <a:r>
            <a:rPr lang="en-US" sz="1000" b="0">
              <a:solidFill>
                <a:srgbClr val="000000"/>
              </a:solidFill>
              <a:latin typeface="Krub" panose="00000500000000000000" pitchFamily="2" charset="-34"/>
              <a:cs typeface="Krub" panose="00000500000000000000" pitchFamily="2" charset="-34"/>
            </a:rPr>
            <a:t>.</a:t>
          </a:r>
        </a:p>
      </xdr:txBody>
    </xdr:sp>
    <xdr:clientData/>
  </xdr:twoCellAnchor>
  <xdr:twoCellAnchor editAs="oneCell">
    <xdr:from>
      <xdr:col>2</xdr:col>
      <xdr:colOff>4679155</xdr:colOff>
      <xdr:row>1</xdr:row>
      <xdr:rowOff>32147</xdr:rowOff>
    </xdr:from>
    <xdr:to>
      <xdr:col>3</xdr:col>
      <xdr:colOff>970357</xdr:colOff>
      <xdr:row>4</xdr:row>
      <xdr:rowOff>10715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4F54062-746E-4CBF-BB0F-A1A587443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55805" y="632222"/>
          <a:ext cx="1396602" cy="7691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581024</xdr:colOff>
      <xdr:row>16</xdr:row>
      <xdr:rowOff>107156</xdr:rowOff>
    </xdr:from>
    <xdr:to>
      <xdr:col>16</xdr:col>
      <xdr:colOff>1490662</xdr:colOff>
      <xdr:row>20</xdr:row>
      <xdr:rowOff>88105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62C6A63-BD53-4939-ACA9-D64379E59FD0}"/>
            </a:ext>
          </a:extLst>
        </xdr:cNvPr>
        <xdr:cNvSpPr/>
      </xdr:nvSpPr>
      <xdr:spPr>
        <a:xfrm>
          <a:off x="7962899" y="3000375"/>
          <a:ext cx="909638" cy="647699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Control</a:t>
          </a:r>
        </a:p>
      </xdr:txBody>
    </xdr:sp>
    <xdr:clientData/>
  </xdr:twoCellAnchor>
  <xdr:twoCellAnchor>
    <xdr:from>
      <xdr:col>7</xdr:col>
      <xdr:colOff>200024</xdr:colOff>
      <xdr:row>4</xdr:row>
      <xdr:rowOff>35719</xdr:rowOff>
    </xdr:from>
    <xdr:to>
      <xdr:col>7</xdr:col>
      <xdr:colOff>1114424</xdr:colOff>
      <xdr:row>8</xdr:row>
      <xdr:rowOff>16668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DCF6429B-95AF-4B38-94CB-EF538763D1DE}"/>
            </a:ext>
          </a:extLst>
        </xdr:cNvPr>
        <xdr:cNvSpPr/>
      </xdr:nvSpPr>
      <xdr:spPr>
        <a:xfrm>
          <a:off x="1390649" y="928688"/>
          <a:ext cx="914400" cy="647699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APR data 2020-23</a:t>
          </a:r>
        </a:p>
      </xdr:txBody>
    </xdr:sp>
    <xdr:clientData/>
  </xdr:twoCellAnchor>
  <xdr:twoCellAnchor>
    <xdr:from>
      <xdr:col>11</xdr:col>
      <xdr:colOff>688180</xdr:colOff>
      <xdr:row>4</xdr:row>
      <xdr:rowOff>92867</xdr:rowOff>
    </xdr:from>
    <xdr:to>
      <xdr:col>11</xdr:col>
      <xdr:colOff>1955006</xdr:colOff>
      <xdr:row>8</xdr:row>
      <xdr:rowOff>64292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E14504CC-47EE-4452-866E-0ABBC3C80F1C}"/>
            </a:ext>
          </a:extLst>
        </xdr:cNvPr>
        <xdr:cNvSpPr/>
      </xdr:nvSpPr>
      <xdr:spPr>
        <a:xfrm>
          <a:off x="4879180" y="985836"/>
          <a:ext cx="1266826" cy="638175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Business plan forecasts:</a:t>
          </a:r>
          <a:r>
            <a:rPr lang="en-GB" sz="1100" baseline="0"/>
            <a:t> 2024-25</a:t>
          </a:r>
          <a:endParaRPr lang="en-GB" sz="1100"/>
        </a:p>
      </xdr:txBody>
    </xdr:sp>
    <xdr:clientData/>
  </xdr:twoCellAnchor>
  <xdr:twoCellAnchor>
    <xdr:from>
      <xdr:col>8</xdr:col>
      <xdr:colOff>178594</xdr:colOff>
      <xdr:row>10</xdr:row>
      <xdr:rowOff>11906</xdr:rowOff>
    </xdr:from>
    <xdr:to>
      <xdr:col>11</xdr:col>
      <xdr:colOff>607220</xdr:colOff>
      <xdr:row>13</xdr:row>
      <xdr:rowOff>154781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5C2BB020-5F5A-4E88-9248-EFE2A1DCE097}"/>
            </a:ext>
          </a:extLst>
        </xdr:cNvPr>
        <xdr:cNvSpPr/>
      </xdr:nvSpPr>
      <xdr:spPr>
        <a:xfrm>
          <a:off x="3655219" y="1905000"/>
          <a:ext cx="1143001" cy="642937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PR19</a:t>
          </a:r>
          <a:r>
            <a:rPr lang="en-GB" sz="1100" baseline="0"/>
            <a:t> expenditure</a:t>
          </a:r>
          <a:endParaRPr lang="en-GB" sz="1100"/>
        </a:p>
      </xdr:txBody>
    </xdr:sp>
    <xdr:clientData/>
  </xdr:twoCellAnchor>
  <xdr:twoCellAnchor>
    <xdr:from>
      <xdr:col>13</xdr:col>
      <xdr:colOff>95250</xdr:colOff>
      <xdr:row>10</xdr:row>
      <xdr:rowOff>0</xdr:rowOff>
    </xdr:from>
    <xdr:to>
      <xdr:col>16</xdr:col>
      <xdr:colOff>469106</xdr:colOff>
      <xdr:row>13</xdr:row>
      <xdr:rowOff>142875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C697A8DA-2296-4E57-8573-7007CB695106}"/>
            </a:ext>
          </a:extLst>
        </xdr:cNvPr>
        <xdr:cNvSpPr/>
      </xdr:nvSpPr>
      <xdr:spPr>
        <a:xfrm>
          <a:off x="6762750" y="1893094"/>
          <a:ext cx="1088231" cy="642937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PR24 transition expenditure</a:t>
          </a:r>
        </a:p>
      </xdr:txBody>
    </xdr:sp>
    <xdr:clientData/>
  </xdr:twoCellAnchor>
  <xdr:twoCellAnchor>
    <xdr:from>
      <xdr:col>11</xdr:col>
      <xdr:colOff>171450</xdr:colOff>
      <xdr:row>16</xdr:row>
      <xdr:rowOff>64293</xdr:rowOff>
    </xdr:from>
    <xdr:to>
      <xdr:col>11</xdr:col>
      <xdr:colOff>1562100</xdr:colOff>
      <xdr:row>20</xdr:row>
      <xdr:rowOff>40480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6CEE72E5-5948-48C2-BACE-B9A2E76DBF04}"/>
            </a:ext>
          </a:extLst>
        </xdr:cNvPr>
        <xdr:cNvSpPr/>
      </xdr:nvSpPr>
      <xdr:spPr>
        <a:xfrm>
          <a:off x="4362450" y="2957512"/>
          <a:ext cx="1390650" cy="642937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PR19 forecast expenditure</a:t>
          </a:r>
        </a:p>
      </xdr:txBody>
    </xdr:sp>
    <xdr:clientData/>
  </xdr:twoCellAnchor>
  <xdr:twoCellAnchor>
    <xdr:from>
      <xdr:col>11</xdr:col>
      <xdr:colOff>35721</xdr:colOff>
      <xdr:row>8</xdr:row>
      <xdr:rowOff>69054</xdr:rowOff>
    </xdr:from>
    <xdr:to>
      <xdr:col>11</xdr:col>
      <xdr:colOff>1321594</xdr:colOff>
      <xdr:row>10</xdr:row>
      <xdr:rowOff>11906</xdr:rowOff>
    </xdr:to>
    <xdr:cxnSp macro="">
      <xdr:nvCxnSpPr>
        <xdr:cNvPr id="20" name="Connector: Elbow 19">
          <a:extLst>
            <a:ext uri="{FF2B5EF4-FFF2-40B4-BE49-F238E27FC236}">
              <a16:creationId xmlns:a16="http://schemas.microsoft.com/office/drawing/2014/main" id="{B5ABBD49-7FA0-452C-97B0-42E3E6B2B88F}"/>
            </a:ext>
          </a:extLst>
        </xdr:cNvPr>
        <xdr:cNvCxnSpPr>
          <a:stCxn id="6" idx="2"/>
          <a:endCxn id="7" idx="0"/>
        </xdr:cNvCxnSpPr>
      </xdr:nvCxnSpPr>
      <xdr:spPr>
        <a:xfrm rot="5400000">
          <a:off x="4731544" y="1123950"/>
          <a:ext cx="276227" cy="1285873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866776</xdr:colOff>
      <xdr:row>13</xdr:row>
      <xdr:rowOff>142875</xdr:rowOff>
    </xdr:from>
    <xdr:to>
      <xdr:col>15</xdr:col>
      <xdr:colOff>115492</xdr:colOff>
      <xdr:row>16</xdr:row>
      <xdr:rowOff>69055</xdr:rowOff>
    </xdr:to>
    <xdr:cxnSp macro="">
      <xdr:nvCxnSpPr>
        <xdr:cNvPr id="22" name="Connector: Elbow 21">
          <a:extLst>
            <a:ext uri="{FF2B5EF4-FFF2-40B4-BE49-F238E27FC236}">
              <a16:creationId xmlns:a16="http://schemas.microsoft.com/office/drawing/2014/main" id="{6E474BC7-56EE-4394-810D-95AD00062108}"/>
            </a:ext>
          </a:extLst>
        </xdr:cNvPr>
        <xdr:cNvCxnSpPr>
          <a:stCxn id="8" idx="2"/>
          <a:endCxn id="12" idx="0"/>
        </xdr:cNvCxnSpPr>
      </xdr:nvCxnSpPr>
      <xdr:spPr>
        <a:xfrm rot="5400000">
          <a:off x="5969200" y="1624607"/>
          <a:ext cx="426243" cy="2249091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1321593</xdr:colOff>
      <xdr:row>8</xdr:row>
      <xdr:rowOff>69053</xdr:rowOff>
    </xdr:from>
    <xdr:to>
      <xdr:col>15</xdr:col>
      <xdr:colOff>115491</xdr:colOff>
      <xdr:row>9</xdr:row>
      <xdr:rowOff>166687</xdr:rowOff>
    </xdr:to>
    <xdr:cxnSp macro="">
      <xdr:nvCxnSpPr>
        <xdr:cNvPr id="34" name="Connector: Elbow 33">
          <a:extLst>
            <a:ext uri="{FF2B5EF4-FFF2-40B4-BE49-F238E27FC236}">
              <a16:creationId xmlns:a16="http://schemas.microsoft.com/office/drawing/2014/main" id="{BBF9DABA-6C31-488A-90BA-19ACCE56E08C}"/>
            </a:ext>
          </a:extLst>
        </xdr:cNvPr>
        <xdr:cNvCxnSpPr>
          <a:stCxn id="6" idx="2"/>
          <a:endCxn id="8" idx="0"/>
        </xdr:cNvCxnSpPr>
      </xdr:nvCxnSpPr>
      <xdr:spPr>
        <a:xfrm rot="16200000" flipH="1">
          <a:off x="6277569" y="863796"/>
          <a:ext cx="264321" cy="1794273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581024</xdr:colOff>
      <xdr:row>21</xdr:row>
      <xdr:rowOff>130969</xdr:rowOff>
    </xdr:from>
    <xdr:to>
      <xdr:col>16</xdr:col>
      <xdr:colOff>1495424</xdr:colOff>
      <xdr:row>25</xdr:row>
      <xdr:rowOff>111918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6803CCBE-2D99-4C89-B506-87EB61D9F820}"/>
            </a:ext>
          </a:extLst>
        </xdr:cNvPr>
        <xdr:cNvSpPr/>
      </xdr:nvSpPr>
      <xdr:spPr>
        <a:xfrm>
          <a:off x="7962899" y="3857625"/>
          <a:ext cx="914400" cy="647699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Adjustments</a:t>
          </a:r>
        </a:p>
      </xdr:txBody>
    </xdr:sp>
    <xdr:clientData/>
  </xdr:twoCellAnchor>
  <xdr:twoCellAnchor>
    <xdr:from>
      <xdr:col>7</xdr:col>
      <xdr:colOff>657224</xdr:colOff>
      <xdr:row>8</xdr:row>
      <xdr:rowOff>21429</xdr:rowOff>
    </xdr:from>
    <xdr:to>
      <xdr:col>11</xdr:col>
      <xdr:colOff>171450</xdr:colOff>
      <xdr:row>18</xdr:row>
      <xdr:rowOff>54767</xdr:rowOff>
    </xdr:to>
    <xdr:cxnSp macro="">
      <xdr:nvCxnSpPr>
        <xdr:cNvPr id="60" name="Connector: Elbow 59">
          <a:extLst>
            <a:ext uri="{FF2B5EF4-FFF2-40B4-BE49-F238E27FC236}">
              <a16:creationId xmlns:a16="http://schemas.microsoft.com/office/drawing/2014/main" id="{1FE9EB94-DDBD-4121-BB34-88D22FE95CB3}"/>
            </a:ext>
          </a:extLst>
        </xdr:cNvPr>
        <xdr:cNvCxnSpPr>
          <a:stCxn id="5" idx="2"/>
          <a:endCxn id="12" idx="1"/>
        </xdr:cNvCxnSpPr>
      </xdr:nvCxnSpPr>
      <xdr:spPr>
        <a:xfrm rot="16200000" flipH="1">
          <a:off x="2255043" y="1173954"/>
          <a:ext cx="1700213" cy="2514601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35720</xdr:colOff>
      <xdr:row>13</xdr:row>
      <xdr:rowOff>154780</xdr:rowOff>
    </xdr:from>
    <xdr:to>
      <xdr:col>11</xdr:col>
      <xdr:colOff>866775</xdr:colOff>
      <xdr:row>16</xdr:row>
      <xdr:rowOff>69054</xdr:rowOff>
    </xdr:to>
    <xdr:cxnSp macro="">
      <xdr:nvCxnSpPr>
        <xdr:cNvPr id="63" name="Connector: Elbow 62">
          <a:extLst>
            <a:ext uri="{FF2B5EF4-FFF2-40B4-BE49-F238E27FC236}">
              <a16:creationId xmlns:a16="http://schemas.microsoft.com/office/drawing/2014/main" id="{D28B0B25-6C97-4618-A076-0C55960EEF9C}"/>
            </a:ext>
          </a:extLst>
        </xdr:cNvPr>
        <xdr:cNvCxnSpPr>
          <a:stCxn id="7" idx="2"/>
          <a:endCxn id="12" idx="0"/>
        </xdr:cNvCxnSpPr>
      </xdr:nvCxnSpPr>
      <xdr:spPr>
        <a:xfrm rot="16200000" flipH="1">
          <a:off x="4435079" y="2339577"/>
          <a:ext cx="414337" cy="831055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866775</xdr:colOff>
      <xdr:row>16</xdr:row>
      <xdr:rowOff>69056</xdr:rowOff>
    </xdr:from>
    <xdr:to>
      <xdr:col>16</xdr:col>
      <xdr:colOff>581024</xdr:colOff>
      <xdr:row>18</xdr:row>
      <xdr:rowOff>97632</xdr:rowOff>
    </xdr:to>
    <xdr:cxnSp macro="">
      <xdr:nvCxnSpPr>
        <xdr:cNvPr id="68" name="Connector: Elbow 67">
          <a:extLst>
            <a:ext uri="{FF2B5EF4-FFF2-40B4-BE49-F238E27FC236}">
              <a16:creationId xmlns:a16="http://schemas.microsoft.com/office/drawing/2014/main" id="{498ABD4D-2BC9-423E-9F2A-1D862FBA3183}"/>
            </a:ext>
          </a:extLst>
        </xdr:cNvPr>
        <xdr:cNvCxnSpPr>
          <a:stCxn id="3" idx="1"/>
          <a:endCxn id="12" idx="0"/>
        </xdr:cNvCxnSpPr>
      </xdr:nvCxnSpPr>
      <xdr:spPr>
        <a:xfrm rot="10800000">
          <a:off x="5057775" y="2962275"/>
          <a:ext cx="2905124" cy="361951"/>
        </a:xfrm>
        <a:prstGeom prst="bentConnector4">
          <a:avLst>
            <a:gd name="adj1" fmla="val 22049"/>
            <a:gd name="adj2" fmla="val 156664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866775</xdr:colOff>
      <xdr:row>20</xdr:row>
      <xdr:rowOff>40481</xdr:rowOff>
    </xdr:from>
    <xdr:to>
      <xdr:col>16</xdr:col>
      <xdr:colOff>581024</xdr:colOff>
      <xdr:row>23</xdr:row>
      <xdr:rowOff>123826</xdr:rowOff>
    </xdr:to>
    <xdr:cxnSp macro="">
      <xdr:nvCxnSpPr>
        <xdr:cNvPr id="73" name="Connector: Elbow 72">
          <a:extLst>
            <a:ext uri="{FF2B5EF4-FFF2-40B4-BE49-F238E27FC236}">
              <a16:creationId xmlns:a16="http://schemas.microsoft.com/office/drawing/2014/main" id="{72CDD0BD-7018-4516-8935-B0AB8FF6080F}"/>
            </a:ext>
          </a:extLst>
        </xdr:cNvPr>
        <xdr:cNvCxnSpPr>
          <a:stCxn id="47" idx="1"/>
          <a:endCxn id="12" idx="2"/>
        </xdr:cNvCxnSpPr>
      </xdr:nvCxnSpPr>
      <xdr:spPr>
        <a:xfrm rot="10800000">
          <a:off x="5057775" y="3600450"/>
          <a:ext cx="2905124" cy="583407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1481137</xdr:colOff>
      <xdr:row>32</xdr:row>
      <xdr:rowOff>114299</xdr:rowOff>
    </xdr:from>
    <xdr:to>
      <xdr:col>7</xdr:col>
      <xdr:colOff>376237</xdr:colOff>
      <xdr:row>48</xdr:row>
      <xdr:rowOff>114299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73C575A-D1AD-E70B-11B4-DF5926699D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1090613</xdr:colOff>
      <xdr:row>46</xdr:row>
      <xdr:rowOff>19049</xdr:rowOff>
    </xdr:from>
    <xdr:to>
      <xdr:col>16</xdr:col>
      <xdr:colOff>366712</xdr:colOff>
      <xdr:row>66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C8D2F93-F020-79EE-52E0-54211F24ED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A8CCB9-BD2C-4559-B5AC-975988888E00}" name="Table22" displayName="Table22" ref="B27:C55" totalsRowShown="0" headerRowDxfId="5" dataDxfId="4" headerRowCellStyle="Normal 2" dataCellStyle="Normal 2">
  <autoFilter ref="B27:C55" xr:uid="{FEF77FAD-B650-49CD-8044-E64A79EDAC1E}"/>
  <tableColumns count="2">
    <tableColumn id="1" xr3:uid="{84F46C59-DAAD-454B-A15C-96FB622B5D91}" name="Tab name" dataDxfId="3" dataCellStyle="Normal 2"/>
    <tableColumn id="2" xr3:uid="{C873045F-E43F-4A91-96B9-88B1B3500F84}" name="Description" dataDxfId="2" dataCellStyle="Normal 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24@ofwat.gov.uk" TargetMode="External"/><Relationship Id="rId4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43ADB-BC5E-45C9-AB4F-DCCD3D433699}">
  <sheetPr>
    <tabColor rgb="FFCCCCCE"/>
    <outlinePr summaryBelow="0" summaryRight="0"/>
  </sheetPr>
  <dimension ref="A1:AA122"/>
  <sheetViews>
    <sheetView tabSelected="1" zoomScale="80" zoomScaleNormal="80" workbookViewId="0"/>
  </sheetViews>
  <sheetFormatPr defaultColWidth="7.875" defaultRowHeight="13.5" customHeight="1" zeroHeight="1"/>
  <cols>
    <col min="1" max="1" width="7.125" style="39" customWidth="1"/>
    <col min="2" max="2" width="41.125" style="39" customWidth="1"/>
    <col min="3" max="3" width="67" style="39" customWidth="1"/>
    <col min="4" max="4" width="15.75" style="39" customWidth="1"/>
    <col min="5" max="5" width="11.875" style="38" customWidth="1"/>
    <col min="6" max="10" width="7.875" style="38" customWidth="1"/>
    <col min="11" max="12" width="7.875" style="38"/>
    <col min="13" max="16384" width="7.875" style="39"/>
  </cols>
  <sheetData>
    <row r="1" spans="1:27" ht="30.75">
      <c r="A1" s="36" t="str">
        <f ca="1" xml:space="preserve"> RIGHT(CELL("filename", $A$1), LEN(CELL("filename", $A$1)) - SEARCH("]", CELL("filename", $A$1)))</f>
        <v>Cover</v>
      </c>
      <c r="B1" s="36"/>
      <c r="C1" s="37"/>
      <c r="D1" s="37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ht="13.15">
      <c r="A2" s="38"/>
      <c r="B2" s="38"/>
      <c r="C2" s="38"/>
      <c r="D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7" s="42" customFormat="1" ht="35.65">
      <c r="A3" s="40"/>
      <c r="B3" s="41" t="s">
        <v>1710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13.15">
      <c r="A4" s="38"/>
      <c r="B4" s="38"/>
      <c r="C4" s="38"/>
      <c r="D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</row>
    <row r="5" spans="1:27" ht="13.15">
      <c r="A5" s="38"/>
      <c r="B5" s="38" t="s">
        <v>1711</v>
      </c>
      <c r="C5" s="38" t="s">
        <v>1712</v>
      </c>
      <c r="D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</row>
    <row r="6" spans="1:27" ht="13.15">
      <c r="A6" s="38"/>
      <c r="B6" s="38" t="s">
        <v>0</v>
      </c>
      <c r="C6" s="43">
        <v>2</v>
      </c>
      <c r="D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</row>
    <row r="7" spans="1:27" ht="13.15">
      <c r="A7" s="38"/>
      <c r="B7" s="38" t="s">
        <v>1</v>
      </c>
      <c r="C7" s="44" t="str">
        <f ca="1" xml:space="preserve"> MID(CELL("filename"), FIND("[", CELL("filename"), 1) + 1, FIND("]", CELL("filename"), 1) - FIND("[", CELL("filename"), 1) - 1)</f>
        <v>PR24CA96 PR19 Enhancement expenditure model.xlsx</v>
      </c>
      <c r="D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</row>
    <row r="8" spans="1:27" ht="13.15">
      <c r="A8" s="38"/>
      <c r="B8" s="38" t="s">
        <v>2</v>
      </c>
      <c r="C8" s="45">
        <v>45645</v>
      </c>
      <c r="D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</row>
    <row r="9" spans="1:27" ht="13.15">
      <c r="A9" s="38"/>
      <c r="B9" s="38"/>
      <c r="C9" s="38"/>
      <c r="D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</row>
    <row r="10" spans="1:27" ht="13.15">
      <c r="A10" s="38"/>
      <c r="B10" s="38" t="s">
        <v>3</v>
      </c>
      <c r="C10" s="46" t="s">
        <v>4</v>
      </c>
      <c r="D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</row>
    <row r="11" spans="1:27" ht="13.15">
      <c r="A11" s="38"/>
      <c r="B11" s="38"/>
      <c r="C11" s="38"/>
      <c r="D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</row>
    <row r="12" spans="1:27" ht="13.15">
      <c r="A12" s="38"/>
      <c r="B12" s="38"/>
      <c r="C12" s="47"/>
      <c r="D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</row>
    <row r="13" spans="1:27" ht="13.15">
      <c r="A13" s="38"/>
      <c r="B13" s="38"/>
      <c r="C13" s="47"/>
      <c r="D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</row>
    <row r="14" spans="1:27" ht="13.15">
      <c r="A14" s="38"/>
      <c r="B14" s="38"/>
      <c r="C14" s="47"/>
      <c r="D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</row>
    <row r="15" spans="1:27" ht="13.15">
      <c r="A15" s="38"/>
      <c r="B15" s="38"/>
      <c r="C15" s="38"/>
      <c r="D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</row>
    <row r="16" spans="1:27" ht="13.15">
      <c r="A16" s="38"/>
      <c r="B16" s="38"/>
      <c r="C16" s="38"/>
      <c r="D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</row>
    <row r="17" spans="1:27" ht="13.15">
      <c r="A17" s="38"/>
      <c r="B17" s="38"/>
      <c r="C17" s="38"/>
      <c r="D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</row>
    <row r="18" spans="1:27" ht="13.15">
      <c r="A18" s="38"/>
      <c r="B18" s="38"/>
      <c r="C18" s="38"/>
      <c r="D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</row>
    <row r="19" spans="1:27" ht="13.15">
      <c r="A19" s="38"/>
      <c r="B19" s="38"/>
      <c r="C19" s="38"/>
      <c r="D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</row>
    <row r="20" spans="1:27" ht="13.15">
      <c r="A20" s="38"/>
      <c r="B20" s="38"/>
      <c r="C20" s="38"/>
      <c r="D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</row>
    <row r="21" spans="1:27" ht="13.15">
      <c r="A21" s="38"/>
      <c r="B21" s="38"/>
      <c r="C21" s="38"/>
      <c r="D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</row>
    <row r="22" spans="1:27" ht="13.15">
      <c r="A22" s="38"/>
      <c r="B22" s="38"/>
      <c r="C22" s="38"/>
      <c r="D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</row>
    <row r="23" spans="1:27" ht="13.15">
      <c r="A23" s="38"/>
      <c r="B23" s="38"/>
      <c r="C23" s="38"/>
      <c r="D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</row>
    <row r="24" spans="1:27" ht="13.15">
      <c r="A24" s="38"/>
      <c r="B24" s="38"/>
      <c r="C24" s="38"/>
      <c r="D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</row>
    <row r="25" spans="1:27" ht="22.15">
      <c r="A25" s="38"/>
      <c r="B25" s="48" t="s">
        <v>5</v>
      </c>
      <c r="C25" s="38"/>
      <c r="D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</row>
    <row r="26" spans="1:27" ht="13.15">
      <c r="A26" s="38"/>
      <c r="B26" s="38"/>
      <c r="C26" s="38"/>
      <c r="D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</row>
    <row r="27" spans="1:27" ht="13.15">
      <c r="A27" s="38"/>
      <c r="B27" s="49" t="s">
        <v>6</v>
      </c>
      <c r="C27" s="49" t="s">
        <v>7</v>
      </c>
      <c r="D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</row>
    <row r="28" spans="1:27" ht="13.15">
      <c r="A28" s="38"/>
      <c r="B28" s="70" t="s">
        <v>8</v>
      </c>
      <c r="C28" s="50" t="s">
        <v>9</v>
      </c>
      <c r="D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</row>
    <row r="29" spans="1:27" ht="13.15">
      <c r="A29" s="38"/>
      <c r="B29" s="53" t="s">
        <v>10</v>
      </c>
      <c r="C29" s="50" t="s">
        <v>11</v>
      </c>
      <c r="D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</row>
    <row r="30" spans="1:27" ht="13.15">
      <c r="A30" s="38"/>
      <c r="B30" s="53" t="s">
        <v>12</v>
      </c>
      <c r="C30" s="50" t="s">
        <v>13</v>
      </c>
      <c r="D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</row>
    <row r="31" spans="1:27" ht="13.15">
      <c r="A31" s="38"/>
      <c r="B31" s="53" t="s">
        <v>14</v>
      </c>
      <c r="C31" s="53" t="s">
        <v>15</v>
      </c>
      <c r="D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</row>
    <row r="32" spans="1:27" ht="13.15" customHeight="1">
      <c r="A32" s="38"/>
      <c r="B32" s="53" t="s">
        <v>16</v>
      </c>
      <c r="C32" s="51" t="s">
        <v>17</v>
      </c>
      <c r="D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</row>
    <row r="33" spans="1:27" ht="13.15" customHeight="1">
      <c r="A33" s="38"/>
      <c r="B33" s="119" t="s">
        <v>18</v>
      </c>
      <c r="C33" s="119" t="s">
        <v>19</v>
      </c>
      <c r="D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</row>
    <row r="34" spans="1:27" ht="13.15" customHeight="1">
      <c r="A34" s="38"/>
      <c r="B34" s="119" t="s">
        <v>20</v>
      </c>
      <c r="C34" s="119" t="s">
        <v>21</v>
      </c>
      <c r="D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</row>
    <row r="35" spans="1:27" ht="13.15" customHeight="1">
      <c r="A35" s="38"/>
      <c r="B35" s="119" t="s">
        <v>22</v>
      </c>
      <c r="C35" s="119" t="s">
        <v>23</v>
      </c>
      <c r="D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</row>
    <row r="36" spans="1:27" ht="13.15" customHeight="1">
      <c r="A36" s="38"/>
      <c r="B36" s="119" t="s">
        <v>24</v>
      </c>
      <c r="C36" s="119" t="s">
        <v>25</v>
      </c>
      <c r="D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</row>
    <row r="37" spans="1:27" ht="13.15" customHeight="1">
      <c r="A37" s="38"/>
      <c r="B37" s="119" t="s">
        <v>26</v>
      </c>
      <c r="C37" s="119" t="s">
        <v>27</v>
      </c>
      <c r="D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</row>
    <row r="38" spans="1:27" ht="13.15" customHeight="1">
      <c r="A38" s="38"/>
      <c r="B38" s="53" t="s">
        <v>28</v>
      </c>
      <c r="C38" s="53" t="s">
        <v>29</v>
      </c>
      <c r="D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</row>
    <row r="39" spans="1:27" ht="13.15">
      <c r="A39" s="38"/>
      <c r="B39" s="53" t="s">
        <v>30</v>
      </c>
      <c r="C39" s="53" t="s">
        <v>31</v>
      </c>
      <c r="D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</row>
    <row r="40" spans="1:27" ht="13.15">
      <c r="A40" s="38"/>
      <c r="B40" s="39" t="s">
        <v>32</v>
      </c>
      <c r="C40" s="50" t="s">
        <v>33</v>
      </c>
      <c r="D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</row>
    <row r="41" spans="1:27" ht="13.15">
      <c r="A41" s="38"/>
      <c r="B41" s="53" t="s">
        <v>34</v>
      </c>
      <c r="C41" s="50" t="s">
        <v>35</v>
      </c>
      <c r="D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</row>
    <row r="42" spans="1:27" ht="13.15">
      <c r="A42" s="38"/>
      <c r="B42" s="71" t="s">
        <v>36</v>
      </c>
      <c r="C42" s="52" t="s">
        <v>13</v>
      </c>
      <c r="D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</row>
    <row r="43" spans="1:27" ht="13.15">
      <c r="A43" s="38"/>
      <c r="B43" s="53" t="s">
        <v>37</v>
      </c>
      <c r="C43" s="52" t="s">
        <v>38</v>
      </c>
      <c r="D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</row>
    <row r="44" spans="1:27" ht="13.15">
      <c r="A44" s="38"/>
      <c r="B44" s="53" t="s">
        <v>39</v>
      </c>
      <c r="C44" s="52" t="s">
        <v>40</v>
      </c>
      <c r="D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</row>
    <row r="45" spans="1:27" ht="13.15">
      <c r="A45" s="38"/>
      <c r="B45" s="53" t="s">
        <v>41</v>
      </c>
      <c r="C45" s="52" t="s">
        <v>42</v>
      </c>
      <c r="D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</row>
    <row r="46" spans="1:27" ht="13.15">
      <c r="A46" s="38"/>
      <c r="B46" s="53" t="s">
        <v>43</v>
      </c>
      <c r="C46" s="52" t="s">
        <v>13</v>
      </c>
      <c r="D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</row>
    <row r="47" spans="1:27" ht="13.15">
      <c r="A47" s="38"/>
      <c r="B47" s="53" t="s">
        <v>44</v>
      </c>
      <c r="C47" s="52" t="s">
        <v>45</v>
      </c>
      <c r="D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</row>
    <row r="48" spans="1:27" ht="13.15">
      <c r="A48" s="38"/>
      <c r="B48" s="53" t="s">
        <v>46</v>
      </c>
      <c r="C48" s="52" t="s">
        <v>47</v>
      </c>
      <c r="D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</row>
    <row r="49" spans="1:27" ht="13.15">
      <c r="A49" s="38"/>
      <c r="B49" s="53" t="s">
        <v>48</v>
      </c>
      <c r="C49" s="52" t="s">
        <v>13</v>
      </c>
      <c r="D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</row>
    <row r="50" spans="1:27" ht="13.15">
      <c r="A50" s="38"/>
      <c r="B50" s="53" t="s">
        <v>49</v>
      </c>
      <c r="C50" s="52" t="s">
        <v>50</v>
      </c>
      <c r="D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</row>
    <row r="51" spans="1:27" ht="13.15">
      <c r="A51" s="38"/>
      <c r="B51" s="53" t="s">
        <v>51</v>
      </c>
      <c r="C51" s="52" t="s">
        <v>52</v>
      </c>
      <c r="D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</row>
    <row r="52" spans="1:27" ht="13.15">
      <c r="A52" s="38"/>
      <c r="B52" s="119" t="s">
        <v>53</v>
      </c>
      <c r="C52" s="119" t="s">
        <v>54</v>
      </c>
      <c r="D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</row>
    <row r="53" spans="1:27" ht="13.15">
      <c r="A53" s="38"/>
      <c r="B53" s="53" t="s">
        <v>55</v>
      </c>
      <c r="C53" s="52" t="s">
        <v>13</v>
      </c>
      <c r="D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</row>
    <row r="54" spans="1:27" ht="13.15">
      <c r="A54" s="38"/>
      <c r="B54" s="53" t="s">
        <v>56</v>
      </c>
      <c r="C54" s="52" t="s">
        <v>57</v>
      </c>
      <c r="D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</row>
    <row r="55" spans="1:27" ht="13.15">
      <c r="A55" s="38"/>
      <c r="B55" s="53" t="s">
        <v>58</v>
      </c>
      <c r="C55" s="52" t="s">
        <v>59</v>
      </c>
      <c r="D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</row>
    <row r="56" spans="1:27" ht="13.5" customHeight="1">
      <c r="A56" s="38"/>
      <c r="B56" s="38"/>
      <c r="C56" s="38"/>
      <c r="D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</row>
    <row r="57" spans="1:27" ht="13.5" customHeight="1">
      <c r="A57" s="38"/>
      <c r="B57" s="38"/>
      <c r="C57" s="38"/>
      <c r="D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</row>
    <row r="58" spans="1:27" s="38" customFormat="1" ht="13.5" customHeight="1"/>
    <row r="59" spans="1:27" s="38" customFormat="1" ht="13.5" customHeight="1"/>
    <row r="60" spans="1:27" s="38" customFormat="1" ht="13.5" customHeight="1"/>
    <row r="61" spans="1:27" s="38" customFormat="1" ht="13.5" customHeight="1"/>
    <row r="62" spans="1:27" s="38" customFormat="1" ht="13.5" customHeight="1"/>
    <row r="63" spans="1:27" s="38" customFormat="1" ht="13.5" customHeight="1"/>
    <row r="64" spans="1:27" s="38" customFormat="1" ht="13.5" customHeight="1"/>
    <row r="65" spans="1:27" s="38" customFormat="1" ht="13.5" customHeight="1"/>
    <row r="66" spans="1:27" s="38" customFormat="1" ht="13.5" customHeight="1"/>
    <row r="67" spans="1:27" ht="13.5" customHeight="1">
      <c r="A67" s="38"/>
      <c r="B67" s="38"/>
      <c r="C67" s="38"/>
      <c r="D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</row>
    <row r="68" spans="1:27" ht="13.5" customHeight="1">
      <c r="A68" s="38"/>
      <c r="B68" s="38"/>
      <c r="C68" s="38"/>
      <c r="D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</row>
    <row r="69" spans="1:27" ht="13.5" customHeight="1">
      <c r="A69" s="38"/>
      <c r="B69" s="38"/>
      <c r="C69" s="38"/>
      <c r="D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</row>
    <row r="70" spans="1:27" ht="13.5" customHeight="1">
      <c r="A70" s="38"/>
      <c r="B70" s="38"/>
      <c r="C70" s="38"/>
      <c r="D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</row>
    <row r="71" spans="1:27" ht="13.5" customHeight="1">
      <c r="A71" s="38"/>
      <c r="B71" s="38"/>
      <c r="C71" s="38"/>
      <c r="D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</row>
    <row r="72" spans="1:27" ht="13.5" customHeight="1">
      <c r="A72" s="38"/>
      <c r="B72" s="38"/>
      <c r="C72" s="38"/>
      <c r="D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</row>
    <row r="73" spans="1:27" ht="13.5" customHeight="1">
      <c r="A73" s="38"/>
      <c r="B73" s="38"/>
      <c r="C73" s="38"/>
      <c r="D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</row>
    <row r="74" spans="1:27" ht="13.5" customHeight="1"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</row>
    <row r="75" spans="1:27" ht="13.5" customHeight="1"/>
    <row r="76" spans="1:27" ht="13.5" customHeight="1"/>
    <row r="77" spans="1:27" ht="13.5" customHeight="1"/>
    <row r="78" spans="1:27" ht="13.5" customHeight="1"/>
    <row r="79" spans="1:27" ht="13.5" customHeight="1"/>
    <row r="80" spans="1:27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</sheetData>
  <hyperlinks>
    <hyperlink ref="C10" r:id="rId1" xr:uid="{B5D198AA-04E1-495B-BCC0-5A25031D634F}"/>
  </hyperlinks>
  <pageMargins left="0.7" right="0.7" top="0.75" bottom="0.75" header="0.3" footer="0.3"/>
  <pageSetup paperSize="9" orientation="portrait" r:id="rId2"/>
  <drawing r:id="rId3"/>
  <tableParts count="1"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C4061-A279-4927-A83C-2CD7869854D4}">
  <sheetPr>
    <tabColor rgb="FFFFDB8E"/>
  </sheetPr>
  <dimension ref="B5:J2090"/>
  <sheetViews>
    <sheetView zoomScale="80" zoomScaleNormal="80" workbookViewId="0"/>
  </sheetViews>
  <sheetFormatPr defaultColWidth="9" defaultRowHeight="14.25"/>
  <cols>
    <col min="1" max="1" width="9" style="68"/>
    <col min="2" max="2" width="31.125" style="68" customWidth="1"/>
    <col min="3" max="3" width="9.375" style="68" customWidth="1"/>
    <col min="4" max="4" width="74.75" style="68" customWidth="1"/>
    <col min="5" max="5" width="9" style="88"/>
    <col min="6" max="6" width="9.125" style="68" bestFit="1" customWidth="1"/>
    <col min="7" max="7" width="35.375" style="68" customWidth="1"/>
    <col min="8" max="8" width="9" style="68"/>
    <col min="9" max="9" width="41.75" style="68" bestFit="1" customWidth="1"/>
    <col min="10" max="10" width="9" style="68"/>
    <col min="11" max="11" width="9.125" style="68" customWidth="1"/>
    <col min="12" max="16384" width="9" style="68"/>
  </cols>
  <sheetData>
    <row r="5" spans="2:10">
      <c r="B5" s="89" t="s">
        <v>829</v>
      </c>
      <c r="C5" s="89" t="s">
        <v>830</v>
      </c>
      <c r="D5" s="89" t="s">
        <v>831</v>
      </c>
      <c r="E5" s="90" t="s">
        <v>897</v>
      </c>
      <c r="F5" s="90" t="s">
        <v>898</v>
      </c>
      <c r="G5" s="89" t="s">
        <v>909</v>
      </c>
      <c r="H5" s="89" t="s">
        <v>836</v>
      </c>
      <c r="I5" s="89" t="s">
        <v>837</v>
      </c>
      <c r="J5" s="91" t="s">
        <v>838</v>
      </c>
    </row>
    <row r="6" spans="2:10">
      <c r="B6" s="68" t="s">
        <v>839</v>
      </c>
      <c r="C6" s="68" t="s">
        <v>268</v>
      </c>
      <c r="D6" s="68" t="s">
        <v>302</v>
      </c>
      <c r="E6" s="68" t="s">
        <v>900</v>
      </c>
      <c r="F6" s="68">
        <v>5</v>
      </c>
      <c r="H6" s="68" t="s">
        <v>300</v>
      </c>
      <c r="I6" s="68" t="s">
        <v>840</v>
      </c>
      <c r="J6" s="92" t="s">
        <v>841</v>
      </c>
    </row>
    <row r="7" spans="2:10">
      <c r="B7" s="68" t="s">
        <v>839</v>
      </c>
      <c r="C7" s="68" t="s">
        <v>268</v>
      </c>
      <c r="D7" s="68" t="s">
        <v>311</v>
      </c>
      <c r="E7" s="68" t="s">
        <v>900</v>
      </c>
      <c r="F7" s="68">
        <v>5</v>
      </c>
      <c r="H7" s="68" t="s">
        <v>300</v>
      </c>
      <c r="I7" s="68" t="s">
        <v>840</v>
      </c>
      <c r="J7" s="92" t="s">
        <v>842</v>
      </c>
    </row>
    <row r="8" spans="2:10">
      <c r="B8" s="68" t="s">
        <v>839</v>
      </c>
      <c r="C8" s="68" t="s">
        <v>268</v>
      </c>
      <c r="D8" s="68" t="s">
        <v>320</v>
      </c>
      <c r="E8" s="68" t="s">
        <v>900</v>
      </c>
      <c r="F8" s="68">
        <v>5</v>
      </c>
      <c r="H8" s="68" t="s">
        <v>300</v>
      </c>
      <c r="I8" s="68" t="s">
        <v>840</v>
      </c>
      <c r="J8" s="92" t="s">
        <v>843</v>
      </c>
    </row>
    <row r="9" spans="2:10">
      <c r="B9" s="68" t="s">
        <v>839</v>
      </c>
      <c r="C9" s="68" t="s">
        <v>268</v>
      </c>
      <c r="D9" s="68" t="s">
        <v>329</v>
      </c>
      <c r="E9" s="68" t="s">
        <v>900</v>
      </c>
      <c r="F9" s="68">
        <v>5</v>
      </c>
      <c r="H9" s="68" t="s">
        <v>300</v>
      </c>
      <c r="I9" s="68" t="s">
        <v>840</v>
      </c>
      <c r="J9" s="92" t="s">
        <v>844</v>
      </c>
    </row>
    <row r="10" spans="2:10">
      <c r="B10" s="68" t="s">
        <v>839</v>
      </c>
      <c r="C10" s="68" t="s">
        <v>268</v>
      </c>
      <c r="D10" s="68" t="s">
        <v>338</v>
      </c>
      <c r="E10" s="68" t="s">
        <v>900</v>
      </c>
      <c r="F10" s="68">
        <v>5</v>
      </c>
      <c r="H10" s="68" t="s">
        <v>300</v>
      </c>
      <c r="I10" s="68" t="s">
        <v>840</v>
      </c>
      <c r="J10" s="92" t="s">
        <v>845</v>
      </c>
    </row>
    <row r="11" spans="2:10">
      <c r="B11" s="68" t="s">
        <v>839</v>
      </c>
      <c r="C11" s="68" t="s">
        <v>268</v>
      </c>
      <c r="D11" s="68" t="s">
        <v>347</v>
      </c>
      <c r="E11" s="68" t="s">
        <v>900</v>
      </c>
      <c r="F11" s="68">
        <v>5</v>
      </c>
      <c r="H11" s="68" t="s">
        <v>300</v>
      </c>
      <c r="I11" s="68" t="s">
        <v>840</v>
      </c>
      <c r="J11" s="92" t="s">
        <v>846</v>
      </c>
    </row>
    <row r="12" spans="2:10">
      <c r="B12" s="68" t="s">
        <v>839</v>
      </c>
      <c r="C12" s="68" t="s">
        <v>268</v>
      </c>
      <c r="D12" s="68" t="s">
        <v>356</v>
      </c>
      <c r="E12" s="68" t="s">
        <v>900</v>
      </c>
      <c r="F12" s="68">
        <v>5</v>
      </c>
      <c r="H12" s="68" t="s">
        <v>300</v>
      </c>
      <c r="I12" s="68" t="s">
        <v>840</v>
      </c>
      <c r="J12" s="92" t="s">
        <v>847</v>
      </c>
    </row>
    <row r="13" spans="2:10">
      <c r="B13" s="68" t="s">
        <v>839</v>
      </c>
      <c r="C13" s="68" t="s">
        <v>268</v>
      </c>
      <c r="D13" s="68" t="s">
        <v>365</v>
      </c>
      <c r="E13" s="68" t="s">
        <v>900</v>
      </c>
      <c r="F13" s="68">
        <v>5</v>
      </c>
      <c r="H13" s="68" t="s">
        <v>300</v>
      </c>
      <c r="I13" s="68" t="s">
        <v>840</v>
      </c>
      <c r="J13" s="92" t="s">
        <v>848</v>
      </c>
    </row>
    <row r="14" spans="2:10">
      <c r="B14" s="68" t="s">
        <v>839</v>
      </c>
      <c r="C14" s="68" t="s">
        <v>268</v>
      </c>
      <c r="D14" s="68" t="s">
        <v>374</v>
      </c>
      <c r="E14" s="68" t="s">
        <v>900</v>
      </c>
      <c r="F14" s="68">
        <v>5</v>
      </c>
      <c r="H14" s="68" t="s">
        <v>300</v>
      </c>
      <c r="I14" s="68" t="s">
        <v>840</v>
      </c>
      <c r="J14" s="92" t="s">
        <v>849</v>
      </c>
    </row>
    <row r="15" spans="2:10">
      <c r="B15" s="68" t="s">
        <v>839</v>
      </c>
      <c r="C15" s="68" t="s">
        <v>268</v>
      </c>
      <c r="D15" s="68" t="s">
        <v>383</v>
      </c>
      <c r="E15" s="68" t="s">
        <v>900</v>
      </c>
      <c r="F15" s="68">
        <v>5</v>
      </c>
      <c r="H15" s="68" t="s">
        <v>300</v>
      </c>
      <c r="I15" s="68" t="s">
        <v>840</v>
      </c>
      <c r="J15" s="92" t="s">
        <v>850</v>
      </c>
    </row>
    <row r="16" spans="2:10">
      <c r="B16" s="68" t="s">
        <v>839</v>
      </c>
      <c r="C16" s="68" t="s">
        <v>268</v>
      </c>
      <c r="D16" s="68" t="s">
        <v>826</v>
      </c>
      <c r="E16" s="68" t="s">
        <v>900</v>
      </c>
      <c r="F16" s="68">
        <v>5</v>
      </c>
      <c r="H16" s="68" t="s">
        <v>300</v>
      </c>
      <c r="I16" s="68" t="s">
        <v>840</v>
      </c>
      <c r="J16" s="92" t="s">
        <v>851</v>
      </c>
    </row>
    <row r="17" spans="2:10">
      <c r="B17" s="68" t="s">
        <v>839</v>
      </c>
      <c r="C17" s="68" t="s">
        <v>268</v>
      </c>
      <c r="D17" s="68" t="s">
        <v>401</v>
      </c>
      <c r="E17" s="68" t="s">
        <v>900</v>
      </c>
      <c r="F17" s="68">
        <v>5</v>
      </c>
      <c r="H17" s="68" t="s">
        <v>300</v>
      </c>
      <c r="I17" s="68" t="s">
        <v>840</v>
      </c>
      <c r="J17" s="92" t="s">
        <v>852</v>
      </c>
    </row>
    <row r="18" spans="2:10">
      <c r="B18" s="68" t="s">
        <v>839</v>
      </c>
      <c r="C18" s="68" t="s">
        <v>268</v>
      </c>
      <c r="D18" s="68" t="s">
        <v>410</v>
      </c>
      <c r="E18" s="68" t="s">
        <v>900</v>
      </c>
      <c r="F18" s="68">
        <v>5</v>
      </c>
      <c r="H18" s="68" t="s">
        <v>300</v>
      </c>
      <c r="I18" s="68" t="s">
        <v>840</v>
      </c>
      <c r="J18" s="92" t="s">
        <v>853</v>
      </c>
    </row>
    <row r="19" spans="2:10">
      <c r="B19" s="68" t="s">
        <v>839</v>
      </c>
      <c r="C19" s="68" t="s">
        <v>268</v>
      </c>
      <c r="D19" s="68" t="s">
        <v>419</v>
      </c>
      <c r="E19" s="68" t="s">
        <v>900</v>
      </c>
      <c r="F19" s="68">
        <v>5</v>
      </c>
      <c r="G19" s="68" t="s">
        <v>910</v>
      </c>
      <c r="H19" s="68" t="s">
        <v>300</v>
      </c>
      <c r="I19" s="68" t="s">
        <v>840</v>
      </c>
      <c r="J19" s="92" t="s">
        <v>854</v>
      </c>
    </row>
    <row r="20" spans="2:10">
      <c r="B20" s="68" t="s">
        <v>839</v>
      </c>
      <c r="C20" s="68" t="s">
        <v>268</v>
      </c>
      <c r="D20" s="68" t="s">
        <v>428</v>
      </c>
      <c r="E20" s="68" t="s">
        <v>900</v>
      </c>
      <c r="F20" s="68">
        <v>5</v>
      </c>
      <c r="H20" s="68" t="s">
        <v>300</v>
      </c>
      <c r="I20" s="68" t="s">
        <v>840</v>
      </c>
      <c r="J20" s="92" t="s">
        <v>855</v>
      </c>
    </row>
    <row r="21" spans="2:10">
      <c r="B21" s="68" t="s">
        <v>839</v>
      </c>
      <c r="C21" s="68" t="s">
        <v>268</v>
      </c>
      <c r="D21" s="68" t="s">
        <v>436</v>
      </c>
      <c r="E21" s="68" t="s">
        <v>900</v>
      </c>
      <c r="F21" s="68">
        <v>5</v>
      </c>
      <c r="H21" s="68" t="s">
        <v>300</v>
      </c>
      <c r="I21" s="68" t="s">
        <v>840</v>
      </c>
      <c r="J21" s="92" t="s">
        <v>856</v>
      </c>
    </row>
    <row r="22" spans="2:10">
      <c r="B22" s="68" t="s">
        <v>839</v>
      </c>
      <c r="C22" s="68" t="s">
        <v>268</v>
      </c>
      <c r="D22" s="68" t="s">
        <v>442</v>
      </c>
      <c r="E22" s="68" t="s">
        <v>900</v>
      </c>
      <c r="F22" s="68">
        <v>5</v>
      </c>
      <c r="H22" s="68" t="s">
        <v>300</v>
      </c>
      <c r="I22" s="68" t="s">
        <v>840</v>
      </c>
      <c r="J22" s="92" t="s">
        <v>857</v>
      </c>
    </row>
    <row r="23" spans="2:10">
      <c r="B23" s="68" t="s">
        <v>839</v>
      </c>
      <c r="C23" s="68" t="s">
        <v>268</v>
      </c>
      <c r="D23" s="68" t="s">
        <v>449</v>
      </c>
      <c r="E23" s="68" t="s">
        <v>900</v>
      </c>
      <c r="F23" s="68">
        <v>5</v>
      </c>
      <c r="H23" s="68" t="s">
        <v>300</v>
      </c>
      <c r="I23" s="68" t="s">
        <v>840</v>
      </c>
      <c r="J23" s="92" t="s">
        <v>858</v>
      </c>
    </row>
    <row r="24" spans="2:10">
      <c r="B24" s="68" t="s">
        <v>839</v>
      </c>
      <c r="C24" s="68" t="s">
        <v>268</v>
      </c>
      <c r="D24" s="68" t="s">
        <v>458</v>
      </c>
      <c r="E24" s="68" t="s">
        <v>900</v>
      </c>
      <c r="F24" s="68">
        <v>5</v>
      </c>
      <c r="H24" s="68" t="s">
        <v>300</v>
      </c>
      <c r="I24" s="68" t="s">
        <v>840</v>
      </c>
      <c r="J24" s="92" t="s">
        <v>859</v>
      </c>
    </row>
    <row r="25" spans="2:10">
      <c r="B25" s="68" t="s">
        <v>839</v>
      </c>
      <c r="C25" s="68" t="s">
        <v>268</v>
      </c>
      <c r="D25" s="68" t="s">
        <v>467</v>
      </c>
      <c r="E25" s="68" t="s">
        <v>900</v>
      </c>
      <c r="F25" s="68">
        <v>5</v>
      </c>
      <c r="H25" s="68" t="s">
        <v>300</v>
      </c>
      <c r="I25" s="68" t="s">
        <v>840</v>
      </c>
      <c r="J25" s="92" t="s">
        <v>860</v>
      </c>
    </row>
    <row r="26" spans="2:10">
      <c r="B26" s="68" t="s">
        <v>839</v>
      </c>
      <c r="C26" s="68" t="s">
        <v>268</v>
      </c>
      <c r="D26" s="68" t="s">
        <v>476</v>
      </c>
      <c r="E26" s="68" t="s">
        <v>900</v>
      </c>
      <c r="F26" s="68">
        <v>5</v>
      </c>
      <c r="H26" s="68" t="s">
        <v>300</v>
      </c>
      <c r="I26" s="68" t="s">
        <v>840</v>
      </c>
      <c r="J26" s="92" t="s">
        <v>861</v>
      </c>
    </row>
    <row r="27" spans="2:10">
      <c r="B27" s="68" t="s">
        <v>839</v>
      </c>
      <c r="C27" s="68" t="s">
        <v>268</v>
      </c>
      <c r="D27" s="68" t="s">
        <v>485</v>
      </c>
      <c r="E27" s="68" t="s">
        <v>900</v>
      </c>
      <c r="F27" s="68">
        <v>5</v>
      </c>
      <c r="H27" s="68" t="s">
        <v>300</v>
      </c>
      <c r="I27" s="68" t="s">
        <v>840</v>
      </c>
      <c r="J27" s="92" t="s">
        <v>862</v>
      </c>
    </row>
    <row r="28" spans="2:10">
      <c r="B28" s="68" t="s">
        <v>839</v>
      </c>
      <c r="C28" s="68" t="s">
        <v>268</v>
      </c>
      <c r="D28" s="68" t="s">
        <v>494</v>
      </c>
      <c r="E28" s="68" t="s">
        <v>900</v>
      </c>
      <c r="F28" s="68">
        <v>5</v>
      </c>
      <c r="H28" s="68" t="s">
        <v>300</v>
      </c>
      <c r="I28" s="68" t="s">
        <v>840</v>
      </c>
      <c r="J28" s="92" t="s">
        <v>863</v>
      </c>
    </row>
    <row r="29" spans="2:10">
      <c r="B29" s="68" t="s">
        <v>839</v>
      </c>
      <c r="C29" s="68" t="s">
        <v>268</v>
      </c>
      <c r="D29" s="68" t="s">
        <v>503</v>
      </c>
      <c r="E29" s="68" t="s">
        <v>900</v>
      </c>
      <c r="F29" s="68">
        <v>5</v>
      </c>
      <c r="H29" s="68" t="s">
        <v>300</v>
      </c>
      <c r="I29" s="68" t="s">
        <v>840</v>
      </c>
      <c r="J29" s="92" t="s">
        <v>864</v>
      </c>
    </row>
    <row r="30" spans="2:10">
      <c r="B30" s="68" t="s">
        <v>839</v>
      </c>
      <c r="C30" s="68" t="s">
        <v>268</v>
      </c>
      <c r="D30" s="68" t="s">
        <v>512</v>
      </c>
      <c r="E30" s="68" t="s">
        <v>900</v>
      </c>
      <c r="F30" s="68">
        <v>5</v>
      </c>
      <c r="H30" s="68" t="s">
        <v>300</v>
      </c>
      <c r="I30" s="68" t="s">
        <v>840</v>
      </c>
      <c r="J30" s="92" t="s">
        <v>865</v>
      </c>
    </row>
    <row r="31" spans="2:10">
      <c r="B31" s="68" t="s">
        <v>839</v>
      </c>
      <c r="C31" s="68" t="s">
        <v>268</v>
      </c>
      <c r="D31" s="68" t="s">
        <v>521</v>
      </c>
      <c r="E31" s="68" t="s">
        <v>900</v>
      </c>
      <c r="F31" s="68">
        <v>5</v>
      </c>
      <c r="H31" s="68" t="s">
        <v>300</v>
      </c>
      <c r="I31" s="68" t="s">
        <v>840</v>
      </c>
      <c r="J31" s="92" t="s">
        <v>866</v>
      </c>
    </row>
    <row r="32" spans="2:10">
      <c r="B32" s="68" t="s">
        <v>839</v>
      </c>
      <c r="C32" s="68" t="s">
        <v>268</v>
      </c>
      <c r="D32" s="68" t="s">
        <v>584</v>
      </c>
      <c r="E32" s="68" t="s">
        <v>900</v>
      </c>
      <c r="F32" s="68">
        <v>5</v>
      </c>
      <c r="H32" s="68" t="s">
        <v>300</v>
      </c>
      <c r="I32" s="68" t="s">
        <v>840</v>
      </c>
      <c r="J32" s="68" t="s">
        <v>867</v>
      </c>
    </row>
    <row r="33" spans="2:10">
      <c r="B33" s="68" t="s">
        <v>839</v>
      </c>
      <c r="C33" s="68" t="s">
        <v>268</v>
      </c>
      <c r="D33" s="68" t="s">
        <v>593</v>
      </c>
      <c r="E33" s="68" t="s">
        <v>900</v>
      </c>
      <c r="F33" s="68">
        <v>5</v>
      </c>
      <c r="H33" s="68" t="s">
        <v>300</v>
      </c>
      <c r="I33" s="68" t="s">
        <v>840</v>
      </c>
      <c r="J33" s="68" t="s">
        <v>868</v>
      </c>
    </row>
    <row r="34" spans="2:10">
      <c r="B34" s="68" t="s">
        <v>839</v>
      </c>
      <c r="C34" s="68" t="s">
        <v>268</v>
      </c>
      <c r="D34" s="68" t="s">
        <v>602</v>
      </c>
      <c r="E34" s="68" t="s">
        <v>900</v>
      </c>
      <c r="F34" s="68">
        <v>5</v>
      </c>
      <c r="H34" s="68" t="s">
        <v>300</v>
      </c>
      <c r="I34" s="68" t="s">
        <v>840</v>
      </c>
      <c r="J34" s="68" t="s">
        <v>869</v>
      </c>
    </row>
    <row r="35" spans="2:10">
      <c r="B35" s="68" t="s">
        <v>839</v>
      </c>
      <c r="C35" s="68" t="s">
        <v>268</v>
      </c>
      <c r="D35" s="68" t="s">
        <v>611</v>
      </c>
      <c r="E35" s="68" t="s">
        <v>900</v>
      </c>
      <c r="F35" s="68">
        <v>5</v>
      </c>
      <c r="H35" s="68" t="s">
        <v>300</v>
      </c>
      <c r="I35" s="68" t="s">
        <v>840</v>
      </c>
      <c r="J35" s="68" t="s">
        <v>870</v>
      </c>
    </row>
    <row r="36" spans="2:10">
      <c r="B36" s="68" t="s">
        <v>839</v>
      </c>
      <c r="C36" s="68" t="s">
        <v>268</v>
      </c>
      <c r="D36" s="68" t="s">
        <v>620</v>
      </c>
      <c r="E36" s="68" t="s">
        <v>900</v>
      </c>
      <c r="F36" s="68">
        <v>5</v>
      </c>
      <c r="H36" s="68" t="s">
        <v>300</v>
      </c>
      <c r="I36" s="68" t="s">
        <v>840</v>
      </c>
      <c r="J36" s="68" t="s">
        <v>871</v>
      </c>
    </row>
    <row r="37" spans="2:10">
      <c r="B37" s="68" t="s">
        <v>839</v>
      </c>
      <c r="C37" s="68" t="s">
        <v>268</v>
      </c>
      <c r="D37" s="68" t="s">
        <v>812</v>
      </c>
      <c r="E37" s="68" t="s">
        <v>900</v>
      </c>
      <c r="F37" s="68">
        <v>5</v>
      </c>
      <c r="H37" s="68" t="s">
        <v>300</v>
      </c>
      <c r="I37" s="68" t="s">
        <v>840</v>
      </c>
      <c r="J37" s="68" t="s">
        <v>872</v>
      </c>
    </row>
    <row r="38" spans="2:10">
      <c r="B38" s="68" t="s">
        <v>839</v>
      </c>
      <c r="C38" s="68" t="s">
        <v>268</v>
      </c>
      <c r="D38" s="68" t="s">
        <v>629</v>
      </c>
      <c r="E38" s="68" t="s">
        <v>900</v>
      </c>
      <c r="F38" s="68">
        <v>5</v>
      </c>
      <c r="H38" s="68" t="s">
        <v>300</v>
      </c>
      <c r="I38" s="68" t="s">
        <v>840</v>
      </c>
      <c r="J38" s="68" t="s">
        <v>873</v>
      </c>
    </row>
    <row r="39" spans="2:10">
      <c r="B39" s="68" t="s">
        <v>839</v>
      </c>
      <c r="C39" s="68" t="s">
        <v>268</v>
      </c>
      <c r="D39" s="68" t="s">
        <v>638</v>
      </c>
      <c r="E39" s="68" t="s">
        <v>900</v>
      </c>
      <c r="F39" s="68">
        <v>5</v>
      </c>
      <c r="H39" s="68" t="s">
        <v>300</v>
      </c>
      <c r="I39" s="68" t="s">
        <v>840</v>
      </c>
      <c r="J39" s="68" t="s">
        <v>874</v>
      </c>
    </row>
    <row r="40" spans="2:10">
      <c r="B40" s="68" t="s">
        <v>839</v>
      </c>
      <c r="C40" s="68" t="s">
        <v>268</v>
      </c>
      <c r="D40" s="68" t="s">
        <v>647</v>
      </c>
      <c r="E40" s="68" t="s">
        <v>900</v>
      </c>
      <c r="F40" s="68">
        <v>5</v>
      </c>
      <c r="H40" s="68" t="s">
        <v>300</v>
      </c>
      <c r="I40" s="68" t="s">
        <v>840</v>
      </c>
      <c r="J40" s="68" t="s">
        <v>875</v>
      </c>
    </row>
    <row r="41" spans="2:10">
      <c r="B41" s="68" t="s">
        <v>839</v>
      </c>
      <c r="C41" s="68" t="s">
        <v>268</v>
      </c>
      <c r="D41" s="68" t="s">
        <v>653</v>
      </c>
      <c r="E41" s="68" t="s">
        <v>900</v>
      </c>
      <c r="F41" s="68">
        <v>5</v>
      </c>
      <c r="H41" s="68" t="s">
        <v>300</v>
      </c>
      <c r="I41" s="68" t="s">
        <v>840</v>
      </c>
      <c r="J41" s="68" t="s">
        <v>876</v>
      </c>
    </row>
    <row r="42" spans="2:10">
      <c r="B42" s="68" t="s">
        <v>839</v>
      </c>
      <c r="C42" s="68" t="s">
        <v>268</v>
      </c>
      <c r="D42" s="68" t="s">
        <v>662</v>
      </c>
      <c r="E42" s="68" t="s">
        <v>900</v>
      </c>
      <c r="F42" s="68">
        <v>5</v>
      </c>
      <c r="H42" s="68" t="s">
        <v>300</v>
      </c>
      <c r="I42" s="68" t="s">
        <v>840</v>
      </c>
      <c r="J42" s="68" t="s">
        <v>877</v>
      </c>
    </row>
    <row r="43" spans="2:10">
      <c r="B43" s="68" t="s">
        <v>839</v>
      </c>
      <c r="C43" s="68" t="s">
        <v>268</v>
      </c>
      <c r="D43" s="68" t="s">
        <v>671</v>
      </c>
      <c r="E43" s="68" t="s">
        <v>900</v>
      </c>
      <c r="F43" s="68">
        <v>5</v>
      </c>
      <c r="H43" s="68" t="s">
        <v>300</v>
      </c>
      <c r="I43" s="68" t="s">
        <v>840</v>
      </c>
      <c r="J43" s="68" t="s">
        <v>878</v>
      </c>
    </row>
    <row r="44" spans="2:10">
      <c r="B44" s="68" t="s">
        <v>839</v>
      </c>
      <c r="C44" s="68" t="s">
        <v>268</v>
      </c>
      <c r="D44" s="68" t="s">
        <v>680</v>
      </c>
      <c r="E44" s="68" t="s">
        <v>900</v>
      </c>
      <c r="F44" s="68">
        <v>5</v>
      </c>
      <c r="H44" s="68" t="s">
        <v>300</v>
      </c>
      <c r="I44" s="68" t="s">
        <v>840</v>
      </c>
      <c r="J44" s="68" t="s">
        <v>879</v>
      </c>
    </row>
    <row r="45" spans="2:10">
      <c r="B45" s="68" t="s">
        <v>839</v>
      </c>
      <c r="C45" s="68" t="s">
        <v>268</v>
      </c>
      <c r="D45" s="68" t="s">
        <v>901</v>
      </c>
      <c r="E45" s="68" t="s">
        <v>900</v>
      </c>
      <c r="F45" s="68">
        <v>5</v>
      </c>
      <c r="H45" s="68" t="s">
        <v>300</v>
      </c>
      <c r="I45" s="68" t="s">
        <v>840</v>
      </c>
      <c r="J45" s="68" t="s">
        <v>902</v>
      </c>
    </row>
    <row r="46" spans="2:10">
      <c r="B46" s="68" t="s">
        <v>839</v>
      </c>
      <c r="C46" s="68" t="s">
        <v>268</v>
      </c>
      <c r="D46" s="68" t="s">
        <v>903</v>
      </c>
      <c r="E46" s="68" t="s">
        <v>900</v>
      </c>
      <c r="F46" s="68">
        <v>5</v>
      </c>
      <c r="H46" s="68" t="s">
        <v>300</v>
      </c>
      <c r="I46" s="68" t="s">
        <v>840</v>
      </c>
      <c r="J46" s="68" t="s">
        <v>904</v>
      </c>
    </row>
    <row r="47" spans="2:10">
      <c r="B47" s="68" t="s">
        <v>839</v>
      </c>
      <c r="C47" s="68" t="s">
        <v>268</v>
      </c>
      <c r="D47" s="68" t="s">
        <v>821</v>
      </c>
      <c r="E47" s="68" t="s">
        <v>900</v>
      </c>
      <c r="F47" s="68">
        <v>5</v>
      </c>
      <c r="H47" s="68" t="s">
        <v>300</v>
      </c>
      <c r="I47" s="68" t="s">
        <v>840</v>
      </c>
      <c r="J47" s="68" t="s">
        <v>880</v>
      </c>
    </row>
    <row r="48" spans="2:10">
      <c r="B48" s="68" t="s">
        <v>839</v>
      </c>
      <c r="C48" s="68" t="s">
        <v>268</v>
      </c>
      <c r="D48" s="68" t="s">
        <v>695</v>
      </c>
      <c r="E48" s="68" t="s">
        <v>900</v>
      </c>
      <c r="F48" s="68">
        <v>5</v>
      </c>
      <c r="H48" s="68" t="s">
        <v>300</v>
      </c>
      <c r="I48" s="68" t="s">
        <v>840</v>
      </c>
      <c r="J48" s="68" t="s">
        <v>881</v>
      </c>
    </row>
    <row r="49" spans="2:10">
      <c r="B49" s="68" t="s">
        <v>839</v>
      </c>
      <c r="C49" s="68" t="s">
        <v>268</v>
      </c>
      <c r="D49" s="68" t="s">
        <v>704</v>
      </c>
      <c r="E49" s="68" t="s">
        <v>900</v>
      </c>
      <c r="F49" s="68">
        <v>5</v>
      </c>
      <c r="H49" s="68" t="s">
        <v>300</v>
      </c>
      <c r="I49" s="68" t="s">
        <v>840</v>
      </c>
      <c r="J49" s="68" t="s">
        <v>882</v>
      </c>
    </row>
    <row r="50" spans="2:10">
      <c r="B50" s="68" t="s">
        <v>839</v>
      </c>
      <c r="C50" s="68" t="s">
        <v>268</v>
      </c>
      <c r="D50" s="68" t="s">
        <v>713</v>
      </c>
      <c r="E50" s="68" t="s">
        <v>900</v>
      </c>
      <c r="F50" s="68">
        <v>5</v>
      </c>
      <c r="H50" s="68" t="s">
        <v>300</v>
      </c>
      <c r="I50" s="68" t="s">
        <v>840</v>
      </c>
      <c r="J50" s="68" t="s">
        <v>883</v>
      </c>
    </row>
    <row r="51" spans="2:10">
      <c r="B51" s="68" t="s">
        <v>839</v>
      </c>
      <c r="C51" s="68" t="s">
        <v>268</v>
      </c>
      <c r="D51" s="68" t="s">
        <v>722</v>
      </c>
      <c r="E51" s="68" t="s">
        <v>900</v>
      </c>
      <c r="F51" s="68">
        <v>5</v>
      </c>
      <c r="H51" s="68" t="s">
        <v>300</v>
      </c>
      <c r="I51" s="68" t="s">
        <v>840</v>
      </c>
      <c r="J51" s="68" t="s">
        <v>884</v>
      </c>
    </row>
    <row r="52" spans="2:10">
      <c r="B52" s="68" t="s">
        <v>839</v>
      </c>
      <c r="C52" s="68" t="s">
        <v>268</v>
      </c>
      <c r="D52" s="68" t="s">
        <v>731</v>
      </c>
      <c r="E52" s="68" t="s">
        <v>900</v>
      </c>
      <c r="F52" s="68">
        <v>5</v>
      </c>
      <c r="H52" s="68" t="s">
        <v>300</v>
      </c>
      <c r="I52" s="68" t="s">
        <v>840</v>
      </c>
      <c r="J52" s="68" t="s">
        <v>885</v>
      </c>
    </row>
    <row r="53" spans="2:10">
      <c r="B53" s="68" t="s">
        <v>839</v>
      </c>
      <c r="C53" s="68" t="s">
        <v>268</v>
      </c>
      <c r="D53" s="68" t="s">
        <v>740</v>
      </c>
      <c r="E53" s="68" t="s">
        <v>900</v>
      </c>
      <c r="F53" s="68">
        <v>5</v>
      </c>
      <c r="H53" s="68" t="s">
        <v>300</v>
      </c>
      <c r="I53" s="68" t="s">
        <v>840</v>
      </c>
      <c r="J53" s="68" t="s">
        <v>886</v>
      </c>
    </row>
    <row r="54" spans="2:10">
      <c r="B54" s="68" t="s">
        <v>839</v>
      </c>
      <c r="C54" s="68" t="s">
        <v>268</v>
      </c>
      <c r="D54" s="68" t="s">
        <v>749</v>
      </c>
      <c r="E54" s="68" t="s">
        <v>900</v>
      </c>
      <c r="F54" s="68">
        <v>5</v>
      </c>
      <c r="H54" s="68" t="s">
        <v>300</v>
      </c>
      <c r="I54" s="68" t="s">
        <v>840</v>
      </c>
      <c r="J54" s="68" t="s">
        <v>887</v>
      </c>
    </row>
    <row r="55" spans="2:10">
      <c r="B55" s="68" t="s">
        <v>839</v>
      </c>
      <c r="C55" s="68" t="s">
        <v>268</v>
      </c>
      <c r="D55" s="68" t="s">
        <v>305</v>
      </c>
      <c r="E55" s="68" t="s">
        <v>900</v>
      </c>
      <c r="F55" s="68">
        <v>5</v>
      </c>
      <c r="H55" s="68" t="s">
        <v>300</v>
      </c>
      <c r="I55" s="68" t="s">
        <v>888</v>
      </c>
      <c r="J55" s="92" t="s">
        <v>841</v>
      </c>
    </row>
    <row r="56" spans="2:10">
      <c r="B56" s="68" t="s">
        <v>839</v>
      </c>
      <c r="C56" s="68" t="s">
        <v>268</v>
      </c>
      <c r="D56" s="68" t="s">
        <v>314</v>
      </c>
      <c r="E56" s="68" t="s">
        <v>900</v>
      </c>
      <c r="F56" s="68">
        <v>5</v>
      </c>
      <c r="H56" s="68" t="s">
        <v>300</v>
      </c>
      <c r="I56" s="68" t="s">
        <v>888</v>
      </c>
      <c r="J56" s="92" t="s">
        <v>842</v>
      </c>
    </row>
    <row r="57" spans="2:10">
      <c r="B57" s="68" t="s">
        <v>839</v>
      </c>
      <c r="C57" s="68" t="s">
        <v>268</v>
      </c>
      <c r="D57" s="68" t="s">
        <v>323</v>
      </c>
      <c r="E57" s="68" t="s">
        <v>900</v>
      </c>
      <c r="F57" s="68">
        <v>5</v>
      </c>
      <c r="H57" s="68" t="s">
        <v>300</v>
      </c>
      <c r="I57" s="68" t="s">
        <v>888</v>
      </c>
      <c r="J57" s="92" t="s">
        <v>843</v>
      </c>
    </row>
    <row r="58" spans="2:10">
      <c r="B58" s="68" t="s">
        <v>839</v>
      </c>
      <c r="C58" s="68" t="s">
        <v>268</v>
      </c>
      <c r="D58" s="68" t="s">
        <v>332</v>
      </c>
      <c r="E58" s="68" t="s">
        <v>900</v>
      </c>
      <c r="F58" s="68">
        <v>5</v>
      </c>
      <c r="H58" s="68" t="s">
        <v>300</v>
      </c>
      <c r="I58" s="68" t="s">
        <v>888</v>
      </c>
      <c r="J58" s="92" t="s">
        <v>844</v>
      </c>
    </row>
    <row r="59" spans="2:10">
      <c r="B59" s="68" t="s">
        <v>839</v>
      </c>
      <c r="C59" s="68" t="s">
        <v>268</v>
      </c>
      <c r="D59" s="68" t="s">
        <v>341</v>
      </c>
      <c r="E59" s="88" t="s">
        <v>900</v>
      </c>
      <c r="F59" s="68">
        <v>5</v>
      </c>
      <c r="H59" s="68" t="s">
        <v>300</v>
      </c>
      <c r="I59" s="68" t="s">
        <v>888</v>
      </c>
      <c r="J59" s="68" t="s">
        <v>845</v>
      </c>
    </row>
    <row r="60" spans="2:10">
      <c r="B60" s="68" t="s">
        <v>839</v>
      </c>
      <c r="C60" s="68" t="s">
        <v>268</v>
      </c>
      <c r="D60" s="68" t="s">
        <v>350</v>
      </c>
      <c r="E60" s="68" t="s">
        <v>900</v>
      </c>
      <c r="F60" s="68">
        <v>5</v>
      </c>
      <c r="H60" s="68" t="s">
        <v>300</v>
      </c>
      <c r="I60" s="68" t="s">
        <v>888</v>
      </c>
      <c r="J60" s="92" t="s">
        <v>846</v>
      </c>
    </row>
    <row r="61" spans="2:10">
      <c r="B61" s="68" t="s">
        <v>839</v>
      </c>
      <c r="C61" s="68" t="s">
        <v>268</v>
      </c>
      <c r="D61" s="68" t="s">
        <v>359</v>
      </c>
      <c r="E61" s="68" t="s">
        <v>900</v>
      </c>
      <c r="F61" s="68">
        <v>5</v>
      </c>
      <c r="H61" s="68" t="s">
        <v>300</v>
      </c>
      <c r="I61" s="68" t="s">
        <v>888</v>
      </c>
      <c r="J61" s="92" t="s">
        <v>847</v>
      </c>
    </row>
    <row r="62" spans="2:10">
      <c r="B62" s="68" t="s">
        <v>839</v>
      </c>
      <c r="C62" s="68" t="s">
        <v>268</v>
      </c>
      <c r="D62" s="68" t="s">
        <v>368</v>
      </c>
      <c r="E62" s="68" t="s">
        <v>900</v>
      </c>
      <c r="F62" s="68">
        <v>5</v>
      </c>
      <c r="H62" s="68" t="s">
        <v>300</v>
      </c>
      <c r="I62" s="68" t="s">
        <v>888</v>
      </c>
      <c r="J62" s="92" t="s">
        <v>848</v>
      </c>
    </row>
    <row r="63" spans="2:10">
      <c r="B63" s="68" t="s">
        <v>839</v>
      </c>
      <c r="C63" s="68" t="s">
        <v>268</v>
      </c>
      <c r="D63" s="68" t="s">
        <v>377</v>
      </c>
      <c r="E63" s="68" t="s">
        <v>900</v>
      </c>
      <c r="F63" s="68">
        <v>5</v>
      </c>
      <c r="H63" s="68" t="s">
        <v>300</v>
      </c>
      <c r="I63" s="68" t="s">
        <v>888</v>
      </c>
      <c r="J63" s="92" t="s">
        <v>849</v>
      </c>
    </row>
    <row r="64" spans="2:10">
      <c r="B64" s="68" t="s">
        <v>839</v>
      </c>
      <c r="C64" s="68" t="s">
        <v>268</v>
      </c>
      <c r="D64" s="68" t="s">
        <v>386</v>
      </c>
      <c r="E64" s="68" t="s">
        <v>900</v>
      </c>
      <c r="F64" s="68">
        <v>5</v>
      </c>
      <c r="H64" s="68" t="s">
        <v>300</v>
      </c>
      <c r="I64" s="68" t="s">
        <v>888</v>
      </c>
      <c r="J64" s="92" t="s">
        <v>850</v>
      </c>
    </row>
    <row r="65" spans="2:10">
      <c r="B65" s="68" t="s">
        <v>839</v>
      </c>
      <c r="C65" s="68" t="s">
        <v>268</v>
      </c>
      <c r="D65" s="68" t="s">
        <v>827</v>
      </c>
      <c r="E65" s="68" t="s">
        <v>900</v>
      </c>
      <c r="F65" s="68">
        <v>5</v>
      </c>
      <c r="H65" s="68" t="s">
        <v>300</v>
      </c>
      <c r="I65" s="68" t="s">
        <v>888</v>
      </c>
      <c r="J65" s="92" t="s">
        <v>851</v>
      </c>
    </row>
    <row r="66" spans="2:10">
      <c r="B66" s="68" t="s">
        <v>839</v>
      </c>
      <c r="C66" s="68" t="s">
        <v>268</v>
      </c>
      <c r="D66" s="68" t="s">
        <v>404</v>
      </c>
      <c r="E66" s="68" t="s">
        <v>900</v>
      </c>
      <c r="F66" s="68">
        <v>5</v>
      </c>
      <c r="H66" s="68" t="s">
        <v>300</v>
      </c>
      <c r="I66" s="68" t="s">
        <v>888</v>
      </c>
      <c r="J66" s="92" t="s">
        <v>852</v>
      </c>
    </row>
    <row r="67" spans="2:10">
      <c r="B67" s="68" t="s">
        <v>839</v>
      </c>
      <c r="C67" s="68" t="s">
        <v>268</v>
      </c>
      <c r="D67" s="68" t="s">
        <v>413</v>
      </c>
      <c r="E67" s="68" t="s">
        <v>900</v>
      </c>
      <c r="F67" s="68">
        <v>5</v>
      </c>
      <c r="H67" s="68" t="s">
        <v>300</v>
      </c>
      <c r="I67" s="68" t="s">
        <v>888</v>
      </c>
      <c r="J67" s="92" t="s">
        <v>853</v>
      </c>
    </row>
    <row r="68" spans="2:10">
      <c r="B68" s="68" t="s">
        <v>839</v>
      </c>
      <c r="C68" s="68" t="s">
        <v>268</v>
      </c>
      <c r="D68" s="68" t="s">
        <v>422</v>
      </c>
      <c r="E68" s="68" t="s">
        <v>900</v>
      </c>
      <c r="F68" s="68">
        <v>5</v>
      </c>
      <c r="G68" s="68" t="s">
        <v>910</v>
      </c>
      <c r="H68" s="68" t="s">
        <v>300</v>
      </c>
      <c r="I68" s="68" t="s">
        <v>888</v>
      </c>
      <c r="J68" s="92" t="s">
        <v>854</v>
      </c>
    </row>
    <row r="69" spans="2:10">
      <c r="B69" s="68" t="s">
        <v>839</v>
      </c>
      <c r="C69" s="68" t="s">
        <v>268</v>
      </c>
      <c r="D69" s="68" t="s">
        <v>431</v>
      </c>
      <c r="E69" s="68" t="s">
        <v>900</v>
      </c>
      <c r="F69" s="68">
        <v>5</v>
      </c>
      <c r="H69" s="68" t="s">
        <v>300</v>
      </c>
      <c r="I69" s="68" t="s">
        <v>888</v>
      </c>
      <c r="J69" s="92" t="s">
        <v>855</v>
      </c>
    </row>
    <row r="70" spans="2:10">
      <c r="B70" s="68" t="s">
        <v>839</v>
      </c>
      <c r="C70" s="68" t="s">
        <v>268</v>
      </c>
      <c r="D70" s="68" t="s">
        <v>438</v>
      </c>
      <c r="E70" s="68" t="s">
        <v>900</v>
      </c>
      <c r="F70" s="68">
        <v>5</v>
      </c>
      <c r="H70" s="68" t="s">
        <v>300</v>
      </c>
      <c r="I70" s="68" t="s">
        <v>888</v>
      </c>
      <c r="J70" s="92" t="s">
        <v>856</v>
      </c>
    </row>
    <row r="71" spans="2:10">
      <c r="B71" s="68" t="s">
        <v>839</v>
      </c>
      <c r="C71" s="68" t="s">
        <v>268</v>
      </c>
      <c r="D71" s="68" t="s">
        <v>444</v>
      </c>
      <c r="E71" s="68" t="s">
        <v>900</v>
      </c>
      <c r="F71" s="68">
        <v>5</v>
      </c>
      <c r="H71" s="68" t="s">
        <v>300</v>
      </c>
      <c r="I71" s="68" t="s">
        <v>888</v>
      </c>
      <c r="J71" s="92" t="s">
        <v>857</v>
      </c>
    </row>
    <row r="72" spans="2:10">
      <c r="B72" s="68" t="s">
        <v>839</v>
      </c>
      <c r="C72" s="68" t="s">
        <v>268</v>
      </c>
      <c r="D72" s="68" t="s">
        <v>452</v>
      </c>
      <c r="E72" s="68" t="s">
        <v>900</v>
      </c>
      <c r="F72" s="68">
        <v>5</v>
      </c>
      <c r="H72" s="68" t="s">
        <v>300</v>
      </c>
      <c r="I72" s="68" t="s">
        <v>888</v>
      </c>
      <c r="J72" s="92" t="s">
        <v>858</v>
      </c>
    </row>
    <row r="73" spans="2:10">
      <c r="B73" s="68" t="s">
        <v>839</v>
      </c>
      <c r="C73" s="68" t="s">
        <v>268</v>
      </c>
      <c r="D73" s="68" t="s">
        <v>461</v>
      </c>
      <c r="E73" s="68" t="s">
        <v>900</v>
      </c>
      <c r="F73" s="68">
        <v>5</v>
      </c>
      <c r="H73" s="68" t="s">
        <v>300</v>
      </c>
      <c r="I73" s="68" t="s">
        <v>888</v>
      </c>
      <c r="J73" s="92" t="s">
        <v>859</v>
      </c>
    </row>
    <row r="74" spans="2:10">
      <c r="B74" s="68" t="s">
        <v>839</v>
      </c>
      <c r="C74" s="68" t="s">
        <v>268</v>
      </c>
      <c r="D74" s="68" t="s">
        <v>470</v>
      </c>
      <c r="E74" s="68" t="s">
        <v>900</v>
      </c>
      <c r="F74" s="68">
        <v>5</v>
      </c>
      <c r="H74" s="68" t="s">
        <v>300</v>
      </c>
      <c r="I74" s="68" t="s">
        <v>888</v>
      </c>
      <c r="J74" s="92" t="s">
        <v>860</v>
      </c>
    </row>
    <row r="75" spans="2:10">
      <c r="B75" s="68" t="s">
        <v>839</v>
      </c>
      <c r="C75" s="68" t="s">
        <v>268</v>
      </c>
      <c r="D75" s="68" t="s">
        <v>479</v>
      </c>
      <c r="E75" s="68" t="s">
        <v>900</v>
      </c>
      <c r="F75" s="68">
        <v>5</v>
      </c>
      <c r="H75" s="68" t="s">
        <v>300</v>
      </c>
      <c r="I75" s="68" t="s">
        <v>888</v>
      </c>
      <c r="J75" s="92" t="s">
        <v>861</v>
      </c>
    </row>
    <row r="76" spans="2:10">
      <c r="B76" s="68" t="s">
        <v>839</v>
      </c>
      <c r="C76" s="68" t="s">
        <v>268</v>
      </c>
      <c r="D76" s="68" t="s">
        <v>488</v>
      </c>
      <c r="E76" s="68" t="s">
        <v>900</v>
      </c>
      <c r="F76" s="68">
        <v>5</v>
      </c>
      <c r="H76" s="68" t="s">
        <v>300</v>
      </c>
      <c r="I76" s="68" t="s">
        <v>888</v>
      </c>
      <c r="J76" s="92" t="s">
        <v>862</v>
      </c>
    </row>
    <row r="77" spans="2:10">
      <c r="B77" s="68" t="s">
        <v>839</v>
      </c>
      <c r="C77" s="68" t="s">
        <v>268</v>
      </c>
      <c r="D77" s="68" t="s">
        <v>497</v>
      </c>
      <c r="E77" s="68" t="s">
        <v>900</v>
      </c>
      <c r="F77" s="68">
        <v>5</v>
      </c>
      <c r="H77" s="68" t="s">
        <v>300</v>
      </c>
      <c r="I77" s="68" t="s">
        <v>888</v>
      </c>
      <c r="J77" s="92" t="s">
        <v>863</v>
      </c>
    </row>
    <row r="78" spans="2:10">
      <c r="B78" s="68" t="s">
        <v>839</v>
      </c>
      <c r="C78" s="68" t="s">
        <v>268</v>
      </c>
      <c r="D78" s="68" t="s">
        <v>506</v>
      </c>
      <c r="E78" s="68" t="s">
        <v>900</v>
      </c>
      <c r="F78" s="68">
        <v>5</v>
      </c>
      <c r="H78" s="68" t="s">
        <v>300</v>
      </c>
      <c r="I78" s="68" t="s">
        <v>888</v>
      </c>
      <c r="J78" s="92" t="s">
        <v>864</v>
      </c>
    </row>
    <row r="79" spans="2:10">
      <c r="B79" s="68" t="s">
        <v>839</v>
      </c>
      <c r="C79" s="68" t="s">
        <v>268</v>
      </c>
      <c r="D79" s="68" t="s">
        <v>515</v>
      </c>
      <c r="E79" s="68" t="s">
        <v>900</v>
      </c>
      <c r="F79" s="68">
        <v>5</v>
      </c>
      <c r="H79" s="68" t="s">
        <v>300</v>
      </c>
      <c r="I79" s="68" t="s">
        <v>888</v>
      </c>
      <c r="J79" s="92" t="s">
        <v>865</v>
      </c>
    </row>
    <row r="80" spans="2:10">
      <c r="B80" s="68" t="s">
        <v>839</v>
      </c>
      <c r="C80" s="68" t="s">
        <v>268</v>
      </c>
      <c r="D80" s="68" t="s">
        <v>524</v>
      </c>
      <c r="E80" s="68" t="s">
        <v>900</v>
      </c>
      <c r="F80" s="68">
        <v>5</v>
      </c>
      <c r="H80" s="68" t="s">
        <v>300</v>
      </c>
      <c r="I80" s="68" t="s">
        <v>888</v>
      </c>
      <c r="J80" s="92" t="s">
        <v>866</v>
      </c>
    </row>
    <row r="81" spans="2:10">
      <c r="B81" s="68" t="s">
        <v>839</v>
      </c>
      <c r="C81" s="68" t="s">
        <v>268</v>
      </c>
      <c r="D81" s="68" t="s">
        <v>587</v>
      </c>
      <c r="E81" s="68" t="s">
        <v>900</v>
      </c>
      <c r="F81" s="68">
        <v>5</v>
      </c>
      <c r="H81" s="68" t="s">
        <v>300</v>
      </c>
      <c r="I81" s="68" t="s">
        <v>888</v>
      </c>
      <c r="J81" s="68" t="s">
        <v>867</v>
      </c>
    </row>
    <row r="82" spans="2:10">
      <c r="B82" s="68" t="s">
        <v>839</v>
      </c>
      <c r="C82" s="68" t="s">
        <v>268</v>
      </c>
      <c r="D82" s="68" t="s">
        <v>596</v>
      </c>
      <c r="E82" s="68" t="s">
        <v>900</v>
      </c>
      <c r="F82" s="68">
        <v>5</v>
      </c>
      <c r="H82" s="68" t="s">
        <v>300</v>
      </c>
      <c r="I82" s="68" t="s">
        <v>888</v>
      </c>
      <c r="J82" s="68" t="s">
        <v>868</v>
      </c>
    </row>
    <row r="83" spans="2:10">
      <c r="B83" s="68" t="s">
        <v>839</v>
      </c>
      <c r="C83" s="68" t="s">
        <v>268</v>
      </c>
      <c r="D83" s="68" t="s">
        <v>605</v>
      </c>
      <c r="E83" s="68" t="s">
        <v>900</v>
      </c>
      <c r="F83" s="68">
        <v>5</v>
      </c>
      <c r="H83" s="68" t="s">
        <v>300</v>
      </c>
      <c r="I83" s="68" t="s">
        <v>888</v>
      </c>
      <c r="J83" s="68" t="s">
        <v>869</v>
      </c>
    </row>
    <row r="84" spans="2:10">
      <c r="B84" s="68" t="s">
        <v>839</v>
      </c>
      <c r="C84" s="68" t="s">
        <v>268</v>
      </c>
      <c r="D84" s="68" t="s">
        <v>614</v>
      </c>
      <c r="E84" s="68" t="s">
        <v>900</v>
      </c>
      <c r="F84" s="68">
        <v>5</v>
      </c>
      <c r="H84" s="68" t="s">
        <v>300</v>
      </c>
      <c r="I84" s="68" t="s">
        <v>888</v>
      </c>
      <c r="J84" s="68" t="s">
        <v>870</v>
      </c>
    </row>
    <row r="85" spans="2:10">
      <c r="B85" s="68" t="s">
        <v>839</v>
      </c>
      <c r="C85" s="68" t="s">
        <v>268</v>
      </c>
      <c r="D85" s="68" t="s">
        <v>623</v>
      </c>
      <c r="E85" s="68" t="s">
        <v>900</v>
      </c>
      <c r="F85" s="68">
        <v>5</v>
      </c>
      <c r="H85" s="68" t="s">
        <v>300</v>
      </c>
      <c r="I85" s="68" t="s">
        <v>888</v>
      </c>
      <c r="J85" s="68" t="s">
        <v>871</v>
      </c>
    </row>
    <row r="86" spans="2:10">
      <c r="B86" s="68" t="s">
        <v>839</v>
      </c>
      <c r="C86" s="68" t="s">
        <v>268</v>
      </c>
      <c r="D86" s="68" t="s">
        <v>815</v>
      </c>
      <c r="E86" s="68" t="s">
        <v>900</v>
      </c>
      <c r="F86" s="68">
        <v>5</v>
      </c>
      <c r="H86" s="68" t="s">
        <v>300</v>
      </c>
      <c r="I86" s="68" t="s">
        <v>888</v>
      </c>
      <c r="J86" s="68" t="s">
        <v>872</v>
      </c>
    </row>
    <row r="87" spans="2:10">
      <c r="B87" s="68" t="s">
        <v>839</v>
      </c>
      <c r="C87" s="68" t="s">
        <v>268</v>
      </c>
      <c r="D87" s="68" t="s">
        <v>632</v>
      </c>
      <c r="E87" s="68" t="s">
        <v>900</v>
      </c>
      <c r="F87" s="68">
        <v>5</v>
      </c>
      <c r="H87" s="68" t="s">
        <v>300</v>
      </c>
      <c r="I87" s="68" t="s">
        <v>888</v>
      </c>
      <c r="J87" s="68" t="s">
        <v>873</v>
      </c>
    </row>
    <row r="88" spans="2:10">
      <c r="B88" s="68" t="s">
        <v>839</v>
      </c>
      <c r="C88" s="68" t="s">
        <v>268</v>
      </c>
      <c r="D88" s="68" t="s">
        <v>641</v>
      </c>
      <c r="E88" s="68" t="s">
        <v>900</v>
      </c>
      <c r="F88" s="68">
        <v>5</v>
      </c>
      <c r="H88" s="68" t="s">
        <v>300</v>
      </c>
      <c r="I88" s="68" t="s">
        <v>888</v>
      </c>
      <c r="J88" s="68" t="s">
        <v>874</v>
      </c>
    </row>
    <row r="89" spans="2:10">
      <c r="B89" s="68" t="s">
        <v>839</v>
      </c>
      <c r="C89" s="68" t="s">
        <v>268</v>
      </c>
      <c r="D89" s="68" t="s">
        <v>824</v>
      </c>
      <c r="E89" s="68" t="s">
        <v>900</v>
      </c>
      <c r="F89" s="68">
        <v>5</v>
      </c>
      <c r="H89" s="68" t="s">
        <v>300</v>
      </c>
      <c r="I89" s="68" t="s">
        <v>888</v>
      </c>
      <c r="J89" s="68" t="s">
        <v>875</v>
      </c>
    </row>
    <row r="90" spans="2:10">
      <c r="B90" s="68" t="s">
        <v>839</v>
      </c>
      <c r="C90" s="68" t="s">
        <v>268</v>
      </c>
      <c r="D90" s="68" t="s">
        <v>656</v>
      </c>
      <c r="E90" s="68" t="s">
        <v>900</v>
      </c>
      <c r="F90" s="68">
        <v>5</v>
      </c>
      <c r="H90" s="68" t="s">
        <v>300</v>
      </c>
      <c r="I90" s="68" t="s">
        <v>888</v>
      </c>
      <c r="J90" s="68" t="s">
        <v>876</v>
      </c>
    </row>
    <row r="91" spans="2:10">
      <c r="B91" s="68" t="s">
        <v>839</v>
      </c>
      <c r="C91" s="68" t="s">
        <v>268</v>
      </c>
      <c r="D91" s="68" t="s">
        <v>665</v>
      </c>
      <c r="E91" s="68" t="s">
        <v>900</v>
      </c>
      <c r="F91" s="68">
        <v>5</v>
      </c>
      <c r="H91" s="68" t="s">
        <v>300</v>
      </c>
      <c r="I91" s="68" t="s">
        <v>888</v>
      </c>
      <c r="J91" s="68" t="s">
        <v>877</v>
      </c>
    </row>
    <row r="92" spans="2:10">
      <c r="B92" s="68" t="s">
        <v>839</v>
      </c>
      <c r="C92" s="68" t="s">
        <v>268</v>
      </c>
      <c r="D92" s="68" t="s">
        <v>674</v>
      </c>
      <c r="E92" s="68" t="s">
        <v>900</v>
      </c>
      <c r="F92" s="68">
        <v>5</v>
      </c>
      <c r="H92" s="68" t="s">
        <v>300</v>
      </c>
      <c r="I92" s="68" t="s">
        <v>888</v>
      </c>
      <c r="J92" s="68" t="s">
        <v>878</v>
      </c>
    </row>
    <row r="93" spans="2:10">
      <c r="B93" s="68" t="s">
        <v>839</v>
      </c>
      <c r="C93" s="68" t="s">
        <v>268</v>
      </c>
      <c r="D93" s="68" t="s">
        <v>683</v>
      </c>
      <c r="E93" s="68" t="s">
        <v>900</v>
      </c>
      <c r="F93" s="68">
        <v>5</v>
      </c>
      <c r="H93" s="68" t="s">
        <v>300</v>
      </c>
      <c r="I93" s="68" t="s">
        <v>888</v>
      </c>
      <c r="J93" s="68" t="s">
        <v>879</v>
      </c>
    </row>
    <row r="94" spans="2:10">
      <c r="B94" s="68" t="s">
        <v>839</v>
      </c>
      <c r="C94" s="68" t="s">
        <v>268</v>
      </c>
      <c r="D94" s="68" t="s">
        <v>905</v>
      </c>
      <c r="E94" s="68" t="s">
        <v>900</v>
      </c>
      <c r="F94" s="68">
        <v>5</v>
      </c>
      <c r="H94" s="68" t="s">
        <v>300</v>
      </c>
      <c r="I94" s="68" t="s">
        <v>888</v>
      </c>
      <c r="J94" s="68" t="s">
        <v>902</v>
      </c>
    </row>
    <row r="95" spans="2:10">
      <c r="B95" s="68" t="s">
        <v>839</v>
      </c>
      <c r="C95" s="68" t="s">
        <v>268</v>
      </c>
      <c r="D95" s="68" t="s">
        <v>906</v>
      </c>
      <c r="E95" s="68" t="s">
        <v>900</v>
      </c>
      <c r="F95" s="68">
        <v>5</v>
      </c>
      <c r="H95" s="68" t="s">
        <v>300</v>
      </c>
      <c r="I95" s="68" t="s">
        <v>888</v>
      </c>
      <c r="J95" s="68" t="s">
        <v>904</v>
      </c>
    </row>
    <row r="96" spans="2:10">
      <c r="B96" s="68" t="s">
        <v>839</v>
      </c>
      <c r="C96" s="68" t="s">
        <v>268</v>
      </c>
      <c r="D96" s="68" t="s">
        <v>689</v>
      </c>
      <c r="E96" s="68" t="s">
        <v>900</v>
      </c>
      <c r="F96" s="68">
        <v>5</v>
      </c>
      <c r="H96" s="68" t="s">
        <v>300</v>
      </c>
      <c r="I96" s="68" t="s">
        <v>888</v>
      </c>
      <c r="J96" s="68" t="s">
        <v>880</v>
      </c>
    </row>
    <row r="97" spans="2:10">
      <c r="B97" s="68" t="s">
        <v>839</v>
      </c>
      <c r="C97" s="68" t="s">
        <v>268</v>
      </c>
      <c r="D97" s="68" t="s">
        <v>698</v>
      </c>
      <c r="E97" s="68" t="s">
        <v>900</v>
      </c>
      <c r="F97" s="68">
        <v>5</v>
      </c>
      <c r="H97" s="68" t="s">
        <v>300</v>
      </c>
      <c r="I97" s="68" t="s">
        <v>888</v>
      </c>
      <c r="J97" s="68" t="s">
        <v>881</v>
      </c>
    </row>
    <row r="98" spans="2:10">
      <c r="B98" s="68" t="s">
        <v>839</v>
      </c>
      <c r="C98" s="68" t="s">
        <v>268</v>
      </c>
      <c r="D98" s="68" t="s">
        <v>707</v>
      </c>
      <c r="E98" s="68" t="s">
        <v>900</v>
      </c>
      <c r="F98" s="68">
        <v>5</v>
      </c>
      <c r="H98" s="68" t="s">
        <v>300</v>
      </c>
      <c r="I98" s="68" t="s">
        <v>888</v>
      </c>
      <c r="J98" s="68" t="s">
        <v>882</v>
      </c>
    </row>
    <row r="99" spans="2:10">
      <c r="B99" s="68" t="s">
        <v>839</v>
      </c>
      <c r="C99" s="68" t="s">
        <v>268</v>
      </c>
      <c r="D99" s="68" t="s">
        <v>716</v>
      </c>
      <c r="E99" s="68" t="s">
        <v>900</v>
      </c>
      <c r="F99" s="68">
        <v>5</v>
      </c>
      <c r="H99" s="68" t="s">
        <v>300</v>
      </c>
      <c r="I99" s="68" t="s">
        <v>888</v>
      </c>
      <c r="J99" s="68" t="s">
        <v>883</v>
      </c>
    </row>
    <row r="100" spans="2:10">
      <c r="B100" s="68" t="s">
        <v>839</v>
      </c>
      <c r="C100" s="68" t="s">
        <v>268</v>
      </c>
      <c r="D100" s="68" t="s">
        <v>725</v>
      </c>
      <c r="E100" s="68" t="s">
        <v>900</v>
      </c>
      <c r="F100" s="68">
        <v>5</v>
      </c>
      <c r="H100" s="68" t="s">
        <v>300</v>
      </c>
      <c r="I100" s="68" t="s">
        <v>888</v>
      </c>
      <c r="J100" s="68" t="s">
        <v>884</v>
      </c>
    </row>
    <row r="101" spans="2:10">
      <c r="B101" s="68" t="s">
        <v>839</v>
      </c>
      <c r="C101" s="68" t="s">
        <v>268</v>
      </c>
      <c r="D101" s="68" t="s">
        <v>734</v>
      </c>
      <c r="E101" s="68" t="s">
        <v>900</v>
      </c>
      <c r="F101" s="68">
        <v>5</v>
      </c>
      <c r="H101" s="68" t="s">
        <v>300</v>
      </c>
      <c r="I101" s="68" t="s">
        <v>888</v>
      </c>
      <c r="J101" s="68" t="s">
        <v>885</v>
      </c>
    </row>
    <row r="102" spans="2:10">
      <c r="B102" s="68" t="s">
        <v>839</v>
      </c>
      <c r="C102" s="68" t="s">
        <v>268</v>
      </c>
      <c r="D102" s="68" t="s">
        <v>743</v>
      </c>
      <c r="E102" s="68" t="s">
        <v>900</v>
      </c>
      <c r="F102" s="68">
        <v>5</v>
      </c>
      <c r="H102" s="68" t="s">
        <v>300</v>
      </c>
      <c r="I102" s="68" t="s">
        <v>888</v>
      </c>
      <c r="J102" s="68" t="s">
        <v>886</v>
      </c>
    </row>
    <row r="103" spans="2:10">
      <c r="B103" s="68" t="s">
        <v>839</v>
      </c>
      <c r="C103" s="68" t="s">
        <v>268</v>
      </c>
      <c r="D103" s="68" t="s">
        <v>752</v>
      </c>
      <c r="E103" s="68" t="s">
        <v>900</v>
      </c>
      <c r="F103" s="68">
        <v>5</v>
      </c>
      <c r="H103" s="68" t="s">
        <v>300</v>
      </c>
      <c r="I103" s="68" t="s">
        <v>888</v>
      </c>
      <c r="J103" s="68" t="s">
        <v>887</v>
      </c>
    </row>
    <row r="104" spans="2:10">
      <c r="B104" s="68" t="s">
        <v>839</v>
      </c>
      <c r="C104" s="68" t="s">
        <v>268</v>
      </c>
      <c r="D104" s="68" t="s">
        <v>308</v>
      </c>
      <c r="E104" s="68" t="s">
        <v>900</v>
      </c>
      <c r="F104" s="68">
        <v>5</v>
      </c>
      <c r="H104" s="68" t="s">
        <v>300</v>
      </c>
      <c r="I104" s="68" t="s">
        <v>889</v>
      </c>
      <c r="J104" s="92" t="s">
        <v>841</v>
      </c>
    </row>
    <row r="105" spans="2:10">
      <c r="B105" s="68" t="s">
        <v>839</v>
      </c>
      <c r="C105" s="68" t="s">
        <v>268</v>
      </c>
      <c r="D105" s="68" t="s">
        <v>317</v>
      </c>
      <c r="E105" s="68" t="s">
        <v>900</v>
      </c>
      <c r="F105" s="68">
        <v>5</v>
      </c>
      <c r="H105" s="68" t="s">
        <v>300</v>
      </c>
      <c r="I105" s="68" t="s">
        <v>889</v>
      </c>
      <c r="J105" s="92" t="s">
        <v>842</v>
      </c>
    </row>
    <row r="106" spans="2:10">
      <c r="B106" s="68" t="s">
        <v>839</v>
      </c>
      <c r="C106" s="68" t="s">
        <v>268</v>
      </c>
      <c r="D106" s="68" t="s">
        <v>326</v>
      </c>
      <c r="E106" s="68" t="s">
        <v>900</v>
      </c>
      <c r="F106" s="68">
        <v>5</v>
      </c>
      <c r="H106" s="68" t="s">
        <v>300</v>
      </c>
      <c r="I106" s="68" t="s">
        <v>889</v>
      </c>
      <c r="J106" s="92" t="s">
        <v>843</v>
      </c>
    </row>
    <row r="107" spans="2:10">
      <c r="B107" s="68" t="s">
        <v>839</v>
      </c>
      <c r="C107" s="68" t="s">
        <v>268</v>
      </c>
      <c r="D107" s="68" t="s">
        <v>335</v>
      </c>
      <c r="E107" s="68" t="s">
        <v>900</v>
      </c>
      <c r="F107" s="68">
        <v>5</v>
      </c>
      <c r="H107" s="68" t="s">
        <v>300</v>
      </c>
      <c r="I107" s="68" t="s">
        <v>889</v>
      </c>
      <c r="J107" s="92" t="s">
        <v>844</v>
      </c>
    </row>
    <row r="108" spans="2:10">
      <c r="B108" s="68" t="s">
        <v>839</v>
      </c>
      <c r="C108" s="68" t="s">
        <v>268</v>
      </c>
      <c r="D108" s="68" t="s">
        <v>344</v>
      </c>
      <c r="E108" s="68" t="s">
        <v>900</v>
      </c>
      <c r="F108" s="68">
        <v>5</v>
      </c>
      <c r="H108" s="68" t="s">
        <v>300</v>
      </c>
      <c r="I108" s="68" t="s">
        <v>889</v>
      </c>
      <c r="J108" s="92" t="s">
        <v>845</v>
      </c>
    </row>
    <row r="109" spans="2:10">
      <c r="B109" s="68" t="s">
        <v>839</v>
      </c>
      <c r="C109" s="68" t="s">
        <v>268</v>
      </c>
      <c r="D109" s="68" t="s">
        <v>353</v>
      </c>
      <c r="E109" s="68" t="s">
        <v>900</v>
      </c>
      <c r="F109" s="68">
        <v>5</v>
      </c>
      <c r="H109" s="68" t="s">
        <v>300</v>
      </c>
      <c r="I109" s="68" t="s">
        <v>889</v>
      </c>
      <c r="J109" s="92" t="s">
        <v>846</v>
      </c>
    </row>
    <row r="110" spans="2:10">
      <c r="B110" s="68" t="s">
        <v>839</v>
      </c>
      <c r="C110" s="68" t="s">
        <v>268</v>
      </c>
      <c r="D110" s="68" t="s">
        <v>362</v>
      </c>
      <c r="E110" s="68" t="s">
        <v>900</v>
      </c>
      <c r="F110" s="68">
        <v>5</v>
      </c>
      <c r="H110" s="68" t="s">
        <v>300</v>
      </c>
      <c r="I110" s="68" t="s">
        <v>889</v>
      </c>
      <c r="J110" s="92" t="s">
        <v>847</v>
      </c>
    </row>
    <row r="111" spans="2:10">
      <c r="B111" s="68" t="s">
        <v>839</v>
      </c>
      <c r="C111" s="68" t="s">
        <v>268</v>
      </c>
      <c r="D111" s="68" t="s">
        <v>371</v>
      </c>
      <c r="E111" s="68" t="s">
        <v>900</v>
      </c>
      <c r="F111" s="68">
        <v>5</v>
      </c>
      <c r="H111" s="68" t="s">
        <v>300</v>
      </c>
      <c r="I111" s="68" t="s">
        <v>889</v>
      </c>
      <c r="J111" s="92" t="s">
        <v>848</v>
      </c>
    </row>
    <row r="112" spans="2:10">
      <c r="B112" s="68" t="s">
        <v>839</v>
      </c>
      <c r="C112" s="68" t="s">
        <v>268</v>
      </c>
      <c r="D112" s="68" t="s">
        <v>380</v>
      </c>
      <c r="E112" s="68" t="s">
        <v>900</v>
      </c>
      <c r="F112" s="68">
        <v>5</v>
      </c>
      <c r="H112" s="68" t="s">
        <v>300</v>
      </c>
      <c r="I112" s="68" t="s">
        <v>889</v>
      </c>
      <c r="J112" s="92" t="s">
        <v>849</v>
      </c>
    </row>
    <row r="113" spans="2:10">
      <c r="B113" s="68" t="s">
        <v>839</v>
      </c>
      <c r="C113" s="68" t="s">
        <v>268</v>
      </c>
      <c r="D113" s="68" t="s">
        <v>389</v>
      </c>
      <c r="E113" s="68" t="s">
        <v>900</v>
      </c>
      <c r="F113" s="68">
        <v>5</v>
      </c>
      <c r="H113" s="68" t="s">
        <v>300</v>
      </c>
      <c r="I113" s="68" t="s">
        <v>889</v>
      </c>
      <c r="J113" s="92" t="s">
        <v>850</v>
      </c>
    </row>
    <row r="114" spans="2:10">
      <c r="B114" s="68" t="s">
        <v>839</v>
      </c>
      <c r="C114" s="68" t="s">
        <v>268</v>
      </c>
      <c r="D114" s="68" t="s">
        <v>828</v>
      </c>
      <c r="E114" s="68" t="s">
        <v>900</v>
      </c>
      <c r="F114" s="68">
        <v>5</v>
      </c>
      <c r="H114" s="68" t="s">
        <v>300</v>
      </c>
      <c r="I114" s="68" t="s">
        <v>889</v>
      </c>
      <c r="J114" s="92" t="s">
        <v>851</v>
      </c>
    </row>
    <row r="115" spans="2:10">
      <c r="B115" s="68" t="s">
        <v>839</v>
      </c>
      <c r="C115" s="68" t="s">
        <v>268</v>
      </c>
      <c r="D115" s="68" t="s">
        <v>407</v>
      </c>
      <c r="E115" s="68" t="s">
        <v>900</v>
      </c>
      <c r="F115" s="68">
        <v>5</v>
      </c>
      <c r="H115" s="68" t="s">
        <v>300</v>
      </c>
      <c r="I115" s="68" t="s">
        <v>889</v>
      </c>
      <c r="J115" s="92" t="s">
        <v>852</v>
      </c>
    </row>
    <row r="116" spans="2:10">
      <c r="B116" s="68" t="s">
        <v>839</v>
      </c>
      <c r="C116" s="68" t="s">
        <v>268</v>
      </c>
      <c r="D116" s="68" t="s">
        <v>416</v>
      </c>
      <c r="E116" s="68" t="s">
        <v>900</v>
      </c>
      <c r="F116" s="68">
        <v>5</v>
      </c>
      <c r="H116" s="68" t="s">
        <v>300</v>
      </c>
      <c r="I116" s="68" t="s">
        <v>889</v>
      </c>
      <c r="J116" s="92" t="s">
        <v>853</v>
      </c>
    </row>
    <row r="117" spans="2:10">
      <c r="B117" s="68" t="s">
        <v>839</v>
      </c>
      <c r="C117" s="68" t="s">
        <v>268</v>
      </c>
      <c r="D117" s="68" t="s">
        <v>425</v>
      </c>
      <c r="E117" s="68" t="s">
        <v>900</v>
      </c>
      <c r="F117" s="68">
        <v>5</v>
      </c>
      <c r="G117" s="68" t="s">
        <v>910</v>
      </c>
      <c r="H117" s="68" t="s">
        <v>300</v>
      </c>
      <c r="I117" s="68" t="s">
        <v>889</v>
      </c>
      <c r="J117" s="92" t="s">
        <v>854</v>
      </c>
    </row>
    <row r="118" spans="2:10">
      <c r="B118" s="68" t="s">
        <v>839</v>
      </c>
      <c r="C118" s="68" t="s">
        <v>268</v>
      </c>
      <c r="D118" s="68" t="s">
        <v>434</v>
      </c>
      <c r="E118" s="68" t="s">
        <v>900</v>
      </c>
      <c r="F118" s="68">
        <v>5</v>
      </c>
      <c r="H118" s="68" t="s">
        <v>300</v>
      </c>
      <c r="I118" s="68" t="s">
        <v>889</v>
      </c>
      <c r="J118" s="92" t="s">
        <v>855</v>
      </c>
    </row>
    <row r="119" spans="2:10">
      <c r="B119" s="68" t="s">
        <v>839</v>
      </c>
      <c r="C119" s="68" t="s">
        <v>268</v>
      </c>
      <c r="D119" s="68" t="s">
        <v>440</v>
      </c>
      <c r="E119" s="68" t="s">
        <v>900</v>
      </c>
      <c r="F119" s="68">
        <v>5</v>
      </c>
      <c r="H119" s="68" t="s">
        <v>300</v>
      </c>
      <c r="I119" s="68" t="s">
        <v>889</v>
      </c>
      <c r="J119" s="92" t="s">
        <v>856</v>
      </c>
    </row>
    <row r="120" spans="2:10">
      <c r="B120" s="68" t="s">
        <v>839</v>
      </c>
      <c r="C120" s="68" t="s">
        <v>268</v>
      </c>
      <c r="D120" s="68" t="s">
        <v>446</v>
      </c>
      <c r="E120" s="68" t="s">
        <v>900</v>
      </c>
      <c r="F120" s="68">
        <v>5</v>
      </c>
      <c r="H120" s="68" t="s">
        <v>300</v>
      </c>
      <c r="I120" s="68" t="s">
        <v>889</v>
      </c>
      <c r="J120" s="92" t="s">
        <v>857</v>
      </c>
    </row>
    <row r="121" spans="2:10">
      <c r="B121" s="68" t="s">
        <v>839</v>
      </c>
      <c r="C121" s="68" t="s">
        <v>268</v>
      </c>
      <c r="D121" s="68" t="s">
        <v>455</v>
      </c>
      <c r="E121" s="68" t="s">
        <v>900</v>
      </c>
      <c r="F121" s="68">
        <v>5</v>
      </c>
      <c r="H121" s="68" t="s">
        <v>300</v>
      </c>
      <c r="I121" s="68" t="s">
        <v>889</v>
      </c>
      <c r="J121" s="92" t="s">
        <v>858</v>
      </c>
    </row>
    <row r="122" spans="2:10">
      <c r="B122" s="68" t="s">
        <v>839</v>
      </c>
      <c r="C122" s="68" t="s">
        <v>268</v>
      </c>
      <c r="D122" s="68" t="s">
        <v>464</v>
      </c>
      <c r="E122" s="68" t="s">
        <v>900</v>
      </c>
      <c r="F122" s="68">
        <v>5</v>
      </c>
      <c r="H122" s="68" t="s">
        <v>300</v>
      </c>
      <c r="I122" s="68" t="s">
        <v>889</v>
      </c>
      <c r="J122" s="92" t="s">
        <v>859</v>
      </c>
    </row>
    <row r="123" spans="2:10">
      <c r="B123" s="68" t="s">
        <v>839</v>
      </c>
      <c r="C123" s="68" t="s">
        <v>268</v>
      </c>
      <c r="D123" s="68" t="s">
        <v>473</v>
      </c>
      <c r="E123" s="68" t="s">
        <v>900</v>
      </c>
      <c r="F123" s="68">
        <v>5</v>
      </c>
      <c r="H123" s="68" t="s">
        <v>300</v>
      </c>
      <c r="I123" s="68" t="s">
        <v>889</v>
      </c>
      <c r="J123" s="92" t="s">
        <v>860</v>
      </c>
    </row>
    <row r="124" spans="2:10">
      <c r="B124" s="68" t="s">
        <v>839</v>
      </c>
      <c r="C124" s="68" t="s">
        <v>268</v>
      </c>
      <c r="D124" s="68" t="s">
        <v>482</v>
      </c>
      <c r="E124" s="68" t="s">
        <v>900</v>
      </c>
      <c r="F124" s="68">
        <v>5</v>
      </c>
      <c r="H124" s="68" t="s">
        <v>300</v>
      </c>
      <c r="I124" s="68" t="s">
        <v>889</v>
      </c>
      <c r="J124" s="92" t="s">
        <v>861</v>
      </c>
    </row>
    <row r="125" spans="2:10">
      <c r="B125" s="68" t="s">
        <v>839</v>
      </c>
      <c r="C125" s="68" t="s">
        <v>268</v>
      </c>
      <c r="D125" s="68" t="s">
        <v>491</v>
      </c>
      <c r="E125" s="68" t="s">
        <v>900</v>
      </c>
      <c r="F125" s="68">
        <v>5</v>
      </c>
      <c r="H125" s="68" t="s">
        <v>300</v>
      </c>
      <c r="I125" s="68" t="s">
        <v>889</v>
      </c>
      <c r="J125" s="92" t="s">
        <v>862</v>
      </c>
    </row>
    <row r="126" spans="2:10">
      <c r="B126" s="68" t="s">
        <v>839</v>
      </c>
      <c r="C126" s="68" t="s">
        <v>268</v>
      </c>
      <c r="D126" s="68" t="s">
        <v>500</v>
      </c>
      <c r="E126" s="68" t="s">
        <v>900</v>
      </c>
      <c r="F126" s="68">
        <v>5</v>
      </c>
      <c r="H126" s="68" t="s">
        <v>300</v>
      </c>
      <c r="I126" s="68" t="s">
        <v>889</v>
      </c>
      <c r="J126" s="92" t="s">
        <v>863</v>
      </c>
    </row>
    <row r="127" spans="2:10">
      <c r="B127" s="68" t="s">
        <v>839</v>
      </c>
      <c r="C127" s="68" t="s">
        <v>268</v>
      </c>
      <c r="D127" s="68" t="s">
        <v>509</v>
      </c>
      <c r="E127" s="68" t="s">
        <v>900</v>
      </c>
      <c r="F127" s="68">
        <v>5</v>
      </c>
      <c r="H127" s="68" t="s">
        <v>300</v>
      </c>
      <c r="I127" s="68" t="s">
        <v>889</v>
      </c>
      <c r="J127" s="92" t="s">
        <v>864</v>
      </c>
    </row>
    <row r="128" spans="2:10">
      <c r="B128" s="68" t="s">
        <v>839</v>
      </c>
      <c r="C128" s="68" t="s">
        <v>268</v>
      </c>
      <c r="D128" s="68" t="s">
        <v>518</v>
      </c>
      <c r="E128" s="68" t="s">
        <v>900</v>
      </c>
      <c r="F128" s="68">
        <v>5</v>
      </c>
      <c r="H128" s="68" t="s">
        <v>300</v>
      </c>
      <c r="I128" s="68" t="s">
        <v>889</v>
      </c>
      <c r="J128" s="92" t="s">
        <v>865</v>
      </c>
    </row>
    <row r="129" spans="2:10">
      <c r="B129" s="68" t="s">
        <v>839</v>
      </c>
      <c r="C129" s="68" t="s">
        <v>268</v>
      </c>
      <c r="D129" s="68" t="s">
        <v>527</v>
      </c>
      <c r="E129" s="68" t="s">
        <v>900</v>
      </c>
      <c r="F129" s="68">
        <v>5</v>
      </c>
      <c r="H129" s="68" t="s">
        <v>300</v>
      </c>
      <c r="I129" s="68" t="s">
        <v>889</v>
      </c>
      <c r="J129" s="92" t="s">
        <v>866</v>
      </c>
    </row>
    <row r="130" spans="2:10">
      <c r="B130" s="68" t="s">
        <v>839</v>
      </c>
      <c r="C130" s="68" t="s">
        <v>268</v>
      </c>
      <c r="D130" s="68" t="s">
        <v>590</v>
      </c>
      <c r="E130" s="68" t="s">
        <v>900</v>
      </c>
      <c r="F130" s="68">
        <v>5</v>
      </c>
      <c r="H130" s="68" t="s">
        <v>300</v>
      </c>
      <c r="I130" s="68" t="s">
        <v>889</v>
      </c>
      <c r="J130" s="68" t="s">
        <v>867</v>
      </c>
    </row>
    <row r="131" spans="2:10">
      <c r="B131" s="68" t="s">
        <v>839</v>
      </c>
      <c r="C131" s="68" t="s">
        <v>268</v>
      </c>
      <c r="D131" s="68" t="s">
        <v>599</v>
      </c>
      <c r="E131" s="68" t="s">
        <v>900</v>
      </c>
      <c r="F131" s="68">
        <v>5</v>
      </c>
      <c r="H131" s="68" t="s">
        <v>300</v>
      </c>
      <c r="I131" s="68" t="s">
        <v>889</v>
      </c>
      <c r="J131" s="68" t="s">
        <v>868</v>
      </c>
    </row>
    <row r="132" spans="2:10">
      <c r="B132" s="68" t="s">
        <v>839</v>
      </c>
      <c r="C132" s="68" t="s">
        <v>268</v>
      </c>
      <c r="D132" s="68" t="s">
        <v>608</v>
      </c>
      <c r="E132" s="68" t="s">
        <v>900</v>
      </c>
      <c r="F132" s="68">
        <v>5</v>
      </c>
      <c r="H132" s="68" t="s">
        <v>300</v>
      </c>
      <c r="I132" s="68" t="s">
        <v>889</v>
      </c>
      <c r="J132" s="68" t="s">
        <v>869</v>
      </c>
    </row>
    <row r="133" spans="2:10">
      <c r="B133" s="68" t="s">
        <v>839</v>
      </c>
      <c r="C133" s="68" t="s">
        <v>268</v>
      </c>
      <c r="D133" s="68" t="s">
        <v>617</v>
      </c>
      <c r="E133" s="68" t="s">
        <v>900</v>
      </c>
      <c r="F133" s="68">
        <v>5</v>
      </c>
      <c r="H133" s="68" t="s">
        <v>300</v>
      </c>
      <c r="I133" s="68" t="s">
        <v>889</v>
      </c>
      <c r="J133" s="68" t="s">
        <v>870</v>
      </c>
    </row>
    <row r="134" spans="2:10">
      <c r="B134" s="68" t="s">
        <v>839</v>
      </c>
      <c r="C134" s="68" t="s">
        <v>268</v>
      </c>
      <c r="D134" s="68" t="s">
        <v>626</v>
      </c>
      <c r="E134" s="68" t="s">
        <v>900</v>
      </c>
      <c r="F134" s="68">
        <v>5</v>
      </c>
      <c r="H134" s="68" t="s">
        <v>300</v>
      </c>
      <c r="I134" s="68" t="s">
        <v>889</v>
      </c>
      <c r="J134" s="68" t="s">
        <v>871</v>
      </c>
    </row>
    <row r="135" spans="2:10">
      <c r="B135" s="68" t="s">
        <v>839</v>
      </c>
      <c r="C135" s="68" t="s">
        <v>268</v>
      </c>
      <c r="D135" s="68" t="s">
        <v>818</v>
      </c>
      <c r="E135" s="68" t="s">
        <v>900</v>
      </c>
      <c r="F135" s="68">
        <v>5</v>
      </c>
      <c r="H135" s="68" t="s">
        <v>300</v>
      </c>
      <c r="I135" s="68" t="s">
        <v>889</v>
      </c>
      <c r="J135" s="68" t="s">
        <v>872</v>
      </c>
    </row>
    <row r="136" spans="2:10">
      <c r="B136" s="68" t="s">
        <v>839</v>
      </c>
      <c r="C136" s="68" t="s">
        <v>268</v>
      </c>
      <c r="D136" s="68" t="s">
        <v>635</v>
      </c>
      <c r="E136" s="68" t="s">
        <v>900</v>
      </c>
      <c r="F136" s="68">
        <v>5</v>
      </c>
      <c r="H136" s="68" t="s">
        <v>300</v>
      </c>
      <c r="I136" s="68" t="s">
        <v>889</v>
      </c>
      <c r="J136" s="68" t="s">
        <v>873</v>
      </c>
    </row>
    <row r="137" spans="2:10">
      <c r="B137" s="68" t="s">
        <v>839</v>
      </c>
      <c r="C137" s="68" t="s">
        <v>268</v>
      </c>
      <c r="D137" s="68" t="s">
        <v>644</v>
      </c>
      <c r="E137" s="68" t="s">
        <v>900</v>
      </c>
      <c r="F137" s="68">
        <v>5</v>
      </c>
      <c r="H137" s="68" t="s">
        <v>300</v>
      </c>
      <c r="I137" s="68" t="s">
        <v>889</v>
      </c>
      <c r="J137" s="68" t="s">
        <v>874</v>
      </c>
    </row>
    <row r="138" spans="2:10">
      <c r="B138" s="68" t="s">
        <v>839</v>
      </c>
      <c r="C138" s="68" t="s">
        <v>268</v>
      </c>
      <c r="D138" s="68" t="s">
        <v>650</v>
      </c>
      <c r="E138" s="68" t="s">
        <v>900</v>
      </c>
      <c r="F138" s="68">
        <v>5</v>
      </c>
      <c r="H138" s="68" t="s">
        <v>300</v>
      </c>
      <c r="I138" s="68" t="s">
        <v>889</v>
      </c>
      <c r="J138" s="68" t="s">
        <v>875</v>
      </c>
    </row>
    <row r="139" spans="2:10">
      <c r="B139" s="68" t="s">
        <v>839</v>
      </c>
      <c r="C139" s="68" t="s">
        <v>268</v>
      </c>
      <c r="D139" s="68" t="s">
        <v>659</v>
      </c>
      <c r="E139" s="68" t="s">
        <v>900</v>
      </c>
      <c r="F139" s="68">
        <v>5</v>
      </c>
      <c r="H139" s="68" t="s">
        <v>300</v>
      </c>
      <c r="I139" s="68" t="s">
        <v>889</v>
      </c>
      <c r="J139" s="68" t="s">
        <v>876</v>
      </c>
    </row>
    <row r="140" spans="2:10">
      <c r="B140" s="68" t="s">
        <v>839</v>
      </c>
      <c r="C140" s="68" t="s">
        <v>268</v>
      </c>
      <c r="D140" s="68" t="s">
        <v>668</v>
      </c>
      <c r="E140" s="68" t="s">
        <v>900</v>
      </c>
      <c r="F140" s="68">
        <v>5</v>
      </c>
      <c r="H140" s="68" t="s">
        <v>300</v>
      </c>
      <c r="I140" s="68" t="s">
        <v>889</v>
      </c>
      <c r="J140" s="68" t="s">
        <v>877</v>
      </c>
    </row>
    <row r="141" spans="2:10">
      <c r="B141" s="68" t="s">
        <v>839</v>
      </c>
      <c r="C141" s="68" t="s">
        <v>268</v>
      </c>
      <c r="D141" s="68" t="s">
        <v>677</v>
      </c>
      <c r="E141" s="68" t="s">
        <v>900</v>
      </c>
      <c r="F141" s="68">
        <v>5</v>
      </c>
      <c r="H141" s="68" t="s">
        <v>300</v>
      </c>
      <c r="I141" s="68" t="s">
        <v>889</v>
      </c>
      <c r="J141" s="68" t="s">
        <v>878</v>
      </c>
    </row>
    <row r="142" spans="2:10">
      <c r="B142" s="68" t="s">
        <v>839</v>
      </c>
      <c r="C142" s="68" t="s">
        <v>268</v>
      </c>
      <c r="D142" s="68" t="s">
        <v>686</v>
      </c>
      <c r="E142" s="68" t="s">
        <v>900</v>
      </c>
      <c r="F142" s="68">
        <v>5</v>
      </c>
      <c r="H142" s="68" t="s">
        <v>300</v>
      </c>
      <c r="I142" s="68" t="s">
        <v>889</v>
      </c>
      <c r="J142" s="68" t="s">
        <v>879</v>
      </c>
    </row>
    <row r="143" spans="2:10">
      <c r="B143" s="68" t="s">
        <v>839</v>
      </c>
      <c r="C143" s="68" t="s">
        <v>268</v>
      </c>
      <c r="D143" s="68" t="s">
        <v>907</v>
      </c>
      <c r="E143" s="68" t="s">
        <v>900</v>
      </c>
      <c r="F143" s="68">
        <v>5</v>
      </c>
      <c r="H143" s="68" t="s">
        <v>300</v>
      </c>
      <c r="I143" s="68" t="s">
        <v>889</v>
      </c>
      <c r="J143" s="68" t="s">
        <v>902</v>
      </c>
    </row>
    <row r="144" spans="2:10">
      <c r="B144" s="68" t="s">
        <v>839</v>
      </c>
      <c r="C144" s="68" t="s">
        <v>268</v>
      </c>
      <c r="D144" s="68" t="s">
        <v>908</v>
      </c>
      <c r="E144" s="68" t="s">
        <v>900</v>
      </c>
      <c r="F144" s="68">
        <v>5</v>
      </c>
      <c r="H144" s="68" t="s">
        <v>300</v>
      </c>
      <c r="I144" s="68" t="s">
        <v>889</v>
      </c>
      <c r="J144" s="68" t="s">
        <v>904</v>
      </c>
    </row>
    <row r="145" spans="2:10">
      <c r="B145" s="68" t="s">
        <v>839</v>
      </c>
      <c r="C145" s="68" t="s">
        <v>268</v>
      </c>
      <c r="D145" s="68" t="s">
        <v>692</v>
      </c>
      <c r="E145" s="68" t="s">
        <v>900</v>
      </c>
      <c r="F145" s="68">
        <v>5</v>
      </c>
      <c r="H145" s="68" t="s">
        <v>300</v>
      </c>
      <c r="I145" s="68" t="s">
        <v>889</v>
      </c>
      <c r="J145" s="68" t="s">
        <v>880</v>
      </c>
    </row>
    <row r="146" spans="2:10">
      <c r="B146" s="68" t="s">
        <v>839</v>
      </c>
      <c r="C146" s="68" t="s">
        <v>268</v>
      </c>
      <c r="D146" s="68" t="s">
        <v>701</v>
      </c>
      <c r="E146" s="68" t="s">
        <v>900</v>
      </c>
      <c r="F146" s="68">
        <v>5</v>
      </c>
      <c r="H146" s="68" t="s">
        <v>300</v>
      </c>
      <c r="I146" s="68" t="s">
        <v>889</v>
      </c>
      <c r="J146" s="68" t="s">
        <v>881</v>
      </c>
    </row>
    <row r="147" spans="2:10">
      <c r="B147" s="68" t="s">
        <v>839</v>
      </c>
      <c r="C147" s="68" t="s">
        <v>268</v>
      </c>
      <c r="D147" s="68" t="s">
        <v>710</v>
      </c>
      <c r="E147" s="68" t="s">
        <v>900</v>
      </c>
      <c r="F147" s="68">
        <v>5</v>
      </c>
      <c r="H147" s="68" t="s">
        <v>300</v>
      </c>
      <c r="I147" s="68" t="s">
        <v>889</v>
      </c>
      <c r="J147" s="68" t="s">
        <v>882</v>
      </c>
    </row>
    <row r="148" spans="2:10">
      <c r="B148" s="68" t="s">
        <v>839</v>
      </c>
      <c r="C148" s="68" t="s">
        <v>268</v>
      </c>
      <c r="D148" s="68" t="s">
        <v>719</v>
      </c>
      <c r="E148" s="68" t="s">
        <v>900</v>
      </c>
      <c r="F148" s="68">
        <v>5</v>
      </c>
      <c r="H148" s="68" t="s">
        <v>300</v>
      </c>
      <c r="I148" s="68" t="s">
        <v>889</v>
      </c>
      <c r="J148" s="68" t="s">
        <v>883</v>
      </c>
    </row>
    <row r="149" spans="2:10">
      <c r="B149" s="68" t="s">
        <v>839</v>
      </c>
      <c r="C149" s="68" t="s">
        <v>268</v>
      </c>
      <c r="D149" s="68" t="s">
        <v>728</v>
      </c>
      <c r="E149" s="68" t="s">
        <v>900</v>
      </c>
      <c r="F149" s="68">
        <v>5</v>
      </c>
      <c r="H149" s="68" t="s">
        <v>300</v>
      </c>
      <c r="I149" s="68" t="s">
        <v>889</v>
      </c>
      <c r="J149" s="68" t="s">
        <v>884</v>
      </c>
    </row>
    <row r="150" spans="2:10">
      <c r="B150" s="68" t="s">
        <v>839</v>
      </c>
      <c r="C150" s="68" t="s">
        <v>268</v>
      </c>
      <c r="D150" s="68" t="s">
        <v>737</v>
      </c>
      <c r="E150" s="68" t="s">
        <v>900</v>
      </c>
      <c r="F150" s="68">
        <v>5</v>
      </c>
      <c r="H150" s="68" t="s">
        <v>300</v>
      </c>
      <c r="I150" s="68" t="s">
        <v>889</v>
      </c>
      <c r="J150" s="68" t="s">
        <v>885</v>
      </c>
    </row>
    <row r="151" spans="2:10">
      <c r="B151" s="68" t="s">
        <v>839</v>
      </c>
      <c r="C151" s="68" t="s">
        <v>268</v>
      </c>
      <c r="D151" s="68" t="s">
        <v>746</v>
      </c>
      <c r="E151" s="68" t="s">
        <v>900</v>
      </c>
      <c r="F151" s="68">
        <v>5</v>
      </c>
      <c r="H151" s="68" t="s">
        <v>300</v>
      </c>
      <c r="I151" s="68" t="s">
        <v>889</v>
      </c>
      <c r="J151" s="68" t="s">
        <v>886</v>
      </c>
    </row>
    <row r="152" spans="2:10">
      <c r="B152" s="68" t="s">
        <v>839</v>
      </c>
      <c r="C152" s="68" t="s">
        <v>268</v>
      </c>
      <c r="D152" s="68" t="s">
        <v>755</v>
      </c>
      <c r="E152" s="68" t="s">
        <v>900</v>
      </c>
      <c r="F152" s="68">
        <v>5</v>
      </c>
      <c r="H152" s="68" t="s">
        <v>300</v>
      </c>
      <c r="I152" s="68" t="s">
        <v>889</v>
      </c>
      <c r="J152" s="68" t="s">
        <v>887</v>
      </c>
    </row>
    <row r="153" spans="2:10">
      <c r="B153" s="68" t="s">
        <v>839</v>
      </c>
      <c r="C153" s="68" t="s">
        <v>270</v>
      </c>
      <c r="D153" s="68" t="s">
        <v>302</v>
      </c>
      <c r="E153" s="68" t="s">
        <v>900</v>
      </c>
      <c r="F153" s="68">
        <v>5</v>
      </c>
      <c r="H153" s="68" t="s">
        <v>300</v>
      </c>
      <c r="I153" s="68" t="s">
        <v>840</v>
      </c>
      <c r="J153" s="92" t="s">
        <v>841</v>
      </c>
    </row>
    <row r="154" spans="2:10">
      <c r="B154" s="68" t="s">
        <v>839</v>
      </c>
      <c r="C154" s="68" t="s">
        <v>270</v>
      </c>
      <c r="D154" s="68" t="s">
        <v>311</v>
      </c>
      <c r="E154" s="68" t="s">
        <v>900</v>
      </c>
      <c r="F154" s="68">
        <v>5</v>
      </c>
      <c r="H154" s="68" t="s">
        <v>300</v>
      </c>
      <c r="I154" s="68" t="s">
        <v>840</v>
      </c>
      <c r="J154" s="92" t="s">
        <v>842</v>
      </c>
    </row>
    <row r="155" spans="2:10">
      <c r="B155" s="68" t="s">
        <v>839</v>
      </c>
      <c r="C155" s="68" t="s">
        <v>270</v>
      </c>
      <c r="D155" s="68" t="s">
        <v>320</v>
      </c>
      <c r="E155" s="68" t="s">
        <v>900</v>
      </c>
      <c r="F155" s="68">
        <v>5</v>
      </c>
      <c r="H155" s="68" t="s">
        <v>300</v>
      </c>
      <c r="I155" s="68" t="s">
        <v>840</v>
      </c>
      <c r="J155" s="92" t="s">
        <v>843</v>
      </c>
    </row>
    <row r="156" spans="2:10">
      <c r="B156" s="68" t="s">
        <v>839</v>
      </c>
      <c r="C156" s="68" t="s">
        <v>270</v>
      </c>
      <c r="D156" s="68" t="s">
        <v>329</v>
      </c>
      <c r="E156" s="68" t="s">
        <v>900</v>
      </c>
      <c r="F156" s="68">
        <v>5</v>
      </c>
      <c r="H156" s="68" t="s">
        <v>300</v>
      </c>
      <c r="I156" s="68" t="s">
        <v>840</v>
      </c>
      <c r="J156" s="92" t="s">
        <v>844</v>
      </c>
    </row>
    <row r="157" spans="2:10">
      <c r="B157" s="68" t="s">
        <v>839</v>
      </c>
      <c r="C157" s="68" t="s">
        <v>270</v>
      </c>
      <c r="D157" s="68" t="s">
        <v>338</v>
      </c>
      <c r="E157" s="68" t="s">
        <v>900</v>
      </c>
      <c r="F157" s="68">
        <v>5</v>
      </c>
      <c r="H157" s="68" t="s">
        <v>300</v>
      </c>
      <c r="I157" s="68" t="s">
        <v>840</v>
      </c>
      <c r="J157" s="92" t="s">
        <v>845</v>
      </c>
    </row>
    <row r="158" spans="2:10">
      <c r="B158" s="68" t="s">
        <v>839</v>
      </c>
      <c r="C158" s="68" t="s">
        <v>270</v>
      </c>
      <c r="D158" s="68" t="s">
        <v>347</v>
      </c>
      <c r="E158" s="68" t="s">
        <v>900</v>
      </c>
      <c r="F158" s="68">
        <v>5</v>
      </c>
      <c r="H158" s="68" t="s">
        <v>300</v>
      </c>
      <c r="I158" s="68" t="s">
        <v>840</v>
      </c>
      <c r="J158" s="92" t="s">
        <v>846</v>
      </c>
    </row>
    <row r="159" spans="2:10">
      <c r="B159" s="68" t="s">
        <v>839</v>
      </c>
      <c r="C159" s="68" t="s">
        <v>270</v>
      </c>
      <c r="D159" s="68" t="s">
        <v>356</v>
      </c>
      <c r="E159" s="68" t="s">
        <v>900</v>
      </c>
      <c r="F159" s="68">
        <v>5</v>
      </c>
      <c r="H159" s="68" t="s">
        <v>300</v>
      </c>
      <c r="I159" s="68" t="s">
        <v>840</v>
      </c>
      <c r="J159" s="92" t="s">
        <v>847</v>
      </c>
    </row>
    <row r="160" spans="2:10">
      <c r="B160" s="68" t="s">
        <v>839</v>
      </c>
      <c r="C160" s="68" t="s">
        <v>270</v>
      </c>
      <c r="D160" s="68" t="s">
        <v>365</v>
      </c>
      <c r="E160" s="68" t="s">
        <v>900</v>
      </c>
      <c r="F160" s="68">
        <v>5</v>
      </c>
      <c r="H160" s="68" t="s">
        <v>300</v>
      </c>
      <c r="I160" s="68" t="s">
        <v>840</v>
      </c>
      <c r="J160" s="92" t="s">
        <v>848</v>
      </c>
    </row>
    <row r="161" spans="2:10">
      <c r="B161" s="68" t="s">
        <v>839</v>
      </c>
      <c r="C161" s="68" t="s">
        <v>270</v>
      </c>
      <c r="D161" s="68" t="s">
        <v>374</v>
      </c>
      <c r="E161" s="68" t="s">
        <v>900</v>
      </c>
      <c r="F161" s="68">
        <v>5</v>
      </c>
      <c r="H161" s="68" t="s">
        <v>300</v>
      </c>
      <c r="I161" s="68" t="s">
        <v>840</v>
      </c>
      <c r="J161" s="92" t="s">
        <v>849</v>
      </c>
    </row>
    <row r="162" spans="2:10">
      <c r="B162" s="68" t="s">
        <v>839</v>
      </c>
      <c r="C162" s="68" t="s">
        <v>270</v>
      </c>
      <c r="D162" s="68" t="s">
        <v>383</v>
      </c>
      <c r="E162" s="68" t="s">
        <v>900</v>
      </c>
      <c r="F162" s="68">
        <v>5</v>
      </c>
      <c r="H162" s="68" t="s">
        <v>300</v>
      </c>
      <c r="I162" s="68" t="s">
        <v>840</v>
      </c>
      <c r="J162" s="92" t="s">
        <v>850</v>
      </c>
    </row>
    <row r="163" spans="2:10">
      <c r="B163" s="68" t="s">
        <v>839</v>
      </c>
      <c r="C163" s="68" t="s">
        <v>270</v>
      </c>
      <c r="D163" s="68" t="s">
        <v>826</v>
      </c>
      <c r="E163" s="68" t="s">
        <v>900</v>
      </c>
      <c r="F163" s="68">
        <v>5</v>
      </c>
      <c r="H163" s="68" t="s">
        <v>300</v>
      </c>
      <c r="I163" s="68" t="s">
        <v>840</v>
      </c>
      <c r="J163" s="92" t="s">
        <v>851</v>
      </c>
    </row>
    <row r="164" spans="2:10">
      <c r="B164" s="68" t="s">
        <v>839</v>
      </c>
      <c r="C164" s="68" t="s">
        <v>270</v>
      </c>
      <c r="D164" s="68" t="s">
        <v>401</v>
      </c>
      <c r="E164" s="68" t="s">
        <v>900</v>
      </c>
      <c r="F164" s="68">
        <v>5</v>
      </c>
      <c r="H164" s="68" t="s">
        <v>300</v>
      </c>
      <c r="I164" s="68" t="s">
        <v>840</v>
      </c>
      <c r="J164" s="92" t="s">
        <v>852</v>
      </c>
    </row>
    <row r="165" spans="2:10">
      <c r="B165" s="68" t="s">
        <v>839</v>
      </c>
      <c r="C165" s="68" t="s">
        <v>270</v>
      </c>
      <c r="D165" s="68" t="s">
        <v>410</v>
      </c>
      <c r="E165" s="68" t="s">
        <v>900</v>
      </c>
      <c r="F165" s="68">
        <v>5</v>
      </c>
      <c r="H165" s="68" t="s">
        <v>300</v>
      </c>
      <c r="I165" s="68" t="s">
        <v>840</v>
      </c>
      <c r="J165" s="92" t="s">
        <v>853</v>
      </c>
    </row>
    <row r="166" spans="2:10">
      <c r="B166" s="68" t="s">
        <v>839</v>
      </c>
      <c r="C166" s="68" t="s">
        <v>270</v>
      </c>
      <c r="D166" s="68" t="s">
        <v>419</v>
      </c>
      <c r="E166" s="68" t="s">
        <v>900</v>
      </c>
      <c r="F166" s="68">
        <v>5</v>
      </c>
      <c r="G166" s="68" t="s">
        <v>910</v>
      </c>
      <c r="H166" s="68" t="s">
        <v>300</v>
      </c>
      <c r="I166" s="68" t="s">
        <v>840</v>
      </c>
      <c r="J166" s="92" t="s">
        <v>854</v>
      </c>
    </row>
    <row r="167" spans="2:10">
      <c r="B167" s="68" t="s">
        <v>839</v>
      </c>
      <c r="C167" s="68" t="s">
        <v>270</v>
      </c>
      <c r="D167" s="68" t="s">
        <v>428</v>
      </c>
      <c r="E167" s="68" t="s">
        <v>900</v>
      </c>
      <c r="F167" s="68">
        <v>5</v>
      </c>
      <c r="H167" s="68" t="s">
        <v>300</v>
      </c>
      <c r="I167" s="68" t="s">
        <v>840</v>
      </c>
      <c r="J167" s="92" t="s">
        <v>855</v>
      </c>
    </row>
    <row r="168" spans="2:10">
      <c r="B168" s="68" t="s">
        <v>839</v>
      </c>
      <c r="C168" s="68" t="s">
        <v>270</v>
      </c>
      <c r="D168" s="68" t="s">
        <v>436</v>
      </c>
      <c r="E168" s="68" t="s">
        <v>900</v>
      </c>
      <c r="F168" s="68">
        <v>5</v>
      </c>
      <c r="H168" s="68" t="s">
        <v>300</v>
      </c>
      <c r="I168" s="68" t="s">
        <v>840</v>
      </c>
      <c r="J168" s="92" t="s">
        <v>856</v>
      </c>
    </row>
    <row r="169" spans="2:10">
      <c r="B169" s="68" t="s">
        <v>839</v>
      </c>
      <c r="C169" s="68" t="s">
        <v>270</v>
      </c>
      <c r="D169" s="68" t="s">
        <v>442</v>
      </c>
      <c r="E169" s="68" t="s">
        <v>900</v>
      </c>
      <c r="F169" s="68">
        <v>5</v>
      </c>
      <c r="H169" s="68" t="s">
        <v>300</v>
      </c>
      <c r="I169" s="68" t="s">
        <v>840</v>
      </c>
      <c r="J169" s="92" t="s">
        <v>857</v>
      </c>
    </row>
    <row r="170" spans="2:10">
      <c r="B170" s="68" t="s">
        <v>839</v>
      </c>
      <c r="C170" s="68" t="s">
        <v>270</v>
      </c>
      <c r="D170" s="68" t="s">
        <v>449</v>
      </c>
      <c r="E170" s="68" t="s">
        <v>900</v>
      </c>
      <c r="F170" s="68">
        <v>5</v>
      </c>
      <c r="H170" s="68" t="s">
        <v>300</v>
      </c>
      <c r="I170" s="68" t="s">
        <v>840</v>
      </c>
      <c r="J170" s="92" t="s">
        <v>858</v>
      </c>
    </row>
    <row r="171" spans="2:10">
      <c r="B171" s="68" t="s">
        <v>839</v>
      </c>
      <c r="C171" s="68" t="s">
        <v>270</v>
      </c>
      <c r="D171" s="68" t="s">
        <v>458</v>
      </c>
      <c r="E171" s="68" t="s">
        <v>900</v>
      </c>
      <c r="F171" s="68">
        <v>5</v>
      </c>
      <c r="H171" s="68" t="s">
        <v>300</v>
      </c>
      <c r="I171" s="68" t="s">
        <v>840</v>
      </c>
      <c r="J171" s="92" t="s">
        <v>859</v>
      </c>
    </row>
    <row r="172" spans="2:10">
      <c r="B172" s="68" t="s">
        <v>839</v>
      </c>
      <c r="C172" s="68" t="s">
        <v>270</v>
      </c>
      <c r="D172" s="68" t="s">
        <v>467</v>
      </c>
      <c r="E172" s="68" t="s">
        <v>900</v>
      </c>
      <c r="F172" s="68">
        <v>5</v>
      </c>
      <c r="H172" s="68" t="s">
        <v>300</v>
      </c>
      <c r="I172" s="68" t="s">
        <v>840</v>
      </c>
      <c r="J172" s="92" t="s">
        <v>860</v>
      </c>
    </row>
    <row r="173" spans="2:10">
      <c r="B173" s="68" t="s">
        <v>839</v>
      </c>
      <c r="C173" s="68" t="s">
        <v>270</v>
      </c>
      <c r="D173" s="68" t="s">
        <v>476</v>
      </c>
      <c r="E173" s="68" t="s">
        <v>900</v>
      </c>
      <c r="F173" s="68">
        <v>5</v>
      </c>
      <c r="H173" s="68" t="s">
        <v>300</v>
      </c>
      <c r="I173" s="68" t="s">
        <v>840</v>
      </c>
      <c r="J173" s="92" t="s">
        <v>861</v>
      </c>
    </row>
    <row r="174" spans="2:10">
      <c r="B174" s="68" t="s">
        <v>839</v>
      </c>
      <c r="C174" s="68" t="s">
        <v>270</v>
      </c>
      <c r="D174" s="68" t="s">
        <v>485</v>
      </c>
      <c r="E174" s="68" t="s">
        <v>900</v>
      </c>
      <c r="F174" s="68">
        <v>5</v>
      </c>
      <c r="H174" s="68" t="s">
        <v>300</v>
      </c>
      <c r="I174" s="68" t="s">
        <v>840</v>
      </c>
      <c r="J174" s="92" t="s">
        <v>862</v>
      </c>
    </row>
    <row r="175" spans="2:10">
      <c r="B175" s="68" t="s">
        <v>839</v>
      </c>
      <c r="C175" s="68" t="s">
        <v>270</v>
      </c>
      <c r="D175" s="68" t="s">
        <v>494</v>
      </c>
      <c r="E175" s="68" t="s">
        <v>900</v>
      </c>
      <c r="F175" s="68">
        <v>5</v>
      </c>
      <c r="H175" s="68" t="s">
        <v>300</v>
      </c>
      <c r="I175" s="68" t="s">
        <v>840</v>
      </c>
      <c r="J175" s="92" t="s">
        <v>863</v>
      </c>
    </row>
    <row r="176" spans="2:10">
      <c r="B176" s="68" t="s">
        <v>839</v>
      </c>
      <c r="C176" s="68" t="s">
        <v>270</v>
      </c>
      <c r="D176" s="68" t="s">
        <v>503</v>
      </c>
      <c r="E176" s="68" t="s">
        <v>900</v>
      </c>
      <c r="F176" s="68">
        <v>5</v>
      </c>
      <c r="H176" s="68" t="s">
        <v>300</v>
      </c>
      <c r="I176" s="68" t="s">
        <v>840</v>
      </c>
      <c r="J176" s="92" t="s">
        <v>864</v>
      </c>
    </row>
    <row r="177" spans="2:10">
      <c r="B177" s="68" t="s">
        <v>839</v>
      </c>
      <c r="C177" s="68" t="s">
        <v>270</v>
      </c>
      <c r="D177" s="68" t="s">
        <v>512</v>
      </c>
      <c r="E177" s="68" t="s">
        <v>900</v>
      </c>
      <c r="F177" s="68">
        <v>5</v>
      </c>
      <c r="H177" s="68" t="s">
        <v>300</v>
      </c>
      <c r="I177" s="68" t="s">
        <v>840</v>
      </c>
      <c r="J177" s="92" t="s">
        <v>865</v>
      </c>
    </row>
    <row r="178" spans="2:10">
      <c r="B178" s="68" t="s">
        <v>839</v>
      </c>
      <c r="C178" s="68" t="s">
        <v>270</v>
      </c>
      <c r="D178" s="68" t="s">
        <v>521</v>
      </c>
      <c r="E178" s="68" t="s">
        <v>900</v>
      </c>
      <c r="F178" s="68">
        <v>5</v>
      </c>
      <c r="G178" s="68" t="s">
        <v>911</v>
      </c>
      <c r="H178" s="68" t="s">
        <v>300</v>
      </c>
      <c r="I178" s="68" t="s">
        <v>840</v>
      </c>
      <c r="J178" s="92" t="s">
        <v>866</v>
      </c>
    </row>
    <row r="179" spans="2:10">
      <c r="B179" s="68" t="s">
        <v>839</v>
      </c>
      <c r="C179" s="68" t="s">
        <v>270</v>
      </c>
      <c r="D179" s="68" t="s">
        <v>584</v>
      </c>
      <c r="E179" s="68" t="s">
        <v>900</v>
      </c>
      <c r="F179" s="68">
        <v>5</v>
      </c>
      <c r="H179" s="68" t="s">
        <v>300</v>
      </c>
      <c r="I179" s="68" t="s">
        <v>840</v>
      </c>
      <c r="J179" s="68" t="s">
        <v>867</v>
      </c>
    </row>
    <row r="180" spans="2:10">
      <c r="B180" s="68" t="s">
        <v>839</v>
      </c>
      <c r="C180" s="68" t="s">
        <v>270</v>
      </c>
      <c r="D180" s="68" t="s">
        <v>593</v>
      </c>
      <c r="E180" s="68" t="s">
        <v>900</v>
      </c>
      <c r="F180" s="68">
        <v>5</v>
      </c>
      <c r="H180" s="68" t="s">
        <v>300</v>
      </c>
      <c r="I180" s="68" t="s">
        <v>840</v>
      </c>
      <c r="J180" s="68" t="s">
        <v>868</v>
      </c>
    </row>
    <row r="181" spans="2:10">
      <c r="B181" s="68" t="s">
        <v>839</v>
      </c>
      <c r="C181" s="68" t="s">
        <v>270</v>
      </c>
      <c r="D181" s="68" t="s">
        <v>602</v>
      </c>
      <c r="E181" s="68" t="s">
        <v>900</v>
      </c>
      <c r="F181" s="68">
        <v>5</v>
      </c>
      <c r="H181" s="68" t="s">
        <v>300</v>
      </c>
      <c r="I181" s="68" t="s">
        <v>840</v>
      </c>
      <c r="J181" s="68" t="s">
        <v>869</v>
      </c>
    </row>
    <row r="182" spans="2:10">
      <c r="B182" s="68" t="s">
        <v>839</v>
      </c>
      <c r="C182" s="68" t="s">
        <v>270</v>
      </c>
      <c r="D182" s="68" t="s">
        <v>611</v>
      </c>
      <c r="E182" s="68" t="s">
        <v>900</v>
      </c>
      <c r="F182" s="68">
        <v>5</v>
      </c>
      <c r="H182" s="68" t="s">
        <v>300</v>
      </c>
      <c r="I182" s="68" t="s">
        <v>840</v>
      </c>
      <c r="J182" s="68" t="s">
        <v>870</v>
      </c>
    </row>
    <row r="183" spans="2:10">
      <c r="B183" s="68" t="s">
        <v>839</v>
      </c>
      <c r="C183" s="68" t="s">
        <v>270</v>
      </c>
      <c r="D183" s="68" t="s">
        <v>620</v>
      </c>
      <c r="E183" s="68" t="s">
        <v>900</v>
      </c>
      <c r="F183" s="68">
        <v>5</v>
      </c>
      <c r="H183" s="68" t="s">
        <v>300</v>
      </c>
      <c r="I183" s="68" t="s">
        <v>840</v>
      </c>
      <c r="J183" s="68" t="s">
        <v>871</v>
      </c>
    </row>
    <row r="184" spans="2:10">
      <c r="B184" s="68" t="s">
        <v>839</v>
      </c>
      <c r="C184" s="68" t="s">
        <v>270</v>
      </c>
      <c r="D184" s="68" t="s">
        <v>812</v>
      </c>
      <c r="E184" s="68" t="s">
        <v>900</v>
      </c>
      <c r="F184" s="68">
        <v>5</v>
      </c>
      <c r="H184" s="68" t="s">
        <v>300</v>
      </c>
      <c r="I184" s="68" t="s">
        <v>840</v>
      </c>
      <c r="J184" s="68" t="s">
        <v>872</v>
      </c>
    </row>
    <row r="185" spans="2:10">
      <c r="B185" s="68" t="s">
        <v>839</v>
      </c>
      <c r="C185" s="68" t="s">
        <v>270</v>
      </c>
      <c r="D185" s="68" t="s">
        <v>629</v>
      </c>
      <c r="E185" s="68" t="s">
        <v>900</v>
      </c>
      <c r="F185" s="68">
        <v>5</v>
      </c>
      <c r="H185" s="68" t="s">
        <v>300</v>
      </c>
      <c r="I185" s="68" t="s">
        <v>840</v>
      </c>
      <c r="J185" s="68" t="s">
        <v>873</v>
      </c>
    </row>
    <row r="186" spans="2:10">
      <c r="B186" s="68" t="s">
        <v>839</v>
      </c>
      <c r="C186" s="68" t="s">
        <v>270</v>
      </c>
      <c r="D186" s="68" t="s">
        <v>638</v>
      </c>
      <c r="E186" s="68" t="s">
        <v>900</v>
      </c>
      <c r="F186" s="68">
        <v>5</v>
      </c>
      <c r="H186" s="68" t="s">
        <v>300</v>
      </c>
      <c r="I186" s="68" t="s">
        <v>840</v>
      </c>
      <c r="J186" s="68" t="s">
        <v>874</v>
      </c>
    </row>
    <row r="187" spans="2:10">
      <c r="B187" s="68" t="s">
        <v>839</v>
      </c>
      <c r="C187" s="68" t="s">
        <v>270</v>
      </c>
      <c r="D187" s="68" t="s">
        <v>647</v>
      </c>
      <c r="E187" s="68" t="s">
        <v>900</v>
      </c>
      <c r="F187" s="68">
        <v>5</v>
      </c>
      <c r="H187" s="68" t="s">
        <v>300</v>
      </c>
      <c r="I187" s="68" t="s">
        <v>840</v>
      </c>
      <c r="J187" s="68" t="s">
        <v>875</v>
      </c>
    </row>
    <row r="188" spans="2:10">
      <c r="B188" s="68" t="s">
        <v>839</v>
      </c>
      <c r="C188" s="68" t="s">
        <v>270</v>
      </c>
      <c r="D188" s="68" t="s">
        <v>653</v>
      </c>
      <c r="E188" s="68" t="s">
        <v>900</v>
      </c>
      <c r="F188" s="68">
        <v>5</v>
      </c>
      <c r="H188" s="68" t="s">
        <v>300</v>
      </c>
      <c r="I188" s="68" t="s">
        <v>840</v>
      </c>
      <c r="J188" s="68" t="s">
        <v>876</v>
      </c>
    </row>
    <row r="189" spans="2:10">
      <c r="B189" s="68" t="s">
        <v>839</v>
      </c>
      <c r="C189" s="68" t="s">
        <v>270</v>
      </c>
      <c r="D189" s="68" t="s">
        <v>662</v>
      </c>
      <c r="E189" s="68" t="s">
        <v>900</v>
      </c>
      <c r="F189" s="68">
        <v>5</v>
      </c>
      <c r="H189" s="68" t="s">
        <v>300</v>
      </c>
      <c r="I189" s="68" t="s">
        <v>840</v>
      </c>
      <c r="J189" s="68" t="s">
        <v>877</v>
      </c>
    </row>
    <row r="190" spans="2:10">
      <c r="B190" s="68" t="s">
        <v>839</v>
      </c>
      <c r="C190" s="68" t="s">
        <v>270</v>
      </c>
      <c r="D190" s="68" t="s">
        <v>671</v>
      </c>
      <c r="E190" s="68" t="s">
        <v>900</v>
      </c>
      <c r="F190" s="68">
        <v>5</v>
      </c>
      <c r="H190" s="68" t="s">
        <v>300</v>
      </c>
      <c r="I190" s="68" t="s">
        <v>840</v>
      </c>
      <c r="J190" s="68" t="s">
        <v>878</v>
      </c>
    </row>
    <row r="191" spans="2:10">
      <c r="B191" s="68" t="s">
        <v>839</v>
      </c>
      <c r="C191" s="68" t="s">
        <v>270</v>
      </c>
      <c r="D191" s="68" t="s">
        <v>680</v>
      </c>
      <c r="E191" s="68" t="s">
        <v>900</v>
      </c>
      <c r="F191" s="68">
        <v>5</v>
      </c>
      <c r="H191" s="68" t="s">
        <v>300</v>
      </c>
      <c r="I191" s="68" t="s">
        <v>840</v>
      </c>
      <c r="J191" s="68" t="s">
        <v>879</v>
      </c>
    </row>
    <row r="192" spans="2:10">
      <c r="B192" s="68" t="s">
        <v>839</v>
      </c>
      <c r="C192" s="68" t="s">
        <v>270</v>
      </c>
      <c r="D192" s="68" t="s">
        <v>901</v>
      </c>
      <c r="E192" s="68" t="s">
        <v>900</v>
      </c>
      <c r="F192" s="68">
        <v>5</v>
      </c>
      <c r="H192" s="68" t="s">
        <v>300</v>
      </c>
      <c r="I192" s="68" t="s">
        <v>840</v>
      </c>
      <c r="J192" s="68" t="s">
        <v>902</v>
      </c>
    </row>
    <row r="193" spans="2:10">
      <c r="B193" s="68" t="s">
        <v>839</v>
      </c>
      <c r="C193" s="68" t="s">
        <v>270</v>
      </c>
      <c r="D193" s="68" t="s">
        <v>903</v>
      </c>
      <c r="E193" s="68" t="s">
        <v>900</v>
      </c>
      <c r="F193" s="68">
        <v>5</v>
      </c>
      <c r="H193" s="68" t="s">
        <v>300</v>
      </c>
      <c r="I193" s="68" t="s">
        <v>840</v>
      </c>
      <c r="J193" s="68" t="s">
        <v>904</v>
      </c>
    </row>
    <row r="194" spans="2:10">
      <c r="B194" s="68" t="s">
        <v>839</v>
      </c>
      <c r="C194" s="68" t="s">
        <v>270</v>
      </c>
      <c r="D194" s="68" t="s">
        <v>821</v>
      </c>
      <c r="E194" s="68" t="s">
        <v>900</v>
      </c>
      <c r="F194" s="68">
        <v>5</v>
      </c>
      <c r="H194" s="68" t="s">
        <v>300</v>
      </c>
      <c r="I194" s="68" t="s">
        <v>840</v>
      </c>
      <c r="J194" s="68" t="s">
        <v>880</v>
      </c>
    </row>
    <row r="195" spans="2:10">
      <c r="B195" s="68" t="s">
        <v>839</v>
      </c>
      <c r="C195" s="68" t="s">
        <v>270</v>
      </c>
      <c r="D195" s="68" t="s">
        <v>695</v>
      </c>
      <c r="E195" s="68" t="s">
        <v>900</v>
      </c>
      <c r="F195" s="68">
        <v>5</v>
      </c>
      <c r="H195" s="68" t="s">
        <v>300</v>
      </c>
      <c r="I195" s="68" t="s">
        <v>840</v>
      </c>
      <c r="J195" s="68" t="s">
        <v>881</v>
      </c>
    </row>
    <row r="196" spans="2:10">
      <c r="B196" s="68" t="s">
        <v>839</v>
      </c>
      <c r="C196" s="68" t="s">
        <v>270</v>
      </c>
      <c r="D196" s="68" t="s">
        <v>704</v>
      </c>
      <c r="E196" s="68" t="s">
        <v>900</v>
      </c>
      <c r="F196" s="68">
        <v>5</v>
      </c>
      <c r="G196" s="68" t="s">
        <v>912</v>
      </c>
      <c r="H196" s="68" t="s">
        <v>300</v>
      </c>
      <c r="I196" s="68" t="s">
        <v>840</v>
      </c>
      <c r="J196" s="68" t="s">
        <v>882</v>
      </c>
    </row>
    <row r="197" spans="2:10">
      <c r="B197" s="68" t="s">
        <v>839</v>
      </c>
      <c r="C197" s="68" t="s">
        <v>270</v>
      </c>
      <c r="D197" s="68" t="s">
        <v>713</v>
      </c>
      <c r="E197" s="68" t="s">
        <v>900</v>
      </c>
      <c r="F197" s="68">
        <v>5</v>
      </c>
      <c r="H197" s="68" t="s">
        <v>300</v>
      </c>
      <c r="I197" s="68" t="s">
        <v>840</v>
      </c>
      <c r="J197" s="68" t="s">
        <v>883</v>
      </c>
    </row>
    <row r="198" spans="2:10">
      <c r="B198" s="68" t="s">
        <v>839</v>
      </c>
      <c r="C198" s="68" t="s">
        <v>270</v>
      </c>
      <c r="D198" s="68" t="s">
        <v>722</v>
      </c>
      <c r="E198" s="68" t="s">
        <v>900</v>
      </c>
      <c r="F198" s="68">
        <v>5</v>
      </c>
      <c r="H198" s="68" t="s">
        <v>300</v>
      </c>
      <c r="I198" s="68" t="s">
        <v>840</v>
      </c>
      <c r="J198" s="68" t="s">
        <v>884</v>
      </c>
    </row>
    <row r="199" spans="2:10">
      <c r="B199" s="68" t="s">
        <v>839</v>
      </c>
      <c r="C199" s="68" t="s">
        <v>270</v>
      </c>
      <c r="D199" s="68" t="s">
        <v>731</v>
      </c>
      <c r="E199" s="68" t="s">
        <v>900</v>
      </c>
      <c r="F199" s="68">
        <v>5</v>
      </c>
      <c r="H199" s="68" t="s">
        <v>300</v>
      </c>
      <c r="I199" s="68" t="s">
        <v>840</v>
      </c>
      <c r="J199" s="68" t="s">
        <v>885</v>
      </c>
    </row>
    <row r="200" spans="2:10">
      <c r="B200" s="68" t="s">
        <v>839</v>
      </c>
      <c r="C200" s="68" t="s">
        <v>270</v>
      </c>
      <c r="D200" s="68" t="s">
        <v>740</v>
      </c>
      <c r="E200" s="68" t="s">
        <v>900</v>
      </c>
      <c r="F200" s="68">
        <v>5</v>
      </c>
      <c r="H200" s="68" t="s">
        <v>300</v>
      </c>
      <c r="I200" s="68" t="s">
        <v>840</v>
      </c>
      <c r="J200" s="68" t="s">
        <v>886</v>
      </c>
    </row>
    <row r="201" spans="2:10">
      <c r="B201" s="68" t="s">
        <v>839</v>
      </c>
      <c r="C201" s="68" t="s">
        <v>270</v>
      </c>
      <c r="D201" s="68" t="s">
        <v>749</v>
      </c>
      <c r="E201" s="68" t="s">
        <v>900</v>
      </c>
      <c r="F201" s="68">
        <v>5</v>
      </c>
      <c r="G201" s="68" t="s">
        <v>911</v>
      </c>
      <c r="H201" s="68" t="s">
        <v>300</v>
      </c>
      <c r="I201" s="68" t="s">
        <v>840</v>
      </c>
      <c r="J201" s="68" t="s">
        <v>887</v>
      </c>
    </row>
    <row r="202" spans="2:10">
      <c r="B202" s="68" t="s">
        <v>839</v>
      </c>
      <c r="C202" s="68" t="s">
        <v>270</v>
      </c>
      <c r="D202" s="68" t="s">
        <v>305</v>
      </c>
      <c r="E202" s="68" t="s">
        <v>900</v>
      </c>
      <c r="F202" s="68">
        <v>5</v>
      </c>
      <c r="H202" s="68" t="s">
        <v>300</v>
      </c>
      <c r="I202" s="68" t="s">
        <v>888</v>
      </c>
      <c r="J202" s="92" t="s">
        <v>841</v>
      </c>
    </row>
    <row r="203" spans="2:10">
      <c r="B203" s="68" t="s">
        <v>839</v>
      </c>
      <c r="C203" s="68" t="s">
        <v>270</v>
      </c>
      <c r="D203" s="68" t="s">
        <v>314</v>
      </c>
      <c r="E203" s="68" t="s">
        <v>900</v>
      </c>
      <c r="F203" s="68">
        <v>5</v>
      </c>
      <c r="H203" s="68" t="s">
        <v>300</v>
      </c>
      <c r="I203" s="68" t="s">
        <v>888</v>
      </c>
      <c r="J203" s="92" t="s">
        <v>842</v>
      </c>
    </row>
    <row r="204" spans="2:10">
      <c r="B204" s="68" t="s">
        <v>839</v>
      </c>
      <c r="C204" s="68" t="s">
        <v>270</v>
      </c>
      <c r="D204" s="68" t="s">
        <v>323</v>
      </c>
      <c r="E204" s="68" t="s">
        <v>900</v>
      </c>
      <c r="F204" s="68">
        <v>5</v>
      </c>
      <c r="H204" s="68" t="s">
        <v>300</v>
      </c>
      <c r="I204" s="68" t="s">
        <v>888</v>
      </c>
      <c r="J204" s="92" t="s">
        <v>843</v>
      </c>
    </row>
    <row r="205" spans="2:10">
      <c r="B205" s="68" t="s">
        <v>839</v>
      </c>
      <c r="C205" s="68" t="s">
        <v>270</v>
      </c>
      <c r="D205" s="68" t="s">
        <v>332</v>
      </c>
      <c r="E205" s="68" t="s">
        <v>900</v>
      </c>
      <c r="F205" s="68">
        <v>5</v>
      </c>
      <c r="H205" s="68" t="s">
        <v>300</v>
      </c>
      <c r="I205" s="68" t="s">
        <v>888</v>
      </c>
      <c r="J205" s="92" t="s">
        <v>844</v>
      </c>
    </row>
    <row r="206" spans="2:10">
      <c r="B206" s="68" t="s">
        <v>839</v>
      </c>
      <c r="C206" s="68" t="s">
        <v>270</v>
      </c>
      <c r="D206" s="68" t="s">
        <v>341</v>
      </c>
      <c r="E206" s="68" t="s">
        <v>900</v>
      </c>
      <c r="F206" s="68">
        <v>5</v>
      </c>
      <c r="H206" s="68" t="s">
        <v>300</v>
      </c>
      <c r="I206" s="68" t="s">
        <v>888</v>
      </c>
      <c r="J206" s="92" t="s">
        <v>845</v>
      </c>
    </row>
    <row r="207" spans="2:10">
      <c r="B207" s="68" t="s">
        <v>839</v>
      </c>
      <c r="C207" s="68" t="s">
        <v>270</v>
      </c>
      <c r="D207" s="68" t="s">
        <v>350</v>
      </c>
      <c r="E207" s="68" t="s">
        <v>900</v>
      </c>
      <c r="F207" s="68">
        <v>5</v>
      </c>
      <c r="H207" s="68" t="s">
        <v>300</v>
      </c>
      <c r="I207" s="68" t="s">
        <v>888</v>
      </c>
      <c r="J207" s="92" t="s">
        <v>846</v>
      </c>
    </row>
    <row r="208" spans="2:10">
      <c r="B208" s="68" t="s">
        <v>839</v>
      </c>
      <c r="C208" s="68" t="s">
        <v>270</v>
      </c>
      <c r="D208" s="68" t="s">
        <v>359</v>
      </c>
      <c r="E208" s="68" t="s">
        <v>900</v>
      </c>
      <c r="F208" s="68">
        <v>5</v>
      </c>
      <c r="H208" s="68" t="s">
        <v>300</v>
      </c>
      <c r="I208" s="68" t="s">
        <v>888</v>
      </c>
      <c r="J208" s="92" t="s">
        <v>847</v>
      </c>
    </row>
    <row r="209" spans="2:10">
      <c r="B209" s="68" t="s">
        <v>839</v>
      </c>
      <c r="C209" s="68" t="s">
        <v>270</v>
      </c>
      <c r="D209" s="68" t="s">
        <v>368</v>
      </c>
      <c r="E209" s="68" t="s">
        <v>900</v>
      </c>
      <c r="F209" s="68">
        <v>5</v>
      </c>
      <c r="H209" s="68" t="s">
        <v>300</v>
      </c>
      <c r="I209" s="68" t="s">
        <v>888</v>
      </c>
      <c r="J209" s="92" t="s">
        <v>848</v>
      </c>
    </row>
    <row r="210" spans="2:10">
      <c r="B210" s="68" t="s">
        <v>839</v>
      </c>
      <c r="C210" s="68" t="s">
        <v>270</v>
      </c>
      <c r="D210" s="68" t="s">
        <v>377</v>
      </c>
      <c r="E210" s="68" t="s">
        <v>900</v>
      </c>
      <c r="F210" s="68">
        <v>5</v>
      </c>
      <c r="H210" s="68" t="s">
        <v>300</v>
      </c>
      <c r="I210" s="68" t="s">
        <v>888</v>
      </c>
      <c r="J210" s="92" t="s">
        <v>849</v>
      </c>
    </row>
    <row r="211" spans="2:10">
      <c r="B211" s="68" t="s">
        <v>839</v>
      </c>
      <c r="C211" s="68" t="s">
        <v>270</v>
      </c>
      <c r="D211" s="68" t="s">
        <v>386</v>
      </c>
      <c r="E211" s="68" t="s">
        <v>900</v>
      </c>
      <c r="F211" s="68">
        <v>5</v>
      </c>
      <c r="H211" s="68" t="s">
        <v>300</v>
      </c>
      <c r="I211" s="68" t="s">
        <v>888</v>
      </c>
      <c r="J211" s="92" t="s">
        <v>850</v>
      </c>
    </row>
    <row r="212" spans="2:10">
      <c r="B212" s="68" t="s">
        <v>839</v>
      </c>
      <c r="C212" s="68" t="s">
        <v>270</v>
      </c>
      <c r="D212" s="68" t="s">
        <v>827</v>
      </c>
      <c r="E212" s="68" t="s">
        <v>900</v>
      </c>
      <c r="F212" s="68">
        <v>5</v>
      </c>
      <c r="H212" s="68" t="s">
        <v>300</v>
      </c>
      <c r="I212" s="68" t="s">
        <v>888</v>
      </c>
      <c r="J212" s="92" t="s">
        <v>851</v>
      </c>
    </row>
    <row r="213" spans="2:10">
      <c r="B213" s="68" t="s">
        <v>839</v>
      </c>
      <c r="C213" s="68" t="s">
        <v>270</v>
      </c>
      <c r="D213" s="68" t="s">
        <v>404</v>
      </c>
      <c r="E213" s="68" t="s">
        <v>900</v>
      </c>
      <c r="F213" s="68">
        <v>5</v>
      </c>
      <c r="H213" s="68" t="s">
        <v>300</v>
      </c>
      <c r="I213" s="68" t="s">
        <v>888</v>
      </c>
      <c r="J213" s="92" t="s">
        <v>852</v>
      </c>
    </row>
    <row r="214" spans="2:10">
      <c r="B214" s="68" t="s">
        <v>839</v>
      </c>
      <c r="C214" s="68" t="s">
        <v>270</v>
      </c>
      <c r="D214" s="68" t="s">
        <v>413</v>
      </c>
      <c r="E214" s="68" t="s">
        <v>900</v>
      </c>
      <c r="F214" s="68">
        <v>5</v>
      </c>
      <c r="H214" s="68" t="s">
        <v>300</v>
      </c>
      <c r="I214" s="68" t="s">
        <v>888</v>
      </c>
      <c r="J214" s="92" t="s">
        <v>853</v>
      </c>
    </row>
    <row r="215" spans="2:10">
      <c r="B215" s="68" t="s">
        <v>839</v>
      </c>
      <c r="C215" s="68" t="s">
        <v>270</v>
      </c>
      <c r="D215" s="68" t="s">
        <v>422</v>
      </c>
      <c r="E215" s="68" t="s">
        <v>900</v>
      </c>
      <c r="F215" s="68">
        <v>5</v>
      </c>
      <c r="G215" s="68" t="s">
        <v>910</v>
      </c>
      <c r="H215" s="68" t="s">
        <v>300</v>
      </c>
      <c r="I215" s="68" t="s">
        <v>888</v>
      </c>
      <c r="J215" s="92" t="s">
        <v>854</v>
      </c>
    </row>
    <row r="216" spans="2:10">
      <c r="B216" s="68" t="s">
        <v>839</v>
      </c>
      <c r="C216" s="68" t="s">
        <v>270</v>
      </c>
      <c r="D216" s="68" t="s">
        <v>431</v>
      </c>
      <c r="E216" s="68" t="s">
        <v>900</v>
      </c>
      <c r="F216" s="68">
        <v>5</v>
      </c>
      <c r="H216" s="68" t="s">
        <v>300</v>
      </c>
      <c r="I216" s="68" t="s">
        <v>888</v>
      </c>
      <c r="J216" s="92" t="s">
        <v>855</v>
      </c>
    </row>
    <row r="217" spans="2:10">
      <c r="B217" s="68" t="s">
        <v>839</v>
      </c>
      <c r="C217" s="68" t="s">
        <v>270</v>
      </c>
      <c r="D217" s="68" t="s">
        <v>438</v>
      </c>
      <c r="E217" s="68" t="s">
        <v>900</v>
      </c>
      <c r="F217" s="68">
        <v>5</v>
      </c>
      <c r="H217" s="68" t="s">
        <v>300</v>
      </c>
      <c r="I217" s="68" t="s">
        <v>888</v>
      </c>
      <c r="J217" s="92" t="s">
        <v>856</v>
      </c>
    </row>
    <row r="218" spans="2:10">
      <c r="B218" s="68" t="s">
        <v>839</v>
      </c>
      <c r="C218" s="68" t="s">
        <v>270</v>
      </c>
      <c r="D218" s="68" t="s">
        <v>444</v>
      </c>
      <c r="E218" s="68" t="s">
        <v>900</v>
      </c>
      <c r="F218" s="68">
        <v>5</v>
      </c>
      <c r="H218" s="68" t="s">
        <v>300</v>
      </c>
      <c r="I218" s="68" t="s">
        <v>888</v>
      </c>
      <c r="J218" s="92" t="s">
        <v>857</v>
      </c>
    </row>
    <row r="219" spans="2:10">
      <c r="B219" s="68" t="s">
        <v>839</v>
      </c>
      <c r="C219" s="68" t="s">
        <v>270</v>
      </c>
      <c r="D219" s="68" t="s">
        <v>452</v>
      </c>
      <c r="E219" s="68" t="s">
        <v>900</v>
      </c>
      <c r="F219" s="68">
        <v>5</v>
      </c>
      <c r="H219" s="68" t="s">
        <v>300</v>
      </c>
      <c r="I219" s="68" t="s">
        <v>888</v>
      </c>
      <c r="J219" s="92" t="s">
        <v>858</v>
      </c>
    </row>
    <row r="220" spans="2:10">
      <c r="B220" s="68" t="s">
        <v>839</v>
      </c>
      <c r="C220" s="68" t="s">
        <v>270</v>
      </c>
      <c r="D220" s="68" t="s">
        <v>461</v>
      </c>
      <c r="E220" s="68" t="s">
        <v>900</v>
      </c>
      <c r="F220" s="68">
        <v>5</v>
      </c>
      <c r="H220" s="68" t="s">
        <v>300</v>
      </c>
      <c r="I220" s="68" t="s">
        <v>888</v>
      </c>
      <c r="J220" s="92" t="s">
        <v>859</v>
      </c>
    </row>
    <row r="221" spans="2:10">
      <c r="B221" s="68" t="s">
        <v>839</v>
      </c>
      <c r="C221" s="68" t="s">
        <v>270</v>
      </c>
      <c r="D221" s="68" t="s">
        <v>470</v>
      </c>
      <c r="E221" s="68" t="s">
        <v>900</v>
      </c>
      <c r="F221" s="68">
        <v>5</v>
      </c>
      <c r="H221" s="68" t="s">
        <v>300</v>
      </c>
      <c r="I221" s="68" t="s">
        <v>888</v>
      </c>
      <c r="J221" s="92" t="s">
        <v>860</v>
      </c>
    </row>
    <row r="222" spans="2:10">
      <c r="B222" s="68" t="s">
        <v>839</v>
      </c>
      <c r="C222" s="68" t="s">
        <v>270</v>
      </c>
      <c r="D222" s="68" t="s">
        <v>479</v>
      </c>
      <c r="E222" s="68" t="s">
        <v>900</v>
      </c>
      <c r="F222" s="68">
        <v>5</v>
      </c>
      <c r="H222" s="68" t="s">
        <v>300</v>
      </c>
      <c r="I222" s="68" t="s">
        <v>888</v>
      </c>
      <c r="J222" s="92" t="s">
        <v>861</v>
      </c>
    </row>
    <row r="223" spans="2:10">
      <c r="B223" s="68" t="s">
        <v>839</v>
      </c>
      <c r="C223" s="68" t="s">
        <v>270</v>
      </c>
      <c r="D223" s="68" t="s">
        <v>488</v>
      </c>
      <c r="E223" s="68" t="s">
        <v>900</v>
      </c>
      <c r="F223" s="68">
        <v>5</v>
      </c>
      <c r="H223" s="68" t="s">
        <v>300</v>
      </c>
      <c r="I223" s="68" t="s">
        <v>888</v>
      </c>
      <c r="J223" s="92" t="s">
        <v>862</v>
      </c>
    </row>
    <row r="224" spans="2:10">
      <c r="B224" s="68" t="s">
        <v>839</v>
      </c>
      <c r="C224" s="68" t="s">
        <v>270</v>
      </c>
      <c r="D224" s="68" t="s">
        <v>497</v>
      </c>
      <c r="E224" s="68" t="s">
        <v>900</v>
      </c>
      <c r="F224" s="68">
        <v>5</v>
      </c>
      <c r="H224" s="68" t="s">
        <v>300</v>
      </c>
      <c r="I224" s="68" t="s">
        <v>888</v>
      </c>
      <c r="J224" s="92" t="s">
        <v>863</v>
      </c>
    </row>
    <row r="225" spans="2:10">
      <c r="B225" s="68" t="s">
        <v>839</v>
      </c>
      <c r="C225" s="68" t="s">
        <v>270</v>
      </c>
      <c r="D225" s="68" t="s">
        <v>506</v>
      </c>
      <c r="E225" s="68" t="s">
        <v>900</v>
      </c>
      <c r="F225" s="68">
        <v>5</v>
      </c>
      <c r="H225" s="68" t="s">
        <v>300</v>
      </c>
      <c r="I225" s="68" t="s">
        <v>888</v>
      </c>
      <c r="J225" s="92" t="s">
        <v>864</v>
      </c>
    </row>
    <row r="226" spans="2:10">
      <c r="B226" s="68" t="s">
        <v>839</v>
      </c>
      <c r="C226" s="68" t="s">
        <v>270</v>
      </c>
      <c r="D226" s="68" t="s">
        <v>515</v>
      </c>
      <c r="E226" s="68" t="s">
        <v>900</v>
      </c>
      <c r="F226" s="68">
        <v>5</v>
      </c>
      <c r="H226" s="68" t="s">
        <v>300</v>
      </c>
      <c r="I226" s="68" t="s">
        <v>888</v>
      </c>
      <c r="J226" s="92" t="s">
        <v>865</v>
      </c>
    </row>
    <row r="227" spans="2:10">
      <c r="B227" s="68" t="s">
        <v>839</v>
      </c>
      <c r="C227" s="68" t="s">
        <v>270</v>
      </c>
      <c r="D227" s="68" t="s">
        <v>524</v>
      </c>
      <c r="E227" s="68" t="s">
        <v>900</v>
      </c>
      <c r="F227" s="68">
        <v>5</v>
      </c>
      <c r="G227" s="68" t="s">
        <v>911</v>
      </c>
      <c r="H227" s="68" t="s">
        <v>300</v>
      </c>
      <c r="I227" s="68" t="s">
        <v>888</v>
      </c>
      <c r="J227" s="92" t="s">
        <v>866</v>
      </c>
    </row>
    <row r="228" spans="2:10">
      <c r="B228" s="68" t="s">
        <v>839</v>
      </c>
      <c r="C228" s="68" t="s">
        <v>270</v>
      </c>
      <c r="D228" s="68" t="s">
        <v>587</v>
      </c>
      <c r="E228" s="68" t="s">
        <v>900</v>
      </c>
      <c r="F228" s="68">
        <v>5</v>
      </c>
      <c r="H228" s="68" t="s">
        <v>300</v>
      </c>
      <c r="I228" s="68" t="s">
        <v>888</v>
      </c>
      <c r="J228" s="68" t="s">
        <v>867</v>
      </c>
    </row>
    <row r="229" spans="2:10">
      <c r="B229" s="68" t="s">
        <v>839</v>
      </c>
      <c r="C229" s="68" t="s">
        <v>270</v>
      </c>
      <c r="D229" s="68" t="s">
        <v>596</v>
      </c>
      <c r="E229" s="68" t="s">
        <v>900</v>
      </c>
      <c r="F229" s="68">
        <v>5</v>
      </c>
      <c r="H229" s="68" t="s">
        <v>300</v>
      </c>
      <c r="I229" s="68" t="s">
        <v>888</v>
      </c>
      <c r="J229" s="68" t="s">
        <v>868</v>
      </c>
    </row>
    <row r="230" spans="2:10">
      <c r="B230" s="68" t="s">
        <v>839</v>
      </c>
      <c r="C230" s="68" t="s">
        <v>270</v>
      </c>
      <c r="D230" s="68" t="s">
        <v>605</v>
      </c>
      <c r="E230" s="68" t="s">
        <v>900</v>
      </c>
      <c r="F230" s="68">
        <v>5</v>
      </c>
      <c r="H230" s="68" t="s">
        <v>300</v>
      </c>
      <c r="I230" s="68" t="s">
        <v>888</v>
      </c>
      <c r="J230" s="68" t="s">
        <v>869</v>
      </c>
    </row>
    <row r="231" spans="2:10">
      <c r="B231" s="68" t="s">
        <v>839</v>
      </c>
      <c r="C231" s="68" t="s">
        <v>270</v>
      </c>
      <c r="D231" s="68" t="s">
        <v>614</v>
      </c>
      <c r="E231" s="68" t="s">
        <v>900</v>
      </c>
      <c r="F231" s="68">
        <v>5</v>
      </c>
      <c r="H231" s="68" t="s">
        <v>300</v>
      </c>
      <c r="I231" s="68" t="s">
        <v>888</v>
      </c>
      <c r="J231" s="68" t="s">
        <v>870</v>
      </c>
    </row>
    <row r="232" spans="2:10">
      <c r="B232" s="68" t="s">
        <v>839</v>
      </c>
      <c r="C232" s="68" t="s">
        <v>270</v>
      </c>
      <c r="D232" s="68" t="s">
        <v>623</v>
      </c>
      <c r="E232" s="68" t="s">
        <v>900</v>
      </c>
      <c r="F232" s="68">
        <v>5</v>
      </c>
      <c r="H232" s="68" t="s">
        <v>300</v>
      </c>
      <c r="I232" s="68" t="s">
        <v>888</v>
      </c>
      <c r="J232" s="68" t="s">
        <v>871</v>
      </c>
    </row>
    <row r="233" spans="2:10">
      <c r="B233" s="68" t="s">
        <v>839</v>
      </c>
      <c r="C233" s="68" t="s">
        <v>270</v>
      </c>
      <c r="D233" s="68" t="s">
        <v>815</v>
      </c>
      <c r="E233" s="68" t="s">
        <v>900</v>
      </c>
      <c r="F233" s="68">
        <v>5</v>
      </c>
      <c r="H233" s="68" t="s">
        <v>300</v>
      </c>
      <c r="I233" s="68" t="s">
        <v>888</v>
      </c>
      <c r="J233" s="68" t="s">
        <v>872</v>
      </c>
    </row>
    <row r="234" spans="2:10">
      <c r="B234" s="68" t="s">
        <v>839</v>
      </c>
      <c r="C234" s="68" t="s">
        <v>270</v>
      </c>
      <c r="D234" s="68" t="s">
        <v>632</v>
      </c>
      <c r="E234" s="68" t="s">
        <v>900</v>
      </c>
      <c r="F234" s="68">
        <v>5</v>
      </c>
      <c r="H234" s="68" t="s">
        <v>300</v>
      </c>
      <c r="I234" s="68" t="s">
        <v>888</v>
      </c>
      <c r="J234" s="68" t="s">
        <v>873</v>
      </c>
    </row>
    <row r="235" spans="2:10">
      <c r="B235" s="68" t="s">
        <v>839</v>
      </c>
      <c r="C235" s="68" t="s">
        <v>270</v>
      </c>
      <c r="D235" s="68" t="s">
        <v>641</v>
      </c>
      <c r="E235" s="68" t="s">
        <v>900</v>
      </c>
      <c r="F235" s="68">
        <v>5</v>
      </c>
      <c r="H235" s="68" t="s">
        <v>300</v>
      </c>
      <c r="I235" s="68" t="s">
        <v>888</v>
      </c>
      <c r="J235" s="68" t="s">
        <v>874</v>
      </c>
    </row>
    <row r="236" spans="2:10">
      <c r="B236" s="68" t="s">
        <v>839</v>
      </c>
      <c r="C236" s="68" t="s">
        <v>270</v>
      </c>
      <c r="D236" s="68" t="s">
        <v>824</v>
      </c>
      <c r="E236" s="68" t="s">
        <v>900</v>
      </c>
      <c r="F236" s="68">
        <v>5</v>
      </c>
      <c r="H236" s="68" t="s">
        <v>300</v>
      </c>
      <c r="I236" s="68" t="s">
        <v>888</v>
      </c>
      <c r="J236" s="68" t="s">
        <v>875</v>
      </c>
    </row>
    <row r="237" spans="2:10">
      <c r="B237" s="68" t="s">
        <v>839</v>
      </c>
      <c r="C237" s="68" t="s">
        <v>270</v>
      </c>
      <c r="D237" s="68" t="s">
        <v>656</v>
      </c>
      <c r="E237" s="68" t="s">
        <v>900</v>
      </c>
      <c r="F237" s="68">
        <v>5</v>
      </c>
      <c r="H237" s="68" t="s">
        <v>300</v>
      </c>
      <c r="I237" s="68" t="s">
        <v>888</v>
      </c>
      <c r="J237" s="68" t="s">
        <v>876</v>
      </c>
    </row>
    <row r="238" spans="2:10">
      <c r="B238" s="68" t="s">
        <v>839</v>
      </c>
      <c r="C238" s="68" t="s">
        <v>270</v>
      </c>
      <c r="D238" s="68" t="s">
        <v>665</v>
      </c>
      <c r="E238" s="68" t="s">
        <v>900</v>
      </c>
      <c r="F238" s="68">
        <v>5</v>
      </c>
      <c r="H238" s="68" t="s">
        <v>300</v>
      </c>
      <c r="I238" s="68" t="s">
        <v>888</v>
      </c>
      <c r="J238" s="68" t="s">
        <v>877</v>
      </c>
    </row>
    <row r="239" spans="2:10">
      <c r="B239" s="68" t="s">
        <v>839</v>
      </c>
      <c r="C239" s="68" t="s">
        <v>270</v>
      </c>
      <c r="D239" s="68" t="s">
        <v>674</v>
      </c>
      <c r="E239" s="68" t="s">
        <v>900</v>
      </c>
      <c r="F239" s="68">
        <v>5</v>
      </c>
      <c r="H239" s="68" t="s">
        <v>300</v>
      </c>
      <c r="I239" s="68" t="s">
        <v>888</v>
      </c>
      <c r="J239" s="68" t="s">
        <v>878</v>
      </c>
    </row>
    <row r="240" spans="2:10">
      <c r="B240" s="68" t="s">
        <v>839</v>
      </c>
      <c r="C240" s="68" t="s">
        <v>270</v>
      </c>
      <c r="D240" s="68" t="s">
        <v>683</v>
      </c>
      <c r="E240" s="68" t="s">
        <v>900</v>
      </c>
      <c r="F240" s="68">
        <v>5</v>
      </c>
      <c r="H240" s="68" t="s">
        <v>300</v>
      </c>
      <c r="I240" s="68" t="s">
        <v>888</v>
      </c>
      <c r="J240" s="68" t="s">
        <v>879</v>
      </c>
    </row>
    <row r="241" spans="2:10">
      <c r="B241" s="68" t="s">
        <v>839</v>
      </c>
      <c r="C241" s="68" t="s">
        <v>270</v>
      </c>
      <c r="D241" s="68" t="s">
        <v>905</v>
      </c>
      <c r="E241" s="68" t="s">
        <v>900</v>
      </c>
      <c r="F241" s="68">
        <v>5</v>
      </c>
      <c r="H241" s="68" t="s">
        <v>300</v>
      </c>
      <c r="I241" s="68" t="s">
        <v>888</v>
      </c>
      <c r="J241" s="68" t="s">
        <v>902</v>
      </c>
    </row>
    <row r="242" spans="2:10">
      <c r="B242" s="68" t="s">
        <v>839</v>
      </c>
      <c r="C242" s="68" t="s">
        <v>270</v>
      </c>
      <c r="D242" s="68" t="s">
        <v>906</v>
      </c>
      <c r="E242" s="68" t="s">
        <v>900</v>
      </c>
      <c r="F242" s="68">
        <v>5</v>
      </c>
      <c r="H242" s="68" t="s">
        <v>300</v>
      </c>
      <c r="I242" s="68" t="s">
        <v>888</v>
      </c>
      <c r="J242" s="68" t="s">
        <v>904</v>
      </c>
    </row>
    <row r="243" spans="2:10">
      <c r="B243" s="68" t="s">
        <v>839</v>
      </c>
      <c r="C243" s="68" t="s">
        <v>270</v>
      </c>
      <c r="D243" s="68" t="s">
        <v>689</v>
      </c>
      <c r="E243" s="68" t="s">
        <v>900</v>
      </c>
      <c r="F243" s="68">
        <v>5</v>
      </c>
      <c r="G243" s="68" t="s">
        <v>912</v>
      </c>
      <c r="H243" s="68" t="s">
        <v>300</v>
      </c>
      <c r="I243" s="68" t="s">
        <v>888</v>
      </c>
      <c r="J243" s="68" t="s">
        <v>880</v>
      </c>
    </row>
    <row r="244" spans="2:10">
      <c r="B244" s="68" t="s">
        <v>839</v>
      </c>
      <c r="C244" s="68" t="s">
        <v>270</v>
      </c>
      <c r="D244" s="68" t="s">
        <v>698</v>
      </c>
      <c r="E244" s="68" t="s">
        <v>900</v>
      </c>
      <c r="F244" s="68">
        <v>5</v>
      </c>
      <c r="H244" s="68" t="s">
        <v>300</v>
      </c>
      <c r="I244" s="68" t="s">
        <v>888</v>
      </c>
      <c r="J244" s="68" t="s">
        <v>881</v>
      </c>
    </row>
    <row r="245" spans="2:10">
      <c r="B245" s="68" t="s">
        <v>839</v>
      </c>
      <c r="C245" s="68" t="s">
        <v>270</v>
      </c>
      <c r="D245" s="68" t="s">
        <v>707</v>
      </c>
      <c r="E245" s="68" t="s">
        <v>900</v>
      </c>
      <c r="F245" s="68">
        <v>5</v>
      </c>
      <c r="H245" s="68" t="s">
        <v>300</v>
      </c>
      <c r="I245" s="68" t="s">
        <v>888</v>
      </c>
      <c r="J245" s="68" t="s">
        <v>882</v>
      </c>
    </row>
    <row r="246" spans="2:10">
      <c r="B246" s="68" t="s">
        <v>839</v>
      </c>
      <c r="C246" s="68" t="s">
        <v>270</v>
      </c>
      <c r="D246" s="68" t="s">
        <v>716</v>
      </c>
      <c r="E246" s="68" t="s">
        <v>900</v>
      </c>
      <c r="F246" s="68">
        <v>5</v>
      </c>
      <c r="H246" s="68" t="s">
        <v>300</v>
      </c>
      <c r="I246" s="68" t="s">
        <v>888</v>
      </c>
      <c r="J246" s="68" t="s">
        <v>883</v>
      </c>
    </row>
    <row r="247" spans="2:10">
      <c r="B247" s="68" t="s">
        <v>839</v>
      </c>
      <c r="C247" s="68" t="s">
        <v>270</v>
      </c>
      <c r="D247" s="68" t="s">
        <v>725</v>
      </c>
      <c r="E247" s="68" t="s">
        <v>900</v>
      </c>
      <c r="F247" s="68">
        <v>5</v>
      </c>
      <c r="H247" s="68" t="s">
        <v>300</v>
      </c>
      <c r="I247" s="68" t="s">
        <v>888</v>
      </c>
      <c r="J247" s="68" t="s">
        <v>884</v>
      </c>
    </row>
    <row r="248" spans="2:10">
      <c r="B248" s="68" t="s">
        <v>839</v>
      </c>
      <c r="C248" s="68" t="s">
        <v>270</v>
      </c>
      <c r="D248" s="68" t="s">
        <v>734</v>
      </c>
      <c r="E248" s="68" t="s">
        <v>900</v>
      </c>
      <c r="F248" s="68">
        <v>5</v>
      </c>
      <c r="H248" s="68" t="s">
        <v>300</v>
      </c>
      <c r="I248" s="68" t="s">
        <v>888</v>
      </c>
      <c r="J248" s="68" t="s">
        <v>885</v>
      </c>
    </row>
    <row r="249" spans="2:10">
      <c r="B249" s="68" t="s">
        <v>839</v>
      </c>
      <c r="C249" s="68" t="s">
        <v>270</v>
      </c>
      <c r="D249" s="68" t="s">
        <v>743</v>
      </c>
      <c r="E249" s="68" t="s">
        <v>900</v>
      </c>
      <c r="F249" s="68">
        <v>5</v>
      </c>
      <c r="H249" s="68" t="s">
        <v>300</v>
      </c>
      <c r="I249" s="68" t="s">
        <v>888</v>
      </c>
      <c r="J249" s="68" t="s">
        <v>886</v>
      </c>
    </row>
    <row r="250" spans="2:10">
      <c r="B250" s="68" t="s">
        <v>839</v>
      </c>
      <c r="C250" s="68" t="s">
        <v>270</v>
      </c>
      <c r="D250" s="68" t="s">
        <v>752</v>
      </c>
      <c r="E250" s="68" t="s">
        <v>900</v>
      </c>
      <c r="F250" s="68">
        <v>5</v>
      </c>
      <c r="G250" s="68" t="s">
        <v>911</v>
      </c>
      <c r="H250" s="68" t="s">
        <v>300</v>
      </c>
      <c r="I250" s="68" t="s">
        <v>888</v>
      </c>
      <c r="J250" s="68" t="s">
        <v>887</v>
      </c>
    </row>
    <row r="251" spans="2:10">
      <c r="B251" s="68" t="s">
        <v>839</v>
      </c>
      <c r="C251" s="68" t="s">
        <v>270</v>
      </c>
      <c r="D251" s="68" t="s">
        <v>308</v>
      </c>
      <c r="E251" s="68" t="s">
        <v>900</v>
      </c>
      <c r="F251" s="68">
        <v>5</v>
      </c>
      <c r="H251" s="68" t="s">
        <v>300</v>
      </c>
      <c r="I251" s="68" t="s">
        <v>889</v>
      </c>
      <c r="J251" s="92" t="s">
        <v>841</v>
      </c>
    </row>
    <row r="252" spans="2:10">
      <c r="B252" s="68" t="s">
        <v>839</v>
      </c>
      <c r="C252" s="68" t="s">
        <v>270</v>
      </c>
      <c r="D252" s="68" t="s">
        <v>317</v>
      </c>
      <c r="E252" s="68" t="s">
        <v>900</v>
      </c>
      <c r="F252" s="68">
        <v>5</v>
      </c>
      <c r="H252" s="68" t="s">
        <v>300</v>
      </c>
      <c r="I252" s="68" t="s">
        <v>889</v>
      </c>
      <c r="J252" s="92" t="s">
        <v>842</v>
      </c>
    </row>
    <row r="253" spans="2:10">
      <c r="B253" s="68" t="s">
        <v>839</v>
      </c>
      <c r="C253" s="68" t="s">
        <v>270</v>
      </c>
      <c r="D253" s="68" t="s">
        <v>326</v>
      </c>
      <c r="E253" s="68" t="s">
        <v>900</v>
      </c>
      <c r="F253" s="68">
        <v>5</v>
      </c>
      <c r="H253" s="68" t="s">
        <v>300</v>
      </c>
      <c r="I253" s="68" t="s">
        <v>889</v>
      </c>
      <c r="J253" s="92" t="s">
        <v>843</v>
      </c>
    </row>
    <row r="254" spans="2:10">
      <c r="B254" s="68" t="s">
        <v>839</v>
      </c>
      <c r="C254" s="68" t="s">
        <v>270</v>
      </c>
      <c r="D254" s="68" t="s">
        <v>335</v>
      </c>
      <c r="E254" s="68" t="s">
        <v>900</v>
      </c>
      <c r="F254" s="68">
        <v>5</v>
      </c>
      <c r="H254" s="68" t="s">
        <v>300</v>
      </c>
      <c r="I254" s="68" t="s">
        <v>889</v>
      </c>
      <c r="J254" s="92" t="s">
        <v>844</v>
      </c>
    </row>
    <row r="255" spans="2:10">
      <c r="B255" s="68" t="s">
        <v>839</v>
      </c>
      <c r="C255" s="68" t="s">
        <v>270</v>
      </c>
      <c r="D255" s="68" t="s">
        <v>344</v>
      </c>
      <c r="E255" s="68" t="s">
        <v>900</v>
      </c>
      <c r="F255" s="68">
        <v>5</v>
      </c>
      <c r="H255" s="68" t="s">
        <v>300</v>
      </c>
      <c r="I255" s="68" t="s">
        <v>889</v>
      </c>
      <c r="J255" s="92" t="s">
        <v>845</v>
      </c>
    </row>
    <row r="256" spans="2:10">
      <c r="B256" s="68" t="s">
        <v>839</v>
      </c>
      <c r="C256" s="68" t="s">
        <v>270</v>
      </c>
      <c r="D256" s="68" t="s">
        <v>353</v>
      </c>
      <c r="E256" s="68" t="s">
        <v>900</v>
      </c>
      <c r="F256" s="68">
        <v>5</v>
      </c>
      <c r="H256" s="68" t="s">
        <v>300</v>
      </c>
      <c r="I256" s="68" t="s">
        <v>889</v>
      </c>
      <c r="J256" s="92" t="s">
        <v>846</v>
      </c>
    </row>
    <row r="257" spans="2:10">
      <c r="B257" s="68" t="s">
        <v>839</v>
      </c>
      <c r="C257" s="68" t="s">
        <v>270</v>
      </c>
      <c r="D257" s="68" t="s">
        <v>362</v>
      </c>
      <c r="E257" s="68" t="s">
        <v>900</v>
      </c>
      <c r="F257" s="68">
        <v>5</v>
      </c>
      <c r="H257" s="68" t="s">
        <v>300</v>
      </c>
      <c r="I257" s="68" t="s">
        <v>889</v>
      </c>
      <c r="J257" s="92" t="s">
        <v>847</v>
      </c>
    </row>
    <row r="258" spans="2:10">
      <c r="B258" s="68" t="s">
        <v>839</v>
      </c>
      <c r="C258" s="68" t="s">
        <v>270</v>
      </c>
      <c r="D258" s="68" t="s">
        <v>371</v>
      </c>
      <c r="E258" s="68" t="s">
        <v>900</v>
      </c>
      <c r="F258" s="68">
        <v>5</v>
      </c>
      <c r="H258" s="68" t="s">
        <v>300</v>
      </c>
      <c r="I258" s="68" t="s">
        <v>889</v>
      </c>
      <c r="J258" s="92" t="s">
        <v>848</v>
      </c>
    </row>
    <row r="259" spans="2:10">
      <c r="B259" s="68" t="s">
        <v>839</v>
      </c>
      <c r="C259" s="68" t="s">
        <v>270</v>
      </c>
      <c r="D259" s="68" t="s">
        <v>380</v>
      </c>
      <c r="E259" s="68" t="s">
        <v>900</v>
      </c>
      <c r="F259" s="68">
        <v>5</v>
      </c>
      <c r="H259" s="68" t="s">
        <v>300</v>
      </c>
      <c r="I259" s="68" t="s">
        <v>889</v>
      </c>
      <c r="J259" s="92" t="s">
        <v>849</v>
      </c>
    </row>
    <row r="260" spans="2:10">
      <c r="B260" s="68" t="s">
        <v>839</v>
      </c>
      <c r="C260" s="68" t="s">
        <v>270</v>
      </c>
      <c r="D260" s="68" t="s">
        <v>389</v>
      </c>
      <c r="E260" s="68" t="s">
        <v>900</v>
      </c>
      <c r="F260" s="68">
        <v>5</v>
      </c>
      <c r="H260" s="68" t="s">
        <v>300</v>
      </c>
      <c r="I260" s="68" t="s">
        <v>889</v>
      </c>
      <c r="J260" s="92" t="s">
        <v>850</v>
      </c>
    </row>
    <row r="261" spans="2:10">
      <c r="B261" s="68" t="s">
        <v>839</v>
      </c>
      <c r="C261" s="68" t="s">
        <v>270</v>
      </c>
      <c r="D261" s="68" t="s">
        <v>828</v>
      </c>
      <c r="E261" s="68" t="s">
        <v>900</v>
      </c>
      <c r="F261" s="68">
        <v>5</v>
      </c>
      <c r="H261" s="68" t="s">
        <v>300</v>
      </c>
      <c r="I261" s="68" t="s">
        <v>889</v>
      </c>
      <c r="J261" s="92" t="s">
        <v>851</v>
      </c>
    </row>
    <row r="262" spans="2:10">
      <c r="B262" s="68" t="s">
        <v>839</v>
      </c>
      <c r="C262" s="68" t="s">
        <v>270</v>
      </c>
      <c r="D262" s="68" t="s">
        <v>407</v>
      </c>
      <c r="E262" s="68" t="s">
        <v>900</v>
      </c>
      <c r="F262" s="68">
        <v>5</v>
      </c>
      <c r="H262" s="68" t="s">
        <v>300</v>
      </c>
      <c r="I262" s="68" t="s">
        <v>889</v>
      </c>
      <c r="J262" s="92" t="s">
        <v>852</v>
      </c>
    </row>
    <row r="263" spans="2:10">
      <c r="B263" s="68" t="s">
        <v>839</v>
      </c>
      <c r="C263" s="68" t="s">
        <v>270</v>
      </c>
      <c r="D263" s="68" t="s">
        <v>416</v>
      </c>
      <c r="E263" s="68" t="s">
        <v>900</v>
      </c>
      <c r="F263" s="68">
        <v>5</v>
      </c>
      <c r="H263" s="68" t="s">
        <v>300</v>
      </c>
      <c r="I263" s="68" t="s">
        <v>889</v>
      </c>
      <c r="J263" s="92" t="s">
        <v>853</v>
      </c>
    </row>
    <row r="264" spans="2:10">
      <c r="B264" s="68" t="s">
        <v>839</v>
      </c>
      <c r="C264" s="68" t="s">
        <v>270</v>
      </c>
      <c r="D264" s="68" t="s">
        <v>425</v>
      </c>
      <c r="E264" s="68" t="s">
        <v>900</v>
      </c>
      <c r="F264" s="68">
        <v>5</v>
      </c>
      <c r="G264" s="68" t="s">
        <v>910</v>
      </c>
      <c r="H264" s="68" t="s">
        <v>300</v>
      </c>
      <c r="I264" s="68" t="s">
        <v>889</v>
      </c>
      <c r="J264" s="92" t="s">
        <v>854</v>
      </c>
    </row>
    <row r="265" spans="2:10">
      <c r="B265" s="68" t="s">
        <v>839</v>
      </c>
      <c r="C265" s="68" t="s">
        <v>270</v>
      </c>
      <c r="D265" s="68" t="s">
        <v>434</v>
      </c>
      <c r="E265" s="68" t="s">
        <v>900</v>
      </c>
      <c r="F265" s="68">
        <v>5</v>
      </c>
      <c r="H265" s="68" t="s">
        <v>300</v>
      </c>
      <c r="I265" s="68" t="s">
        <v>889</v>
      </c>
      <c r="J265" s="92" t="s">
        <v>855</v>
      </c>
    </row>
    <row r="266" spans="2:10">
      <c r="B266" s="68" t="s">
        <v>839</v>
      </c>
      <c r="C266" s="68" t="s">
        <v>270</v>
      </c>
      <c r="D266" s="68" t="s">
        <v>440</v>
      </c>
      <c r="E266" s="68" t="s">
        <v>900</v>
      </c>
      <c r="F266" s="68">
        <v>5</v>
      </c>
      <c r="H266" s="68" t="s">
        <v>300</v>
      </c>
      <c r="I266" s="68" t="s">
        <v>889</v>
      </c>
      <c r="J266" s="92" t="s">
        <v>856</v>
      </c>
    </row>
    <row r="267" spans="2:10">
      <c r="B267" s="68" t="s">
        <v>839</v>
      </c>
      <c r="C267" s="68" t="s">
        <v>270</v>
      </c>
      <c r="D267" s="68" t="s">
        <v>446</v>
      </c>
      <c r="E267" s="68" t="s">
        <v>900</v>
      </c>
      <c r="F267" s="68">
        <v>5</v>
      </c>
      <c r="H267" s="68" t="s">
        <v>300</v>
      </c>
      <c r="I267" s="68" t="s">
        <v>889</v>
      </c>
      <c r="J267" s="92" t="s">
        <v>857</v>
      </c>
    </row>
    <row r="268" spans="2:10">
      <c r="B268" s="68" t="s">
        <v>839</v>
      </c>
      <c r="C268" s="68" t="s">
        <v>270</v>
      </c>
      <c r="D268" s="68" t="s">
        <v>455</v>
      </c>
      <c r="E268" s="68" t="s">
        <v>900</v>
      </c>
      <c r="F268" s="68">
        <v>5</v>
      </c>
      <c r="H268" s="68" t="s">
        <v>300</v>
      </c>
      <c r="I268" s="68" t="s">
        <v>889</v>
      </c>
      <c r="J268" s="92" t="s">
        <v>858</v>
      </c>
    </row>
    <row r="269" spans="2:10">
      <c r="B269" s="68" t="s">
        <v>839</v>
      </c>
      <c r="C269" s="68" t="s">
        <v>270</v>
      </c>
      <c r="D269" s="68" t="s">
        <v>464</v>
      </c>
      <c r="E269" s="68" t="s">
        <v>900</v>
      </c>
      <c r="F269" s="68">
        <v>5</v>
      </c>
      <c r="H269" s="68" t="s">
        <v>300</v>
      </c>
      <c r="I269" s="68" t="s">
        <v>889</v>
      </c>
      <c r="J269" s="92" t="s">
        <v>859</v>
      </c>
    </row>
    <row r="270" spans="2:10">
      <c r="B270" s="68" t="s">
        <v>839</v>
      </c>
      <c r="C270" s="68" t="s">
        <v>270</v>
      </c>
      <c r="D270" s="68" t="s">
        <v>473</v>
      </c>
      <c r="E270" s="68" t="s">
        <v>900</v>
      </c>
      <c r="F270" s="68">
        <v>5</v>
      </c>
      <c r="H270" s="68" t="s">
        <v>300</v>
      </c>
      <c r="I270" s="68" t="s">
        <v>889</v>
      </c>
      <c r="J270" s="92" t="s">
        <v>860</v>
      </c>
    </row>
    <row r="271" spans="2:10">
      <c r="B271" s="68" t="s">
        <v>839</v>
      </c>
      <c r="C271" s="68" t="s">
        <v>270</v>
      </c>
      <c r="D271" s="68" t="s">
        <v>482</v>
      </c>
      <c r="E271" s="68" t="s">
        <v>900</v>
      </c>
      <c r="F271" s="68">
        <v>5</v>
      </c>
      <c r="H271" s="68" t="s">
        <v>300</v>
      </c>
      <c r="I271" s="68" t="s">
        <v>889</v>
      </c>
      <c r="J271" s="92" t="s">
        <v>861</v>
      </c>
    </row>
    <row r="272" spans="2:10">
      <c r="B272" s="68" t="s">
        <v>839</v>
      </c>
      <c r="C272" s="68" t="s">
        <v>270</v>
      </c>
      <c r="D272" s="68" t="s">
        <v>491</v>
      </c>
      <c r="E272" s="68" t="s">
        <v>900</v>
      </c>
      <c r="F272" s="68">
        <v>5</v>
      </c>
      <c r="H272" s="68" t="s">
        <v>300</v>
      </c>
      <c r="I272" s="68" t="s">
        <v>889</v>
      </c>
      <c r="J272" s="92" t="s">
        <v>862</v>
      </c>
    </row>
    <row r="273" spans="2:10">
      <c r="B273" s="68" t="s">
        <v>839</v>
      </c>
      <c r="C273" s="68" t="s">
        <v>270</v>
      </c>
      <c r="D273" s="68" t="s">
        <v>500</v>
      </c>
      <c r="E273" s="68" t="s">
        <v>900</v>
      </c>
      <c r="F273" s="68">
        <v>5</v>
      </c>
      <c r="H273" s="68" t="s">
        <v>300</v>
      </c>
      <c r="I273" s="68" t="s">
        <v>889</v>
      </c>
      <c r="J273" s="92" t="s">
        <v>863</v>
      </c>
    </row>
    <row r="274" spans="2:10">
      <c r="B274" s="68" t="s">
        <v>839</v>
      </c>
      <c r="C274" s="68" t="s">
        <v>270</v>
      </c>
      <c r="D274" s="68" t="s">
        <v>509</v>
      </c>
      <c r="E274" s="68" t="s">
        <v>900</v>
      </c>
      <c r="F274" s="68">
        <v>5</v>
      </c>
      <c r="H274" s="68" t="s">
        <v>300</v>
      </c>
      <c r="I274" s="68" t="s">
        <v>889</v>
      </c>
      <c r="J274" s="92" t="s">
        <v>864</v>
      </c>
    </row>
    <row r="275" spans="2:10">
      <c r="B275" s="68" t="s">
        <v>839</v>
      </c>
      <c r="C275" s="68" t="s">
        <v>270</v>
      </c>
      <c r="D275" s="68" t="s">
        <v>518</v>
      </c>
      <c r="E275" s="68" t="s">
        <v>900</v>
      </c>
      <c r="F275" s="68">
        <v>5</v>
      </c>
      <c r="H275" s="68" t="s">
        <v>300</v>
      </c>
      <c r="I275" s="68" t="s">
        <v>889</v>
      </c>
      <c r="J275" s="92" t="s">
        <v>865</v>
      </c>
    </row>
    <row r="276" spans="2:10">
      <c r="B276" s="68" t="s">
        <v>839</v>
      </c>
      <c r="C276" s="68" t="s">
        <v>270</v>
      </c>
      <c r="D276" s="68" t="s">
        <v>527</v>
      </c>
      <c r="E276" s="68" t="s">
        <v>900</v>
      </c>
      <c r="F276" s="68">
        <v>5</v>
      </c>
      <c r="G276" s="68" t="s">
        <v>911</v>
      </c>
      <c r="H276" s="68" t="s">
        <v>300</v>
      </c>
      <c r="I276" s="68" t="s">
        <v>889</v>
      </c>
      <c r="J276" s="92" t="s">
        <v>866</v>
      </c>
    </row>
    <row r="277" spans="2:10">
      <c r="B277" s="68" t="s">
        <v>839</v>
      </c>
      <c r="C277" s="68" t="s">
        <v>270</v>
      </c>
      <c r="D277" s="68" t="s">
        <v>590</v>
      </c>
      <c r="E277" s="68" t="s">
        <v>900</v>
      </c>
      <c r="F277" s="68">
        <v>5</v>
      </c>
      <c r="H277" s="68" t="s">
        <v>300</v>
      </c>
      <c r="I277" s="68" t="s">
        <v>889</v>
      </c>
      <c r="J277" s="68" t="s">
        <v>867</v>
      </c>
    </row>
    <row r="278" spans="2:10">
      <c r="B278" s="68" t="s">
        <v>839</v>
      </c>
      <c r="C278" s="68" t="s">
        <v>270</v>
      </c>
      <c r="D278" s="68" t="s">
        <v>599</v>
      </c>
      <c r="E278" s="68" t="s">
        <v>900</v>
      </c>
      <c r="F278" s="68">
        <v>5</v>
      </c>
      <c r="H278" s="68" t="s">
        <v>300</v>
      </c>
      <c r="I278" s="68" t="s">
        <v>889</v>
      </c>
      <c r="J278" s="68" t="s">
        <v>868</v>
      </c>
    </row>
    <row r="279" spans="2:10">
      <c r="B279" s="68" t="s">
        <v>839</v>
      </c>
      <c r="C279" s="68" t="s">
        <v>270</v>
      </c>
      <c r="D279" s="68" t="s">
        <v>608</v>
      </c>
      <c r="E279" s="68" t="s">
        <v>900</v>
      </c>
      <c r="F279" s="68">
        <v>5</v>
      </c>
      <c r="H279" s="68" t="s">
        <v>300</v>
      </c>
      <c r="I279" s="68" t="s">
        <v>889</v>
      </c>
      <c r="J279" s="68" t="s">
        <v>869</v>
      </c>
    </row>
    <row r="280" spans="2:10">
      <c r="B280" s="68" t="s">
        <v>839</v>
      </c>
      <c r="C280" s="68" t="s">
        <v>270</v>
      </c>
      <c r="D280" s="68" t="s">
        <v>617</v>
      </c>
      <c r="E280" s="68" t="s">
        <v>900</v>
      </c>
      <c r="F280" s="68">
        <v>5</v>
      </c>
      <c r="H280" s="68" t="s">
        <v>300</v>
      </c>
      <c r="I280" s="68" t="s">
        <v>889</v>
      </c>
      <c r="J280" s="68" t="s">
        <v>870</v>
      </c>
    </row>
    <row r="281" spans="2:10">
      <c r="B281" s="68" t="s">
        <v>839</v>
      </c>
      <c r="C281" s="68" t="s">
        <v>270</v>
      </c>
      <c r="D281" s="68" t="s">
        <v>626</v>
      </c>
      <c r="E281" s="68" t="s">
        <v>900</v>
      </c>
      <c r="F281" s="68">
        <v>5</v>
      </c>
      <c r="H281" s="68" t="s">
        <v>300</v>
      </c>
      <c r="I281" s="68" t="s">
        <v>889</v>
      </c>
      <c r="J281" s="68" t="s">
        <v>871</v>
      </c>
    </row>
    <row r="282" spans="2:10">
      <c r="B282" s="68" t="s">
        <v>839</v>
      </c>
      <c r="C282" s="68" t="s">
        <v>270</v>
      </c>
      <c r="D282" s="68" t="s">
        <v>818</v>
      </c>
      <c r="E282" s="68" t="s">
        <v>900</v>
      </c>
      <c r="F282" s="68">
        <v>5</v>
      </c>
      <c r="H282" s="68" t="s">
        <v>300</v>
      </c>
      <c r="I282" s="68" t="s">
        <v>889</v>
      </c>
      <c r="J282" s="68" t="s">
        <v>872</v>
      </c>
    </row>
    <row r="283" spans="2:10">
      <c r="B283" s="68" t="s">
        <v>839</v>
      </c>
      <c r="C283" s="68" t="s">
        <v>270</v>
      </c>
      <c r="D283" s="68" t="s">
        <v>635</v>
      </c>
      <c r="E283" s="68" t="s">
        <v>900</v>
      </c>
      <c r="F283" s="68">
        <v>5</v>
      </c>
      <c r="H283" s="68" t="s">
        <v>300</v>
      </c>
      <c r="I283" s="68" t="s">
        <v>889</v>
      </c>
      <c r="J283" s="68" t="s">
        <v>873</v>
      </c>
    </row>
    <row r="284" spans="2:10">
      <c r="B284" s="68" t="s">
        <v>839</v>
      </c>
      <c r="C284" s="68" t="s">
        <v>270</v>
      </c>
      <c r="D284" s="68" t="s">
        <v>644</v>
      </c>
      <c r="E284" s="68" t="s">
        <v>900</v>
      </c>
      <c r="F284" s="68">
        <v>5</v>
      </c>
      <c r="H284" s="68" t="s">
        <v>300</v>
      </c>
      <c r="I284" s="68" t="s">
        <v>889</v>
      </c>
      <c r="J284" s="68" t="s">
        <v>874</v>
      </c>
    </row>
    <row r="285" spans="2:10">
      <c r="B285" s="68" t="s">
        <v>839</v>
      </c>
      <c r="C285" s="68" t="s">
        <v>270</v>
      </c>
      <c r="D285" s="68" t="s">
        <v>650</v>
      </c>
      <c r="E285" s="68" t="s">
        <v>900</v>
      </c>
      <c r="F285" s="68">
        <v>5</v>
      </c>
      <c r="H285" s="68" t="s">
        <v>300</v>
      </c>
      <c r="I285" s="68" t="s">
        <v>889</v>
      </c>
      <c r="J285" s="68" t="s">
        <v>875</v>
      </c>
    </row>
    <row r="286" spans="2:10">
      <c r="B286" s="68" t="s">
        <v>839</v>
      </c>
      <c r="C286" s="68" t="s">
        <v>270</v>
      </c>
      <c r="D286" s="68" t="s">
        <v>659</v>
      </c>
      <c r="E286" s="68" t="s">
        <v>900</v>
      </c>
      <c r="F286" s="68">
        <v>5</v>
      </c>
      <c r="H286" s="68" t="s">
        <v>300</v>
      </c>
      <c r="I286" s="68" t="s">
        <v>889</v>
      </c>
      <c r="J286" s="68" t="s">
        <v>876</v>
      </c>
    </row>
    <row r="287" spans="2:10">
      <c r="B287" s="68" t="s">
        <v>839</v>
      </c>
      <c r="C287" s="68" t="s">
        <v>270</v>
      </c>
      <c r="D287" s="68" t="s">
        <v>668</v>
      </c>
      <c r="E287" s="68" t="s">
        <v>900</v>
      </c>
      <c r="F287" s="68">
        <v>5</v>
      </c>
      <c r="H287" s="68" t="s">
        <v>300</v>
      </c>
      <c r="I287" s="68" t="s">
        <v>889</v>
      </c>
      <c r="J287" s="68" t="s">
        <v>877</v>
      </c>
    </row>
    <row r="288" spans="2:10">
      <c r="B288" s="68" t="s">
        <v>839</v>
      </c>
      <c r="C288" s="68" t="s">
        <v>270</v>
      </c>
      <c r="D288" s="68" t="s">
        <v>677</v>
      </c>
      <c r="E288" s="68" t="s">
        <v>900</v>
      </c>
      <c r="F288" s="68">
        <v>5</v>
      </c>
      <c r="H288" s="68" t="s">
        <v>300</v>
      </c>
      <c r="I288" s="68" t="s">
        <v>889</v>
      </c>
      <c r="J288" s="68" t="s">
        <v>878</v>
      </c>
    </row>
    <row r="289" spans="2:10">
      <c r="B289" s="68" t="s">
        <v>839</v>
      </c>
      <c r="C289" s="68" t="s">
        <v>270</v>
      </c>
      <c r="D289" s="68" t="s">
        <v>686</v>
      </c>
      <c r="E289" s="68" t="s">
        <v>900</v>
      </c>
      <c r="F289" s="68">
        <v>5</v>
      </c>
      <c r="H289" s="68" t="s">
        <v>300</v>
      </c>
      <c r="I289" s="68" t="s">
        <v>889</v>
      </c>
      <c r="J289" s="68" t="s">
        <v>879</v>
      </c>
    </row>
    <row r="290" spans="2:10">
      <c r="B290" s="68" t="s">
        <v>839</v>
      </c>
      <c r="C290" s="68" t="s">
        <v>270</v>
      </c>
      <c r="D290" s="68" t="s">
        <v>907</v>
      </c>
      <c r="E290" s="68" t="s">
        <v>900</v>
      </c>
      <c r="F290" s="68">
        <v>5</v>
      </c>
      <c r="H290" s="68" t="s">
        <v>300</v>
      </c>
      <c r="I290" s="68" t="s">
        <v>889</v>
      </c>
      <c r="J290" s="68" t="s">
        <v>902</v>
      </c>
    </row>
    <row r="291" spans="2:10">
      <c r="B291" s="68" t="s">
        <v>839</v>
      </c>
      <c r="C291" s="68" t="s">
        <v>270</v>
      </c>
      <c r="D291" s="68" t="s">
        <v>908</v>
      </c>
      <c r="E291" s="68" t="s">
        <v>900</v>
      </c>
      <c r="F291" s="68">
        <v>5</v>
      </c>
      <c r="H291" s="68" t="s">
        <v>300</v>
      </c>
      <c r="I291" s="68" t="s">
        <v>889</v>
      </c>
      <c r="J291" s="68" t="s">
        <v>904</v>
      </c>
    </row>
    <row r="292" spans="2:10">
      <c r="B292" s="68" t="s">
        <v>839</v>
      </c>
      <c r="C292" s="68" t="s">
        <v>270</v>
      </c>
      <c r="D292" s="68" t="s">
        <v>692</v>
      </c>
      <c r="E292" s="68" t="s">
        <v>900</v>
      </c>
      <c r="F292" s="68">
        <v>5</v>
      </c>
      <c r="G292" s="68" t="s">
        <v>912</v>
      </c>
      <c r="H292" s="68" t="s">
        <v>300</v>
      </c>
      <c r="I292" s="68" t="s">
        <v>889</v>
      </c>
      <c r="J292" s="68" t="s">
        <v>880</v>
      </c>
    </row>
    <row r="293" spans="2:10">
      <c r="B293" s="68" t="s">
        <v>839</v>
      </c>
      <c r="C293" s="68" t="s">
        <v>270</v>
      </c>
      <c r="D293" s="68" t="s">
        <v>701</v>
      </c>
      <c r="E293" s="68" t="s">
        <v>900</v>
      </c>
      <c r="F293" s="68">
        <v>5</v>
      </c>
      <c r="H293" s="68" t="s">
        <v>300</v>
      </c>
      <c r="I293" s="68" t="s">
        <v>889</v>
      </c>
      <c r="J293" s="68" t="s">
        <v>881</v>
      </c>
    </row>
    <row r="294" spans="2:10">
      <c r="B294" s="68" t="s">
        <v>839</v>
      </c>
      <c r="C294" s="68" t="s">
        <v>270</v>
      </c>
      <c r="D294" s="68" t="s">
        <v>710</v>
      </c>
      <c r="E294" s="68" t="s">
        <v>900</v>
      </c>
      <c r="F294" s="68">
        <v>5</v>
      </c>
      <c r="H294" s="68" t="s">
        <v>300</v>
      </c>
      <c r="I294" s="68" t="s">
        <v>889</v>
      </c>
      <c r="J294" s="68" t="s">
        <v>882</v>
      </c>
    </row>
    <row r="295" spans="2:10">
      <c r="B295" s="68" t="s">
        <v>839</v>
      </c>
      <c r="C295" s="68" t="s">
        <v>270</v>
      </c>
      <c r="D295" s="68" t="s">
        <v>719</v>
      </c>
      <c r="E295" s="68" t="s">
        <v>900</v>
      </c>
      <c r="F295" s="68">
        <v>5</v>
      </c>
      <c r="H295" s="68" t="s">
        <v>300</v>
      </c>
      <c r="I295" s="68" t="s">
        <v>889</v>
      </c>
      <c r="J295" s="68" t="s">
        <v>883</v>
      </c>
    </row>
    <row r="296" spans="2:10">
      <c r="B296" s="68" t="s">
        <v>839</v>
      </c>
      <c r="C296" s="68" t="s">
        <v>270</v>
      </c>
      <c r="D296" s="68" t="s">
        <v>728</v>
      </c>
      <c r="E296" s="68" t="s">
        <v>900</v>
      </c>
      <c r="F296" s="68">
        <v>5</v>
      </c>
      <c r="H296" s="68" t="s">
        <v>300</v>
      </c>
      <c r="I296" s="68" t="s">
        <v>889</v>
      </c>
      <c r="J296" s="68" t="s">
        <v>884</v>
      </c>
    </row>
    <row r="297" spans="2:10">
      <c r="B297" s="68" t="s">
        <v>839</v>
      </c>
      <c r="C297" s="68" t="s">
        <v>270</v>
      </c>
      <c r="D297" s="68" t="s">
        <v>737</v>
      </c>
      <c r="E297" s="68" t="s">
        <v>900</v>
      </c>
      <c r="F297" s="68">
        <v>5</v>
      </c>
      <c r="H297" s="68" t="s">
        <v>300</v>
      </c>
      <c r="I297" s="68" t="s">
        <v>889</v>
      </c>
      <c r="J297" s="68" t="s">
        <v>885</v>
      </c>
    </row>
    <row r="298" spans="2:10">
      <c r="B298" s="68" t="s">
        <v>839</v>
      </c>
      <c r="C298" s="68" t="s">
        <v>270</v>
      </c>
      <c r="D298" s="68" t="s">
        <v>746</v>
      </c>
      <c r="E298" s="68" t="s">
        <v>900</v>
      </c>
      <c r="F298" s="68">
        <v>5</v>
      </c>
      <c r="H298" s="68" t="s">
        <v>300</v>
      </c>
      <c r="I298" s="68" t="s">
        <v>889</v>
      </c>
      <c r="J298" s="68" t="s">
        <v>886</v>
      </c>
    </row>
    <row r="299" spans="2:10">
      <c r="B299" s="68" t="s">
        <v>839</v>
      </c>
      <c r="C299" s="68" t="s">
        <v>270</v>
      </c>
      <c r="D299" s="68" t="s">
        <v>755</v>
      </c>
      <c r="E299" s="68" t="s">
        <v>900</v>
      </c>
      <c r="F299" s="68">
        <v>5</v>
      </c>
      <c r="G299" s="68" t="s">
        <v>911</v>
      </c>
      <c r="H299" s="68" t="s">
        <v>300</v>
      </c>
      <c r="I299" s="68" t="s">
        <v>889</v>
      </c>
      <c r="J299" s="68" t="s">
        <v>887</v>
      </c>
    </row>
    <row r="300" spans="2:10">
      <c r="B300" s="68" t="s">
        <v>839</v>
      </c>
      <c r="C300" s="68" t="s">
        <v>271</v>
      </c>
      <c r="D300" s="68" t="s">
        <v>302</v>
      </c>
      <c r="E300" s="68" t="s">
        <v>900</v>
      </c>
      <c r="F300" s="68">
        <v>5</v>
      </c>
      <c r="H300" s="68" t="s">
        <v>300</v>
      </c>
      <c r="I300" s="68" t="s">
        <v>840</v>
      </c>
      <c r="J300" s="92" t="s">
        <v>841</v>
      </c>
    </row>
    <row r="301" spans="2:10">
      <c r="B301" s="68" t="s">
        <v>839</v>
      </c>
      <c r="C301" s="68" t="s">
        <v>271</v>
      </c>
      <c r="D301" s="68" t="s">
        <v>311</v>
      </c>
      <c r="E301" s="68" t="s">
        <v>900</v>
      </c>
      <c r="F301" s="68">
        <v>5</v>
      </c>
      <c r="H301" s="68" t="s">
        <v>300</v>
      </c>
      <c r="I301" s="68" t="s">
        <v>840</v>
      </c>
      <c r="J301" s="92" t="s">
        <v>842</v>
      </c>
    </row>
    <row r="302" spans="2:10">
      <c r="B302" s="68" t="s">
        <v>839</v>
      </c>
      <c r="C302" s="68" t="s">
        <v>271</v>
      </c>
      <c r="D302" s="68" t="s">
        <v>320</v>
      </c>
      <c r="E302" s="68" t="s">
        <v>900</v>
      </c>
      <c r="F302" s="68">
        <v>5</v>
      </c>
      <c r="H302" s="68" t="s">
        <v>300</v>
      </c>
      <c r="I302" s="68" t="s">
        <v>840</v>
      </c>
      <c r="J302" s="92" t="s">
        <v>843</v>
      </c>
    </row>
    <row r="303" spans="2:10">
      <c r="B303" s="68" t="s">
        <v>839</v>
      </c>
      <c r="C303" s="68" t="s">
        <v>271</v>
      </c>
      <c r="D303" s="68" t="s">
        <v>329</v>
      </c>
      <c r="E303" s="68" t="s">
        <v>900</v>
      </c>
      <c r="F303" s="68">
        <v>5</v>
      </c>
      <c r="H303" s="68" t="s">
        <v>300</v>
      </c>
      <c r="I303" s="68" t="s">
        <v>840</v>
      </c>
      <c r="J303" s="92" t="s">
        <v>844</v>
      </c>
    </row>
    <row r="304" spans="2:10">
      <c r="B304" s="68" t="s">
        <v>839</v>
      </c>
      <c r="C304" s="68" t="s">
        <v>271</v>
      </c>
      <c r="D304" s="68" t="s">
        <v>338</v>
      </c>
      <c r="E304" s="68" t="s">
        <v>900</v>
      </c>
      <c r="F304" s="68">
        <v>5</v>
      </c>
      <c r="H304" s="68" t="s">
        <v>300</v>
      </c>
      <c r="I304" s="68" t="s">
        <v>840</v>
      </c>
      <c r="J304" s="92" t="s">
        <v>845</v>
      </c>
    </row>
    <row r="305" spans="2:10">
      <c r="B305" s="68" t="s">
        <v>839</v>
      </c>
      <c r="C305" s="68" t="s">
        <v>271</v>
      </c>
      <c r="D305" s="68" t="s">
        <v>347</v>
      </c>
      <c r="E305" s="68" t="s">
        <v>900</v>
      </c>
      <c r="F305" s="68">
        <v>5</v>
      </c>
      <c r="H305" s="68" t="s">
        <v>300</v>
      </c>
      <c r="I305" s="68" t="s">
        <v>840</v>
      </c>
      <c r="J305" s="92" t="s">
        <v>846</v>
      </c>
    </row>
    <row r="306" spans="2:10">
      <c r="B306" s="68" t="s">
        <v>839</v>
      </c>
      <c r="C306" s="68" t="s">
        <v>271</v>
      </c>
      <c r="D306" s="68" t="s">
        <v>356</v>
      </c>
      <c r="E306" s="68" t="s">
        <v>900</v>
      </c>
      <c r="F306" s="68">
        <v>5</v>
      </c>
      <c r="H306" s="68" t="s">
        <v>300</v>
      </c>
      <c r="I306" s="68" t="s">
        <v>840</v>
      </c>
      <c r="J306" s="92" t="s">
        <v>847</v>
      </c>
    </row>
    <row r="307" spans="2:10">
      <c r="B307" s="68" t="s">
        <v>839</v>
      </c>
      <c r="C307" s="68" t="s">
        <v>271</v>
      </c>
      <c r="D307" s="68" t="s">
        <v>365</v>
      </c>
      <c r="E307" s="68" t="s">
        <v>900</v>
      </c>
      <c r="F307" s="68">
        <v>5</v>
      </c>
      <c r="H307" s="68" t="s">
        <v>300</v>
      </c>
      <c r="I307" s="68" t="s">
        <v>840</v>
      </c>
      <c r="J307" s="92" t="s">
        <v>848</v>
      </c>
    </row>
    <row r="308" spans="2:10">
      <c r="B308" s="68" t="s">
        <v>839</v>
      </c>
      <c r="C308" s="68" t="s">
        <v>271</v>
      </c>
      <c r="D308" s="68" t="s">
        <v>374</v>
      </c>
      <c r="E308" s="68" t="s">
        <v>900</v>
      </c>
      <c r="F308" s="68">
        <v>5</v>
      </c>
      <c r="H308" s="68" t="s">
        <v>300</v>
      </c>
      <c r="I308" s="68" t="s">
        <v>840</v>
      </c>
      <c r="J308" s="92" t="s">
        <v>849</v>
      </c>
    </row>
    <row r="309" spans="2:10">
      <c r="B309" s="68" t="s">
        <v>839</v>
      </c>
      <c r="C309" s="68" t="s">
        <v>271</v>
      </c>
      <c r="D309" s="68" t="s">
        <v>383</v>
      </c>
      <c r="E309" s="68" t="s">
        <v>900</v>
      </c>
      <c r="F309" s="68">
        <v>5</v>
      </c>
      <c r="H309" s="68" t="s">
        <v>300</v>
      </c>
      <c r="I309" s="68" t="s">
        <v>840</v>
      </c>
      <c r="J309" s="92" t="s">
        <v>850</v>
      </c>
    </row>
    <row r="310" spans="2:10">
      <c r="B310" s="68" t="s">
        <v>839</v>
      </c>
      <c r="C310" s="68" t="s">
        <v>271</v>
      </c>
      <c r="D310" s="68" t="s">
        <v>826</v>
      </c>
      <c r="E310" s="68" t="s">
        <v>900</v>
      </c>
      <c r="F310" s="68">
        <v>5</v>
      </c>
      <c r="H310" s="68" t="s">
        <v>300</v>
      </c>
      <c r="I310" s="68" t="s">
        <v>840</v>
      </c>
      <c r="J310" s="92" t="s">
        <v>851</v>
      </c>
    </row>
    <row r="311" spans="2:10">
      <c r="B311" s="68" t="s">
        <v>839</v>
      </c>
      <c r="C311" s="68" t="s">
        <v>271</v>
      </c>
      <c r="D311" s="68" t="s">
        <v>401</v>
      </c>
      <c r="E311" s="68" t="s">
        <v>900</v>
      </c>
      <c r="F311" s="68">
        <v>5</v>
      </c>
      <c r="H311" s="68" t="s">
        <v>300</v>
      </c>
      <c r="I311" s="68" t="s">
        <v>840</v>
      </c>
      <c r="J311" s="92" t="s">
        <v>852</v>
      </c>
    </row>
    <row r="312" spans="2:10">
      <c r="B312" s="68" t="s">
        <v>839</v>
      </c>
      <c r="C312" s="68" t="s">
        <v>271</v>
      </c>
      <c r="D312" s="68" t="s">
        <v>410</v>
      </c>
      <c r="E312" s="68" t="s">
        <v>900</v>
      </c>
      <c r="F312" s="68">
        <v>5</v>
      </c>
      <c r="H312" s="68" t="s">
        <v>300</v>
      </c>
      <c r="I312" s="68" t="s">
        <v>840</v>
      </c>
      <c r="J312" s="92" t="s">
        <v>853</v>
      </c>
    </row>
    <row r="313" spans="2:10">
      <c r="B313" s="68" t="s">
        <v>839</v>
      </c>
      <c r="C313" s="68" t="s">
        <v>271</v>
      </c>
      <c r="D313" s="68" t="s">
        <v>419</v>
      </c>
      <c r="E313" s="68" t="s">
        <v>900</v>
      </c>
      <c r="F313" s="68">
        <v>5</v>
      </c>
      <c r="G313" s="68" t="s">
        <v>913</v>
      </c>
      <c r="H313" s="68" t="s">
        <v>300</v>
      </c>
      <c r="I313" s="68" t="s">
        <v>840</v>
      </c>
      <c r="J313" s="92" t="s">
        <v>854</v>
      </c>
    </row>
    <row r="314" spans="2:10">
      <c r="B314" s="68" t="s">
        <v>839</v>
      </c>
      <c r="C314" s="68" t="s">
        <v>271</v>
      </c>
      <c r="D314" s="68" t="s">
        <v>428</v>
      </c>
      <c r="E314" s="68" t="s">
        <v>900</v>
      </c>
      <c r="F314" s="68">
        <v>5</v>
      </c>
      <c r="H314" s="68" t="s">
        <v>300</v>
      </c>
      <c r="I314" s="68" t="s">
        <v>840</v>
      </c>
      <c r="J314" s="92" t="s">
        <v>855</v>
      </c>
    </row>
    <row r="315" spans="2:10">
      <c r="B315" s="68" t="s">
        <v>839</v>
      </c>
      <c r="C315" s="68" t="s">
        <v>271</v>
      </c>
      <c r="D315" s="68" t="s">
        <v>436</v>
      </c>
      <c r="E315" s="68" t="s">
        <v>900</v>
      </c>
      <c r="F315" s="68">
        <v>5</v>
      </c>
      <c r="H315" s="68" t="s">
        <v>300</v>
      </c>
      <c r="I315" s="68" t="s">
        <v>840</v>
      </c>
      <c r="J315" s="92" t="s">
        <v>856</v>
      </c>
    </row>
    <row r="316" spans="2:10">
      <c r="B316" s="68" t="s">
        <v>839</v>
      </c>
      <c r="C316" s="68" t="s">
        <v>271</v>
      </c>
      <c r="D316" s="68" t="s">
        <v>442</v>
      </c>
      <c r="E316" s="68" t="s">
        <v>900</v>
      </c>
      <c r="F316" s="68">
        <v>5</v>
      </c>
      <c r="H316" s="68" t="s">
        <v>300</v>
      </c>
      <c r="I316" s="68" t="s">
        <v>840</v>
      </c>
      <c r="J316" s="92" t="s">
        <v>857</v>
      </c>
    </row>
    <row r="317" spans="2:10">
      <c r="B317" s="68" t="s">
        <v>839</v>
      </c>
      <c r="C317" s="68" t="s">
        <v>271</v>
      </c>
      <c r="D317" s="68" t="s">
        <v>449</v>
      </c>
      <c r="E317" s="68" t="s">
        <v>900</v>
      </c>
      <c r="F317" s="68">
        <v>5</v>
      </c>
      <c r="H317" s="68" t="s">
        <v>300</v>
      </c>
      <c r="I317" s="68" t="s">
        <v>840</v>
      </c>
      <c r="J317" s="92" t="s">
        <v>858</v>
      </c>
    </row>
    <row r="318" spans="2:10">
      <c r="B318" s="68" t="s">
        <v>839</v>
      </c>
      <c r="C318" s="68" t="s">
        <v>271</v>
      </c>
      <c r="D318" s="68" t="s">
        <v>458</v>
      </c>
      <c r="E318" s="68" t="s">
        <v>900</v>
      </c>
      <c r="F318" s="68">
        <v>5</v>
      </c>
      <c r="H318" s="68" t="s">
        <v>300</v>
      </c>
      <c r="I318" s="68" t="s">
        <v>840</v>
      </c>
      <c r="J318" s="92" t="s">
        <v>859</v>
      </c>
    </row>
    <row r="319" spans="2:10">
      <c r="B319" s="68" t="s">
        <v>839</v>
      </c>
      <c r="C319" s="68" t="s">
        <v>271</v>
      </c>
      <c r="D319" s="68" t="s">
        <v>467</v>
      </c>
      <c r="E319" s="68" t="s">
        <v>900</v>
      </c>
      <c r="F319" s="68">
        <v>5</v>
      </c>
      <c r="H319" s="68" t="s">
        <v>300</v>
      </c>
      <c r="I319" s="68" t="s">
        <v>840</v>
      </c>
      <c r="J319" s="92" t="s">
        <v>860</v>
      </c>
    </row>
    <row r="320" spans="2:10">
      <c r="B320" s="68" t="s">
        <v>839</v>
      </c>
      <c r="C320" s="68" t="s">
        <v>271</v>
      </c>
      <c r="D320" s="68" t="s">
        <v>476</v>
      </c>
      <c r="E320" s="68" t="s">
        <v>900</v>
      </c>
      <c r="F320" s="68">
        <v>5</v>
      </c>
      <c r="H320" s="68" t="s">
        <v>300</v>
      </c>
      <c r="I320" s="68" t="s">
        <v>840</v>
      </c>
      <c r="J320" s="92" t="s">
        <v>861</v>
      </c>
    </row>
    <row r="321" spans="2:10">
      <c r="B321" s="68" t="s">
        <v>839</v>
      </c>
      <c r="C321" s="68" t="s">
        <v>271</v>
      </c>
      <c r="D321" s="68" t="s">
        <v>485</v>
      </c>
      <c r="E321" s="68" t="s">
        <v>900</v>
      </c>
      <c r="F321" s="68">
        <v>5</v>
      </c>
      <c r="H321" s="68" t="s">
        <v>300</v>
      </c>
      <c r="I321" s="68" t="s">
        <v>840</v>
      </c>
      <c r="J321" s="92" t="s">
        <v>862</v>
      </c>
    </row>
    <row r="322" spans="2:10">
      <c r="B322" s="68" t="s">
        <v>839</v>
      </c>
      <c r="C322" s="68" t="s">
        <v>271</v>
      </c>
      <c r="D322" s="68" t="s">
        <v>494</v>
      </c>
      <c r="E322" s="68" t="s">
        <v>900</v>
      </c>
      <c r="F322" s="68">
        <v>5</v>
      </c>
      <c r="H322" s="68" t="s">
        <v>300</v>
      </c>
      <c r="I322" s="68" t="s">
        <v>840</v>
      </c>
      <c r="J322" s="92" t="s">
        <v>863</v>
      </c>
    </row>
    <row r="323" spans="2:10">
      <c r="B323" s="68" t="s">
        <v>839</v>
      </c>
      <c r="C323" s="68" t="s">
        <v>271</v>
      </c>
      <c r="D323" s="68" t="s">
        <v>503</v>
      </c>
      <c r="E323" s="68" t="s">
        <v>900</v>
      </c>
      <c r="F323" s="68">
        <v>5</v>
      </c>
      <c r="H323" s="68" t="s">
        <v>300</v>
      </c>
      <c r="I323" s="68" t="s">
        <v>840</v>
      </c>
      <c r="J323" s="92" t="s">
        <v>864</v>
      </c>
    </row>
    <row r="324" spans="2:10">
      <c r="B324" s="68" t="s">
        <v>839</v>
      </c>
      <c r="C324" s="68" t="s">
        <v>271</v>
      </c>
      <c r="D324" s="68" t="s">
        <v>512</v>
      </c>
      <c r="E324" s="68" t="s">
        <v>900</v>
      </c>
      <c r="F324" s="68">
        <v>5</v>
      </c>
      <c r="H324" s="68" t="s">
        <v>300</v>
      </c>
      <c r="I324" s="68" t="s">
        <v>840</v>
      </c>
      <c r="J324" s="92" t="s">
        <v>865</v>
      </c>
    </row>
    <row r="325" spans="2:10">
      <c r="B325" s="68" t="s">
        <v>839</v>
      </c>
      <c r="C325" s="68" t="s">
        <v>271</v>
      </c>
      <c r="D325" s="68" t="s">
        <v>521</v>
      </c>
      <c r="E325" s="68" t="s">
        <v>900</v>
      </c>
      <c r="F325" s="68">
        <v>5</v>
      </c>
      <c r="G325" s="68" t="s">
        <v>911</v>
      </c>
      <c r="H325" s="68" t="s">
        <v>300</v>
      </c>
      <c r="I325" s="68" t="s">
        <v>840</v>
      </c>
      <c r="J325" s="92" t="s">
        <v>866</v>
      </c>
    </row>
    <row r="326" spans="2:10">
      <c r="B326" s="68" t="s">
        <v>839</v>
      </c>
      <c r="C326" s="68" t="s">
        <v>271</v>
      </c>
      <c r="D326" s="68" t="s">
        <v>584</v>
      </c>
      <c r="E326" s="68" t="s">
        <v>900</v>
      </c>
      <c r="F326" s="68">
        <v>5</v>
      </c>
      <c r="H326" s="68" t="s">
        <v>300</v>
      </c>
      <c r="I326" s="68" t="s">
        <v>840</v>
      </c>
      <c r="J326" s="68" t="s">
        <v>867</v>
      </c>
    </row>
    <row r="327" spans="2:10">
      <c r="B327" s="68" t="s">
        <v>839</v>
      </c>
      <c r="C327" s="68" t="s">
        <v>271</v>
      </c>
      <c r="D327" s="68" t="s">
        <v>593</v>
      </c>
      <c r="E327" s="68" t="s">
        <v>900</v>
      </c>
      <c r="F327" s="68">
        <v>5</v>
      </c>
      <c r="H327" s="68" t="s">
        <v>300</v>
      </c>
      <c r="I327" s="68" t="s">
        <v>840</v>
      </c>
      <c r="J327" s="68" t="s">
        <v>868</v>
      </c>
    </row>
    <row r="328" spans="2:10">
      <c r="B328" s="68" t="s">
        <v>839</v>
      </c>
      <c r="C328" s="68" t="s">
        <v>271</v>
      </c>
      <c r="D328" s="68" t="s">
        <v>602</v>
      </c>
      <c r="E328" s="68" t="s">
        <v>900</v>
      </c>
      <c r="F328" s="68">
        <v>5</v>
      </c>
      <c r="H328" s="68" t="s">
        <v>300</v>
      </c>
      <c r="I328" s="68" t="s">
        <v>840</v>
      </c>
      <c r="J328" s="68" t="s">
        <v>869</v>
      </c>
    </row>
    <row r="329" spans="2:10">
      <c r="B329" s="68" t="s">
        <v>839</v>
      </c>
      <c r="C329" s="68" t="s">
        <v>271</v>
      </c>
      <c r="D329" s="68" t="s">
        <v>611</v>
      </c>
      <c r="E329" s="68" t="s">
        <v>900</v>
      </c>
      <c r="F329" s="68">
        <v>5</v>
      </c>
      <c r="H329" s="68" t="s">
        <v>300</v>
      </c>
      <c r="I329" s="68" t="s">
        <v>840</v>
      </c>
      <c r="J329" s="68" t="s">
        <v>870</v>
      </c>
    </row>
    <row r="330" spans="2:10">
      <c r="B330" s="68" t="s">
        <v>839</v>
      </c>
      <c r="C330" s="68" t="s">
        <v>271</v>
      </c>
      <c r="D330" s="68" t="s">
        <v>620</v>
      </c>
      <c r="E330" s="68" t="s">
        <v>900</v>
      </c>
      <c r="F330" s="68">
        <v>5</v>
      </c>
      <c r="H330" s="68" t="s">
        <v>300</v>
      </c>
      <c r="I330" s="68" t="s">
        <v>840</v>
      </c>
      <c r="J330" s="68" t="s">
        <v>871</v>
      </c>
    </row>
    <row r="331" spans="2:10">
      <c r="B331" s="68" t="s">
        <v>839</v>
      </c>
      <c r="C331" s="68" t="s">
        <v>271</v>
      </c>
      <c r="D331" s="68" t="s">
        <v>812</v>
      </c>
      <c r="E331" s="68" t="s">
        <v>900</v>
      </c>
      <c r="F331" s="68">
        <v>5</v>
      </c>
      <c r="H331" s="68" t="s">
        <v>300</v>
      </c>
      <c r="I331" s="68" t="s">
        <v>840</v>
      </c>
      <c r="J331" s="68" t="s">
        <v>872</v>
      </c>
    </row>
    <row r="332" spans="2:10">
      <c r="B332" s="68" t="s">
        <v>839</v>
      </c>
      <c r="C332" s="68" t="s">
        <v>271</v>
      </c>
      <c r="D332" s="68" t="s">
        <v>629</v>
      </c>
      <c r="E332" s="68" t="s">
        <v>900</v>
      </c>
      <c r="F332" s="68">
        <v>5</v>
      </c>
      <c r="H332" s="68" t="s">
        <v>300</v>
      </c>
      <c r="I332" s="68" t="s">
        <v>840</v>
      </c>
      <c r="J332" s="68" t="s">
        <v>873</v>
      </c>
    </row>
    <row r="333" spans="2:10">
      <c r="B333" s="68" t="s">
        <v>839</v>
      </c>
      <c r="C333" s="68" t="s">
        <v>271</v>
      </c>
      <c r="D333" s="68" t="s">
        <v>638</v>
      </c>
      <c r="E333" s="68" t="s">
        <v>900</v>
      </c>
      <c r="F333" s="68">
        <v>5</v>
      </c>
      <c r="H333" s="68" t="s">
        <v>300</v>
      </c>
      <c r="I333" s="68" t="s">
        <v>840</v>
      </c>
      <c r="J333" s="68" t="s">
        <v>874</v>
      </c>
    </row>
    <row r="334" spans="2:10">
      <c r="B334" s="68" t="s">
        <v>839</v>
      </c>
      <c r="C334" s="68" t="s">
        <v>271</v>
      </c>
      <c r="D334" s="68" t="s">
        <v>647</v>
      </c>
      <c r="E334" s="68" t="s">
        <v>900</v>
      </c>
      <c r="F334" s="68">
        <v>5</v>
      </c>
      <c r="H334" s="68" t="s">
        <v>300</v>
      </c>
      <c r="I334" s="68" t="s">
        <v>840</v>
      </c>
      <c r="J334" s="68" t="s">
        <v>875</v>
      </c>
    </row>
    <row r="335" spans="2:10">
      <c r="B335" s="68" t="s">
        <v>839</v>
      </c>
      <c r="C335" s="68" t="s">
        <v>271</v>
      </c>
      <c r="D335" s="68" t="s">
        <v>653</v>
      </c>
      <c r="E335" s="68" t="s">
        <v>900</v>
      </c>
      <c r="F335" s="68">
        <v>5</v>
      </c>
      <c r="H335" s="68" t="s">
        <v>300</v>
      </c>
      <c r="I335" s="68" t="s">
        <v>840</v>
      </c>
      <c r="J335" s="68" t="s">
        <v>876</v>
      </c>
    </row>
    <row r="336" spans="2:10">
      <c r="B336" s="68" t="s">
        <v>839</v>
      </c>
      <c r="C336" s="68" t="s">
        <v>271</v>
      </c>
      <c r="D336" s="68" t="s">
        <v>662</v>
      </c>
      <c r="E336" s="68" t="s">
        <v>900</v>
      </c>
      <c r="F336" s="68">
        <v>5</v>
      </c>
      <c r="H336" s="68" t="s">
        <v>300</v>
      </c>
      <c r="I336" s="68" t="s">
        <v>840</v>
      </c>
      <c r="J336" s="68" t="s">
        <v>877</v>
      </c>
    </row>
    <row r="337" spans="2:10">
      <c r="B337" s="68" t="s">
        <v>839</v>
      </c>
      <c r="C337" s="68" t="s">
        <v>271</v>
      </c>
      <c r="D337" s="68" t="s">
        <v>671</v>
      </c>
      <c r="E337" s="68" t="s">
        <v>900</v>
      </c>
      <c r="F337" s="68">
        <v>5</v>
      </c>
      <c r="H337" s="68" t="s">
        <v>300</v>
      </c>
      <c r="I337" s="68" t="s">
        <v>840</v>
      </c>
      <c r="J337" s="68" t="s">
        <v>878</v>
      </c>
    </row>
    <row r="338" spans="2:10">
      <c r="B338" s="68" t="s">
        <v>839</v>
      </c>
      <c r="C338" s="68" t="s">
        <v>271</v>
      </c>
      <c r="D338" s="68" t="s">
        <v>680</v>
      </c>
      <c r="E338" s="68" t="s">
        <v>900</v>
      </c>
      <c r="F338" s="68">
        <v>5</v>
      </c>
      <c r="H338" s="68" t="s">
        <v>300</v>
      </c>
      <c r="I338" s="68" t="s">
        <v>840</v>
      </c>
      <c r="J338" s="68" t="s">
        <v>879</v>
      </c>
    </row>
    <row r="339" spans="2:10">
      <c r="B339" s="68" t="s">
        <v>839</v>
      </c>
      <c r="C339" s="68" t="s">
        <v>271</v>
      </c>
      <c r="D339" s="68" t="s">
        <v>901</v>
      </c>
      <c r="E339" s="68" t="s">
        <v>900</v>
      </c>
      <c r="F339" s="68">
        <v>5</v>
      </c>
      <c r="H339" s="68" t="s">
        <v>300</v>
      </c>
      <c r="I339" s="68" t="s">
        <v>840</v>
      </c>
      <c r="J339" s="68" t="s">
        <v>902</v>
      </c>
    </row>
    <row r="340" spans="2:10">
      <c r="B340" s="68" t="s">
        <v>839</v>
      </c>
      <c r="C340" s="68" t="s">
        <v>271</v>
      </c>
      <c r="D340" s="68" t="s">
        <v>903</v>
      </c>
      <c r="E340" s="68" t="s">
        <v>900</v>
      </c>
      <c r="F340" s="68">
        <v>5</v>
      </c>
      <c r="H340" s="68" t="s">
        <v>300</v>
      </c>
      <c r="I340" s="68" t="s">
        <v>840</v>
      </c>
      <c r="J340" s="68" t="s">
        <v>904</v>
      </c>
    </row>
    <row r="341" spans="2:10">
      <c r="B341" s="68" t="s">
        <v>839</v>
      </c>
      <c r="C341" s="68" t="s">
        <v>271</v>
      </c>
      <c r="D341" s="68" t="s">
        <v>821</v>
      </c>
      <c r="E341" s="68" t="s">
        <v>900</v>
      </c>
      <c r="F341" s="68">
        <v>5</v>
      </c>
      <c r="H341" s="68" t="s">
        <v>300</v>
      </c>
      <c r="I341" s="68" t="s">
        <v>840</v>
      </c>
      <c r="J341" s="68" t="s">
        <v>880</v>
      </c>
    </row>
    <row r="342" spans="2:10">
      <c r="B342" s="68" t="s">
        <v>839</v>
      </c>
      <c r="C342" s="68" t="s">
        <v>271</v>
      </c>
      <c r="D342" s="68" t="s">
        <v>695</v>
      </c>
      <c r="E342" s="68" t="s">
        <v>900</v>
      </c>
      <c r="F342" s="68">
        <v>5</v>
      </c>
      <c r="H342" s="68" t="s">
        <v>300</v>
      </c>
      <c r="I342" s="68" t="s">
        <v>840</v>
      </c>
      <c r="J342" s="68" t="s">
        <v>881</v>
      </c>
    </row>
    <row r="343" spans="2:10">
      <c r="B343" s="68" t="s">
        <v>839</v>
      </c>
      <c r="C343" s="68" t="s">
        <v>271</v>
      </c>
      <c r="D343" s="68" t="s">
        <v>704</v>
      </c>
      <c r="E343" s="68" t="s">
        <v>900</v>
      </c>
      <c r="F343" s="68">
        <v>5</v>
      </c>
      <c r="H343" s="68" t="s">
        <v>300</v>
      </c>
      <c r="I343" s="68" t="s">
        <v>840</v>
      </c>
      <c r="J343" s="68" t="s">
        <v>882</v>
      </c>
    </row>
    <row r="344" spans="2:10">
      <c r="B344" s="68" t="s">
        <v>839</v>
      </c>
      <c r="C344" s="68" t="s">
        <v>271</v>
      </c>
      <c r="D344" s="68" t="s">
        <v>713</v>
      </c>
      <c r="E344" s="68" t="s">
        <v>900</v>
      </c>
      <c r="F344" s="68">
        <v>5</v>
      </c>
      <c r="H344" s="68" t="s">
        <v>300</v>
      </c>
      <c r="I344" s="68" t="s">
        <v>840</v>
      </c>
      <c r="J344" s="68" t="s">
        <v>883</v>
      </c>
    </row>
    <row r="345" spans="2:10">
      <c r="B345" s="68" t="s">
        <v>839</v>
      </c>
      <c r="C345" s="68" t="s">
        <v>271</v>
      </c>
      <c r="D345" s="68" t="s">
        <v>722</v>
      </c>
      <c r="E345" s="68" t="s">
        <v>900</v>
      </c>
      <c r="F345" s="68">
        <v>5</v>
      </c>
      <c r="H345" s="68" t="s">
        <v>300</v>
      </c>
      <c r="I345" s="68" t="s">
        <v>840</v>
      </c>
      <c r="J345" s="68" t="s">
        <v>884</v>
      </c>
    </row>
    <row r="346" spans="2:10">
      <c r="B346" s="68" t="s">
        <v>839</v>
      </c>
      <c r="C346" s="68" t="s">
        <v>271</v>
      </c>
      <c r="D346" s="68" t="s">
        <v>731</v>
      </c>
      <c r="E346" s="68" t="s">
        <v>900</v>
      </c>
      <c r="F346" s="68">
        <v>5</v>
      </c>
      <c r="H346" s="68" t="s">
        <v>300</v>
      </c>
      <c r="I346" s="68" t="s">
        <v>840</v>
      </c>
      <c r="J346" s="68" t="s">
        <v>885</v>
      </c>
    </row>
    <row r="347" spans="2:10">
      <c r="B347" s="68" t="s">
        <v>839</v>
      </c>
      <c r="C347" s="68" t="s">
        <v>271</v>
      </c>
      <c r="D347" s="68" t="s">
        <v>740</v>
      </c>
      <c r="E347" s="68" t="s">
        <v>900</v>
      </c>
      <c r="F347" s="68">
        <v>5</v>
      </c>
      <c r="H347" s="68" t="s">
        <v>300</v>
      </c>
      <c r="I347" s="68" t="s">
        <v>840</v>
      </c>
      <c r="J347" s="68" t="s">
        <v>886</v>
      </c>
    </row>
    <row r="348" spans="2:10">
      <c r="B348" s="68" t="s">
        <v>839</v>
      </c>
      <c r="C348" s="68" t="s">
        <v>271</v>
      </c>
      <c r="D348" s="68" t="s">
        <v>749</v>
      </c>
      <c r="E348" s="68" t="s">
        <v>900</v>
      </c>
      <c r="F348" s="68">
        <v>5</v>
      </c>
      <c r="G348" s="68" t="s">
        <v>911</v>
      </c>
      <c r="H348" s="68" t="s">
        <v>300</v>
      </c>
      <c r="I348" s="68" t="s">
        <v>840</v>
      </c>
      <c r="J348" s="68" t="s">
        <v>887</v>
      </c>
    </row>
    <row r="349" spans="2:10">
      <c r="B349" s="68" t="s">
        <v>839</v>
      </c>
      <c r="C349" s="68" t="s">
        <v>271</v>
      </c>
      <c r="D349" s="68" t="s">
        <v>305</v>
      </c>
      <c r="E349" s="68" t="s">
        <v>900</v>
      </c>
      <c r="F349" s="68">
        <v>5</v>
      </c>
      <c r="H349" s="68" t="s">
        <v>300</v>
      </c>
      <c r="I349" s="68" t="s">
        <v>888</v>
      </c>
      <c r="J349" s="92" t="s">
        <v>841</v>
      </c>
    </row>
    <row r="350" spans="2:10">
      <c r="B350" s="68" t="s">
        <v>839</v>
      </c>
      <c r="C350" s="68" t="s">
        <v>271</v>
      </c>
      <c r="D350" s="68" t="s">
        <v>314</v>
      </c>
      <c r="E350" s="68" t="s">
        <v>900</v>
      </c>
      <c r="F350" s="68">
        <v>5</v>
      </c>
      <c r="H350" s="68" t="s">
        <v>300</v>
      </c>
      <c r="I350" s="68" t="s">
        <v>888</v>
      </c>
      <c r="J350" s="92" t="s">
        <v>842</v>
      </c>
    </row>
    <row r="351" spans="2:10">
      <c r="B351" s="68" t="s">
        <v>839</v>
      </c>
      <c r="C351" s="68" t="s">
        <v>271</v>
      </c>
      <c r="D351" s="68" t="s">
        <v>323</v>
      </c>
      <c r="E351" s="68" t="s">
        <v>900</v>
      </c>
      <c r="F351" s="68">
        <v>5</v>
      </c>
      <c r="H351" s="68" t="s">
        <v>300</v>
      </c>
      <c r="I351" s="68" t="s">
        <v>888</v>
      </c>
      <c r="J351" s="92" t="s">
        <v>843</v>
      </c>
    </row>
    <row r="352" spans="2:10">
      <c r="B352" s="68" t="s">
        <v>839</v>
      </c>
      <c r="C352" s="68" t="s">
        <v>271</v>
      </c>
      <c r="D352" s="68" t="s">
        <v>332</v>
      </c>
      <c r="E352" s="68" t="s">
        <v>900</v>
      </c>
      <c r="F352" s="68">
        <v>5</v>
      </c>
      <c r="H352" s="68" t="s">
        <v>300</v>
      </c>
      <c r="I352" s="68" t="s">
        <v>888</v>
      </c>
      <c r="J352" s="92" t="s">
        <v>844</v>
      </c>
    </row>
    <row r="353" spans="2:10">
      <c r="B353" s="68" t="s">
        <v>839</v>
      </c>
      <c r="C353" s="68" t="s">
        <v>271</v>
      </c>
      <c r="D353" s="68" t="s">
        <v>341</v>
      </c>
      <c r="E353" s="68" t="s">
        <v>900</v>
      </c>
      <c r="F353" s="68">
        <v>5</v>
      </c>
      <c r="H353" s="68" t="s">
        <v>300</v>
      </c>
      <c r="I353" s="68" t="s">
        <v>888</v>
      </c>
      <c r="J353" s="92" t="s">
        <v>845</v>
      </c>
    </row>
    <row r="354" spans="2:10">
      <c r="B354" s="68" t="s">
        <v>839</v>
      </c>
      <c r="C354" s="68" t="s">
        <v>271</v>
      </c>
      <c r="D354" s="68" t="s">
        <v>350</v>
      </c>
      <c r="E354" s="68" t="s">
        <v>900</v>
      </c>
      <c r="F354" s="68">
        <v>5</v>
      </c>
      <c r="H354" s="68" t="s">
        <v>300</v>
      </c>
      <c r="I354" s="68" t="s">
        <v>888</v>
      </c>
      <c r="J354" s="92" t="s">
        <v>846</v>
      </c>
    </row>
    <row r="355" spans="2:10">
      <c r="B355" s="68" t="s">
        <v>839</v>
      </c>
      <c r="C355" s="68" t="s">
        <v>271</v>
      </c>
      <c r="D355" s="68" t="s">
        <v>359</v>
      </c>
      <c r="E355" s="68" t="s">
        <v>900</v>
      </c>
      <c r="F355" s="68">
        <v>5</v>
      </c>
      <c r="H355" s="68" t="s">
        <v>300</v>
      </c>
      <c r="I355" s="68" t="s">
        <v>888</v>
      </c>
      <c r="J355" s="92" t="s">
        <v>847</v>
      </c>
    </row>
    <row r="356" spans="2:10">
      <c r="B356" s="68" t="s">
        <v>839</v>
      </c>
      <c r="C356" s="68" t="s">
        <v>271</v>
      </c>
      <c r="D356" s="68" t="s">
        <v>368</v>
      </c>
      <c r="E356" s="68" t="s">
        <v>900</v>
      </c>
      <c r="F356" s="68">
        <v>5</v>
      </c>
      <c r="H356" s="68" t="s">
        <v>300</v>
      </c>
      <c r="I356" s="68" t="s">
        <v>888</v>
      </c>
      <c r="J356" s="92" t="s">
        <v>848</v>
      </c>
    </row>
    <row r="357" spans="2:10">
      <c r="B357" s="68" t="s">
        <v>839</v>
      </c>
      <c r="C357" s="68" t="s">
        <v>271</v>
      </c>
      <c r="D357" s="68" t="s">
        <v>377</v>
      </c>
      <c r="E357" s="68" t="s">
        <v>900</v>
      </c>
      <c r="F357" s="68">
        <v>5</v>
      </c>
      <c r="H357" s="68" t="s">
        <v>300</v>
      </c>
      <c r="I357" s="68" t="s">
        <v>888</v>
      </c>
      <c r="J357" s="92" t="s">
        <v>849</v>
      </c>
    </row>
    <row r="358" spans="2:10">
      <c r="B358" s="68" t="s">
        <v>839</v>
      </c>
      <c r="C358" s="68" t="s">
        <v>271</v>
      </c>
      <c r="D358" s="68" t="s">
        <v>386</v>
      </c>
      <c r="E358" s="68" t="s">
        <v>900</v>
      </c>
      <c r="F358" s="68">
        <v>5</v>
      </c>
      <c r="H358" s="68" t="s">
        <v>300</v>
      </c>
      <c r="I358" s="68" t="s">
        <v>888</v>
      </c>
      <c r="J358" s="92" t="s">
        <v>850</v>
      </c>
    </row>
    <row r="359" spans="2:10">
      <c r="B359" s="68" t="s">
        <v>839</v>
      </c>
      <c r="C359" s="68" t="s">
        <v>271</v>
      </c>
      <c r="D359" s="68" t="s">
        <v>827</v>
      </c>
      <c r="E359" s="68" t="s">
        <v>900</v>
      </c>
      <c r="F359" s="68">
        <v>5</v>
      </c>
      <c r="H359" s="68" t="s">
        <v>300</v>
      </c>
      <c r="I359" s="68" t="s">
        <v>888</v>
      </c>
      <c r="J359" s="92" t="s">
        <v>851</v>
      </c>
    </row>
    <row r="360" spans="2:10">
      <c r="B360" s="68" t="s">
        <v>839</v>
      </c>
      <c r="C360" s="68" t="s">
        <v>271</v>
      </c>
      <c r="D360" s="68" t="s">
        <v>404</v>
      </c>
      <c r="E360" s="68" t="s">
        <v>900</v>
      </c>
      <c r="F360" s="68">
        <v>5</v>
      </c>
      <c r="H360" s="68" t="s">
        <v>300</v>
      </c>
      <c r="I360" s="68" t="s">
        <v>888</v>
      </c>
      <c r="J360" s="92" t="s">
        <v>852</v>
      </c>
    </row>
    <row r="361" spans="2:10">
      <c r="B361" s="68" t="s">
        <v>839</v>
      </c>
      <c r="C361" s="68" t="s">
        <v>271</v>
      </c>
      <c r="D361" s="68" t="s">
        <v>413</v>
      </c>
      <c r="E361" s="68" t="s">
        <v>900</v>
      </c>
      <c r="F361" s="68">
        <v>5</v>
      </c>
      <c r="H361" s="68" t="s">
        <v>300</v>
      </c>
      <c r="I361" s="68" t="s">
        <v>888</v>
      </c>
      <c r="J361" s="92" t="s">
        <v>853</v>
      </c>
    </row>
    <row r="362" spans="2:10">
      <c r="B362" s="68" t="s">
        <v>839</v>
      </c>
      <c r="C362" s="68" t="s">
        <v>271</v>
      </c>
      <c r="D362" s="68" t="s">
        <v>422</v>
      </c>
      <c r="E362" s="68" t="s">
        <v>900</v>
      </c>
      <c r="F362" s="68">
        <v>5</v>
      </c>
      <c r="G362" s="68" t="s">
        <v>910</v>
      </c>
      <c r="H362" s="68" t="s">
        <v>300</v>
      </c>
      <c r="I362" s="68" t="s">
        <v>888</v>
      </c>
      <c r="J362" s="92" t="s">
        <v>854</v>
      </c>
    </row>
    <row r="363" spans="2:10">
      <c r="B363" s="68" t="s">
        <v>839</v>
      </c>
      <c r="C363" s="68" t="s">
        <v>271</v>
      </c>
      <c r="D363" s="68" t="s">
        <v>431</v>
      </c>
      <c r="E363" s="68" t="s">
        <v>900</v>
      </c>
      <c r="F363" s="68">
        <v>5</v>
      </c>
      <c r="H363" s="68" t="s">
        <v>300</v>
      </c>
      <c r="I363" s="68" t="s">
        <v>888</v>
      </c>
      <c r="J363" s="92" t="s">
        <v>855</v>
      </c>
    </row>
    <row r="364" spans="2:10">
      <c r="B364" s="68" t="s">
        <v>839</v>
      </c>
      <c r="C364" s="68" t="s">
        <v>271</v>
      </c>
      <c r="D364" s="68" t="s">
        <v>438</v>
      </c>
      <c r="E364" s="68" t="s">
        <v>900</v>
      </c>
      <c r="F364" s="68">
        <v>5</v>
      </c>
      <c r="H364" s="68" t="s">
        <v>300</v>
      </c>
      <c r="I364" s="68" t="s">
        <v>888</v>
      </c>
      <c r="J364" s="92" t="s">
        <v>856</v>
      </c>
    </row>
    <row r="365" spans="2:10">
      <c r="B365" s="68" t="s">
        <v>839</v>
      </c>
      <c r="C365" s="68" t="s">
        <v>271</v>
      </c>
      <c r="D365" s="68" t="s">
        <v>444</v>
      </c>
      <c r="E365" s="68" t="s">
        <v>900</v>
      </c>
      <c r="F365" s="68">
        <v>5</v>
      </c>
      <c r="H365" s="68" t="s">
        <v>300</v>
      </c>
      <c r="I365" s="68" t="s">
        <v>888</v>
      </c>
      <c r="J365" s="92" t="s">
        <v>857</v>
      </c>
    </row>
    <row r="366" spans="2:10">
      <c r="B366" s="68" t="s">
        <v>839</v>
      </c>
      <c r="C366" s="68" t="s">
        <v>271</v>
      </c>
      <c r="D366" s="68" t="s">
        <v>452</v>
      </c>
      <c r="E366" s="68" t="s">
        <v>900</v>
      </c>
      <c r="F366" s="68">
        <v>5</v>
      </c>
      <c r="H366" s="68" t="s">
        <v>300</v>
      </c>
      <c r="I366" s="68" t="s">
        <v>888</v>
      </c>
      <c r="J366" s="92" t="s">
        <v>858</v>
      </c>
    </row>
    <row r="367" spans="2:10">
      <c r="B367" s="68" t="s">
        <v>839</v>
      </c>
      <c r="C367" s="68" t="s">
        <v>271</v>
      </c>
      <c r="D367" s="68" t="s">
        <v>461</v>
      </c>
      <c r="E367" s="68" t="s">
        <v>900</v>
      </c>
      <c r="F367" s="68">
        <v>5</v>
      </c>
      <c r="H367" s="68" t="s">
        <v>300</v>
      </c>
      <c r="I367" s="68" t="s">
        <v>888</v>
      </c>
      <c r="J367" s="92" t="s">
        <v>859</v>
      </c>
    </row>
    <row r="368" spans="2:10">
      <c r="B368" s="68" t="s">
        <v>839</v>
      </c>
      <c r="C368" s="68" t="s">
        <v>271</v>
      </c>
      <c r="D368" s="68" t="s">
        <v>470</v>
      </c>
      <c r="E368" s="68" t="s">
        <v>900</v>
      </c>
      <c r="F368" s="68">
        <v>5</v>
      </c>
      <c r="H368" s="68" t="s">
        <v>300</v>
      </c>
      <c r="I368" s="68" t="s">
        <v>888</v>
      </c>
      <c r="J368" s="92" t="s">
        <v>860</v>
      </c>
    </row>
    <row r="369" spans="2:10">
      <c r="B369" s="68" t="s">
        <v>839</v>
      </c>
      <c r="C369" s="68" t="s">
        <v>271</v>
      </c>
      <c r="D369" s="68" t="s">
        <v>479</v>
      </c>
      <c r="E369" s="68" t="s">
        <v>900</v>
      </c>
      <c r="F369" s="68">
        <v>5</v>
      </c>
      <c r="H369" s="68" t="s">
        <v>300</v>
      </c>
      <c r="I369" s="68" t="s">
        <v>888</v>
      </c>
      <c r="J369" s="92" t="s">
        <v>861</v>
      </c>
    </row>
    <row r="370" spans="2:10">
      <c r="B370" s="68" t="s">
        <v>839</v>
      </c>
      <c r="C370" s="68" t="s">
        <v>271</v>
      </c>
      <c r="D370" s="68" t="s">
        <v>488</v>
      </c>
      <c r="E370" s="68" t="s">
        <v>900</v>
      </c>
      <c r="F370" s="68">
        <v>5</v>
      </c>
      <c r="H370" s="68" t="s">
        <v>300</v>
      </c>
      <c r="I370" s="68" t="s">
        <v>888</v>
      </c>
      <c r="J370" s="92" t="s">
        <v>862</v>
      </c>
    </row>
    <row r="371" spans="2:10">
      <c r="B371" s="68" t="s">
        <v>839</v>
      </c>
      <c r="C371" s="68" t="s">
        <v>271</v>
      </c>
      <c r="D371" s="68" t="s">
        <v>497</v>
      </c>
      <c r="E371" s="68" t="s">
        <v>900</v>
      </c>
      <c r="F371" s="68">
        <v>5</v>
      </c>
      <c r="H371" s="68" t="s">
        <v>300</v>
      </c>
      <c r="I371" s="68" t="s">
        <v>888</v>
      </c>
      <c r="J371" s="92" t="s">
        <v>863</v>
      </c>
    </row>
    <row r="372" spans="2:10">
      <c r="B372" s="68" t="s">
        <v>839</v>
      </c>
      <c r="C372" s="68" t="s">
        <v>271</v>
      </c>
      <c r="D372" s="68" t="s">
        <v>506</v>
      </c>
      <c r="E372" s="68" t="s">
        <v>900</v>
      </c>
      <c r="F372" s="68">
        <v>5</v>
      </c>
      <c r="H372" s="68" t="s">
        <v>300</v>
      </c>
      <c r="I372" s="68" t="s">
        <v>888</v>
      </c>
      <c r="J372" s="92" t="s">
        <v>864</v>
      </c>
    </row>
    <row r="373" spans="2:10">
      <c r="B373" s="68" t="s">
        <v>839</v>
      </c>
      <c r="C373" s="68" t="s">
        <v>271</v>
      </c>
      <c r="D373" s="68" t="s">
        <v>515</v>
      </c>
      <c r="E373" s="68" t="s">
        <v>900</v>
      </c>
      <c r="F373" s="68">
        <v>5</v>
      </c>
      <c r="H373" s="68" t="s">
        <v>300</v>
      </c>
      <c r="I373" s="68" t="s">
        <v>888</v>
      </c>
      <c r="J373" s="92" t="s">
        <v>865</v>
      </c>
    </row>
    <row r="374" spans="2:10">
      <c r="B374" s="68" t="s">
        <v>839</v>
      </c>
      <c r="C374" s="68" t="s">
        <v>271</v>
      </c>
      <c r="D374" s="68" t="s">
        <v>524</v>
      </c>
      <c r="E374" s="68" t="s">
        <v>900</v>
      </c>
      <c r="F374" s="68">
        <v>5</v>
      </c>
      <c r="G374" s="68" t="s">
        <v>911</v>
      </c>
      <c r="H374" s="68" t="s">
        <v>300</v>
      </c>
      <c r="I374" s="68" t="s">
        <v>888</v>
      </c>
      <c r="J374" s="92" t="s">
        <v>866</v>
      </c>
    </row>
    <row r="375" spans="2:10">
      <c r="B375" s="68" t="s">
        <v>839</v>
      </c>
      <c r="C375" s="68" t="s">
        <v>271</v>
      </c>
      <c r="D375" s="68" t="s">
        <v>587</v>
      </c>
      <c r="E375" s="68" t="s">
        <v>900</v>
      </c>
      <c r="F375" s="68">
        <v>5</v>
      </c>
      <c r="H375" s="68" t="s">
        <v>300</v>
      </c>
      <c r="I375" s="68" t="s">
        <v>888</v>
      </c>
      <c r="J375" s="68" t="s">
        <v>867</v>
      </c>
    </row>
    <row r="376" spans="2:10">
      <c r="B376" s="68" t="s">
        <v>839</v>
      </c>
      <c r="C376" s="68" t="s">
        <v>271</v>
      </c>
      <c r="D376" s="68" t="s">
        <v>596</v>
      </c>
      <c r="E376" s="68" t="s">
        <v>900</v>
      </c>
      <c r="F376" s="68">
        <v>5</v>
      </c>
      <c r="H376" s="68" t="s">
        <v>300</v>
      </c>
      <c r="I376" s="68" t="s">
        <v>888</v>
      </c>
      <c r="J376" s="68" t="s">
        <v>868</v>
      </c>
    </row>
    <row r="377" spans="2:10">
      <c r="B377" s="68" t="s">
        <v>839</v>
      </c>
      <c r="C377" s="68" t="s">
        <v>271</v>
      </c>
      <c r="D377" s="68" t="s">
        <v>605</v>
      </c>
      <c r="E377" s="68" t="s">
        <v>900</v>
      </c>
      <c r="F377" s="68">
        <v>5</v>
      </c>
      <c r="H377" s="68" t="s">
        <v>300</v>
      </c>
      <c r="I377" s="68" t="s">
        <v>888</v>
      </c>
      <c r="J377" s="68" t="s">
        <v>869</v>
      </c>
    </row>
    <row r="378" spans="2:10">
      <c r="B378" s="68" t="s">
        <v>839</v>
      </c>
      <c r="C378" s="68" t="s">
        <v>271</v>
      </c>
      <c r="D378" s="68" t="s">
        <v>614</v>
      </c>
      <c r="E378" s="68" t="s">
        <v>900</v>
      </c>
      <c r="F378" s="68">
        <v>5</v>
      </c>
      <c r="H378" s="68" t="s">
        <v>300</v>
      </c>
      <c r="I378" s="68" t="s">
        <v>888</v>
      </c>
      <c r="J378" s="68" t="s">
        <v>870</v>
      </c>
    </row>
    <row r="379" spans="2:10">
      <c r="B379" s="68" t="s">
        <v>839</v>
      </c>
      <c r="C379" s="68" t="s">
        <v>271</v>
      </c>
      <c r="D379" s="68" t="s">
        <v>623</v>
      </c>
      <c r="E379" s="68" t="s">
        <v>900</v>
      </c>
      <c r="F379" s="68">
        <v>5</v>
      </c>
      <c r="H379" s="68" t="s">
        <v>300</v>
      </c>
      <c r="I379" s="68" t="s">
        <v>888</v>
      </c>
      <c r="J379" s="68" t="s">
        <v>871</v>
      </c>
    </row>
    <row r="380" spans="2:10">
      <c r="B380" s="68" t="s">
        <v>839</v>
      </c>
      <c r="C380" s="68" t="s">
        <v>271</v>
      </c>
      <c r="D380" s="68" t="s">
        <v>815</v>
      </c>
      <c r="E380" s="68" t="s">
        <v>900</v>
      </c>
      <c r="F380" s="68">
        <v>5</v>
      </c>
      <c r="H380" s="68" t="s">
        <v>300</v>
      </c>
      <c r="I380" s="68" t="s">
        <v>888</v>
      </c>
      <c r="J380" s="68" t="s">
        <v>872</v>
      </c>
    </row>
    <row r="381" spans="2:10">
      <c r="B381" s="68" t="s">
        <v>839</v>
      </c>
      <c r="C381" s="68" t="s">
        <v>271</v>
      </c>
      <c r="D381" s="68" t="s">
        <v>632</v>
      </c>
      <c r="E381" s="68" t="s">
        <v>900</v>
      </c>
      <c r="F381" s="68">
        <v>5</v>
      </c>
      <c r="H381" s="68" t="s">
        <v>300</v>
      </c>
      <c r="I381" s="68" t="s">
        <v>888</v>
      </c>
      <c r="J381" s="68" t="s">
        <v>873</v>
      </c>
    </row>
    <row r="382" spans="2:10">
      <c r="B382" s="68" t="s">
        <v>839</v>
      </c>
      <c r="C382" s="68" t="s">
        <v>271</v>
      </c>
      <c r="D382" s="68" t="s">
        <v>641</v>
      </c>
      <c r="E382" s="68" t="s">
        <v>900</v>
      </c>
      <c r="F382" s="68">
        <v>5</v>
      </c>
      <c r="H382" s="68" t="s">
        <v>300</v>
      </c>
      <c r="I382" s="68" t="s">
        <v>888</v>
      </c>
      <c r="J382" s="68" t="s">
        <v>874</v>
      </c>
    </row>
    <row r="383" spans="2:10">
      <c r="B383" s="68" t="s">
        <v>839</v>
      </c>
      <c r="C383" s="68" t="s">
        <v>271</v>
      </c>
      <c r="D383" s="68" t="s">
        <v>824</v>
      </c>
      <c r="E383" s="68" t="s">
        <v>900</v>
      </c>
      <c r="F383" s="68">
        <v>5</v>
      </c>
      <c r="H383" s="68" t="s">
        <v>300</v>
      </c>
      <c r="I383" s="68" t="s">
        <v>888</v>
      </c>
      <c r="J383" s="68" t="s">
        <v>875</v>
      </c>
    </row>
    <row r="384" spans="2:10">
      <c r="B384" s="68" t="s">
        <v>839</v>
      </c>
      <c r="C384" s="68" t="s">
        <v>271</v>
      </c>
      <c r="D384" s="68" t="s">
        <v>656</v>
      </c>
      <c r="E384" s="68" t="s">
        <v>900</v>
      </c>
      <c r="F384" s="68">
        <v>5</v>
      </c>
      <c r="H384" s="68" t="s">
        <v>300</v>
      </c>
      <c r="I384" s="68" t="s">
        <v>888</v>
      </c>
      <c r="J384" s="68" t="s">
        <v>876</v>
      </c>
    </row>
    <row r="385" spans="2:10">
      <c r="B385" s="68" t="s">
        <v>839</v>
      </c>
      <c r="C385" s="68" t="s">
        <v>271</v>
      </c>
      <c r="D385" s="68" t="s">
        <v>665</v>
      </c>
      <c r="E385" s="68" t="s">
        <v>900</v>
      </c>
      <c r="F385" s="68">
        <v>5</v>
      </c>
      <c r="H385" s="68" t="s">
        <v>300</v>
      </c>
      <c r="I385" s="68" t="s">
        <v>888</v>
      </c>
      <c r="J385" s="68" t="s">
        <v>877</v>
      </c>
    </row>
    <row r="386" spans="2:10">
      <c r="B386" s="68" t="s">
        <v>839</v>
      </c>
      <c r="C386" s="68" t="s">
        <v>271</v>
      </c>
      <c r="D386" s="68" t="s">
        <v>674</v>
      </c>
      <c r="E386" s="68" t="s">
        <v>900</v>
      </c>
      <c r="F386" s="68">
        <v>5</v>
      </c>
      <c r="H386" s="68" t="s">
        <v>300</v>
      </c>
      <c r="I386" s="68" t="s">
        <v>888</v>
      </c>
      <c r="J386" s="68" t="s">
        <v>878</v>
      </c>
    </row>
    <row r="387" spans="2:10">
      <c r="B387" s="68" t="s">
        <v>839</v>
      </c>
      <c r="C387" s="68" t="s">
        <v>271</v>
      </c>
      <c r="D387" s="68" t="s">
        <v>683</v>
      </c>
      <c r="E387" s="68" t="s">
        <v>900</v>
      </c>
      <c r="F387" s="68">
        <v>5</v>
      </c>
      <c r="H387" s="68" t="s">
        <v>300</v>
      </c>
      <c r="I387" s="68" t="s">
        <v>888</v>
      </c>
      <c r="J387" s="68" t="s">
        <v>879</v>
      </c>
    </row>
    <row r="388" spans="2:10">
      <c r="B388" s="68" t="s">
        <v>839</v>
      </c>
      <c r="C388" s="68" t="s">
        <v>271</v>
      </c>
      <c r="D388" s="68" t="s">
        <v>905</v>
      </c>
      <c r="E388" s="68" t="s">
        <v>900</v>
      </c>
      <c r="F388" s="68">
        <v>5</v>
      </c>
      <c r="H388" s="68" t="s">
        <v>300</v>
      </c>
      <c r="I388" s="68" t="s">
        <v>888</v>
      </c>
      <c r="J388" s="68" t="s">
        <v>902</v>
      </c>
    </row>
    <row r="389" spans="2:10">
      <c r="B389" s="68" t="s">
        <v>839</v>
      </c>
      <c r="C389" s="68" t="s">
        <v>271</v>
      </c>
      <c r="D389" s="68" t="s">
        <v>906</v>
      </c>
      <c r="E389" s="68" t="s">
        <v>900</v>
      </c>
      <c r="F389" s="68">
        <v>5</v>
      </c>
      <c r="H389" s="68" t="s">
        <v>300</v>
      </c>
      <c r="I389" s="68" t="s">
        <v>888</v>
      </c>
      <c r="J389" s="68" t="s">
        <v>904</v>
      </c>
    </row>
    <row r="390" spans="2:10">
      <c r="B390" s="68" t="s">
        <v>839</v>
      </c>
      <c r="C390" s="68" t="s">
        <v>271</v>
      </c>
      <c r="D390" s="68" t="s">
        <v>689</v>
      </c>
      <c r="E390" s="68" t="s">
        <v>900</v>
      </c>
      <c r="F390" s="68">
        <v>5</v>
      </c>
      <c r="H390" s="68" t="s">
        <v>300</v>
      </c>
      <c r="I390" s="68" t="s">
        <v>888</v>
      </c>
      <c r="J390" s="68" t="s">
        <v>880</v>
      </c>
    </row>
    <row r="391" spans="2:10">
      <c r="B391" s="68" t="s">
        <v>839</v>
      </c>
      <c r="C391" s="68" t="s">
        <v>271</v>
      </c>
      <c r="D391" s="68" t="s">
        <v>698</v>
      </c>
      <c r="E391" s="68" t="s">
        <v>900</v>
      </c>
      <c r="F391" s="68">
        <v>5</v>
      </c>
      <c r="H391" s="68" t="s">
        <v>300</v>
      </c>
      <c r="I391" s="68" t="s">
        <v>888</v>
      </c>
      <c r="J391" s="68" t="s">
        <v>881</v>
      </c>
    </row>
    <row r="392" spans="2:10">
      <c r="B392" s="68" t="s">
        <v>839</v>
      </c>
      <c r="C392" s="68" t="s">
        <v>271</v>
      </c>
      <c r="D392" s="68" t="s">
        <v>707</v>
      </c>
      <c r="E392" s="68" t="s">
        <v>900</v>
      </c>
      <c r="F392" s="68">
        <v>5</v>
      </c>
      <c r="H392" s="68" t="s">
        <v>300</v>
      </c>
      <c r="I392" s="68" t="s">
        <v>888</v>
      </c>
      <c r="J392" s="68" t="s">
        <v>882</v>
      </c>
    </row>
    <row r="393" spans="2:10">
      <c r="B393" s="68" t="s">
        <v>839</v>
      </c>
      <c r="C393" s="68" t="s">
        <v>271</v>
      </c>
      <c r="D393" s="68" t="s">
        <v>716</v>
      </c>
      <c r="E393" s="68" t="s">
        <v>900</v>
      </c>
      <c r="F393" s="68">
        <v>5</v>
      </c>
      <c r="H393" s="68" t="s">
        <v>300</v>
      </c>
      <c r="I393" s="68" t="s">
        <v>888</v>
      </c>
      <c r="J393" s="68" t="s">
        <v>883</v>
      </c>
    </row>
    <row r="394" spans="2:10">
      <c r="B394" s="68" t="s">
        <v>839</v>
      </c>
      <c r="C394" s="68" t="s">
        <v>271</v>
      </c>
      <c r="D394" s="68" t="s">
        <v>725</v>
      </c>
      <c r="E394" s="68" t="s">
        <v>900</v>
      </c>
      <c r="F394" s="68">
        <v>5</v>
      </c>
      <c r="H394" s="68" t="s">
        <v>300</v>
      </c>
      <c r="I394" s="68" t="s">
        <v>888</v>
      </c>
      <c r="J394" s="68" t="s">
        <v>884</v>
      </c>
    </row>
    <row r="395" spans="2:10">
      <c r="B395" s="68" t="s">
        <v>839</v>
      </c>
      <c r="C395" s="68" t="s">
        <v>271</v>
      </c>
      <c r="D395" s="68" t="s">
        <v>734</v>
      </c>
      <c r="E395" s="68" t="s">
        <v>900</v>
      </c>
      <c r="F395" s="68">
        <v>5</v>
      </c>
      <c r="H395" s="68" t="s">
        <v>300</v>
      </c>
      <c r="I395" s="68" t="s">
        <v>888</v>
      </c>
      <c r="J395" s="68" t="s">
        <v>885</v>
      </c>
    </row>
    <row r="396" spans="2:10">
      <c r="B396" s="68" t="s">
        <v>839</v>
      </c>
      <c r="C396" s="68" t="s">
        <v>271</v>
      </c>
      <c r="D396" s="68" t="s">
        <v>743</v>
      </c>
      <c r="E396" s="68" t="s">
        <v>900</v>
      </c>
      <c r="F396" s="68">
        <v>5</v>
      </c>
      <c r="H396" s="68" t="s">
        <v>300</v>
      </c>
      <c r="I396" s="68" t="s">
        <v>888</v>
      </c>
      <c r="J396" s="68" t="s">
        <v>886</v>
      </c>
    </row>
    <row r="397" spans="2:10">
      <c r="B397" s="68" t="s">
        <v>839</v>
      </c>
      <c r="C397" s="68" t="s">
        <v>271</v>
      </c>
      <c r="D397" s="68" t="s">
        <v>752</v>
      </c>
      <c r="E397" s="68" t="s">
        <v>900</v>
      </c>
      <c r="F397" s="68">
        <v>5</v>
      </c>
      <c r="G397" s="68" t="s">
        <v>911</v>
      </c>
      <c r="H397" s="68" t="s">
        <v>300</v>
      </c>
      <c r="I397" s="68" t="s">
        <v>888</v>
      </c>
      <c r="J397" s="68" t="s">
        <v>887</v>
      </c>
    </row>
    <row r="398" spans="2:10">
      <c r="B398" s="68" t="s">
        <v>839</v>
      </c>
      <c r="C398" s="68" t="s">
        <v>271</v>
      </c>
      <c r="D398" s="68" t="s">
        <v>308</v>
      </c>
      <c r="E398" s="68" t="s">
        <v>900</v>
      </c>
      <c r="F398" s="68">
        <v>5</v>
      </c>
      <c r="H398" s="68" t="s">
        <v>300</v>
      </c>
      <c r="I398" s="68" t="s">
        <v>889</v>
      </c>
      <c r="J398" s="92" t="s">
        <v>841</v>
      </c>
    </row>
    <row r="399" spans="2:10">
      <c r="B399" s="68" t="s">
        <v>839</v>
      </c>
      <c r="C399" s="68" t="s">
        <v>271</v>
      </c>
      <c r="D399" s="68" t="s">
        <v>317</v>
      </c>
      <c r="E399" s="68" t="s">
        <v>900</v>
      </c>
      <c r="F399" s="68">
        <v>5</v>
      </c>
      <c r="H399" s="68" t="s">
        <v>300</v>
      </c>
      <c r="I399" s="68" t="s">
        <v>889</v>
      </c>
      <c r="J399" s="92" t="s">
        <v>842</v>
      </c>
    </row>
    <row r="400" spans="2:10">
      <c r="B400" s="68" t="s">
        <v>839</v>
      </c>
      <c r="C400" s="68" t="s">
        <v>271</v>
      </c>
      <c r="D400" s="68" t="s">
        <v>326</v>
      </c>
      <c r="E400" s="68" t="s">
        <v>900</v>
      </c>
      <c r="F400" s="68">
        <v>5</v>
      </c>
      <c r="H400" s="68" t="s">
        <v>300</v>
      </c>
      <c r="I400" s="68" t="s">
        <v>889</v>
      </c>
      <c r="J400" s="92" t="s">
        <v>843</v>
      </c>
    </row>
    <row r="401" spans="2:10">
      <c r="B401" s="68" t="s">
        <v>839</v>
      </c>
      <c r="C401" s="68" t="s">
        <v>271</v>
      </c>
      <c r="D401" s="68" t="s">
        <v>335</v>
      </c>
      <c r="E401" s="68" t="s">
        <v>900</v>
      </c>
      <c r="F401" s="68">
        <v>5</v>
      </c>
      <c r="H401" s="68" t="s">
        <v>300</v>
      </c>
      <c r="I401" s="68" t="s">
        <v>889</v>
      </c>
      <c r="J401" s="92" t="s">
        <v>844</v>
      </c>
    </row>
    <row r="402" spans="2:10">
      <c r="B402" s="68" t="s">
        <v>839</v>
      </c>
      <c r="C402" s="68" t="s">
        <v>271</v>
      </c>
      <c r="D402" s="68" t="s">
        <v>344</v>
      </c>
      <c r="E402" s="68" t="s">
        <v>900</v>
      </c>
      <c r="F402" s="68">
        <v>5</v>
      </c>
      <c r="H402" s="68" t="s">
        <v>300</v>
      </c>
      <c r="I402" s="68" t="s">
        <v>889</v>
      </c>
      <c r="J402" s="92" t="s">
        <v>845</v>
      </c>
    </row>
    <row r="403" spans="2:10">
      <c r="B403" s="68" t="s">
        <v>839</v>
      </c>
      <c r="C403" s="68" t="s">
        <v>271</v>
      </c>
      <c r="D403" s="68" t="s">
        <v>353</v>
      </c>
      <c r="E403" s="68" t="s">
        <v>900</v>
      </c>
      <c r="F403" s="68">
        <v>5</v>
      </c>
      <c r="H403" s="68" t="s">
        <v>300</v>
      </c>
      <c r="I403" s="68" t="s">
        <v>889</v>
      </c>
      <c r="J403" s="92" t="s">
        <v>846</v>
      </c>
    </row>
    <row r="404" spans="2:10">
      <c r="B404" s="68" t="s">
        <v>839</v>
      </c>
      <c r="C404" s="68" t="s">
        <v>271</v>
      </c>
      <c r="D404" s="68" t="s">
        <v>362</v>
      </c>
      <c r="E404" s="68" t="s">
        <v>900</v>
      </c>
      <c r="F404" s="68">
        <v>5</v>
      </c>
      <c r="H404" s="68" t="s">
        <v>300</v>
      </c>
      <c r="I404" s="68" t="s">
        <v>889</v>
      </c>
      <c r="J404" s="92" t="s">
        <v>847</v>
      </c>
    </row>
    <row r="405" spans="2:10">
      <c r="B405" s="68" t="s">
        <v>839</v>
      </c>
      <c r="C405" s="68" t="s">
        <v>271</v>
      </c>
      <c r="D405" s="68" t="s">
        <v>371</v>
      </c>
      <c r="E405" s="68" t="s">
        <v>900</v>
      </c>
      <c r="F405" s="68">
        <v>5</v>
      </c>
      <c r="H405" s="68" t="s">
        <v>300</v>
      </c>
      <c r="I405" s="68" t="s">
        <v>889</v>
      </c>
      <c r="J405" s="92" t="s">
        <v>848</v>
      </c>
    </row>
    <row r="406" spans="2:10">
      <c r="B406" s="68" t="s">
        <v>839</v>
      </c>
      <c r="C406" s="68" t="s">
        <v>271</v>
      </c>
      <c r="D406" s="68" t="s">
        <v>380</v>
      </c>
      <c r="E406" s="68" t="s">
        <v>900</v>
      </c>
      <c r="F406" s="68">
        <v>5</v>
      </c>
      <c r="H406" s="68" t="s">
        <v>300</v>
      </c>
      <c r="I406" s="68" t="s">
        <v>889</v>
      </c>
      <c r="J406" s="92" t="s">
        <v>849</v>
      </c>
    </row>
    <row r="407" spans="2:10">
      <c r="B407" s="68" t="s">
        <v>839</v>
      </c>
      <c r="C407" s="68" t="s">
        <v>271</v>
      </c>
      <c r="D407" s="68" t="s">
        <v>389</v>
      </c>
      <c r="E407" s="68" t="s">
        <v>900</v>
      </c>
      <c r="F407" s="68">
        <v>5</v>
      </c>
      <c r="H407" s="68" t="s">
        <v>300</v>
      </c>
      <c r="I407" s="68" t="s">
        <v>889</v>
      </c>
      <c r="J407" s="92" t="s">
        <v>850</v>
      </c>
    </row>
    <row r="408" spans="2:10">
      <c r="B408" s="68" t="s">
        <v>839</v>
      </c>
      <c r="C408" s="68" t="s">
        <v>271</v>
      </c>
      <c r="D408" s="68" t="s">
        <v>828</v>
      </c>
      <c r="E408" s="68" t="s">
        <v>900</v>
      </c>
      <c r="F408" s="68">
        <v>5</v>
      </c>
      <c r="H408" s="68" t="s">
        <v>300</v>
      </c>
      <c r="I408" s="68" t="s">
        <v>889</v>
      </c>
      <c r="J408" s="92" t="s">
        <v>851</v>
      </c>
    </row>
    <row r="409" spans="2:10">
      <c r="B409" s="68" t="s">
        <v>839</v>
      </c>
      <c r="C409" s="68" t="s">
        <v>271</v>
      </c>
      <c r="D409" s="68" t="s">
        <v>407</v>
      </c>
      <c r="E409" s="68" t="s">
        <v>900</v>
      </c>
      <c r="F409" s="68">
        <v>5</v>
      </c>
      <c r="H409" s="68" t="s">
        <v>300</v>
      </c>
      <c r="I409" s="68" t="s">
        <v>889</v>
      </c>
      <c r="J409" s="92" t="s">
        <v>852</v>
      </c>
    </row>
    <row r="410" spans="2:10">
      <c r="B410" s="68" t="s">
        <v>839</v>
      </c>
      <c r="C410" s="68" t="s">
        <v>271</v>
      </c>
      <c r="D410" s="68" t="s">
        <v>416</v>
      </c>
      <c r="E410" s="68" t="s">
        <v>900</v>
      </c>
      <c r="F410" s="68">
        <v>5</v>
      </c>
      <c r="H410" s="68" t="s">
        <v>300</v>
      </c>
      <c r="I410" s="68" t="s">
        <v>889</v>
      </c>
      <c r="J410" s="92" t="s">
        <v>853</v>
      </c>
    </row>
    <row r="411" spans="2:10">
      <c r="B411" s="68" t="s">
        <v>839</v>
      </c>
      <c r="C411" s="68" t="s">
        <v>271</v>
      </c>
      <c r="D411" s="68" t="s">
        <v>425</v>
      </c>
      <c r="E411" s="68" t="s">
        <v>900</v>
      </c>
      <c r="F411" s="68">
        <v>5</v>
      </c>
      <c r="G411" s="68" t="s">
        <v>910</v>
      </c>
      <c r="H411" s="68" t="s">
        <v>300</v>
      </c>
      <c r="I411" s="68" t="s">
        <v>889</v>
      </c>
      <c r="J411" s="92" t="s">
        <v>854</v>
      </c>
    </row>
    <row r="412" spans="2:10">
      <c r="B412" s="68" t="s">
        <v>839</v>
      </c>
      <c r="C412" s="68" t="s">
        <v>271</v>
      </c>
      <c r="D412" s="68" t="s">
        <v>434</v>
      </c>
      <c r="E412" s="68" t="s">
        <v>900</v>
      </c>
      <c r="F412" s="68">
        <v>5</v>
      </c>
      <c r="H412" s="68" t="s">
        <v>300</v>
      </c>
      <c r="I412" s="68" t="s">
        <v>889</v>
      </c>
      <c r="J412" s="92" t="s">
        <v>855</v>
      </c>
    </row>
    <row r="413" spans="2:10">
      <c r="B413" s="68" t="s">
        <v>839</v>
      </c>
      <c r="C413" s="68" t="s">
        <v>271</v>
      </c>
      <c r="D413" s="68" t="s">
        <v>440</v>
      </c>
      <c r="E413" s="68" t="s">
        <v>900</v>
      </c>
      <c r="F413" s="68">
        <v>5</v>
      </c>
      <c r="H413" s="68" t="s">
        <v>300</v>
      </c>
      <c r="I413" s="68" t="s">
        <v>889</v>
      </c>
      <c r="J413" s="92" t="s">
        <v>856</v>
      </c>
    </row>
    <row r="414" spans="2:10">
      <c r="B414" s="68" t="s">
        <v>839</v>
      </c>
      <c r="C414" s="68" t="s">
        <v>271</v>
      </c>
      <c r="D414" s="68" t="s">
        <v>446</v>
      </c>
      <c r="E414" s="68" t="s">
        <v>900</v>
      </c>
      <c r="F414" s="68">
        <v>5</v>
      </c>
      <c r="H414" s="68" t="s">
        <v>300</v>
      </c>
      <c r="I414" s="68" t="s">
        <v>889</v>
      </c>
      <c r="J414" s="92" t="s">
        <v>857</v>
      </c>
    </row>
    <row r="415" spans="2:10">
      <c r="B415" s="68" t="s">
        <v>839</v>
      </c>
      <c r="C415" s="68" t="s">
        <v>271</v>
      </c>
      <c r="D415" s="68" t="s">
        <v>455</v>
      </c>
      <c r="E415" s="68" t="s">
        <v>900</v>
      </c>
      <c r="F415" s="68">
        <v>5</v>
      </c>
      <c r="H415" s="68" t="s">
        <v>300</v>
      </c>
      <c r="I415" s="68" t="s">
        <v>889</v>
      </c>
      <c r="J415" s="92" t="s">
        <v>858</v>
      </c>
    </row>
    <row r="416" spans="2:10">
      <c r="B416" s="68" t="s">
        <v>839</v>
      </c>
      <c r="C416" s="68" t="s">
        <v>271</v>
      </c>
      <c r="D416" s="68" t="s">
        <v>464</v>
      </c>
      <c r="E416" s="68" t="s">
        <v>900</v>
      </c>
      <c r="F416" s="68">
        <v>5</v>
      </c>
      <c r="H416" s="68" t="s">
        <v>300</v>
      </c>
      <c r="I416" s="68" t="s">
        <v>889</v>
      </c>
      <c r="J416" s="92" t="s">
        <v>859</v>
      </c>
    </row>
    <row r="417" spans="2:10">
      <c r="B417" s="68" t="s">
        <v>839</v>
      </c>
      <c r="C417" s="68" t="s">
        <v>271</v>
      </c>
      <c r="D417" s="68" t="s">
        <v>473</v>
      </c>
      <c r="E417" s="68" t="s">
        <v>900</v>
      </c>
      <c r="F417" s="68">
        <v>5</v>
      </c>
      <c r="H417" s="68" t="s">
        <v>300</v>
      </c>
      <c r="I417" s="68" t="s">
        <v>889</v>
      </c>
      <c r="J417" s="92" t="s">
        <v>860</v>
      </c>
    </row>
    <row r="418" spans="2:10">
      <c r="B418" s="68" t="s">
        <v>839</v>
      </c>
      <c r="C418" s="68" t="s">
        <v>271</v>
      </c>
      <c r="D418" s="68" t="s">
        <v>482</v>
      </c>
      <c r="E418" s="68" t="s">
        <v>900</v>
      </c>
      <c r="F418" s="68">
        <v>5</v>
      </c>
      <c r="H418" s="68" t="s">
        <v>300</v>
      </c>
      <c r="I418" s="68" t="s">
        <v>889</v>
      </c>
      <c r="J418" s="92" t="s">
        <v>861</v>
      </c>
    </row>
    <row r="419" spans="2:10">
      <c r="B419" s="68" t="s">
        <v>839</v>
      </c>
      <c r="C419" s="68" t="s">
        <v>271</v>
      </c>
      <c r="D419" s="68" t="s">
        <v>491</v>
      </c>
      <c r="E419" s="68" t="s">
        <v>900</v>
      </c>
      <c r="F419" s="68">
        <v>5</v>
      </c>
      <c r="H419" s="68" t="s">
        <v>300</v>
      </c>
      <c r="I419" s="68" t="s">
        <v>889</v>
      </c>
      <c r="J419" s="92" t="s">
        <v>862</v>
      </c>
    </row>
    <row r="420" spans="2:10">
      <c r="B420" s="68" t="s">
        <v>839</v>
      </c>
      <c r="C420" s="68" t="s">
        <v>271</v>
      </c>
      <c r="D420" s="68" t="s">
        <v>500</v>
      </c>
      <c r="E420" s="68" t="s">
        <v>900</v>
      </c>
      <c r="F420" s="68">
        <v>5</v>
      </c>
      <c r="H420" s="68" t="s">
        <v>300</v>
      </c>
      <c r="I420" s="68" t="s">
        <v>889</v>
      </c>
      <c r="J420" s="92" t="s">
        <v>863</v>
      </c>
    </row>
    <row r="421" spans="2:10">
      <c r="B421" s="68" t="s">
        <v>839</v>
      </c>
      <c r="C421" s="68" t="s">
        <v>271</v>
      </c>
      <c r="D421" s="68" t="s">
        <v>509</v>
      </c>
      <c r="E421" s="68" t="s">
        <v>900</v>
      </c>
      <c r="F421" s="68">
        <v>5</v>
      </c>
      <c r="H421" s="68" t="s">
        <v>300</v>
      </c>
      <c r="I421" s="68" t="s">
        <v>889</v>
      </c>
      <c r="J421" s="92" t="s">
        <v>864</v>
      </c>
    </row>
    <row r="422" spans="2:10">
      <c r="B422" s="68" t="s">
        <v>839</v>
      </c>
      <c r="C422" s="68" t="s">
        <v>271</v>
      </c>
      <c r="D422" s="68" t="s">
        <v>518</v>
      </c>
      <c r="E422" s="68" t="s">
        <v>900</v>
      </c>
      <c r="F422" s="68">
        <v>5</v>
      </c>
      <c r="H422" s="68" t="s">
        <v>300</v>
      </c>
      <c r="I422" s="68" t="s">
        <v>889</v>
      </c>
      <c r="J422" s="92" t="s">
        <v>865</v>
      </c>
    </row>
    <row r="423" spans="2:10">
      <c r="B423" s="68" t="s">
        <v>839</v>
      </c>
      <c r="C423" s="68" t="s">
        <v>271</v>
      </c>
      <c r="D423" s="68" t="s">
        <v>527</v>
      </c>
      <c r="E423" s="68" t="s">
        <v>900</v>
      </c>
      <c r="F423" s="68">
        <v>5</v>
      </c>
      <c r="G423" s="68" t="s">
        <v>911</v>
      </c>
      <c r="H423" s="68" t="s">
        <v>300</v>
      </c>
      <c r="I423" s="68" t="s">
        <v>889</v>
      </c>
      <c r="J423" s="92" t="s">
        <v>866</v>
      </c>
    </row>
    <row r="424" spans="2:10">
      <c r="B424" s="68" t="s">
        <v>839</v>
      </c>
      <c r="C424" s="68" t="s">
        <v>271</v>
      </c>
      <c r="D424" s="68" t="s">
        <v>590</v>
      </c>
      <c r="E424" s="68" t="s">
        <v>900</v>
      </c>
      <c r="F424" s="68">
        <v>5</v>
      </c>
      <c r="H424" s="68" t="s">
        <v>300</v>
      </c>
      <c r="I424" s="68" t="s">
        <v>889</v>
      </c>
      <c r="J424" s="68" t="s">
        <v>867</v>
      </c>
    </row>
    <row r="425" spans="2:10">
      <c r="B425" s="68" t="s">
        <v>839</v>
      </c>
      <c r="C425" s="68" t="s">
        <v>271</v>
      </c>
      <c r="D425" s="68" t="s">
        <v>599</v>
      </c>
      <c r="E425" s="68" t="s">
        <v>900</v>
      </c>
      <c r="F425" s="68">
        <v>5</v>
      </c>
      <c r="H425" s="68" t="s">
        <v>300</v>
      </c>
      <c r="I425" s="68" t="s">
        <v>889</v>
      </c>
      <c r="J425" s="68" t="s">
        <v>868</v>
      </c>
    </row>
    <row r="426" spans="2:10">
      <c r="B426" s="68" t="s">
        <v>839</v>
      </c>
      <c r="C426" s="68" t="s">
        <v>271</v>
      </c>
      <c r="D426" s="68" t="s">
        <v>608</v>
      </c>
      <c r="E426" s="68" t="s">
        <v>900</v>
      </c>
      <c r="F426" s="68">
        <v>5</v>
      </c>
      <c r="H426" s="68" t="s">
        <v>300</v>
      </c>
      <c r="I426" s="68" t="s">
        <v>889</v>
      </c>
      <c r="J426" s="68" t="s">
        <v>869</v>
      </c>
    </row>
    <row r="427" spans="2:10">
      <c r="B427" s="68" t="s">
        <v>839</v>
      </c>
      <c r="C427" s="68" t="s">
        <v>271</v>
      </c>
      <c r="D427" s="68" t="s">
        <v>617</v>
      </c>
      <c r="E427" s="68" t="s">
        <v>900</v>
      </c>
      <c r="F427" s="68">
        <v>5</v>
      </c>
      <c r="H427" s="68" t="s">
        <v>300</v>
      </c>
      <c r="I427" s="68" t="s">
        <v>889</v>
      </c>
      <c r="J427" s="68" t="s">
        <v>870</v>
      </c>
    </row>
    <row r="428" spans="2:10">
      <c r="B428" s="68" t="s">
        <v>839</v>
      </c>
      <c r="C428" s="68" t="s">
        <v>271</v>
      </c>
      <c r="D428" s="68" t="s">
        <v>626</v>
      </c>
      <c r="E428" s="68" t="s">
        <v>900</v>
      </c>
      <c r="F428" s="68">
        <v>5</v>
      </c>
      <c r="H428" s="68" t="s">
        <v>300</v>
      </c>
      <c r="I428" s="68" t="s">
        <v>889</v>
      </c>
      <c r="J428" s="68" t="s">
        <v>871</v>
      </c>
    </row>
    <row r="429" spans="2:10">
      <c r="B429" s="68" t="s">
        <v>839</v>
      </c>
      <c r="C429" s="68" t="s">
        <v>271</v>
      </c>
      <c r="D429" s="68" t="s">
        <v>818</v>
      </c>
      <c r="E429" s="68" t="s">
        <v>900</v>
      </c>
      <c r="F429" s="68">
        <v>5</v>
      </c>
      <c r="H429" s="68" t="s">
        <v>300</v>
      </c>
      <c r="I429" s="68" t="s">
        <v>889</v>
      </c>
      <c r="J429" s="68" t="s">
        <v>872</v>
      </c>
    </row>
    <row r="430" spans="2:10">
      <c r="B430" s="68" t="s">
        <v>839</v>
      </c>
      <c r="C430" s="68" t="s">
        <v>271</v>
      </c>
      <c r="D430" s="68" t="s">
        <v>635</v>
      </c>
      <c r="E430" s="68" t="s">
        <v>900</v>
      </c>
      <c r="F430" s="68">
        <v>5</v>
      </c>
      <c r="H430" s="68" t="s">
        <v>300</v>
      </c>
      <c r="I430" s="68" t="s">
        <v>889</v>
      </c>
      <c r="J430" s="68" t="s">
        <v>873</v>
      </c>
    </row>
    <row r="431" spans="2:10">
      <c r="B431" s="68" t="s">
        <v>839</v>
      </c>
      <c r="C431" s="68" t="s">
        <v>271</v>
      </c>
      <c r="D431" s="68" t="s">
        <v>644</v>
      </c>
      <c r="E431" s="68" t="s">
        <v>900</v>
      </c>
      <c r="F431" s="68">
        <v>5</v>
      </c>
      <c r="H431" s="68" t="s">
        <v>300</v>
      </c>
      <c r="I431" s="68" t="s">
        <v>889</v>
      </c>
      <c r="J431" s="68" t="s">
        <v>874</v>
      </c>
    </row>
    <row r="432" spans="2:10">
      <c r="B432" s="68" t="s">
        <v>839</v>
      </c>
      <c r="C432" s="68" t="s">
        <v>271</v>
      </c>
      <c r="D432" s="68" t="s">
        <v>650</v>
      </c>
      <c r="E432" s="68" t="s">
        <v>900</v>
      </c>
      <c r="F432" s="68">
        <v>5</v>
      </c>
      <c r="H432" s="68" t="s">
        <v>300</v>
      </c>
      <c r="I432" s="68" t="s">
        <v>889</v>
      </c>
      <c r="J432" s="68" t="s">
        <v>875</v>
      </c>
    </row>
    <row r="433" spans="2:10">
      <c r="B433" s="68" t="s">
        <v>839</v>
      </c>
      <c r="C433" s="68" t="s">
        <v>271</v>
      </c>
      <c r="D433" s="68" t="s">
        <v>659</v>
      </c>
      <c r="E433" s="68" t="s">
        <v>900</v>
      </c>
      <c r="F433" s="68">
        <v>5</v>
      </c>
      <c r="H433" s="68" t="s">
        <v>300</v>
      </c>
      <c r="I433" s="68" t="s">
        <v>889</v>
      </c>
      <c r="J433" s="68" t="s">
        <v>876</v>
      </c>
    </row>
    <row r="434" spans="2:10">
      <c r="B434" s="68" t="s">
        <v>839</v>
      </c>
      <c r="C434" s="68" t="s">
        <v>271</v>
      </c>
      <c r="D434" s="68" t="s">
        <v>668</v>
      </c>
      <c r="E434" s="68" t="s">
        <v>900</v>
      </c>
      <c r="F434" s="68">
        <v>5</v>
      </c>
      <c r="H434" s="68" t="s">
        <v>300</v>
      </c>
      <c r="I434" s="68" t="s">
        <v>889</v>
      </c>
      <c r="J434" s="68" t="s">
        <v>877</v>
      </c>
    </row>
    <row r="435" spans="2:10">
      <c r="B435" s="68" t="s">
        <v>839</v>
      </c>
      <c r="C435" s="68" t="s">
        <v>271</v>
      </c>
      <c r="D435" s="68" t="s">
        <v>677</v>
      </c>
      <c r="E435" s="68" t="s">
        <v>900</v>
      </c>
      <c r="F435" s="68">
        <v>5</v>
      </c>
      <c r="H435" s="68" t="s">
        <v>300</v>
      </c>
      <c r="I435" s="68" t="s">
        <v>889</v>
      </c>
      <c r="J435" s="68" t="s">
        <v>878</v>
      </c>
    </row>
    <row r="436" spans="2:10">
      <c r="B436" s="68" t="s">
        <v>839</v>
      </c>
      <c r="C436" s="68" t="s">
        <v>271</v>
      </c>
      <c r="D436" s="68" t="s">
        <v>686</v>
      </c>
      <c r="E436" s="68" t="s">
        <v>900</v>
      </c>
      <c r="F436" s="68">
        <v>5</v>
      </c>
      <c r="H436" s="68" t="s">
        <v>300</v>
      </c>
      <c r="I436" s="68" t="s">
        <v>889</v>
      </c>
      <c r="J436" s="68" t="s">
        <v>879</v>
      </c>
    </row>
    <row r="437" spans="2:10">
      <c r="B437" s="68" t="s">
        <v>839</v>
      </c>
      <c r="C437" s="68" t="s">
        <v>271</v>
      </c>
      <c r="D437" s="68" t="s">
        <v>907</v>
      </c>
      <c r="E437" s="68" t="s">
        <v>900</v>
      </c>
      <c r="F437" s="68">
        <v>5</v>
      </c>
      <c r="H437" s="68" t="s">
        <v>300</v>
      </c>
      <c r="I437" s="68" t="s">
        <v>889</v>
      </c>
      <c r="J437" s="68" t="s">
        <v>902</v>
      </c>
    </row>
    <row r="438" spans="2:10">
      <c r="B438" s="68" t="s">
        <v>839</v>
      </c>
      <c r="C438" s="68" t="s">
        <v>271</v>
      </c>
      <c r="D438" s="68" t="s">
        <v>908</v>
      </c>
      <c r="E438" s="68" t="s">
        <v>900</v>
      </c>
      <c r="F438" s="68">
        <v>5</v>
      </c>
      <c r="H438" s="68" t="s">
        <v>300</v>
      </c>
      <c r="I438" s="68" t="s">
        <v>889</v>
      </c>
      <c r="J438" s="68" t="s">
        <v>904</v>
      </c>
    </row>
    <row r="439" spans="2:10">
      <c r="B439" s="68" t="s">
        <v>839</v>
      </c>
      <c r="C439" s="68" t="s">
        <v>271</v>
      </c>
      <c r="D439" s="68" t="s">
        <v>692</v>
      </c>
      <c r="E439" s="68" t="s">
        <v>900</v>
      </c>
      <c r="F439" s="68">
        <v>5</v>
      </c>
      <c r="H439" s="68" t="s">
        <v>300</v>
      </c>
      <c r="I439" s="68" t="s">
        <v>889</v>
      </c>
      <c r="J439" s="68" t="s">
        <v>880</v>
      </c>
    </row>
    <row r="440" spans="2:10">
      <c r="B440" s="68" t="s">
        <v>839</v>
      </c>
      <c r="C440" s="68" t="s">
        <v>271</v>
      </c>
      <c r="D440" s="68" t="s">
        <v>701</v>
      </c>
      <c r="E440" s="68" t="s">
        <v>900</v>
      </c>
      <c r="F440" s="68">
        <v>5</v>
      </c>
      <c r="H440" s="68" t="s">
        <v>300</v>
      </c>
      <c r="I440" s="68" t="s">
        <v>889</v>
      </c>
      <c r="J440" s="68" t="s">
        <v>881</v>
      </c>
    </row>
    <row r="441" spans="2:10">
      <c r="B441" s="68" t="s">
        <v>839</v>
      </c>
      <c r="C441" s="68" t="s">
        <v>271</v>
      </c>
      <c r="D441" s="68" t="s">
        <v>710</v>
      </c>
      <c r="E441" s="68" t="s">
        <v>900</v>
      </c>
      <c r="F441" s="68">
        <v>5</v>
      </c>
      <c r="H441" s="68" t="s">
        <v>300</v>
      </c>
      <c r="I441" s="68" t="s">
        <v>889</v>
      </c>
      <c r="J441" s="68" t="s">
        <v>882</v>
      </c>
    </row>
    <row r="442" spans="2:10">
      <c r="B442" s="68" t="s">
        <v>839</v>
      </c>
      <c r="C442" s="68" t="s">
        <v>271</v>
      </c>
      <c r="D442" s="68" t="s">
        <v>719</v>
      </c>
      <c r="E442" s="68" t="s">
        <v>900</v>
      </c>
      <c r="F442" s="68">
        <v>5</v>
      </c>
      <c r="H442" s="68" t="s">
        <v>300</v>
      </c>
      <c r="I442" s="68" t="s">
        <v>889</v>
      </c>
      <c r="J442" s="68" t="s">
        <v>883</v>
      </c>
    </row>
    <row r="443" spans="2:10">
      <c r="B443" s="68" t="s">
        <v>839</v>
      </c>
      <c r="C443" s="68" t="s">
        <v>271</v>
      </c>
      <c r="D443" s="68" t="s">
        <v>728</v>
      </c>
      <c r="E443" s="68" t="s">
        <v>900</v>
      </c>
      <c r="F443" s="68">
        <v>5</v>
      </c>
      <c r="H443" s="68" t="s">
        <v>300</v>
      </c>
      <c r="I443" s="68" t="s">
        <v>889</v>
      </c>
      <c r="J443" s="68" t="s">
        <v>884</v>
      </c>
    </row>
    <row r="444" spans="2:10">
      <c r="B444" s="68" t="s">
        <v>839</v>
      </c>
      <c r="C444" s="68" t="s">
        <v>271</v>
      </c>
      <c r="D444" s="68" t="s">
        <v>737</v>
      </c>
      <c r="E444" s="68" t="s">
        <v>900</v>
      </c>
      <c r="F444" s="68">
        <v>5</v>
      </c>
      <c r="H444" s="68" t="s">
        <v>300</v>
      </c>
      <c r="I444" s="68" t="s">
        <v>889</v>
      </c>
      <c r="J444" s="68" t="s">
        <v>885</v>
      </c>
    </row>
    <row r="445" spans="2:10">
      <c r="B445" s="68" t="s">
        <v>839</v>
      </c>
      <c r="C445" s="68" t="s">
        <v>271</v>
      </c>
      <c r="D445" s="68" t="s">
        <v>746</v>
      </c>
      <c r="E445" s="68" t="s">
        <v>900</v>
      </c>
      <c r="F445" s="68">
        <v>5</v>
      </c>
      <c r="H445" s="68" t="s">
        <v>300</v>
      </c>
      <c r="I445" s="68" t="s">
        <v>889</v>
      </c>
      <c r="J445" s="68" t="s">
        <v>886</v>
      </c>
    </row>
    <row r="446" spans="2:10">
      <c r="B446" s="68" t="s">
        <v>839</v>
      </c>
      <c r="C446" s="68" t="s">
        <v>271</v>
      </c>
      <c r="D446" s="68" t="s">
        <v>755</v>
      </c>
      <c r="E446" s="68" t="s">
        <v>900</v>
      </c>
      <c r="F446" s="68">
        <v>5</v>
      </c>
      <c r="G446" s="68" t="s">
        <v>911</v>
      </c>
      <c r="H446" s="68" t="s">
        <v>300</v>
      </c>
      <c r="I446" s="68" t="s">
        <v>889</v>
      </c>
      <c r="J446" s="68" t="s">
        <v>887</v>
      </c>
    </row>
    <row r="447" spans="2:10">
      <c r="B447" s="68" t="s">
        <v>839</v>
      </c>
      <c r="C447" s="68" t="s">
        <v>272</v>
      </c>
      <c r="D447" s="68" t="s">
        <v>302</v>
      </c>
      <c r="E447" s="68" t="s">
        <v>900</v>
      </c>
      <c r="F447" s="68">
        <v>5</v>
      </c>
      <c r="H447" s="68" t="s">
        <v>300</v>
      </c>
      <c r="I447" s="68" t="s">
        <v>840</v>
      </c>
      <c r="J447" s="92" t="s">
        <v>841</v>
      </c>
    </row>
    <row r="448" spans="2:10">
      <c r="B448" s="68" t="s">
        <v>839</v>
      </c>
      <c r="C448" s="68" t="s">
        <v>272</v>
      </c>
      <c r="D448" s="68" t="s">
        <v>311</v>
      </c>
      <c r="E448" s="68" t="s">
        <v>900</v>
      </c>
      <c r="F448" s="68">
        <v>5</v>
      </c>
      <c r="H448" s="68" t="s">
        <v>300</v>
      </c>
      <c r="I448" s="68" t="s">
        <v>840</v>
      </c>
      <c r="J448" s="92" t="s">
        <v>842</v>
      </c>
    </row>
    <row r="449" spans="2:10">
      <c r="B449" s="68" t="s">
        <v>839</v>
      </c>
      <c r="C449" s="68" t="s">
        <v>272</v>
      </c>
      <c r="D449" s="68" t="s">
        <v>320</v>
      </c>
      <c r="E449" s="68" t="s">
        <v>900</v>
      </c>
      <c r="F449" s="68">
        <v>5</v>
      </c>
      <c r="H449" s="68" t="s">
        <v>300</v>
      </c>
      <c r="I449" s="68" t="s">
        <v>840</v>
      </c>
      <c r="J449" s="92" t="s">
        <v>843</v>
      </c>
    </row>
    <row r="450" spans="2:10">
      <c r="B450" s="68" t="s">
        <v>839</v>
      </c>
      <c r="C450" s="68" t="s">
        <v>272</v>
      </c>
      <c r="D450" s="68" t="s">
        <v>329</v>
      </c>
      <c r="E450" s="68" t="s">
        <v>900</v>
      </c>
      <c r="F450" s="68">
        <v>5</v>
      </c>
      <c r="H450" s="68" t="s">
        <v>300</v>
      </c>
      <c r="I450" s="68" t="s">
        <v>840</v>
      </c>
      <c r="J450" s="92" t="s">
        <v>844</v>
      </c>
    </row>
    <row r="451" spans="2:10">
      <c r="B451" s="68" t="s">
        <v>839</v>
      </c>
      <c r="C451" s="68" t="s">
        <v>272</v>
      </c>
      <c r="D451" s="68" t="s">
        <v>338</v>
      </c>
      <c r="E451" s="68" t="s">
        <v>900</v>
      </c>
      <c r="F451" s="68">
        <v>5</v>
      </c>
      <c r="H451" s="68" t="s">
        <v>300</v>
      </c>
      <c r="I451" s="68" t="s">
        <v>840</v>
      </c>
      <c r="J451" s="92" t="s">
        <v>845</v>
      </c>
    </row>
    <row r="452" spans="2:10">
      <c r="B452" s="68" t="s">
        <v>839</v>
      </c>
      <c r="C452" s="68" t="s">
        <v>272</v>
      </c>
      <c r="D452" s="68" t="s">
        <v>347</v>
      </c>
      <c r="E452" s="68" t="s">
        <v>900</v>
      </c>
      <c r="F452" s="68">
        <v>5</v>
      </c>
      <c r="H452" s="68" t="s">
        <v>300</v>
      </c>
      <c r="I452" s="68" t="s">
        <v>840</v>
      </c>
      <c r="J452" s="92" t="s">
        <v>846</v>
      </c>
    </row>
    <row r="453" spans="2:10">
      <c r="B453" s="68" t="s">
        <v>839</v>
      </c>
      <c r="C453" s="68" t="s">
        <v>272</v>
      </c>
      <c r="D453" s="68" t="s">
        <v>356</v>
      </c>
      <c r="E453" s="68" t="s">
        <v>900</v>
      </c>
      <c r="F453" s="68">
        <v>5</v>
      </c>
      <c r="H453" s="68" t="s">
        <v>300</v>
      </c>
      <c r="I453" s="68" t="s">
        <v>840</v>
      </c>
      <c r="J453" s="92" t="s">
        <v>847</v>
      </c>
    </row>
    <row r="454" spans="2:10">
      <c r="B454" s="68" t="s">
        <v>839</v>
      </c>
      <c r="C454" s="68" t="s">
        <v>272</v>
      </c>
      <c r="D454" s="68" t="s">
        <v>365</v>
      </c>
      <c r="E454" s="68" t="s">
        <v>900</v>
      </c>
      <c r="F454" s="68">
        <v>5</v>
      </c>
      <c r="H454" s="68" t="s">
        <v>300</v>
      </c>
      <c r="I454" s="68" t="s">
        <v>840</v>
      </c>
      <c r="J454" s="92" t="s">
        <v>848</v>
      </c>
    </row>
    <row r="455" spans="2:10">
      <c r="B455" s="68" t="s">
        <v>839</v>
      </c>
      <c r="C455" s="68" t="s">
        <v>272</v>
      </c>
      <c r="D455" s="68" t="s">
        <v>374</v>
      </c>
      <c r="E455" s="68" t="s">
        <v>900</v>
      </c>
      <c r="F455" s="68">
        <v>5</v>
      </c>
      <c r="H455" s="68" t="s">
        <v>300</v>
      </c>
      <c r="I455" s="68" t="s">
        <v>840</v>
      </c>
      <c r="J455" s="92" t="s">
        <v>849</v>
      </c>
    </row>
    <row r="456" spans="2:10">
      <c r="B456" s="68" t="s">
        <v>839</v>
      </c>
      <c r="C456" s="68" t="s">
        <v>272</v>
      </c>
      <c r="D456" s="68" t="s">
        <v>383</v>
      </c>
      <c r="E456" s="68" t="s">
        <v>900</v>
      </c>
      <c r="F456" s="68">
        <v>5</v>
      </c>
      <c r="H456" s="68" t="s">
        <v>300</v>
      </c>
      <c r="I456" s="68" t="s">
        <v>840</v>
      </c>
      <c r="J456" s="92" t="s">
        <v>850</v>
      </c>
    </row>
    <row r="457" spans="2:10">
      <c r="B457" s="68" t="s">
        <v>839</v>
      </c>
      <c r="C457" s="68" t="s">
        <v>272</v>
      </c>
      <c r="D457" s="68" t="s">
        <v>826</v>
      </c>
      <c r="E457" s="68" t="s">
        <v>900</v>
      </c>
      <c r="F457" s="68">
        <v>5</v>
      </c>
      <c r="H457" s="68" t="s">
        <v>300</v>
      </c>
      <c r="I457" s="68" t="s">
        <v>840</v>
      </c>
      <c r="J457" s="92" t="s">
        <v>851</v>
      </c>
    </row>
    <row r="458" spans="2:10">
      <c r="B458" s="68" t="s">
        <v>839</v>
      </c>
      <c r="C458" s="68" t="s">
        <v>272</v>
      </c>
      <c r="D458" s="68" t="s">
        <v>401</v>
      </c>
      <c r="E458" s="68" t="s">
        <v>900</v>
      </c>
      <c r="F458" s="68">
        <v>5</v>
      </c>
      <c r="H458" s="68" t="s">
        <v>300</v>
      </c>
      <c r="I458" s="68" t="s">
        <v>840</v>
      </c>
      <c r="J458" s="92" t="s">
        <v>852</v>
      </c>
    </row>
    <row r="459" spans="2:10">
      <c r="B459" s="68" t="s">
        <v>839</v>
      </c>
      <c r="C459" s="68" t="s">
        <v>272</v>
      </c>
      <c r="D459" s="68" t="s">
        <v>410</v>
      </c>
      <c r="E459" s="68" t="s">
        <v>900</v>
      </c>
      <c r="F459" s="68">
        <v>5</v>
      </c>
      <c r="H459" s="68" t="s">
        <v>300</v>
      </c>
      <c r="I459" s="68" t="s">
        <v>840</v>
      </c>
      <c r="J459" s="92" t="s">
        <v>853</v>
      </c>
    </row>
    <row r="460" spans="2:10">
      <c r="B460" s="68" t="s">
        <v>839</v>
      </c>
      <c r="C460" s="68" t="s">
        <v>272</v>
      </c>
      <c r="D460" s="68" t="s">
        <v>419</v>
      </c>
      <c r="E460" s="68" t="s">
        <v>900</v>
      </c>
      <c r="F460" s="68">
        <v>5</v>
      </c>
      <c r="G460" s="68" t="s">
        <v>910</v>
      </c>
      <c r="H460" s="68" t="s">
        <v>300</v>
      </c>
      <c r="I460" s="68" t="s">
        <v>840</v>
      </c>
      <c r="J460" s="92" t="s">
        <v>854</v>
      </c>
    </row>
    <row r="461" spans="2:10">
      <c r="B461" s="68" t="s">
        <v>839</v>
      </c>
      <c r="C461" s="68" t="s">
        <v>272</v>
      </c>
      <c r="D461" s="68" t="s">
        <v>428</v>
      </c>
      <c r="E461" s="68" t="s">
        <v>900</v>
      </c>
      <c r="F461" s="68">
        <v>5</v>
      </c>
      <c r="H461" s="68" t="s">
        <v>300</v>
      </c>
      <c r="I461" s="68" t="s">
        <v>840</v>
      </c>
      <c r="J461" s="92" t="s">
        <v>855</v>
      </c>
    </row>
    <row r="462" spans="2:10">
      <c r="B462" s="68" t="s">
        <v>839</v>
      </c>
      <c r="C462" s="68" t="s">
        <v>272</v>
      </c>
      <c r="D462" s="68" t="s">
        <v>436</v>
      </c>
      <c r="E462" s="68" t="s">
        <v>900</v>
      </c>
      <c r="F462" s="68">
        <v>5</v>
      </c>
      <c r="H462" s="68" t="s">
        <v>300</v>
      </c>
      <c r="I462" s="68" t="s">
        <v>840</v>
      </c>
      <c r="J462" s="92" t="s">
        <v>856</v>
      </c>
    </row>
    <row r="463" spans="2:10">
      <c r="B463" s="68" t="s">
        <v>839</v>
      </c>
      <c r="C463" s="68" t="s">
        <v>272</v>
      </c>
      <c r="D463" s="68" t="s">
        <v>442</v>
      </c>
      <c r="E463" s="68" t="s">
        <v>900</v>
      </c>
      <c r="F463" s="68">
        <v>5</v>
      </c>
      <c r="H463" s="68" t="s">
        <v>300</v>
      </c>
      <c r="I463" s="68" t="s">
        <v>840</v>
      </c>
      <c r="J463" s="92" t="s">
        <v>857</v>
      </c>
    </row>
    <row r="464" spans="2:10">
      <c r="B464" s="68" t="s">
        <v>839</v>
      </c>
      <c r="C464" s="68" t="s">
        <v>272</v>
      </c>
      <c r="D464" s="68" t="s">
        <v>449</v>
      </c>
      <c r="E464" s="68" t="s">
        <v>900</v>
      </c>
      <c r="F464" s="68">
        <v>5</v>
      </c>
      <c r="H464" s="68" t="s">
        <v>300</v>
      </c>
      <c r="I464" s="68" t="s">
        <v>840</v>
      </c>
      <c r="J464" s="92" t="s">
        <v>858</v>
      </c>
    </row>
    <row r="465" spans="2:10">
      <c r="B465" s="68" t="s">
        <v>839</v>
      </c>
      <c r="C465" s="68" t="s">
        <v>272</v>
      </c>
      <c r="D465" s="68" t="s">
        <v>458</v>
      </c>
      <c r="E465" s="68" t="s">
        <v>900</v>
      </c>
      <c r="F465" s="68">
        <v>5</v>
      </c>
      <c r="H465" s="68" t="s">
        <v>300</v>
      </c>
      <c r="I465" s="68" t="s">
        <v>840</v>
      </c>
      <c r="J465" s="92" t="s">
        <v>859</v>
      </c>
    </row>
    <row r="466" spans="2:10">
      <c r="B466" s="68" t="s">
        <v>839</v>
      </c>
      <c r="C466" s="68" t="s">
        <v>272</v>
      </c>
      <c r="D466" s="68" t="s">
        <v>467</v>
      </c>
      <c r="E466" s="68" t="s">
        <v>900</v>
      </c>
      <c r="F466" s="68">
        <v>5</v>
      </c>
      <c r="H466" s="68" t="s">
        <v>300</v>
      </c>
      <c r="I466" s="68" t="s">
        <v>840</v>
      </c>
      <c r="J466" s="92" t="s">
        <v>860</v>
      </c>
    </row>
    <row r="467" spans="2:10">
      <c r="B467" s="68" t="s">
        <v>839</v>
      </c>
      <c r="C467" s="68" t="s">
        <v>272</v>
      </c>
      <c r="D467" s="68" t="s">
        <v>476</v>
      </c>
      <c r="E467" s="68" t="s">
        <v>900</v>
      </c>
      <c r="F467" s="68">
        <v>5</v>
      </c>
      <c r="H467" s="68" t="s">
        <v>300</v>
      </c>
      <c r="I467" s="68" t="s">
        <v>840</v>
      </c>
      <c r="J467" s="92" t="s">
        <v>861</v>
      </c>
    </row>
    <row r="468" spans="2:10">
      <c r="B468" s="68" t="s">
        <v>839</v>
      </c>
      <c r="C468" s="68" t="s">
        <v>272</v>
      </c>
      <c r="D468" s="68" t="s">
        <v>485</v>
      </c>
      <c r="E468" s="68" t="s">
        <v>900</v>
      </c>
      <c r="F468" s="68">
        <v>5</v>
      </c>
      <c r="H468" s="68" t="s">
        <v>300</v>
      </c>
      <c r="I468" s="68" t="s">
        <v>840</v>
      </c>
      <c r="J468" s="92" t="s">
        <v>862</v>
      </c>
    </row>
    <row r="469" spans="2:10">
      <c r="B469" s="68" t="s">
        <v>839</v>
      </c>
      <c r="C469" s="68" t="s">
        <v>272</v>
      </c>
      <c r="D469" s="68" t="s">
        <v>494</v>
      </c>
      <c r="E469" s="68" t="s">
        <v>900</v>
      </c>
      <c r="F469" s="68">
        <v>5</v>
      </c>
      <c r="H469" s="68" t="s">
        <v>300</v>
      </c>
      <c r="I469" s="68" t="s">
        <v>840</v>
      </c>
      <c r="J469" s="92" t="s">
        <v>863</v>
      </c>
    </row>
    <row r="470" spans="2:10">
      <c r="B470" s="68" t="s">
        <v>839</v>
      </c>
      <c r="C470" s="68" t="s">
        <v>272</v>
      </c>
      <c r="D470" s="68" t="s">
        <v>503</v>
      </c>
      <c r="E470" s="68" t="s">
        <v>900</v>
      </c>
      <c r="F470" s="68">
        <v>5</v>
      </c>
      <c r="H470" s="68" t="s">
        <v>300</v>
      </c>
      <c r="I470" s="68" t="s">
        <v>840</v>
      </c>
      <c r="J470" s="92" t="s">
        <v>864</v>
      </c>
    </row>
    <row r="471" spans="2:10">
      <c r="B471" s="68" t="s">
        <v>839</v>
      </c>
      <c r="C471" s="68" t="s">
        <v>272</v>
      </c>
      <c r="D471" s="68" t="s">
        <v>512</v>
      </c>
      <c r="E471" s="68" t="s">
        <v>900</v>
      </c>
      <c r="F471" s="68">
        <v>5</v>
      </c>
      <c r="H471" s="68" t="s">
        <v>300</v>
      </c>
      <c r="I471" s="68" t="s">
        <v>840</v>
      </c>
      <c r="J471" s="92" t="s">
        <v>865</v>
      </c>
    </row>
    <row r="472" spans="2:10">
      <c r="B472" s="68" t="s">
        <v>839</v>
      </c>
      <c r="C472" s="68" t="s">
        <v>272</v>
      </c>
      <c r="D472" s="68" t="s">
        <v>521</v>
      </c>
      <c r="E472" s="68" t="s">
        <v>900</v>
      </c>
      <c r="F472" s="68">
        <v>5</v>
      </c>
      <c r="G472" s="68" t="s">
        <v>911</v>
      </c>
      <c r="H472" s="68" t="s">
        <v>300</v>
      </c>
      <c r="I472" s="68" t="s">
        <v>840</v>
      </c>
      <c r="J472" s="92" t="s">
        <v>866</v>
      </c>
    </row>
    <row r="473" spans="2:10">
      <c r="B473" s="68" t="s">
        <v>839</v>
      </c>
      <c r="C473" s="68" t="s">
        <v>272</v>
      </c>
      <c r="D473" s="68" t="s">
        <v>584</v>
      </c>
      <c r="E473" s="68" t="s">
        <v>900</v>
      </c>
      <c r="F473" s="68">
        <v>5</v>
      </c>
      <c r="H473" s="68" t="s">
        <v>300</v>
      </c>
      <c r="I473" s="68" t="s">
        <v>840</v>
      </c>
      <c r="J473" s="68" t="s">
        <v>867</v>
      </c>
    </row>
    <row r="474" spans="2:10">
      <c r="B474" s="68" t="s">
        <v>839</v>
      </c>
      <c r="C474" s="68" t="s">
        <v>272</v>
      </c>
      <c r="D474" s="68" t="s">
        <v>593</v>
      </c>
      <c r="E474" s="68" t="s">
        <v>900</v>
      </c>
      <c r="F474" s="68">
        <v>5</v>
      </c>
      <c r="H474" s="68" t="s">
        <v>300</v>
      </c>
      <c r="I474" s="68" t="s">
        <v>840</v>
      </c>
      <c r="J474" s="68" t="s">
        <v>868</v>
      </c>
    </row>
    <row r="475" spans="2:10">
      <c r="B475" s="68" t="s">
        <v>839</v>
      </c>
      <c r="C475" s="68" t="s">
        <v>272</v>
      </c>
      <c r="D475" s="68" t="s">
        <v>602</v>
      </c>
      <c r="E475" s="68" t="s">
        <v>900</v>
      </c>
      <c r="F475" s="68">
        <v>5</v>
      </c>
      <c r="H475" s="68" t="s">
        <v>300</v>
      </c>
      <c r="I475" s="68" t="s">
        <v>840</v>
      </c>
      <c r="J475" s="68" t="s">
        <v>869</v>
      </c>
    </row>
    <row r="476" spans="2:10">
      <c r="B476" s="68" t="s">
        <v>839</v>
      </c>
      <c r="C476" s="68" t="s">
        <v>272</v>
      </c>
      <c r="D476" s="68" t="s">
        <v>611</v>
      </c>
      <c r="E476" s="68" t="s">
        <v>900</v>
      </c>
      <c r="F476" s="68">
        <v>5</v>
      </c>
      <c r="H476" s="68" t="s">
        <v>300</v>
      </c>
      <c r="I476" s="68" t="s">
        <v>840</v>
      </c>
      <c r="J476" s="68" t="s">
        <v>870</v>
      </c>
    </row>
    <row r="477" spans="2:10">
      <c r="B477" s="68" t="s">
        <v>839</v>
      </c>
      <c r="C477" s="68" t="s">
        <v>272</v>
      </c>
      <c r="D477" s="68" t="s">
        <v>620</v>
      </c>
      <c r="E477" s="68" t="s">
        <v>900</v>
      </c>
      <c r="F477" s="68">
        <v>5</v>
      </c>
      <c r="H477" s="68" t="s">
        <v>300</v>
      </c>
      <c r="I477" s="68" t="s">
        <v>840</v>
      </c>
      <c r="J477" s="68" t="s">
        <v>871</v>
      </c>
    </row>
    <row r="478" spans="2:10">
      <c r="B478" s="68" t="s">
        <v>839</v>
      </c>
      <c r="C478" s="68" t="s">
        <v>272</v>
      </c>
      <c r="D478" s="68" t="s">
        <v>812</v>
      </c>
      <c r="E478" s="68" t="s">
        <v>900</v>
      </c>
      <c r="F478" s="68">
        <v>5</v>
      </c>
      <c r="H478" s="68" t="s">
        <v>300</v>
      </c>
      <c r="I478" s="68" t="s">
        <v>840</v>
      </c>
      <c r="J478" s="68" t="s">
        <v>872</v>
      </c>
    </row>
    <row r="479" spans="2:10">
      <c r="B479" s="68" t="s">
        <v>839</v>
      </c>
      <c r="C479" s="68" t="s">
        <v>272</v>
      </c>
      <c r="D479" s="68" t="s">
        <v>629</v>
      </c>
      <c r="E479" s="68" t="s">
        <v>900</v>
      </c>
      <c r="F479" s="68">
        <v>5</v>
      </c>
      <c r="H479" s="68" t="s">
        <v>300</v>
      </c>
      <c r="I479" s="68" t="s">
        <v>840</v>
      </c>
      <c r="J479" s="68" t="s">
        <v>873</v>
      </c>
    </row>
    <row r="480" spans="2:10">
      <c r="B480" s="68" t="s">
        <v>839</v>
      </c>
      <c r="C480" s="68" t="s">
        <v>272</v>
      </c>
      <c r="D480" s="68" t="s">
        <v>638</v>
      </c>
      <c r="E480" s="68" t="s">
        <v>900</v>
      </c>
      <c r="F480" s="68">
        <v>5</v>
      </c>
      <c r="H480" s="68" t="s">
        <v>300</v>
      </c>
      <c r="I480" s="68" t="s">
        <v>840</v>
      </c>
      <c r="J480" s="68" t="s">
        <v>874</v>
      </c>
    </row>
    <row r="481" spans="2:10">
      <c r="B481" s="68" t="s">
        <v>839</v>
      </c>
      <c r="C481" s="68" t="s">
        <v>272</v>
      </c>
      <c r="D481" s="68" t="s">
        <v>647</v>
      </c>
      <c r="E481" s="68" t="s">
        <v>900</v>
      </c>
      <c r="F481" s="68">
        <v>5</v>
      </c>
      <c r="H481" s="68" t="s">
        <v>300</v>
      </c>
      <c r="I481" s="68" t="s">
        <v>840</v>
      </c>
      <c r="J481" s="68" t="s">
        <v>875</v>
      </c>
    </row>
    <row r="482" spans="2:10">
      <c r="B482" s="68" t="s">
        <v>839</v>
      </c>
      <c r="C482" s="68" t="s">
        <v>272</v>
      </c>
      <c r="D482" s="68" t="s">
        <v>653</v>
      </c>
      <c r="E482" s="68" t="s">
        <v>900</v>
      </c>
      <c r="F482" s="68">
        <v>5</v>
      </c>
      <c r="H482" s="68" t="s">
        <v>300</v>
      </c>
      <c r="I482" s="68" t="s">
        <v>840</v>
      </c>
      <c r="J482" s="68" t="s">
        <v>876</v>
      </c>
    </row>
    <row r="483" spans="2:10">
      <c r="B483" s="68" t="s">
        <v>839</v>
      </c>
      <c r="C483" s="68" t="s">
        <v>272</v>
      </c>
      <c r="D483" s="68" t="s">
        <v>662</v>
      </c>
      <c r="E483" s="68" t="s">
        <v>900</v>
      </c>
      <c r="F483" s="68">
        <v>5</v>
      </c>
      <c r="H483" s="68" t="s">
        <v>300</v>
      </c>
      <c r="I483" s="68" t="s">
        <v>840</v>
      </c>
      <c r="J483" s="68" t="s">
        <v>877</v>
      </c>
    </row>
    <row r="484" spans="2:10">
      <c r="B484" s="68" t="s">
        <v>839</v>
      </c>
      <c r="C484" s="68" t="s">
        <v>272</v>
      </c>
      <c r="D484" s="68" t="s">
        <v>671</v>
      </c>
      <c r="E484" s="68" t="s">
        <v>900</v>
      </c>
      <c r="F484" s="68">
        <v>5</v>
      </c>
      <c r="H484" s="68" t="s">
        <v>300</v>
      </c>
      <c r="I484" s="68" t="s">
        <v>840</v>
      </c>
      <c r="J484" s="68" t="s">
        <v>878</v>
      </c>
    </row>
    <row r="485" spans="2:10">
      <c r="B485" s="68" t="s">
        <v>839</v>
      </c>
      <c r="C485" s="68" t="s">
        <v>272</v>
      </c>
      <c r="D485" s="68" t="s">
        <v>680</v>
      </c>
      <c r="E485" s="68" t="s">
        <v>900</v>
      </c>
      <c r="F485" s="68">
        <v>5</v>
      </c>
      <c r="H485" s="68" t="s">
        <v>300</v>
      </c>
      <c r="I485" s="68" t="s">
        <v>840</v>
      </c>
      <c r="J485" s="68" t="s">
        <v>879</v>
      </c>
    </row>
    <row r="486" spans="2:10">
      <c r="B486" s="68" t="s">
        <v>839</v>
      </c>
      <c r="C486" s="68" t="s">
        <v>272</v>
      </c>
      <c r="D486" s="68" t="s">
        <v>901</v>
      </c>
      <c r="E486" s="68" t="s">
        <v>900</v>
      </c>
      <c r="F486" s="68">
        <v>5</v>
      </c>
      <c r="H486" s="68" t="s">
        <v>300</v>
      </c>
      <c r="I486" s="68" t="s">
        <v>840</v>
      </c>
      <c r="J486" s="68" t="s">
        <v>902</v>
      </c>
    </row>
    <row r="487" spans="2:10">
      <c r="B487" s="68" t="s">
        <v>839</v>
      </c>
      <c r="C487" s="68" t="s">
        <v>272</v>
      </c>
      <c r="D487" s="68" t="s">
        <v>903</v>
      </c>
      <c r="E487" s="68" t="s">
        <v>900</v>
      </c>
      <c r="F487" s="68">
        <v>5</v>
      </c>
      <c r="H487" s="68" t="s">
        <v>300</v>
      </c>
      <c r="I487" s="68" t="s">
        <v>840</v>
      </c>
      <c r="J487" s="68" t="s">
        <v>904</v>
      </c>
    </row>
    <row r="488" spans="2:10">
      <c r="B488" s="68" t="s">
        <v>839</v>
      </c>
      <c r="C488" s="68" t="s">
        <v>272</v>
      </c>
      <c r="D488" s="68" t="s">
        <v>821</v>
      </c>
      <c r="E488" s="68" t="s">
        <v>900</v>
      </c>
      <c r="F488" s="68">
        <v>5</v>
      </c>
      <c r="H488" s="68" t="s">
        <v>300</v>
      </c>
      <c r="I488" s="68" t="s">
        <v>840</v>
      </c>
      <c r="J488" s="68" t="s">
        <v>880</v>
      </c>
    </row>
    <row r="489" spans="2:10">
      <c r="B489" s="68" t="s">
        <v>839</v>
      </c>
      <c r="C489" s="68" t="s">
        <v>272</v>
      </c>
      <c r="D489" s="68" t="s">
        <v>695</v>
      </c>
      <c r="E489" s="68" t="s">
        <v>900</v>
      </c>
      <c r="F489" s="68">
        <v>5</v>
      </c>
      <c r="H489" s="68" t="s">
        <v>300</v>
      </c>
      <c r="I489" s="68" t="s">
        <v>840</v>
      </c>
      <c r="J489" s="68" t="s">
        <v>881</v>
      </c>
    </row>
    <row r="490" spans="2:10">
      <c r="B490" s="68" t="s">
        <v>839</v>
      </c>
      <c r="C490" s="68" t="s">
        <v>272</v>
      </c>
      <c r="D490" s="68" t="s">
        <v>704</v>
      </c>
      <c r="E490" s="68" t="s">
        <v>900</v>
      </c>
      <c r="F490" s="68">
        <v>5</v>
      </c>
      <c r="H490" s="68" t="s">
        <v>300</v>
      </c>
      <c r="I490" s="68" t="s">
        <v>840</v>
      </c>
      <c r="J490" s="68" t="s">
        <v>882</v>
      </c>
    </row>
    <row r="491" spans="2:10">
      <c r="B491" s="68" t="s">
        <v>839</v>
      </c>
      <c r="C491" s="68" t="s">
        <v>272</v>
      </c>
      <c r="D491" s="68" t="s">
        <v>713</v>
      </c>
      <c r="E491" s="68" t="s">
        <v>900</v>
      </c>
      <c r="F491" s="68">
        <v>5</v>
      </c>
      <c r="H491" s="68" t="s">
        <v>300</v>
      </c>
      <c r="I491" s="68" t="s">
        <v>840</v>
      </c>
      <c r="J491" s="68" t="s">
        <v>883</v>
      </c>
    </row>
    <row r="492" spans="2:10">
      <c r="B492" s="68" t="s">
        <v>839</v>
      </c>
      <c r="C492" s="68" t="s">
        <v>272</v>
      </c>
      <c r="D492" s="68" t="s">
        <v>722</v>
      </c>
      <c r="E492" s="68" t="s">
        <v>900</v>
      </c>
      <c r="F492" s="68">
        <v>5</v>
      </c>
      <c r="G492" s="68" t="s">
        <v>914</v>
      </c>
      <c r="H492" s="68" t="s">
        <v>300</v>
      </c>
      <c r="I492" s="68" t="s">
        <v>840</v>
      </c>
      <c r="J492" s="68" t="s">
        <v>884</v>
      </c>
    </row>
    <row r="493" spans="2:10">
      <c r="B493" s="68" t="s">
        <v>839</v>
      </c>
      <c r="C493" s="68" t="s">
        <v>272</v>
      </c>
      <c r="D493" s="68" t="s">
        <v>731</v>
      </c>
      <c r="E493" s="68" t="s">
        <v>900</v>
      </c>
      <c r="F493" s="68">
        <v>5</v>
      </c>
      <c r="H493" s="68" t="s">
        <v>300</v>
      </c>
      <c r="I493" s="68" t="s">
        <v>840</v>
      </c>
      <c r="J493" s="68" t="s">
        <v>885</v>
      </c>
    </row>
    <row r="494" spans="2:10">
      <c r="B494" s="68" t="s">
        <v>839</v>
      </c>
      <c r="C494" s="68" t="s">
        <v>272</v>
      </c>
      <c r="D494" s="68" t="s">
        <v>740</v>
      </c>
      <c r="E494" s="68" t="s">
        <v>900</v>
      </c>
      <c r="F494" s="68">
        <v>5</v>
      </c>
      <c r="H494" s="68" t="s">
        <v>300</v>
      </c>
      <c r="I494" s="68" t="s">
        <v>840</v>
      </c>
      <c r="J494" s="68" t="s">
        <v>886</v>
      </c>
    </row>
    <row r="495" spans="2:10">
      <c r="B495" s="68" t="s">
        <v>839</v>
      </c>
      <c r="C495" s="68" t="s">
        <v>272</v>
      </c>
      <c r="D495" s="68" t="s">
        <v>749</v>
      </c>
      <c r="E495" s="68" t="s">
        <v>900</v>
      </c>
      <c r="F495" s="68">
        <v>5</v>
      </c>
      <c r="G495" s="68" t="s">
        <v>911</v>
      </c>
      <c r="H495" s="68" t="s">
        <v>300</v>
      </c>
      <c r="I495" s="68" t="s">
        <v>840</v>
      </c>
      <c r="J495" s="68" t="s">
        <v>887</v>
      </c>
    </row>
    <row r="496" spans="2:10">
      <c r="B496" s="68" t="s">
        <v>839</v>
      </c>
      <c r="C496" s="68" t="s">
        <v>272</v>
      </c>
      <c r="D496" s="68" t="s">
        <v>305</v>
      </c>
      <c r="E496" s="68" t="s">
        <v>900</v>
      </c>
      <c r="F496" s="68">
        <v>5</v>
      </c>
      <c r="H496" s="68" t="s">
        <v>300</v>
      </c>
      <c r="I496" s="68" t="s">
        <v>888</v>
      </c>
      <c r="J496" s="92" t="s">
        <v>841</v>
      </c>
    </row>
    <row r="497" spans="2:10">
      <c r="B497" s="68" t="s">
        <v>839</v>
      </c>
      <c r="C497" s="68" t="s">
        <v>272</v>
      </c>
      <c r="D497" s="68" t="s">
        <v>314</v>
      </c>
      <c r="E497" s="68" t="s">
        <v>900</v>
      </c>
      <c r="F497" s="68">
        <v>5</v>
      </c>
      <c r="H497" s="68" t="s">
        <v>300</v>
      </c>
      <c r="I497" s="68" t="s">
        <v>888</v>
      </c>
      <c r="J497" s="92" t="s">
        <v>842</v>
      </c>
    </row>
    <row r="498" spans="2:10">
      <c r="B498" s="68" t="s">
        <v>839</v>
      </c>
      <c r="C498" s="68" t="s">
        <v>272</v>
      </c>
      <c r="D498" s="68" t="s">
        <v>323</v>
      </c>
      <c r="E498" s="68" t="s">
        <v>900</v>
      </c>
      <c r="F498" s="68">
        <v>5</v>
      </c>
      <c r="H498" s="68" t="s">
        <v>300</v>
      </c>
      <c r="I498" s="68" t="s">
        <v>888</v>
      </c>
      <c r="J498" s="92" t="s">
        <v>843</v>
      </c>
    </row>
    <row r="499" spans="2:10">
      <c r="B499" s="68" t="s">
        <v>839</v>
      </c>
      <c r="C499" s="68" t="s">
        <v>272</v>
      </c>
      <c r="D499" s="68" t="s">
        <v>332</v>
      </c>
      <c r="E499" s="68" t="s">
        <v>900</v>
      </c>
      <c r="F499" s="68">
        <v>5</v>
      </c>
      <c r="H499" s="68" t="s">
        <v>300</v>
      </c>
      <c r="I499" s="68" t="s">
        <v>888</v>
      </c>
      <c r="J499" s="92" t="s">
        <v>844</v>
      </c>
    </row>
    <row r="500" spans="2:10">
      <c r="B500" s="68" t="s">
        <v>839</v>
      </c>
      <c r="C500" s="68" t="s">
        <v>272</v>
      </c>
      <c r="D500" s="68" t="s">
        <v>341</v>
      </c>
      <c r="E500" s="68" t="s">
        <v>900</v>
      </c>
      <c r="F500" s="68">
        <v>5</v>
      </c>
      <c r="H500" s="68" t="s">
        <v>300</v>
      </c>
      <c r="I500" s="68" t="s">
        <v>888</v>
      </c>
      <c r="J500" s="92" t="s">
        <v>845</v>
      </c>
    </row>
    <row r="501" spans="2:10">
      <c r="B501" s="68" t="s">
        <v>839</v>
      </c>
      <c r="C501" s="68" t="s">
        <v>272</v>
      </c>
      <c r="D501" s="68" t="s">
        <v>350</v>
      </c>
      <c r="E501" s="68" t="s">
        <v>900</v>
      </c>
      <c r="F501" s="68">
        <v>5</v>
      </c>
      <c r="H501" s="68" t="s">
        <v>300</v>
      </c>
      <c r="I501" s="68" t="s">
        <v>888</v>
      </c>
      <c r="J501" s="92" t="s">
        <v>846</v>
      </c>
    </row>
    <row r="502" spans="2:10">
      <c r="B502" s="68" t="s">
        <v>839</v>
      </c>
      <c r="C502" s="68" t="s">
        <v>272</v>
      </c>
      <c r="D502" s="68" t="s">
        <v>359</v>
      </c>
      <c r="E502" s="68" t="s">
        <v>900</v>
      </c>
      <c r="F502" s="68">
        <v>5</v>
      </c>
      <c r="H502" s="68" t="s">
        <v>300</v>
      </c>
      <c r="I502" s="68" t="s">
        <v>888</v>
      </c>
      <c r="J502" s="92" t="s">
        <v>847</v>
      </c>
    </row>
    <row r="503" spans="2:10">
      <c r="B503" s="68" t="s">
        <v>839</v>
      </c>
      <c r="C503" s="68" t="s">
        <v>272</v>
      </c>
      <c r="D503" s="68" t="s">
        <v>368</v>
      </c>
      <c r="E503" s="68" t="s">
        <v>900</v>
      </c>
      <c r="F503" s="68">
        <v>5</v>
      </c>
      <c r="H503" s="68" t="s">
        <v>300</v>
      </c>
      <c r="I503" s="68" t="s">
        <v>888</v>
      </c>
      <c r="J503" s="92" t="s">
        <v>848</v>
      </c>
    </row>
    <row r="504" spans="2:10">
      <c r="B504" s="68" t="s">
        <v>839</v>
      </c>
      <c r="C504" s="68" t="s">
        <v>272</v>
      </c>
      <c r="D504" s="68" t="s">
        <v>377</v>
      </c>
      <c r="E504" s="68" t="s">
        <v>900</v>
      </c>
      <c r="F504" s="68">
        <v>5</v>
      </c>
      <c r="H504" s="68" t="s">
        <v>300</v>
      </c>
      <c r="I504" s="68" t="s">
        <v>888</v>
      </c>
      <c r="J504" s="92" t="s">
        <v>849</v>
      </c>
    </row>
    <row r="505" spans="2:10">
      <c r="B505" s="68" t="s">
        <v>839</v>
      </c>
      <c r="C505" s="68" t="s">
        <v>272</v>
      </c>
      <c r="D505" s="68" t="s">
        <v>386</v>
      </c>
      <c r="E505" s="68" t="s">
        <v>900</v>
      </c>
      <c r="F505" s="68">
        <v>5</v>
      </c>
      <c r="H505" s="68" t="s">
        <v>300</v>
      </c>
      <c r="I505" s="68" t="s">
        <v>888</v>
      </c>
      <c r="J505" s="92" t="s">
        <v>850</v>
      </c>
    </row>
    <row r="506" spans="2:10">
      <c r="B506" s="68" t="s">
        <v>839</v>
      </c>
      <c r="C506" s="68" t="s">
        <v>272</v>
      </c>
      <c r="D506" s="68" t="s">
        <v>827</v>
      </c>
      <c r="E506" s="68" t="s">
        <v>900</v>
      </c>
      <c r="F506" s="68">
        <v>5</v>
      </c>
      <c r="H506" s="68" t="s">
        <v>300</v>
      </c>
      <c r="I506" s="68" t="s">
        <v>888</v>
      </c>
      <c r="J506" s="92" t="s">
        <v>851</v>
      </c>
    </row>
    <row r="507" spans="2:10">
      <c r="B507" s="68" t="s">
        <v>839</v>
      </c>
      <c r="C507" s="68" t="s">
        <v>272</v>
      </c>
      <c r="D507" s="68" t="s">
        <v>404</v>
      </c>
      <c r="E507" s="68" t="s">
        <v>900</v>
      </c>
      <c r="F507" s="68">
        <v>5</v>
      </c>
      <c r="H507" s="68" t="s">
        <v>300</v>
      </c>
      <c r="I507" s="68" t="s">
        <v>888</v>
      </c>
      <c r="J507" s="92" t="s">
        <v>852</v>
      </c>
    </row>
    <row r="508" spans="2:10">
      <c r="B508" s="68" t="s">
        <v>839</v>
      </c>
      <c r="C508" s="68" t="s">
        <v>272</v>
      </c>
      <c r="D508" s="68" t="s">
        <v>413</v>
      </c>
      <c r="E508" s="68" t="s">
        <v>900</v>
      </c>
      <c r="F508" s="68">
        <v>5</v>
      </c>
      <c r="H508" s="68" t="s">
        <v>300</v>
      </c>
      <c r="I508" s="68" t="s">
        <v>888</v>
      </c>
      <c r="J508" s="92" t="s">
        <v>853</v>
      </c>
    </row>
    <row r="509" spans="2:10">
      <c r="B509" s="68" t="s">
        <v>839</v>
      </c>
      <c r="C509" s="68" t="s">
        <v>272</v>
      </c>
      <c r="D509" s="68" t="s">
        <v>422</v>
      </c>
      <c r="E509" s="68" t="s">
        <v>900</v>
      </c>
      <c r="F509" s="68">
        <v>5</v>
      </c>
      <c r="G509" s="68" t="s">
        <v>910</v>
      </c>
      <c r="H509" s="68" t="s">
        <v>300</v>
      </c>
      <c r="I509" s="68" t="s">
        <v>888</v>
      </c>
      <c r="J509" s="92" t="s">
        <v>854</v>
      </c>
    </row>
    <row r="510" spans="2:10">
      <c r="B510" s="68" t="s">
        <v>839</v>
      </c>
      <c r="C510" s="68" t="s">
        <v>272</v>
      </c>
      <c r="D510" s="68" t="s">
        <v>431</v>
      </c>
      <c r="E510" s="68" t="s">
        <v>900</v>
      </c>
      <c r="F510" s="68">
        <v>5</v>
      </c>
      <c r="H510" s="68" t="s">
        <v>300</v>
      </c>
      <c r="I510" s="68" t="s">
        <v>888</v>
      </c>
      <c r="J510" s="92" t="s">
        <v>855</v>
      </c>
    </row>
    <row r="511" spans="2:10">
      <c r="B511" s="68" t="s">
        <v>839</v>
      </c>
      <c r="C511" s="68" t="s">
        <v>272</v>
      </c>
      <c r="D511" s="68" t="s">
        <v>438</v>
      </c>
      <c r="E511" s="68" t="s">
        <v>900</v>
      </c>
      <c r="F511" s="68">
        <v>5</v>
      </c>
      <c r="H511" s="68" t="s">
        <v>300</v>
      </c>
      <c r="I511" s="68" t="s">
        <v>888</v>
      </c>
      <c r="J511" s="92" t="s">
        <v>856</v>
      </c>
    </row>
    <row r="512" spans="2:10">
      <c r="B512" s="68" t="s">
        <v>839</v>
      </c>
      <c r="C512" s="68" t="s">
        <v>272</v>
      </c>
      <c r="D512" s="68" t="s">
        <v>444</v>
      </c>
      <c r="E512" s="68" t="s">
        <v>900</v>
      </c>
      <c r="F512" s="68">
        <v>5</v>
      </c>
      <c r="H512" s="68" t="s">
        <v>300</v>
      </c>
      <c r="I512" s="68" t="s">
        <v>888</v>
      </c>
      <c r="J512" s="92" t="s">
        <v>857</v>
      </c>
    </row>
    <row r="513" spans="2:10">
      <c r="B513" s="68" t="s">
        <v>839</v>
      </c>
      <c r="C513" s="68" t="s">
        <v>272</v>
      </c>
      <c r="D513" s="68" t="s">
        <v>452</v>
      </c>
      <c r="E513" s="68" t="s">
        <v>900</v>
      </c>
      <c r="F513" s="68">
        <v>5</v>
      </c>
      <c r="H513" s="68" t="s">
        <v>300</v>
      </c>
      <c r="I513" s="68" t="s">
        <v>888</v>
      </c>
      <c r="J513" s="92" t="s">
        <v>858</v>
      </c>
    </row>
    <row r="514" spans="2:10">
      <c r="B514" s="68" t="s">
        <v>839</v>
      </c>
      <c r="C514" s="68" t="s">
        <v>272</v>
      </c>
      <c r="D514" s="68" t="s">
        <v>461</v>
      </c>
      <c r="E514" s="68" t="s">
        <v>900</v>
      </c>
      <c r="F514" s="68">
        <v>5</v>
      </c>
      <c r="H514" s="68" t="s">
        <v>300</v>
      </c>
      <c r="I514" s="68" t="s">
        <v>888</v>
      </c>
      <c r="J514" s="92" t="s">
        <v>859</v>
      </c>
    </row>
    <row r="515" spans="2:10">
      <c r="B515" s="68" t="s">
        <v>839</v>
      </c>
      <c r="C515" s="68" t="s">
        <v>272</v>
      </c>
      <c r="D515" s="68" t="s">
        <v>470</v>
      </c>
      <c r="E515" s="68" t="s">
        <v>900</v>
      </c>
      <c r="F515" s="68">
        <v>5</v>
      </c>
      <c r="H515" s="68" t="s">
        <v>300</v>
      </c>
      <c r="I515" s="68" t="s">
        <v>888</v>
      </c>
      <c r="J515" s="92" t="s">
        <v>860</v>
      </c>
    </row>
    <row r="516" spans="2:10">
      <c r="B516" s="68" t="s">
        <v>839</v>
      </c>
      <c r="C516" s="68" t="s">
        <v>272</v>
      </c>
      <c r="D516" s="68" t="s">
        <v>479</v>
      </c>
      <c r="E516" s="68" t="s">
        <v>900</v>
      </c>
      <c r="F516" s="68">
        <v>5</v>
      </c>
      <c r="H516" s="68" t="s">
        <v>300</v>
      </c>
      <c r="I516" s="68" t="s">
        <v>888</v>
      </c>
      <c r="J516" s="92" t="s">
        <v>861</v>
      </c>
    </row>
    <row r="517" spans="2:10">
      <c r="B517" s="68" t="s">
        <v>839</v>
      </c>
      <c r="C517" s="68" t="s">
        <v>272</v>
      </c>
      <c r="D517" s="68" t="s">
        <v>488</v>
      </c>
      <c r="E517" s="68" t="s">
        <v>900</v>
      </c>
      <c r="F517" s="68">
        <v>5</v>
      </c>
      <c r="H517" s="68" t="s">
        <v>300</v>
      </c>
      <c r="I517" s="68" t="s">
        <v>888</v>
      </c>
      <c r="J517" s="92" t="s">
        <v>862</v>
      </c>
    </row>
    <row r="518" spans="2:10">
      <c r="B518" s="68" t="s">
        <v>839</v>
      </c>
      <c r="C518" s="68" t="s">
        <v>272</v>
      </c>
      <c r="D518" s="68" t="s">
        <v>497</v>
      </c>
      <c r="E518" s="68" t="s">
        <v>900</v>
      </c>
      <c r="F518" s="68">
        <v>5</v>
      </c>
      <c r="H518" s="68" t="s">
        <v>300</v>
      </c>
      <c r="I518" s="68" t="s">
        <v>888</v>
      </c>
      <c r="J518" s="92" t="s">
        <v>863</v>
      </c>
    </row>
    <row r="519" spans="2:10">
      <c r="B519" s="68" t="s">
        <v>839</v>
      </c>
      <c r="C519" s="68" t="s">
        <v>272</v>
      </c>
      <c r="D519" s="68" t="s">
        <v>506</v>
      </c>
      <c r="E519" s="68" t="s">
        <v>900</v>
      </c>
      <c r="F519" s="68">
        <v>5</v>
      </c>
      <c r="H519" s="68" t="s">
        <v>300</v>
      </c>
      <c r="I519" s="68" t="s">
        <v>888</v>
      </c>
      <c r="J519" s="92" t="s">
        <v>864</v>
      </c>
    </row>
    <row r="520" spans="2:10">
      <c r="B520" s="68" t="s">
        <v>839</v>
      </c>
      <c r="C520" s="68" t="s">
        <v>272</v>
      </c>
      <c r="D520" s="68" t="s">
        <v>515</v>
      </c>
      <c r="E520" s="68" t="s">
        <v>900</v>
      </c>
      <c r="F520" s="68">
        <v>5</v>
      </c>
      <c r="H520" s="68" t="s">
        <v>300</v>
      </c>
      <c r="I520" s="68" t="s">
        <v>888</v>
      </c>
      <c r="J520" s="92" t="s">
        <v>865</v>
      </c>
    </row>
    <row r="521" spans="2:10">
      <c r="B521" s="68" t="s">
        <v>839</v>
      </c>
      <c r="C521" s="68" t="s">
        <v>272</v>
      </c>
      <c r="D521" s="68" t="s">
        <v>524</v>
      </c>
      <c r="E521" s="68" t="s">
        <v>900</v>
      </c>
      <c r="F521" s="68">
        <v>5</v>
      </c>
      <c r="G521" s="68" t="s">
        <v>911</v>
      </c>
      <c r="H521" s="68" t="s">
        <v>300</v>
      </c>
      <c r="I521" s="68" t="s">
        <v>888</v>
      </c>
      <c r="J521" s="92" t="s">
        <v>866</v>
      </c>
    </row>
    <row r="522" spans="2:10">
      <c r="B522" s="68" t="s">
        <v>839</v>
      </c>
      <c r="C522" s="68" t="s">
        <v>272</v>
      </c>
      <c r="D522" s="68" t="s">
        <v>587</v>
      </c>
      <c r="E522" s="68" t="s">
        <v>900</v>
      </c>
      <c r="F522" s="68">
        <v>5</v>
      </c>
      <c r="H522" s="68" t="s">
        <v>300</v>
      </c>
      <c r="I522" s="68" t="s">
        <v>888</v>
      </c>
      <c r="J522" s="68" t="s">
        <v>867</v>
      </c>
    </row>
    <row r="523" spans="2:10">
      <c r="B523" s="68" t="s">
        <v>839</v>
      </c>
      <c r="C523" s="68" t="s">
        <v>272</v>
      </c>
      <c r="D523" s="68" t="s">
        <v>596</v>
      </c>
      <c r="E523" s="68" t="s">
        <v>900</v>
      </c>
      <c r="F523" s="68">
        <v>5</v>
      </c>
      <c r="H523" s="68" t="s">
        <v>300</v>
      </c>
      <c r="I523" s="68" t="s">
        <v>888</v>
      </c>
      <c r="J523" s="68" t="s">
        <v>868</v>
      </c>
    </row>
    <row r="524" spans="2:10">
      <c r="B524" s="68" t="s">
        <v>839</v>
      </c>
      <c r="C524" s="68" t="s">
        <v>272</v>
      </c>
      <c r="D524" s="68" t="s">
        <v>605</v>
      </c>
      <c r="E524" s="68" t="s">
        <v>900</v>
      </c>
      <c r="F524" s="68">
        <v>5</v>
      </c>
      <c r="H524" s="68" t="s">
        <v>300</v>
      </c>
      <c r="I524" s="68" t="s">
        <v>888</v>
      </c>
      <c r="J524" s="68" t="s">
        <v>869</v>
      </c>
    </row>
    <row r="525" spans="2:10">
      <c r="B525" s="68" t="s">
        <v>839</v>
      </c>
      <c r="C525" s="68" t="s">
        <v>272</v>
      </c>
      <c r="D525" s="68" t="s">
        <v>614</v>
      </c>
      <c r="E525" s="68" t="s">
        <v>900</v>
      </c>
      <c r="F525" s="68">
        <v>5</v>
      </c>
      <c r="H525" s="68" t="s">
        <v>300</v>
      </c>
      <c r="I525" s="68" t="s">
        <v>888</v>
      </c>
      <c r="J525" s="68" t="s">
        <v>870</v>
      </c>
    </row>
    <row r="526" spans="2:10">
      <c r="B526" s="68" t="s">
        <v>839</v>
      </c>
      <c r="C526" s="68" t="s">
        <v>272</v>
      </c>
      <c r="D526" s="68" t="s">
        <v>623</v>
      </c>
      <c r="E526" s="68" t="s">
        <v>900</v>
      </c>
      <c r="F526" s="68">
        <v>5</v>
      </c>
      <c r="H526" s="68" t="s">
        <v>300</v>
      </c>
      <c r="I526" s="68" t="s">
        <v>888</v>
      </c>
      <c r="J526" s="68" t="s">
        <v>871</v>
      </c>
    </row>
    <row r="527" spans="2:10">
      <c r="B527" s="68" t="s">
        <v>839</v>
      </c>
      <c r="C527" s="68" t="s">
        <v>272</v>
      </c>
      <c r="D527" s="68" t="s">
        <v>815</v>
      </c>
      <c r="E527" s="68" t="s">
        <v>900</v>
      </c>
      <c r="F527" s="68">
        <v>5</v>
      </c>
      <c r="H527" s="68" t="s">
        <v>300</v>
      </c>
      <c r="I527" s="68" t="s">
        <v>888</v>
      </c>
      <c r="J527" s="68" t="s">
        <v>872</v>
      </c>
    </row>
    <row r="528" spans="2:10">
      <c r="B528" s="68" t="s">
        <v>839</v>
      </c>
      <c r="C528" s="68" t="s">
        <v>272</v>
      </c>
      <c r="D528" s="68" t="s">
        <v>632</v>
      </c>
      <c r="E528" s="68" t="s">
        <v>900</v>
      </c>
      <c r="F528" s="68">
        <v>5</v>
      </c>
      <c r="H528" s="68" t="s">
        <v>300</v>
      </c>
      <c r="I528" s="68" t="s">
        <v>888</v>
      </c>
      <c r="J528" s="68" t="s">
        <v>873</v>
      </c>
    </row>
    <row r="529" spans="2:10">
      <c r="B529" s="68" t="s">
        <v>839</v>
      </c>
      <c r="C529" s="68" t="s">
        <v>272</v>
      </c>
      <c r="D529" s="68" t="s">
        <v>641</v>
      </c>
      <c r="E529" s="68" t="s">
        <v>900</v>
      </c>
      <c r="F529" s="68">
        <v>5</v>
      </c>
      <c r="H529" s="68" t="s">
        <v>300</v>
      </c>
      <c r="I529" s="68" t="s">
        <v>888</v>
      </c>
      <c r="J529" s="68" t="s">
        <v>874</v>
      </c>
    </row>
    <row r="530" spans="2:10">
      <c r="B530" s="68" t="s">
        <v>839</v>
      </c>
      <c r="C530" s="68" t="s">
        <v>272</v>
      </c>
      <c r="D530" s="68" t="s">
        <v>824</v>
      </c>
      <c r="E530" s="68" t="s">
        <v>900</v>
      </c>
      <c r="F530" s="68">
        <v>5</v>
      </c>
      <c r="H530" s="68" t="s">
        <v>300</v>
      </c>
      <c r="I530" s="68" t="s">
        <v>888</v>
      </c>
      <c r="J530" s="68" t="s">
        <v>875</v>
      </c>
    </row>
    <row r="531" spans="2:10">
      <c r="B531" s="68" t="s">
        <v>839</v>
      </c>
      <c r="C531" s="68" t="s">
        <v>272</v>
      </c>
      <c r="D531" s="68" t="s">
        <v>656</v>
      </c>
      <c r="E531" s="68" t="s">
        <v>900</v>
      </c>
      <c r="F531" s="68">
        <v>5</v>
      </c>
      <c r="H531" s="68" t="s">
        <v>300</v>
      </c>
      <c r="I531" s="68" t="s">
        <v>888</v>
      </c>
      <c r="J531" s="68" t="s">
        <v>876</v>
      </c>
    </row>
    <row r="532" spans="2:10">
      <c r="B532" s="68" t="s">
        <v>839</v>
      </c>
      <c r="C532" s="68" t="s">
        <v>272</v>
      </c>
      <c r="D532" s="68" t="s">
        <v>665</v>
      </c>
      <c r="E532" s="68" t="s">
        <v>900</v>
      </c>
      <c r="F532" s="68">
        <v>5</v>
      </c>
      <c r="H532" s="68" t="s">
        <v>300</v>
      </c>
      <c r="I532" s="68" t="s">
        <v>888</v>
      </c>
      <c r="J532" s="68" t="s">
        <v>877</v>
      </c>
    </row>
    <row r="533" spans="2:10">
      <c r="B533" s="68" t="s">
        <v>839</v>
      </c>
      <c r="C533" s="68" t="s">
        <v>272</v>
      </c>
      <c r="D533" s="68" t="s">
        <v>674</v>
      </c>
      <c r="E533" s="68" t="s">
        <v>900</v>
      </c>
      <c r="F533" s="68">
        <v>5</v>
      </c>
      <c r="H533" s="68" t="s">
        <v>300</v>
      </c>
      <c r="I533" s="68" t="s">
        <v>888</v>
      </c>
      <c r="J533" s="68" t="s">
        <v>878</v>
      </c>
    </row>
    <row r="534" spans="2:10">
      <c r="B534" s="68" t="s">
        <v>839</v>
      </c>
      <c r="C534" s="68" t="s">
        <v>272</v>
      </c>
      <c r="D534" s="68" t="s">
        <v>683</v>
      </c>
      <c r="E534" s="68" t="s">
        <v>900</v>
      </c>
      <c r="F534" s="68">
        <v>5</v>
      </c>
      <c r="H534" s="68" t="s">
        <v>300</v>
      </c>
      <c r="I534" s="68" t="s">
        <v>888</v>
      </c>
      <c r="J534" s="68" t="s">
        <v>879</v>
      </c>
    </row>
    <row r="535" spans="2:10">
      <c r="B535" s="68" t="s">
        <v>839</v>
      </c>
      <c r="C535" s="68" t="s">
        <v>272</v>
      </c>
      <c r="D535" s="68" t="s">
        <v>905</v>
      </c>
      <c r="E535" s="68" t="s">
        <v>900</v>
      </c>
      <c r="F535" s="68">
        <v>5</v>
      </c>
      <c r="H535" s="68" t="s">
        <v>300</v>
      </c>
      <c r="I535" s="68" t="s">
        <v>888</v>
      </c>
      <c r="J535" s="68" t="s">
        <v>902</v>
      </c>
    </row>
    <row r="536" spans="2:10">
      <c r="B536" s="68" t="s">
        <v>839</v>
      </c>
      <c r="C536" s="68" t="s">
        <v>272</v>
      </c>
      <c r="D536" s="68" t="s">
        <v>906</v>
      </c>
      <c r="E536" s="68" t="s">
        <v>900</v>
      </c>
      <c r="F536" s="68">
        <v>5</v>
      </c>
      <c r="H536" s="68" t="s">
        <v>300</v>
      </c>
      <c r="I536" s="68" t="s">
        <v>888</v>
      </c>
      <c r="J536" s="68" t="s">
        <v>904</v>
      </c>
    </row>
    <row r="537" spans="2:10">
      <c r="B537" s="68" t="s">
        <v>839</v>
      </c>
      <c r="C537" s="68" t="s">
        <v>272</v>
      </c>
      <c r="D537" s="68" t="s">
        <v>689</v>
      </c>
      <c r="E537" s="68" t="s">
        <v>900</v>
      </c>
      <c r="F537" s="68">
        <v>5</v>
      </c>
      <c r="H537" s="68" t="s">
        <v>300</v>
      </c>
      <c r="I537" s="68" t="s">
        <v>888</v>
      </c>
      <c r="J537" s="68" t="s">
        <v>880</v>
      </c>
    </row>
    <row r="538" spans="2:10">
      <c r="B538" s="68" t="s">
        <v>839</v>
      </c>
      <c r="C538" s="68" t="s">
        <v>272</v>
      </c>
      <c r="D538" s="68" t="s">
        <v>698</v>
      </c>
      <c r="E538" s="68" t="s">
        <v>900</v>
      </c>
      <c r="F538" s="68">
        <v>5</v>
      </c>
      <c r="H538" s="68" t="s">
        <v>300</v>
      </c>
      <c r="I538" s="68" t="s">
        <v>888</v>
      </c>
      <c r="J538" s="68" t="s">
        <v>881</v>
      </c>
    </row>
    <row r="539" spans="2:10">
      <c r="B539" s="68" t="s">
        <v>839</v>
      </c>
      <c r="C539" s="68" t="s">
        <v>272</v>
      </c>
      <c r="D539" s="68" t="s">
        <v>707</v>
      </c>
      <c r="E539" s="68" t="s">
        <v>900</v>
      </c>
      <c r="F539" s="68">
        <v>5</v>
      </c>
      <c r="H539" s="68" t="s">
        <v>300</v>
      </c>
      <c r="I539" s="68" t="s">
        <v>888</v>
      </c>
      <c r="J539" s="68" t="s">
        <v>882</v>
      </c>
    </row>
    <row r="540" spans="2:10">
      <c r="B540" s="68" t="s">
        <v>839</v>
      </c>
      <c r="C540" s="68" t="s">
        <v>272</v>
      </c>
      <c r="D540" s="68" t="s">
        <v>716</v>
      </c>
      <c r="E540" s="68" t="s">
        <v>900</v>
      </c>
      <c r="F540" s="68">
        <v>5</v>
      </c>
      <c r="H540" s="68" t="s">
        <v>300</v>
      </c>
      <c r="I540" s="68" t="s">
        <v>888</v>
      </c>
      <c r="J540" s="68" t="s">
        <v>883</v>
      </c>
    </row>
    <row r="541" spans="2:10">
      <c r="B541" s="68" t="s">
        <v>839</v>
      </c>
      <c r="C541" s="68" t="s">
        <v>272</v>
      </c>
      <c r="D541" s="68" t="s">
        <v>725</v>
      </c>
      <c r="E541" s="68" t="s">
        <v>900</v>
      </c>
      <c r="F541" s="68">
        <v>5</v>
      </c>
      <c r="H541" s="68" t="s">
        <v>300</v>
      </c>
      <c r="I541" s="68" t="s">
        <v>888</v>
      </c>
      <c r="J541" s="68" t="s">
        <v>884</v>
      </c>
    </row>
    <row r="542" spans="2:10">
      <c r="B542" s="68" t="s">
        <v>839</v>
      </c>
      <c r="C542" s="68" t="s">
        <v>272</v>
      </c>
      <c r="D542" s="68" t="s">
        <v>734</v>
      </c>
      <c r="E542" s="68" t="s">
        <v>900</v>
      </c>
      <c r="F542" s="68">
        <v>5</v>
      </c>
      <c r="H542" s="68" t="s">
        <v>300</v>
      </c>
      <c r="I542" s="68" t="s">
        <v>888</v>
      </c>
      <c r="J542" s="68" t="s">
        <v>885</v>
      </c>
    </row>
    <row r="543" spans="2:10">
      <c r="B543" s="68" t="s">
        <v>839</v>
      </c>
      <c r="C543" s="68" t="s">
        <v>272</v>
      </c>
      <c r="D543" s="68" t="s">
        <v>743</v>
      </c>
      <c r="E543" s="68" t="s">
        <v>900</v>
      </c>
      <c r="F543" s="68">
        <v>5</v>
      </c>
      <c r="H543" s="68" t="s">
        <v>300</v>
      </c>
      <c r="I543" s="68" t="s">
        <v>888</v>
      </c>
      <c r="J543" s="68" t="s">
        <v>886</v>
      </c>
    </row>
    <row r="544" spans="2:10">
      <c r="B544" s="68" t="s">
        <v>839</v>
      </c>
      <c r="C544" s="68" t="s">
        <v>272</v>
      </c>
      <c r="D544" s="68" t="s">
        <v>752</v>
      </c>
      <c r="E544" s="68" t="s">
        <v>900</v>
      </c>
      <c r="F544" s="68">
        <v>5</v>
      </c>
      <c r="G544" s="68" t="s">
        <v>911</v>
      </c>
      <c r="H544" s="68" t="s">
        <v>300</v>
      </c>
      <c r="I544" s="68" t="s">
        <v>888</v>
      </c>
      <c r="J544" s="68" t="s">
        <v>887</v>
      </c>
    </row>
    <row r="545" spans="2:10">
      <c r="B545" s="68" t="s">
        <v>839</v>
      </c>
      <c r="C545" s="68" t="s">
        <v>272</v>
      </c>
      <c r="D545" s="68" t="s">
        <v>308</v>
      </c>
      <c r="E545" s="68" t="s">
        <v>900</v>
      </c>
      <c r="F545" s="68">
        <v>5</v>
      </c>
      <c r="H545" s="68" t="s">
        <v>300</v>
      </c>
      <c r="I545" s="68" t="s">
        <v>889</v>
      </c>
      <c r="J545" s="92" t="s">
        <v>841</v>
      </c>
    </row>
    <row r="546" spans="2:10">
      <c r="B546" s="68" t="s">
        <v>839</v>
      </c>
      <c r="C546" s="68" t="s">
        <v>272</v>
      </c>
      <c r="D546" s="68" t="s">
        <v>317</v>
      </c>
      <c r="E546" s="68" t="s">
        <v>900</v>
      </c>
      <c r="F546" s="68">
        <v>5</v>
      </c>
      <c r="H546" s="68" t="s">
        <v>300</v>
      </c>
      <c r="I546" s="68" t="s">
        <v>889</v>
      </c>
      <c r="J546" s="92" t="s">
        <v>842</v>
      </c>
    </row>
    <row r="547" spans="2:10">
      <c r="B547" s="68" t="s">
        <v>839</v>
      </c>
      <c r="C547" s="68" t="s">
        <v>272</v>
      </c>
      <c r="D547" s="68" t="s">
        <v>326</v>
      </c>
      <c r="E547" s="68" t="s">
        <v>900</v>
      </c>
      <c r="F547" s="68">
        <v>5</v>
      </c>
      <c r="H547" s="68" t="s">
        <v>300</v>
      </c>
      <c r="I547" s="68" t="s">
        <v>889</v>
      </c>
      <c r="J547" s="92" t="s">
        <v>843</v>
      </c>
    </row>
    <row r="548" spans="2:10">
      <c r="B548" s="68" t="s">
        <v>839</v>
      </c>
      <c r="C548" s="68" t="s">
        <v>272</v>
      </c>
      <c r="D548" s="68" t="s">
        <v>335</v>
      </c>
      <c r="E548" s="68" t="s">
        <v>900</v>
      </c>
      <c r="F548" s="68">
        <v>5</v>
      </c>
      <c r="H548" s="68" t="s">
        <v>300</v>
      </c>
      <c r="I548" s="68" t="s">
        <v>889</v>
      </c>
      <c r="J548" s="92" t="s">
        <v>844</v>
      </c>
    </row>
    <row r="549" spans="2:10">
      <c r="B549" s="68" t="s">
        <v>839</v>
      </c>
      <c r="C549" s="68" t="s">
        <v>272</v>
      </c>
      <c r="D549" s="68" t="s">
        <v>344</v>
      </c>
      <c r="E549" s="68" t="s">
        <v>900</v>
      </c>
      <c r="F549" s="68">
        <v>5</v>
      </c>
      <c r="H549" s="68" t="s">
        <v>300</v>
      </c>
      <c r="I549" s="68" t="s">
        <v>889</v>
      </c>
      <c r="J549" s="92" t="s">
        <v>845</v>
      </c>
    </row>
    <row r="550" spans="2:10">
      <c r="B550" s="68" t="s">
        <v>839</v>
      </c>
      <c r="C550" s="68" t="s">
        <v>272</v>
      </c>
      <c r="D550" s="68" t="s">
        <v>353</v>
      </c>
      <c r="E550" s="68" t="s">
        <v>900</v>
      </c>
      <c r="F550" s="68">
        <v>5</v>
      </c>
      <c r="H550" s="68" t="s">
        <v>300</v>
      </c>
      <c r="I550" s="68" t="s">
        <v>889</v>
      </c>
      <c r="J550" s="92" t="s">
        <v>846</v>
      </c>
    </row>
    <row r="551" spans="2:10">
      <c r="B551" s="68" t="s">
        <v>839</v>
      </c>
      <c r="C551" s="68" t="s">
        <v>272</v>
      </c>
      <c r="D551" s="68" t="s">
        <v>362</v>
      </c>
      <c r="E551" s="68" t="s">
        <v>900</v>
      </c>
      <c r="F551" s="68">
        <v>5</v>
      </c>
      <c r="H551" s="68" t="s">
        <v>300</v>
      </c>
      <c r="I551" s="68" t="s">
        <v>889</v>
      </c>
      <c r="J551" s="92" t="s">
        <v>847</v>
      </c>
    </row>
    <row r="552" spans="2:10">
      <c r="B552" s="68" t="s">
        <v>839</v>
      </c>
      <c r="C552" s="68" t="s">
        <v>272</v>
      </c>
      <c r="D552" s="68" t="s">
        <v>371</v>
      </c>
      <c r="E552" s="68" t="s">
        <v>900</v>
      </c>
      <c r="F552" s="68">
        <v>5</v>
      </c>
      <c r="H552" s="68" t="s">
        <v>300</v>
      </c>
      <c r="I552" s="68" t="s">
        <v>889</v>
      </c>
      <c r="J552" s="92" t="s">
        <v>848</v>
      </c>
    </row>
    <row r="553" spans="2:10">
      <c r="B553" s="68" t="s">
        <v>839</v>
      </c>
      <c r="C553" s="68" t="s">
        <v>272</v>
      </c>
      <c r="D553" s="68" t="s">
        <v>380</v>
      </c>
      <c r="E553" s="68" t="s">
        <v>900</v>
      </c>
      <c r="F553" s="68">
        <v>5</v>
      </c>
      <c r="H553" s="68" t="s">
        <v>300</v>
      </c>
      <c r="I553" s="68" t="s">
        <v>889</v>
      </c>
      <c r="J553" s="92" t="s">
        <v>849</v>
      </c>
    </row>
    <row r="554" spans="2:10">
      <c r="B554" s="68" t="s">
        <v>839</v>
      </c>
      <c r="C554" s="68" t="s">
        <v>272</v>
      </c>
      <c r="D554" s="68" t="s">
        <v>389</v>
      </c>
      <c r="E554" s="68" t="s">
        <v>900</v>
      </c>
      <c r="F554" s="68">
        <v>5</v>
      </c>
      <c r="H554" s="68" t="s">
        <v>300</v>
      </c>
      <c r="I554" s="68" t="s">
        <v>889</v>
      </c>
      <c r="J554" s="92" t="s">
        <v>850</v>
      </c>
    </row>
    <row r="555" spans="2:10">
      <c r="B555" s="68" t="s">
        <v>839</v>
      </c>
      <c r="C555" s="68" t="s">
        <v>272</v>
      </c>
      <c r="D555" s="68" t="s">
        <v>828</v>
      </c>
      <c r="E555" s="68" t="s">
        <v>900</v>
      </c>
      <c r="F555" s="68">
        <v>5</v>
      </c>
      <c r="H555" s="68" t="s">
        <v>300</v>
      </c>
      <c r="I555" s="68" t="s">
        <v>889</v>
      </c>
      <c r="J555" s="92" t="s">
        <v>851</v>
      </c>
    </row>
    <row r="556" spans="2:10">
      <c r="B556" s="68" t="s">
        <v>839</v>
      </c>
      <c r="C556" s="68" t="s">
        <v>272</v>
      </c>
      <c r="D556" s="68" t="s">
        <v>407</v>
      </c>
      <c r="E556" s="68" t="s">
        <v>900</v>
      </c>
      <c r="F556" s="68">
        <v>5</v>
      </c>
      <c r="H556" s="68" t="s">
        <v>300</v>
      </c>
      <c r="I556" s="68" t="s">
        <v>889</v>
      </c>
      <c r="J556" s="92" t="s">
        <v>852</v>
      </c>
    </row>
    <row r="557" spans="2:10">
      <c r="B557" s="68" t="s">
        <v>839</v>
      </c>
      <c r="C557" s="68" t="s">
        <v>272</v>
      </c>
      <c r="D557" s="68" t="s">
        <v>416</v>
      </c>
      <c r="E557" s="68" t="s">
        <v>900</v>
      </c>
      <c r="F557" s="68">
        <v>5</v>
      </c>
      <c r="H557" s="68" t="s">
        <v>300</v>
      </c>
      <c r="I557" s="68" t="s">
        <v>889</v>
      </c>
      <c r="J557" s="92" t="s">
        <v>853</v>
      </c>
    </row>
    <row r="558" spans="2:10">
      <c r="B558" s="68" t="s">
        <v>839</v>
      </c>
      <c r="C558" s="68" t="s">
        <v>272</v>
      </c>
      <c r="D558" s="68" t="s">
        <v>425</v>
      </c>
      <c r="E558" s="68" t="s">
        <v>900</v>
      </c>
      <c r="F558" s="68">
        <v>5</v>
      </c>
      <c r="G558" s="68" t="s">
        <v>910</v>
      </c>
      <c r="H558" s="68" t="s">
        <v>300</v>
      </c>
      <c r="I558" s="68" t="s">
        <v>889</v>
      </c>
      <c r="J558" s="92" t="s">
        <v>854</v>
      </c>
    </row>
    <row r="559" spans="2:10">
      <c r="B559" s="68" t="s">
        <v>839</v>
      </c>
      <c r="C559" s="68" t="s">
        <v>272</v>
      </c>
      <c r="D559" s="68" t="s">
        <v>434</v>
      </c>
      <c r="E559" s="68" t="s">
        <v>900</v>
      </c>
      <c r="F559" s="68">
        <v>5</v>
      </c>
      <c r="H559" s="68" t="s">
        <v>300</v>
      </c>
      <c r="I559" s="68" t="s">
        <v>889</v>
      </c>
      <c r="J559" s="92" t="s">
        <v>855</v>
      </c>
    </row>
    <row r="560" spans="2:10">
      <c r="B560" s="68" t="s">
        <v>839</v>
      </c>
      <c r="C560" s="68" t="s">
        <v>272</v>
      </c>
      <c r="D560" s="68" t="s">
        <v>440</v>
      </c>
      <c r="E560" s="68" t="s">
        <v>900</v>
      </c>
      <c r="F560" s="68">
        <v>5</v>
      </c>
      <c r="H560" s="68" t="s">
        <v>300</v>
      </c>
      <c r="I560" s="68" t="s">
        <v>889</v>
      </c>
      <c r="J560" s="92" t="s">
        <v>856</v>
      </c>
    </row>
    <row r="561" spans="2:10">
      <c r="B561" s="68" t="s">
        <v>839</v>
      </c>
      <c r="C561" s="68" t="s">
        <v>272</v>
      </c>
      <c r="D561" s="68" t="s">
        <v>446</v>
      </c>
      <c r="E561" s="68" t="s">
        <v>900</v>
      </c>
      <c r="F561" s="68">
        <v>5</v>
      </c>
      <c r="H561" s="68" t="s">
        <v>300</v>
      </c>
      <c r="I561" s="68" t="s">
        <v>889</v>
      </c>
      <c r="J561" s="92" t="s">
        <v>857</v>
      </c>
    </row>
    <row r="562" spans="2:10">
      <c r="B562" s="68" t="s">
        <v>839</v>
      </c>
      <c r="C562" s="68" t="s">
        <v>272</v>
      </c>
      <c r="D562" s="68" t="s">
        <v>455</v>
      </c>
      <c r="E562" s="68" t="s">
        <v>900</v>
      </c>
      <c r="F562" s="68">
        <v>5</v>
      </c>
      <c r="H562" s="68" t="s">
        <v>300</v>
      </c>
      <c r="I562" s="68" t="s">
        <v>889</v>
      </c>
      <c r="J562" s="92" t="s">
        <v>858</v>
      </c>
    </row>
    <row r="563" spans="2:10">
      <c r="B563" s="68" t="s">
        <v>839</v>
      </c>
      <c r="C563" s="68" t="s">
        <v>272</v>
      </c>
      <c r="D563" s="68" t="s">
        <v>464</v>
      </c>
      <c r="E563" s="68" t="s">
        <v>900</v>
      </c>
      <c r="F563" s="68">
        <v>5</v>
      </c>
      <c r="H563" s="68" t="s">
        <v>300</v>
      </c>
      <c r="I563" s="68" t="s">
        <v>889</v>
      </c>
      <c r="J563" s="92" t="s">
        <v>859</v>
      </c>
    </row>
    <row r="564" spans="2:10">
      <c r="B564" s="68" t="s">
        <v>839</v>
      </c>
      <c r="C564" s="68" t="s">
        <v>272</v>
      </c>
      <c r="D564" s="68" t="s">
        <v>473</v>
      </c>
      <c r="E564" s="68" t="s">
        <v>900</v>
      </c>
      <c r="F564" s="68">
        <v>5</v>
      </c>
      <c r="H564" s="68" t="s">
        <v>300</v>
      </c>
      <c r="I564" s="68" t="s">
        <v>889</v>
      </c>
      <c r="J564" s="92" t="s">
        <v>860</v>
      </c>
    </row>
    <row r="565" spans="2:10">
      <c r="B565" s="68" t="s">
        <v>839</v>
      </c>
      <c r="C565" s="68" t="s">
        <v>272</v>
      </c>
      <c r="D565" s="68" t="s">
        <v>482</v>
      </c>
      <c r="E565" s="68" t="s">
        <v>900</v>
      </c>
      <c r="F565" s="68">
        <v>5</v>
      </c>
      <c r="H565" s="68" t="s">
        <v>300</v>
      </c>
      <c r="I565" s="68" t="s">
        <v>889</v>
      </c>
      <c r="J565" s="92" t="s">
        <v>861</v>
      </c>
    </row>
    <row r="566" spans="2:10">
      <c r="B566" s="68" t="s">
        <v>839</v>
      </c>
      <c r="C566" s="68" t="s">
        <v>272</v>
      </c>
      <c r="D566" s="68" t="s">
        <v>491</v>
      </c>
      <c r="E566" s="68" t="s">
        <v>900</v>
      </c>
      <c r="F566" s="68">
        <v>5</v>
      </c>
      <c r="H566" s="68" t="s">
        <v>300</v>
      </c>
      <c r="I566" s="68" t="s">
        <v>889</v>
      </c>
      <c r="J566" s="92" t="s">
        <v>862</v>
      </c>
    </row>
    <row r="567" spans="2:10">
      <c r="B567" s="68" t="s">
        <v>839</v>
      </c>
      <c r="C567" s="68" t="s">
        <v>272</v>
      </c>
      <c r="D567" s="68" t="s">
        <v>500</v>
      </c>
      <c r="E567" s="68" t="s">
        <v>900</v>
      </c>
      <c r="F567" s="68">
        <v>5</v>
      </c>
      <c r="H567" s="68" t="s">
        <v>300</v>
      </c>
      <c r="I567" s="68" t="s">
        <v>889</v>
      </c>
      <c r="J567" s="92" t="s">
        <v>863</v>
      </c>
    </row>
    <row r="568" spans="2:10">
      <c r="B568" s="68" t="s">
        <v>839</v>
      </c>
      <c r="C568" s="68" t="s">
        <v>272</v>
      </c>
      <c r="D568" s="68" t="s">
        <v>509</v>
      </c>
      <c r="E568" s="68" t="s">
        <v>900</v>
      </c>
      <c r="F568" s="68">
        <v>5</v>
      </c>
      <c r="H568" s="68" t="s">
        <v>300</v>
      </c>
      <c r="I568" s="68" t="s">
        <v>889</v>
      </c>
      <c r="J568" s="92" t="s">
        <v>864</v>
      </c>
    </row>
    <row r="569" spans="2:10">
      <c r="B569" s="68" t="s">
        <v>839</v>
      </c>
      <c r="C569" s="68" t="s">
        <v>272</v>
      </c>
      <c r="D569" s="68" t="s">
        <v>518</v>
      </c>
      <c r="E569" s="68" t="s">
        <v>900</v>
      </c>
      <c r="F569" s="68">
        <v>5</v>
      </c>
      <c r="H569" s="68" t="s">
        <v>300</v>
      </c>
      <c r="I569" s="68" t="s">
        <v>889</v>
      </c>
      <c r="J569" s="92" t="s">
        <v>865</v>
      </c>
    </row>
    <row r="570" spans="2:10">
      <c r="B570" s="68" t="s">
        <v>839</v>
      </c>
      <c r="C570" s="68" t="s">
        <v>272</v>
      </c>
      <c r="D570" s="68" t="s">
        <v>527</v>
      </c>
      <c r="E570" s="68" t="s">
        <v>900</v>
      </c>
      <c r="F570" s="68">
        <v>5</v>
      </c>
      <c r="G570" s="68" t="s">
        <v>911</v>
      </c>
      <c r="H570" s="68" t="s">
        <v>300</v>
      </c>
      <c r="I570" s="68" t="s">
        <v>889</v>
      </c>
      <c r="J570" s="92" t="s">
        <v>866</v>
      </c>
    </row>
    <row r="571" spans="2:10">
      <c r="B571" s="68" t="s">
        <v>839</v>
      </c>
      <c r="C571" s="68" t="s">
        <v>272</v>
      </c>
      <c r="D571" s="68" t="s">
        <v>590</v>
      </c>
      <c r="E571" s="68" t="s">
        <v>900</v>
      </c>
      <c r="F571" s="68">
        <v>5</v>
      </c>
      <c r="H571" s="68" t="s">
        <v>300</v>
      </c>
      <c r="I571" s="68" t="s">
        <v>889</v>
      </c>
      <c r="J571" s="68" t="s">
        <v>867</v>
      </c>
    </row>
    <row r="572" spans="2:10">
      <c r="B572" s="68" t="s">
        <v>839</v>
      </c>
      <c r="C572" s="68" t="s">
        <v>272</v>
      </c>
      <c r="D572" s="68" t="s">
        <v>599</v>
      </c>
      <c r="E572" s="68" t="s">
        <v>900</v>
      </c>
      <c r="F572" s="68">
        <v>5</v>
      </c>
      <c r="H572" s="68" t="s">
        <v>300</v>
      </c>
      <c r="I572" s="68" t="s">
        <v>889</v>
      </c>
      <c r="J572" s="68" t="s">
        <v>868</v>
      </c>
    </row>
    <row r="573" spans="2:10">
      <c r="B573" s="68" t="s">
        <v>839</v>
      </c>
      <c r="C573" s="68" t="s">
        <v>272</v>
      </c>
      <c r="D573" s="68" t="s">
        <v>608</v>
      </c>
      <c r="E573" s="68" t="s">
        <v>900</v>
      </c>
      <c r="F573" s="68">
        <v>5</v>
      </c>
      <c r="H573" s="68" t="s">
        <v>300</v>
      </c>
      <c r="I573" s="68" t="s">
        <v>889</v>
      </c>
      <c r="J573" s="68" t="s">
        <v>869</v>
      </c>
    </row>
    <row r="574" spans="2:10">
      <c r="B574" s="68" t="s">
        <v>839</v>
      </c>
      <c r="C574" s="68" t="s">
        <v>272</v>
      </c>
      <c r="D574" s="68" t="s">
        <v>617</v>
      </c>
      <c r="E574" s="68" t="s">
        <v>900</v>
      </c>
      <c r="F574" s="68">
        <v>5</v>
      </c>
      <c r="H574" s="68" t="s">
        <v>300</v>
      </c>
      <c r="I574" s="68" t="s">
        <v>889</v>
      </c>
      <c r="J574" s="68" t="s">
        <v>870</v>
      </c>
    </row>
    <row r="575" spans="2:10">
      <c r="B575" s="68" t="s">
        <v>839</v>
      </c>
      <c r="C575" s="68" t="s">
        <v>272</v>
      </c>
      <c r="D575" s="68" t="s">
        <v>626</v>
      </c>
      <c r="E575" s="68" t="s">
        <v>900</v>
      </c>
      <c r="F575" s="68">
        <v>5</v>
      </c>
      <c r="H575" s="68" t="s">
        <v>300</v>
      </c>
      <c r="I575" s="68" t="s">
        <v>889</v>
      </c>
      <c r="J575" s="68" t="s">
        <v>871</v>
      </c>
    </row>
    <row r="576" spans="2:10">
      <c r="B576" s="68" t="s">
        <v>839</v>
      </c>
      <c r="C576" s="68" t="s">
        <v>272</v>
      </c>
      <c r="D576" s="68" t="s">
        <v>818</v>
      </c>
      <c r="E576" s="68" t="s">
        <v>900</v>
      </c>
      <c r="F576" s="68">
        <v>5</v>
      </c>
      <c r="H576" s="68" t="s">
        <v>300</v>
      </c>
      <c r="I576" s="68" t="s">
        <v>889</v>
      </c>
      <c r="J576" s="68" t="s">
        <v>872</v>
      </c>
    </row>
    <row r="577" spans="2:10">
      <c r="B577" s="68" t="s">
        <v>839</v>
      </c>
      <c r="C577" s="68" t="s">
        <v>272</v>
      </c>
      <c r="D577" s="68" t="s">
        <v>635</v>
      </c>
      <c r="E577" s="68" t="s">
        <v>900</v>
      </c>
      <c r="F577" s="68">
        <v>5</v>
      </c>
      <c r="H577" s="68" t="s">
        <v>300</v>
      </c>
      <c r="I577" s="68" t="s">
        <v>889</v>
      </c>
      <c r="J577" s="68" t="s">
        <v>873</v>
      </c>
    </row>
    <row r="578" spans="2:10">
      <c r="B578" s="68" t="s">
        <v>839</v>
      </c>
      <c r="C578" s="68" t="s">
        <v>272</v>
      </c>
      <c r="D578" s="68" t="s">
        <v>644</v>
      </c>
      <c r="E578" s="68" t="s">
        <v>900</v>
      </c>
      <c r="F578" s="68">
        <v>5</v>
      </c>
      <c r="H578" s="68" t="s">
        <v>300</v>
      </c>
      <c r="I578" s="68" t="s">
        <v>889</v>
      </c>
      <c r="J578" s="68" t="s">
        <v>874</v>
      </c>
    </row>
    <row r="579" spans="2:10">
      <c r="B579" s="68" t="s">
        <v>839</v>
      </c>
      <c r="C579" s="68" t="s">
        <v>272</v>
      </c>
      <c r="D579" s="68" t="s">
        <v>650</v>
      </c>
      <c r="E579" s="68" t="s">
        <v>900</v>
      </c>
      <c r="F579" s="68">
        <v>5</v>
      </c>
      <c r="H579" s="68" t="s">
        <v>300</v>
      </c>
      <c r="I579" s="68" t="s">
        <v>889</v>
      </c>
      <c r="J579" s="68" t="s">
        <v>875</v>
      </c>
    </row>
    <row r="580" spans="2:10">
      <c r="B580" s="68" t="s">
        <v>839</v>
      </c>
      <c r="C580" s="68" t="s">
        <v>272</v>
      </c>
      <c r="D580" s="68" t="s">
        <v>659</v>
      </c>
      <c r="E580" s="68" t="s">
        <v>900</v>
      </c>
      <c r="F580" s="68">
        <v>5</v>
      </c>
      <c r="H580" s="68" t="s">
        <v>300</v>
      </c>
      <c r="I580" s="68" t="s">
        <v>889</v>
      </c>
      <c r="J580" s="68" t="s">
        <v>876</v>
      </c>
    </row>
    <row r="581" spans="2:10">
      <c r="B581" s="68" t="s">
        <v>839</v>
      </c>
      <c r="C581" s="68" t="s">
        <v>272</v>
      </c>
      <c r="D581" s="68" t="s">
        <v>668</v>
      </c>
      <c r="E581" s="68" t="s">
        <v>900</v>
      </c>
      <c r="F581" s="68">
        <v>5</v>
      </c>
      <c r="H581" s="68" t="s">
        <v>300</v>
      </c>
      <c r="I581" s="68" t="s">
        <v>889</v>
      </c>
      <c r="J581" s="68" t="s">
        <v>877</v>
      </c>
    </row>
    <row r="582" spans="2:10">
      <c r="B582" s="68" t="s">
        <v>839</v>
      </c>
      <c r="C582" s="68" t="s">
        <v>272</v>
      </c>
      <c r="D582" s="68" t="s">
        <v>677</v>
      </c>
      <c r="E582" s="68" t="s">
        <v>900</v>
      </c>
      <c r="F582" s="68">
        <v>5</v>
      </c>
      <c r="H582" s="68" t="s">
        <v>300</v>
      </c>
      <c r="I582" s="68" t="s">
        <v>889</v>
      </c>
      <c r="J582" s="68" t="s">
        <v>878</v>
      </c>
    </row>
    <row r="583" spans="2:10">
      <c r="B583" s="68" t="s">
        <v>839</v>
      </c>
      <c r="C583" s="68" t="s">
        <v>272</v>
      </c>
      <c r="D583" s="68" t="s">
        <v>686</v>
      </c>
      <c r="E583" s="68" t="s">
        <v>900</v>
      </c>
      <c r="F583" s="68">
        <v>5</v>
      </c>
      <c r="H583" s="68" t="s">
        <v>300</v>
      </c>
      <c r="I583" s="68" t="s">
        <v>889</v>
      </c>
      <c r="J583" s="68" t="s">
        <v>879</v>
      </c>
    </row>
    <row r="584" spans="2:10">
      <c r="B584" s="68" t="s">
        <v>839</v>
      </c>
      <c r="C584" s="68" t="s">
        <v>272</v>
      </c>
      <c r="D584" s="68" t="s">
        <v>907</v>
      </c>
      <c r="E584" s="68" t="s">
        <v>900</v>
      </c>
      <c r="F584" s="68">
        <v>5</v>
      </c>
      <c r="H584" s="68" t="s">
        <v>300</v>
      </c>
      <c r="I584" s="68" t="s">
        <v>889</v>
      </c>
      <c r="J584" s="68" t="s">
        <v>902</v>
      </c>
    </row>
    <row r="585" spans="2:10">
      <c r="B585" s="68" t="s">
        <v>839</v>
      </c>
      <c r="C585" s="68" t="s">
        <v>272</v>
      </c>
      <c r="D585" s="68" t="s">
        <v>908</v>
      </c>
      <c r="E585" s="68" t="s">
        <v>900</v>
      </c>
      <c r="F585" s="68">
        <v>5</v>
      </c>
      <c r="H585" s="68" t="s">
        <v>300</v>
      </c>
      <c r="I585" s="68" t="s">
        <v>889</v>
      </c>
      <c r="J585" s="68" t="s">
        <v>904</v>
      </c>
    </row>
    <row r="586" spans="2:10">
      <c r="B586" s="68" t="s">
        <v>839</v>
      </c>
      <c r="C586" s="68" t="s">
        <v>272</v>
      </c>
      <c r="D586" s="68" t="s">
        <v>692</v>
      </c>
      <c r="E586" s="68" t="s">
        <v>900</v>
      </c>
      <c r="F586" s="68">
        <v>5</v>
      </c>
      <c r="H586" s="68" t="s">
        <v>300</v>
      </c>
      <c r="I586" s="68" t="s">
        <v>889</v>
      </c>
      <c r="J586" s="68" t="s">
        <v>880</v>
      </c>
    </row>
    <row r="587" spans="2:10">
      <c r="B587" s="68" t="s">
        <v>839</v>
      </c>
      <c r="C587" s="68" t="s">
        <v>272</v>
      </c>
      <c r="D587" s="68" t="s">
        <v>701</v>
      </c>
      <c r="E587" s="68" t="s">
        <v>900</v>
      </c>
      <c r="F587" s="68">
        <v>5</v>
      </c>
      <c r="H587" s="68" t="s">
        <v>300</v>
      </c>
      <c r="I587" s="68" t="s">
        <v>889</v>
      </c>
      <c r="J587" s="68" t="s">
        <v>881</v>
      </c>
    </row>
    <row r="588" spans="2:10">
      <c r="B588" s="68" t="s">
        <v>839</v>
      </c>
      <c r="C588" s="68" t="s">
        <v>272</v>
      </c>
      <c r="D588" s="68" t="s">
        <v>710</v>
      </c>
      <c r="E588" s="68" t="s">
        <v>900</v>
      </c>
      <c r="F588" s="68">
        <v>5</v>
      </c>
      <c r="H588" s="68" t="s">
        <v>300</v>
      </c>
      <c r="I588" s="68" t="s">
        <v>889</v>
      </c>
      <c r="J588" s="68" t="s">
        <v>882</v>
      </c>
    </row>
    <row r="589" spans="2:10">
      <c r="B589" s="68" t="s">
        <v>839</v>
      </c>
      <c r="C589" s="68" t="s">
        <v>272</v>
      </c>
      <c r="D589" s="68" t="s">
        <v>719</v>
      </c>
      <c r="E589" s="68" t="s">
        <v>900</v>
      </c>
      <c r="F589" s="68">
        <v>5</v>
      </c>
      <c r="H589" s="68" t="s">
        <v>300</v>
      </c>
      <c r="I589" s="68" t="s">
        <v>889</v>
      </c>
      <c r="J589" s="68" t="s">
        <v>883</v>
      </c>
    </row>
    <row r="590" spans="2:10">
      <c r="B590" s="68" t="s">
        <v>839</v>
      </c>
      <c r="C590" s="68" t="s">
        <v>272</v>
      </c>
      <c r="D590" s="68" t="s">
        <v>728</v>
      </c>
      <c r="E590" s="68" t="s">
        <v>900</v>
      </c>
      <c r="F590" s="68">
        <v>5</v>
      </c>
      <c r="H590" s="68" t="s">
        <v>300</v>
      </c>
      <c r="I590" s="68" t="s">
        <v>889</v>
      </c>
      <c r="J590" s="68" t="s">
        <v>884</v>
      </c>
    </row>
    <row r="591" spans="2:10">
      <c r="B591" s="68" t="s">
        <v>839</v>
      </c>
      <c r="C591" s="68" t="s">
        <v>272</v>
      </c>
      <c r="D591" s="68" t="s">
        <v>737</v>
      </c>
      <c r="E591" s="68" t="s">
        <v>900</v>
      </c>
      <c r="F591" s="68">
        <v>5</v>
      </c>
      <c r="H591" s="68" t="s">
        <v>300</v>
      </c>
      <c r="I591" s="68" t="s">
        <v>889</v>
      </c>
      <c r="J591" s="68" t="s">
        <v>885</v>
      </c>
    </row>
    <row r="592" spans="2:10">
      <c r="B592" s="68" t="s">
        <v>839</v>
      </c>
      <c r="C592" s="68" t="s">
        <v>272</v>
      </c>
      <c r="D592" s="68" t="s">
        <v>746</v>
      </c>
      <c r="E592" s="68" t="s">
        <v>900</v>
      </c>
      <c r="F592" s="68">
        <v>5</v>
      </c>
      <c r="H592" s="68" t="s">
        <v>300</v>
      </c>
      <c r="I592" s="68" t="s">
        <v>889</v>
      </c>
      <c r="J592" s="68" t="s">
        <v>886</v>
      </c>
    </row>
    <row r="593" spans="2:10">
      <c r="B593" s="68" t="s">
        <v>839</v>
      </c>
      <c r="C593" s="68" t="s">
        <v>272</v>
      </c>
      <c r="D593" s="68" t="s">
        <v>755</v>
      </c>
      <c r="E593" s="68" t="s">
        <v>900</v>
      </c>
      <c r="F593" s="68">
        <v>5</v>
      </c>
      <c r="G593" s="68" t="s">
        <v>911</v>
      </c>
      <c r="H593" s="68" t="s">
        <v>300</v>
      </c>
      <c r="I593" s="68" t="s">
        <v>889</v>
      </c>
      <c r="J593" s="68" t="s">
        <v>887</v>
      </c>
    </row>
    <row r="594" spans="2:10">
      <c r="B594" s="68" t="s">
        <v>839</v>
      </c>
      <c r="C594" s="68" t="s">
        <v>273</v>
      </c>
      <c r="D594" s="68" t="s">
        <v>302</v>
      </c>
      <c r="E594" s="68" t="s">
        <v>900</v>
      </c>
      <c r="F594" s="68">
        <v>5</v>
      </c>
      <c r="H594" s="68" t="s">
        <v>300</v>
      </c>
      <c r="I594" s="68" t="s">
        <v>840</v>
      </c>
      <c r="J594" s="92" t="s">
        <v>841</v>
      </c>
    </row>
    <row r="595" spans="2:10">
      <c r="B595" s="68" t="s">
        <v>839</v>
      </c>
      <c r="C595" s="68" t="s">
        <v>273</v>
      </c>
      <c r="D595" s="68" t="s">
        <v>311</v>
      </c>
      <c r="E595" s="68" t="s">
        <v>900</v>
      </c>
      <c r="F595" s="68">
        <v>5</v>
      </c>
      <c r="H595" s="68" t="s">
        <v>300</v>
      </c>
      <c r="I595" s="68" t="s">
        <v>840</v>
      </c>
      <c r="J595" s="92" t="s">
        <v>842</v>
      </c>
    </row>
    <row r="596" spans="2:10">
      <c r="B596" s="68" t="s">
        <v>839</v>
      </c>
      <c r="C596" s="68" t="s">
        <v>273</v>
      </c>
      <c r="D596" s="68" t="s">
        <v>320</v>
      </c>
      <c r="E596" s="68" t="s">
        <v>900</v>
      </c>
      <c r="F596" s="68">
        <v>5</v>
      </c>
      <c r="H596" s="68" t="s">
        <v>300</v>
      </c>
      <c r="I596" s="68" t="s">
        <v>840</v>
      </c>
      <c r="J596" s="92" t="s">
        <v>843</v>
      </c>
    </row>
    <row r="597" spans="2:10">
      <c r="B597" s="68" t="s">
        <v>839</v>
      </c>
      <c r="C597" s="68" t="s">
        <v>273</v>
      </c>
      <c r="D597" s="68" t="s">
        <v>329</v>
      </c>
      <c r="E597" s="68" t="s">
        <v>900</v>
      </c>
      <c r="F597" s="68">
        <v>5</v>
      </c>
      <c r="H597" s="68" t="s">
        <v>300</v>
      </c>
      <c r="I597" s="68" t="s">
        <v>840</v>
      </c>
      <c r="J597" s="92" t="s">
        <v>844</v>
      </c>
    </row>
    <row r="598" spans="2:10">
      <c r="B598" s="68" t="s">
        <v>839</v>
      </c>
      <c r="C598" s="68" t="s">
        <v>273</v>
      </c>
      <c r="D598" s="68" t="s">
        <v>338</v>
      </c>
      <c r="E598" s="68" t="s">
        <v>900</v>
      </c>
      <c r="F598" s="68">
        <v>5</v>
      </c>
      <c r="H598" s="68" t="s">
        <v>300</v>
      </c>
      <c r="I598" s="68" t="s">
        <v>840</v>
      </c>
      <c r="J598" s="92" t="s">
        <v>845</v>
      </c>
    </row>
    <row r="599" spans="2:10">
      <c r="B599" s="68" t="s">
        <v>839</v>
      </c>
      <c r="C599" s="68" t="s">
        <v>273</v>
      </c>
      <c r="D599" s="68" t="s">
        <v>347</v>
      </c>
      <c r="E599" s="68" t="s">
        <v>900</v>
      </c>
      <c r="F599" s="68">
        <v>5</v>
      </c>
      <c r="H599" s="68" t="s">
        <v>300</v>
      </c>
      <c r="I599" s="68" t="s">
        <v>840</v>
      </c>
      <c r="J599" s="92" t="s">
        <v>846</v>
      </c>
    </row>
    <row r="600" spans="2:10">
      <c r="B600" s="68" t="s">
        <v>839</v>
      </c>
      <c r="C600" s="68" t="s">
        <v>273</v>
      </c>
      <c r="D600" s="68" t="s">
        <v>356</v>
      </c>
      <c r="E600" s="68" t="s">
        <v>900</v>
      </c>
      <c r="F600" s="68">
        <v>5</v>
      </c>
      <c r="H600" s="68" t="s">
        <v>300</v>
      </c>
      <c r="I600" s="68" t="s">
        <v>840</v>
      </c>
      <c r="J600" s="92" t="s">
        <v>847</v>
      </c>
    </row>
    <row r="601" spans="2:10">
      <c r="B601" s="68" t="s">
        <v>839</v>
      </c>
      <c r="C601" s="68" t="s">
        <v>273</v>
      </c>
      <c r="D601" s="68" t="s">
        <v>365</v>
      </c>
      <c r="E601" s="68" t="s">
        <v>900</v>
      </c>
      <c r="F601" s="68">
        <v>5</v>
      </c>
      <c r="H601" s="68" t="s">
        <v>300</v>
      </c>
      <c r="I601" s="68" t="s">
        <v>840</v>
      </c>
      <c r="J601" s="92" t="s">
        <v>848</v>
      </c>
    </row>
    <row r="602" spans="2:10">
      <c r="B602" s="68" t="s">
        <v>839</v>
      </c>
      <c r="C602" s="68" t="s">
        <v>273</v>
      </c>
      <c r="D602" s="68" t="s">
        <v>374</v>
      </c>
      <c r="E602" s="68" t="s">
        <v>900</v>
      </c>
      <c r="F602" s="68">
        <v>5</v>
      </c>
      <c r="H602" s="68" t="s">
        <v>300</v>
      </c>
      <c r="I602" s="68" t="s">
        <v>840</v>
      </c>
      <c r="J602" s="92" t="s">
        <v>849</v>
      </c>
    </row>
    <row r="603" spans="2:10">
      <c r="B603" s="68" t="s">
        <v>839</v>
      </c>
      <c r="C603" s="68" t="s">
        <v>273</v>
      </c>
      <c r="D603" s="68" t="s">
        <v>383</v>
      </c>
      <c r="E603" s="68" t="s">
        <v>900</v>
      </c>
      <c r="F603" s="68">
        <v>5</v>
      </c>
      <c r="H603" s="68" t="s">
        <v>300</v>
      </c>
      <c r="I603" s="68" t="s">
        <v>840</v>
      </c>
      <c r="J603" s="92" t="s">
        <v>850</v>
      </c>
    </row>
    <row r="604" spans="2:10">
      <c r="B604" s="68" t="s">
        <v>839</v>
      </c>
      <c r="C604" s="68" t="s">
        <v>273</v>
      </c>
      <c r="D604" s="68" t="s">
        <v>826</v>
      </c>
      <c r="E604" s="68" t="s">
        <v>900</v>
      </c>
      <c r="F604" s="68">
        <v>5</v>
      </c>
      <c r="H604" s="68" t="s">
        <v>300</v>
      </c>
      <c r="I604" s="68" t="s">
        <v>840</v>
      </c>
      <c r="J604" s="92" t="s">
        <v>851</v>
      </c>
    </row>
    <row r="605" spans="2:10">
      <c r="B605" s="68" t="s">
        <v>839</v>
      </c>
      <c r="C605" s="68" t="s">
        <v>273</v>
      </c>
      <c r="D605" s="68" t="s">
        <v>401</v>
      </c>
      <c r="E605" s="68" t="s">
        <v>900</v>
      </c>
      <c r="F605" s="68">
        <v>5</v>
      </c>
      <c r="H605" s="68" t="s">
        <v>300</v>
      </c>
      <c r="I605" s="68" t="s">
        <v>840</v>
      </c>
      <c r="J605" s="92" t="s">
        <v>852</v>
      </c>
    </row>
    <row r="606" spans="2:10">
      <c r="B606" s="68" t="s">
        <v>839</v>
      </c>
      <c r="C606" s="68" t="s">
        <v>273</v>
      </c>
      <c r="D606" s="68" t="s">
        <v>410</v>
      </c>
      <c r="E606" s="68" t="s">
        <v>900</v>
      </c>
      <c r="F606" s="68">
        <v>5</v>
      </c>
      <c r="H606" s="68" t="s">
        <v>300</v>
      </c>
      <c r="I606" s="68" t="s">
        <v>840</v>
      </c>
      <c r="J606" s="92" t="s">
        <v>853</v>
      </c>
    </row>
    <row r="607" spans="2:10">
      <c r="B607" s="68" t="s">
        <v>839</v>
      </c>
      <c r="C607" s="68" t="s">
        <v>273</v>
      </c>
      <c r="D607" s="68" t="s">
        <v>419</v>
      </c>
      <c r="E607" s="68" t="s">
        <v>900</v>
      </c>
      <c r="F607" s="68">
        <v>5</v>
      </c>
      <c r="G607" s="68" t="s">
        <v>910</v>
      </c>
      <c r="H607" s="68" t="s">
        <v>300</v>
      </c>
      <c r="I607" s="68" t="s">
        <v>840</v>
      </c>
      <c r="J607" s="92" t="s">
        <v>854</v>
      </c>
    </row>
    <row r="608" spans="2:10">
      <c r="B608" s="68" t="s">
        <v>839</v>
      </c>
      <c r="C608" s="68" t="s">
        <v>273</v>
      </c>
      <c r="D608" s="68" t="s">
        <v>428</v>
      </c>
      <c r="E608" s="68" t="s">
        <v>900</v>
      </c>
      <c r="F608" s="68">
        <v>5</v>
      </c>
      <c r="H608" s="68" t="s">
        <v>300</v>
      </c>
      <c r="I608" s="68" t="s">
        <v>840</v>
      </c>
      <c r="J608" s="92" t="s">
        <v>855</v>
      </c>
    </row>
    <row r="609" spans="2:10">
      <c r="B609" s="68" t="s">
        <v>839</v>
      </c>
      <c r="C609" s="68" t="s">
        <v>273</v>
      </c>
      <c r="D609" s="68" t="s">
        <v>436</v>
      </c>
      <c r="E609" s="68" t="s">
        <v>900</v>
      </c>
      <c r="F609" s="68">
        <v>5</v>
      </c>
      <c r="H609" s="68" t="s">
        <v>300</v>
      </c>
      <c r="I609" s="68" t="s">
        <v>840</v>
      </c>
      <c r="J609" s="92" t="s">
        <v>856</v>
      </c>
    </row>
    <row r="610" spans="2:10">
      <c r="B610" s="68" t="s">
        <v>839</v>
      </c>
      <c r="C610" s="68" t="s">
        <v>273</v>
      </c>
      <c r="D610" s="68" t="s">
        <v>442</v>
      </c>
      <c r="E610" s="68" t="s">
        <v>900</v>
      </c>
      <c r="F610" s="68">
        <v>5</v>
      </c>
      <c r="H610" s="68" t="s">
        <v>300</v>
      </c>
      <c r="I610" s="68" t="s">
        <v>840</v>
      </c>
      <c r="J610" s="92" t="s">
        <v>857</v>
      </c>
    </row>
    <row r="611" spans="2:10">
      <c r="B611" s="68" t="s">
        <v>839</v>
      </c>
      <c r="C611" s="68" t="s">
        <v>273</v>
      </c>
      <c r="D611" s="68" t="s">
        <v>449</v>
      </c>
      <c r="E611" s="68" t="s">
        <v>900</v>
      </c>
      <c r="F611" s="68">
        <v>5</v>
      </c>
      <c r="H611" s="68" t="s">
        <v>300</v>
      </c>
      <c r="I611" s="68" t="s">
        <v>840</v>
      </c>
      <c r="J611" s="92" t="s">
        <v>858</v>
      </c>
    </row>
    <row r="612" spans="2:10">
      <c r="B612" s="68" t="s">
        <v>839</v>
      </c>
      <c r="C612" s="68" t="s">
        <v>273</v>
      </c>
      <c r="D612" s="68" t="s">
        <v>458</v>
      </c>
      <c r="E612" s="68" t="s">
        <v>900</v>
      </c>
      <c r="F612" s="68">
        <v>5</v>
      </c>
      <c r="H612" s="68" t="s">
        <v>300</v>
      </c>
      <c r="I612" s="68" t="s">
        <v>840</v>
      </c>
      <c r="J612" s="92" t="s">
        <v>859</v>
      </c>
    </row>
    <row r="613" spans="2:10">
      <c r="B613" s="68" t="s">
        <v>839</v>
      </c>
      <c r="C613" s="68" t="s">
        <v>273</v>
      </c>
      <c r="D613" s="68" t="s">
        <v>467</v>
      </c>
      <c r="E613" s="68" t="s">
        <v>900</v>
      </c>
      <c r="F613" s="68">
        <v>5</v>
      </c>
      <c r="H613" s="68" t="s">
        <v>300</v>
      </c>
      <c r="I613" s="68" t="s">
        <v>840</v>
      </c>
      <c r="J613" s="92" t="s">
        <v>860</v>
      </c>
    </row>
    <row r="614" spans="2:10">
      <c r="B614" s="68" t="s">
        <v>839</v>
      </c>
      <c r="C614" s="68" t="s">
        <v>273</v>
      </c>
      <c r="D614" s="68" t="s">
        <v>476</v>
      </c>
      <c r="E614" s="68" t="s">
        <v>900</v>
      </c>
      <c r="F614" s="68">
        <v>5</v>
      </c>
      <c r="H614" s="68" t="s">
        <v>300</v>
      </c>
      <c r="I614" s="68" t="s">
        <v>840</v>
      </c>
      <c r="J614" s="92" t="s">
        <v>861</v>
      </c>
    </row>
    <row r="615" spans="2:10">
      <c r="B615" s="68" t="s">
        <v>839</v>
      </c>
      <c r="C615" s="68" t="s">
        <v>273</v>
      </c>
      <c r="D615" s="68" t="s">
        <v>485</v>
      </c>
      <c r="E615" s="68" t="s">
        <v>900</v>
      </c>
      <c r="F615" s="68">
        <v>5</v>
      </c>
      <c r="H615" s="68" t="s">
        <v>300</v>
      </c>
      <c r="I615" s="68" t="s">
        <v>840</v>
      </c>
      <c r="J615" s="92" t="s">
        <v>862</v>
      </c>
    </row>
    <row r="616" spans="2:10">
      <c r="B616" s="68" t="s">
        <v>839</v>
      </c>
      <c r="C616" s="68" t="s">
        <v>273</v>
      </c>
      <c r="D616" s="68" t="s">
        <v>494</v>
      </c>
      <c r="E616" s="68" t="s">
        <v>900</v>
      </c>
      <c r="F616" s="68">
        <v>5</v>
      </c>
      <c r="H616" s="68" t="s">
        <v>300</v>
      </c>
      <c r="I616" s="68" t="s">
        <v>840</v>
      </c>
      <c r="J616" s="92" t="s">
        <v>863</v>
      </c>
    </row>
    <row r="617" spans="2:10">
      <c r="B617" s="68" t="s">
        <v>839</v>
      </c>
      <c r="C617" s="68" t="s">
        <v>273</v>
      </c>
      <c r="D617" s="68" t="s">
        <v>503</v>
      </c>
      <c r="E617" s="68" t="s">
        <v>900</v>
      </c>
      <c r="F617" s="68">
        <v>5</v>
      </c>
      <c r="H617" s="68" t="s">
        <v>300</v>
      </c>
      <c r="I617" s="68" t="s">
        <v>840</v>
      </c>
      <c r="J617" s="92" t="s">
        <v>864</v>
      </c>
    </row>
    <row r="618" spans="2:10">
      <c r="B618" s="68" t="s">
        <v>839</v>
      </c>
      <c r="C618" s="68" t="s">
        <v>273</v>
      </c>
      <c r="D618" s="68" t="s">
        <v>512</v>
      </c>
      <c r="E618" s="68" t="s">
        <v>900</v>
      </c>
      <c r="F618" s="68">
        <v>5</v>
      </c>
      <c r="H618" s="68" t="s">
        <v>300</v>
      </c>
      <c r="I618" s="68" t="s">
        <v>840</v>
      </c>
      <c r="J618" s="92" t="s">
        <v>865</v>
      </c>
    </row>
    <row r="619" spans="2:10">
      <c r="B619" s="68" t="s">
        <v>839</v>
      </c>
      <c r="C619" s="68" t="s">
        <v>273</v>
      </c>
      <c r="D619" s="68" t="s">
        <v>521</v>
      </c>
      <c r="E619" s="68" t="s">
        <v>900</v>
      </c>
      <c r="F619" s="68">
        <v>5</v>
      </c>
      <c r="G619" s="68" t="s">
        <v>911</v>
      </c>
      <c r="H619" s="68" t="s">
        <v>300</v>
      </c>
      <c r="I619" s="68" t="s">
        <v>840</v>
      </c>
      <c r="J619" s="92" t="s">
        <v>866</v>
      </c>
    </row>
    <row r="620" spans="2:10">
      <c r="B620" s="68" t="s">
        <v>839</v>
      </c>
      <c r="C620" s="68" t="s">
        <v>273</v>
      </c>
      <c r="D620" s="68" t="s">
        <v>584</v>
      </c>
      <c r="E620" s="68" t="s">
        <v>900</v>
      </c>
      <c r="F620" s="68">
        <v>5</v>
      </c>
      <c r="H620" s="68" t="s">
        <v>300</v>
      </c>
      <c r="I620" s="68" t="s">
        <v>840</v>
      </c>
      <c r="J620" s="68" t="s">
        <v>867</v>
      </c>
    </row>
    <row r="621" spans="2:10">
      <c r="B621" s="68" t="s">
        <v>839</v>
      </c>
      <c r="C621" s="68" t="s">
        <v>273</v>
      </c>
      <c r="D621" s="68" t="s">
        <v>593</v>
      </c>
      <c r="E621" s="68" t="s">
        <v>900</v>
      </c>
      <c r="F621" s="68">
        <v>5</v>
      </c>
      <c r="H621" s="68" t="s">
        <v>300</v>
      </c>
      <c r="I621" s="68" t="s">
        <v>840</v>
      </c>
      <c r="J621" s="68" t="s">
        <v>868</v>
      </c>
    </row>
    <row r="622" spans="2:10">
      <c r="B622" s="68" t="s">
        <v>839</v>
      </c>
      <c r="C622" s="68" t="s">
        <v>273</v>
      </c>
      <c r="D622" s="68" t="s">
        <v>602</v>
      </c>
      <c r="E622" s="68" t="s">
        <v>900</v>
      </c>
      <c r="F622" s="68">
        <v>5</v>
      </c>
      <c r="H622" s="68" t="s">
        <v>300</v>
      </c>
      <c r="I622" s="68" t="s">
        <v>840</v>
      </c>
      <c r="J622" s="68" t="s">
        <v>869</v>
      </c>
    </row>
    <row r="623" spans="2:10">
      <c r="B623" s="68" t="s">
        <v>839</v>
      </c>
      <c r="C623" s="68" t="s">
        <v>273</v>
      </c>
      <c r="D623" s="68" t="s">
        <v>611</v>
      </c>
      <c r="E623" s="68" t="s">
        <v>900</v>
      </c>
      <c r="F623" s="68">
        <v>5</v>
      </c>
      <c r="H623" s="68" t="s">
        <v>300</v>
      </c>
      <c r="I623" s="68" t="s">
        <v>840</v>
      </c>
      <c r="J623" s="68" t="s">
        <v>870</v>
      </c>
    </row>
    <row r="624" spans="2:10">
      <c r="B624" s="68" t="s">
        <v>839</v>
      </c>
      <c r="C624" s="68" t="s">
        <v>273</v>
      </c>
      <c r="D624" s="68" t="s">
        <v>620</v>
      </c>
      <c r="E624" s="68" t="s">
        <v>900</v>
      </c>
      <c r="F624" s="68">
        <v>5</v>
      </c>
      <c r="H624" s="68" t="s">
        <v>300</v>
      </c>
      <c r="I624" s="68" t="s">
        <v>840</v>
      </c>
      <c r="J624" s="68" t="s">
        <v>871</v>
      </c>
    </row>
    <row r="625" spans="2:10">
      <c r="B625" s="68" t="s">
        <v>839</v>
      </c>
      <c r="C625" s="68" t="s">
        <v>273</v>
      </c>
      <c r="D625" s="68" t="s">
        <v>812</v>
      </c>
      <c r="E625" s="68" t="s">
        <v>900</v>
      </c>
      <c r="F625" s="68">
        <v>5</v>
      </c>
      <c r="H625" s="68" t="s">
        <v>300</v>
      </c>
      <c r="I625" s="68" t="s">
        <v>840</v>
      </c>
      <c r="J625" s="68" t="s">
        <v>872</v>
      </c>
    </row>
    <row r="626" spans="2:10">
      <c r="B626" s="68" t="s">
        <v>839</v>
      </c>
      <c r="C626" s="68" t="s">
        <v>273</v>
      </c>
      <c r="D626" s="68" t="s">
        <v>629</v>
      </c>
      <c r="E626" s="68" t="s">
        <v>900</v>
      </c>
      <c r="F626" s="68">
        <v>5</v>
      </c>
      <c r="H626" s="68" t="s">
        <v>300</v>
      </c>
      <c r="I626" s="68" t="s">
        <v>840</v>
      </c>
      <c r="J626" s="68" t="s">
        <v>873</v>
      </c>
    </row>
    <row r="627" spans="2:10">
      <c r="B627" s="68" t="s">
        <v>839</v>
      </c>
      <c r="C627" s="68" t="s">
        <v>273</v>
      </c>
      <c r="D627" s="68" t="s">
        <v>638</v>
      </c>
      <c r="E627" s="68" t="s">
        <v>900</v>
      </c>
      <c r="F627" s="68">
        <v>5</v>
      </c>
      <c r="H627" s="68" t="s">
        <v>300</v>
      </c>
      <c r="I627" s="68" t="s">
        <v>840</v>
      </c>
      <c r="J627" s="68" t="s">
        <v>874</v>
      </c>
    </row>
    <row r="628" spans="2:10">
      <c r="B628" s="68" t="s">
        <v>839</v>
      </c>
      <c r="C628" s="68" t="s">
        <v>273</v>
      </c>
      <c r="D628" s="68" t="s">
        <v>647</v>
      </c>
      <c r="E628" s="68" t="s">
        <v>900</v>
      </c>
      <c r="F628" s="68">
        <v>5</v>
      </c>
      <c r="H628" s="68" t="s">
        <v>300</v>
      </c>
      <c r="I628" s="68" t="s">
        <v>840</v>
      </c>
      <c r="J628" s="68" t="s">
        <v>875</v>
      </c>
    </row>
    <row r="629" spans="2:10">
      <c r="B629" s="68" t="s">
        <v>839</v>
      </c>
      <c r="C629" s="68" t="s">
        <v>273</v>
      </c>
      <c r="D629" s="68" t="s">
        <v>653</v>
      </c>
      <c r="E629" s="68" t="s">
        <v>900</v>
      </c>
      <c r="F629" s="68">
        <v>5</v>
      </c>
      <c r="H629" s="68" t="s">
        <v>300</v>
      </c>
      <c r="I629" s="68" t="s">
        <v>840</v>
      </c>
      <c r="J629" s="68" t="s">
        <v>876</v>
      </c>
    </row>
    <row r="630" spans="2:10">
      <c r="B630" s="68" t="s">
        <v>839</v>
      </c>
      <c r="C630" s="68" t="s">
        <v>273</v>
      </c>
      <c r="D630" s="68" t="s">
        <v>662</v>
      </c>
      <c r="E630" s="68" t="s">
        <v>900</v>
      </c>
      <c r="F630" s="68">
        <v>5</v>
      </c>
      <c r="H630" s="68" t="s">
        <v>300</v>
      </c>
      <c r="I630" s="68" t="s">
        <v>840</v>
      </c>
      <c r="J630" s="68" t="s">
        <v>877</v>
      </c>
    </row>
    <row r="631" spans="2:10">
      <c r="B631" s="68" t="s">
        <v>839</v>
      </c>
      <c r="C631" s="68" t="s">
        <v>273</v>
      </c>
      <c r="D631" s="68" t="s">
        <v>671</v>
      </c>
      <c r="E631" s="68" t="s">
        <v>900</v>
      </c>
      <c r="F631" s="68">
        <v>5</v>
      </c>
      <c r="H631" s="68" t="s">
        <v>300</v>
      </c>
      <c r="I631" s="68" t="s">
        <v>840</v>
      </c>
      <c r="J631" s="68" t="s">
        <v>878</v>
      </c>
    </row>
    <row r="632" spans="2:10">
      <c r="B632" s="68" t="s">
        <v>839</v>
      </c>
      <c r="C632" s="68" t="s">
        <v>273</v>
      </c>
      <c r="D632" s="68" t="s">
        <v>680</v>
      </c>
      <c r="E632" s="68" t="s">
        <v>900</v>
      </c>
      <c r="F632" s="68">
        <v>5</v>
      </c>
      <c r="H632" s="68" t="s">
        <v>300</v>
      </c>
      <c r="I632" s="68" t="s">
        <v>840</v>
      </c>
      <c r="J632" s="68" t="s">
        <v>879</v>
      </c>
    </row>
    <row r="633" spans="2:10">
      <c r="B633" s="68" t="s">
        <v>839</v>
      </c>
      <c r="C633" s="68" t="s">
        <v>273</v>
      </c>
      <c r="D633" s="68" t="s">
        <v>901</v>
      </c>
      <c r="E633" s="68" t="s">
        <v>900</v>
      </c>
      <c r="F633" s="68">
        <v>5</v>
      </c>
      <c r="H633" s="68" t="s">
        <v>300</v>
      </c>
      <c r="I633" s="68" t="s">
        <v>840</v>
      </c>
      <c r="J633" s="68" t="s">
        <v>902</v>
      </c>
    </row>
    <row r="634" spans="2:10">
      <c r="B634" s="68" t="s">
        <v>839</v>
      </c>
      <c r="C634" s="68" t="s">
        <v>273</v>
      </c>
      <c r="D634" s="68" t="s">
        <v>903</v>
      </c>
      <c r="E634" s="68" t="s">
        <v>900</v>
      </c>
      <c r="F634" s="68">
        <v>5</v>
      </c>
      <c r="H634" s="68" t="s">
        <v>300</v>
      </c>
      <c r="I634" s="68" t="s">
        <v>840</v>
      </c>
      <c r="J634" s="68" t="s">
        <v>904</v>
      </c>
    </row>
    <row r="635" spans="2:10">
      <c r="B635" s="68" t="s">
        <v>839</v>
      </c>
      <c r="C635" s="68" t="s">
        <v>273</v>
      </c>
      <c r="D635" s="68" t="s">
        <v>821</v>
      </c>
      <c r="E635" s="68" t="s">
        <v>900</v>
      </c>
      <c r="F635" s="68">
        <v>5</v>
      </c>
      <c r="H635" s="68" t="s">
        <v>300</v>
      </c>
      <c r="I635" s="68" t="s">
        <v>840</v>
      </c>
      <c r="J635" s="68" t="s">
        <v>880</v>
      </c>
    </row>
    <row r="636" spans="2:10">
      <c r="B636" s="68" t="s">
        <v>839</v>
      </c>
      <c r="C636" s="68" t="s">
        <v>273</v>
      </c>
      <c r="D636" s="68" t="s">
        <v>695</v>
      </c>
      <c r="E636" s="68" t="s">
        <v>900</v>
      </c>
      <c r="F636" s="68">
        <v>5</v>
      </c>
      <c r="H636" s="68" t="s">
        <v>300</v>
      </c>
      <c r="I636" s="68" t="s">
        <v>840</v>
      </c>
      <c r="J636" s="68" t="s">
        <v>881</v>
      </c>
    </row>
    <row r="637" spans="2:10">
      <c r="B637" s="68" t="s">
        <v>839</v>
      </c>
      <c r="C637" s="68" t="s">
        <v>273</v>
      </c>
      <c r="D637" s="68" t="s">
        <v>704</v>
      </c>
      <c r="E637" s="68" t="s">
        <v>900</v>
      </c>
      <c r="F637" s="68">
        <v>5</v>
      </c>
      <c r="H637" s="68" t="s">
        <v>300</v>
      </c>
      <c r="I637" s="68" t="s">
        <v>840</v>
      </c>
      <c r="J637" s="68" t="s">
        <v>882</v>
      </c>
    </row>
    <row r="638" spans="2:10">
      <c r="B638" s="68" t="s">
        <v>839</v>
      </c>
      <c r="C638" s="68" t="s">
        <v>273</v>
      </c>
      <c r="D638" s="68" t="s">
        <v>713</v>
      </c>
      <c r="E638" s="68" t="s">
        <v>900</v>
      </c>
      <c r="F638" s="68">
        <v>5</v>
      </c>
      <c r="H638" s="68" t="s">
        <v>300</v>
      </c>
      <c r="I638" s="68" t="s">
        <v>840</v>
      </c>
      <c r="J638" s="68" t="s">
        <v>883</v>
      </c>
    </row>
    <row r="639" spans="2:10">
      <c r="B639" s="68" t="s">
        <v>839</v>
      </c>
      <c r="C639" s="68" t="s">
        <v>273</v>
      </c>
      <c r="D639" s="68" t="s">
        <v>722</v>
      </c>
      <c r="E639" s="68" t="s">
        <v>900</v>
      </c>
      <c r="F639" s="68">
        <v>5</v>
      </c>
      <c r="H639" s="68" t="s">
        <v>300</v>
      </c>
      <c r="I639" s="68" t="s">
        <v>840</v>
      </c>
      <c r="J639" s="68" t="s">
        <v>884</v>
      </c>
    </row>
    <row r="640" spans="2:10">
      <c r="B640" s="68" t="s">
        <v>839</v>
      </c>
      <c r="C640" s="68" t="s">
        <v>273</v>
      </c>
      <c r="D640" s="68" t="s">
        <v>731</v>
      </c>
      <c r="E640" s="68" t="s">
        <v>900</v>
      </c>
      <c r="F640" s="68">
        <v>5</v>
      </c>
      <c r="H640" s="68" t="s">
        <v>300</v>
      </c>
      <c r="I640" s="68" t="s">
        <v>840</v>
      </c>
      <c r="J640" s="68" t="s">
        <v>885</v>
      </c>
    </row>
    <row r="641" spans="2:10">
      <c r="B641" s="68" t="s">
        <v>839</v>
      </c>
      <c r="C641" s="68" t="s">
        <v>273</v>
      </c>
      <c r="D641" s="68" t="s">
        <v>740</v>
      </c>
      <c r="E641" s="68" t="s">
        <v>900</v>
      </c>
      <c r="F641" s="68">
        <v>5</v>
      </c>
      <c r="H641" s="68" t="s">
        <v>300</v>
      </c>
      <c r="I641" s="68" t="s">
        <v>840</v>
      </c>
      <c r="J641" s="68" t="s">
        <v>886</v>
      </c>
    </row>
    <row r="642" spans="2:10">
      <c r="B642" s="68" t="s">
        <v>839</v>
      </c>
      <c r="C642" s="68" t="s">
        <v>273</v>
      </c>
      <c r="D642" s="68" t="s">
        <v>749</v>
      </c>
      <c r="E642" s="68" t="s">
        <v>900</v>
      </c>
      <c r="F642" s="68">
        <v>5</v>
      </c>
      <c r="G642" s="68" t="s">
        <v>911</v>
      </c>
      <c r="H642" s="68" t="s">
        <v>300</v>
      </c>
      <c r="I642" s="68" t="s">
        <v>840</v>
      </c>
      <c r="J642" s="68" t="s">
        <v>887</v>
      </c>
    </row>
    <row r="643" spans="2:10">
      <c r="B643" s="68" t="s">
        <v>839</v>
      </c>
      <c r="C643" s="68" t="s">
        <v>273</v>
      </c>
      <c r="D643" s="68" t="s">
        <v>305</v>
      </c>
      <c r="E643" s="68" t="s">
        <v>900</v>
      </c>
      <c r="F643" s="68">
        <v>5</v>
      </c>
      <c r="H643" s="68" t="s">
        <v>300</v>
      </c>
      <c r="I643" s="68" t="s">
        <v>888</v>
      </c>
      <c r="J643" s="92" t="s">
        <v>841</v>
      </c>
    </row>
    <row r="644" spans="2:10">
      <c r="B644" s="68" t="s">
        <v>839</v>
      </c>
      <c r="C644" s="68" t="s">
        <v>273</v>
      </c>
      <c r="D644" s="68" t="s">
        <v>314</v>
      </c>
      <c r="E644" s="68" t="s">
        <v>900</v>
      </c>
      <c r="F644" s="68">
        <v>5</v>
      </c>
      <c r="H644" s="68" t="s">
        <v>300</v>
      </c>
      <c r="I644" s="68" t="s">
        <v>888</v>
      </c>
      <c r="J644" s="92" t="s">
        <v>842</v>
      </c>
    </row>
    <row r="645" spans="2:10">
      <c r="B645" s="68" t="s">
        <v>839</v>
      </c>
      <c r="C645" s="68" t="s">
        <v>273</v>
      </c>
      <c r="D645" s="68" t="s">
        <v>323</v>
      </c>
      <c r="E645" s="68" t="s">
        <v>900</v>
      </c>
      <c r="F645" s="68">
        <v>5</v>
      </c>
      <c r="H645" s="68" t="s">
        <v>300</v>
      </c>
      <c r="I645" s="68" t="s">
        <v>888</v>
      </c>
      <c r="J645" s="92" t="s">
        <v>843</v>
      </c>
    </row>
    <row r="646" spans="2:10">
      <c r="B646" s="68" t="s">
        <v>839</v>
      </c>
      <c r="C646" s="68" t="s">
        <v>273</v>
      </c>
      <c r="D646" s="68" t="s">
        <v>332</v>
      </c>
      <c r="E646" s="68" t="s">
        <v>900</v>
      </c>
      <c r="F646" s="68">
        <v>5</v>
      </c>
      <c r="H646" s="68" t="s">
        <v>300</v>
      </c>
      <c r="I646" s="68" t="s">
        <v>888</v>
      </c>
      <c r="J646" s="92" t="s">
        <v>844</v>
      </c>
    </row>
    <row r="647" spans="2:10">
      <c r="B647" s="68" t="s">
        <v>839</v>
      </c>
      <c r="C647" s="68" t="s">
        <v>273</v>
      </c>
      <c r="D647" s="68" t="s">
        <v>341</v>
      </c>
      <c r="E647" s="68" t="s">
        <v>900</v>
      </c>
      <c r="F647" s="68">
        <v>5</v>
      </c>
      <c r="H647" s="68" t="s">
        <v>300</v>
      </c>
      <c r="I647" s="68" t="s">
        <v>888</v>
      </c>
      <c r="J647" s="92" t="s">
        <v>845</v>
      </c>
    </row>
    <row r="648" spans="2:10">
      <c r="B648" s="68" t="s">
        <v>839</v>
      </c>
      <c r="C648" s="68" t="s">
        <v>273</v>
      </c>
      <c r="D648" s="68" t="s">
        <v>350</v>
      </c>
      <c r="E648" s="68" t="s">
        <v>900</v>
      </c>
      <c r="F648" s="68">
        <v>5</v>
      </c>
      <c r="H648" s="68" t="s">
        <v>300</v>
      </c>
      <c r="I648" s="68" t="s">
        <v>888</v>
      </c>
      <c r="J648" s="92" t="s">
        <v>846</v>
      </c>
    </row>
    <row r="649" spans="2:10">
      <c r="B649" s="68" t="s">
        <v>839</v>
      </c>
      <c r="C649" s="68" t="s">
        <v>273</v>
      </c>
      <c r="D649" s="68" t="s">
        <v>359</v>
      </c>
      <c r="E649" s="68" t="s">
        <v>900</v>
      </c>
      <c r="F649" s="68">
        <v>5</v>
      </c>
      <c r="H649" s="68" t="s">
        <v>300</v>
      </c>
      <c r="I649" s="68" t="s">
        <v>888</v>
      </c>
      <c r="J649" s="92" t="s">
        <v>847</v>
      </c>
    </row>
    <row r="650" spans="2:10">
      <c r="B650" s="68" t="s">
        <v>839</v>
      </c>
      <c r="C650" s="68" t="s">
        <v>273</v>
      </c>
      <c r="D650" s="68" t="s">
        <v>368</v>
      </c>
      <c r="E650" s="68" t="s">
        <v>900</v>
      </c>
      <c r="F650" s="68">
        <v>5</v>
      </c>
      <c r="H650" s="68" t="s">
        <v>300</v>
      </c>
      <c r="I650" s="68" t="s">
        <v>888</v>
      </c>
      <c r="J650" s="92" t="s">
        <v>848</v>
      </c>
    </row>
    <row r="651" spans="2:10">
      <c r="B651" s="68" t="s">
        <v>839</v>
      </c>
      <c r="C651" s="68" t="s">
        <v>273</v>
      </c>
      <c r="D651" s="68" t="s">
        <v>377</v>
      </c>
      <c r="E651" s="68" t="s">
        <v>900</v>
      </c>
      <c r="F651" s="68">
        <v>5</v>
      </c>
      <c r="H651" s="68" t="s">
        <v>300</v>
      </c>
      <c r="I651" s="68" t="s">
        <v>888</v>
      </c>
      <c r="J651" s="92" t="s">
        <v>849</v>
      </c>
    </row>
    <row r="652" spans="2:10">
      <c r="B652" s="68" t="s">
        <v>839</v>
      </c>
      <c r="C652" s="68" t="s">
        <v>273</v>
      </c>
      <c r="D652" s="68" t="s">
        <v>386</v>
      </c>
      <c r="E652" s="68" t="s">
        <v>900</v>
      </c>
      <c r="F652" s="68">
        <v>5</v>
      </c>
      <c r="H652" s="68" t="s">
        <v>300</v>
      </c>
      <c r="I652" s="68" t="s">
        <v>888</v>
      </c>
      <c r="J652" s="92" t="s">
        <v>850</v>
      </c>
    </row>
    <row r="653" spans="2:10">
      <c r="B653" s="68" t="s">
        <v>839</v>
      </c>
      <c r="C653" s="68" t="s">
        <v>273</v>
      </c>
      <c r="D653" s="68" t="s">
        <v>827</v>
      </c>
      <c r="E653" s="68" t="s">
        <v>900</v>
      </c>
      <c r="F653" s="68">
        <v>5</v>
      </c>
      <c r="H653" s="68" t="s">
        <v>300</v>
      </c>
      <c r="I653" s="68" t="s">
        <v>888</v>
      </c>
      <c r="J653" s="92" t="s">
        <v>851</v>
      </c>
    </row>
    <row r="654" spans="2:10">
      <c r="B654" s="68" t="s">
        <v>839</v>
      </c>
      <c r="C654" s="68" t="s">
        <v>273</v>
      </c>
      <c r="D654" s="68" t="s">
        <v>404</v>
      </c>
      <c r="E654" s="68" t="s">
        <v>900</v>
      </c>
      <c r="F654" s="68">
        <v>5</v>
      </c>
      <c r="H654" s="68" t="s">
        <v>300</v>
      </c>
      <c r="I654" s="68" t="s">
        <v>888</v>
      </c>
      <c r="J654" s="92" t="s">
        <v>852</v>
      </c>
    </row>
    <row r="655" spans="2:10">
      <c r="B655" s="68" t="s">
        <v>839</v>
      </c>
      <c r="C655" s="68" t="s">
        <v>273</v>
      </c>
      <c r="D655" s="68" t="s">
        <v>413</v>
      </c>
      <c r="E655" s="68" t="s">
        <v>900</v>
      </c>
      <c r="F655" s="68">
        <v>5</v>
      </c>
      <c r="H655" s="68" t="s">
        <v>300</v>
      </c>
      <c r="I655" s="68" t="s">
        <v>888</v>
      </c>
      <c r="J655" s="92" t="s">
        <v>853</v>
      </c>
    </row>
    <row r="656" spans="2:10">
      <c r="B656" s="68" t="s">
        <v>839</v>
      </c>
      <c r="C656" s="68" t="s">
        <v>273</v>
      </c>
      <c r="D656" s="68" t="s">
        <v>422</v>
      </c>
      <c r="E656" s="68" t="s">
        <v>900</v>
      </c>
      <c r="F656" s="68">
        <v>5</v>
      </c>
      <c r="G656" s="68" t="s">
        <v>910</v>
      </c>
      <c r="H656" s="68" t="s">
        <v>300</v>
      </c>
      <c r="I656" s="68" t="s">
        <v>888</v>
      </c>
      <c r="J656" s="92" t="s">
        <v>854</v>
      </c>
    </row>
    <row r="657" spans="2:10">
      <c r="B657" s="68" t="s">
        <v>839</v>
      </c>
      <c r="C657" s="68" t="s">
        <v>273</v>
      </c>
      <c r="D657" s="68" t="s">
        <v>431</v>
      </c>
      <c r="E657" s="68" t="s">
        <v>900</v>
      </c>
      <c r="F657" s="68">
        <v>5</v>
      </c>
      <c r="H657" s="68" t="s">
        <v>300</v>
      </c>
      <c r="I657" s="68" t="s">
        <v>888</v>
      </c>
      <c r="J657" s="92" t="s">
        <v>855</v>
      </c>
    </row>
    <row r="658" spans="2:10">
      <c r="B658" s="68" t="s">
        <v>839</v>
      </c>
      <c r="C658" s="68" t="s">
        <v>273</v>
      </c>
      <c r="D658" s="68" t="s">
        <v>438</v>
      </c>
      <c r="E658" s="68" t="s">
        <v>900</v>
      </c>
      <c r="F658" s="68">
        <v>5</v>
      </c>
      <c r="H658" s="68" t="s">
        <v>300</v>
      </c>
      <c r="I658" s="68" t="s">
        <v>888</v>
      </c>
      <c r="J658" s="92" t="s">
        <v>856</v>
      </c>
    </row>
    <row r="659" spans="2:10">
      <c r="B659" s="68" t="s">
        <v>839</v>
      </c>
      <c r="C659" s="68" t="s">
        <v>273</v>
      </c>
      <c r="D659" s="68" t="s">
        <v>444</v>
      </c>
      <c r="E659" s="68" t="s">
        <v>900</v>
      </c>
      <c r="F659" s="68">
        <v>5</v>
      </c>
      <c r="H659" s="68" t="s">
        <v>300</v>
      </c>
      <c r="I659" s="68" t="s">
        <v>888</v>
      </c>
      <c r="J659" s="92" t="s">
        <v>857</v>
      </c>
    </row>
    <row r="660" spans="2:10">
      <c r="B660" s="68" t="s">
        <v>839</v>
      </c>
      <c r="C660" s="68" t="s">
        <v>273</v>
      </c>
      <c r="D660" s="68" t="s">
        <v>452</v>
      </c>
      <c r="E660" s="68" t="s">
        <v>900</v>
      </c>
      <c r="F660" s="68">
        <v>5</v>
      </c>
      <c r="H660" s="68" t="s">
        <v>300</v>
      </c>
      <c r="I660" s="68" t="s">
        <v>888</v>
      </c>
      <c r="J660" s="92" t="s">
        <v>858</v>
      </c>
    </row>
    <row r="661" spans="2:10">
      <c r="B661" s="68" t="s">
        <v>839</v>
      </c>
      <c r="C661" s="68" t="s">
        <v>273</v>
      </c>
      <c r="D661" s="68" t="s">
        <v>461</v>
      </c>
      <c r="E661" s="68" t="s">
        <v>900</v>
      </c>
      <c r="F661" s="68">
        <v>5</v>
      </c>
      <c r="H661" s="68" t="s">
        <v>300</v>
      </c>
      <c r="I661" s="68" t="s">
        <v>888</v>
      </c>
      <c r="J661" s="92" t="s">
        <v>859</v>
      </c>
    </row>
    <row r="662" spans="2:10">
      <c r="B662" s="68" t="s">
        <v>839</v>
      </c>
      <c r="C662" s="68" t="s">
        <v>273</v>
      </c>
      <c r="D662" s="68" t="s">
        <v>470</v>
      </c>
      <c r="E662" s="68" t="s">
        <v>900</v>
      </c>
      <c r="F662" s="68">
        <v>5</v>
      </c>
      <c r="H662" s="68" t="s">
        <v>300</v>
      </c>
      <c r="I662" s="68" t="s">
        <v>888</v>
      </c>
      <c r="J662" s="92" t="s">
        <v>860</v>
      </c>
    </row>
    <row r="663" spans="2:10">
      <c r="B663" s="68" t="s">
        <v>839</v>
      </c>
      <c r="C663" s="68" t="s">
        <v>273</v>
      </c>
      <c r="D663" s="68" t="s">
        <v>479</v>
      </c>
      <c r="E663" s="68" t="s">
        <v>900</v>
      </c>
      <c r="F663" s="68">
        <v>5</v>
      </c>
      <c r="H663" s="68" t="s">
        <v>300</v>
      </c>
      <c r="I663" s="68" t="s">
        <v>888</v>
      </c>
      <c r="J663" s="92" t="s">
        <v>861</v>
      </c>
    </row>
    <row r="664" spans="2:10">
      <c r="B664" s="68" t="s">
        <v>839</v>
      </c>
      <c r="C664" s="68" t="s">
        <v>273</v>
      </c>
      <c r="D664" s="68" t="s">
        <v>488</v>
      </c>
      <c r="E664" s="68" t="s">
        <v>900</v>
      </c>
      <c r="F664" s="68">
        <v>5</v>
      </c>
      <c r="H664" s="68" t="s">
        <v>300</v>
      </c>
      <c r="I664" s="68" t="s">
        <v>888</v>
      </c>
      <c r="J664" s="92" t="s">
        <v>862</v>
      </c>
    </row>
    <row r="665" spans="2:10">
      <c r="B665" s="68" t="s">
        <v>839</v>
      </c>
      <c r="C665" s="68" t="s">
        <v>273</v>
      </c>
      <c r="D665" s="68" t="s">
        <v>497</v>
      </c>
      <c r="E665" s="68" t="s">
        <v>900</v>
      </c>
      <c r="F665" s="68">
        <v>5</v>
      </c>
      <c r="H665" s="68" t="s">
        <v>300</v>
      </c>
      <c r="I665" s="68" t="s">
        <v>888</v>
      </c>
      <c r="J665" s="92" t="s">
        <v>863</v>
      </c>
    </row>
    <row r="666" spans="2:10">
      <c r="B666" s="68" t="s">
        <v>839</v>
      </c>
      <c r="C666" s="68" t="s">
        <v>273</v>
      </c>
      <c r="D666" s="68" t="s">
        <v>506</v>
      </c>
      <c r="E666" s="68" t="s">
        <v>900</v>
      </c>
      <c r="F666" s="68">
        <v>5</v>
      </c>
      <c r="H666" s="68" t="s">
        <v>300</v>
      </c>
      <c r="I666" s="68" t="s">
        <v>888</v>
      </c>
      <c r="J666" s="92" t="s">
        <v>864</v>
      </c>
    </row>
    <row r="667" spans="2:10">
      <c r="B667" s="68" t="s">
        <v>839</v>
      </c>
      <c r="C667" s="68" t="s">
        <v>273</v>
      </c>
      <c r="D667" s="68" t="s">
        <v>515</v>
      </c>
      <c r="E667" s="68" t="s">
        <v>900</v>
      </c>
      <c r="F667" s="68">
        <v>5</v>
      </c>
      <c r="H667" s="68" t="s">
        <v>300</v>
      </c>
      <c r="I667" s="68" t="s">
        <v>888</v>
      </c>
      <c r="J667" s="92" t="s">
        <v>865</v>
      </c>
    </row>
    <row r="668" spans="2:10">
      <c r="B668" s="68" t="s">
        <v>839</v>
      </c>
      <c r="C668" s="68" t="s">
        <v>273</v>
      </c>
      <c r="D668" s="68" t="s">
        <v>524</v>
      </c>
      <c r="E668" s="68" t="s">
        <v>900</v>
      </c>
      <c r="F668" s="68">
        <v>5</v>
      </c>
      <c r="G668" s="68" t="s">
        <v>911</v>
      </c>
      <c r="H668" s="68" t="s">
        <v>300</v>
      </c>
      <c r="I668" s="68" t="s">
        <v>888</v>
      </c>
      <c r="J668" s="92" t="s">
        <v>866</v>
      </c>
    </row>
    <row r="669" spans="2:10">
      <c r="B669" s="68" t="s">
        <v>839</v>
      </c>
      <c r="C669" s="68" t="s">
        <v>273</v>
      </c>
      <c r="D669" s="68" t="s">
        <v>587</v>
      </c>
      <c r="E669" s="68" t="s">
        <v>900</v>
      </c>
      <c r="F669" s="68">
        <v>5</v>
      </c>
      <c r="H669" s="68" t="s">
        <v>300</v>
      </c>
      <c r="I669" s="68" t="s">
        <v>888</v>
      </c>
      <c r="J669" s="68" t="s">
        <v>867</v>
      </c>
    </row>
    <row r="670" spans="2:10">
      <c r="B670" s="68" t="s">
        <v>839</v>
      </c>
      <c r="C670" s="68" t="s">
        <v>273</v>
      </c>
      <c r="D670" s="68" t="s">
        <v>596</v>
      </c>
      <c r="E670" s="68" t="s">
        <v>900</v>
      </c>
      <c r="F670" s="68">
        <v>5</v>
      </c>
      <c r="H670" s="68" t="s">
        <v>300</v>
      </c>
      <c r="I670" s="68" t="s">
        <v>888</v>
      </c>
      <c r="J670" s="68" t="s">
        <v>868</v>
      </c>
    </row>
    <row r="671" spans="2:10">
      <c r="B671" s="68" t="s">
        <v>839</v>
      </c>
      <c r="C671" s="68" t="s">
        <v>273</v>
      </c>
      <c r="D671" s="68" t="s">
        <v>605</v>
      </c>
      <c r="E671" s="68" t="s">
        <v>900</v>
      </c>
      <c r="F671" s="68">
        <v>5</v>
      </c>
      <c r="H671" s="68" t="s">
        <v>300</v>
      </c>
      <c r="I671" s="68" t="s">
        <v>888</v>
      </c>
      <c r="J671" s="68" t="s">
        <v>869</v>
      </c>
    </row>
    <row r="672" spans="2:10">
      <c r="B672" s="68" t="s">
        <v>839</v>
      </c>
      <c r="C672" s="68" t="s">
        <v>273</v>
      </c>
      <c r="D672" s="68" t="s">
        <v>614</v>
      </c>
      <c r="E672" s="68" t="s">
        <v>900</v>
      </c>
      <c r="F672" s="68">
        <v>5</v>
      </c>
      <c r="H672" s="68" t="s">
        <v>300</v>
      </c>
      <c r="I672" s="68" t="s">
        <v>888</v>
      </c>
      <c r="J672" s="68" t="s">
        <v>870</v>
      </c>
    </row>
    <row r="673" spans="2:10">
      <c r="B673" s="68" t="s">
        <v>839</v>
      </c>
      <c r="C673" s="68" t="s">
        <v>273</v>
      </c>
      <c r="D673" s="68" t="s">
        <v>623</v>
      </c>
      <c r="E673" s="68" t="s">
        <v>900</v>
      </c>
      <c r="F673" s="68">
        <v>5</v>
      </c>
      <c r="H673" s="68" t="s">
        <v>300</v>
      </c>
      <c r="I673" s="68" t="s">
        <v>888</v>
      </c>
      <c r="J673" s="68" t="s">
        <v>871</v>
      </c>
    </row>
    <row r="674" spans="2:10">
      <c r="B674" s="68" t="s">
        <v>839</v>
      </c>
      <c r="C674" s="68" t="s">
        <v>273</v>
      </c>
      <c r="D674" s="68" t="s">
        <v>815</v>
      </c>
      <c r="E674" s="68" t="s">
        <v>900</v>
      </c>
      <c r="F674" s="68">
        <v>5</v>
      </c>
      <c r="H674" s="68" t="s">
        <v>300</v>
      </c>
      <c r="I674" s="68" t="s">
        <v>888</v>
      </c>
      <c r="J674" s="68" t="s">
        <v>872</v>
      </c>
    </row>
    <row r="675" spans="2:10">
      <c r="B675" s="68" t="s">
        <v>839</v>
      </c>
      <c r="C675" s="68" t="s">
        <v>273</v>
      </c>
      <c r="D675" s="68" t="s">
        <v>632</v>
      </c>
      <c r="E675" s="68" t="s">
        <v>900</v>
      </c>
      <c r="F675" s="68">
        <v>5</v>
      </c>
      <c r="H675" s="68" t="s">
        <v>300</v>
      </c>
      <c r="I675" s="68" t="s">
        <v>888</v>
      </c>
      <c r="J675" s="68" t="s">
        <v>873</v>
      </c>
    </row>
    <row r="676" spans="2:10">
      <c r="B676" s="68" t="s">
        <v>839</v>
      </c>
      <c r="C676" s="68" t="s">
        <v>273</v>
      </c>
      <c r="D676" s="68" t="s">
        <v>641</v>
      </c>
      <c r="E676" s="68" t="s">
        <v>900</v>
      </c>
      <c r="F676" s="68">
        <v>5</v>
      </c>
      <c r="H676" s="68" t="s">
        <v>300</v>
      </c>
      <c r="I676" s="68" t="s">
        <v>888</v>
      </c>
      <c r="J676" s="68" t="s">
        <v>874</v>
      </c>
    </row>
    <row r="677" spans="2:10">
      <c r="B677" s="68" t="s">
        <v>839</v>
      </c>
      <c r="C677" s="68" t="s">
        <v>273</v>
      </c>
      <c r="D677" s="68" t="s">
        <v>824</v>
      </c>
      <c r="E677" s="68" t="s">
        <v>900</v>
      </c>
      <c r="F677" s="68">
        <v>5</v>
      </c>
      <c r="H677" s="68" t="s">
        <v>300</v>
      </c>
      <c r="I677" s="68" t="s">
        <v>888</v>
      </c>
      <c r="J677" s="68" t="s">
        <v>875</v>
      </c>
    </row>
    <row r="678" spans="2:10">
      <c r="B678" s="68" t="s">
        <v>839</v>
      </c>
      <c r="C678" s="68" t="s">
        <v>273</v>
      </c>
      <c r="D678" s="68" t="s">
        <v>656</v>
      </c>
      <c r="E678" s="68" t="s">
        <v>900</v>
      </c>
      <c r="F678" s="68">
        <v>5</v>
      </c>
      <c r="H678" s="68" t="s">
        <v>300</v>
      </c>
      <c r="I678" s="68" t="s">
        <v>888</v>
      </c>
      <c r="J678" s="68" t="s">
        <v>876</v>
      </c>
    </row>
    <row r="679" spans="2:10">
      <c r="B679" s="68" t="s">
        <v>839</v>
      </c>
      <c r="C679" s="68" t="s">
        <v>273</v>
      </c>
      <c r="D679" s="68" t="s">
        <v>665</v>
      </c>
      <c r="E679" s="68" t="s">
        <v>900</v>
      </c>
      <c r="F679" s="68">
        <v>5</v>
      </c>
      <c r="H679" s="68" t="s">
        <v>300</v>
      </c>
      <c r="I679" s="68" t="s">
        <v>888</v>
      </c>
      <c r="J679" s="68" t="s">
        <v>877</v>
      </c>
    </row>
    <row r="680" spans="2:10">
      <c r="B680" s="68" t="s">
        <v>839</v>
      </c>
      <c r="C680" s="68" t="s">
        <v>273</v>
      </c>
      <c r="D680" s="68" t="s">
        <v>674</v>
      </c>
      <c r="E680" s="68" t="s">
        <v>900</v>
      </c>
      <c r="F680" s="68">
        <v>5</v>
      </c>
      <c r="H680" s="68" t="s">
        <v>300</v>
      </c>
      <c r="I680" s="68" t="s">
        <v>888</v>
      </c>
      <c r="J680" s="68" t="s">
        <v>878</v>
      </c>
    </row>
    <row r="681" spans="2:10">
      <c r="B681" s="68" t="s">
        <v>839</v>
      </c>
      <c r="C681" s="68" t="s">
        <v>273</v>
      </c>
      <c r="D681" s="68" t="s">
        <v>683</v>
      </c>
      <c r="E681" s="68" t="s">
        <v>900</v>
      </c>
      <c r="F681" s="68">
        <v>5</v>
      </c>
      <c r="H681" s="68" t="s">
        <v>300</v>
      </c>
      <c r="I681" s="68" t="s">
        <v>888</v>
      </c>
      <c r="J681" s="68" t="s">
        <v>879</v>
      </c>
    </row>
    <row r="682" spans="2:10">
      <c r="B682" s="68" t="s">
        <v>839</v>
      </c>
      <c r="C682" s="68" t="s">
        <v>273</v>
      </c>
      <c r="D682" s="68" t="s">
        <v>905</v>
      </c>
      <c r="E682" s="68" t="s">
        <v>900</v>
      </c>
      <c r="F682" s="68">
        <v>5</v>
      </c>
      <c r="H682" s="68" t="s">
        <v>300</v>
      </c>
      <c r="I682" s="68" t="s">
        <v>888</v>
      </c>
      <c r="J682" s="68" t="s">
        <v>902</v>
      </c>
    </row>
    <row r="683" spans="2:10">
      <c r="B683" s="68" t="s">
        <v>839</v>
      </c>
      <c r="C683" s="68" t="s">
        <v>273</v>
      </c>
      <c r="D683" s="68" t="s">
        <v>906</v>
      </c>
      <c r="E683" s="68" t="s">
        <v>900</v>
      </c>
      <c r="F683" s="68">
        <v>5</v>
      </c>
      <c r="H683" s="68" t="s">
        <v>300</v>
      </c>
      <c r="I683" s="68" t="s">
        <v>888</v>
      </c>
      <c r="J683" s="68" t="s">
        <v>904</v>
      </c>
    </row>
    <row r="684" spans="2:10">
      <c r="B684" s="68" t="s">
        <v>839</v>
      </c>
      <c r="C684" s="68" t="s">
        <v>273</v>
      </c>
      <c r="D684" s="68" t="s">
        <v>689</v>
      </c>
      <c r="E684" s="68" t="s">
        <v>900</v>
      </c>
      <c r="F684" s="68">
        <v>5</v>
      </c>
      <c r="H684" s="68" t="s">
        <v>300</v>
      </c>
      <c r="I684" s="68" t="s">
        <v>888</v>
      </c>
      <c r="J684" s="68" t="s">
        <v>880</v>
      </c>
    </row>
    <row r="685" spans="2:10">
      <c r="B685" s="68" t="s">
        <v>839</v>
      </c>
      <c r="C685" s="68" t="s">
        <v>273</v>
      </c>
      <c r="D685" s="68" t="s">
        <v>698</v>
      </c>
      <c r="E685" s="68" t="s">
        <v>900</v>
      </c>
      <c r="F685" s="68">
        <v>5</v>
      </c>
      <c r="H685" s="68" t="s">
        <v>300</v>
      </c>
      <c r="I685" s="68" t="s">
        <v>888</v>
      </c>
      <c r="J685" s="68" t="s">
        <v>881</v>
      </c>
    </row>
    <row r="686" spans="2:10">
      <c r="B686" s="68" t="s">
        <v>839</v>
      </c>
      <c r="C686" s="68" t="s">
        <v>273</v>
      </c>
      <c r="D686" s="68" t="s">
        <v>707</v>
      </c>
      <c r="E686" s="68" t="s">
        <v>900</v>
      </c>
      <c r="F686" s="68">
        <v>5</v>
      </c>
      <c r="H686" s="68" t="s">
        <v>300</v>
      </c>
      <c r="I686" s="68" t="s">
        <v>888</v>
      </c>
      <c r="J686" s="68" t="s">
        <v>882</v>
      </c>
    </row>
    <row r="687" spans="2:10">
      <c r="B687" s="68" t="s">
        <v>839</v>
      </c>
      <c r="C687" s="68" t="s">
        <v>273</v>
      </c>
      <c r="D687" s="68" t="s">
        <v>716</v>
      </c>
      <c r="E687" s="68" t="s">
        <v>900</v>
      </c>
      <c r="F687" s="68">
        <v>5</v>
      </c>
      <c r="H687" s="68" t="s">
        <v>300</v>
      </c>
      <c r="I687" s="68" t="s">
        <v>888</v>
      </c>
      <c r="J687" s="68" t="s">
        <v>883</v>
      </c>
    </row>
    <row r="688" spans="2:10">
      <c r="B688" s="68" t="s">
        <v>839</v>
      </c>
      <c r="C688" s="68" t="s">
        <v>273</v>
      </c>
      <c r="D688" s="68" t="s">
        <v>725</v>
      </c>
      <c r="E688" s="68" t="s">
        <v>900</v>
      </c>
      <c r="F688" s="68">
        <v>5</v>
      </c>
      <c r="H688" s="68" t="s">
        <v>300</v>
      </c>
      <c r="I688" s="68" t="s">
        <v>888</v>
      </c>
      <c r="J688" s="68" t="s">
        <v>884</v>
      </c>
    </row>
    <row r="689" spans="2:10">
      <c r="B689" s="68" t="s">
        <v>839</v>
      </c>
      <c r="C689" s="68" t="s">
        <v>273</v>
      </c>
      <c r="D689" s="68" t="s">
        <v>734</v>
      </c>
      <c r="E689" s="68" t="s">
        <v>900</v>
      </c>
      <c r="F689" s="68">
        <v>5</v>
      </c>
      <c r="H689" s="68" t="s">
        <v>300</v>
      </c>
      <c r="I689" s="68" t="s">
        <v>888</v>
      </c>
      <c r="J689" s="68" t="s">
        <v>885</v>
      </c>
    </row>
    <row r="690" spans="2:10">
      <c r="B690" s="68" t="s">
        <v>839</v>
      </c>
      <c r="C690" s="68" t="s">
        <v>273</v>
      </c>
      <c r="D690" s="68" t="s">
        <v>743</v>
      </c>
      <c r="E690" s="68" t="s">
        <v>900</v>
      </c>
      <c r="F690" s="68">
        <v>5</v>
      </c>
      <c r="H690" s="68" t="s">
        <v>300</v>
      </c>
      <c r="I690" s="68" t="s">
        <v>888</v>
      </c>
      <c r="J690" s="68" t="s">
        <v>886</v>
      </c>
    </row>
    <row r="691" spans="2:10">
      <c r="B691" s="68" t="s">
        <v>839</v>
      </c>
      <c r="C691" s="68" t="s">
        <v>273</v>
      </c>
      <c r="D691" s="68" t="s">
        <v>752</v>
      </c>
      <c r="E691" s="68" t="s">
        <v>900</v>
      </c>
      <c r="F691" s="68">
        <v>5</v>
      </c>
      <c r="G691" s="68" t="s">
        <v>911</v>
      </c>
      <c r="H691" s="68" t="s">
        <v>300</v>
      </c>
      <c r="I691" s="68" t="s">
        <v>888</v>
      </c>
      <c r="J691" s="68" t="s">
        <v>887</v>
      </c>
    </row>
    <row r="692" spans="2:10">
      <c r="B692" s="68" t="s">
        <v>839</v>
      </c>
      <c r="C692" s="68" t="s">
        <v>273</v>
      </c>
      <c r="D692" s="68" t="s">
        <v>308</v>
      </c>
      <c r="E692" s="68" t="s">
        <v>900</v>
      </c>
      <c r="F692" s="68">
        <v>5</v>
      </c>
      <c r="H692" s="68" t="s">
        <v>300</v>
      </c>
      <c r="I692" s="68" t="s">
        <v>889</v>
      </c>
      <c r="J692" s="92" t="s">
        <v>841</v>
      </c>
    </row>
    <row r="693" spans="2:10">
      <c r="B693" s="68" t="s">
        <v>839</v>
      </c>
      <c r="C693" s="68" t="s">
        <v>273</v>
      </c>
      <c r="D693" s="68" t="s">
        <v>317</v>
      </c>
      <c r="E693" s="68" t="s">
        <v>900</v>
      </c>
      <c r="F693" s="68">
        <v>5</v>
      </c>
      <c r="H693" s="68" t="s">
        <v>300</v>
      </c>
      <c r="I693" s="68" t="s">
        <v>889</v>
      </c>
      <c r="J693" s="92" t="s">
        <v>842</v>
      </c>
    </row>
    <row r="694" spans="2:10">
      <c r="B694" s="68" t="s">
        <v>839</v>
      </c>
      <c r="C694" s="68" t="s">
        <v>273</v>
      </c>
      <c r="D694" s="68" t="s">
        <v>326</v>
      </c>
      <c r="E694" s="68" t="s">
        <v>900</v>
      </c>
      <c r="F694" s="68">
        <v>5</v>
      </c>
      <c r="H694" s="68" t="s">
        <v>300</v>
      </c>
      <c r="I694" s="68" t="s">
        <v>889</v>
      </c>
      <c r="J694" s="92" t="s">
        <v>843</v>
      </c>
    </row>
    <row r="695" spans="2:10">
      <c r="B695" s="68" t="s">
        <v>839</v>
      </c>
      <c r="C695" s="68" t="s">
        <v>273</v>
      </c>
      <c r="D695" s="68" t="s">
        <v>335</v>
      </c>
      <c r="E695" s="68" t="s">
        <v>900</v>
      </c>
      <c r="F695" s="68">
        <v>5</v>
      </c>
      <c r="H695" s="68" t="s">
        <v>300</v>
      </c>
      <c r="I695" s="68" t="s">
        <v>889</v>
      </c>
      <c r="J695" s="92" t="s">
        <v>844</v>
      </c>
    </row>
    <row r="696" spans="2:10">
      <c r="B696" s="68" t="s">
        <v>839</v>
      </c>
      <c r="C696" s="68" t="s">
        <v>273</v>
      </c>
      <c r="D696" s="68" t="s">
        <v>344</v>
      </c>
      <c r="E696" s="68" t="s">
        <v>900</v>
      </c>
      <c r="F696" s="68">
        <v>5</v>
      </c>
      <c r="H696" s="68" t="s">
        <v>300</v>
      </c>
      <c r="I696" s="68" t="s">
        <v>889</v>
      </c>
      <c r="J696" s="92" t="s">
        <v>845</v>
      </c>
    </row>
    <row r="697" spans="2:10">
      <c r="B697" s="68" t="s">
        <v>839</v>
      </c>
      <c r="C697" s="68" t="s">
        <v>273</v>
      </c>
      <c r="D697" s="68" t="s">
        <v>353</v>
      </c>
      <c r="E697" s="68" t="s">
        <v>900</v>
      </c>
      <c r="F697" s="68">
        <v>5</v>
      </c>
      <c r="H697" s="68" t="s">
        <v>300</v>
      </c>
      <c r="I697" s="68" t="s">
        <v>889</v>
      </c>
      <c r="J697" s="92" t="s">
        <v>846</v>
      </c>
    </row>
    <row r="698" spans="2:10">
      <c r="B698" s="68" t="s">
        <v>839</v>
      </c>
      <c r="C698" s="68" t="s">
        <v>273</v>
      </c>
      <c r="D698" s="68" t="s">
        <v>362</v>
      </c>
      <c r="E698" s="68" t="s">
        <v>900</v>
      </c>
      <c r="F698" s="68">
        <v>5</v>
      </c>
      <c r="H698" s="68" t="s">
        <v>300</v>
      </c>
      <c r="I698" s="68" t="s">
        <v>889</v>
      </c>
      <c r="J698" s="92" t="s">
        <v>847</v>
      </c>
    </row>
    <row r="699" spans="2:10">
      <c r="B699" s="68" t="s">
        <v>839</v>
      </c>
      <c r="C699" s="68" t="s">
        <v>273</v>
      </c>
      <c r="D699" s="68" t="s">
        <v>371</v>
      </c>
      <c r="E699" s="68" t="s">
        <v>900</v>
      </c>
      <c r="F699" s="68">
        <v>5</v>
      </c>
      <c r="H699" s="68" t="s">
        <v>300</v>
      </c>
      <c r="I699" s="68" t="s">
        <v>889</v>
      </c>
      <c r="J699" s="92" t="s">
        <v>848</v>
      </c>
    </row>
    <row r="700" spans="2:10">
      <c r="B700" s="68" t="s">
        <v>839</v>
      </c>
      <c r="C700" s="68" t="s">
        <v>273</v>
      </c>
      <c r="D700" s="68" t="s">
        <v>380</v>
      </c>
      <c r="E700" s="68" t="s">
        <v>900</v>
      </c>
      <c r="F700" s="68">
        <v>5</v>
      </c>
      <c r="H700" s="68" t="s">
        <v>300</v>
      </c>
      <c r="I700" s="68" t="s">
        <v>889</v>
      </c>
      <c r="J700" s="92" t="s">
        <v>849</v>
      </c>
    </row>
    <row r="701" spans="2:10">
      <c r="B701" s="68" t="s">
        <v>839</v>
      </c>
      <c r="C701" s="68" t="s">
        <v>273</v>
      </c>
      <c r="D701" s="68" t="s">
        <v>389</v>
      </c>
      <c r="E701" s="68" t="s">
        <v>900</v>
      </c>
      <c r="F701" s="68">
        <v>5</v>
      </c>
      <c r="H701" s="68" t="s">
        <v>300</v>
      </c>
      <c r="I701" s="68" t="s">
        <v>889</v>
      </c>
      <c r="J701" s="92" t="s">
        <v>850</v>
      </c>
    </row>
    <row r="702" spans="2:10">
      <c r="B702" s="68" t="s">
        <v>839</v>
      </c>
      <c r="C702" s="68" t="s">
        <v>273</v>
      </c>
      <c r="D702" s="68" t="s">
        <v>828</v>
      </c>
      <c r="E702" s="68" t="s">
        <v>900</v>
      </c>
      <c r="F702" s="68">
        <v>5</v>
      </c>
      <c r="H702" s="68" t="s">
        <v>300</v>
      </c>
      <c r="I702" s="68" t="s">
        <v>889</v>
      </c>
      <c r="J702" s="92" t="s">
        <v>851</v>
      </c>
    </row>
    <row r="703" spans="2:10">
      <c r="B703" s="68" t="s">
        <v>839</v>
      </c>
      <c r="C703" s="68" t="s">
        <v>273</v>
      </c>
      <c r="D703" s="68" t="s">
        <v>407</v>
      </c>
      <c r="E703" s="68" t="s">
        <v>900</v>
      </c>
      <c r="F703" s="68">
        <v>5</v>
      </c>
      <c r="H703" s="68" t="s">
        <v>300</v>
      </c>
      <c r="I703" s="68" t="s">
        <v>889</v>
      </c>
      <c r="J703" s="92" t="s">
        <v>852</v>
      </c>
    </row>
    <row r="704" spans="2:10">
      <c r="B704" s="68" t="s">
        <v>839</v>
      </c>
      <c r="C704" s="68" t="s">
        <v>273</v>
      </c>
      <c r="D704" s="68" t="s">
        <v>416</v>
      </c>
      <c r="E704" s="68" t="s">
        <v>900</v>
      </c>
      <c r="F704" s="68">
        <v>5</v>
      </c>
      <c r="H704" s="68" t="s">
        <v>300</v>
      </c>
      <c r="I704" s="68" t="s">
        <v>889</v>
      </c>
      <c r="J704" s="92" t="s">
        <v>853</v>
      </c>
    </row>
    <row r="705" spans="2:10">
      <c r="B705" s="68" t="s">
        <v>839</v>
      </c>
      <c r="C705" s="68" t="s">
        <v>273</v>
      </c>
      <c r="D705" s="68" t="s">
        <v>425</v>
      </c>
      <c r="E705" s="68" t="s">
        <v>900</v>
      </c>
      <c r="F705" s="68">
        <v>5</v>
      </c>
      <c r="G705" s="68" t="s">
        <v>910</v>
      </c>
      <c r="H705" s="68" t="s">
        <v>300</v>
      </c>
      <c r="I705" s="68" t="s">
        <v>889</v>
      </c>
      <c r="J705" s="92" t="s">
        <v>854</v>
      </c>
    </row>
    <row r="706" spans="2:10">
      <c r="B706" s="68" t="s">
        <v>839</v>
      </c>
      <c r="C706" s="68" t="s">
        <v>273</v>
      </c>
      <c r="D706" s="68" t="s">
        <v>434</v>
      </c>
      <c r="E706" s="68" t="s">
        <v>900</v>
      </c>
      <c r="F706" s="68">
        <v>5</v>
      </c>
      <c r="H706" s="68" t="s">
        <v>300</v>
      </c>
      <c r="I706" s="68" t="s">
        <v>889</v>
      </c>
      <c r="J706" s="92" t="s">
        <v>855</v>
      </c>
    </row>
    <row r="707" spans="2:10">
      <c r="B707" s="68" t="s">
        <v>839</v>
      </c>
      <c r="C707" s="68" t="s">
        <v>273</v>
      </c>
      <c r="D707" s="68" t="s">
        <v>440</v>
      </c>
      <c r="E707" s="68" t="s">
        <v>900</v>
      </c>
      <c r="F707" s="68">
        <v>5</v>
      </c>
      <c r="H707" s="68" t="s">
        <v>300</v>
      </c>
      <c r="I707" s="68" t="s">
        <v>889</v>
      </c>
      <c r="J707" s="92" t="s">
        <v>856</v>
      </c>
    </row>
    <row r="708" spans="2:10">
      <c r="B708" s="68" t="s">
        <v>839</v>
      </c>
      <c r="C708" s="68" t="s">
        <v>273</v>
      </c>
      <c r="D708" s="68" t="s">
        <v>446</v>
      </c>
      <c r="E708" s="68" t="s">
        <v>900</v>
      </c>
      <c r="F708" s="68">
        <v>5</v>
      </c>
      <c r="H708" s="68" t="s">
        <v>300</v>
      </c>
      <c r="I708" s="68" t="s">
        <v>889</v>
      </c>
      <c r="J708" s="92" t="s">
        <v>857</v>
      </c>
    </row>
    <row r="709" spans="2:10">
      <c r="B709" s="68" t="s">
        <v>839</v>
      </c>
      <c r="C709" s="68" t="s">
        <v>273</v>
      </c>
      <c r="D709" s="68" t="s">
        <v>455</v>
      </c>
      <c r="E709" s="68" t="s">
        <v>900</v>
      </c>
      <c r="F709" s="68">
        <v>5</v>
      </c>
      <c r="H709" s="68" t="s">
        <v>300</v>
      </c>
      <c r="I709" s="68" t="s">
        <v>889</v>
      </c>
      <c r="J709" s="92" t="s">
        <v>858</v>
      </c>
    </row>
    <row r="710" spans="2:10">
      <c r="B710" s="68" t="s">
        <v>839</v>
      </c>
      <c r="C710" s="68" t="s">
        <v>273</v>
      </c>
      <c r="D710" s="68" t="s">
        <v>464</v>
      </c>
      <c r="E710" s="68" t="s">
        <v>900</v>
      </c>
      <c r="F710" s="68">
        <v>5</v>
      </c>
      <c r="H710" s="68" t="s">
        <v>300</v>
      </c>
      <c r="I710" s="68" t="s">
        <v>889</v>
      </c>
      <c r="J710" s="92" t="s">
        <v>859</v>
      </c>
    </row>
    <row r="711" spans="2:10">
      <c r="B711" s="68" t="s">
        <v>839</v>
      </c>
      <c r="C711" s="68" t="s">
        <v>273</v>
      </c>
      <c r="D711" s="68" t="s">
        <v>473</v>
      </c>
      <c r="E711" s="68" t="s">
        <v>900</v>
      </c>
      <c r="F711" s="68">
        <v>5</v>
      </c>
      <c r="H711" s="68" t="s">
        <v>300</v>
      </c>
      <c r="I711" s="68" t="s">
        <v>889</v>
      </c>
      <c r="J711" s="92" t="s">
        <v>860</v>
      </c>
    </row>
    <row r="712" spans="2:10">
      <c r="B712" s="68" t="s">
        <v>839</v>
      </c>
      <c r="C712" s="68" t="s">
        <v>273</v>
      </c>
      <c r="D712" s="68" t="s">
        <v>482</v>
      </c>
      <c r="E712" s="68" t="s">
        <v>900</v>
      </c>
      <c r="F712" s="68">
        <v>5</v>
      </c>
      <c r="H712" s="68" t="s">
        <v>300</v>
      </c>
      <c r="I712" s="68" t="s">
        <v>889</v>
      </c>
      <c r="J712" s="92" t="s">
        <v>861</v>
      </c>
    </row>
    <row r="713" spans="2:10">
      <c r="B713" s="68" t="s">
        <v>839</v>
      </c>
      <c r="C713" s="68" t="s">
        <v>273</v>
      </c>
      <c r="D713" s="68" t="s">
        <v>491</v>
      </c>
      <c r="E713" s="68" t="s">
        <v>900</v>
      </c>
      <c r="F713" s="68">
        <v>5</v>
      </c>
      <c r="H713" s="68" t="s">
        <v>300</v>
      </c>
      <c r="I713" s="68" t="s">
        <v>889</v>
      </c>
      <c r="J713" s="92" t="s">
        <v>862</v>
      </c>
    </row>
    <row r="714" spans="2:10">
      <c r="B714" s="68" t="s">
        <v>839</v>
      </c>
      <c r="C714" s="68" t="s">
        <v>273</v>
      </c>
      <c r="D714" s="68" t="s">
        <v>500</v>
      </c>
      <c r="E714" s="68" t="s">
        <v>900</v>
      </c>
      <c r="F714" s="68">
        <v>5</v>
      </c>
      <c r="H714" s="68" t="s">
        <v>300</v>
      </c>
      <c r="I714" s="68" t="s">
        <v>889</v>
      </c>
      <c r="J714" s="92" t="s">
        <v>863</v>
      </c>
    </row>
    <row r="715" spans="2:10">
      <c r="B715" s="68" t="s">
        <v>839</v>
      </c>
      <c r="C715" s="68" t="s">
        <v>273</v>
      </c>
      <c r="D715" s="68" t="s">
        <v>509</v>
      </c>
      <c r="E715" s="68" t="s">
        <v>900</v>
      </c>
      <c r="F715" s="68">
        <v>5</v>
      </c>
      <c r="H715" s="68" t="s">
        <v>300</v>
      </c>
      <c r="I715" s="68" t="s">
        <v>889</v>
      </c>
      <c r="J715" s="92" t="s">
        <v>864</v>
      </c>
    </row>
    <row r="716" spans="2:10">
      <c r="B716" s="68" t="s">
        <v>839</v>
      </c>
      <c r="C716" s="68" t="s">
        <v>273</v>
      </c>
      <c r="D716" s="68" t="s">
        <v>518</v>
      </c>
      <c r="E716" s="68" t="s">
        <v>900</v>
      </c>
      <c r="F716" s="68">
        <v>5</v>
      </c>
      <c r="H716" s="68" t="s">
        <v>300</v>
      </c>
      <c r="I716" s="68" t="s">
        <v>889</v>
      </c>
      <c r="J716" s="92" t="s">
        <v>865</v>
      </c>
    </row>
    <row r="717" spans="2:10">
      <c r="B717" s="68" t="s">
        <v>839</v>
      </c>
      <c r="C717" s="68" t="s">
        <v>273</v>
      </c>
      <c r="D717" s="68" t="s">
        <v>527</v>
      </c>
      <c r="E717" s="68" t="s">
        <v>900</v>
      </c>
      <c r="F717" s="68">
        <v>5</v>
      </c>
      <c r="G717" s="68" t="s">
        <v>911</v>
      </c>
      <c r="H717" s="68" t="s">
        <v>300</v>
      </c>
      <c r="I717" s="68" t="s">
        <v>889</v>
      </c>
      <c r="J717" s="92" t="s">
        <v>866</v>
      </c>
    </row>
    <row r="718" spans="2:10">
      <c r="B718" s="68" t="s">
        <v>839</v>
      </c>
      <c r="C718" s="68" t="s">
        <v>273</v>
      </c>
      <c r="D718" s="68" t="s">
        <v>590</v>
      </c>
      <c r="E718" s="68" t="s">
        <v>900</v>
      </c>
      <c r="F718" s="68">
        <v>5</v>
      </c>
      <c r="H718" s="68" t="s">
        <v>300</v>
      </c>
      <c r="I718" s="68" t="s">
        <v>889</v>
      </c>
      <c r="J718" s="68" t="s">
        <v>867</v>
      </c>
    </row>
    <row r="719" spans="2:10">
      <c r="B719" s="68" t="s">
        <v>839</v>
      </c>
      <c r="C719" s="68" t="s">
        <v>273</v>
      </c>
      <c r="D719" s="68" t="s">
        <v>599</v>
      </c>
      <c r="E719" s="68" t="s">
        <v>900</v>
      </c>
      <c r="F719" s="68">
        <v>5</v>
      </c>
      <c r="H719" s="68" t="s">
        <v>300</v>
      </c>
      <c r="I719" s="68" t="s">
        <v>889</v>
      </c>
      <c r="J719" s="68" t="s">
        <v>868</v>
      </c>
    </row>
    <row r="720" spans="2:10">
      <c r="B720" s="68" t="s">
        <v>839</v>
      </c>
      <c r="C720" s="68" t="s">
        <v>273</v>
      </c>
      <c r="D720" s="68" t="s">
        <v>608</v>
      </c>
      <c r="E720" s="68" t="s">
        <v>900</v>
      </c>
      <c r="F720" s="68">
        <v>5</v>
      </c>
      <c r="H720" s="68" t="s">
        <v>300</v>
      </c>
      <c r="I720" s="68" t="s">
        <v>889</v>
      </c>
      <c r="J720" s="68" t="s">
        <v>869</v>
      </c>
    </row>
    <row r="721" spans="2:10">
      <c r="B721" s="68" t="s">
        <v>839</v>
      </c>
      <c r="C721" s="68" t="s">
        <v>273</v>
      </c>
      <c r="D721" s="68" t="s">
        <v>617</v>
      </c>
      <c r="E721" s="68" t="s">
        <v>900</v>
      </c>
      <c r="F721" s="68">
        <v>5</v>
      </c>
      <c r="H721" s="68" t="s">
        <v>300</v>
      </c>
      <c r="I721" s="68" t="s">
        <v>889</v>
      </c>
      <c r="J721" s="68" t="s">
        <v>870</v>
      </c>
    </row>
    <row r="722" spans="2:10">
      <c r="B722" s="68" t="s">
        <v>839</v>
      </c>
      <c r="C722" s="68" t="s">
        <v>273</v>
      </c>
      <c r="D722" s="68" t="s">
        <v>626</v>
      </c>
      <c r="E722" s="68" t="s">
        <v>900</v>
      </c>
      <c r="F722" s="68">
        <v>5</v>
      </c>
      <c r="H722" s="68" t="s">
        <v>300</v>
      </c>
      <c r="I722" s="68" t="s">
        <v>889</v>
      </c>
      <c r="J722" s="68" t="s">
        <v>871</v>
      </c>
    </row>
    <row r="723" spans="2:10">
      <c r="B723" s="68" t="s">
        <v>839</v>
      </c>
      <c r="C723" s="68" t="s">
        <v>273</v>
      </c>
      <c r="D723" s="68" t="s">
        <v>818</v>
      </c>
      <c r="E723" s="68" t="s">
        <v>900</v>
      </c>
      <c r="F723" s="68">
        <v>5</v>
      </c>
      <c r="H723" s="68" t="s">
        <v>300</v>
      </c>
      <c r="I723" s="68" t="s">
        <v>889</v>
      </c>
      <c r="J723" s="68" t="s">
        <v>872</v>
      </c>
    </row>
    <row r="724" spans="2:10">
      <c r="B724" s="68" t="s">
        <v>839</v>
      </c>
      <c r="C724" s="68" t="s">
        <v>273</v>
      </c>
      <c r="D724" s="68" t="s">
        <v>635</v>
      </c>
      <c r="E724" s="68" t="s">
        <v>900</v>
      </c>
      <c r="F724" s="68">
        <v>5</v>
      </c>
      <c r="H724" s="68" t="s">
        <v>300</v>
      </c>
      <c r="I724" s="68" t="s">
        <v>889</v>
      </c>
      <c r="J724" s="68" t="s">
        <v>873</v>
      </c>
    </row>
    <row r="725" spans="2:10">
      <c r="B725" s="68" t="s">
        <v>839</v>
      </c>
      <c r="C725" s="68" t="s">
        <v>273</v>
      </c>
      <c r="D725" s="68" t="s">
        <v>644</v>
      </c>
      <c r="E725" s="68" t="s">
        <v>900</v>
      </c>
      <c r="F725" s="68">
        <v>5</v>
      </c>
      <c r="H725" s="68" t="s">
        <v>300</v>
      </c>
      <c r="I725" s="68" t="s">
        <v>889</v>
      </c>
      <c r="J725" s="68" t="s">
        <v>874</v>
      </c>
    </row>
    <row r="726" spans="2:10">
      <c r="B726" s="68" t="s">
        <v>839</v>
      </c>
      <c r="C726" s="68" t="s">
        <v>273</v>
      </c>
      <c r="D726" s="68" t="s">
        <v>650</v>
      </c>
      <c r="E726" s="68" t="s">
        <v>900</v>
      </c>
      <c r="F726" s="68">
        <v>5</v>
      </c>
      <c r="H726" s="68" t="s">
        <v>300</v>
      </c>
      <c r="I726" s="68" t="s">
        <v>889</v>
      </c>
      <c r="J726" s="68" t="s">
        <v>875</v>
      </c>
    </row>
    <row r="727" spans="2:10">
      <c r="B727" s="68" t="s">
        <v>839</v>
      </c>
      <c r="C727" s="68" t="s">
        <v>273</v>
      </c>
      <c r="D727" s="68" t="s">
        <v>659</v>
      </c>
      <c r="E727" s="68" t="s">
        <v>900</v>
      </c>
      <c r="F727" s="68">
        <v>5</v>
      </c>
      <c r="H727" s="68" t="s">
        <v>300</v>
      </c>
      <c r="I727" s="68" t="s">
        <v>889</v>
      </c>
      <c r="J727" s="68" t="s">
        <v>876</v>
      </c>
    </row>
    <row r="728" spans="2:10">
      <c r="B728" s="68" t="s">
        <v>839</v>
      </c>
      <c r="C728" s="68" t="s">
        <v>273</v>
      </c>
      <c r="D728" s="68" t="s">
        <v>668</v>
      </c>
      <c r="E728" s="68" t="s">
        <v>900</v>
      </c>
      <c r="F728" s="68">
        <v>5</v>
      </c>
      <c r="H728" s="68" t="s">
        <v>300</v>
      </c>
      <c r="I728" s="68" t="s">
        <v>889</v>
      </c>
      <c r="J728" s="68" t="s">
        <v>877</v>
      </c>
    </row>
    <row r="729" spans="2:10">
      <c r="B729" s="68" t="s">
        <v>839</v>
      </c>
      <c r="C729" s="68" t="s">
        <v>273</v>
      </c>
      <c r="D729" s="68" t="s">
        <v>677</v>
      </c>
      <c r="E729" s="68" t="s">
        <v>900</v>
      </c>
      <c r="F729" s="68">
        <v>5</v>
      </c>
      <c r="H729" s="68" t="s">
        <v>300</v>
      </c>
      <c r="I729" s="68" t="s">
        <v>889</v>
      </c>
      <c r="J729" s="68" t="s">
        <v>878</v>
      </c>
    </row>
    <row r="730" spans="2:10">
      <c r="B730" s="68" t="s">
        <v>839</v>
      </c>
      <c r="C730" s="68" t="s">
        <v>273</v>
      </c>
      <c r="D730" s="68" t="s">
        <v>686</v>
      </c>
      <c r="E730" s="68" t="s">
        <v>900</v>
      </c>
      <c r="F730" s="68">
        <v>5</v>
      </c>
      <c r="H730" s="68" t="s">
        <v>300</v>
      </c>
      <c r="I730" s="68" t="s">
        <v>889</v>
      </c>
      <c r="J730" s="68" t="s">
        <v>879</v>
      </c>
    </row>
    <row r="731" spans="2:10">
      <c r="B731" s="68" t="s">
        <v>839</v>
      </c>
      <c r="C731" s="68" t="s">
        <v>273</v>
      </c>
      <c r="D731" s="68" t="s">
        <v>907</v>
      </c>
      <c r="E731" s="68" t="s">
        <v>900</v>
      </c>
      <c r="F731" s="68">
        <v>5</v>
      </c>
      <c r="H731" s="68" t="s">
        <v>300</v>
      </c>
      <c r="I731" s="68" t="s">
        <v>889</v>
      </c>
      <c r="J731" s="68" t="s">
        <v>902</v>
      </c>
    </row>
    <row r="732" spans="2:10">
      <c r="B732" s="68" t="s">
        <v>839</v>
      </c>
      <c r="C732" s="68" t="s">
        <v>273</v>
      </c>
      <c r="D732" s="68" t="s">
        <v>908</v>
      </c>
      <c r="E732" s="68" t="s">
        <v>900</v>
      </c>
      <c r="F732" s="68">
        <v>5</v>
      </c>
      <c r="H732" s="68" t="s">
        <v>300</v>
      </c>
      <c r="I732" s="68" t="s">
        <v>889</v>
      </c>
      <c r="J732" s="68" t="s">
        <v>904</v>
      </c>
    </row>
    <row r="733" spans="2:10">
      <c r="B733" s="68" t="s">
        <v>839</v>
      </c>
      <c r="C733" s="68" t="s">
        <v>273</v>
      </c>
      <c r="D733" s="68" t="s">
        <v>692</v>
      </c>
      <c r="E733" s="68" t="s">
        <v>900</v>
      </c>
      <c r="F733" s="68">
        <v>5</v>
      </c>
      <c r="H733" s="68" t="s">
        <v>300</v>
      </c>
      <c r="I733" s="68" t="s">
        <v>889</v>
      </c>
      <c r="J733" s="68" t="s">
        <v>880</v>
      </c>
    </row>
    <row r="734" spans="2:10">
      <c r="B734" s="68" t="s">
        <v>839</v>
      </c>
      <c r="C734" s="68" t="s">
        <v>273</v>
      </c>
      <c r="D734" s="68" t="s">
        <v>701</v>
      </c>
      <c r="E734" s="68" t="s">
        <v>900</v>
      </c>
      <c r="F734" s="68">
        <v>5</v>
      </c>
      <c r="H734" s="68" t="s">
        <v>300</v>
      </c>
      <c r="I734" s="68" t="s">
        <v>889</v>
      </c>
      <c r="J734" s="68" t="s">
        <v>881</v>
      </c>
    </row>
    <row r="735" spans="2:10">
      <c r="B735" s="68" t="s">
        <v>839</v>
      </c>
      <c r="C735" s="68" t="s">
        <v>273</v>
      </c>
      <c r="D735" s="68" t="s">
        <v>710</v>
      </c>
      <c r="E735" s="68" t="s">
        <v>900</v>
      </c>
      <c r="F735" s="68">
        <v>5</v>
      </c>
      <c r="H735" s="68" t="s">
        <v>300</v>
      </c>
      <c r="I735" s="68" t="s">
        <v>889</v>
      </c>
      <c r="J735" s="68" t="s">
        <v>882</v>
      </c>
    </row>
    <row r="736" spans="2:10">
      <c r="B736" s="68" t="s">
        <v>839</v>
      </c>
      <c r="C736" s="68" t="s">
        <v>273</v>
      </c>
      <c r="D736" s="68" t="s">
        <v>719</v>
      </c>
      <c r="E736" s="68" t="s">
        <v>900</v>
      </c>
      <c r="F736" s="68">
        <v>5</v>
      </c>
      <c r="H736" s="68" t="s">
        <v>300</v>
      </c>
      <c r="I736" s="68" t="s">
        <v>889</v>
      </c>
      <c r="J736" s="68" t="s">
        <v>883</v>
      </c>
    </row>
    <row r="737" spans="2:10">
      <c r="B737" s="68" t="s">
        <v>839</v>
      </c>
      <c r="C737" s="68" t="s">
        <v>273</v>
      </c>
      <c r="D737" s="68" t="s">
        <v>728</v>
      </c>
      <c r="E737" s="68" t="s">
        <v>900</v>
      </c>
      <c r="F737" s="68">
        <v>5</v>
      </c>
      <c r="H737" s="68" t="s">
        <v>300</v>
      </c>
      <c r="I737" s="68" t="s">
        <v>889</v>
      </c>
      <c r="J737" s="68" t="s">
        <v>884</v>
      </c>
    </row>
    <row r="738" spans="2:10">
      <c r="B738" s="68" t="s">
        <v>839</v>
      </c>
      <c r="C738" s="68" t="s">
        <v>273</v>
      </c>
      <c r="D738" s="68" t="s">
        <v>737</v>
      </c>
      <c r="E738" s="68" t="s">
        <v>900</v>
      </c>
      <c r="F738" s="68">
        <v>5</v>
      </c>
      <c r="H738" s="68" t="s">
        <v>300</v>
      </c>
      <c r="I738" s="68" t="s">
        <v>889</v>
      </c>
      <c r="J738" s="68" t="s">
        <v>885</v>
      </c>
    </row>
    <row r="739" spans="2:10">
      <c r="B739" s="68" t="s">
        <v>839</v>
      </c>
      <c r="C739" s="68" t="s">
        <v>273</v>
      </c>
      <c r="D739" s="68" t="s">
        <v>746</v>
      </c>
      <c r="E739" s="68" t="s">
        <v>900</v>
      </c>
      <c r="F739" s="68">
        <v>5</v>
      </c>
      <c r="H739" s="68" t="s">
        <v>300</v>
      </c>
      <c r="I739" s="68" t="s">
        <v>889</v>
      </c>
      <c r="J739" s="68" t="s">
        <v>886</v>
      </c>
    </row>
    <row r="740" spans="2:10">
      <c r="B740" s="68" t="s">
        <v>839</v>
      </c>
      <c r="C740" s="68" t="s">
        <v>273</v>
      </c>
      <c r="D740" s="68" t="s">
        <v>755</v>
      </c>
      <c r="E740" s="68" t="s">
        <v>900</v>
      </c>
      <c r="F740" s="68">
        <v>5</v>
      </c>
      <c r="G740" s="68" t="s">
        <v>911</v>
      </c>
      <c r="H740" s="68" t="s">
        <v>300</v>
      </c>
      <c r="I740" s="68" t="s">
        <v>889</v>
      </c>
      <c r="J740" s="68" t="s">
        <v>887</v>
      </c>
    </row>
    <row r="741" spans="2:10">
      <c r="B741" s="68" t="s">
        <v>839</v>
      </c>
      <c r="C741" s="68" t="s">
        <v>274</v>
      </c>
      <c r="D741" s="68" t="s">
        <v>302</v>
      </c>
      <c r="E741" s="68" t="s">
        <v>900</v>
      </c>
      <c r="F741" s="68">
        <v>5</v>
      </c>
      <c r="H741" s="68" t="s">
        <v>300</v>
      </c>
      <c r="I741" s="68" t="s">
        <v>840</v>
      </c>
      <c r="J741" s="92" t="s">
        <v>841</v>
      </c>
    </row>
    <row r="742" spans="2:10">
      <c r="B742" s="68" t="s">
        <v>839</v>
      </c>
      <c r="C742" s="68" t="s">
        <v>274</v>
      </c>
      <c r="D742" s="68" t="s">
        <v>311</v>
      </c>
      <c r="E742" s="68" t="s">
        <v>900</v>
      </c>
      <c r="F742" s="68">
        <v>5</v>
      </c>
      <c r="H742" s="68" t="s">
        <v>300</v>
      </c>
      <c r="I742" s="68" t="s">
        <v>840</v>
      </c>
      <c r="J742" s="92" t="s">
        <v>842</v>
      </c>
    </row>
    <row r="743" spans="2:10">
      <c r="B743" s="68" t="s">
        <v>839</v>
      </c>
      <c r="C743" s="68" t="s">
        <v>274</v>
      </c>
      <c r="D743" s="68" t="s">
        <v>320</v>
      </c>
      <c r="E743" s="68" t="s">
        <v>900</v>
      </c>
      <c r="F743" s="68">
        <v>5</v>
      </c>
      <c r="H743" s="68" t="s">
        <v>300</v>
      </c>
      <c r="I743" s="68" t="s">
        <v>840</v>
      </c>
      <c r="J743" s="92" t="s">
        <v>843</v>
      </c>
    </row>
    <row r="744" spans="2:10">
      <c r="B744" s="68" t="s">
        <v>839</v>
      </c>
      <c r="C744" s="68" t="s">
        <v>274</v>
      </c>
      <c r="D744" s="68" t="s">
        <v>329</v>
      </c>
      <c r="E744" s="68" t="s">
        <v>900</v>
      </c>
      <c r="F744" s="68">
        <v>5</v>
      </c>
      <c r="H744" s="68" t="s">
        <v>300</v>
      </c>
      <c r="I744" s="68" t="s">
        <v>840</v>
      </c>
      <c r="J744" s="92" t="s">
        <v>844</v>
      </c>
    </row>
    <row r="745" spans="2:10">
      <c r="B745" s="68" t="s">
        <v>839</v>
      </c>
      <c r="C745" s="68" t="s">
        <v>274</v>
      </c>
      <c r="D745" s="68" t="s">
        <v>338</v>
      </c>
      <c r="E745" s="68" t="s">
        <v>900</v>
      </c>
      <c r="F745" s="68">
        <v>5</v>
      </c>
      <c r="H745" s="68" t="s">
        <v>300</v>
      </c>
      <c r="I745" s="68" t="s">
        <v>840</v>
      </c>
      <c r="J745" s="92" t="s">
        <v>845</v>
      </c>
    </row>
    <row r="746" spans="2:10">
      <c r="B746" s="68" t="s">
        <v>839</v>
      </c>
      <c r="C746" s="68" t="s">
        <v>274</v>
      </c>
      <c r="D746" s="68" t="s">
        <v>347</v>
      </c>
      <c r="E746" s="68" t="s">
        <v>900</v>
      </c>
      <c r="F746" s="68">
        <v>5</v>
      </c>
      <c r="H746" s="68" t="s">
        <v>300</v>
      </c>
      <c r="I746" s="68" t="s">
        <v>840</v>
      </c>
      <c r="J746" s="92" t="s">
        <v>846</v>
      </c>
    </row>
    <row r="747" spans="2:10">
      <c r="B747" s="68" t="s">
        <v>839</v>
      </c>
      <c r="C747" s="68" t="s">
        <v>274</v>
      </c>
      <c r="D747" s="68" t="s">
        <v>356</v>
      </c>
      <c r="E747" s="68" t="s">
        <v>900</v>
      </c>
      <c r="F747" s="68">
        <v>5</v>
      </c>
      <c r="H747" s="68" t="s">
        <v>300</v>
      </c>
      <c r="I747" s="68" t="s">
        <v>840</v>
      </c>
      <c r="J747" s="92" t="s">
        <v>847</v>
      </c>
    </row>
    <row r="748" spans="2:10">
      <c r="B748" s="68" t="s">
        <v>839</v>
      </c>
      <c r="C748" s="68" t="s">
        <v>274</v>
      </c>
      <c r="D748" s="68" t="s">
        <v>365</v>
      </c>
      <c r="E748" s="68" t="s">
        <v>900</v>
      </c>
      <c r="F748" s="68">
        <v>5</v>
      </c>
      <c r="H748" s="68" t="s">
        <v>300</v>
      </c>
      <c r="I748" s="68" t="s">
        <v>840</v>
      </c>
      <c r="J748" s="92" t="s">
        <v>848</v>
      </c>
    </row>
    <row r="749" spans="2:10">
      <c r="B749" s="68" t="s">
        <v>839</v>
      </c>
      <c r="C749" s="68" t="s">
        <v>274</v>
      </c>
      <c r="D749" s="68" t="s">
        <v>374</v>
      </c>
      <c r="E749" s="68" t="s">
        <v>900</v>
      </c>
      <c r="F749" s="68">
        <v>5</v>
      </c>
      <c r="H749" s="68" t="s">
        <v>300</v>
      </c>
      <c r="I749" s="68" t="s">
        <v>840</v>
      </c>
      <c r="J749" s="92" t="s">
        <v>849</v>
      </c>
    </row>
    <row r="750" spans="2:10">
      <c r="B750" s="68" t="s">
        <v>839</v>
      </c>
      <c r="C750" s="68" t="s">
        <v>274</v>
      </c>
      <c r="D750" s="68" t="s">
        <v>383</v>
      </c>
      <c r="E750" s="68" t="s">
        <v>900</v>
      </c>
      <c r="F750" s="68">
        <v>5</v>
      </c>
      <c r="H750" s="68" t="s">
        <v>300</v>
      </c>
      <c r="I750" s="68" t="s">
        <v>840</v>
      </c>
      <c r="J750" s="92" t="s">
        <v>850</v>
      </c>
    </row>
    <row r="751" spans="2:10">
      <c r="B751" s="68" t="s">
        <v>839</v>
      </c>
      <c r="C751" s="68" t="s">
        <v>274</v>
      </c>
      <c r="D751" s="68" t="s">
        <v>826</v>
      </c>
      <c r="E751" s="68" t="s">
        <v>900</v>
      </c>
      <c r="F751" s="68">
        <v>5</v>
      </c>
      <c r="H751" s="68" t="s">
        <v>300</v>
      </c>
      <c r="I751" s="68" t="s">
        <v>840</v>
      </c>
      <c r="J751" s="92" t="s">
        <v>851</v>
      </c>
    </row>
    <row r="752" spans="2:10">
      <c r="B752" s="68" t="s">
        <v>839</v>
      </c>
      <c r="C752" s="68" t="s">
        <v>274</v>
      </c>
      <c r="D752" s="68" t="s">
        <v>401</v>
      </c>
      <c r="E752" s="68" t="s">
        <v>900</v>
      </c>
      <c r="F752" s="68">
        <v>5</v>
      </c>
      <c r="H752" s="68" t="s">
        <v>300</v>
      </c>
      <c r="I752" s="68" t="s">
        <v>840</v>
      </c>
      <c r="J752" s="92" t="s">
        <v>852</v>
      </c>
    </row>
    <row r="753" spans="2:10">
      <c r="B753" s="68" t="s">
        <v>839</v>
      </c>
      <c r="C753" s="68" t="s">
        <v>274</v>
      </c>
      <c r="D753" s="68" t="s">
        <v>410</v>
      </c>
      <c r="E753" s="68" t="s">
        <v>900</v>
      </c>
      <c r="F753" s="68">
        <v>5</v>
      </c>
      <c r="H753" s="68" t="s">
        <v>300</v>
      </c>
      <c r="I753" s="68" t="s">
        <v>840</v>
      </c>
      <c r="J753" s="92" t="s">
        <v>853</v>
      </c>
    </row>
    <row r="754" spans="2:10">
      <c r="B754" s="68" t="s">
        <v>839</v>
      </c>
      <c r="C754" s="68" t="s">
        <v>274</v>
      </c>
      <c r="D754" s="68" t="s">
        <v>419</v>
      </c>
      <c r="E754" s="68" t="s">
        <v>900</v>
      </c>
      <c r="F754" s="68">
        <v>5</v>
      </c>
      <c r="G754" s="68" t="s">
        <v>910</v>
      </c>
      <c r="H754" s="68" t="s">
        <v>300</v>
      </c>
      <c r="I754" s="68" t="s">
        <v>840</v>
      </c>
      <c r="J754" s="92" t="s">
        <v>854</v>
      </c>
    </row>
    <row r="755" spans="2:10">
      <c r="B755" s="68" t="s">
        <v>839</v>
      </c>
      <c r="C755" s="68" t="s">
        <v>274</v>
      </c>
      <c r="D755" s="68" t="s">
        <v>428</v>
      </c>
      <c r="E755" s="68" t="s">
        <v>900</v>
      </c>
      <c r="F755" s="68">
        <v>5</v>
      </c>
      <c r="H755" s="68" t="s">
        <v>300</v>
      </c>
      <c r="I755" s="68" t="s">
        <v>840</v>
      </c>
      <c r="J755" s="92" t="s">
        <v>855</v>
      </c>
    </row>
    <row r="756" spans="2:10">
      <c r="B756" s="68" t="s">
        <v>839</v>
      </c>
      <c r="C756" s="68" t="s">
        <v>274</v>
      </c>
      <c r="D756" s="68" t="s">
        <v>436</v>
      </c>
      <c r="E756" s="68" t="s">
        <v>900</v>
      </c>
      <c r="F756" s="68">
        <v>5</v>
      </c>
      <c r="H756" s="68" t="s">
        <v>300</v>
      </c>
      <c r="I756" s="68" t="s">
        <v>840</v>
      </c>
      <c r="J756" s="92" t="s">
        <v>856</v>
      </c>
    </row>
    <row r="757" spans="2:10">
      <c r="B757" s="68" t="s">
        <v>839</v>
      </c>
      <c r="C757" s="68" t="s">
        <v>274</v>
      </c>
      <c r="D757" s="68" t="s">
        <v>442</v>
      </c>
      <c r="E757" s="68" t="s">
        <v>900</v>
      </c>
      <c r="F757" s="68">
        <v>5</v>
      </c>
      <c r="H757" s="68" t="s">
        <v>300</v>
      </c>
      <c r="I757" s="68" t="s">
        <v>840</v>
      </c>
      <c r="J757" s="92" t="s">
        <v>857</v>
      </c>
    </row>
    <row r="758" spans="2:10">
      <c r="B758" s="68" t="s">
        <v>839</v>
      </c>
      <c r="C758" s="68" t="s">
        <v>274</v>
      </c>
      <c r="D758" s="68" t="s">
        <v>449</v>
      </c>
      <c r="E758" s="68" t="s">
        <v>900</v>
      </c>
      <c r="F758" s="68">
        <v>5</v>
      </c>
      <c r="H758" s="68" t="s">
        <v>300</v>
      </c>
      <c r="I758" s="68" t="s">
        <v>840</v>
      </c>
      <c r="J758" s="92" t="s">
        <v>858</v>
      </c>
    </row>
    <row r="759" spans="2:10">
      <c r="B759" s="68" t="s">
        <v>839</v>
      </c>
      <c r="C759" s="68" t="s">
        <v>274</v>
      </c>
      <c r="D759" s="68" t="s">
        <v>458</v>
      </c>
      <c r="E759" s="68" t="s">
        <v>900</v>
      </c>
      <c r="F759" s="68">
        <v>5</v>
      </c>
      <c r="H759" s="68" t="s">
        <v>300</v>
      </c>
      <c r="I759" s="68" t="s">
        <v>840</v>
      </c>
      <c r="J759" s="92" t="s">
        <v>859</v>
      </c>
    </row>
    <row r="760" spans="2:10">
      <c r="B760" s="68" t="s">
        <v>839</v>
      </c>
      <c r="C760" s="68" t="s">
        <v>274</v>
      </c>
      <c r="D760" s="68" t="s">
        <v>467</v>
      </c>
      <c r="E760" s="68" t="s">
        <v>900</v>
      </c>
      <c r="F760" s="68">
        <v>5</v>
      </c>
      <c r="H760" s="68" t="s">
        <v>300</v>
      </c>
      <c r="I760" s="68" t="s">
        <v>840</v>
      </c>
      <c r="J760" s="92" t="s">
        <v>860</v>
      </c>
    </row>
    <row r="761" spans="2:10">
      <c r="B761" s="68" t="s">
        <v>839</v>
      </c>
      <c r="C761" s="68" t="s">
        <v>274</v>
      </c>
      <c r="D761" s="68" t="s">
        <v>476</v>
      </c>
      <c r="E761" s="68" t="s">
        <v>900</v>
      </c>
      <c r="F761" s="68">
        <v>5</v>
      </c>
      <c r="H761" s="68" t="s">
        <v>300</v>
      </c>
      <c r="I761" s="68" t="s">
        <v>840</v>
      </c>
      <c r="J761" s="92" t="s">
        <v>861</v>
      </c>
    </row>
    <row r="762" spans="2:10">
      <c r="B762" s="68" t="s">
        <v>839</v>
      </c>
      <c r="C762" s="68" t="s">
        <v>274</v>
      </c>
      <c r="D762" s="68" t="s">
        <v>485</v>
      </c>
      <c r="E762" s="68" t="s">
        <v>900</v>
      </c>
      <c r="F762" s="68">
        <v>5</v>
      </c>
      <c r="H762" s="68" t="s">
        <v>300</v>
      </c>
      <c r="I762" s="68" t="s">
        <v>840</v>
      </c>
      <c r="J762" s="92" t="s">
        <v>862</v>
      </c>
    </row>
    <row r="763" spans="2:10">
      <c r="B763" s="68" t="s">
        <v>839</v>
      </c>
      <c r="C763" s="68" t="s">
        <v>274</v>
      </c>
      <c r="D763" s="68" t="s">
        <v>494</v>
      </c>
      <c r="E763" s="68" t="s">
        <v>900</v>
      </c>
      <c r="F763" s="68">
        <v>5</v>
      </c>
      <c r="H763" s="68" t="s">
        <v>300</v>
      </c>
      <c r="I763" s="68" t="s">
        <v>840</v>
      </c>
      <c r="J763" s="92" t="s">
        <v>863</v>
      </c>
    </row>
    <row r="764" spans="2:10">
      <c r="B764" s="68" t="s">
        <v>839</v>
      </c>
      <c r="C764" s="68" t="s">
        <v>274</v>
      </c>
      <c r="D764" s="68" t="s">
        <v>503</v>
      </c>
      <c r="E764" s="68" t="s">
        <v>900</v>
      </c>
      <c r="F764" s="68">
        <v>5</v>
      </c>
      <c r="H764" s="68" t="s">
        <v>300</v>
      </c>
      <c r="I764" s="68" t="s">
        <v>840</v>
      </c>
      <c r="J764" s="92" t="s">
        <v>864</v>
      </c>
    </row>
    <row r="765" spans="2:10">
      <c r="B765" s="68" t="s">
        <v>839</v>
      </c>
      <c r="C765" s="68" t="s">
        <v>274</v>
      </c>
      <c r="D765" s="68" t="s">
        <v>512</v>
      </c>
      <c r="E765" s="68" t="s">
        <v>900</v>
      </c>
      <c r="F765" s="68">
        <v>5</v>
      </c>
      <c r="H765" s="68" t="s">
        <v>300</v>
      </c>
      <c r="I765" s="68" t="s">
        <v>840</v>
      </c>
      <c r="J765" s="92" t="s">
        <v>865</v>
      </c>
    </row>
    <row r="766" spans="2:10">
      <c r="B766" s="68" t="s">
        <v>839</v>
      </c>
      <c r="C766" s="68" t="s">
        <v>274</v>
      </c>
      <c r="D766" s="68" t="s">
        <v>521</v>
      </c>
      <c r="E766" s="68" t="s">
        <v>900</v>
      </c>
      <c r="F766" s="68">
        <v>5</v>
      </c>
      <c r="G766" s="68" t="s">
        <v>911</v>
      </c>
      <c r="H766" s="68" t="s">
        <v>300</v>
      </c>
      <c r="I766" s="68" t="s">
        <v>840</v>
      </c>
      <c r="J766" s="92" t="s">
        <v>866</v>
      </c>
    </row>
    <row r="767" spans="2:10">
      <c r="B767" s="68" t="s">
        <v>839</v>
      </c>
      <c r="C767" s="68" t="s">
        <v>274</v>
      </c>
      <c r="D767" s="68" t="s">
        <v>584</v>
      </c>
      <c r="E767" s="68" t="s">
        <v>900</v>
      </c>
      <c r="F767" s="68">
        <v>5</v>
      </c>
      <c r="H767" s="68" t="s">
        <v>300</v>
      </c>
      <c r="I767" s="68" t="s">
        <v>840</v>
      </c>
      <c r="J767" s="68" t="s">
        <v>867</v>
      </c>
    </row>
    <row r="768" spans="2:10">
      <c r="B768" s="68" t="s">
        <v>839</v>
      </c>
      <c r="C768" s="68" t="s">
        <v>274</v>
      </c>
      <c r="D768" s="68" t="s">
        <v>593</v>
      </c>
      <c r="E768" s="68" t="s">
        <v>900</v>
      </c>
      <c r="F768" s="68">
        <v>5</v>
      </c>
      <c r="H768" s="68" t="s">
        <v>300</v>
      </c>
      <c r="I768" s="68" t="s">
        <v>840</v>
      </c>
      <c r="J768" s="68" t="s">
        <v>868</v>
      </c>
    </row>
    <row r="769" spans="2:10">
      <c r="B769" s="68" t="s">
        <v>839</v>
      </c>
      <c r="C769" s="68" t="s">
        <v>274</v>
      </c>
      <c r="D769" s="68" t="s">
        <v>602</v>
      </c>
      <c r="E769" s="68" t="s">
        <v>900</v>
      </c>
      <c r="F769" s="68">
        <v>5</v>
      </c>
      <c r="H769" s="68" t="s">
        <v>300</v>
      </c>
      <c r="I769" s="68" t="s">
        <v>840</v>
      </c>
      <c r="J769" s="68" t="s">
        <v>869</v>
      </c>
    </row>
    <row r="770" spans="2:10">
      <c r="B770" s="68" t="s">
        <v>839</v>
      </c>
      <c r="C770" s="68" t="s">
        <v>274</v>
      </c>
      <c r="D770" s="68" t="s">
        <v>611</v>
      </c>
      <c r="E770" s="68" t="s">
        <v>900</v>
      </c>
      <c r="F770" s="68">
        <v>5</v>
      </c>
      <c r="H770" s="68" t="s">
        <v>300</v>
      </c>
      <c r="I770" s="68" t="s">
        <v>840</v>
      </c>
      <c r="J770" s="68" t="s">
        <v>870</v>
      </c>
    </row>
    <row r="771" spans="2:10">
      <c r="B771" s="68" t="s">
        <v>839</v>
      </c>
      <c r="C771" s="68" t="s">
        <v>274</v>
      </c>
      <c r="D771" s="68" t="s">
        <v>620</v>
      </c>
      <c r="E771" s="68" t="s">
        <v>900</v>
      </c>
      <c r="F771" s="68">
        <v>5</v>
      </c>
      <c r="H771" s="68" t="s">
        <v>300</v>
      </c>
      <c r="I771" s="68" t="s">
        <v>840</v>
      </c>
      <c r="J771" s="68" t="s">
        <v>871</v>
      </c>
    </row>
    <row r="772" spans="2:10">
      <c r="B772" s="68" t="s">
        <v>839</v>
      </c>
      <c r="C772" s="68" t="s">
        <v>274</v>
      </c>
      <c r="D772" s="68" t="s">
        <v>812</v>
      </c>
      <c r="E772" s="68" t="s">
        <v>900</v>
      </c>
      <c r="F772" s="68">
        <v>5</v>
      </c>
      <c r="H772" s="68" t="s">
        <v>300</v>
      </c>
      <c r="I772" s="68" t="s">
        <v>840</v>
      </c>
      <c r="J772" s="68" t="s">
        <v>872</v>
      </c>
    </row>
    <row r="773" spans="2:10">
      <c r="B773" s="68" t="s">
        <v>839</v>
      </c>
      <c r="C773" s="68" t="s">
        <v>274</v>
      </c>
      <c r="D773" s="68" t="s">
        <v>629</v>
      </c>
      <c r="E773" s="68" t="s">
        <v>900</v>
      </c>
      <c r="F773" s="68">
        <v>5</v>
      </c>
      <c r="H773" s="68" t="s">
        <v>300</v>
      </c>
      <c r="I773" s="68" t="s">
        <v>840</v>
      </c>
      <c r="J773" s="68" t="s">
        <v>873</v>
      </c>
    </row>
    <row r="774" spans="2:10">
      <c r="B774" s="68" t="s">
        <v>839</v>
      </c>
      <c r="C774" s="68" t="s">
        <v>274</v>
      </c>
      <c r="D774" s="68" t="s">
        <v>638</v>
      </c>
      <c r="E774" s="68" t="s">
        <v>900</v>
      </c>
      <c r="F774" s="68">
        <v>5</v>
      </c>
      <c r="H774" s="68" t="s">
        <v>300</v>
      </c>
      <c r="I774" s="68" t="s">
        <v>840</v>
      </c>
      <c r="J774" s="68" t="s">
        <v>874</v>
      </c>
    </row>
    <row r="775" spans="2:10">
      <c r="B775" s="68" t="s">
        <v>839</v>
      </c>
      <c r="C775" s="68" t="s">
        <v>274</v>
      </c>
      <c r="D775" s="68" t="s">
        <v>647</v>
      </c>
      <c r="E775" s="68" t="s">
        <v>900</v>
      </c>
      <c r="F775" s="68">
        <v>5</v>
      </c>
      <c r="H775" s="68" t="s">
        <v>300</v>
      </c>
      <c r="I775" s="68" t="s">
        <v>840</v>
      </c>
      <c r="J775" s="68" t="s">
        <v>875</v>
      </c>
    </row>
    <row r="776" spans="2:10">
      <c r="B776" s="68" t="s">
        <v>839</v>
      </c>
      <c r="C776" s="68" t="s">
        <v>274</v>
      </c>
      <c r="D776" s="68" t="s">
        <v>653</v>
      </c>
      <c r="E776" s="68" t="s">
        <v>900</v>
      </c>
      <c r="F776" s="68">
        <v>5</v>
      </c>
      <c r="H776" s="68" t="s">
        <v>300</v>
      </c>
      <c r="I776" s="68" t="s">
        <v>840</v>
      </c>
      <c r="J776" s="68" t="s">
        <v>876</v>
      </c>
    </row>
    <row r="777" spans="2:10">
      <c r="B777" s="68" t="s">
        <v>839</v>
      </c>
      <c r="C777" s="68" t="s">
        <v>274</v>
      </c>
      <c r="D777" s="68" t="s">
        <v>662</v>
      </c>
      <c r="E777" s="68" t="s">
        <v>900</v>
      </c>
      <c r="F777" s="68">
        <v>5</v>
      </c>
      <c r="H777" s="68" t="s">
        <v>300</v>
      </c>
      <c r="I777" s="68" t="s">
        <v>840</v>
      </c>
      <c r="J777" s="68" t="s">
        <v>877</v>
      </c>
    </row>
    <row r="778" spans="2:10">
      <c r="B778" s="68" t="s">
        <v>839</v>
      </c>
      <c r="C778" s="68" t="s">
        <v>274</v>
      </c>
      <c r="D778" s="68" t="s">
        <v>671</v>
      </c>
      <c r="E778" s="68" t="s">
        <v>900</v>
      </c>
      <c r="F778" s="68">
        <v>5</v>
      </c>
      <c r="H778" s="68" t="s">
        <v>300</v>
      </c>
      <c r="I778" s="68" t="s">
        <v>840</v>
      </c>
      <c r="J778" s="68" t="s">
        <v>878</v>
      </c>
    </row>
    <row r="779" spans="2:10">
      <c r="B779" s="68" t="s">
        <v>839</v>
      </c>
      <c r="C779" s="68" t="s">
        <v>274</v>
      </c>
      <c r="D779" s="68" t="s">
        <v>680</v>
      </c>
      <c r="E779" s="68" t="s">
        <v>900</v>
      </c>
      <c r="F779" s="68">
        <v>5</v>
      </c>
      <c r="H779" s="68" t="s">
        <v>300</v>
      </c>
      <c r="I779" s="68" t="s">
        <v>840</v>
      </c>
      <c r="J779" s="68" t="s">
        <v>879</v>
      </c>
    </row>
    <row r="780" spans="2:10">
      <c r="B780" s="68" t="s">
        <v>839</v>
      </c>
      <c r="C780" s="68" t="s">
        <v>274</v>
      </c>
      <c r="D780" s="68" t="s">
        <v>901</v>
      </c>
      <c r="E780" s="68" t="s">
        <v>900</v>
      </c>
      <c r="F780" s="68">
        <v>5</v>
      </c>
      <c r="H780" s="68" t="s">
        <v>300</v>
      </c>
      <c r="I780" s="68" t="s">
        <v>840</v>
      </c>
      <c r="J780" s="68" t="s">
        <v>902</v>
      </c>
    </row>
    <row r="781" spans="2:10">
      <c r="B781" s="68" t="s">
        <v>839</v>
      </c>
      <c r="C781" s="68" t="s">
        <v>274</v>
      </c>
      <c r="D781" s="68" t="s">
        <v>903</v>
      </c>
      <c r="E781" s="68" t="s">
        <v>900</v>
      </c>
      <c r="F781" s="68">
        <v>5</v>
      </c>
      <c r="H781" s="68" t="s">
        <v>300</v>
      </c>
      <c r="I781" s="68" t="s">
        <v>840</v>
      </c>
      <c r="J781" s="68" t="s">
        <v>904</v>
      </c>
    </row>
    <row r="782" spans="2:10">
      <c r="B782" s="68" t="s">
        <v>839</v>
      </c>
      <c r="C782" s="68" t="s">
        <v>274</v>
      </c>
      <c r="D782" s="68" t="s">
        <v>821</v>
      </c>
      <c r="E782" s="68" t="s">
        <v>900</v>
      </c>
      <c r="F782" s="68">
        <v>5</v>
      </c>
      <c r="H782" s="68" t="s">
        <v>300</v>
      </c>
      <c r="I782" s="68" t="s">
        <v>840</v>
      </c>
      <c r="J782" s="68" t="s">
        <v>880</v>
      </c>
    </row>
    <row r="783" spans="2:10">
      <c r="B783" s="68" t="s">
        <v>839</v>
      </c>
      <c r="C783" s="68" t="s">
        <v>274</v>
      </c>
      <c r="D783" s="68" t="s">
        <v>695</v>
      </c>
      <c r="E783" s="68" t="s">
        <v>900</v>
      </c>
      <c r="F783" s="68">
        <v>5</v>
      </c>
      <c r="H783" s="68" t="s">
        <v>300</v>
      </c>
      <c r="I783" s="68" t="s">
        <v>840</v>
      </c>
      <c r="J783" s="68" t="s">
        <v>881</v>
      </c>
    </row>
    <row r="784" spans="2:10">
      <c r="B784" s="68" t="s">
        <v>839</v>
      </c>
      <c r="C784" s="68" t="s">
        <v>274</v>
      </c>
      <c r="D784" s="68" t="s">
        <v>704</v>
      </c>
      <c r="E784" s="68" t="s">
        <v>900</v>
      </c>
      <c r="F784" s="68">
        <v>5</v>
      </c>
      <c r="H784" s="68" t="s">
        <v>300</v>
      </c>
      <c r="I784" s="68" t="s">
        <v>840</v>
      </c>
      <c r="J784" s="68" t="s">
        <v>882</v>
      </c>
    </row>
    <row r="785" spans="2:10">
      <c r="B785" s="68" t="s">
        <v>839</v>
      </c>
      <c r="C785" s="68" t="s">
        <v>274</v>
      </c>
      <c r="D785" s="68" t="s">
        <v>713</v>
      </c>
      <c r="E785" s="68" t="s">
        <v>900</v>
      </c>
      <c r="F785" s="68">
        <v>5</v>
      </c>
      <c r="H785" s="68" t="s">
        <v>300</v>
      </c>
      <c r="I785" s="68" t="s">
        <v>840</v>
      </c>
      <c r="J785" s="68" t="s">
        <v>883</v>
      </c>
    </row>
    <row r="786" spans="2:10">
      <c r="B786" s="68" t="s">
        <v>839</v>
      </c>
      <c r="C786" s="68" t="s">
        <v>274</v>
      </c>
      <c r="D786" s="68" t="s">
        <v>722</v>
      </c>
      <c r="E786" s="68" t="s">
        <v>900</v>
      </c>
      <c r="F786" s="68">
        <v>5</v>
      </c>
      <c r="H786" s="68" t="s">
        <v>300</v>
      </c>
      <c r="I786" s="68" t="s">
        <v>840</v>
      </c>
      <c r="J786" s="68" t="s">
        <v>884</v>
      </c>
    </row>
    <row r="787" spans="2:10">
      <c r="B787" s="68" t="s">
        <v>839</v>
      </c>
      <c r="C787" s="68" t="s">
        <v>274</v>
      </c>
      <c r="D787" s="68" t="s">
        <v>731</v>
      </c>
      <c r="E787" s="68" t="s">
        <v>900</v>
      </c>
      <c r="F787" s="68">
        <v>5</v>
      </c>
      <c r="H787" s="68" t="s">
        <v>300</v>
      </c>
      <c r="I787" s="68" t="s">
        <v>840</v>
      </c>
      <c r="J787" s="68" t="s">
        <v>885</v>
      </c>
    </row>
    <row r="788" spans="2:10">
      <c r="B788" s="68" t="s">
        <v>839</v>
      </c>
      <c r="C788" s="68" t="s">
        <v>274</v>
      </c>
      <c r="D788" s="68" t="s">
        <v>740</v>
      </c>
      <c r="E788" s="68" t="s">
        <v>900</v>
      </c>
      <c r="F788" s="68">
        <v>5</v>
      </c>
      <c r="H788" s="68" t="s">
        <v>300</v>
      </c>
      <c r="I788" s="68" t="s">
        <v>840</v>
      </c>
      <c r="J788" s="68" t="s">
        <v>886</v>
      </c>
    </row>
    <row r="789" spans="2:10">
      <c r="B789" s="68" t="s">
        <v>839</v>
      </c>
      <c r="C789" s="68" t="s">
        <v>274</v>
      </c>
      <c r="D789" s="68" t="s">
        <v>749</v>
      </c>
      <c r="E789" s="68" t="s">
        <v>900</v>
      </c>
      <c r="F789" s="68">
        <v>5</v>
      </c>
      <c r="G789" s="68" t="s">
        <v>911</v>
      </c>
      <c r="H789" s="68" t="s">
        <v>300</v>
      </c>
      <c r="I789" s="68" t="s">
        <v>840</v>
      </c>
      <c r="J789" s="68" t="s">
        <v>887</v>
      </c>
    </row>
    <row r="790" spans="2:10">
      <c r="B790" s="68" t="s">
        <v>839</v>
      </c>
      <c r="C790" s="68" t="s">
        <v>274</v>
      </c>
      <c r="D790" s="68" t="s">
        <v>305</v>
      </c>
      <c r="E790" s="68" t="s">
        <v>900</v>
      </c>
      <c r="F790" s="68">
        <v>5</v>
      </c>
      <c r="H790" s="68" t="s">
        <v>300</v>
      </c>
      <c r="I790" s="68" t="s">
        <v>888</v>
      </c>
      <c r="J790" s="92" t="s">
        <v>841</v>
      </c>
    </row>
    <row r="791" spans="2:10">
      <c r="B791" s="68" t="s">
        <v>839</v>
      </c>
      <c r="C791" s="68" t="s">
        <v>274</v>
      </c>
      <c r="D791" s="68" t="s">
        <v>314</v>
      </c>
      <c r="E791" s="68" t="s">
        <v>900</v>
      </c>
      <c r="F791" s="68">
        <v>5</v>
      </c>
      <c r="H791" s="68" t="s">
        <v>300</v>
      </c>
      <c r="I791" s="68" t="s">
        <v>888</v>
      </c>
      <c r="J791" s="92" t="s">
        <v>842</v>
      </c>
    </row>
    <row r="792" spans="2:10">
      <c r="B792" s="68" t="s">
        <v>839</v>
      </c>
      <c r="C792" s="68" t="s">
        <v>274</v>
      </c>
      <c r="D792" s="68" t="s">
        <v>323</v>
      </c>
      <c r="E792" s="68" t="s">
        <v>900</v>
      </c>
      <c r="F792" s="68">
        <v>5</v>
      </c>
      <c r="H792" s="68" t="s">
        <v>300</v>
      </c>
      <c r="I792" s="68" t="s">
        <v>888</v>
      </c>
      <c r="J792" s="92" t="s">
        <v>843</v>
      </c>
    </row>
    <row r="793" spans="2:10">
      <c r="B793" s="68" t="s">
        <v>839</v>
      </c>
      <c r="C793" s="68" t="s">
        <v>274</v>
      </c>
      <c r="D793" s="68" t="s">
        <v>332</v>
      </c>
      <c r="E793" s="68" t="s">
        <v>900</v>
      </c>
      <c r="F793" s="68">
        <v>5</v>
      </c>
      <c r="H793" s="68" t="s">
        <v>300</v>
      </c>
      <c r="I793" s="68" t="s">
        <v>888</v>
      </c>
      <c r="J793" s="68" t="s">
        <v>844</v>
      </c>
    </row>
    <row r="794" spans="2:10">
      <c r="B794" s="68" t="s">
        <v>839</v>
      </c>
      <c r="C794" s="68" t="s">
        <v>274</v>
      </c>
      <c r="D794" s="68" t="s">
        <v>341</v>
      </c>
      <c r="E794" s="68" t="s">
        <v>900</v>
      </c>
      <c r="F794" s="68">
        <v>5</v>
      </c>
      <c r="H794" s="68" t="s">
        <v>300</v>
      </c>
      <c r="I794" s="68" t="s">
        <v>888</v>
      </c>
      <c r="J794" s="92" t="s">
        <v>845</v>
      </c>
    </row>
    <row r="795" spans="2:10">
      <c r="B795" s="68" t="s">
        <v>839</v>
      </c>
      <c r="C795" s="68" t="s">
        <v>274</v>
      </c>
      <c r="D795" s="68" t="s">
        <v>350</v>
      </c>
      <c r="E795" s="68" t="s">
        <v>900</v>
      </c>
      <c r="F795" s="68">
        <v>5</v>
      </c>
      <c r="H795" s="68" t="s">
        <v>300</v>
      </c>
      <c r="I795" s="68" t="s">
        <v>888</v>
      </c>
      <c r="J795" s="92" t="s">
        <v>846</v>
      </c>
    </row>
    <row r="796" spans="2:10">
      <c r="B796" s="68" t="s">
        <v>839</v>
      </c>
      <c r="C796" s="68" t="s">
        <v>274</v>
      </c>
      <c r="D796" s="68" t="s">
        <v>359</v>
      </c>
      <c r="E796" s="68" t="s">
        <v>900</v>
      </c>
      <c r="F796" s="68">
        <v>5</v>
      </c>
      <c r="H796" s="68" t="s">
        <v>300</v>
      </c>
      <c r="I796" s="68" t="s">
        <v>888</v>
      </c>
      <c r="J796" s="92" t="s">
        <v>847</v>
      </c>
    </row>
    <row r="797" spans="2:10">
      <c r="B797" s="68" t="s">
        <v>839</v>
      </c>
      <c r="C797" s="68" t="s">
        <v>274</v>
      </c>
      <c r="D797" s="68" t="s">
        <v>368</v>
      </c>
      <c r="E797" s="68" t="s">
        <v>900</v>
      </c>
      <c r="F797" s="68">
        <v>5</v>
      </c>
      <c r="H797" s="68" t="s">
        <v>300</v>
      </c>
      <c r="I797" s="68" t="s">
        <v>888</v>
      </c>
      <c r="J797" s="92" t="s">
        <v>848</v>
      </c>
    </row>
    <row r="798" spans="2:10">
      <c r="B798" s="68" t="s">
        <v>839</v>
      </c>
      <c r="C798" s="68" t="s">
        <v>274</v>
      </c>
      <c r="D798" s="68" t="s">
        <v>377</v>
      </c>
      <c r="E798" s="68" t="s">
        <v>900</v>
      </c>
      <c r="F798" s="68">
        <v>5</v>
      </c>
      <c r="H798" s="68" t="s">
        <v>300</v>
      </c>
      <c r="I798" s="68" t="s">
        <v>888</v>
      </c>
      <c r="J798" s="92" t="s">
        <v>849</v>
      </c>
    </row>
    <row r="799" spans="2:10">
      <c r="B799" s="68" t="s">
        <v>839</v>
      </c>
      <c r="C799" s="68" t="s">
        <v>274</v>
      </c>
      <c r="D799" s="68" t="s">
        <v>386</v>
      </c>
      <c r="E799" s="68" t="s">
        <v>900</v>
      </c>
      <c r="F799" s="68">
        <v>5</v>
      </c>
      <c r="H799" s="68" t="s">
        <v>300</v>
      </c>
      <c r="I799" s="68" t="s">
        <v>888</v>
      </c>
      <c r="J799" s="92" t="s">
        <v>850</v>
      </c>
    </row>
    <row r="800" spans="2:10">
      <c r="B800" s="68" t="s">
        <v>839</v>
      </c>
      <c r="C800" s="68" t="s">
        <v>274</v>
      </c>
      <c r="D800" s="68" t="s">
        <v>827</v>
      </c>
      <c r="E800" s="68" t="s">
        <v>900</v>
      </c>
      <c r="F800" s="68">
        <v>5</v>
      </c>
      <c r="H800" s="68" t="s">
        <v>300</v>
      </c>
      <c r="I800" s="68" t="s">
        <v>888</v>
      </c>
      <c r="J800" s="92" t="s">
        <v>851</v>
      </c>
    </row>
    <row r="801" spans="2:10">
      <c r="B801" s="68" t="s">
        <v>839</v>
      </c>
      <c r="C801" s="68" t="s">
        <v>274</v>
      </c>
      <c r="D801" s="68" t="s">
        <v>404</v>
      </c>
      <c r="E801" s="68" t="s">
        <v>900</v>
      </c>
      <c r="F801" s="68">
        <v>5</v>
      </c>
      <c r="H801" s="68" t="s">
        <v>300</v>
      </c>
      <c r="I801" s="68" t="s">
        <v>888</v>
      </c>
      <c r="J801" s="92" t="s">
        <v>852</v>
      </c>
    </row>
    <row r="802" spans="2:10">
      <c r="B802" s="68" t="s">
        <v>839</v>
      </c>
      <c r="C802" s="68" t="s">
        <v>274</v>
      </c>
      <c r="D802" s="68" t="s">
        <v>413</v>
      </c>
      <c r="E802" s="68" t="s">
        <v>900</v>
      </c>
      <c r="F802" s="68">
        <v>5</v>
      </c>
      <c r="H802" s="68" t="s">
        <v>300</v>
      </c>
      <c r="I802" s="68" t="s">
        <v>888</v>
      </c>
      <c r="J802" s="92" t="s">
        <v>853</v>
      </c>
    </row>
    <row r="803" spans="2:10">
      <c r="B803" s="68" t="s">
        <v>839</v>
      </c>
      <c r="C803" s="68" t="s">
        <v>274</v>
      </c>
      <c r="D803" s="68" t="s">
        <v>422</v>
      </c>
      <c r="E803" s="68" t="s">
        <v>900</v>
      </c>
      <c r="F803" s="68">
        <v>5</v>
      </c>
      <c r="G803" s="68" t="s">
        <v>910</v>
      </c>
      <c r="H803" s="68" t="s">
        <v>300</v>
      </c>
      <c r="I803" s="68" t="s">
        <v>888</v>
      </c>
      <c r="J803" s="92" t="s">
        <v>854</v>
      </c>
    </row>
    <row r="804" spans="2:10">
      <c r="B804" s="68" t="s">
        <v>839</v>
      </c>
      <c r="C804" s="68" t="s">
        <v>274</v>
      </c>
      <c r="D804" s="68" t="s">
        <v>431</v>
      </c>
      <c r="E804" s="68" t="s">
        <v>900</v>
      </c>
      <c r="F804" s="68">
        <v>5</v>
      </c>
      <c r="H804" s="68" t="s">
        <v>300</v>
      </c>
      <c r="I804" s="68" t="s">
        <v>888</v>
      </c>
      <c r="J804" s="92" t="s">
        <v>855</v>
      </c>
    </row>
    <row r="805" spans="2:10">
      <c r="B805" s="68" t="s">
        <v>839</v>
      </c>
      <c r="C805" s="68" t="s">
        <v>274</v>
      </c>
      <c r="D805" s="68" t="s">
        <v>438</v>
      </c>
      <c r="E805" s="68" t="s">
        <v>900</v>
      </c>
      <c r="F805" s="68">
        <v>5</v>
      </c>
      <c r="H805" s="68" t="s">
        <v>300</v>
      </c>
      <c r="I805" s="68" t="s">
        <v>888</v>
      </c>
      <c r="J805" s="92" t="s">
        <v>856</v>
      </c>
    </row>
    <row r="806" spans="2:10">
      <c r="B806" s="68" t="s">
        <v>839</v>
      </c>
      <c r="C806" s="68" t="s">
        <v>274</v>
      </c>
      <c r="D806" s="68" t="s">
        <v>444</v>
      </c>
      <c r="E806" s="68" t="s">
        <v>900</v>
      </c>
      <c r="F806" s="68">
        <v>5</v>
      </c>
      <c r="H806" s="68" t="s">
        <v>300</v>
      </c>
      <c r="I806" s="68" t="s">
        <v>888</v>
      </c>
      <c r="J806" s="92" t="s">
        <v>857</v>
      </c>
    </row>
    <row r="807" spans="2:10">
      <c r="B807" s="68" t="s">
        <v>839</v>
      </c>
      <c r="C807" s="68" t="s">
        <v>274</v>
      </c>
      <c r="D807" s="68" t="s">
        <v>452</v>
      </c>
      <c r="E807" s="68" t="s">
        <v>900</v>
      </c>
      <c r="F807" s="68">
        <v>5</v>
      </c>
      <c r="H807" s="68" t="s">
        <v>300</v>
      </c>
      <c r="I807" s="68" t="s">
        <v>888</v>
      </c>
      <c r="J807" s="92" t="s">
        <v>858</v>
      </c>
    </row>
    <row r="808" spans="2:10">
      <c r="B808" s="68" t="s">
        <v>839</v>
      </c>
      <c r="C808" s="68" t="s">
        <v>274</v>
      </c>
      <c r="D808" s="68" t="s">
        <v>461</v>
      </c>
      <c r="E808" s="68" t="s">
        <v>900</v>
      </c>
      <c r="F808" s="68">
        <v>5</v>
      </c>
      <c r="H808" s="68" t="s">
        <v>300</v>
      </c>
      <c r="I808" s="68" t="s">
        <v>888</v>
      </c>
      <c r="J808" s="92" t="s">
        <v>859</v>
      </c>
    </row>
    <row r="809" spans="2:10">
      <c r="B809" s="68" t="s">
        <v>839</v>
      </c>
      <c r="C809" s="68" t="s">
        <v>274</v>
      </c>
      <c r="D809" s="68" t="s">
        <v>470</v>
      </c>
      <c r="E809" s="68" t="s">
        <v>900</v>
      </c>
      <c r="F809" s="68">
        <v>5</v>
      </c>
      <c r="H809" s="68" t="s">
        <v>300</v>
      </c>
      <c r="I809" s="68" t="s">
        <v>888</v>
      </c>
      <c r="J809" s="92" t="s">
        <v>860</v>
      </c>
    </row>
    <row r="810" spans="2:10">
      <c r="B810" s="68" t="s">
        <v>839</v>
      </c>
      <c r="C810" s="68" t="s">
        <v>274</v>
      </c>
      <c r="D810" s="68" t="s">
        <v>479</v>
      </c>
      <c r="E810" s="68" t="s">
        <v>900</v>
      </c>
      <c r="F810" s="68">
        <v>5</v>
      </c>
      <c r="H810" s="68" t="s">
        <v>300</v>
      </c>
      <c r="I810" s="68" t="s">
        <v>888</v>
      </c>
      <c r="J810" s="92" t="s">
        <v>861</v>
      </c>
    </row>
    <row r="811" spans="2:10">
      <c r="B811" s="68" t="s">
        <v>839</v>
      </c>
      <c r="C811" s="68" t="s">
        <v>274</v>
      </c>
      <c r="D811" s="68" t="s">
        <v>488</v>
      </c>
      <c r="E811" s="68" t="s">
        <v>900</v>
      </c>
      <c r="F811" s="68">
        <v>5</v>
      </c>
      <c r="H811" s="68" t="s">
        <v>300</v>
      </c>
      <c r="I811" s="68" t="s">
        <v>888</v>
      </c>
      <c r="J811" s="92" t="s">
        <v>862</v>
      </c>
    </row>
    <row r="812" spans="2:10">
      <c r="B812" s="68" t="s">
        <v>839</v>
      </c>
      <c r="C812" s="68" t="s">
        <v>274</v>
      </c>
      <c r="D812" s="68" t="s">
        <v>497</v>
      </c>
      <c r="E812" s="68" t="s">
        <v>900</v>
      </c>
      <c r="F812" s="68">
        <v>5</v>
      </c>
      <c r="H812" s="68" t="s">
        <v>300</v>
      </c>
      <c r="I812" s="68" t="s">
        <v>888</v>
      </c>
      <c r="J812" s="92" t="s">
        <v>863</v>
      </c>
    </row>
    <row r="813" spans="2:10">
      <c r="B813" s="68" t="s">
        <v>839</v>
      </c>
      <c r="C813" s="68" t="s">
        <v>274</v>
      </c>
      <c r="D813" s="68" t="s">
        <v>506</v>
      </c>
      <c r="E813" s="68" t="s">
        <v>900</v>
      </c>
      <c r="F813" s="68">
        <v>5</v>
      </c>
      <c r="H813" s="68" t="s">
        <v>300</v>
      </c>
      <c r="I813" s="68" t="s">
        <v>888</v>
      </c>
      <c r="J813" s="92" t="s">
        <v>864</v>
      </c>
    </row>
    <row r="814" spans="2:10">
      <c r="B814" s="68" t="s">
        <v>839</v>
      </c>
      <c r="C814" s="68" t="s">
        <v>274</v>
      </c>
      <c r="D814" s="68" t="s">
        <v>515</v>
      </c>
      <c r="E814" s="68" t="s">
        <v>900</v>
      </c>
      <c r="F814" s="68">
        <v>5</v>
      </c>
      <c r="H814" s="68" t="s">
        <v>300</v>
      </c>
      <c r="I814" s="68" t="s">
        <v>888</v>
      </c>
      <c r="J814" s="92" t="s">
        <v>865</v>
      </c>
    </row>
    <row r="815" spans="2:10">
      <c r="B815" s="68" t="s">
        <v>839</v>
      </c>
      <c r="C815" s="68" t="s">
        <v>274</v>
      </c>
      <c r="D815" s="68" t="s">
        <v>524</v>
      </c>
      <c r="E815" s="68" t="s">
        <v>900</v>
      </c>
      <c r="F815" s="68">
        <v>5</v>
      </c>
      <c r="G815" s="68" t="s">
        <v>911</v>
      </c>
      <c r="H815" s="68" t="s">
        <v>300</v>
      </c>
      <c r="I815" s="68" t="s">
        <v>888</v>
      </c>
      <c r="J815" s="92" t="s">
        <v>866</v>
      </c>
    </row>
    <row r="816" spans="2:10">
      <c r="B816" s="68" t="s">
        <v>839</v>
      </c>
      <c r="C816" s="68" t="s">
        <v>274</v>
      </c>
      <c r="D816" s="68" t="s">
        <v>587</v>
      </c>
      <c r="E816" s="68" t="s">
        <v>900</v>
      </c>
      <c r="F816" s="68">
        <v>5</v>
      </c>
      <c r="H816" s="68" t="s">
        <v>300</v>
      </c>
      <c r="I816" s="68" t="s">
        <v>888</v>
      </c>
      <c r="J816" s="68" t="s">
        <v>867</v>
      </c>
    </row>
    <row r="817" spans="2:10">
      <c r="B817" s="68" t="s">
        <v>839</v>
      </c>
      <c r="C817" s="68" t="s">
        <v>274</v>
      </c>
      <c r="D817" s="68" t="s">
        <v>596</v>
      </c>
      <c r="E817" s="68" t="s">
        <v>900</v>
      </c>
      <c r="F817" s="68">
        <v>5</v>
      </c>
      <c r="H817" s="68" t="s">
        <v>300</v>
      </c>
      <c r="I817" s="68" t="s">
        <v>888</v>
      </c>
      <c r="J817" s="68" t="s">
        <v>868</v>
      </c>
    </row>
    <row r="818" spans="2:10">
      <c r="B818" s="68" t="s">
        <v>839</v>
      </c>
      <c r="C818" s="68" t="s">
        <v>274</v>
      </c>
      <c r="D818" s="68" t="s">
        <v>605</v>
      </c>
      <c r="E818" s="68" t="s">
        <v>900</v>
      </c>
      <c r="F818" s="68">
        <v>5</v>
      </c>
      <c r="H818" s="68" t="s">
        <v>300</v>
      </c>
      <c r="I818" s="68" t="s">
        <v>888</v>
      </c>
      <c r="J818" s="68" t="s">
        <v>869</v>
      </c>
    </row>
    <row r="819" spans="2:10">
      <c r="B819" s="68" t="s">
        <v>839</v>
      </c>
      <c r="C819" s="68" t="s">
        <v>274</v>
      </c>
      <c r="D819" s="68" t="s">
        <v>614</v>
      </c>
      <c r="E819" s="68" t="s">
        <v>900</v>
      </c>
      <c r="F819" s="68">
        <v>5</v>
      </c>
      <c r="H819" s="68" t="s">
        <v>300</v>
      </c>
      <c r="I819" s="68" t="s">
        <v>888</v>
      </c>
      <c r="J819" s="68" t="s">
        <v>870</v>
      </c>
    </row>
    <row r="820" spans="2:10">
      <c r="B820" s="68" t="s">
        <v>839</v>
      </c>
      <c r="C820" s="68" t="s">
        <v>274</v>
      </c>
      <c r="D820" s="68" t="s">
        <v>623</v>
      </c>
      <c r="E820" s="68" t="s">
        <v>900</v>
      </c>
      <c r="F820" s="68">
        <v>5</v>
      </c>
      <c r="H820" s="68" t="s">
        <v>300</v>
      </c>
      <c r="I820" s="68" t="s">
        <v>888</v>
      </c>
      <c r="J820" s="68" t="s">
        <v>871</v>
      </c>
    </row>
    <row r="821" spans="2:10">
      <c r="B821" s="68" t="s">
        <v>839</v>
      </c>
      <c r="C821" s="68" t="s">
        <v>274</v>
      </c>
      <c r="D821" s="68" t="s">
        <v>815</v>
      </c>
      <c r="E821" s="68" t="s">
        <v>900</v>
      </c>
      <c r="F821" s="68">
        <v>5</v>
      </c>
      <c r="H821" s="68" t="s">
        <v>300</v>
      </c>
      <c r="I821" s="68" t="s">
        <v>888</v>
      </c>
      <c r="J821" s="68" t="s">
        <v>872</v>
      </c>
    </row>
    <row r="822" spans="2:10">
      <c r="B822" s="68" t="s">
        <v>839</v>
      </c>
      <c r="C822" s="68" t="s">
        <v>274</v>
      </c>
      <c r="D822" s="68" t="s">
        <v>632</v>
      </c>
      <c r="E822" s="68" t="s">
        <v>900</v>
      </c>
      <c r="F822" s="68">
        <v>5</v>
      </c>
      <c r="H822" s="68" t="s">
        <v>300</v>
      </c>
      <c r="I822" s="68" t="s">
        <v>888</v>
      </c>
      <c r="J822" s="68" t="s">
        <v>873</v>
      </c>
    </row>
    <row r="823" spans="2:10">
      <c r="B823" s="68" t="s">
        <v>839</v>
      </c>
      <c r="C823" s="68" t="s">
        <v>274</v>
      </c>
      <c r="D823" s="68" t="s">
        <v>641</v>
      </c>
      <c r="E823" s="68" t="s">
        <v>900</v>
      </c>
      <c r="F823" s="68">
        <v>5</v>
      </c>
      <c r="H823" s="68" t="s">
        <v>300</v>
      </c>
      <c r="I823" s="68" t="s">
        <v>888</v>
      </c>
      <c r="J823" s="68" t="s">
        <v>874</v>
      </c>
    </row>
    <row r="824" spans="2:10">
      <c r="B824" s="68" t="s">
        <v>839</v>
      </c>
      <c r="C824" s="68" t="s">
        <v>274</v>
      </c>
      <c r="D824" s="68" t="s">
        <v>824</v>
      </c>
      <c r="E824" s="68" t="s">
        <v>900</v>
      </c>
      <c r="F824" s="68">
        <v>5</v>
      </c>
      <c r="H824" s="68" t="s">
        <v>300</v>
      </c>
      <c r="I824" s="68" t="s">
        <v>888</v>
      </c>
      <c r="J824" s="68" t="s">
        <v>875</v>
      </c>
    </row>
    <row r="825" spans="2:10">
      <c r="B825" s="68" t="s">
        <v>839</v>
      </c>
      <c r="C825" s="68" t="s">
        <v>274</v>
      </c>
      <c r="D825" s="68" t="s">
        <v>656</v>
      </c>
      <c r="E825" s="68" t="s">
        <v>900</v>
      </c>
      <c r="F825" s="68">
        <v>5</v>
      </c>
      <c r="H825" s="68" t="s">
        <v>300</v>
      </c>
      <c r="I825" s="68" t="s">
        <v>888</v>
      </c>
      <c r="J825" s="68" t="s">
        <v>876</v>
      </c>
    </row>
    <row r="826" spans="2:10">
      <c r="B826" s="68" t="s">
        <v>839</v>
      </c>
      <c r="C826" s="68" t="s">
        <v>274</v>
      </c>
      <c r="D826" s="68" t="s">
        <v>665</v>
      </c>
      <c r="E826" s="68" t="s">
        <v>900</v>
      </c>
      <c r="F826" s="68">
        <v>5</v>
      </c>
      <c r="H826" s="68" t="s">
        <v>300</v>
      </c>
      <c r="I826" s="68" t="s">
        <v>888</v>
      </c>
      <c r="J826" s="68" t="s">
        <v>877</v>
      </c>
    </row>
    <row r="827" spans="2:10">
      <c r="B827" s="68" t="s">
        <v>839</v>
      </c>
      <c r="C827" s="68" t="s">
        <v>274</v>
      </c>
      <c r="D827" s="68" t="s">
        <v>674</v>
      </c>
      <c r="E827" s="68" t="s">
        <v>900</v>
      </c>
      <c r="F827" s="68">
        <v>5</v>
      </c>
      <c r="H827" s="68" t="s">
        <v>300</v>
      </c>
      <c r="I827" s="68" t="s">
        <v>888</v>
      </c>
      <c r="J827" s="68" t="s">
        <v>878</v>
      </c>
    </row>
    <row r="828" spans="2:10">
      <c r="B828" s="68" t="s">
        <v>839</v>
      </c>
      <c r="C828" s="68" t="s">
        <v>274</v>
      </c>
      <c r="D828" s="68" t="s">
        <v>683</v>
      </c>
      <c r="E828" s="68" t="s">
        <v>900</v>
      </c>
      <c r="F828" s="68">
        <v>5</v>
      </c>
      <c r="H828" s="68" t="s">
        <v>300</v>
      </c>
      <c r="I828" s="68" t="s">
        <v>888</v>
      </c>
      <c r="J828" s="68" t="s">
        <v>879</v>
      </c>
    </row>
    <row r="829" spans="2:10">
      <c r="B829" s="68" t="s">
        <v>839</v>
      </c>
      <c r="C829" s="68" t="s">
        <v>274</v>
      </c>
      <c r="D829" s="68" t="s">
        <v>905</v>
      </c>
      <c r="E829" s="68" t="s">
        <v>900</v>
      </c>
      <c r="F829" s="68">
        <v>5</v>
      </c>
      <c r="H829" s="68" t="s">
        <v>300</v>
      </c>
      <c r="I829" s="68" t="s">
        <v>888</v>
      </c>
      <c r="J829" s="68" t="s">
        <v>902</v>
      </c>
    </row>
    <row r="830" spans="2:10">
      <c r="B830" s="68" t="s">
        <v>839</v>
      </c>
      <c r="C830" s="68" t="s">
        <v>274</v>
      </c>
      <c r="D830" s="68" t="s">
        <v>906</v>
      </c>
      <c r="E830" s="68" t="s">
        <v>900</v>
      </c>
      <c r="F830" s="68">
        <v>5</v>
      </c>
      <c r="H830" s="68" t="s">
        <v>300</v>
      </c>
      <c r="I830" s="68" t="s">
        <v>888</v>
      </c>
      <c r="J830" s="68" t="s">
        <v>904</v>
      </c>
    </row>
    <row r="831" spans="2:10">
      <c r="B831" s="68" t="s">
        <v>839</v>
      </c>
      <c r="C831" s="68" t="s">
        <v>274</v>
      </c>
      <c r="D831" s="68" t="s">
        <v>689</v>
      </c>
      <c r="E831" s="68" t="s">
        <v>900</v>
      </c>
      <c r="F831" s="68">
        <v>5</v>
      </c>
      <c r="H831" s="68" t="s">
        <v>300</v>
      </c>
      <c r="I831" s="68" t="s">
        <v>888</v>
      </c>
      <c r="J831" s="68" t="s">
        <v>880</v>
      </c>
    </row>
    <row r="832" spans="2:10">
      <c r="B832" s="68" t="s">
        <v>839</v>
      </c>
      <c r="C832" s="68" t="s">
        <v>274</v>
      </c>
      <c r="D832" s="68" t="s">
        <v>698</v>
      </c>
      <c r="E832" s="68" t="s">
        <v>900</v>
      </c>
      <c r="F832" s="68">
        <v>5</v>
      </c>
      <c r="H832" s="68" t="s">
        <v>300</v>
      </c>
      <c r="I832" s="68" t="s">
        <v>888</v>
      </c>
      <c r="J832" s="68" t="s">
        <v>881</v>
      </c>
    </row>
    <row r="833" spans="2:10">
      <c r="B833" s="68" t="s">
        <v>839</v>
      </c>
      <c r="C833" s="68" t="s">
        <v>274</v>
      </c>
      <c r="D833" s="68" t="s">
        <v>707</v>
      </c>
      <c r="E833" s="68" t="s">
        <v>900</v>
      </c>
      <c r="F833" s="68">
        <v>5</v>
      </c>
      <c r="H833" s="68" t="s">
        <v>300</v>
      </c>
      <c r="I833" s="68" t="s">
        <v>888</v>
      </c>
      <c r="J833" s="68" t="s">
        <v>882</v>
      </c>
    </row>
    <row r="834" spans="2:10">
      <c r="B834" s="68" t="s">
        <v>839</v>
      </c>
      <c r="C834" s="68" t="s">
        <v>274</v>
      </c>
      <c r="D834" s="68" t="s">
        <v>716</v>
      </c>
      <c r="E834" s="68" t="s">
        <v>900</v>
      </c>
      <c r="F834" s="68">
        <v>5</v>
      </c>
      <c r="H834" s="68" t="s">
        <v>300</v>
      </c>
      <c r="I834" s="68" t="s">
        <v>888</v>
      </c>
      <c r="J834" s="68" t="s">
        <v>883</v>
      </c>
    </row>
    <row r="835" spans="2:10">
      <c r="B835" s="68" t="s">
        <v>839</v>
      </c>
      <c r="C835" s="68" t="s">
        <v>274</v>
      </c>
      <c r="D835" s="68" t="s">
        <v>725</v>
      </c>
      <c r="E835" s="68" t="s">
        <v>900</v>
      </c>
      <c r="F835" s="68">
        <v>5</v>
      </c>
      <c r="H835" s="68" t="s">
        <v>300</v>
      </c>
      <c r="I835" s="68" t="s">
        <v>888</v>
      </c>
      <c r="J835" s="68" t="s">
        <v>884</v>
      </c>
    </row>
    <row r="836" spans="2:10">
      <c r="B836" s="68" t="s">
        <v>839</v>
      </c>
      <c r="C836" s="68" t="s">
        <v>274</v>
      </c>
      <c r="D836" s="68" t="s">
        <v>734</v>
      </c>
      <c r="E836" s="68" t="s">
        <v>900</v>
      </c>
      <c r="F836" s="68">
        <v>5</v>
      </c>
      <c r="H836" s="68" t="s">
        <v>300</v>
      </c>
      <c r="I836" s="68" t="s">
        <v>888</v>
      </c>
      <c r="J836" s="68" t="s">
        <v>885</v>
      </c>
    </row>
    <row r="837" spans="2:10">
      <c r="B837" s="68" t="s">
        <v>839</v>
      </c>
      <c r="C837" s="68" t="s">
        <v>274</v>
      </c>
      <c r="D837" s="68" t="s">
        <v>743</v>
      </c>
      <c r="E837" s="68" t="s">
        <v>900</v>
      </c>
      <c r="F837" s="68">
        <v>5</v>
      </c>
      <c r="H837" s="68" t="s">
        <v>300</v>
      </c>
      <c r="I837" s="68" t="s">
        <v>888</v>
      </c>
      <c r="J837" s="68" t="s">
        <v>886</v>
      </c>
    </row>
    <row r="838" spans="2:10">
      <c r="B838" s="68" t="s">
        <v>839</v>
      </c>
      <c r="C838" s="68" t="s">
        <v>274</v>
      </c>
      <c r="D838" s="68" t="s">
        <v>752</v>
      </c>
      <c r="E838" s="68" t="s">
        <v>900</v>
      </c>
      <c r="F838" s="68">
        <v>5</v>
      </c>
      <c r="G838" s="68" t="s">
        <v>911</v>
      </c>
      <c r="H838" s="68" t="s">
        <v>300</v>
      </c>
      <c r="I838" s="68" t="s">
        <v>888</v>
      </c>
      <c r="J838" s="68" t="s">
        <v>887</v>
      </c>
    </row>
    <row r="839" spans="2:10">
      <c r="B839" s="68" t="s">
        <v>839</v>
      </c>
      <c r="C839" s="68" t="s">
        <v>274</v>
      </c>
      <c r="D839" s="68" t="s">
        <v>308</v>
      </c>
      <c r="E839" s="68" t="s">
        <v>900</v>
      </c>
      <c r="F839" s="68">
        <v>5</v>
      </c>
      <c r="H839" s="68" t="s">
        <v>300</v>
      </c>
      <c r="I839" s="68" t="s">
        <v>889</v>
      </c>
      <c r="J839" s="92" t="s">
        <v>841</v>
      </c>
    </row>
    <row r="840" spans="2:10">
      <c r="B840" s="68" t="s">
        <v>839</v>
      </c>
      <c r="C840" s="68" t="s">
        <v>274</v>
      </c>
      <c r="D840" s="68" t="s">
        <v>317</v>
      </c>
      <c r="E840" s="68" t="s">
        <v>900</v>
      </c>
      <c r="F840" s="68">
        <v>5</v>
      </c>
      <c r="H840" s="68" t="s">
        <v>300</v>
      </c>
      <c r="I840" s="68" t="s">
        <v>889</v>
      </c>
      <c r="J840" s="92" t="s">
        <v>842</v>
      </c>
    </row>
    <row r="841" spans="2:10">
      <c r="B841" s="68" t="s">
        <v>839</v>
      </c>
      <c r="C841" s="68" t="s">
        <v>274</v>
      </c>
      <c r="D841" s="68" t="s">
        <v>326</v>
      </c>
      <c r="E841" s="68" t="s">
        <v>900</v>
      </c>
      <c r="F841" s="68">
        <v>5</v>
      </c>
      <c r="H841" s="68" t="s">
        <v>300</v>
      </c>
      <c r="I841" s="68" t="s">
        <v>889</v>
      </c>
      <c r="J841" s="92" t="s">
        <v>843</v>
      </c>
    </row>
    <row r="842" spans="2:10">
      <c r="B842" s="68" t="s">
        <v>839</v>
      </c>
      <c r="C842" s="68" t="s">
        <v>274</v>
      </c>
      <c r="D842" s="68" t="s">
        <v>335</v>
      </c>
      <c r="E842" s="68" t="s">
        <v>900</v>
      </c>
      <c r="F842" s="68">
        <v>5</v>
      </c>
      <c r="H842" s="68" t="s">
        <v>300</v>
      </c>
      <c r="I842" s="68" t="s">
        <v>889</v>
      </c>
      <c r="J842" s="68" t="s">
        <v>844</v>
      </c>
    </row>
    <row r="843" spans="2:10">
      <c r="B843" s="68" t="s">
        <v>839</v>
      </c>
      <c r="C843" s="68" t="s">
        <v>274</v>
      </c>
      <c r="D843" s="68" t="s">
        <v>344</v>
      </c>
      <c r="E843" s="68" t="s">
        <v>900</v>
      </c>
      <c r="F843" s="68">
        <v>5</v>
      </c>
      <c r="H843" s="68" t="s">
        <v>300</v>
      </c>
      <c r="I843" s="68" t="s">
        <v>889</v>
      </c>
      <c r="J843" s="92" t="s">
        <v>845</v>
      </c>
    </row>
    <row r="844" spans="2:10">
      <c r="B844" s="68" t="s">
        <v>839</v>
      </c>
      <c r="C844" s="68" t="s">
        <v>274</v>
      </c>
      <c r="D844" s="68" t="s">
        <v>353</v>
      </c>
      <c r="E844" s="68" t="s">
        <v>900</v>
      </c>
      <c r="F844" s="68">
        <v>5</v>
      </c>
      <c r="H844" s="68" t="s">
        <v>300</v>
      </c>
      <c r="I844" s="68" t="s">
        <v>889</v>
      </c>
      <c r="J844" s="92" t="s">
        <v>846</v>
      </c>
    </row>
    <row r="845" spans="2:10">
      <c r="B845" s="68" t="s">
        <v>839</v>
      </c>
      <c r="C845" s="68" t="s">
        <v>274</v>
      </c>
      <c r="D845" s="68" t="s">
        <v>362</v>
      </c>
      <c r="E845" s="68" t="s">
        <v>900</v>
      </c>
      <c r="F845" s="68">
        <v>5</v>
      </c>
      <c r="H845" s="68" t="s">
        <v>300</v>
      </c>
      <c r="I845" s="68" t="s">
        <v>889</v>
      </c>
      <c r="J845" s="92" t="s">
        <v>847</v>
      </c>
    </row>
    <row r="846" spans="2:10">
      <c r="B846" s="68" t="s">
        <v>839</v>
      </c>
      <c r="C846" s="68" t="s">
        <v>274</v>
      </c>
      <c r="D846" s="68" t="s">
        <v>371</v>
      </c>
      <c r="E846" s="68" t="s">
        <v>900</v>
      </c>
      <c r="F846" s="68">
        <v>5</v>
      </c>
      <c r="H846" s="68" t="s">
        <v>300</v>
      </c>
      <c r="I846" s="68" t="s">
        <v>889</v>
      </c>
      <c r="J846" s="92" t="s">
        <v>848</v>
      </c>
    </row>
    <row r="847" spans="2:10">
      <c r="B847" s="68" t="s">
        <v>839</v>
      </c>
      <c r="C847" s="68" t="s">
        <v>274</v>
      </c>
      <c r="D847" s="68" t="s">
        <v>380</v>
      </c>
      <c r="E847" s="68" t="s">
        <v>900</v>
      </c>
      <c r="F847" s="68">
        <v>5</v>
      </c>
      <c r="H847" s="68" t="s">
        <v>300</v>
      </c>
      <c r="I847" s="68" t="s">
        <v>889</v>
      </c>
      <c r="J847" s="92" t="s">
        <v>849</v>
      </c>
    </row>
    <row r="848" spans="2:10">
      <c r="B848" s="68" t="s">
        <v>839</v>
      </c>
      <c r="C848" s="68" t="s">
        <v>274</v>
      </c>
      <c r="D848" s="68" t="s">
        <v>389</v>
      </c>
      <c r="E848" s="68" t="s">
        <v>900</v>
      </c>
      <c r="F848" s="68">
        <v>5</v>
      </c>
      <c r="H848" s="68" t="s">
        <v>300</v>
      </c>
      <c r="I848" s="68" t="s">
        <v>889</v>
      </c>
      <c r="J848" s="92" t="s">
        <v>850</v>
      </c>
    </row>
    <row r="849" spans="2:10">
      <c r="B849" s="68" t="s">
        <v>839</v>
      </c>
      <c r="C849" s="68" t="s">
        <v>274</v>
      </c>
      <c r="D849" s="68" t="s">
        <v>828</v>
      </c>
      <c r="E849" s="68" t="s">
        <v>900</v>
      </c>
      <c r="F849" s="68">
        <v>5</v>
      </c>
      <c r="H849" s="68" t="s">
        <v>300</v>
      </c>
      <c r="I849" s="68" t="s">
        <v>889</v>
      </c>
      <c r="J849" s="92" t="s">
        <v>851</v>
      </c>
    </row>
    <row r="850" spans="2:10">
      <c r="B850" s="68" t="s">
        <v>839</v>
      </c>
      <c r="C850" s="68" t="s">
        <v>274</v>
      </c>
      <c r="D850" s="68" t="s">
        <v>407</v>
      </c>
      <c r="E850" s="68" t="s">
        <v>900</v>
      </c>
      <c r="F850" s="68">
        <v>5</v>
      </c>
      <c r="H850" s="68" t="s">
        <v>300</v>
      </c>
      <c r="I850" s="68" t="s">
        <v>889</v>
      </c>
      <c r="J850" s="92" t="s">
        <v>852</v>
      </c>
    </row>
    <row r="851" spans="2:10">
      <c r="B851" s="68" t="s">
        <v>839</v>
      </c>
      <c r="C851" s="68" t="s">
        <v>274</v>
      </c>
      <c r="D851" s="68" t="s">
        <v>416</v>
      </c>
      <c r="E851" s="68" t="s">
        <v>900</v>
      </c>
      <c r="F851" s="68">
        <v>5</v>
      </c>
      <c r="H851" s="68" t="s">
        <v>300</v>
      </c>
      <c r="I851" s="68" t="s">
        <v>889</v>
      </c>
      <c r="J851" s="92" t="s">
        <v>853</v>
      </c>
    </row>
    <row r="852" spans="2:10">
      <c r="B852" s="68" t="s">
        <v>839</v>
      </c>
      <c r="C852" s="68" t="s">
        <v>274</v>
      </c>
      <c r="D852" s="68" t="s">
        <v>425</v>
      </c>
      <c r="E852" s="68" t="s">
        <v>900</v>
      </c>
      <c r="F852" s="68">
        <v>5</v>
      </c>
      <c r="G852" s="68" t="s">
        <v>910</v>
      </c>
      <c r="H852" s="68" t="s">
        <v>300</v>
      </c>
      <c r="I852" s="68" t="s">
        <v>889</v>
      </c>
      <c r="J852" s="92" t="s">
        <v>854</v>
      </c>
    </row>
    <row r="853" spans="2:10">
      <c r="B853" s="68" t="s">
        <v>839</v>
      </c>
      <c r="C853" s="68" t="s">
        <v>274</v>
      </c>
      <c r="D853" s="68" t="s">
        <v>434</v>
      </c>
      <c r="E853" s="68" t="s">
        <v>900</v>
      </c>
      <c r="F853" s="68">
        <v>5</v>
      </c>
      <c r="H853" s="68" t="s">
        <v>300</v>
      </c>
      <c r="I853" s="68" t="s">
        <v>889</v>
      </c>
      <c r="J853" s="92" t="s">
        <v>855</v>
      </c>
    </row>
    <row r="854" spans="2:10">
      <c r="B854" s="68" t="s">
        <v>839</v>
      </c>
      <c r="C854" s="68" t="s">
        <v>274</v>
      </c>
      <c r="D854" s="68" t="s">
        <v>440</v>
      </c>
      <c r="E854" s="68" t="s">
        <v>900</v>
      </c>
      <c r="F854" s="68">
        <v>5</v>
      </c>
      <c r="H854" s="68" t="s">
        <v>300</v>
      </c>
      <c r="I854" s="68" t="s">
        <v>889</v>
      </c>
      <c r="J854" s="92" t="s">
        <v>856</v>
      </c>
    </row>
    <row r="855" spans="2:10">
      <c r="B855" s="68" t="s">
        <v>839</v>
      </c>
      <c r="C855" s="68" t="s">
        <v>274</v>
      </c>
      <c r="D855" s="68" t="s">
        <v>446</v>
      </c>
      <c r="E855" s="68" t="s">
        <v>900</v>
      </c>
      <c r="F855" s="68">
        <v>5</v>
      </c>
      <c r="H855" s="68" t="s">
        <v>300</v>
      </c>
      <c r="I855" s="68" t="s">
        <v>889</v>
      </c>
      <c r="J855" s="92" t="s">
        <v>857</v>
      </c>
    </row>
    <row r="856" spans="2:10">
      <c r="B856" s="68" t="s">
        <v>839</v>
      </c>
      <c r="C856" s="68" t="s">
        <v>274</v>
      </c>
      <c r="D856" s="68" t="s">
        <v>455</v>
      </c>
      <c r="E856" s="68" t="s">
        <v>900</v>
      </c>
      <c r="F856" s="68">
        <v>5</v>
      </c>
      <c r="H856" s="68" t="s">
        <v>300</v>
      </c>
      <c r="I856" s="68" t="s">
        <v>889</v>
      </c>
      <c r="J856" s="92" t="s">
        <v>858</v>
      </c>
    </row>
    <row r="857" spans="2:10">
      <c r="B857" s="68" t="s">
        <v>839</v>
      </c>
      <c r="C857" s="68" t="s">
        <v>274</v>
      </c>
      <c r="D857" s="68" t="s">
        <v>464</v>
      </c>
      <c r="E857" s="68" t="s">
        <v>900</v>
      </c>
      <c r="F857" s="68">
        <v>5</v>
      </c>
      <c r="H857" s="68" t="s">
        <v>300</v>
      </c>
      <c r="I857" s="68" t="s">
        <v>889</v>
      </c>
      <c r="J857" s="92" t="s">
        <v>859</v>
      </c>
    </row>
    <row r="858" spans="2:10">
      <c r="B858" s="68" t="s">
        <v>839</v>
      </c>
      <c r="C858" s="68" t="s">
        <v>274</v>
      </c>
      <c r="D858" s="68" t="s">
        <v>473</v>
      </c>
      <c r="E858" s="68" t="s">
        <v>900</v>
      </c>
      <c r="F858" s="68">
        <v>5</v>
      </c>
      <c r="H858" s="68" t="s">
        <v>300</v>
      </c>
      <c r="I858" s="68" t="s">
        <v>889</v>
      </c>
      <c r="J858" s="92" t="s">
        <v>860</v>
      </c>
    </row>
    <row r="859" spans="2:10">
      <c r="B859" s="68" t="s">
        <v>839</v>
      </c>
      <c r="C859" s="68" t="s">
        <v>274</v>
      </c>
      <c r="D859" s="68" t="s">
        <v>482</v>
      </c>
      <c r="E859" s="68" t="s">
        <v>900</v>
      </c>
      <c r="F859" s="68">
        <v>5</v>
      </c>
      <c r="H859" s="68" t="s">
        <v>300</v>
      </c>
      <c r="I859" s="68" t="s">
        <v>889</v>
      </c>
      <c r="J859" s="92" t="s">
        <v>861</v>
      </c>
    </row>
    <row r="860" spans="2:10">
      <c r="B860" s="68" t="s">
        <v>839</v>
      </c>
      <c r="C860" s="68" t="s">
        <v>274</v>
      </c>
      <c r="D860" s="68" t="s">
        <v>491</v>
      </c>
      <c r="E860" s="68" t="s">
        <v>900</v>
      </c>
      <c r="F860" s="68">
        <v>5</v>
      </c>
      <c r="H860" s="68" t="s">
        <v>300</v>
      </c>
      <c r="I860" s="68" t="s">
        <v>889</v>
      </c>
      <c r="J860" s="92" t="s">
        <v>862</v>
      </c>
    </row>
    <row r="861" spans="2:10">
      <c r="B861" s="68" t="s">
        <v>839</v>
      </c>
      <c r="C861" s="68" t="s">
        <v>274</v>
      </c>
      <c r="D861" s="68" t="s">
        <v>500</v>
      </c>
      <c r="E861" s="68" t="s">
        <v>900</v>
      </c>
      <c r="F861" s="68">
        <v>5</v>
      </c>
      <c r="H861" s="68" t="s">
        <v>300</v>
      </c>
      <c r="I861" s="68" t="s">
        <v>889</v>
      </c>
      <c r="J861" s="92" t="s">
        <v>863</v>
      </c>
    </row>
    <row r="862" spans="2:10">
      <c r="B862" s="68" t="s">
        <v>839</v>
      </c>
      <c r="C862" s="68" t="s">
        <v>274</v>
      </c>
      <c r="D862" s="68" t="s">
        <v>509</v>
      </c>
      <c r="E862" s="68" t="s">
        <v>900</v>
      </c>
      <c r="F862" s="68">
        <v>5</v>
      </c>
      <c r="H862" s="68" t="s">
        <v>300</v>
      </c>
      <c r="I862" s="68" t="s">
        <v>889</v>
      </c>
      <c r="J862" s="92" t="s">
        <v>864</v>
      </c>
    </row>
    <row r="863" spans="2:10">
      <c r="B863" s="68" t="s">
        <v>839</v>
      </c>
      <c r="C863" s="68" t="s">
        <v>274</v>
      </c>
      <c r="D863" s="68" t="s">
        <v>518</v>
      </c>
      <c r="E863" s="68" t="s">
        <v>900</v>
      </c>
      <c r="F863" s="68">
        <v>5</v>
      </c>
      <c r="H863" s="68" t="s">
        <v>300</v>
      </c>
      <c r="I863" s="68" t="s">
        <v>889</v>
      </c>
      <c r="J863" s="92" t="s">
        <v>865</v>
      </c>
    </row>
    <row r="864" spans="2:10">
      <c r="B864" s="68" t="s">
        <v>839</v>
      </c>
      <c r="C864" s="68" t="s">
        <v>274</v>
      </c>
      <c r="D864" s="68" t="s">
        <v>527</v>
      </c>
      <c r="E864" s="68" t="s">
        <v>900</v>
      </c>
      <c r="F864" s="68">
        <v>5</v>
      </c>
      <c r="G864" s="68" t="s">
        <v>911</v>
      </c>
      <c r="H864" s="68" t="s">
        <v>300</v>
      </c>
      <c r="I864" s="68" t="s">
        <v>889</v>
      </c>
      <c r="J864" s="92" t="s">
        <v>866</v>
      </c>
    </row>
    <row r="865" spans="2:10">
      <c r="B865" s="68" t="s">
        <v>839</v>
      </c>
      <c r="C865" s="68" t="s">
        <v>274</v>
      </c>
      <c r="D865" s="68" t="s">
        <v>590</v>
      </c>
      <c r="E865" s="68" t="s">
        <v>900</v>
      </c>
      <c r="F865" s="68">
        <v>5</v>
      </c>
      <c r="H865" s="68" t="s">
        <v>300</v>
      </c>
      <c r="I865" s="68" t="s">
        <v>889</v>
      </c>
      <c r="J865" s="68" t="s">
        <v>867</v>
      </c>
    </row>
    <row r="866" spans="2:10">
      <c r="B866" s="68" t="s">
        <v>839</v>
      </c>
      <c r="C866" s="68" t="s">
        <v>274</v>
      </c>
      <c r="D866" s="68" t="s">
        <v>599</v>
      </c>
      <c r="E866" s="68" t="s">
        <v>900</v>
      </c>
      <c r="F866" s="68">
        <v>5</v>
      </c>
      <c r="H866" s="68" t="s">
        <v>300</v>
      </c>
      <c r="I866" s="68" t="s">
        <v>889</v>
      </c>
      <c r="J866" s="68" t="s">
        <v>868</v>
      </c>
    </row>
    <row r="867" spans="2:10">
      <c r="B867" s="68" t="s">
        <v>839</v>
      </c>
      <c r="C867" s="68" t="s">
        <v>274</v>
      </c>
      <c r="D867" s="68" t="s">
        <v>608</v>
      </c>
      <c r="E867" s="68" t="s">
        <v>900</v>
      </c>
      <c r="F867" s="68">
        <v>5</v>
      </c>
      <c r="H867" s="68" t="s">
        <v>300</v>
      </c>
      <c r="I867" s="68" t="s">
        <v>889</v>
      </c>
      <c r="J867" s="68" t="s">
        <v>869</v>
      </c>
    </row>
    <row r="868" spans="2:10">
      <c r="B868" s="68" t="s">
        <v>839</v>
      </c>
      <c r="C868" s="68" t="s">
        <v>274</v>
      </c>
      <c r="D868" s="68" t="s">
        <v>617</v>
      </c>
      <c r="E868" s="68" t="s">
        <v>900</v>
      </c>
      <c r="F868" s="68">
        <v>5</v>
      </c>
      <c r="H868" s="68" t="s">
        <v>300</v>
      </c>
      <c r="I868" s="68" t="s">
        <v>889</v>
      </c>
      <c r="J868" s="68" t="s">
        <v>870</v>
      </c>
    </row>
    <row r="869" spans="2:10">
      <c r="B869" s="68" t="s">
        <v>839</v>
      </c>
      <c r="C869" s="68" t="s">
        <v>274</v>
      </c>
      <c r="D869" s="68" t="s">
        <v>626</v>
      </c>
      <c r="E869" s="68" t="s">
        <v>900</v>
      </c>
      <c r="F869" s="68">
        <v>5</v>
      </c>
      <c r="H869" s="68" t="s">
        <v>300</v>
      </c>
      <c r="I869" s="68" t="s">
        <v>889</v>
      </c>
      <c r="J869" s="68" t="s">
        <v>871</v>
      </c>
    </row>
    <row r="870" spans="2:10">
      <c r="B870" s="68" t="s">
        <v>839</v>
      </c>
      <c r="C870" s="68" t="s">
        <v>274</v>
      </c>
      <c r="D870" s="68" t="s">
        <v>818</v>
      </c>
      <c r="E870" s="68" t="s">
        <v>900</v>
      </c>
      <c r="F870" s="68">
        <v>5</v>
      </c>
      <c r="H870" s="68" t="s">
        <v>300</v>
      </c>
      <c r="I870" s="68" t="s">
        <v>889</v>
      </c>
      <c r="J870" s="68" t="s">
        <v>872</v>
      </c>
    </row>
    <row r="871" spans="2:10">
      <c r="B871" s="68" t="s">
        <v>839</v>
      </c>
      <c r="C871" s="68" t="s">
        <v>274</v>
      </c>
      <c r="D871" s="68" t="s">
        <v>635</v>
      </c>
      <c r="E871" s="68" t="s">
        <v>900</v>
      </c>
      <c r="F871" s="68">
        <v>5</v>
      </c>
      <c r="H871" s="68" t="s">
        <v>300</v>
      </c>
      <c r="I871" s="68" t="s">
        <v>889</v>
      </c>
      <c r="J871" s="68" t="s">
        <v>873</v>
      </c>
    </row>
    <row r="872" spans="2:10">
      <c r="B872" s="68" t="s">
        <v>839</v>
      </c>
      <c r="C872" s="68" t="s">
        <v>274</v>
      </c>
      <c r="D872" s="68" t="s">
        <v>644</v>
      </c>
      <c r="E872" s="68" t="s">
        <v>900</v>
      </c>
      <c r="F872" s="68">
        <v>5</v>
      </c>
      <c r="H872" s="68" t="s">
        <v>300</v>
      </c>
      <c r="I872" s="68" t="s">
        <v>889</v>
      </c>
      <c r="J872" s="68" t="s">
        <v>874</v>
      </c>
    </row>
    <row r="873" spans="2:10">
      <c r="B873" s="68" t="s">
        <v>839</v>
      </c>
      <c r="C873" s="68" t="s">
        <v>274</v>
      </c>
      <c r="D873" s="68" t="s">
        <v>650</v>
      </c>
      <c r="E873" s="68" t="s">
        <v>900</v>
      </c>
      <c r="F873" s="68">
        <v>5</v>
      </c>
      <c r="H873" s="68" t="s">
        <v>300</v>
      </c>
      <c r="I873" s="68" t="s">
        <v>889</v>
      </c>
      <c r="J873" s="68" t="s">
        <v>875</v>
      </c>
    </row>
    <row r="874" spans="2:10">
      <c r="B874" s="68" t="s">
        <v>839</v>
      </c>
      <c r="C874" s="68" t="s">
        <v>274</v>
      </c>
      <c r="D874" s="68" t="s">
        <v>659</v>
      </c>
      <c r="E874" s="68" t="s">
        <v>900</v>
      </c>
      <c r="F874" s="68">
        <v>5</v>
      </c>
      <c r="H874" s="68" t="s">
        <v>300</v>
      </c>
      <c r="I874" s="68" t="s">
        <v>889</v>
      </c>
      <c r="J874" s="68" t="s">
        <v>876</v>
      </c>
    </row>
    <row r="875" spans="2:10">
      <c r="B875" s="68" t="s">
        <v>839</v>
      </c>
      <c r="C875" s="68" t="s">
        <v>274</v>
      </c>
      <c r="D875" s="68" t="s">
        <v>668</v>
      </c>
      <c r="E875" s="68" t="s">
        <v>900</v>
      </c>
      <c r="F875" s="68">
        <v>5</v>
      </c>
      <c r="H875" s="68" t="s">
        <v>300</v>
      </c>
      <c r="I875" s="68" t="s">
        <v>889</v>
      </c>
      <c r="J875" s="68" t="s">
        <v>877</v>
      </c>
    </row>
    <row r="876" spans="2:10">
      <c r="B876" s="68" t="s">
        <v>839</v>
      </c>
      <c r="C876" s="68" t="s">
        <v>274</v>
      </c>
      <c r="D876" s="68" t="s">
        <v>677</v>
      </c>
      <c r="E876" s="68" t="s">
        <v>900</v>
      </c>
      <c r="F876" s="68">
        <v>5</v>
      </c>
      <c r="H876" s="68" t="s">
        <v>300</v>
      </c>
      <c r="I876" s="68" t="s">
        <v>889</v>
      </c>
      <c r="J876" s="68" t="s">
        <v>878</v>
      </c>
    </row>
    <row r="877" spans="2:10">
      <c r="B877" s="68" t="s">
        <v>839</v>
      </c>
      <c r="C877" s="68" t="s">
        <v>274</v>
      </c>
      <c r="D877" s="68" t="s">
        <v>686</v>
      </c>
      <c r="E877" s="68" t="s">
        <v>900</v>
      </c>
      <c r="F877" s="68">
        <v>5</v>
      </c>
      <c r="H877" s="68" t="s">
        <v>300</v>
      </c>
      <c r="I877" s="68" t="s">
        <v>889</v>
      </c>
      <c r="J877" s="68" t="s">
        <v>879</v>
      </c>
    </row>
    <row r="878" spans="2:10">
      <c r="B878" s="68" t="s">
        <v>839</v>
      </c>
      <c r="C878" s="68" t="s">
        <v>274</v>
      </c>
      <c r="D878" s="68" t="s">
        <v>907</v>
      </c>
      <c r="E878" s="68" t="s">
        <v>900</v>
      </c>
      <c r="F878" s="68">
        <v>5</v>
      </c>
      <c r="H878" s="68" t="s">
        <v>300</v>
      </c>
      <c r="I878" s="68" t="s">
        <v>889</v>
      </c>
      <c r="J878" s="68" t="s">
        <v>902</v>
      </c>
    </row>
    <row r="879" spans="2:10">
      <c r="B879" s="68" t="s">
        <v>839</v>
      </c>
      <c r="C879" s="68" t="s">
        <v>274</v>
      </c>
      <c r="D879" s="68" t="s">
        <v>908</v>
      </c>
      <c r="E879" s="68" t="s">
        <v>900</v>
      </c>
      <c r="F879" s="68">
        <v>5</v>
      </c>
      <c r="H879" s="68" t="s">
        <v>300</v>
      </c>
      <c r="I879" s="68" t="s">
        <v>889</v>
      </c>
      <c r="J879" s="68" t="s">
        <v>904</v>
      </c>
    </row>
    <row r="880" spans="2:10">
      <c r="B880" s="68" t="s">
        <v>839</v>
      </c>
      <c r="C880" s="68" t="s">
        <v>274</v>
      </c>
      <c r="D880" s="68" t="s">
        <v>692</v>
      </c>
      <c r="E880" s="68" t="s">
        <v>900</v>
      </c>
      <c r="F880" s="68">
        <v>5</v>
      </c>
      <c r="H880" s="68" t="s">
        <v>300</v>
      </c>
      <c r="I880" s="68" t="s">
        <v>889</v>
      </c>
      <c r="J880" s="68" t="s">
        <v>880</v>
      </c>
    </row>
    <row r="881" spans="2:10">
      <c r="B881" s="68" t="s">
        <v>839</v>
      </c>
      <c r="C881" s="68" t="s">
        <v>274</v>
      </c>
      <c r="D881" s="68" t="s">
        <v>701</v>
      </c>
      <c r="E881" s="68" t="s">
        <v>900</v>
      </c>
      <c r="F881" s="68">
        <v>5</v>
      </c>
      <c r="H881" s="68" t="s">
        <v>300</v>
      </c>
      <c r="I881" s="68" t="s">
        <v>889</v>
      </c>
      <c r="J881" s="68" t="s">
        <v>881</v>
      </c>
    </row>
    <row r="882" spans="2:10">
      <c r="B882" s="68" t="s">
        <v>839</v>
      </c>
      <c r="C882" s="68" t="s">
        <v>274</v>
      </c>
      <c r="D882" s="68" t="s">
        <v>710</v>
      </c>
      <c r="E882" s="68" t="s">
        <v>900</v>
      </c>
      <c r="F882" s="68">
        <v>5</v>
      </c>
      <c r="H882" s="68" t="s">
        <v>300</v>
      </c>
      <c r="I882" s="68" t="s">
        <v>889</v>
      </c>
      <c r="J882" s="68" t="s">
        <v>882</v>
      </c>
    </row>
    <row r="883" spans="2:10">
      <c r="B883" s="68" t="s">
        <v>839</v>
      </c>
      <c r="C883" s="68" t="s">
        <v>274</v>
      </c>
      <c r="D883" s="68" t="s">
        <v>719</v>
      </c>
      <c r="E883" s="68" t="s">
        <v>900</v>
      </c>
      <c r="F883" s="68">
        <v>5</v>
      </c>
      <c r="H883" s="68" t="s">
        <v>300</v>
      </c>
      <c r="I883" s="68" t="s">
        <v>889</v>
      </c>
      <c r="J883" s="68" t="s">
        <v>883</v>
      </c>
    </row>
    <row r="884" spans="2:10">
      <c r="B884" s="68" t="s">
        <v>839</v>
      </c>
      <c r="C884" s="68" t="s">
        <v>274</v>
      </c>
      <c r="D884" s="68" t="s">
        <v>728</v>
      </c>
      <c r="E884" s="68" t="s">
        <v>900</v>
      </c>
      <c r="F884" s="68">
        <v>5</v>
      </c>
      <c r="H884" s="68" t="s">
        <v>300</v>
      </c>
      <c r="I884" s="68" t="s">
        <v>889</v>
      </c>
      <c r="J884" s="68" t="s">
        <v>884</v>
      </c>
    </row>
    <row r="885" spans="2:10">
      <c r="B885" s="68" t="s">
        <v>839</v>
      </c>
      <c r="C885" s="68" t="s">
        <v>274</v>
      </c>
      <c r="D885" s="68" t="s">
        <v>737</v>
      </c>
      <c r="E885" s="68" t="s">
        <v>900</v>
      </c>
      <c r="F885" s="68">
        <v>5</v>
      </c>
      <c r="H885" s="68" t="s">
        <v>300</v>
      </c>
      <c r="I885" s="68" t="s">
        <v>889</v>
      </c>
      <c r="J885" s="68" t="s">
        <v>885</v>
      </c>
    </row>
    <row r="886" spans="2:10">
      <c r="B886" s="68" t="s">
        <v>839</v>
      </c>
      <c r="C886" s="68" t="s">
        <v>274</v>
      </c>
      <c r="D886" s="68" t="s">
        <v>746</v>
      </c>
      <c r="E886" s="68" t="s">
        <v>900</v>
      </c>
      <c r="F886" s="68">
        <v>5</v>
      </c>
      <c r="H886" s="68" t="s">
        <v>300</v>
      </c>
      <c r="I886" s="68" t="s">
        <v>889</v>
      </c>
      <c r="J886" s="68" t="s">
        <v>886</v>
      </c>
    </row>
    <row r="887" spans="2:10">
      <c r="B887" s="68" t="s">
        <v>839</v>
      </c>
      <c r="C887" s="68" t="s">
        <v>274</v>
      </c>
      <c r="D887" s="68" t="s">
        <v>755</v>
      </c>
      <c r="E887" s="68" t="s">
        <v>900</v>
      </c>
      <c r="F887" s="68">
        <v>5</v>
      </c>
      <c r="G887" s="68" t="s">
        <v>911</v>
      </c>
      <c r="H887" s="68" t="s">
        <v>300</v>
      </c>
      <c r="I887" s="68" t="s">
        <v>889</v>
      </c>
      <c r="J887" s="68" t="s">
        <v>887</v>
      </c>
    </row>
    <row r="888" spans="2:10">
      <c r="B888" s="68" t="s">
        <v>839</v>
      </c>
      <c r="C888" s="68" t="s">
        <v>275</v>
      </c>
      <c r="D888" s="68" t="s">
        <v>302</v>
      </c>
      <c r="E888" s="68" t="s">
        <v>900</v>
      </c>
      <c r="F888" s="68">
        <v>5</v>
      </c>
      <c r="H888" s="68" t="s">
        <v>300</v>
      </c>
      <c r="I888" s="68" t="s">
        <v>840</v>
      </c>
      <c r="J888" s="92" t="s">
        <v>841</v>
      </c>
    </row>
    <row r="889" spans="2:10">
      <c r="B889" s="68" t="s">
        <v>839</v>
      </c>
      <c r="C889" s="68" t="s">
        <v>275</v>
      </c>
      <c r="D889" s="68" t="s">
        <v>311</v>
      </c>
      <c r="E889" s="68" t="s">
        <v>900</v>
      </c>
      <c r="F889" s="68">
        <v>5</v>
      </c>
      <c r="H889" s="68" t="s">
        <v>300</v>
      </c>
      <c r="I889" s="68" t="s">
        <v>840</v>
      </c>
      <c r="J889" s="92" t="s">
        <v>842</v>
      </c>
    </row>
    <row r="890" spans="2:10">
      <c r="B890" s="68" t="s">
        <v>839</v>
      </c>
      <c r="C890" s="68" t="s">
        <v>275</v>
      </c>
      <c r="D890" s="68" t="s">
        <v>320</v>
      </c>
      <c r="E890" s="68" t="s">
        <v>900</v>
      </c>
      <c r="F890" s="68">
        <v>5</v>
      </c>
      <c r="H890" s="68" t="s">
        <v>300</v>
      </c>
      <c r="I890" s="68" t="s">
        <v>840</v>
      </c>
      <c r="J890" s="92" t="s">
        <v>843</v>
      </c>
    </row>
    <row r="891" spans="2:10">
      <c r="B891" s="68" t="s">
        <v>839</v>
      </c>
      <c r="C891" s="68" t="s">
        <v>275</v>
      </c>
      <c r="D891" s="68" t="s">
        <v>329</v>
      </c>
      <c r="E891" s="68" t="s">
        <v>900</v>
      </c>
      <c r="F891" s="68">
        <v>5</v>
      </c>
      <c r="H891" s="68" t="s">
        <v>300</v>
      </c>
      <c r="I891" s="68" t="s">
        <v>840</v>
      </c>
      <c r="J891" s="68" t="s">
        <v>844</v>
      </c>
    </row>
    <row r="892" spans="2:10">
      <c r="B892" s="68" t="s">
        <v>839</v>
      </c>
      <c r="C892" s="68" t="s">
        <v>275</v>
      </c>
      <c r="D892" s="68" t="s">
        <v>338</v>
      </c>
      <c r="E892" s="68" t="s">
        <v>900</v>
      </c>
      <c r="F892" s="68">
        <v>5</v>
      </c>
      <c r="H892" s="68" t="s">
        <v>300</v>
      </c>
      <c r="I892" s="68" t="s">
        <v>840</v>
      </c>
      <c r="J892" s="92" t="s">
        <v>845</v>
      </c>
    </row>
    <row r="893" spans="2:10">
      <c r="B893" s="68" t="s">
        <v>839</v>
      </c>
      <c r="C893" s="68" t="s">
        <v>275</v>
      </c>
      <c r="D893" s="68" t="s">
        <v>347</v>
      </c>
      <c r="E893" s="68" t="s">
        <v>900</v>
      </c>
      <c r="F893" s="68">
        <v>5</v>
      </c>
      <c r="H893" s="68" t="s">
        <v>300</v>
      </c>
      <c r="I893" s="68" t="s">
        <v>840</v>
      </c>
      <c r="J893" s="92" t="s">
        <v>846</v>
      </c>
    </row>
    <row r="894" spans="2:10">
      <c r="B894" s="68" t="s">
        <v>839</v>
      </c>
      <c r="C894" s="68" t="s">
        <v>275</v>
      </c>
      <c r="D894" s="68" t="s">
        <v>356</v>
      </c>
      <c r="E894" s="68" t="s">
        <v>900</v>
      </c>
      <c r="F894" s="68">
        <v>5</v>
      </c>
      <c r="H894" s="68" t="s">
        <v>300</v>
      </c>
      <c r="I894" s="68" t="s">
        <v>840</v>
      </c>
      <c r="J894" s="92" t="s">
        <v>847</v>
      </c>
    </row>
    <row r="895" spans="2:10">
      <c r="B895" s="68" t="s">
        <v>839</v>
      </c>
      <c r="C895" s="68" t="s">
        <v>275</v>
      </c>
      <c r="D895" s="68" t="s">
        <v>365</v>
      </c>
      <c r="E895" s="68" t="s">
        <v>900</v>
      </c>
      <c r="F895" s="68">
        <v>5</v>
      </c>
      <c r="H895" s="68" t="s">
        <v>300</v>
      </c>
      <c r="I895" s="68" t="s">
        <v>840</v>
      </c>
      <c r="J895" s="92" t="s">
        <v>848</v>
      </c>
    </row>
    <row r="896" spans="2:10">
      <c r="B896" s="68" t="s">
        <v>839</v>
      </c>
      <c r="C896" s="68" t="s">
        <v>275</v>
      </c>
      <c r="D896" s="68" t="s">
        <v>374</v>
      </c>
      <c r="E896" s="68" t="s">
        <v>900</v>
      </c>
      <c r="F896" s="68">
        <v>5</v>
      </c>
      <c r="H896" s="68" t="s">
        <v>300</v>
      </c>
      <c r="I896" s="68" t="s">
        <v>840</v>
      </c>
      <c r="J896" s="92" t="s">
        <v>849</v>
      </c>
    </row>
    <row r="897" spans="2:10">
      <c r="B897" s="68" t="s">
        <v>839</v>
      </c>
      <c r="C897" s="68" t="s">
        <v>275</v>
      </c>
      <c r="D897" s="68" t="s">
        <v>383</v>
      </c>
      <c r="E897" s="68" t="s">
        <v>900</v>
      </c>
      <c r="F897" s="68">
        <v>5</v>
      </c>
      <c r="H897" s="68" t="s">
        <v>300</v>
      </c>
      <c r="I897" s="68" t="s">
        <v>840</v>
      </c>
      <c r="J897" s="92" t="s">
        <v>850</v>
      </c>
    </row>
    <row r="898" spans="2:10">
      <c r="B898" s="68" t="s">
        <v>839</v>
      </c>
      <c r="C898" s="68" t="s">
        <v>275</v>
      </c>
      <c r="D898" s="68" t="s">
        <v>826</v>
      </c>
      <c r="E898" s="68" t="s">
        <v>900</v>
      </c>
      <c r="F898" s="68">
        <v>5</v>
      </c>
      <c r="H898" s="68" t="s">
        <v>300</v>
      </c>
      <c r="I898" s="68" t="s">
        <v>840</v>
      </c>
      <c r="J898" s="92" t="s">
        <v>851</v>
      </c>
    </row>
    <row r="899" spans="2:10">
      <c r="B899" s="68" t="s">
        <v>839</v>
      </c>
      <c r="C899" s="68" t="s">
        <v>275</v>
      </c>
      <c r="D899" s="68" t="s">
        <v>401</v>
      </c>
      <c r="E899" s="68" t="s">
        <v>900</v>
      </c>
      <c r="F899" s="68">
        <v>5</v>
      </c>
      <c r="H899" s="68" t="s">
        <v>300</v>
      </c>
      <c r="I899" s="68" t="s">
        <v>840</v>
      </c>
      <c r="J899" s="92" t="s">
        <v>852</v>
      </c>
    </row>
    <row r="900" spans="2:10">
      <c r="B900" s="68" t="s">
        <v>839</v>
      </c>
      <c r="C900" s="68" t="s">
        <v>275</v>
      </c>
      <c r="D900" s="68" t="s">
        <v>410</v>
      </c>
      <c r="E900" s="68" t="s">
        <v>900</v>
      </c>
      <c r="F900" s="68">
        <v>5</v>
      </c>
      <c r="H900" s="68" t="s">
        <v>300</v>
      </c>
      <c r="I900" s="68" t="s">
        <v>840</v>
      </c>
      <c r="J900" s="92" t="s">
        <v>853</v>
      </c>
    </row>
    <row r="901" spans="2:10">
      <c r="B901" s="68" t="s">
        <v>839</v>
      </c>
      <c r="C901" s="68" t="s">
        <v>275</v>
      </c>
      <c r="D901" s="68" t="s">
        <v>419</v>
      </c>
      <c r="E901" s="68" t="s">
        <v>900</v>
      </c>
      <c r="F901" s="68">
        <v>5</v>
      </c>
      <c r="G901" s="68" t="s">
        <v>910</v>
      </c>
      <c r="H901" s="68" t="s">
        <v>300</v>
      </c>
      <c r="I901" s="68" t="s">
        <v>840</v>
      </c>
      <c r="J901" s="92" t="s">
        <v>854</v>
      </c>
    </row>
    <row r="902" spans="2:10">
      <c r="B902" s="68" t="s">
        <v>839</v>
      </c>
      <c r="C902" s="68" t="s">
        <v>275</v>
      </c>
      <c r="D902" s="68" t="s">
        <v>428</v>
      </c>
      <c r="E902" s="68" t="s">
        <v>900</v>
      </c>
      <c r="F902" s="68">
        <v>5</v>
      </c>
      <c r="H902" s="68" t="s">
        <v>300</v>
      </c>
      <c r="I902" s="68" t="s">
        <v>840</v>
      </c>
      <c r="J902" s="92" t="s">
        <v>855</v>
      </c>
    </row>
    <row r="903" spans="2:10">
      <c r="B903" s="68" t="s">
        <v>839</v>
      </c>
      <c r="C903" s="68" t="s">
        <v>275</v>
      </c>
      <c r="D903" s="68" t="s">
        <v>436</v>
      </c>
      <c r="E903" s="68" t="s">
        <v>900</v>
      </c>
      <c r="F903" s="68">
        <v>5</v>
      </c>
      <c r="H903" s="68" t="s">
        <v>300</v>
      </c>
      <c r="I903" s="68" t="s">
        <v>840</v>
      </c>
      <c r="J903" s="92" t="s">
        <v>856</v>
      </c>
    </row>
    <row r="904" spans="2:10">
      <c r="B904" s="68" t="s">
        <v>839</v>
      </c>
      <c r="C904" s="68" t="s">
        <v>275</v>
      </c>
      <c r="D904" s="68" t="s">
        <v>442</v>
      </c>
      <c r="E904" s="68" t="s">
        <v>900</v>
      </c>
      <c r="F904" s="68">
        <v>5</v>
      </c>
      <c r="H904" s="68" t="s">
        <v>300</v>
      </c>
      <c r="I904" s="68" t="s">
        <v>840</v>
      </c>
      <c r="J904" s="92" t="s">
        <v>857</v>
      </c>
    </row>
    <row r="905" spans="2:10">
      <c r="B905" s="68" t="s">
        <v>839</v>
      </c>
      <c r="C905" s="68" t="s">
        <v>275</v>
      </c>
      <c r="D905" s="68" t="s">
        <v>449</v>
      </c>
      <c r="E905" s="68" t="s">
        <v>900</v>
      </c>
      <c r="F905" s="68">
        <v>5</v>
      </c>
      <c r="H905" s="68" t="s">
        <v>300</v>
      </c>
      <c r="I905" s="68" t="s">
        <v>840</v>
      </c>
      <c r="J905" s="92" t="s">
        <v>858</v>
      </c>
    </row>
    <row r="906" spans="2:10">
      <c r="B906" s="68" t="s">
        <v>839</v>
      </c>
      <c r="C906" s="68" t="s">
        <v>275</v>
      </c>
      <c r="D906" s="68" t="s">
        <v>458</v>
      </c>
      <c r="E906" s="68" t="s">
        <v>900</v>
      </c>
      <c r="F906" s="68">
        <v>5</v>
      </c>
      <c r="H906" s="68" t="s">
        <v>300</v>
      </c>
      <c r="I906" s="68" t="s">
        <v>840</v>
      </c>
      <c r="J906" s="92" t="s">
        <v>859</v>
      </c>
    </row>
    <row r="907" spans="2:10">
      <c r="B907" s="68" t="s">
        <v>839</v>
      </c>
      <c r="C907" s="68" t="s">
        <v>275</v>
      </c>
      <c r="D907" s="68" t="s">
        <v>467</v>
      </c>
      <c r="E907" s="68" t="s">
        <v>900</v>
      </c>
      <c r="F907" s="68">
        <v>5</v>
      </c>
      <c r="H907" s="68" t="s">
        <v>300</v>
      </c>
      <c r="I907" s="68" t="s">
        <v>840</v>
      </c>
      <c r="J907" s="92" t="s">
        <v>860</v>
      </c>
    </row>
    <row r="908" spans="2:10">
      <c r="B908" s="68" t="s">
        <v>839</v>
      </c>
      <c r="C908" s="68" t="s">
        <v>275</v>
      </c>
      <c r="D908" s="68" t="s">
        <v>476</v>
      </c>
      <c r="E908" s="68" t="s">
        <v>900</v>
      </c>
      <c r="F908" s="68">
        <v>5</v>
      </c>
      <c r="H908" s="68" t="s">
        <v>300</v>
      </c>
      <c r="I908" s="68" t="s">
        <v>840</v>
      </c>
      <c r="J908" s="92" t="s">
        <v>861</v>
      </c>
    </row>
    <row r="909" spans="2:10">
      <c r="B909" s="68" t="s">
        <v>839</v>
      </c>
      <c r="C909" s="68" t="s">
        <v>275</v>
      </c>
      <c r="D909" s="68" t="s">
        <v>485</v>
      </c>
      <c r="E909" s="68" t="s">
        <v>900</v>
      </c>
      <c r="F909" s="68">
        <v>5</v>
      </c>
      <c r="H909" s="68" t="s">
        <v>300</v>
      </c>
      <c r="I909" s="68" t="s">
        <v>840</v>
      </c>
      <c r="J909" s="92" t="s">
        <v>862</v>
      </c>
    </row>
    <row r="910" spans="2:10">
      <c r="B910" s="68" t="s">
        <v>839</v>
      </c>
      <c r="C910" s="68" t="s">
        <v>275</v>
      </c>
      <c r="D910" s="68" t="s">
        <v>494</v>
      </c>
      <c r="E910" s="68" t="s">
        <v>900</v>
      </c>
      <c r="F910" s="68">
        <v>5</v>
      </c>
      <c r="H910" s="68" t="s">
        <v>300</v>
      </c>
      <c r="I910" s="68" t="s">
        <v>840</v>
      </c>
      <c r="J910" s="92" t="s">
        <v>863</v>
      </c>
    </row>
    <row r="911" spans="2:10">
      <c r="B911" s="68" t="s">
        <v>839</v>
      </c>
      <c r="C911" s="68" t="s">
        <v>275</v>
      </c>
      <c r="D911" s="68" t="s">
        <v>503</v>
      </c>
      <c r="E911" s="68" t="s">
        <v>900</v>
      </c>
      <c r="F911" s="68">
        <v>5</v>
      </c>
      <c r="H911" s="68" t="s">
        <v>300</v>
      </c>
      <c r="I911" s="68" t="s">
        <v>840</v>
      </c>
      <c r="J911" s="92" t="s">
        <v>864</v>
      </c>
    </row>
    <row r="912" spans="2:10">
      <c r="B912" s="68" t="s">
        <v>839</v>
      </c>
      <c r="C912" s="68" t="s">
        <v>275</v>
      </c>
      <c r="D912" s="68" t="s">
        <v>512</v>
      </c>
      <c r="E912" s="68" t="s">
        <v>900</v>
      </c>
      <c r="F912" s="68">
        <v>5</v>
      </c>
      <c r="H912" s="68" t="s">
        <v>300</v>
      </c>
      <c r="I912" s="68" t="s">
        <v>840</v>
      </c>
      <c r="J912" s="92" t="s">
        <v>865</v>
      </c>
    </row>
    <row r="913" spans="2:10">
      <c r="B913" s="68" t="s">
        <v>839</v>
      </c>
      <c r="C913" s="68" t="s">
        <v>275</v>
      </c>
      <c r="D913" s="68" t="s">
        <v>521</v>
      </c>
      <c r="E913" s="68" t="s">
        <v>900</v>
      </c>
      <c r="F913" s="68">
        <v>5</v>
      </c>
      <c r="G913" s="68" t="s">
        <v>911</v>
      </c>
      <c r="H913" s="68" t="s">
        <v>300</v>
      </c>
      <c r="I913" s="68" t="s">
        <v>840</v>
      </c>
      <c r="J913" s="92" t="s">
        <v>866</v>
      </c>
    </row>
    <row r="914" spans="2:10">
      <c r="B914" s="68" t="s">
        <v>839</v>
      </c>
      <c r="C914" s="68" t="s">
        <v>275</v>
      </c>
      <c r="D914" s="68" t="s">
        <v>584</v>
      </c>
      <c r="E914" s="68" t="s">
        <v>900</v>
      </c>
      <c r="F914" s="68">
        <v>5</v>
      </c>
      <c r="H914" s="68" t="s">
        <v>300</v>
      </c>
      <c r="I914" s="68" t="s">
        <v>840</v>
      </c>
      <c r="J914" s="68" t="s">
        <v>867</v>
      </c>
    </row>
    <row r="915" spans="2:10">
      <c r="B915" s="68" t="s">
        <v>839</v>
      </c>
      <c r="C915" s="68" t="s">
        <v>275</v>
      </c>
      <c r="D915" s="68" t="s">
        <v>593</v>
      </c>
      <c r="E915" s="68" t="s">
        <v>900</v>
      </c>
      <c r="F915" s="68">
        <v>5</v>
      </c>
      <c r="H915" s="68" t="s">
        <v>300</v>
      </c>
      <c r="I915" s="68" t="s">
        <v>840</v>
      </c>
      <c r="J915" s="68" t="s">
        <v>868</v>
      </c>
    </row>
    <row r="916" spans="2:10">
      <c r="B916" s="68" t="s">
        <v>839</v>
      </c>
      <c r="C916" s="68" t="s">
        <v>275</v>
      </c>
      <c r="D916" s="68" t="s">
        <v>602</v>
      </c>
      <c r="E916" s="68" t="s">
        <v>900</v>
      </c>
      <c r="F916" s="68">
        <v>5</v>
      </c>
      <c r="H916" s="68" t="s">
        <v>300</v>
      </c>
      <c r="I916" s="68" t="s">
        <v>840</v>
      </c>
      <c r="J916" s="68" t="s">
        <v>869</v>
      </c>
    </row>
    <row r="917" spans="2:10">
      <c r="B917" s="68" t="s">
        <v>839</v>
      </c>
      <c r="C917" s="68" t="s">
        <v>275</v>
      </c>
      <c r="D917" s="68" t="s">
        <v>611</v>
      </c>
      <c r="E917" s="68" t="s">
        <v>900</v>
      </c>
      <c r="F917" s="68">
        <v>5</v>
      </c>
      <c r="H917" s="68" t="s">
        <v>300</v>
      </c>
      <c r="I917" s="68" t="s">
        <v>840</v>
      </c>
      <c r="J917" s="68" t="s">
        <v>870</v>
      </c>
    </row>
    <row r="918" spans="2:10">
      <c r="B918" s="68" t="s">
        <v>839</v>
      </c>
      <c r="C918" s="68" t="s">
        <v>275</v>
      </c>
      <c r="D918" s="68" t="s">
        <v>620</v>
      </c>
      <c r="E918" s="68" t="s">
        <v>900</v>
      </c>
      <c r="F918" s="68">
        <v>5</v>
      </c>
      <c r="H918" s="68" t="s">
        <v>300</v>
      </c>
      <c r="I918" s="68" t="s">
        <v>840</v>
      </c>
      <c r="J918" s="68" t="s">
        <v>871</v>
      </c>
    </row>
    <row r="919" spans="2:10">
      <c r="B919" s="68" t="s">
        <v>839</v>
      </c>
      <c r="C919" s="68" t="s">
        <v>275</v>
      </c>
      <c r="D919" s="68" t="s">
        <v>812</v>
      </c>
      <c r="E919" s="68" t="s">
        <v>900</v>
      </c>
      <c r="F919" s="68">
        <v>5</v>
      </c>
      <c r="H919" s="68" t="s">
        <v>300</v>
      </c>
      <c r="I919" s="68" t="s">
        <v>840</v>
      </c>
      <c r="J919" s="68" t="s">
        <v>872</v>
      </c>
    </row>
    <row r="920" spans="2:10">
      <c r="B920" s="68" t="s">
        <v>839</v>
      </c>
      <c r="C920" s="68" t="s">
        <v>275</v>
      </c>
      <c r="D920" s="68" t="s">
        <v>629</v>
      </c>
      <c r="E920" s="68" t="s">
        <v>900</v>
      </c>
      <c r="F920" s="68">
        <v>5</v>
      </c>
      <c r="H920" s="68" t="s">
        <v>300</v>
      </c>
      <c r="I920" s="68" t="s">
        <v>840</v>
      </c>
      <c r="J920" s="68" t="s">
        <v>873</v>
      </c>
    </row>
    <row r="921" spans="2:10">
      <c r="B921" s="68" t="s">
        <v>839</v>
      </c>
      <c r="C921" s="68" t="s">
        <v>275</v>
      </c>
      <c r="D921" s="68" t="s">
        <v>638</v>
      </c>
      <c r="E921" s="68" t="s">
        <v>900</v>
      </c>
      <c r="F921" s="68">
        <v>5</v>
      </c>
      <c r="H921" s="68" t="s">
        <v>300</v>
      </c>
      <c r="I921" s="68" t="s">
        <v>840</v>
      </c>
      <c r="J921" s="68" t="s">
        <v>874</v>
      </c>
    </row>
    <row r="922" spans="2:10">
      <c r="B922" s="68" t="s">
        <v>839</v>
      </c>
      <c r="C922" s="68" t="s">
        <v>275</v>
      </c>
      <c r="D922" s="68" t="s">
        <v>647</v>
      </c>
      <c r="E922" s="68" t="s">
        <v>900</v>
      </c>
      <c r="F922" s="68">
        <v>5</v>
      </c>
      <c r="H922" s="68" t="s">
        <v>300</v>
      </c>
      <c r="I922" s="68" t="s">
        <v>840</v>
      </c>
      <c r="J922" s="68" t="s">
        <v>875</v>
      </c>
    </row>
    <row r="923" spans="2:10">
      <c r="B923" s="68" t="s">
        <v>839</v>
      </c>
      <c r="C923" s="68" t="s">
        <v>275</v>
      </c>
      <c r="D923" s="68" t="s">
        <v>653</v>
      </c>
      <c r="E923" s="68" t="s">
        <v>900</v>
      </c>
      <c r="F923" s="68">
        <v>5</v>
      </c>
      <c r="H923" s="68" t="s">
        <v>300</v>
      </c>
      <c r="I923" s="68" t="s">
        <v>840</v>
      </c>
      <c r="J923" s="68" t="s">
        <v>876</v>
      </c>
    </row>
    <row r="924" spans="2:10">
      <c r="B924" s="68" t="s">
        <v>839</v>
      </c>
      <c r="C924" s="68" t="s">
        <v>275</v>
      </c>
      <c r="D924" s="68" t="s">
        <v>662</v>
      </c>
      <c r="E924" s="68" t="s">
        <v>900</v>
      </c>
      <c r="F924" s="68">
        <v>5</v>
      </c>
      <c r="H924" s="68" t="s">
        <v>300</v>
      </c>
      <c r="I924" s="68" t="s">
        <v>840</v>
      </c>
      <c r="J924" s="68" t="s">
        <v>877</v>
      </c>
    </row>
    <row r="925" spans="2:10">
      <c r="B925" s="68" t="s">
        <v>839</v>
      </c>
      <c r="C925" s="68" t="s">
        <v>275</v>
      </c>
      <c r="D925" s="68" t="s">
        <v>671</v>
      </c>
      <c r="E925" s="68" t="s">
        <v>900</v>
      </c>
      <c r="F925" s="68">
        <v>5</v>
      </c>
      <c r="H925" s="68" t="s">
        <v>300</v>
      </c>
      <c r="I925" s="68" t="s">
        <v>840</v>
      </c>
      <c r="J925" s="68" t="s">
        <v>878</v>
      </c>
    </row>
    <row r="926" spans="2:10">
      <c r="B926" s="68" t="s">
        <v>839</v>
      </c>
      <c r="C926" s="68" t="s">
        <v>275</v>
      </c>
      <c r="D926" s="68" t="s">
        <v>680</v>
      </c>
      <c r="E926" s="68" t="s">
        <v>900</v>
      </c>
      <c r="F926" s="68">
        <v>5</v>
      </c>
      <c r="H926" s="68" t="s">
        <v>300</v>
      </c>
      <c r="I926" s="68" t="s">
        <v>840</v>
      </c>
      <c r="J926" s="68" t="s">
        <v>879</v>
      </c>
    </row>
    <row r="927" spans="2:10">
      <c r="B927" s="68" t="s">
        <v>839</v>
      </c>
      <c r="C927" s="68" t="s">
        <v>275</v>
      </c>
      <c r="D927" s="68" t="s">
        <v>901</v>
      </c>
      <c r="E927" s="68" t="s">
        <v>900</v>
      </c>
      <c r="F927" s="68">
        <v>5</v>
      </c>
      <c r="H927" s="68" t="s">
        <v>300</v>
      </c>
      <c r="I927" s="68" t="s">
        <v>840</v>
      </c>
      <c r="J927" s="68" t="s">
        <v>902</v>
      </c>
    </row>
    <row r="928" spans="2:10">
      <c r="B928" s="68" t="s">
        <v>839</v>
      </c>
      <c r="C928" s="68" t="s">
        <v>275</v>
      </c>
      <c r="D928" s="68" t="s">
        <v>903</v>
      </c>
      <c r="E928" s="68" t="s">
        <v>900</v>
      </c>
      <c r="F928" s="68">
        <v>5</v>
      </c>
      <c r="H928" s="68" t="s">
        <v>300</v>
      </c>
      <c r="I928" s="68" t="s">
        <v>840</v>
      </c>
      <c r="J928" s="68" t="s">
        <v>904</v>
      </c>
    </row>
    <row r="929" spans="2:10">
      <c r="B929" s="68" t="s">
        <v>839</v>
      </c>
      <c r="C929" s="68" t="s">
        <v>275</v>
      </c>
      <c r="D929" s="68" t="s">
        <v>821</v>
      </c>
      <c r="E929" s="68" t="s">
        <v>900</v>
      </c>
      <c r="F929" s="68">
        <v>5</v>
      </c>
      <c r="H929" s="68" t="s">
        <v>300</v>
      </c>
      <c r="I929" s="68" t="s">
        <v>840</v>
      </c>
      <c r="J929" s="68" t="s">
        <v>880</v>
      </c>
    </row>
    <row r="930" spans="2:10">
      <c r="B930" s="68" t="s">
        <v>839</v>
      </c>
      <c r="C930" s="68" t="s">
        <v>275</v>
      </c>
      <c r="D930" s="68" t="s">
        <v>695</v>
      </c>
      <c r="E930" s="68" t="s">
        <v>900</v>
      </c>
      <c r="F930" s="68">
        <v>5</v>
      </c>
      <c r="H930" s="68" t="s">
        <v>300</v>
      </c>
      <c r="I930" s="68" t="s">
        <v>840</v>
      </c>
      <c r="J930" s="68" t="s">
        <v>881</v>
      </c>
    </row>
    <row r="931" spans="2:10">
      <c r="B931" s="68" t="s">
        <v>839</v>
      </c>
      <c r="C931" s="68" t="s">
        <v>275</v>
      </c>
      <c r="D931" s="68" t="s">
        <v>704</v>
      </c>
      <c r="E931" s="68" t="s">
        <v>900</v>
      </c>
      <c r="F931" s="68">
        <v>5</v>
      </c>
      <c r="H931" s="68" t="s">
        <v>300</v>
      </c>
      <c r="I931" s="68" t="s">
        <v>840</v>
      </c>
      <c r="J931" s="68" t="s">
        <v>882</v>
      </c>
    </row>
    <row r="932" spans="2:10">
      <c r="B932" s="68" t="s">
        <v>839</v>
      </c>
      <c r="C932" s="68" t="s">
        <v>275</v>
      </c>
      <c r="D932" s="68" t="s">
        <v>713</v>
      </c>
      <c r="E932" s="68" t="s">
        <v>900</v>
      </c>
      <c r="F932" s="68">
        <v>5</v>
      </c>
      <c r="H932" s="68" t="s">
        <v>300</v>
      </c>
      <c r="I932" s="68" t="s">
        <v>840</v>
      </c>
      <c r="J932" s="68" t="s">
        <v>883</v>
      </c>
    </row>
    <row r="933" spans="2:10">
      <c r="B933" s="68" t="s">
        <v>839</v>
      </c>
      <c r="C933" s="68" t="s">
        <v>275</v>
      </c>
      <c r="D933" s="68" t="s">
        <v>722</v>
      </c>
      <c r="E933" s="68" t="s">
        <v>900</v>
      </c>
      <c r="F933" s="68">
        <v>5</v>
      </c>
      <c r="H933" s="68" t="s">
        <v>300</v>
      </c>
      <c r="I933" s="68" t="s">
        <v>840</v>
      </c>
      <c r="J933" s="68" t="s">
        <v>884</v>
      </c>
    </row>
    <row r="934" spans="2:10">
      <c r="B934" s="68" t="s">
        <v>839</v>
      </c>
      <c r="C934" s="68" t="s">
        <v>275</v>
      </c>
      <c r="D934" s="68" t="s">
        <v>731</v>
      </c>
      <c r="E934" s="68" t="s">
        <v>900</v>
      </c>
      <c r="F934" s="68">
        <v>5</v>
      </c>
      <c r="H934" s="68" t="s">
        <v>300</v>
      </c>
      <c r="I934" s="68" t="s">
        <v>840</v>
      </c>
      <c r="J934" s="68" t="s">
        <v>885</v>
      </c>
    </row>
    <row r="935" spans="2:10">
      <c r="B935" s="68" t="s">
        <v>839</v>
      </c>
      <c r="C935" s="68" t="s">
        <v>275</v>
      </c>
      <c r="D935" s="68" t="s">
        <v>740</v>
      </c>
      <c r="E935" s="68" t="s">
        <v>900</v>
      </c>
      <c r="F935" s="68">
        <v>5</v>
      </c>
      <c r="H935" s="68" t="s">
        <v>300</v>
      </c>
      <c r="I935" s="68" t="s">
        <v>840</v>
      </c>
      <c r="J935" s="68" t="s">
        <v>886</v>
      </c>
    </row>
    <row r="936" spans="2:10">
      <c r="B936" s="68" t="s">
        <v>839</v>
      </c>
      <c r="C936" s="68" t="s">
        <v>275</v>
      </c>
      <c r="D936" s="68" t="s">
        <v>749</v>
      </c>
      <c r="E936" s="68" t="s">
        <v>900</v>
      </c>
      <c r="F936" s="68">
        <v>5</v>
      </c>
      <c r="G936" s="68" t="s">
        <v>911</v>
      </c>
      <c r="H936" s="68" t="s">
        <v>300</v>
      </c>
      <c r="I936" s="68" t="s">
        <v>840</v>
      </c>
      <c r="J936" s="68" t="s">
        <v>887</v>
      </c>
    </row>
    <row r="937" spans="2:10">
      <c r="B937" s="68" t="s">
        <v>839</v>
      </c>
      <c r="C937" s="68" t="s">
        <v>275</v>
      </c>
      <c r="D937" s="68" t="s">
        <v>305</v>
      </c>
      <c r="E937" s="68" t="s">
        <v>900</v>
      </c>
      <c r="F937" s="68">
        <v>5</v>
      </c>
      <c r="H937" s="68" t="s">
        <v>300</v>
      </c>
      <c r="I937" s="68" t="s">
        <v>888</v>
      </c>
      <c r="J937" s="92" t="s">
        <v>841</v>
      </c>
    </row>
    <row r="938" spans="2:10">
      <c r="B938" s="68" t="s">
        <v>839</v>
      </c>
      <c r="C938" s="68" t="s">
        <v>275</v>
      </c>
      <c r="D938" s="68" t="s">
        <v>314</v>
      </c>
      <c r="E938" s="68" t="s">
        <v>900</v>
      </c>
      <c r="F938" s="68">
        <v>5</v>
      </c>
      <c r="H938" s="68" t="s">
        <v>300</v>
      </c>
      <c r="I938" s="68" t="s">
        <v>888</v>
      </c>
      <c r="J938" s="92" t="s">
        <v>842</v>
      </c>
    </row>
    <row r="939" spans="2:10">
      <c r="B939" s="68" t="s">
        <v>839</v>
      </c>
      <c r="C939" s="68" t="s">
        <v>275</v>
      </c>
      <c r="D939" s="68" t="s">
        <v>323</v>
      </c>
      <c r="E939" s="68" t="s">
        <v>900</v>
      </c>
      <c r="F939" s="68">
        <v>5</v>
      </c>
      <c r="H939" s="68" t="s">
        <v>300</v>
      </c>
      <c r="I939" s="68" t="s">
        <v>888</v>
      </c>
      <c r="J939" s="92" t="s">
        <v>843</v>
      </c>
    </row>
    <row r="940" spans="2:10">
      <c r="B940" s="68" t="s">
        <v>839</v>
      </c>
      <c r="C940" s="68" t="s">
        <v>275</v>
      </c>
      <c r="D940" s="68" t="s">
        <v>332</v>
      </c>
      <c r="E940" s="68" t="s">
        <v>900</v>
      </c>
      <c r="F940" s="68">
        <v>5</v>
      </c>
      <c r="H940" s="68" t="s">
        <v>300</v>
      </c>
      <c r="I940" s="68" t="s">
        <v>888</v>
      </c>
      <c r="J940" s="68" t="s">
        <v>844</v>
      </c>
    </row>
    <row r="941" spans="2:10">
      <c r="B941" s="68" t="s">
        <v>839</v>
      </c>
      <c r="C941" s="68" t="s">
        <v>275</v>
      </c>
      <c r="D941" s="68" t="s">
        <v>341</v>
      </c>
      <c r="E941" s="68" t="s">
        <v>900</v>
      </c>
      <c r="F941" s="68">
        <v>5</v>
      </c>
      <c r="H941" s="68" t="s">
        <v>300</v>
      </c>
      <c r="I941" s="68" t="s">
        <v>888</v>
      </c>
      <c r="J941" s="92" t="s">
        <v>845</v>
      </c>
    </row>
    <row r="942" spans="2:10">
      <c r="B942" s="68" t="s">
        <v>839</v>
      </c>
      <c r="C942" s="68" t="s">
        <v>275</v>
      </c>
      <c r="D942" s="68" t="s">
        <v>350</v>
      </c>
      <c r="E942" s="68" t="s">
        <v>900</v>
      </c>
      <c r="F942" s="68">
        <v>5</v>
      </c>
      <c r="H942" s="68" t="s">
        <v>300</v>
      </c>
      <c r="I942" s="68" t="s">
        <v>888</v>
      </c>
      <c r="J942" s="92" t="s">
        <v>846</v>
      </c>
    </row>
    <row r="943" spans="2:10">
      <c r="B943" s="68" t="s">
        <v>839</v>
      </c>
      <c r="C943" s="68" t="s">
        <v>275</v>
      </c>
      <c r="D943" s="68" t="s">
        <v>359</v>
      </c>
      <c r="E943" s="68" t="s">
        <v>900</v>
      </c>
      <c r="F943" s="68">
        <v>5</v>
      </c>
      <c r="H943" s="68" t="s">
        <v>300</v>
      </c>
      <c r="I943" s="68" t="s">
        <v>888</v>
      </c>
      <c r="J943" s="92" t="s">
        <v>847</v>
      </c>
    </row>
    <row r="944" spans="2:10">
      <c r="B944" s="68" t="s">
        <v>839</v>
      </c>
      <c r="C944" s="68" t="s">
        <v>275</v>
      </c>
      <c r="D944" s="68" t="s">
        <v>368</v>
      </c>
      <c r="E944" s="68" t="s">
        <v>900</v>
      </c>
      <c r="F944" s="68">
        <v>5</v>
      </c>
      <c r="H944" s="68" t="s">
        <v>300</v>
      </c>
      <c r="I944" s="68" t="s">
        <v>888</v>
      </c>
      <c r="J944" s="92" t="s">
        <v>848</v>
      </c>
    </row>
    <row r="945" spans="2:10">
      <c r="B945" s="68" t="s">
        <v>839</v>
      </c>
      <c r="C945" s="68" t="s">
        <v>275</v>
      </c>
      <c r="D945" s="68" t="s">
        <v>377</v>
      </c>
      <c r="E945" s="68" t="s">
        <v>900</v>
      </c>
      <c r="F945" s="68">
        <v>5</v>
      </c>
      <c r="H945" s="68" t="s">
        <v>300</v>
      </c>
      <c r="I945" s="68" t="s">
        <v>888</v>
      </c>
      <c r="J945" s="92" t="s">
        <v>849</v>
      </c>
    </row>
    <row r="946" spans="2:10">
      <c r="B946" s="68" t="s">
        <v>839</v>
      </c>
      <c r="C946" s="68" t="s">
        <v>275</v>
      </c>
      <c r="D946" s="68" t="s">
        <v>386</v>
      </c>
      <c r="E946" s="68" t="s">
        <v>900</v>
      </c>
      <c r="F946" s="68">
        <v>5</v>
      </c>
      <c r="H946" s="68" t="s">
        <v>300</v>
      </c>
      <c r="I946" s="68" t="s">
        <v>888</v>
      </c>
      <c r="J946" s="92" t="s">
        <v>850</v>
      </c>
    </row>
    <row r="947" spans="2:10">
      <c r="B947" s="68" t="s">
        <v>839</v>
      </c>
      <c r="C947" s="68" t="s">
        <v>275</v>
      </c>
      <c r="D947" s="68" t="s">
        <v>827</v>
      </c>
      <c r="E947" s="68" t="s">
        <v>900</v>
      </c>
      <c r="F947" s="68">
        <v>5</v>
      </c>
      <c r="H947" s="68" t="s">
        <v>300</v>
      </c>
      <c r="I947" s="68" t="s">
        <v>888</v>
      </c>
      <c r="J947" s="92" t="s">
        <v>851</v>
      </c>
    </row>
    <row r="948" spans="2:10">
      <c r="B948" s="68" t="s">
        <v>839</v>
      </c>
      <c r="C948" s="68" t="s">
        <v>275</v>
      </c>
      <c r="D948" s="68" t="s">
        <v>404</v>
      </c>
      <c r="E948" s="68" t="s">
        <v>900</v>
      </c>
      <c r="F948" s="68">
        <v>5</v>
      </c>
      <c r="H948" s="68" t="s">
        <v>300</v>
      </c>
      <c r="I948" s="68" t="s">
        <v>888</v>
      </c>
      <c r="J948" s="92" t="s">
        <v>852</v>
      </c>
    </row>
    <row r="949" spans="2:10">
      <c r="B949" s="68" t="s">
        <v>839</v>
      </c>
      <c r="C949" s="68" t="s">
        <v>275</v>
      </c>
      <c r="D949" s="68" t="s">
        <v>413</v>
      </c>
      <c r="E949" s="68" t="s">
        <v>900</v>
      </c>
      <c r="F949" s="68">
        <v>5</v>
      </c>
      <c r="H949" s="68" t="s">
        <v>300</v>
      </c>
      <c r="I949" s="68" t="s">
        <v>888</v>
      </c>
      <c r="J949" s="92" t="s">
        <v>853</v>
      </c>
    </row>
    <row r="950" spans="2:10">
      <c r="B950" s="68" t="s">
        <v>839</v>
      </c>
      <c r="C950" s="68" t="s">
        <v>275</v>
      </c>
      <c r="D950" s="68" t="s">
        <v>422</v>
      </c>
      <c r="E950" s="68" t="s">
        <v>900</v>
      </c>
      <c r="F950" s="68">
        <v>5</v>
      </c>
      <c r="G950" s="68" t="s">
        <v>910</v>
      </c>
      <c r="H950" s="68" t="s">
        <v>300</v>
      </c>
      <c r="I950" s="68" t="s">
        <v>888</v>
      </c>
      <c r="J950" s="92" t="s">
        <v>854</v>
      </c>
    </row>
    <row r="951" spans="2:10">
      <c r="B951" s="68" t="s">
        <v>839</v>
      </c>
      <c r="C951" s="68" t="s">
        <v>275</v>
      </c>
      <c r="D951" s="68" t="s">
        <v>431</v>
      </c>
      <c r="E951" s="68" t="s">
        <v>900</v>
      </c>
      <c r="F951" s="68">
        <v>5</v>
      </c>
      <c r="H951" s="68" t="s">
        <v>300</v>
      </c>
      <c r="I951" s="68" t="s">
        <v>888</v>
      </c>
      <c r="J951" s="92" t="s">
        <v>855</v>
      </c>
    </row>
    <row r="952" spans="2:10">
      <c r="B952" s="68" t="s">
        <v>839</v>
      </c>
      <c r="C952" s="68" t="s">
        <v>275</v>
      </c>
      <c r="D952" s="68" t="s">
        <v>438</v>
      </c>
      <c r="E952" s="68" t="s">
        <v>900</v>
      </c>
      <c r="F952" s="68">
        <v>5</v>
      </c>
      <c r="H952" s="68" t="s">
        <v>300</v>
      </c>
      <c r="I952" s="68" t="s">
        <v>888</v>
      </c>
      <c r="J952" s="92" t="s">
        <v>856</v>
      </c>
    </row>
    <row r="953" spans="2:10">
      <c r="B953" s="68" t="s">
        <v>839</v>
      </c>
      <c r="C953" s="68" t="s">
        <v>275</v>
      </c>
      <c r="D953" s="68" t="s">
        <v>444</v>
      </c>
      <c r="E953" s="68" t="s">
        <v>900</v>
      </c>
      <c r="F953" s="68">
        <v>5</v>
      </c>
      <c r="H953" s="68" t="s">
        <v>300</v>
      </c>
      <c r="I953" s="68" t="s">
        <v>888</v>
      </c>
      <c r="J953" s="92" t="s">
        <v>857</v>
      </c>
    </row>
    <row r="954" spans="2:10">
      <c r="B954" s="68" t="s">
        <v>839</v>
      </c>
      <c r="C954" s="68" t="s">
        <v>275</v>
      </c>
      <c r="D954" s="68" t="s">
        <v>452</v>
      </c>
      <c r="E954" s="68" t="s">
        <v>900</v>
      </c>
      <c r="F954" s="68">
        <v>5</v>
      </c>
      <c r="H954" s="68" t="s">
        <v>300</v>
      </c>
      <c r="I954" s="68" t="s">
        <v>888</v>
      </c>
      <c r="J954" s="92" t="s">
        <v>858</v>
      </c>
    </row>
    <row r="955" spans="2:10">
      <c r="B955" s="68" t="s">
        <v>839</v>
      </c>
      <c r="C955" s="68" t="s">
        <v>275</v>
      </c>
      <c r="D955" s="68" t="s">
        <v>461</v>
      </c>
      <c r="E955" s="68" t="s">
        <v>900</v>
      </c>
      <c r="F955" s="68">
        <v>5</v>
      </c>
      <c r="H955" s="68" t="s">
        <v>300</v>
      </c>
      <c r="I955" s="68" t="s">
        <v>888</v>
      </c>
      <c r="J955" s="92" t="s">
        <v>859</v>
      </c>
    </row>
    <row r="956" spans="2:10">
      <c r="B956" s="68" t="s">
        <v>839</v>
      </c>
      <c r="C956" s="68" t="s">
        <v>275</v>
      </c>
      <c r="D956" s="68" t="s">
        <v>470</v>
      </c>
      <c r="E956" s="68" t="s">
        <v>900</v>
      </c>
      <c r="F956" s="68">
        <v>5</v>
      </c>
      <c r="H956" s="68" t="s">
        <v>300</v>
      </c>
      <c r="I956" s="68" t="s">
        <v>888</v>
      </c>
      <c r="J956" s="92" t="s">
        <v>860</v>
      </c>
    </row>
    <row r="957" spans="2:10">
      <c r="B957" s="68" t="s">
        <v>839</v>
      </c>
      <c r="C957" s="68" t="s">
        <v>275</v>
      </c>
      <c r="D957" s="68" t="s">
        <v>479</v>
      </c>
      <c r="E957" s="68" t="s">
        <v>900</v>
      </c>
      <c r="F957" s="68">
        <v>5</v>
      </c>
      <c r="H957" s="68" t="s">
        <v>300</v>
      </c>
      <c r="I957" s="68" t="s">
        <v>888</v>
      </c>
      <c r="J957" s="92" t="s">
        <v>861</v>
      </c>
    </row>
    <row r="958" spans="2:10">
      <c r="B958" s="68" t="s">
        <v>839</v>
      </c>
      <c r="C958" s="68" t="s">
        <v>275</v>
      </c>
      <c r="D958" s="68" t="s">
        <v>488</v>
      </c>
      <c r="E958" s="68" t="s">
        <v>900</v>
      </c>
      <c r="F958" s="68">
        <v>5</v>
      </c>
      <c r="H958" s="68" t="s">
        <v>300</v>
      </c>
      <c r="I958" s="68" t="s">
        <v>888</v>
      </c>
      <c r="J958" s="92" t="s">
        <v>862</v>
      </c>
    </row>
    <row r="959" spans="2:10">
      <c r="B959" s="68" t="s">
        <v>839</v>
      </c>
      <c r="C959" s="68" t="s">
        <v>275</v>
      </c>
      <c r="D959" s="68" t="s">
        <v>497</v>
      </c>
      <c r="E959" s="68" t="s">
        <v>900</v>
      </c>
      <c r="F959" s="68">
        <v>5</v>
      </c>
      <c r="H959" s="68" t="s">
        <v>300</v>
      </c>
      <c r="I959" s="68" t="s">
        <v>888</v>
      </c>
      <c r="J959" s="92" t="s">
        <v>863</v>
      </c>
    </row>
    <row r="960" spans="2:10">
      <c r="B960" s="68" t="s">
        <v>839</v>
      </c>
      <c r="C960" s="68" t="s">
        <v>275</v>
      </c>
      <c r="D960" s="68" t="s">
        <v>506</v>
      </c>
      <c r="E960" s="68" t="s">
        <v>900</v>
      </c>
      <c r="F960" s="68">
        <v>5</v>
      </c>
      <c r="H960" s="68" t="s">
        <v>300</v>
      </c>
      <c r="I960" s="68" t="s">
        <v>888</v>
      </c>
      <c r="J960" s="92" t="s">
        <v>864</v>
      </c>
    </row>
    <row r="961" spans="2:10">
      <c r="B961" s="68" t="s">
        <v>839</v>
      </c>
      <c r="C961" s="68" t="s">
        <v>275</v>
      </c>
      <c r="D961" s="68" t="s">
        <v>515</v>
      </c>
      <c r="E961" s="68" t="s">
        <v>900</v>
      </c>
      <c r="F961" s="68">
        <v>5</v>
      </c>
      <c r="H961" s="68" t="s">
        <v>300</v>
      </c>
      <c r="I961" s="68" t="s">
        <v>888</v>
      </c>
      <c r="J961" s="92" t="s">
        <v>865</v>
      </c>
    </row>
    <row r="962" spans="2:10">
      <c r="B962" s="68" t="s">
        <v>839</v>
      </c>
      <c r="C962" s="68" t="s">
        <v>275</v>
      </c>
      <c r="D962" s="68" t="s">
        <v>524</v>
      </c>
      <c r="E962" s="68" t="s">
        <v>900</v>
      </c>
      <c r="F962" s="68">
        <v>5</v>
      </c>
      <c r="G962" s="68" t="s">
        <v>911</v>
      </c>
      <c r="H962" s="68" t="s">
        <v>300</v>
      </c>
      <c r="I962" s="68" t="s">
        <v>888</v>
      </c>
      <c r="J962" s="92" t="s">
        <v>866</v>
      </c>
    </row>
    <row r="963" spans="2:10">
      <c r="B963" s="68" t="s">
        <v>839</v>
      </c>
      <c r="C963" s="68" t="s">
        <v>275</v>
      </c>
      <c r="D963" s="68" t="s">
        <v>587</v>
      </c>
      <c r="E963" s="68" t="s">
        <v>900</v>
      </c>
      <c r="F963" s="68">
        <v>5</v>
      </c>
      <c r="H963" s="68" t="s">
        <v>300</v>
      </c>
      <c r="I963" s="68" t="s">
        <v>888</v>
      </c>
      <c r="J963" s="68" t="s">
        <v>867</v>
      </c>
    </row>
    <row r="964" spans="2:10">
      <c r="B964" s="68" t="s">
        <v>839</v>
      </c>
      <c r="C964" s="68" t="s">
        <v>275</v>
      </c>
      <c r="D964" s="68" t="s">
        <v>596</v>
      </c>
      <c r="E964" s="68" t="s">
        <v>900</v>
      </c>
      <c r="F964" s="68">
        <v>5</v>
      </c>
      <c r="H964" s="68" t="s">
        <v>300</v>
      </c>
      <c r="I964" s="68" t="s">
        <v>888</v>
      </c>
      <c r="J964" s="68" t="s">
        <v>868</v>
      </c>
    </row>
    <row r="965" spans="2:10">
      <c r="B965" s="68" t="s">
        <v>839</v>
      </c>
      <c r="C965" s="68" t="s">
        <v>275</v>
      </c>
      <c r="D965" s="68" t="s">
        <v>605</v>
      </c>
      <c r="E965" s="68" t="s">
        <v>900</v>
      </c>
      <c r="F965" s="68">
        <v>5</v>
      </c>
      <c r="H965" s="68" t="s">
        <v>300</v>
      </c>
      <c r="I965" s="68" t="s">
        <v>888</v>
      </c>
      <c r="J965" s="68" t="s">
        <v>869</v>
      </c>
    </row>
    <row r="966" spans="2:10">
      <c r="B966" s="68" t="s">
        <v>839</v>
      </c>
      <c r="C966" s="68" t="s">
        <v>275</v>
      </c>
      <c r="D966" s="68" t="s">
        <v>614</v>
      </c>
      <c r="E966" s="68" t="s">
        <v>900</v>
      </c>
      <c r="F966" s="68">
        <v>5</v>
      </c>
      <c r="H966" s="68" t="s">
        <v>300</v>
      </c>
      <c r="I966" s="68" t="s">
        <v>888</v>
      </c>
      <c r="J966" s="68" t="s">
        <v>870</v>
      </c>
    </row>
    <row r="967" spans="2:10">
      <c r="B967" s="68" t="s">
        <v>839</v>
      </c>
      <c r="C967" s="68" t="s">
        <v>275</v>
      </c>
      <c r="D967" s="68" t="s">
        <v>623</v>
      </c>
      <c r="E967" s="68" t="s">
        <v>900</v>
      </c>
      <c r="F967" s="68">
        <v>5</v>
      </c>
      <c r="H967" s="68" t="s">
        <v>300</v>
      </c>
      <c r="I967" s="68" t="s">
        <v>888</v>
      </c>
      <c r="J967" s="68" t="s">
        <v>871</v>
      </c>
    </row>
    <row r="968" spans="2:10">
      <c r="B968" s="68" t="s">
        <v>839</v>
      </c>
      <c r="C968" s="68" t="s">
        <v>275</v>
      </c>
      <c r="D968" s="68" t="s">
        <v>815</v>
      </c>
      <c r="E968" s="68" t="s">
        <v>900</v>
      </c>
      <c r="F968" s="68">
        <v>5</v>
      </c>
      <c r="H968" s="68" t="s">
        <v>300</v>
      </c>
      <c r="I968" s="68" t="s">
        <v>888</v>
      </c>
      <c r="J968" s="68" t="s">
        <v>872</v>
      </c>
    </row>
    <row r="969" spans="2:10">
      <c r="B969" s="68" t="s">
        <v>839</v>
      </c>
      <c r="C969" s="68" t="s">
        <v>275</v>
      </c>
      <c r="D969" s="68" t="s">
        <v>632</v>
      </c>
      <c r="E969" s="68" t="s">
        <v>900</v>
      </c>
      <c r="F969" s="68">
        <v>5</v>
      </c>
      <c r="H969" s="68" t="s">
        <v>300</v>
      </c>
      <c r="I969" s="68" t="s">
        <v>888</v>
      </c>
      <c r="J969" s="68" t="s">
        <v>873</v>
      </c>
    </row>
    <row r="970" spans="2:10">
      <c r="B970" s="68" t="s">
        <v>839</v>
      </c>
      <c r="C970" s="68" t="s">
        <v>275</v>
      </c>
      <c r="D970" s="68" t="s">
        <v>641</v>
      </c>
      <c r="E970" s="68" t="s">
        <v>900</v>
      </c>
      <c r="F970" s="68">
        <v>5</v>
      </c>
      <c r="H970" s="68" t="s">
        <v>300</v>
      </c>
      <c r="I970" s="68" t="s">
        <v>888</v>
      </c>
      <c r="J970" s="68" t="s">
        <v>874</v>
      </c>
    </row>
    <row r="971" spans="2:10">
      <c r="B971" s="68" t="s">
        <v>839</v>
      </c>
      <c r="C971" s="68" t="s">
        <v>275</v>
      </c>
      <c r="D971" s="68" t="s">
        <v>824</v>
      </c>
      <c r="E971" s="68" t="s">
        <v>900</v>
      </c>
      <c r="F971" s="68">
        <v>5</v>
      </c>
      <c r="H971" s="68" t="s">
        <v>300</v>
      </c>
      <c r="I971" s="68" t="s">
        <v>888</v>
      </c>
      <c r="J971" s="68" t="s">
        <v>875</v>
      </c>
    </row>
    <row r="972" spans="2:10">
      <c r="B972" s="68" t="s">
        <v>839</v>
      </c>
      <c r="C972" s="68" t="s">
        <v>275</v>
      </c>
      <c r="D972" s="68" t="s">
        <v>656</v>
      </c>
      <c r="E972" s="68" t="s">
        <v>900</v>
      </c>
      <c r="F972" s="68">
        <v>5</v>
      </c>
      <c r="H972" s="68" t="s">
        <v>300</v>
      </c>
      <c r="I972" s="68" t="s">
        <v>888</v>
      </c>
      <c r="J972" s="68" t="s">
        <v>876</v>
      </c>
    </row>
    <row r="973" spans="2:10">
      <c r="B973" s="68" t="s">
        <v>839</v>
      </c>
      <c r="C973" s="68" t="s">
        <v>275</v>
      </c>
      <c r="D973" s="68" t="s">
        <v>665</v>
      </c>
      <c r="E973" s="68" t="s">
        <v>900</v>
      </c>
      <c r="F973" s="68">
        <v>5</v>
      </c>
      <c r="H973" s="68" t="s">
        <v>300</v>
      </c>
      <c r="I973" s="68" t="s">
        <v>888</v>
      </c>
      <c r="J973" s="68" t="s">
        <v>877</v>
      </c>
    </row>
    <row r="974" spans="2:10">
      <c r="B974" s="68" t="s">
        <v>839</v>
      </c>
      <c r="C974" s="68" t="s">
        <v>275</v>
      </c>
      <c r="D974" s="68" t="s">
        <v>674</v>
      </c>
      <c r="E974" s="68" t="s">
        <v>900</v>
      </c>
      <c r="F974" s="68">
        <v>5</v>
      </c>
      <c r="H974" s="68" t="s">
        <v>300</v>
      </c>
      <c r="I974" s="68" t="s">
        <v>888</v>
      </c>
      <c r="J974" s="68" t="s">
        <v>878</v>
      </c>
    </row>
    <row r="975" spans="2:10">
      <c r="B975" s="68" t="s">
        <v>839</v>
      </c>
      <c r="C975" s="68" t="s">
        <v>275</v>
      </c>
      <c r="D975" s="68" t="s">
        <v>683</v>
      </c>
      <c r="E975" s="68" t="s">
        <v>900</v>
      </c>
      <c r="F975" s="68">
        <v>5</v>
      </c>
      <c r="H975" s="68" t="s">
        <v>300</v>
      </c>
      <c r="I975" s="68" t="s">
        <v>888</v>
      </c>
      <c r="J975" s="68" t="s">
        <v>879</v>
      </c>
    </row>
    <row r="976" spans="2:10">
      <c r="B976" s="68" t="s">
        <v>839</v>
      </c>
      <c r="C976" s="68" t="s">
        <v>275</v>
      </c>
      <c r="D976" s="68" t="s">
        <v>905</v>
      </c>
      <c r="E976" s="68" t="s">
        <v>900</v>
      </c>
      <c r="F976" s="68">
        <v>5</v>
      </c>
      <c r="H976" s="68" t="s">
        <v>300</v>
      </c>
      <c r="I976" s="68" t="s">
        <v>888</v>
      </c>
      <c r="J976" s="68" t="s">
        <v>902</v>
      </c>
    </row>
    <row r="977" spans="2:10">
      <c r="B977" s="68" t="s">
        <v>839</v>
      </c>
      <c r="C977" s="68" t="s">
        <v>275</v>
      </c>
      <c r="D977" s="68" t="s">
        <v>906</v>
      </c>
      <c r="E977" s="68" t="s">
        <v>900</v>
      </c>
      <c r="F977" s="68">
        <v>5</v>
      </c>
      <c r="H977" s="68" t="s">
        <v>300</v>
      </c>
      <c r="I977" s="68" t="s">
        <v>888</v>
      </c>
      <c r="J977" s="68" t="s">
        <v>904</v>
      </c>
    </row>
    <row r="978" spans="2:10">
      <c r="B978" s="68" t="s">
        <v>839</v>
      </c>
      <c r="C978" s="68" t="s">
        <v>275</v>
      </c>
      <c r="D978" s="68" t="s">
        <v>689</v>
      </c>
      <c r="E978" s="68" t="s">
        <v>900</v>
      </c>
      <c r="F978" s="68">
        <v>5</v>
      </c>
      <c r="H978" s="68" t="s">
        <v>300</v>
      </c>
      <c r="I978" s="68" t="s">
        <v>888</v>
      </c>
      <c r="J978" s="68" t="s">
        <v>880</v>
      </c>
    </row>
    <row r="979" spans="2:10">
      <c r="B979" s="68" t="s">
        <v>839</v>
      </c>
      <c r="C979" s="68" t="s">
        <v>275</v>
      </c>
      <c r="D979" s="68" t="s">
        <v>698</v>
      </c>
      <c r="E979" s="68" t="s">
        <v>900</v>
      </c>
      <c r="F979" s="68">
        <v>5</v>
      </c>
      <c r="H979" s="68" t="s">
        <v>300</v>
      </c>
      <c r="I979" s="68" t="s">
        <v>888</v>
      </c>
      <c r="J979" s="68" t="s">
        <v>881</v>
      </c>
    </row>
    <row r="980" spans="2:10">
      <c r="B980" s="68" t="s">
        <v>839</v>
      </c>
      <c r="C980" s="68" t="s">
        <v>275</v>
      </c>
      <c r="D980" s="68" t="s">
        <v>707</v>
      </c>
      <c r="E980" s="68" t="s">
        <v>900</v>
      </c>
      <c r="F980" s="68">
        <v>5</v>
      </c>
      <c r="H980" s="68" t="s">
        <v>300</v>
      </c>
      <c r="I980" s="68" t="s">
        <v>888</v>
      </c>
      <c r="J980" s="68" t="s">
        <v>882</v>
      </c>
    </row>
    <row r="981" spans="2:10">
      <c r="B981" s="68" t="s">
        <v>839</v>
      </c>
      <c r="C981" s="68" t="s">
        <v>275</v>
      </c>
      <c r="D981" s="68" t="s">
        <v>716</v>
      </c>
      <c r="E981" s="68" t="s">
        <v>900</v>
      </c>
      <c r="F981" s="68">
        <v>5</v>
      </c>
      <c r="H981" s="68" t="s">
        <v>300</v>
      </c>
      <c r="I981" s="68" t="s">
        <v>888</v>
      </c>
      <c r="J981" s="68" t="s">
        <v>883</v>
      </c>
    </row>
    <row r="982" spans="2:10">
      <c r="B982" s="68" t="s">
        <v>839</v>
      </c>
      <c r="C982" s="68" t="s">
        <v>275</v>
      </c>
      <c r="D982" s="68" t="s">
        <v>725</v>
      </c>
      <c r="E982" s="68" t="s">
        <v>900</v>
      </c>
      <c r="F982" s="68">
        <v>5</v>
      </c>
      <c r="H982" s="68" t="s">
        <v>300</v>
      </c>
      <c r="I982" s="68" t="s">
        <v>888</v>
      </c>
      <c r="J982" s="68" t="s">
        <v>884</v>
      </c>
    </row>
    <row r="983" spans="2:10">
      <c r="B983" s="68" t="s">
        <v>839</v>
      </c>
      <c r="C983" s="68" t="s">
        <v>275</v>
      </c>
      <c r="D983" s="68" t="s">
        <v>734</v>
      </c>
      <c r="E983" s="68" t="s">
        <v>900</v>
      </c>
      <c r="F983" s="68">
        <v>5</v>
      </c>
      <c r="H983" s="68" t="s">
        <v>300</v>
      </c>
      <c r="I983" s="68" t="s">
        <v>888</v>
      </c>
      <c r="J983" s="68" t="s">
        <v>885</v>
      </c>
    </row>
    <row r="984" spans="2:10">
      <c r="B984" s="68" t="s">
        <v>839</v>
      </c>
      <c r="C984" s="68" t="s">
        <v>275</v>
      </c>
      <c r="D984" s="68" t="s">
        <v>743</v>
      </c>
      <c r="E984" s="68" t="s">
        <v>900</v>
      </c>
      <c r="F984" s="68">
        <v>5</v>
      </c>
      <c r="H984" s="68" t="s">
        <v>300</v>
      </c>
      <c r="I984" s="68" t="s">
        <v>888</v>
      </c>
      <c r="J984" s="68" t="s">
        <v>886</v>
      </c>
    </row>
    <row r="985" spans="2:10">
      <c r="B985" s="68" t="s">
        <v>839</v>
      </c>
      <c r="C985" s="68" t="s">
        <v>275</v>
      </c>
      <c r="D985" s="68" t="s">
        <v>752</v>
      </c>
      <c r="E985" s="68" t="s">
        <v>900</v>
      </c>
      <c r="F985" s="68">
        <v>5</v>
      </c>
      <c r="G985" s="68" t="s">
        <v>911</v>
      </c>
      <c r="H985" s="68" t="s">
        <v>300</v>
      </c>
      <c r="I985" s="68" t="s">
        <v>888</v>
      </c>
      <c r="J985" s="68" t="s">
        <v>887</v>
      </c>
    </row>
    <row r="986" spans="2:10">
      <c r="B986" s="68" t="s">
        <v>839</v>
      </c>
      <c r="C986" s="68" t="s">
        <v>275</v>
      </c>
      <c r="D986" s="68" t="s">
        <v>308</v>
      </c>
      <c r="E986" s="68" t="s">
        <v>900</v>
      </c>
      <c r="F986" s="68">
        <v>5</v>
      </c>
      <c r="H986" s="68" t="s">
        <v>300</v>
      </c>
      <c r="I986" s="68" t="s">
        <v>889</v>
      </c>
      <c r="J986" s="92" t="s">
        <v>841</v>
      </c>
    </row>
    <row r="987" spans="2:10">
      <c r="B987" s="68" t="s">
        <v>839</v>
      </c>
      <c r="C987" s="68" t="s">
        <v>275</v>
      </c>
      <c r="D987" s="68" t="s">
        <v>317</v>
      </c>
      <c r="E987" s="68" t="s">
        <v>900</v>
      </c>
      <c r="F987" s="68">
        <v>5</v>
      </c>
      <c r="H987" s="68" t="s">
        <v>300</v>
      </c>
      <c r="I987" s="68" t="s">
        <v>889</v>
      </c>
      <c r="J987" s="92" t="s">
        <v>842</v>
      </c>
    </row>
    <row r="988" spans="2:10">
      <c r="B988" s="68" t="s">
        <v>839</v>
      </c>
      <c r="C988" s="68" t="s">
        <v>275</v>
      </c>
      <c r="D988" s="68" t="s">
        <v>326</v>
      </c>
      <c r="E988" s="68" t="s">
        <v>900</v>
      </c>
      <c r="F988" s="68">
        <v>5</v>
      </c>
      <c r="H988" s="68" t="s">
        <v>300</v>
      </c>
      <c r="I988" s="68" t="s">
        <v>889</v>
      </c>
      <c r="J988" s="92" t="s">
        <v>843</v>
      </c>
    </row>
    <row r="989" spans="2:10">
      <c r="B989" s="68" t="s">
        <v>839</v>
      </c>
      <c r="C989" s="68" t="s">
        <v>275</v>
      </c>
      <c r="D989" s="68" t="s">
        <v>335</v>
      </c>
      <c r="E989" s="68" t="s">
        <v>900</v>
      </c>
      <c r="F989" s="68">
        <v>5</v>
      </c>
      <c r="H989" s="68" t="s">
        <v>300</v>
      </c>
      <c r="I989" s="68" t="s">
        <v>889</v>
      </c>
      <c r="J989" s="68" t="s">
        <v>844</v>
      </c>
    </row>
    <row r="990" spans="2:10">
      <c r="B990" s="68" t="s">
        <v>839</v>
      </c>
      <c r="C990" s="68" t="s">
        <v>275</v>
      </c>
      <c r="D990" s="68" t="s">
        <v>344</v>
      </c>
      <c r="E990" s="68" t="s">
        <v>900</v>
      </c>
      <c r="F990" s="68">
        <v>5</v>
      </c>
      <c r="H990" s="68" t="s">
        <v>300</v>
      </c>
      <c r="I990" s="68" t="s">
        <v>889</v>
      </c>
      <c r="J990" s="92" t="s">
        <v>845</v>
      </c>
    </row>
    <row r="991" spans="2:10">
      <c r="B991" s="68" t="s">
        <v>839</v>
      </c>
      <c r="C991" s="68" t="s">
        <v>275</v>
      </c>
      <c r="D991" s="68" t="s">
        <v>353</v>
      </c>
      <c r="E991" s="68" t="s">
        <v>900</v>
      </c>
      <c r="F991" s="68">
        <v>5</v>
      </c>
      <c r="H991" s="68" t="s">
        <v>300</v>
      </c>
      <c r="I991" s="68" t="s">
        <v>889</v>
      </c>
      <c r="J991" s="92" t="s">
        <v>846</v>
      </c>
    </row>
    <row r="992" spans="2:10">
      <c r="B992" s="68" t="s">
        <v>839</v>
      </c>
      <c r="C992" s="68" t="s">
        <v>275</v>
      </c>
      <c r="D992" s="68" t="s">
        <v>362</v>
      </c>
      <c r="E992" s="68" t="s">
        <v>900</v>
      </c>
      <c r="F992" s="68">
        <v>5</v>
      </c>
      <c r="H992" s="68" t="s">
        <v>300</v>
      </c>
      <c r="I992" s="68" t="s">
        <v>889</v>
      </c>
      <c r="J992" s="92" t="s">
        <v>847</v>
      </c>
    </row>
    <row r="993" spans="2:10">
      <c r="B993" s="68" t="s">
        <v>839</v>
      </c>
      <c r="C993" s="68" t="s">
        <v>275</v>
      </c>
      <c r="D993" s="68" t="s">
        <v>371</v>
      </c>
      <c r="E993" s="68" t="s">
        <v>900</v>
      </c>
      <c r="F993" s="68">
        <v>5</v>
      </c>
      <c r="H993" s="68" t="s">
        <v>300</v>
      </c>
      <c r="I993" s="68" t="s">
        <v>889</v>
      </c>
      <c r="J993" s="92" t="s">
        <v>848</v>
      </c>
    </row>
    <row r="994" spans="2:10">
      <c r="B994" s="68" t="s">
        <v>839</v>
      </c>
      <c r="C994" s="68" t="s">
        <v>275</v>
      </c>
      <c r="D994" s="68" t="s">
        <v>380</v>
      </c>
      <c r="E994" s="68" t="s">
        <v>900</v>
      </c>
      <c r="F994" s="68">
        <v>5</v>
      </c>
      <c r="H994" s="68" t="s">
        <v>300</v>
      </c>
      <c r="I994" s="68" t="s">
        <v>889</v>
      </c>
      <c r="J994" s="92" t="s">
        <v>849</v>
      </c>
    </row>
    <row r="995" spans="2:10">
      <c r="B995" s="68" t="s">
        <v>839</v>
      </c>
      <c r="C995" s="68" t="s">
        <v>275</v>
      </c>
      <c r="D995" s="68" t="s">
        <v>389</v>
      </c>
      <c r="E995" s="68" t="s">
        <v>900</v>
      </c>
      <c r="F995" s="68">
        <v>5</v>
      </c>
      <c r="H995" s="68" t="s">
        <v>300</v>
      </c>
      <c r="I995" s="68" t="s">
        <v>889</v>
      </c>
      <c r="J995" s="92" t="s">
        <v>850</v>
      </c>
    </row>
    <row r="996" spans="2:10">
      <c r="B996" s="68" t="s">
        <v>839</v>
      </c>
      <c r="C996" s="68" t="s">
        <v>275</v>
      </c>
      <c r="D996" s="68" t="s">
        <v>828</v>
      </c>
      <c r="E996" s="68" t="s">
        <v>900</v>
      </c>
      <c r="F996" s="68">
        <v>5</v>
      </c>
      <c r="H996" s="68" t="s">
        <v>300</v>
      </c>
      <c r="I996" s="68" t="s">
        <v>889</v>
      </c>
      <c r="J996" s="92" t="s">
        <v>851</v>
      </c>
    </row>
    <row r="997" spans="2:10">
      <c r="B997" s="68" t="s">
        <v>839</v>
      </c>
      <c r="C997" s="68" t="s">
        <v>275</v>
      </c>
      <c r="D997" s="68" t="s">
        <v>407</v>
      </c>
      <c r="E997" s="68" t="s">
        <v>900</v>
      </c>
      <c r="F997" s="68">
        <v>5</v>
      </c>
      <c r="H997" s="68" t="s">
        <v>300</v>
      </c>
      <c r="I997" s="68" t="s">
        <v>889</v>
      </c>
      <c r="J997" s="92" t="s">
        <v>852</v>
      </c>
    </row>
    <row r="998" spans="2:10">
      <c r="B998" s="68" t="s">
        <v>839</v>
      </c>
      <c r="C998" s="68" t="s">
        <v>275</v>
      </c>
      <c r="D998" s="68" t="s">
        <v>416</v>
      </c>
      <c r="E998" s="68" t="s">
        <v>900</v>
      </c>
      <c r="F998" s="68">
        <v>5</v>
      </c>
      <c r="H998" s="68" t="s">
        <v>300</v>
      </c>
      <c r="I998" s="68" t="s">
        <v>889</v>
      </c>
      <c r="J998" s="92" t="s">
        <v>853</v>
      </c>
    </row>
    <row r="999" spans="2:10">
      <c r="B999" s="68" t="s">
        <v>839</v>
      </c>
      <c r="C999" s="68" t="s">
        <v>275</v>
      </c>
      <c r="D999" s="68" t="s">
        <v>425</v>
      </c>
      <c r="E999" s="68" t="s">
        <v>900</v>
      </c>
      <c r="F999" s="68">
        <v>5</v>
      </c>
      <c r="G999" s="68" t="s">
        <v>910</v>
      </c>
      <c r="H999" s="68" t="s">
        <v>300</v>
      </c>
      <c r="I999" s="68" t="s">
        <v>889</v>
      </c>
      <c r="J999" s="92" t="s">
        <v>854</v>
      </c>
    </row>
    <row r="1000" spans="2:10">
      <c r="B1000" s="68" t="s">
        <v>839</v>
      </c>
      <c r="C1000" s="68" t="s">
        <v>275</v>
      </c>
      <c r="D1000" s="68" t="s">
        <v>434</v>
      </c>
      <c r="E1000" s="68" t="s">
        <v>900</v>
      </c>
      <c r="F1000" s="68">
        <v>5</v>
      </c>
      <c r="H1000" s="68" t="s">
        <v>300</v>
      </c>
      <c r="I1000" s="68" t="s">
        <v>889</v>
      </c>
      <c r="J1000" s="92" t="s">
        <v>855</v>
      </c>
    </row>
    <row r="1001" spans="2:10">
      <c r="B1001" s="68" t="s">
        <v>839</v>
      </c>
      <c r="C1001" s="68" t="s">
        <v>275</v>
      </c>
      <c r="D1001" s="68" t="s">
        <v>440</v>
      </c>
      <c r="E1001" s="68" t="s">
        <v>900</v>
      </c>
      <c r="F1001" s="68">
        <v>5</v>
      </c>
      <c r="H1001" s="68" t="s">
        <v>300</v>
      </c>
      <c r="I1001" s="68" t="s">
        <v>889</v>
      </c>
      <c r="J1001" s="92" t="s">
        <v>856</v>
      </c>
    </row>
    <row r="1002" spans="2:10">
      <c r="B1002" s="68" t="s">
        <v>839</v>
      </c>
      <c r="C1002" s="68" t="s">
        <v>275</v>
      </c>
      <c r="D1002" s="68" t="s">
        <v>446</v>
      </c>
      <c r="E1002" s="68" t="s">
        <v>900</v>
      </c>
      <c r="F1002" s="68">
        <v>5</v>
      </c>
      <c r="H1002" s="68" t="s">
        <v>300</v>
      </c>
      <c r="I1002" s="68" t="s">
        <v>889</v>
      </c>
      <c r="J1002" s="92" t="s">
        <v>857</v>
      </c>
    </row>
    <row r="1003" spans="2:10">
      <c r="B1003" s="68" t="s">
        <v>839</v>
      </c>
      <c r="C1003" s="68" t="s">
        <v>275</v>
      </c>
      <c r="D1003" s="68" t="s">
        <v>455</v>
      </c>
      <c r="E1003" s="68" t="s">
        <v>900</v>
      </c>
      <c r="F1003" s="68">
        <v>5</v>
      </c>
      <c r="H1003" s="68" t="s">
        <v>300</v>
      </c>
      <c r="I1003" s="68" t="s">
        <v>889</v>
      </c>
      <c r="J1003" s="92" t="s">
        <v>858</v>
      </c>
    </row>
    <row r="1004" spans="2:10">
      <c r="B1004" s="68" t="s">
        <v>839</v>
      </c>
      <c r="C1004" s="68" t="s">
        <v>275</v>
      </c>
      <c r="D1004" s="68" t="s">
        <v>464</v>
      </c>
      <c r="E1004" s="68" t="s">
        <v>900</v>
      </c>
      <c r="F1004" s="68">
        <v>5</v>
      </c>
      <c r="H1004" s="68" t="s">
        <v>300</v>
      </c>
      <c r="I1004" s="68" t="s">
        <v>889</v>
      </c>
      <c r="J1004" s="92" t="s">
        <v>859</v>
      </c>
    </row>
    <row r="1005" spans="2:10">
      <c r="B1005" s="68" t="s">
        <v>839</v>
      </c>
      <c r="C1005" s="68" t="s">
        <v>275</v>
      </c>
      <c r="D1005" s="68" t="s">
        <v>473</v>
      </c>
      <c r="E1005" s="68" t="s">
        <v>900</v>
      </c>
      <c r="F1005" s="68">
        <v>5</v>
      </c>
      <c r="H1005" s="68" t="s">
        <v>300</v>
      </c>
      <c r="I1005" s="68" t="s">
        <v>889</v>
      </c>
      <c r="J1005" s="92" t="s">
        <v>860</v>
      </c>
    </row>
    <row r="1006" spans="2:10">
      <c r="B1006" s="68" t="s">
        <v>839</v>
      </c>
      <c r="C1006" s="68" t="s">
        <v>275</v>
      </c>
      <c r="D1006" s="68" t="s">
        <v>482</v>
      </c>
      <c r="E1006" s="68" t="s">
        <v>900</v>
      </c>
      <c r="F1006" s="68">
        <v>5</v>
      </c>
      <c r="H1006" s="68" t="s">
        <v>300</v>
      </c>
      <c r="I1006" s="68" t="s">
        <v>889</v>
      </c>
      <c r="J1006" s="92" t="s">
        <v>861</v>
      </c>
    </row>
    <row r="1007" spans="2:10">
      <c r="B1007" s="68" t="s">
        <v>839</v>
      </c>
      <c r="C1007" s="68" t="s">
        <v>275</v>
      </c>
      <c r="D1007" s="68" t="s">
        <v>491</v>
      </c>
      <c r="E1007" s="68" t="s">
        <v>900</v>
      </c>
      <c r="F1007" s="68">
        <v>5</v>
      </c>
      <c r="H1007" s="68" t="s">
        <v>300</v>
      </c>
      <c r="I1007" s="68" t="s">
        <v>889</v>
      </c>
      <c r="J1007" s="92" t="s">
        <v>862</v>
      </c>
    </row>
    <row r="1008" spans="2:10">
      <c r="B1008" s="68" t="s">
        <v>839</v>
      </c>
      <c r="C1008" s="68" t="s">
        <v>275</v>
      </c>
      <c r="D1008" s="68" t="s">
        <v>500</v>
      </c>
      <c r="E1008" s="68" t="s">
        <v>900</v>
      </c>
      <c r="F1008" s="68">
        <v>5</v>
      </c>
      <c r="H1008" s="68" t="s">
        <v>300</v>
      </c>
      <c r="I1008" s="68" t="s">
        <v>889</v>
      </c>
      <c r="J1008" s="92" t="s">
        <v>863</v>
      </c>
    </row>
    <row r="1009" spans="2:10">
      <c r="B1009" s="68" t="s">
        <v>839</v>
      </c>
      <c r="C1009" s="68" t="s">
        <v>275</v>
      </c>
      <c r="D1009" s="68" t="s">
        <v>509</v>
      </c>
      <c r="E1009" s="68" t="s">
        <v>900</v>
      </c>
      <c r="F1009" s="68">
        <v>5</v>
      </c>
      <c r="H1009" s="68" t="s">
        <v>300</v>
      </c>
      <c r="I1009" s="68" t="s">
        <v>889</v>
      </c>
      <c r="J1009" s="92" t="s">
        <v>864</v>
      </c>
    </row>
    <row r="1010" spans="2:10">
      <c r="B1010" s="68" t="s">
        <v>839</v>
      </c>
      <c r="C1010" s="68" t="s">
        <v>275</v>
      </c>
      <c r="D1010" s="68" t="s">
        <v>518</v>
      </c>
      <c r="E1010" s="68" t="s">
        <v>900</v>
      </c>
      <c r="F1010" s="68">
        <v>5</v>
      </c>
      <c r="H1010" s="68" t="s">
        <v>300</v>
      </c>
      <c r="I1010" s="68" t="s">
        <v>889</v>
      </c>
      <c r="J1010" s="92" t="s">
        <v>865</v>
      </c>
    </row>
    <row r="1011" spans="2:10">
      <c r="B1011" s="68" t="s">
        <v>839</v>
      </c>
      <c r="C1011" s="68" t="s">
        <v>275</v>
      </c>
      <c r="D1011" s="68" t="s">
        <v>527</v>
      </c>
      <c r="E1011" s="68" t="s">
        <v>900</v>
      </c>
      <c r="F1011" s="68">
        <v>5</v>
      </c>
      <c r="G1011" s="68" t="s">
        <v>911</v>
      </c>
      <c r="H1011" s="68" t="s">
        <v>300</v>
      </c>
      <c r="I1011" s="68" t="s">
        <v>889</v>
      </c>
      <c r="J1011" s="92" t="s">
        <v>866</v>
      </c>
    </row>
    <row r="1012" spans="2:10">
      <c r="B1012" s="68" t="s">
        <v>839</v>
      </c>
      <c r="C1012" s="68" t="s">
        <v>275</v>
      </c>
      <c r="D1012" s="68" t="s">
        <v>590</v>
      </c>
      <c r="E1012" s="68" t="s">
        <v>900</v>
      </c>
      <c r="F1012" s="68">
        <v>5</v>
      </c>
      <c r="H1012" s="68" t="s">
        <v>300</v>
      </c>
      <c r="I1012" s="68" t="s">
        <v>889</v>
      </c>
      <c r="J1012" s="68" t="s">
        <v>867</v>
      </c>
    </row>
    <row r="1013" spans="2:10">
      <c r="B1013" s="68" t="s">
        <v>839</v>
      </c>
      <c r="C1013" s="68" t="s">
        <v>275</v>
      </c>
      <c r="D1013" s="68" t="s">
        <v>599</v>
      </c>
      <c r="E1013" s="68" t="s">
        <v>900</v>
      </c>
      <c r="F1013" s="68">
        <v>5</v>
      </c>
      <c r="H1013" s="68" t="s">
        <v>300</v>
      </c>
      <c r="I1013" s="68" t="s">
        <v>889</v>
      </c>
      <c r="J1013" s="68" t="s">
        <v>868</v>
      </c>
    </row>
    <row r="1014" spans="2:10">
      <c r="B1014" s="68" t="s">
        <v>839</v>
      </c>
      <c r="C1014" s="68" t="s">
        <v>275</v>
      </c>
      <c r="D1014" s="68" t="s">
        <v>608</v>
      </c>
      <c r="E1014" s="68" t="s">
        <v>900</v>
      </c>
      <c r="F1014" s="68">
        <v>5</v>
      </c>
      <c r="H1014" s="68" t="s">
        <v>300</v>
      </c>
      <c r="I1014" s="68" t="s">
        <v>889</v>
      </c>
      <c r="J1014" s="68" t="s">
        <v>869</v>
      </c>
    </row>
    <row r="1015" spans="2:10">
      <c r="B1015" s="68" t="s">
        <v>839</v>
      </c>
      <c r="C1015" s="68" t="s">
        <v>275</v>
      </c>
      <c r="D1015" s="68" t="s">
        <v>617</v>
      </c>
      <c r="E1015" s="68" t="s">
        <v>900</v>
      </c>
      <c r="F1015" s="68">
        <v>5</v>
      </c>
      <c r="H1015" s="68" t="s">
        <v>300</v>
      </c>
      <c r="I1015" s="68" t="s">
        <v>889</v>
      </c>
      <c r="J1015" s="68" t="s">
        <v>870</v>
      </c>
    </row>
    <row r="1016" spans="2:10">
      <c r="B1016" s="68" t="s">
        <v>839</v>
      </c>
      <c r="C1016" s="68" t="s">
        <v>275</v>
      </c>
      <c r="D1016" s="68" t="s">
        <v>626</v>
      </c>
      <c r="E1016" s="68" t="s">
        <v>900</v>
      </c>
      <c r="F1016" s="68">
        <v>5</v>
      </c>
      <c r="H1016" s="68" t="s">
        <v>300</v>
      </c>
      <c r="I1016" s="68" t="s">
        <v>889</v>
      </c>
      <c r="J1016" s="68" t="s">
        <v>871</v>
      </c>
    </row>
    <row r="1017" spans="2:10">
      <c r="B1017" s="68" t="s">
        <v>839</v>
      </c>
      <c r="C1017" s="68" t="s">
        <v>275</v>
      </c>
      <c r="D1017" s="68" t="s">
        <v>818</v>
      </c>
      <c r="E1017" s="68" t="s">
        <v>900</v>
      </c>
      <c r="F1017" s="68">
        <v>5</v>
      </c>
      <c r="H1017" s="68" t="s">
        <v>300</v>
      </c>
      <c r="I1017" s="68" t="s">
        <v>889</v>
      </c>
      <c r="J1017" s="68" t="s">
        <v>872</v>
      </c>
    </row>
    <row r="1018" spans="2:10">
      <c r="B1018" s="68" t="s">
        <v>839</v>
      </c>
      <c r="C1018" s="68" t="s">
        <v>275</v>
      </c>
      <c r="D1018" s="68" t="s">
        <v>635</v>
      </c>
      <c r="E1018" s="68" t="s">
        <v>900</v>
      </c>
      <c r="F1018" s="68">
        <v>5</v>
      </c>
      <c r="H1018" s="68" t="s">
        <v>300</v>
      </c>
      <c r="I1018" s="68" t="s">
        <v>889</v>
      </c>
      <c r="J1018" s="68" t="s">
        <v>873</v>
      </c>
    </row>
    <row r="1019" spans="2:10">
      <c r="B1019" s="68" t="s">
        <v>839</v>
      </c>
      <c r="C1019" s="68" t="s">
        <v>275</v>
      </c>
      <c r="D1019" s="68" t="s">
        <v>644</v>
      </c>
      <c r="E1019" s="68" t="s">
        <v>900</v>
      </c>
      <c r="F1019" s="68">
        <v>5</v>
      </c>
      <c r="H1019" s="68" t="s">
        <v>300</v>
      </c>
      <c r="I1019" s="68" t="s">
        <v>889</v>
      </c>
      <c r="J1019" s="68" t="s">
        <v>874</v>
      </c>
    </row>
    <row r="1020" spans="2:10">
      <c r="B1020" s="68" t="s">
        <v>839</v>
      </c>
      <c r="C1020" s="68" t="s">
        <v>275</v>
      </c>
      <c r="D1020" s="68" t="s">
        <v>650</v>
      </c>
      <c r="E1020" s="68" t="s">
        <v>900</v>
      </c>
      <c r="F1020" s="68">
        <v>5</v>
      </c>
      <c r="H1020" s="68" t="s">
        <v>300</v>
      </c>
      <c r="I1020" s="68" t="s">
        <v>889</v>
      </c>
      <c r="J1020" s="68" t="s">
        <v>875</v>
      </c>
    </row>
    <row r="1021" spans="2:10">
      <c r="B1021" s="68" t="s">
        <v>839</v>
      </c>
      <c r="C1021" s="68" t="s">
        <v>275</v>
      </c>
      <c r="D1021" s="68" t="s">
        <v>659</v>
      </c>
      <c r="E1021" s="68" t="s">
        <v>900</v>
      </c>
      <c r="F1021" s="68">
        <v>5</v>
      </c>
      <c r="H1021" s="68" t="s">
        <v>300</v>
      </c>
      <c r="I1021" s="68" t="s">
        <v>889</v>
      </c>
      <c r="J1021" s="68" t="s">
        <v>876</v>
      </c>
    </row>
    <row r="1022" spans="2:10">
      <c r="B1022" s="68" t="s">
        <v>839</v>
      </c>
      <c r="C1022" s="68" t="s">
        <v>275</v>
      </c>
      <c r="D1022" s="68" t="s">
        <v>668</v>
      </c>
      <c r="E1022" s="68" t="s">
        <v>900</v>
      </c>
      <c r="F1022" s="68">
        <v>5</v>
      </c>
      <c r="H1022" s="68" t="s">
        <v>300</v>
      </c>
      <c r="I1022" s="68" t="s">
        <v>889</v>
      </c>
      <c r="J1022" s="68" t="s">
        <v>877</v>
      </c>
    </row>
    <row r="1023" spans="2:10">
      <c r="B1023" s="68" t="s">
        <v>839</v>
      </c>
      <c r="C1023" s="68" t="s">
        <v>275</v>
      </c>
      <c r="D1023" s="68" t="s">
        <v>677</v>
      </c>
      <c r="E1023" s="68" t="s">
        <v>900</v>
      </c>
      <c r="F1023" s="68">
        <v>5</v>
      </c>
      <c r="H1023" s="68" t="s">
        <v>300</v>
      </c>
      <c r="I1023" s="68" t="s">
        <v>889</v>
      </c>
      <c r="J1023" s="68" t="s">
        <v>878</v>
      </c>
    </row>
    <row r="1024" spans="2:10">
      <c r="B1024" s="68" t="s">
        <v>839</v>
      </c>
      <c r="C1024" s="68" t="s">
        <v>275</v>
      </c>
      <c r="D1024" s="68" t="s">
        <v>686</v>
      </c>
      <c r="E1024" s="68" t="s">
        <v>900</v>
      </c>
      <c r="F1024" s="68">
        <v>5</v>
      </c>
      <c r="H1024" s="68" t="s">
        <v>300</v>
      </c>
      <c r="I1024" s="68" t="s">
        <v>889</v>
      </c>
      <c r="J1024" s="68" t="s">
        <v>879</v>
      </c>
    </row>
    <row r="1025" spans="2:10">
      <c r="B1025" s="68" t="s">
        <v>839</v>
      </c>
      <c r="C1025" s="68" t="s">
        <v>275</v>
      </c>
      <c r="D1025" s="68" t="s">
        <v>907</v>
      </c>
      <c r="E1025" s="68" t="s">
        <v>900</v>
      </c>
      <c r="F1025" s="68">
        <v>5</v>
      </c>
      <c r="H1025" s="68" t="s">
        <v>300</v>
      </c>
      <c r="I1025" s="68" t="s">
        <v>889</v>
      </c>
      <c r="J1025" s="68" t="s">
        <v>902</v>
      </c>
    </row>
    <row r="1026" spans="2:10">
      <c r="B1026" s="68" t="s">
        <v>839</v>
      </c>
      <c r="C1026" s="68" t="s">
        <v>275</v>
      </c>
      <c r="D1026" s="68" t="s">
        <v>908</v>
      </c>
      <c r="E1026" s="68" t="s">
        <v>900</v>
      </c>
      <c r="F1026" s="68">
        <v>5</v>
      </c>
      <c r="H1026" s="68" t="s">
        <v>300</v>
      </c>
      <c r="I1026" s="68" t="s">
        <v>889</v>
      </c>
      <c r="J1026" s="68" t="s">
        <v>904</v>
      </c>
    </row>
    <row r="1027" spans="2:10">
      <c r="B1027" s="68" t="s">
        <v>839</v>
      </c>
      <c r="C1027" s="68" t="s">
        <v>275</v>
      </c>
      <c r="D1027" s="68" t="s">
        <v>692</v>
      </c>
      <c r="E1027" s="68" t="s">
        <v>900</v>
      </c>
      <c r="F1027" s="68">
        <v>5</v>
      </c>
      <c r="H1027" s="68" t="s">
        <v>300</v>
      </c>
      <c r="I1027" s="68" t="s">
        <v>889</v>
      </c>
      <c r="J1027" s="68" t="s">
        <v>880</v>
      </c>
    </row>
    <row r="1028" spans="2:10">
      <c r="B1028" s="68" t="s">
        <v>839</v>
      </c>
      <c r="C1028" s="68" t="s">
        <v>275</v>
      </c>
      <c r="D1028" s="68" t="s">
        <v>701</v>
      </c>
      <c r="E1028" s="68" t="s">
        <v>900</v>
      </c>
      <c r="F1028" s="68">
        <v>5</v>
      </c>
      <c r="H1028" s="68" t="s">
        <v>300</v>
      </c>
      <c r="I1028" s="68" t="s">
        <v>889</v>
      </c>
      <c r="J1028" s="68" t="s">
        <v>881</v>
      </c>
    </row>
    <row r="1029" spans="2:10">
      <c r="B1029" s="68" t="s">
        <v>839</v>
      </c>
      <c r="C1029" s="68" t="s">
        <v>275</v>
      </c>
      <c r="D1029" s="68" t="s">
        <v>710</v>
      </c>
      <c r="E1029" s="68" t="s">
        <v>900</v>
      </c>
      <c r="F1029" s="68">
        <v>5</v>
      </c>
      <c r="H1029" s="68" t="s">
        <v>300</v>
      </c>
      <c r="I1029" s="68" t="s">
        <v>889</v>
      </c>
      <c r="J1029" s="68" t="s">
        <v>882</v>
      </c>
    </row>
    <row r="1030" spans="2:10">
      <c r="B1030" s="68" t="s">
        <v>839</v>
      </c>
      <c r="C1030" s="68" t="s">
        <v>275</v>
      </c>
      <c r="D1030" s="68" t="s">
        <v>719</v>
      </c>
      <c r="E1030" s="68" t="s">
        <v>900</v>
      </c>
      <c r="F1030" s="68">
        <v>5</v>
      </c>
      <c r="H1030" s="68" t="s">
        <v>300</v>
      </c>
      <c r="I1030" s="68" t="s">
        <v>889</v>
      </c>
      <c r="J1030" s="68" t="s">
        <v>883</v>
      </c>
    </row>
    <row r="1031" spans="2:10">
      <c r="B1031" s="68" t="s">
        <v>839</v>
      </c>
      <c r="C1031" s="68" t="s">
        <v>275</v>
      </c>
      <c r="D1031" s="68" t="s">
        <v>728</v>
      </c>
      <c r="E1031" s="68" t="s">
        <v>900</v>
      </c>
      <c r="F1031" s="68">
        <v>5</v>
      </c>
      <c r="H1031" s="68" t="s">
        <v>300</v>
      </c>
      <c r="I1031" s="68" t="s">
        <v>889</v>
      </c>
      <c r="J1031" s="68" t="s">
        <v>884</v>
      </c>
    </row>
    <row r="1032" spans="2:10">
      <c r="B1032" s="68" t="s">
        <v>839</v>
      </c>
      <c r="C1032" s="68" t="s">
        <v>275</v>
      </c>
      <c r="D1032" s="68" t="s">
        <v>737</v>
      </c>
      <c r="E1032" s="68" t="s">
        <v>900</v>
      </c>
      <c r="F1032" s="68">
        <v>5</v>
      </c>
      <c r="H1032" s="68" t="s">
        <v>300</v>
      </c>
      <c r="I1032" s="68" t="s">
        <v>889</v>
      </c>
      <c r="J1032" s="68" t="s">
        <v>885</v>
      </c>
    </row>
    <row r="1033" spans="2:10">
      <c r="B1033" s="68" t="s">
        <v>839</v>
      </c>
      <c r="C1033" s="68" t="s">
        <v>275</v>
      </c>
      <c r="D1033" s="68" t="s">
        <v>746</v>
      </c>
      <c r="E1033" s="68" t="s">
        <v>900</v>
      </c>
      <c r="F1033" s="68">
        <v>5</v>
      </c>
      <c r="H1033" s="68" t="s">
        <v>300</v>
      </c>
      <c r="I1033" s="68" t="s">
        <v>889</v>
      </c>
      <c r="J1033" s="68" t="s">
        <v>886</v>
      </c>
    </row>
    <row r="1034" spans="2:10">
      <c r="B1034" s="68" t="s">
        <v>839</v>
      </c>
      <c r="C1034" s="68" t="s">
        <v>275</v>
      </c>
      <c r="D1034" s="68" t="s">
        <v>755</v>
      </c>
      <c r="E1034" s="68" t="s">
        <v>900</v>
      </c>
      <c r="F1034" s="68">
        <v>5</v>
      </c>
      <c r="G1034" s="68" t="s">
        <v>911</v>
      </c>
      <c r="H1034" s="68" t="s">
        <v>300</v>
      </c>
      <c r="I1034" s="68" t="s">
        <v>889</v>
      </c>
      <c r="J1034" s="68" t="s">
        <v>887</v>
      </c>
    </row>
    <row r="1035" spans="2:10">
      <c r="B1035" s="68" t="s">
        <v>839</v>
      </c>
      <c r="C1035" s="68" t="s">
        <v>276</v>
      </c>
      <c r="D1035" s="68" t="s">
        <v>302</v>
      </c>
      <c r="E1035" s="68" t="s">
        <v>900</v>
      </c>
      <c r="F1035" s="68">
        <v>5</v>
      </c>
      <c r="G1035" s="68" t="s">
        <v>915</v>
      </c>
      <c r="H1035" s="68" t="s">
        <v>300</v>
      </c>
      <c r="I1035" s="68" t="s">
        <v>840</v>
      </c>
      <c r="J1035" s="92" t="s">
        <v>841</v>
      </c>
    </row>
    <row r="1036" spans="2:10">
      <c r="B1036" s="68" t="s">
        <v>839</v>
      </c>
      <c r="C1036" s="68" t="s">
        <v>276</v>
      </c>
      <c r="D1036" s="68" t="s">
        <v>311</v>
      </c>
      <c r="E1036" s="68" t="s">
        <v>900</v>
      </c>
      <c r="F1036" s="68">
        <v>5</v>
      </c>
      <c r="H1036" s="68" t="s">
        <v>300</v>
      </c>
      <c r="I1036" s="68" t="s">
        <v>840</v>
      </c>
      <c r="J1036" s="92" t="s">
        <v>842</v>
      </c>
    </row>
    <row r="1037" spans="2:10">
      <c r="B1037" s="68" t="s">
        <v>839</v>
      </c>
      <c r="C1037" s="68" t="s">
        <v>276</v>
      </c>
      <c r="D1037" s="68" t="s">
        <v>320</v>
      </c>
      <c r="E1037" s="68" t="s">
        <v>900</v>
      </c>
      <c r="F1037" s="68">
        <v>5</v>
      </c>
      <c r="G1037" s="68" t="s">
        <v>915</v>
      </c>
      <c r="H1037" s="68" t="s">
        <v>300</v>
      </c>
      <c r="I1037" s="68" t="s">
        <v>840</v>
      </c>
      <c r="J1037" s="92" t="s">
        <v>843</v>
      </c>
    </row>
    <row r="1038" spans="2:10">
      <c r="B1038" s="68" t="s">
        <v>839</v>
      </c>
      <c r="C1038" s="68" t="s">
        <v>276</v>
      </c>
      <c r="D1038" s="68" t="s">
        <v>329</v>
      </c>
      <c r="E1038" s="68" t="s">
        <v>900</v>
      </c>
      <c r="F1038" s="68">
        <v>5</v>
      </c>
      <c r="H1038" s="68" t="s">
        <v>300</v>
      </c>
      <c r="I1038" s="68" t="s">
        <v>840</v>
      </c>
      <c r="J1038" s="68" t="s">
        <v>844</v>
      </c>
    </row>
    <row r="1039" spans="2:10">
      <c r="B1039" s="68" t="s">
        <v>839</v>
      </c>
      <c r="C1039" s="68" t="s">
        <v>276</v>
      </c>
      <c r="D1039" s="68" t="s">
        <v>338</v>
      </c>
      <c r="E1039" s="68" t="s">
        <v>900</v>
      </c>
      <c r="F1039" s="68">
        <v>5</v>
      </c>
      <c r="G1039" s="68" t="s">
        <v>915</v>
      </c>
      <c r="H1039" s="68" t="s">
        <v>300</v>
      </c>
      <c r="I1039" s="68" t="s">
        <v>840</v>
      </c>
      <c r="J1039" s="92" t="s">
        <v>845</v>
      </c>
    </row>
    <row r="1040" spans="2:10">
      <c r="B1040" s="68" t="s">
        <v>839</v>
      </c>
      <c r="C1040" s="68" t="s">
        <v>276</v>
      </c>
      <c r="D1040" s="68" t="s">
        <v>347</v>
      </c>
      <c r="E1040" s="68" t="s">
        <v>900</v>
      </c>
      <c r="F1040" s="68">
        <v>5</v>
      </c>
      <c r="H1040" s="68" t="s">
        <v>300</v>
      </c>
      <c r="I1040" s="68" t="s">
        <v>840</v>
      </c>
      <c r="J1040" s="92" t="s">
        <v>846</v>
      </c>
    </row>
    <row r="1041" spans="2:10">
      <c r="B1041" s="68" t="s">
        <v>839</v>
      </c>
      <c r="C1041" s="68" t="s">
        <v>276</v>
      </c>
      <c r="D1041" s="68" t="s">
        <v>356</v>
      </c>
      <c r="E1041" s="68" t="s">
        <v>900</v>
      </c>
      <c r="F1041" s="68">
        <v>5</v>
      </c>
      <c r="G1041" s="68" t="s">
        <v>915</v>
      </c>
      <c r="H1041" s="68" t="s">
        <v>300</v>
      </c>
      <c r="I1041" s="68" t="s">
        <v>840</v>
      </c>
      <c r="J1041" s="92" t="s">
        <v>847</v>
      </c>
    </row>
    <row r="1042" spans="2:10">
      <c r="B1042" s="68" t="s">
        <v>839</v>
      </c>
      <c r="C1042" s="68" t="s">
        <v>276</v>
      </c>
      <c r="D1042" s="68" t="s">
        <v>365</v>
      </c>
      <c r="E1042" s="68" t="s">
        <v>900</v>
      </c>
      <c r="F1042" s="68">
        <v>5</v>
      </c>
      <c r="G1042" s="68" t="s">
        <v>915</v>
      </c>
      <c r="H1042" s="68" t="s">
        <v>300</v>
      </c>
      <c r="I1042" s="68" t="s">
        <v>840</v>
      </c>
      <c r="J1042" s="92" t="s">
        <v>848</v>
      </c>
    </row>
    <row r="1043" spans="2:10">
      <c r="B1043" s="68" t="s">
        <v>839</v>
      </c>
      <c r="C1043" s="68" t="s">
        <v>276</v>
      </c>
      <c r="D1043" s="68" t="s">
        <v>374</v>
      </c>
      <c r="E1043" s="68" t="s">
        <v>900</v>
      </c>
      <c r="F1043" s="68">
        <v>5</v>
      </c>
      <c r="H1043" s="68" t="s">
        <v>300</v>
      </c>
      <c r="I1043" s="68" t="s">
        <v>840</v>
      </c>
      <c r="J1043" s="92" t="s">
        <v>849</v>
      </c>
    </row>
    <row r="1044" spans="2:10">
      <c r="B1044" s="68" t="s">
        <v>839</v>
      </c>
      <c r="C1044" s="68" t="s">
        <v>276</v>
      </c>
      <c r="D1044" s="68" t="s">
        <v>383</v>
      </c>
      <c r="E1044" s="68" t="s">
        <v>900</v>
      </c>
      <c r="F1044" s="68">
        <v>5</v>
      </c>
      <c r="H1044" s="68" t="s">
        <v>300</v>
      </c>
      <c r="I1044" s="68" t="s">
        <v>840</v>
      </c>
      <c r="J1044" s="92" t="s">
        <v>850</v>
      </c>
    </row>
    <row r="1045" spans="2:10">
      <c r="B1045" s="68" t="s">
        <v>839</v>
      </c>
      <c r="C1045" s="68" t="s">
        <v>276</v>
      </c>
      <c r="D1045" s="68" t="s">
        <v>826</v>
      </c>
      <c r="E1045" s="68" t="s">
        <v>900</v>
      </c>
      <c r="F1045" s="68">
        <v>5</v>
      </c>
      <c r="H1045" s="68" t="s">
        <v>300</v>
      </c>
      <c r="I1045" s="68" t="s">
        <v>840</v>
      </c>
      <c r="J1045" s="92" t="s">
        <v>851</v>
      </c>
    </row>
    <row r="1046" spans="2:10">
      <c r="B1046" s="68" t="s">
        <v>839</v>
      </c>
      <c r="C1046" s="68" t="s">
        <v>276</v>
      </c>
      <c r="D1046" s="68" t="s">
        <v>401</v>
      </c>
      <c r="E1046" s="68" t="s">
        <v>900</v>
      </c>
      <c r="F1046" s="68">
        <v>5</v>
      </c>
      <c r="H1046" s="68" t="s">
        <v>300</v>
      </c>
      <c r="I1046" s="68" t="s">
        <v>840</v>
      </c>
      <c r="J1046" s="92" t="s">
        <v>852</v>
      </c>
    </row>
    <row r="1047" spans="2:10">
      <c r="B1047" s="68" t="s">
        <v>839</v>
      </c>
      <c r="C1047" s="68" t="s">
        <v>276</v>
      </c>
      <c r="D1047" s="68" t="s">
        <v>410</v>
      </c>
      <c r="E1047" s="68" t="s">
        <v>900</v>
      </c>
      <c r="F1047" s="68">
        <v>5</v>
      </c>
      <c r="G1047" s="68" t="s">
        <v>915</v>
      </c>
      <c r="H1047" s="68" t="s">
        <v>300</v>
      </c>
      <c r="I1047" s="68" t="s">
        <v>840</v>
      </c>
      <c r="J1047" s="92" t="s">
        <v>853</v>
      </c>
    </row>
    <row r="1048" spans="2:10">
      <c r="B1048" s="68" t="s">
        <v>839</v>
      </c>
      <c r="C1048" s="68" t="s">
        <v>276</v>
      </c>
      <c r="D1048" s="68" t="s">
        <v>419</v>
      </c>
      <c r="E1048" s="68" t="s">
        <v>900</v>
      </c>
      <c r="F1048" s="68">
        <v>5</v>
      </c>
      <c r="G1048" s="68" t="s">
        <v>910</v>
      </c>
      <c r="H1048" s="68" t="s">
        <v>300</v>
      </c>
      <c r="I1048" s="68" t="s">
        <v>840</v>
      </c>
      <c r="J1048" s="92" t="s">
        <v>854</v>
      </c>
    </row>
    <row r="1049" spans="2:10">
      <c r="B1049" s="68" t="s">
        <v>839</v>
      </c>
      <c r="C1049" s="68" t="s">
        <v>276</v>
      </c>
      <c r="D1049" s="68" t="s">
        <v>428</v>
      </c>
      <c r="E1049" s="68" t="s">
        <v>900</v>
      </c>
      <c r="F1049" s="68">
        <v>5</v>
      </c>
      <c r="H1049" s="68" t="s">
        <v>300</v>
      </c>
      <c r="I1049" s="68" t="s">
        <v>840</v>
      </c>
      <c r="J1049" s="92" t="s">
        <v>855</v>
      </c>
    </row>
    <row r="1050" spans="2:10">
      <c r="B1050" s="68" t="s">
        <v>839</v>
      </c>
      <c r="C1050" s="68" t="s">
        <v>276</v>
      </c>
      <c r="D1050" s="68" t="s">
        <v>436</v>
      </c>
      <c r="E1050" s="68" t="s">
        <v>900</v>
      </c>
      <c r="F1050" s="68">
        <v>5</v>
      </c>
      <c r="H1050" s="68" t="s">
        <v>300</v>
      </c>
      <c r="I1050" s="68" t="s">
        <v>840</v>
      </c>
      <c r="J1050" s="92" t="s">
        <v>856</v>
      </c>
    </row>
    <row r="1051" spans="2:10">
      <c r="B1051" s="68" t="s">
        <v>839</v>
      </c>
      <c r="C1051" s="68" t="s">
        <v>276</v>
      </c>
      <c r="D1051" s="68" t="s">
        <v>442</v>
      </c>
      <c r="E1051" s="68" t="s">
        <v>900</v>
      </c>
      <c r="F1051" s="68">
        <v>5</v>
      </c>
      <c r="G1051" s="68" t="s">
        <v>915</v>
      </c>
      <c r="H1051" s="68" t="s">
        <v>300</v>
      </c>
      <c r="I1051" s="68" t="s">
        <v>840</v>
      </c>
      <c r="J1051" s="92" t="s">
        <v>857</v>
      </c>
    </row>
    <row r="1052" spans="2:10">
      <c r="B1052" s="68" t="s">
        <v>839</v>
      </c>
      <c r="C1052" s="68" t="s">
        <v>276</v>
      </c>
      <c r="D1052" s="68" t="s">
        <v>449</v>
      </c>
      <c r="E1052" s="68" t="s">
        <v>900</v>
      </c>
      <c r="F1052" s="68">
        <v>5</v>
      </c>
      <c r="H1052" s="68" t="s">
        <v>300</v>
      </c>
      <c r="I1052" s="68" t="s">
        <v>840</v>
      </c>
      <c r="J1052" s="92" t="s">
        <v>858</v>
      </c>
    </row>
    <row r="1053" spans="2:10">
      <c r="B1053" s="68" t="s">
        <v>839</v>
      </c>
      <c r="C1053" s="68" t="s">
        <v>276</v>
      </c>
      <c r="D1053" s="68" t="s">
        <v>458</v>
      </c>
      <c r="E1053" s="68" t="s">
        <v>900</v>
      </c>
      <c r="F1053" s="68">
        <v>5</v>
      </c>
      <c r="G1053" s="68" t="s">
        <v>915</v>
      </c>
      <c r="H1053" s="68" t="s">
        <v>300</v>
      </c>
      <c r="I1053" s="68" t="s">
        <v>840</v>
      </c>
      <c r="J1053" s="92" t="s">
        <v>859</v>
      </c>
    </row>
    <row r="1054" spans="2:10">
      <c r="B1054" s="68" t="s">
        <v>839</v>
      </c>
      <c r="C1054" s="68" t="s">
        <v>276</v>
      </c>
      <c r="D1054" s="68" t="s">
        <v>467</v>
      </c>
      <c r="E1054" s="68" t="s">
        <v>900</v>
      </c>
      <c r="F1054" s="68">
        <v>5</v>
      </c>
      <c r="H1054" s="68" t="s">
        <v>300</v>
      </c>
      <c r="I1054" s="68" t="s">
        <v>840</v>
      </c>
      <c r="J1054" s="92" t="s">
        <v>860</v>
      </c>
    </row>
    <row r="1055" spans="2:10">
      <c r="B1055" s="68" t="s">
        <v>839</v>
      </c>
      <c r="C1055" s="68" t="s">
        <v>276</v>
      </c>
      <c r="D1055" s="68" t="s">
        <v>476</v>
      </c>
      <c r="E1055" s="68" t="s">
        <v>900</v>
      </c>
      <c r="F1055" s="68">
        <v>5</v>
      </c>
      <c r="H1055" s="68" t="s">
        <v>300</v>
      </c>
      <c r="I1055" s="68" t="s">
        <v>840</v>
      </c>
      <c r="J1055" s="92" t="s">
        <v>861</v>
      </c>
    </row>
    <row r="1056" spans="2:10">
      <c r="B1056" s="68" t="s">
        <v>839</v>
      </c>
      <c r="C1056" s="68" t="s">
        <v>276</v>
      </c>
      <c r="D1056" s="68" t="s">
        <v>485</v>
      </c>
      <c r="E1056" s="68" t="s">
        <v>900</v>
      </c>
      <c r="F1056" s="68">
        <v>5</v>
      </c>
      <c r="H1056" s="68" t="s">
        <v>300</v>
      </c>
      <c r="I1056" s="68" t="s">
        <v>840</v>
      </c>
      <c r="J1056" s="92" t="s">
        <v>862</v>
      </c>
    </row>
    <row r="1057" spans="2:10">
      <c r="B1057" s="68" t="s">
        <v>839</v>
      </c>
      <c r="C1057" s="68" t="s">
        <v>276</v>
      </c>
      <c r="D1057" s="68" t="s">
        <v>494</v>
      </c>
      <c r="E1057" s="68" t="s">
        <v>900</v>
      </c>
      <c r="F1057" s="68">
        <v>5</v>
      </c>
      <c r="G1057" s="68" t="s">
        <v>915</v>
      </c>
      <c r="H1057" s="68" t="s">
        <v>300</v>
      </c>
      <c r="I1057" s="68" t="s">
        <v>840</v>
      </c>
      <c r="J1057" s="92" t="s">
        <v>863</v>
      </c>
    </row>
    <row r="1058" spans="2:10">
      <c r="B1058" s="68" t="s">
        <v>839</v>
      </c>
      <c r="C1058" s="68" t="s">
        <v>276</v>
      </c>
      <c r="D1058" s="68" t="s">
        <v>503</v>
      </c>
      <c r="E1058" s="68" t="s">
        <v>900</v>
      </c>
      <c r="F1058" s="68">
        <v>5</v>
      </c>
      <c r="H1058" s="68" t="s">
        <v>300</v>
      </c>
      <c r="I1058" s="68" t="s">
        <v>840</v>
      </c>
      <c r="J1058" s="92" t="s">
        <v>864</v>
      </c>
    </row>
    <row r="1059" spans="2:10">
      <c r="B1059" s="68" t="s">
        <v>839</v>
      </c>
      <c r="C1059" s="68" t="s">
        <v>276</v>
      </c>
      <c r="D1059" s="68" t="s">
        <v>512</v>
      </c>
      <c r="E1059" s="68" t="s">
        <v>900</v>
      </c>
      <c r="F1059" s="68">
        <v>5</v>
      </c>
      <c r="H1059" s="68" t="s">
        <v>300</v>
      </c>
      <c r="I1059" s="68" t="s">
        <v>840</v>
      </c>
      <c r="J1059" s="92" t="s">
        <v>865</v>
      </c>
    </row>
    <row r="1060" spans="2:10">
      <c r="B1060" s="68" t="s">
        <v>839</v>
      </c>
      <c r="C1060" s="68" t="s">
        <v>276</v>
      </c>
      <c r="D1060" s="68" t="s">
        <v>521</v>
      </c>
      <c r="E1060" s="68" t="s">
        <v>900</v>
      </c>
      <c r="F1060" s="68">
        <v>5</v>
      </c>
      <c r="G1060" s="68" t="s">
        <v>915</v>
      </c>
      <c r="H1060" s="68" t="s">
        <v>300</v>
      </c>
      <c r="I1060" s="68" t="s">
        <v>840</v>
      </c>
      <c r="J1060" s="92" t="s">
        <v>866</v>
      </c>
    </row>
    <row r="1061" spans="2:10">
      <c r="B1061" s="68" t="s">
        <v>839</v>
      </c>
      <c r="C1061" s="68" t="s">
        <v>276</v>
      </c>
      <c r="D1061" s="68" t="s">
        <v>584</v>
      </c>
      <c r="E1061" s="68" t="s">
        <v>900</v>
      </c>
      <c r="F1061" s="68">
        <v>5</v>
      </c>
      <c r="G1061" s="68" t="s">
        <v>915</v>
      </c>
      <c r="H1061" s="68" t="s">
        <v>300</v>
      </c>
      <c r="I1061" s="68" t="s">
        <v>840</v>
      </c>
      <c r="J1061" s="68" t="s">
        <v>867</v>
      </c>
    </row>
    <row r="1062" spans="2:10">
      <c r="B1062" s="68" t="s">
        <v>839</v>
      </c>
      <c r="C1062" s="68" t="s">
        <v>276</v>
      </c>
      <c r="D1062" s="68" t="s">
        <v>593</v>
      </c>
      <c r="E1062" s="68" t="s">
        <v>900</v>
      </c>
      <c r="F1062" s="68">
        <v>5</v>
      </c>
      <c r="H1062" s="68" t="s">
        <v>300</v>
      </c>
      <c r="I1062" s="68" t="s">
        <v>840</v>
      </c>
      <c r="J1062" s="68" t="s">
        <v>868</v>
      </c>
    </row>
    <row r="1063" spans="2:10">
      <c r="B1063" s="68" t="s">
        <v>839</v>
      </c>
      <c r="C1063" s="68" t="s">
        <v>276</v>
      </c>
      <c r="D1063" s="68" t="s">
        <v>602</v>
      </c>
      <c r="E1063" s="68" t="s">
        <v>900</v>
      </c>
      <c r="F1063" s="68">
        <v>5</v>
      </c>
      <c r="G1063" s="68" t="s">
        <v>915</v>
      </c>
      <c r="H1063" s="68" t="s">
        <v>300</v>
      </c>
      <c r="I1063" s="68" t="s">
        <v>840</v>
      </c>
      <c r="J1063" s="68" t="s">
        <v>869</v>
      </c>
    </row>
    <row r="1064" spans="2:10">
      <c r="B1064" s="68" t="s">
        <v>839</v>
      </c>
      <c r="C1064" s="68" t="s">
        <v>276</v>
      </c>
      <c r="D1064" s="68" t="s">
        <v>611</v>
      </c>
      <c r="E1064" s="68" t="s">
        <v>900</v>
      </c>
      <c r="F1064" s="68">
        <v>5</v>
      </c>
      <c r="G1064" s="68" t="s">
        <v>915</v>
      </c>
      <c r="H1064" s="68" t="s">
        <v>300</v>
      </c>
      <c r="I1064" s="68" t="s">
        <v>840</v>
      </c>
      <c r="J1064" s="68" t="s">
        <v>870</v>
      </c>
    </row>
    <row r="1065" spans="2:10">
      <c r="B1065" s="68" t="s">
        <v>839</v>
      </c>
      <c r="C1065" s="68" t="s">
        <v>276</v>
      </c>
      <c r="D1065" s="68" t="s">
        <v>620</v>
      </c>
      <c r="E1065" s="68" t="s">
        <v>900</v>
      </c>
      <c r="F1065" s="68">
        <v>5</v>
      </c>
      <c r="G1065" s="68" t="s">
        <v>915</v>
      </c>
      <c r="H1065" s="68" t="s">
        <v>300</v>
      </c>
      <c r="I1065" s="68" t="s">
        <v>840</v>
      </c>
      <c r="J1065" s="68" t="s">
        <v>871</v>
      </c>
    </row>
    <row r="1066" spans="2:10">
      <c r="B1066" s="68" t="s">
        <v>839</v>
      </c>
      <c r="C1066" s="68" t="s">
        <v>276</v>
      </c>
      <c r="D1066" s="68" t="s">
        <v>812</v>
      </c>
      <c r="E1066" s="68" t="s">
        <v>900</v>
      </c>
      <c r="F1066" s="68">
        <v>5</v>
      </c>
      <c r="H1066" s="68" t="s">
        <v>300</v>
      </c>
      <c r="I1066" s="68" t="s">
        <v>840</v>
      </c>
      <c r="J1066" s="68" t="s">
        <v>872</v>
      </c>
    </row>
    <row r="1067" spans="2:10">
      <c r="B1067" s="68" t="s">
        <v>839</v>
      </c>
      <c r="C1067" s="68" t="s">
        <v>276</v>
      </c>
      <c r="D1067" s="68" t="s">
        <v>629</v>
      </c>
      <c r="E1067" s="68" t="s">
        <v>900</v>
      </c>
      <c r="F1067" s="68">
        <v>5</v>
      </c>
      <c r="G1067" s="68" t="s">
        <v>915</v>
      </c>
      <c r="H1067" s="68" t="s">
        <v>300</v>
      </c>
      <c r="I1067" s="68" t="s">
        <v>840</v>
      </c>
      <c r="J1067" s="68" t="s">
        <v>873</v>
      </c>
    </row>
    <row r="1068" spans="2:10">
      <c r="B1068" s="68" t="s">
        <v>839</v>
      </c>
      <c r="C1068" s="68" t="s">
        <v>276</v>
      </c>
      <c r="D1068" s="68" t="s">
        <v>638</v>
      </c>
      <c r="E1068" s="68" t="s">
        <v>900</v>
      </c>
      <c r="F1068" s="68">
        <v>5</v>
      </c>
      <c r="G1068" s="68" t="s">
        <v>915</v>
      </c>
      <c r="H1068" s="68" t="s">
        <v>300</v>
      </c>
      <c r="I1068" s="68" t="s">
        <v>840</v>
      </c>
      <c r="J1068" s="68" t="s">
        <v>874</v>
      </c>
    </row>
    <row r="1069" spans="2:10">
      <c r="B1069" s="68" t="s">
        <v>839</v>
      </c>
      <c r="C1069" s="68" t="s">
        <v>276</v>
      </c>
      <c r="D1069" s="68" t="s">
        <v>647</v>
      </c>
      <c r="E1069" s="68" t="s">
        <v>900</v>
      </c>
      <c r="F1069" s="68">
        <v>5</v>
      </c>
      <c r="H1069" s="68" t="s">
        <v>300</v>
      </c>
      <c r="I1069" s="68" t="s">
        <v>840</v>
      </c>
      <c r="J1069" s="68" t="s">
        <v>875</v>
      </c>
    </row>
    <row r="1070" spans="2:10">
      <c r="B1070" s="68" t="s">
        <v>839</v>
      </c>
      <c r="C1070" s="68" t="s">
        <v>276</v>
      </c>
      <c r="D1070" s="68" t="s">
        <v>653</v>
      </c>
      <c r="E1070" s="68" t="s">
        <v>900</v>
      </c>
      <c r="F1070" s="68">
        <v>5</v>
      </c>
      <c r="G1070" s="68" t="s">
        <v>915</v>
      </c>
      <c r="H1070" s="68" t="s">
        <v>300</v>
      </c>
      <c r="I1070" s="68" t="s">
        <v>840</v>
      </c>
      <c r="J1070" s="68" t="s">
        <v>876</v>
      </c>
    </row>
    <row r="1071" spans="2:10">
      <c r="B1071" s="68" t="s">
        <v>839</v>
      </c>
      <c r="C1071" s="68" t="s">
        <v>276</v>
      </c>
      <c r="D1071" s="68" t="s">
        <v>662</v>
      </c>
      <c r="E1071" s="68" t="s">
        <v>900</v>
      </c>
      <c r="F1071" s="68">
        <v>5</v>
      </c>
      <c r="G1071" s="68" t="s">
        <v>915</v>
      </c>
      <c r="H1071" s="68" t="s">
        <v>300</v>
      </c>
      <c r="I1071" s="68" t="s">
        <v>840</v>
      </c>
      <c r="J1071" s="68" t="s">
        <v>877</v>
      </c>
    </row>
    <row r="1072" spans="2:10">
      <c r="B1072" s="68" t="s">
        <v>839</v>
      </c>
      <c r="C1072" s="68" t="s">
        <v>276</v>
      </c>
      <c r="D1072" s="68" t="s">
        <v>671</v>
      </c>
      <c r="E1072" s="68" t="s">
        <v>900</v>
      </c>
      <c r="F1072" s="68">
        <v>5</v>
      </c>
      <c r="G1072" s="68" t="s">
        <v>915</v>
      </c>
      <c r="H1072" s="68" t="s">
        <v>300</v>
      </c>
      <c r="I1072" s="68" t="s">
        <v>840</v>
      </c>
      <c r="J1072" s="68" t="s">
        <v>878</v>
      </c>
    </row>
    <row r="1073" spans="2:10">
      <c r="B1073" s="68" t="s">
        <v>839</v>
      </c>
      <c r="C1073" s="68" t="s">
        <v>276</v>
      </c>
      <c r="D1073" s="68" t="s">
        <v>680</v>
      </c>
      <c r="E1073" s="68" t="s">
        <v>900</v>
      </c>
      <c r="F1073" s="68">
        <v>5</v>
      </c>
      <c r="H1073" s="68" t="s">
        <v>300</v>
      </c>
      <c r="I1073" s="68" t="s">
        <v>840</v>
      </c>
      <c r="J1073" s="68" t="s">
        <v>879</v>
      </c>
    </row>
    <row r="1074" spans="2:10">
      <c r="B1074" s="68" t="s">
        <v>839</v>
      </c>
      <c r="C1074" s="68" t="s">
        <v>276</v>
      </c>
      <c r="D1074" s="68" t="s">
        <v>901</v>
      </c>
      <c r="E1074" s="68" t="s">
        <v>900</v>
      </c>
      <c r="F1074" s="68">
        <v>5</v>
      </c>
      <c r="H1074" s="68" t="s">
        <v>300</v>
      </c>
      <c r="I1074" s="68" t="s">
        <v>840</v>
      </c>
      <c r="J1074" s="68" t="s">
        <v>902</v>
      </c>
    </row>
    <row r="1075" spans="2:10">
      <c r="B1075" s="68" t="s">
        <v>839</v>
      </c>
      <c r="C1075" s="68" t="s">
        <v>276</v>
      </c>
      <c r="D1075" s="68" t="s">
        <v>903</v>
      </c>
      <c r="E1075" s="68" t="s">
        <v>900</v>
      </c>
      <c r="F1075" s="68">
        <v>5</v>
      </c>
      <c r="H1075" s="68" t="s">
        <v>300</v>
      </c>
      <c r="I1075" s="68" t="s">
        <v>840</v>
      </c>
      <c r="J1075" s="68" t="s">
        <v>904</v>
      </c>
    </row>
    <row r="1076" spans="2:10">
      <c r="B1076" s="68" t="s">
        <v>839</v>
      </c>
      <c r="C1076" s="68" t="s">
        <v>276</v>
      </c>
      <c r="D1076" s="68" t="s">
        <v>821</v>
      </c>
      <c r="E1076" s="68" t="s">
        <v>900</v>
      </c>
      <c r="F1076" s="68">
        <v>5</v>
      </c>
      <c r="G1076" s="68" t="s">
        <v>915</v>
      </c>
      <c r="H1076" s="68" t="s">
        <v>300</v>
      </c>
      <c r="I1076" s="68" t="s">
        <v>840</v>
      </c>
      <c r="J1076" s="68" t="s">
        <v>880</v>
      </c>
    </row>
    <row r="1077" spans="2:10">
      <c r="B1077" s="68" t="s">
        <v>839</v>
      </c>
      <c r="C1077" s="68" t="s">
        <v>276</v>
      </c>
      <c r="D1077" s="68" t="s">
        <v>695</v>
      </c>
      <c r="E1077" s="68" t="s">
        <v>900</v>
      </c>
      <c r="F1077" s="68">
        <v>5</v>
      </c>
      <c r="H1077" s="68" t="s">
        <v>300</v>
      </c>
      <c r="I1077" s="68" t="s">
        <v>840</v>
      </c>
      <c r="J1077" s="68" t="s">
        <v>881</v>
      </c>
    </row>
    <row r="1078" spans="2:10">
      <c r="B1078" s="68" t="s">
        <v>839</v>
      </c>
      <c r="C1078" s="68" t="s">
        <v>276</v>
      </c>
      <c r="D1078" s="68" t="s">
        <v>704</v>
      </c>
      <c r="E1078" s="68" t="s">
        <v>900</v>
      </c>
      <c r="F1078" s="68">
        <v>5</v>
      </c>
      <c r="H1078" s="68" t="s">
        <v>300</v>
      </c>
      <c r="I1078" s="68" t="s">
        <v>840</v>
      </c>
      <c r="J1078" s="68" t="s">
        <v>882</v>
      </c>
    </row>
    <row r="1079" spans="2:10">
      <c r="B1079" s="68" t="s">
        <v>839</v>
      </c>
      <c r="C1079" s="68" t="s">
        <v>276</v>
      </c>
      <c r="D1079" s="68" t="s">
        <v>713</v>
      </c>
      <c r="E1079" s="68" t="s">
        <v>900</v>
      </c>
      <c r="F1079" s="68">
        <v>5</v>
      </c>
      <c r="H1079" s="68" t="s">
        <v>300</v>
      </c>
      <c r="I1079" s="68" t="s">
        <v>840</v>
      </c>
      <c r="J1079" s="68" t="s">
        <v>883</v>
      </c>
    </row>
    <row r="1080" spans="2:10">
      <c r="B1080" s="68" t="s">
        <v>839</v>
      </c>
      <c r="C1080" s="68" t="s">
        <v>276</v>
      </c>
      <c r="D1080" s="68" t="s">
        <v>722</v>
      </c>
      <c r="E1080" s="68" t="s">
        <v>900</v>
      </c>
      <c r="F1080" s="68">
        <v>5</v>
      </c>
      <c r="G1080" s="68" t="s">
        <v>915</v>
      </c>
      <c r="H1080" s="68" t="s">
        <v>300</v>
      </c>
      <c r="I1080" s="68" t="s">
        <v>840</v>
      </c>
      <c r="J1080" s="68" t="s">
        <v>884</v>
      </c>
    </row>
    <row r="1081" spans="2:10">
      <c r="B1081" s="68" t="s">
        <v>839</v>
      </c>
      <c r="C1081" s="68" t="s">
        <v>276</v>
      </c>
      <c r="D1081" s="68" t="s">
        <v>731</v>
      </c>
      <c r="E1081" s="68" t="s">
        <v>900</v>
      </c>
      <c r="F1081" s="68">
        <v>5</v>
      </c>
      <c r="G1081" s="68" t="s">
        <v>915</v>
      </c>
      <c r="H1081" s="68" t="s">
        <v>300</v>
      </c>
      <c r="I1081" s="68" t="s">
        <v>840</v>
      </c>
      <c r="J1081" s="68" t="s">
        <v>885</v>
      </c>
    </row>
    <row r="1082" spans="2:10">
      <c r="B1082" s="68" t="s">
        <v>839</v>
      </c>
      <c r="C1082" s="68" t="s">
        <v>276</v>
      </c>
      <c r="D1082" s="68" t="s">
        <v>740</v>
      </c>
      <c r="E1082" s="68" t="s">
        <v>900</v>
      </c>
      <c r="F1082" s="68">
        <v>5</v>
      </c>
      <c r="H1082" s="68" t="s">
        <v>300</v>
      </c>
      <c r="I1082" s="68" t="s">
        <v>840</v>
      </c>
      <c r="J1082" s="68" t="s">
        <v>886</v>
      </c>
    </row>
    <row r="1083" spans="2:10">
      <c r="B1083" s="68" t="s">
        <v>839</v>
      </c>
      <c r="C1083" s="68" t="s">
        <v>276</v>
      </c>
      <c r="D1083" s="68" t="s">
        <v>749</v>
      </c>
      <c r="E1083" s="68" t="s">
        <v>900</v>
      </c>
      <c r="F1083" s="68">
        <v>5</v>
      </c>
      <c r="G1083" s="68" t="s">
        <v>915</v>
      </c>
      <c r="H1083" s="68" t="s">
        <v>300</v>
      </c>
      <c r="I1083" s="68" t="s">
        <v>840</v>
      </c>
      <c r="J1083" s="68" t="s">
        <v>887</v>
      </c>
    </row>
    <row r="1084" spans="2:10">
      <c r="B1084" s="68" t="s">
        <v>839</v>
      </c>
      <c r="C1084" s="68" t="s">
        <v>276</v>
      </c>
      <c r="D1084" s="68" t="s">
        <v>305</v>
      </c>
      <c r="E1084" s="68" t="s">
        <v>900</v>
      </c>
      <c r="F1084" s="68">
        <v>5</v>
      </c>
      <c r="H1084" s="68" t="s">
        <v>300</v>
      </c>
      <c r="I1084" s="68" t="s">
        <v>888</v>
      </c>
      <c r="J1084" s="92" t="s">
        <v>841</v>
      </c>
    </row>
    <row r="1085" spans="2:10">
      <c r="B1085" s="68" t="s">
        <v>839</v>
      </c>
      <c r="C1085" s="68" t="s">
        <v>276</v>
      </c>
      <c r="D1085" s="68" t="s">
        <v>314</v>
      </c>
      <c r="E1085" s="68" t="s">
        <v>900</v>
      </c>
      <c r="F1085" s="68">
        <v>5</v>
      </c>
      <c r="H1085" s="68" t="s">
        <v>300</v>
      </c>
      <c r="I1085" s="68" t="s">
        <v>888</v>
      </c>
      <c r="J1085" s="92" t="s">
        <v>842</v>
      </c>
    </row>
    <row r="1086" spans="2:10">
      <c r="B1086" s="68" t="s">
        <v>839</v>
      </c>
      <c r="C1086" s="68" t="s">
        <v>276</v>
      </c>
      <c r="D1086" s="68" t="s">
        <v>323</v>
      </c>
      <c r="E1086" s="68" t="s">
        <v>900</v>
      </c>
      <c r="F1086" s="68">
        <v>5</v>
      </c>
      <c r="H1086" s="68" t="s">
        <v>300</v>
      </c>
      <c r="I1086" s="68" t="s">
        <v>888</v>
      </c>
      <c r="J1086" s="92" t="s">
        <v>843</v>
      </c>
    </row>
    <row r="1087" spans="2:10">
      <c r="B1087" s="68" t="s">
        <v>839</v>
      </c>
      <c r="C1087" s="68" t="s">
        <v>276</v>
      </c>
      <c r="D1087" s="68" t="s">
        <v>332</v>
      </c>
      <c r="E1087" s="68" t="s">
        <v>900</v>
      </c>
      <c r="F1087" s="68">
        <v>5</v>
      </c>
      <c r="H1087" s="68" t="s">
        <v>300</v>
      </c>
      <c r="I1087" s="68" t="s">
        <v>888</v>
      </c>
      <c r="J1087" s="68" t="s">
        <v>844</v>
      </c>
    </row>
    <row r="1088" spans="2:10">
      <c r="B1088" s="68" t="s">
        <v>839</v>
      </c>
      <c r="C1088" s="68" t="s">
        <v>276</v>
      </c>
      <c r="D1088" s="68" t="s">
        <v>341</v>
      </c>
      <c r="E1088" s="68" t="s">
        <v>900</v>
      </c>
      <c r="F1088" s="68">
        <v>5</v>
      </c>
      <c r="H1088" s="68" t="s">
        <v>300</v>
      </c>
      <c r="I1088" s="68" t="s">
        <v>888</v>
      </c>
      <c r="J1088" s="92" t="s">
        <v>845</v>
      </c>
    </row>
    <row r="1089" spans="2:10">
      <c r="B1089" s="68" t="s">
        <v>839</v>
      </c>
      <c r="C1089" s="68" t="s">
        <v>276</v>
      </c>
      <c r="D1089" s="68" t="s">
        <v>350</v>
      </c>
      <c r="E1089" s="68" t="s">
        <v>900</v>
      </c>
      <c r="F1089" s="68">
        <v>5</v>
      </c>
      <c r="H1089" s="68" t="s">
        <v>300</v>
      </c>
      <c r="I1089" s="68" t="s">
        <v>888</v>
      </c>
      <c r="J1089" s="92" t="s">
        <v>846</v>
      </c>
    </row>
    <row r="1090" spans="2:10">
      <c r="B1090" s="68" t="s">
        <v>839</v>
      </c>
      <c r="C1090" s="68" t="s">
        <v>276</v>
      </c>
      <c r="D1090" s="68" t="s">
        <v>359</v>
      </c>
      <c r="E1090" s="68" t="s">
        <v>900</v>
      </c>
      <c r="F1090" s="68">
        <v>5</v>
      </c>
      <c r="H1090" s="68" t="s">
        <v>300</v>
      </c>
      <c r="I1090" s="68" t="s">
        <v>888</v>
      </c>
      <c r="J1090" s="92" t="s">
        <v>847</v>
      </c>
    </row>
    <row r="1091" spans="2:10">
      <c r="B1091" s="68" t="s">
        <v>839</v>
      </c>
      <c r="C1091" s="68" t="s">
        <v>276</v>
      </c>
      <c r="D1091" s="68" t="s">
        <v>368</v>
      </c>
      <c r="E1091" s="68" t="s">
        <v>900</v>
      </c>
      <c r="F1091" s="68">
        <v>5</v>
      </c>
      <c r="H1091" s="68" t="s">
        <v>300</v>
      </c>
      <c r="I1091" s="68" t="s">
        <v>888</v>
      </c>
      <c r="J1091" s="92" t="s">
        <v>848</v>
      </c>
    </row>
    <row r="1092" spans="2:10">
      <c r="B1092" s="68" t="s">
        <v>839</v>
      </c>
      <c r="C1092" s="68" t="s">
        <v>276</v>
      </c>
      <c r="D1092" s="68" t="s">
        <v>377</v>
      </c>
      <c r="E1092" s="68" t="s">
        <v>900</v>
      </c>
      <c r="F1092" s="68">
        <v>5</v>
      </c>
      <c r="H1092" s="68" t="s">
        <v>300</v>
      </c>
      <c r="I1092" s="68" t="s">
        <v>888</v>
      </c>
      <c r="J1092" s="92" t="s">
        <v>849</v>
      </c>
    </row>
    <row r="1093" spans="2:10">
      <c r="B1093" s="68" t="s">
        <v>839</v>
      </c>
      <c r="C1093" s="68" t="s">
        <v>276</v>
      </c>
      <c r="D1093" s="68" t="s">
        <v>386</v>
      </c>
      <c r="E1093" s="68" t="s">
        <v>900</v>
      </c>
      <c r="F1093" s="68">
        <v>5</v>
      </c>
      <c r="H1093" s="68" t="s">
        <v>300</v>
      </c>
      <c r="I1093" s="68" t="s">
        <v>888</v>
      </c>
      <c r="J1093" s="92" t="s">
        <v>850</v>
      </c>
    </row>
    <row r="1094" spans="2:10">
      <c r="B1094" s="68" t="s">
        <v>839</v>
      </c>
      <c r="C1094" s="68" t="s">
        <v>276</v>
      </c>
      <c r="D1094" s="68" t="s">
        <v>827</v>
      </c>
      <c r="E1094" s="68" t="s">
        <v>900</v>
      </c>
      <c r="F1094" s="68">
        <v>5</v>
      </c>
      <c r="H1094" s="68" t="s">
        <v>300</v>
      </c>
      <c r="I1094" s="68" t="s">
        <v>888</v>
      </c>
      <c r="J1094" s="92" t="s">
        <v>851</v>
      </c>
    </row>
    <row r="1095" spans="2:10">
      <c r="B1095" s="68" t="s">
        <v>839</v>
      </c>
      <c r="C1095" s="68" t="s">
        <v>276</v>
      </c>
      <c r="D1095" s="68" t="s">
        <v>404</v>
      </c>
      <c r="E1095" s="68" t="s">
        <v>900</v>
      </c>
      <c r="F1095" s="68">
        <v>5</v>
      </c>
      <c r="H1095" s="68" t="s">
        <v>300</v>
      </c>
      <c r="I1095" s="68" t="s">
        <v>888</v>
      </c>
      <c r="J1095" s="92" t="s">
        <v>852</v>
      </c>
    </row>
    <row r="1096" spans="2:10">
      <c r="B1096" s="68" t="s">
        <v>839</v>
      </c>
      <c r="C1096" s="68" t="s">
        <v>276</v>
      </c>
      <c r="D1096" s="68" t="s">
        <v>413</v>
      </c>
      <c r="E1096" s="68" t="s">
        <v>900</v>
      </c>
      <c r="F1096" s="68">
        <v>5</v>
      </c>
      <c r="H1096" s="68" t="s">
        <v>300</v>
      </c>
      <c r="I1096" s="68" t="s">
        <v>888</v>
      </c>
      <c r="J1096" s="92" t="s">
        <v>853</v>
      </c>
    </row>
    <row r="1097" spans="2:10">
      <c r="B1097" s="68" t="s">
        <v>839</v>
      </c>
      <c r="C1097" s="68" t="s">
        <v>276</v>
      </c>
      <c r="D1097" s="68" t="s">
        <v>422</v>
      </c>
      <c r="E1097" s="68" t="s">
        <v>900</v>
      </c>
      <c r="F1097" s="68">
        <v>5</v>
      </c>
      <c r="G1097" s="68" t="s">
        <v>910</v>
      </c>
      <c r="H1097" s="68" t="s">
        <v>300</v>
      </c>
      <c r="I1097" s="68" t="s">
        <v>888</v>
      </c>
      <c r="J1097" s="92" t="s">
        <v>854</v>
      </c>
    </row>
    <row r="1098" spans="2:10">
      <c r="B1098" s="68" t="s">
        <v>839</v>
      </c>
      <c r="C1098" s="68" t="s">
        <v>276</v>
      </c>
      <c r="D1098" s="68" t="s">
        <v>431</v>
      </c>
      <c r="E1098" s="68" t="s">
        <v>900</v>
      </c>
      <c r="F1098" s="68">
        <v>5</v>
      </c>
      <c r="H1098" s="68" t="s">
        <v>300</v>
      </c>
      <c r="I1098" s="68" t="s">
        <v>888</v>
      </c>
      <c r="J1098" s="92" t="s">
        <v>855</v>
      </c>
    </row>
    <row r="1099" spans="2:10">
      <c r="B1099" s="68" t="s">
        <v>839</v>
      </c>
      <c r="C1099" s="68" t="s">
        <v>276</v>
      </c>
      <c r="D1099" s="68" t="s">
        <v>438</v>
      </c>
      <c r="E1099" s="68" t="s">
        <v>900</v>
      </c>
      <c r="F1099" s="68">
        <v>5</v>
      </c>
      <c r="H1099" s="68" t="s">
        <v>300</v>
      </c>
      <c r="I1099" s="68" t="s">
        <v>888</v>
      </c>
      <c r="J1099" s="92" t="s">
        <v>856</v>
      </c>
    </row>
    <row r="1100" spans="2:10">
      <c r="B1100" s="68" t="s">
        <v>839</v>
      </c>
      <c r="C1100" s="68" t="s">
        <v>276</v>
      </c>
      <c r="D1100" s="68" t="s">
        <v>444</v>
      </c>
      <c r="E1100" s="68" t="s">
        <v>900</v>
      </c>
      <c r="F1100" s="68">
        <v>5</v>
      </c>
      <c r="H1100" s="68" t="s">
        <v>300</v>
      </c>
      <c r="I1100" s="68" t="s">
        <v>888</v>
      </c>
      <c r="J1100" s="92" t="s">
        <v>857</v>
      </c>
    </row>
    <row r="1101" spans="2:10">
      <c r="B1101" s="68" t="s">
        <v>839</v>
      </c>
      <c r="C1101" s="68" t="s">
        <v>276</v>
      </c>
      <c r="D1101" s="68" t="s">
        <v>452</v>
      </c>
      <c r="E1101" s="68" t="s">
        <v>900</v>
      </c>
      <c r="F1101" s="68">
        <v>5</v>
      </c>
      <c r="H1101" s="68" t="s">
        <v>300</v>
      </c>
      <c r="I1101" s="68" t="s">
        <v>888</v>
      </c>
      <c r="J1101" s="92" t="s">
        <v>858</v>
      </c>
    </row>
    <row r="1102" spans="2:10">
      <c r="B1102" s="68" t="s">
        <v>839</v>
      </c>
      <c r="C1102" s="68" t="s">
        <v>276</v>
      </c>
      <c r="D1102" s="68" t="s">
        <v>461</v>
      </c>
      <c r="E1102" s="68" t="s">
        <v>900</v>
      </c>
      <c r="F1102" s="68">
        <v>5</v>
      </c>
      <c r="H1102" s="68" t="s">
        <v>300</v>
      </c>
      <c r="I1102" s="68" t="s">
        <v>888</v>
      </c>
      <c r="J1102" s="92" t="s">
        <v>859</v>
      </c>
    </row>
    <row r="1103" spans="2:10">
      <c r="B1103" s="68" t="s">
        <v>839</v>
      </c>
      <c r="C1103" s="68" t="s">
        <v>276</v>
      </c>
      <c r="D1103" s="68" t="s">
        <v>470</v>
      </c>
      <c r="E1103" s="68" t="s">
        <v>900</v>
      </c>
      <c r="F1103" s="68">
        <v>5</v>
      </c>
      <c r="H1103" s="68" t="s">
        <v>300</v>
      </c>
      <c r="I1103" s="68" t="s">
        <v>888</v>
      </c>
      <c r="J1103" s="92" t="s">
        <v>860</v>
      </c>
    </row>
    <row r="1104" spans="2:10">
      <c r="B1104" s="68" t="s">
        <v>839</v>
      </c>
      <c r="C1104" s="68" t="s">
        <v>276</v>
      </c>
      <c r="D1104" s="68" t="s">
        <v>479</v>
      </c>
      <c r="E1104" s="68" t="s">
        <v>900</v>
      </c>
      <c r="F1104" s="68">
        <v>5</v>
      </c>
      <c r="H1104" s="68" t="s">
        <v>300</v>
      </c>
      <c r="I1104" s="68" t="s">
        <v>888</v>
      </c>
      <c r="J1104" s="92" t="s">
        <v>861</v>
      </c>
    </row>
    <row r="1105" spans="2:10">
      <c r="B1105" s="68" t="s">
        <v>839</v>
      </c>
      <c r="C1105" s="68" t="s">
        <v>276</v>
      </c>
      <c r="D1105" s="68" t="s">
        <v>488</v>
      </c>
      <c r="E1105" s="68" t="s">
        <v>900</v>
      </c>
      <c r="F1105" s="68">
        <v>5</v>
      </c>
      <c r="H1105" s="68" t="s">
        <v>300</v>
      </c>
      <c r="I1105" s="68" t="s">
        <v>888</v>
      </c>
      <c r="J1105" s="92" t="s">
        <v>862</v>
      </c>
    </row>
    <row r="1106" spans="2:10">
      <c r="B1106" s="68" t="s">
        <v>839</v>
      </c>
      <c r="C1106" s="68" t="s">
        <v>276</v>
      </c>
      <c r="D1106" s="68" t="s">
        <v>497</v>
      </c>
      <c r="E1106" s="68" t="s">
        <v>900</v>
      </c>
      <c r="F1106" s="68">
        <v>5</v>
      </c>
      <c r="G1106" s="68" t="s">
        <v>915</v>
      </c>
      <c r="H1106" s="68" t="s">
        <v>300</v>
      </c>
      <c r="I1106" s="68" t="s">
        <v>888</v>
      </c>
      <c r="J1106" s="92" t="s">
        <v>863</v>
      </c>
    </row>
    <row r="1107" spans="2:10">
      <c r="B1107" s="68" t="s">
        <v>839</v>
      </c>
      <c r="C1107" s="68" t="s">
        <v>276</v>
      </c>
      <c r="D1107" s="68" t="s">
        <v>506</v>
      </c>
      <c r="E1107" s="68" t="s">
        <v>900</v>
      </c>
      <c r="F1107" s="68">
        <v>5</v>
      </c>
      <c r="H1107" s="68" t="s">
        <v>300</v>
      </c>
      <c r="I1107" s="68" t="s">
        <v>888</v>
      </c>
      <c r="J1107" s="92" t="s">
        <v>864</v>
      </c>
    </row>
    <row r="1108" spans="2:10">
      <c r="B1108" s="68" t="s">
        <v>839</v>
      </c>
      <c r="C1108" s="68" t="s">
        <v>276</v>
      </c>
      <c r="D1108" s="68" t="s">
        <v>515</v>
      </c>
      <c r="E1108" s="68" t="s">
        <v>900</v>
      </c>
      <c r="F1108" s="68">
        <v>5</v>
      </c>
      <c r="H1108" s="68" t="s">
        <v>300</v>
      </c>
      <c r="I1108" s="68" t="s">
        <v>888</v>
      </c>
      <c r="J1108" s="92" t="s">
        <v>865</v>
      </c>
    </row>
    <row r="1109" spans="2:10">
      <c r="B1109" s="68" t="s">
        <v>839</v>
      </c>
      <c r="C1109" s="68" t="s">
        <v>276</v>
      </c>
      <c r="D1109" s="68" t="s">
        <v>524</v>
      </c>
      <c r="E1109" s="68" t="s">
        <v>900</v>
      </c>
      <c r="F1109" s="68">
        <v>5</v>
      </c>
      <c r="G1109" s="68" t="s">
        <v>916</v>
      </c>
      <c r="H1109" s="68" t="s">
        <v>300</v>
      </c>
      <c r="I1109" s="68" t="s">
        <v>888</v>
      </c>
      <c r="J1109" s="92" t="s">
        <v>866</v>
      </c>
    </row>
    <row r="1110" spans="2:10">
      <c r="B1110" s="68" t="s">
        <v>839</v>
      </c>
      <c r="C1110" s="68" t="s">
        <v>276</v>
      </c>
      <c r="D1110" s="68" t="s">
        <v>587</v>
      </c>
      <c r="E1110" s="68" t="s">
        <v>900</v>
      </c>
      <c r="F1110" s="68">
        <v>5</v>
      </c>
      <c r="H1110" s="68" t="s">
        <v>300</v>
      </c>
      <c r="I1110" s="68" t="s">
        <v>888</v>
      </c>
      <c r="J1110" s="68" t="s">
        <v>867</v>
      </c>
    </row>
    <row r="1111" spans="2:10">
      <c r="B1111" s="68" t="s">
        <v>839</v>
      </c>
      <c r="C1111" s="68" t="s">
        <v>276</v>
      </c>
      <c r="D1111" s="68" t="s">
        <v>596</v>
      </c>
      <c r="E1111" s="68" t="s">
        <v>900</v>
      </c>
      <c r="F1111" s="68">
        <v>5</v>
      </c>
      <c r="H1111" s="68" t="s">
        <v>300</v>
      </c>
      <c r="I1111" s="68" t="s">
        <v>888</v>
      </c>
      <c r="J1111" s="68" t="s">
        <v>868</v>
      </c>
    </row>
    <row r="1112" spans="2:10">
      <c r="B1112" s="68" t="s">
        <v>839</v>
      </c>
      <c r="C1112" s="68" t="s">
        <v>276</v>
      </c>
      <c r="D1112" s="68" t="s">
        <v>605</v>
      </c>
      <c r="E1112" s="68" t="s">
        <v>900</v>
      </c>
      <c r="F1112" s="68">
        <v>5</v>
      </c>
      <c r="H1112" s="68" t="s">
        <v>300</v>
      </c>
      <c r="I1112" s="68" t="s">
        <v>888</v>
      </c>
      <c r="J1112" s="68" t="s">
        <v>869</v>
      </c>
    </row>
    <row r="1113" spans="2:10">
      <c r="B1113" s="68" t="s">
        <v>839</v>
      </c>
      <c r="C1113" s="68" t="s">
        <v>276</v>
      </c>
      <c r="D1113" s="68" t="s">
        <v>614</v>
      </c>
      <c r="E1113" s="68" t="s">
        <v>900</v>
      </c>
      <c r="F1113" s="68">
        <v>5</v>
      </c>
      <c r="H1113" s="68" t="s">
        <v>300</v>
      </c>
      <c r="I1113" s="68" t="s">
        <v>888</v>
      </c>
      <c r="J1113" s="68" t="s">
        <v>870</v>
      </c>
    </row>
    <row r="1114" spans="2:10">
      <c r="B1114" s="68" t="s">
        <v>839</v>
      </c>
      <c r="C1114" s="68" t="s">
        <v>276</v>
      </c>
      <c r="D1114" s="68" t="s">
        <v>623</v>
      </c>
      <c r="E1114" s="68" t="s">
        <v>900</v>
      </c>
      <c r="F1114" s="68">
        <v>5</v>
      </c>
      <c r="H1114" s="68" t="s">
        <v>300</v>
      </c>
      <c r="I1114" s="68" t="s">
        <v>888</v>
      </c>
      <c r="J1114" s="68" t="s">
        <v>871</v>
      </c>
    </row>
    <row r="1115" spans="2:10">
      <c r="B1115" s="68" t="s">
        <v>839</v>
      </c>
      <c r="C1115" s="68" t="s">
        <v>276</v>
      </c>
      <c r="D1115" s="68" t="s">
        <v>815</v>
      </c>
      <c r="E1115" s="68" t="s">
        <v>900</v>
      </c>
      <c r="F1115" s="68">
        <v>5</v>
      </c>
      <c r="H1115" s="68" t="s">
        <v>300</v>
      </c>
      <c r="I1115" s="68" t="s">
        <v>888</v>
      </c>
      <c r="J1115" s="68" t="s">
        <v>872</v>
      </c>
    </row>
    <row r="1116" spans="2:10">
      <c r="B1116" s="68" t="s">
        <v>839</v>
      </c>
      <c r="C1116" s="68" t="s">
        <v>276</v>
      </c>
      <c r="D1116" s="68" t="s">
        <v>632</v>
      </c>
      <c r="E1116" s="68" t="s">
        <v>900</v>
      </c>
      <c r="F1116" s="68">
        <v>5</v>
      </c>
      <c r="H1116" s="68" t="s">
        <v>300</v>
      </c>
      <c r="I1116" s="68" t="s">
        <v>888</v>
      </c>
      <c r="J1116" s="68" t="s">
        <v>873</v>
      </c>
    </row>
    <row r="1117" spans="2:10">
      <c r="B1117" s="68" t="s">
        <v>839</v>
      </c>
      <c r="C1117" s="68" t="s">
        <v>276</v>
      </c>
      <c r="D1117" s="68" t="s">
        <v>641</v>
      </c>
      <c r="E1117" s="68" t="s">
        <v>900</v>
      </c>
      <c r="F1117" s="68">
        <v>5</v>
      </c>
      <c r="H1117" s="68" t="s">
        <v>300</v>
      </c>
      <c r="I1117" s="68" t="s">
        <v>888</v>
      </c>
      <c r="J1117" s="68" t="s">
        <v>874</v>
      </c>
    </row>
    <row r="1118" spans="2:10">
      <c r="B1118" s="68" t="s">
        <v>839</v>
      </c>
      <c r="C1118" s="68" t="s">
        <v>276</v>
      </c>
      <c r="D1118" s="68" t="s">
        <v>824</v>
      </c>
      <c r="E1118" s="68" t="s">
        <v>900</v>
      </c>
      <c r="F1118" s="68">
        <v>5</v>
      </c>
      <c r="H1118" s="68" t="s">
        <v>300</v>
      </c>
      <c r="I1118" s="68" t="s">
        <v>888</v>
      </c>
      <c r="J1118" s="68" t="s">
        <v>875</v>
      </c>
    </row>
    <row r="1119" spans="2:10">
      <c r="B1119" s="68" t="s">
        <v>839</v>
      </c>
      <c r="C1119" s="68" t="s">
        <v>276</v>
      </c>
      <c r="D1119" s="68" t="s">
        <v>656</v>
      </c>
      <c r="E1119" s="68" t="s">
        <v>900</v>
      </c>
      <c r="F1119" s="68">
        <v>5</v>
      </c>
      <c r="H1119" s="68" t="s">
        <v>300</v>
      </c>
      <c r="I1119" s="68" t="s">
        <v>888</v>
      </c>
      <c r="J1119" s="68" t="s">
        <v>876</v>
      </c>
    </row>
    <row r="1120" spans="2:10">
      <c r="B1120" s="68" t="s">
        <v>839</v>
      </c>
      <c r="C1120" s="68" t="s">
        <v>276</v>
      </c>
      <c r="D1120" s="68" t="s">
        <v>665</v>
      </c>
      <c r="E1120" s="68" t="s">
        <v>900</v>
      </c>
      <c r="F1120" s="68">
        <v>5</v>
      </c>
      <c r="H1120" s="68" t="s">
        <v>300</v>
      </c>
      <c r="I1120" s="68" t="s">
        <v>888</v>
      </c>
      <c r="J1120" s="68" t="s">
        <v>877</v>
      </c>
    </row>
    <row r="1121" spans="2:10">
      <c r="B1121" s="68" t="s">
        <v>839</v>
      </c>
      <c r="C1121" s="68" t="s">
        <v>276</v>
      </c>
      <c r="D1121" s="68" t="s">
        <v>674</v>
      </c>
      <c r="E1121" s="68" t="s">
        <v>900</v>
      </c>
      <c r="F1121" s="68">
        <v>5</v>
      </c>
      <c r="H1121" s="68" t="s">
        <v>300</v>
      </c>
      <c r="I1121" s="68" t="s">
        <v>888</v>
      </c>
      <c r="J1121" s="68" t="s">
        <v>878</v>
      </c>
    </row>
    <row r="1122" spans="2:10">
      <c r="B1122" s="68" t="s">
        <v>839</v>
      </c>
      <c r="C1122" s="68" t="s">
        <v>276</v>
      </c>
      <c r="D1122" s="68" t="s">
        <v>683</v>
      </c>
      <c r="E1122" s="68" t="s">
        <v>900</v>
      </c>
      <c r="F1122" s="68">
        <v>5</v>
      </c>
      <c r="H1122" s="68" t="s">
        <v>300</v>
      </c>
      <c r="I1122" s="68" t="s">
        <v>888</v>
      </c>
      <c r="J1122" s="68" t="s">
        <v>879</v>
      </c>
    </row>
    <row r="1123" spans="2:10">
      <c r="B1123" s="68" t="s">
        <v>839</v>
      </c>
      <c r="C1123" s="68" t="s">
        <v>276</v>
      </c>
      <c r="D1123" s="68" t="s">
        <v>905</v>
      </c>
      <c r="E1123" s="68" t="s">
        <v>900</v>
      </c>
      <c r="F1123" s="68">
        <v>5</v>
      </c>
      <c r="H1123" s="68" t="s">
        <v>300</v>
      </c>
      <c r="I1123" s="68" t="s">
        <v>888</v>
      </c>
      <c r="J1123" s="68" t="s">
        <v>902</v>
      </c>
    </row>
    <row r="1124" spans="2:10">
      <c r="B1124" s="68" t="s">
        <v>839</v>
      </c>
      <c r="C1124" s="68" t="s">
        <v>276</v>
      </c>
      <c r="D1124" s="68" t="s">
        <v>906</v>
      </c>
      <c r="E1124" s="68" t="s">
        <v>900</v>
      </c>
      <c r="F1124" s="68">
        <v>5</v>
      </c>
      <c r="H1124" s="68" t="s">
        <v>300</v>
      </c>
      <c r="I1124" s="68" t="s">
        <v>888</v>
      </c>
      <c r="J1124" s="68" t="s">
        <v>904</v>
      </c>
    </row>
    <row r="1125" spans="2:10">
      <c r="B1125" s="68" t="s">
        <v>839</v>
      </c>
      <c r="C1125" s="68" t="s">
        <v>276</v>
      </c>
      <c r="D1125" s="68" t="s">
        <v>689</v>
      </c>
      <c r="E1125" s="68" t="s">
        <v>900</v>
      </c>
      <c r="F1125" s="68">
        <v>5</v>
      </c>
      <c r="G1125" s="68" t="s">
        <v>915</v>
      </c>
      <c r="H1125" s="68" t="s">
        <v>300</v>
      </c>
      <c r="I1125" s="68" t="s">
        <v>888</v>
      </c>
      <c r="J1125" s="68" t="s">
        <v>880</v>
      </c>
    </row>
    <row r="1126" spans="2:10">
      <c r="B1126" s="68" t="s">
        <v>839</v>
      </c>
      <c r="C1126" s="68" t="s">
        <v>276</v>
      </c>
      <c r="D1126" s="68" t="s">
        <v>698</v>
      </c>
      <c r="E1126" s="68" t="s">
        <v>900</v>
      </c>
      <c r="F1126" s="68">
        <v>5</v>
      </c>
      <c r="H1126" s="68" t="s">
        <v>300</v>
      </c>
      <c r="I1126" s="68" t="s">
        <v>888</v>
      </c>
      <c r="J1126" s="68" t="s">
        <v>881</v>
      </c>
    </row>
    <row r="1127" spans="2:10">
      <c r="B1127" s="68" t="s">
        <v>839</v>
      </c>
      <c r="C1127" s="68" t="s">
        <v>276</v>
      </c>
      <c r="D1127" s="68" t="s">
        <v>707</v>
      </c>
      <c r="E1127" s="68" t="s">
        <v>900</v>
      </c>
      <c r="F1127" s="68">
        <v>5</v>
      </c>
      <c r="H1127" s="68" t="s">
        <v>300</v>
      </c>
      <c r="I1127" s="68" t="s">
        <v>888</v>
      </c>
      <c r="J1127" s="68" t="s">
        <v>882</v>
      </c>
    </row>
    <row r="1128" spans="2:10">
      <c r="B1128" s="68" t="s">
        <v>839</v>
      </c>
      <c r="C1128" s="68" t="s">
        <v>276</v>
      </c>
      <c r="D1128" s="68" t="s">
        <v>716</v>
      </c>
      <c r="E1128" s="68" t="s">
        <v>900</v>
      </c>
      <c r="F1128" s="68">
        <v>5</v>
      </c>
      <c r="H1128" s="68" t="s">
        <v>300</v>
      </c>
      <c r="I1128" s="68" t="s">
        <v>888</v>
      </c>
      <c r="J1128" s="68" t="s">
        <v>883</v>
      </c>
    </row>
    <row r="1129" spans="2:10">
      <c r="B1129" s="68" t="s">
        <v>839</v>
      </c>
      <c r="C1129" s="68" t="s">
        <v>276</v>
      </c>
      <c r="D1129" s="68" t="s">
        <v>725</v>
      </c>
      <c r="E1129" s="68" t="s">
        <v>900</v>
      </c>
      <c r="F1129" s="68">
        <v>5</v>
      </c>
      <c r="H1129" s="68" t="s">
        <v>300</v>
      </c>
      <c r="I1129" s="68" t="s">
        <v>888</v>
      </c>
      <c r="J1129" s="68" t="s">
        <v>884</v>
      </c>
    </row>
    <row r="1130" spans="2:10">
      <c r="B1130" s="68" t="s">
        <v>839</v>
      </c>
      <c r="C1130" s="68" t="s">
        <v>276</v>
      </c>
      <c r="D1130" s="68" t="s">
        <v>734</v>
      </c>
      <c r="E1130" s="68" t="s">
        <v>900</v>
      </c>
      <c r="F1130" s="68">
        <v>5</v>
      </c>
      <c r="H1130" s="68" t="s">
        <v>300</v>
      </c>
      <c r="I1130" s="68" t="s">
        <v>888</v>
      </c>
      <c r="J1130" s="68" t="s">
        <v>885</v>
      </c>
    </row>
    <row r="1131" spans="2:10">
      <c r="B1131" s="68" t="s">
        <v>839</v>
      </c>
      <c r="C1131" s="68" t="s">
        <v>276</v>
      </c>
      <c r="D1131" s="68" t="s">
        <v>743</v>
      </c>
      <c r="E1131" s="68" t="s">
        <v>900</v>
      </c>
      <c r="F1131" s="68">
        <v>5</v>
      </c>
      <c r="H1131" s="68" t="s">
        <v>300</v>
      </c>
      <c r="I1131" s="68" t="s">
        <v>888</v>
      </c>
      <c r="J1131" s="68" t="s">
        <v>886</v>
      </c>
    </row>
    <row r="1132" spans="2:10">
      <c r="B1132" s="68" t="s">
        <v>839</v>
      </c>
      <c r="C1132" s="68" t="s">
        <v>276</v>
      </c>
      <c r="D1132" s="68" t="s">
        <v>752</v>
      </c>
      <c r="E1132" s="68" t="s">
        <v>900</v>
      </c>
      <c r="F1132" s="68">
        <v>5</v>
      </c>
      <c r="G1132" s="68" t="s">
        <v>911</v>
      </c>
      <c r="H1132" s="68" t="s">
        <v>300</v>
      </c>
      <c r="I1132" s="68" t="s">
        <v>888</v>
      </c>
      <c r="J1132" s="68" t="s">
        <v>887</v>
      </c>
    </row>
    <row r="1133" spans="2:10">
      <c r="B1133" s="68" t="s">
        <v>839</v>
      </c>
      <c r="C1133" s="68" t="s">
        <v>276</v>
      </c>
      <c r="D1133" s="68" t="s">
        <v>308</v>
      </c>
      <c r="E1133" s="68" t="s">
        <v>900</v>
      </c>
      <c r="F1133" s="68">
        <v>5</v>
      </c>
      <c r="H1133" s="68" t="s">
        <v>300</v>
      </c>
      <c r="I1133" s="68" t="s">
        <v>889</v>
      </c>
      <c r="J1133" s="92" t="s">
        <v>841</v>
      </c>
    </row>
    <row r="1134" spans="2:10">
      <c r="B1134" s="68" t="s">
        <v>839</v>
      </c>
      <c r="C1134" s="68" t="s">
        <v>276</v>
      </c>
      <c r="D1134" s="68" t="s">
        <v>317</v>
      </c>
      <c r="E1134" s="68" t="s">
        <v>900</v>
      </c>
      <c r="F1134" s="68">
        <v>5</v>
      </c>
      <c r="H1134" s="68" t="s">
        <v>300</v>
      </c>
      <c r="I1134" s="68" t="s">
        <v>889</v>
      </c>
      <c r="J1134" s="92" t="s">
        <v>842</v>
      </c>
    </row>
    <row r="1135" spans="2:10">
      <c r="B1135" s="68" t="s">
        <v>839</v>
      </c>
      <c r="C1135" s="68" t="s">
        <v>276</v>
      </c>
      <c r="D1135" s="68" t="s">
        <v>326</v>
      </c>
      <c r="E1135" s="68" t="s">
        <v>900</v>
      </c>
      <c r="F1135" s="68">
        <v>5</v>
      </c>
      <c r="H1135" s="68" t="s">
        <v>300</v>
      </c>
      <c r="I1135" s="68" t="s">
        <v>889</v>
      </c>
      <c r="J1135" s="92" t="s">
        <v>843</v>
      </c>
    </row>
    <row r="1136" spans="2:10">
      <c r="B1136" s="68" t="s">
        <v>839</v>
      </c>
      <c r="C1136" s="68" t="s">
        <v>276</v>
      </c>
      <c r="D1136" s="68" t="s">
        <v>335</v>
      </c>
      <c r="E1136" s="68" t="s">
        <v>900</v>
      </c>
      <c r="F1136" s="68">
        <v>5</v>
      </c>
      <c r="H1136" s="68" t="s">
        <v>300</v>
      </c>
      <c r="I1136" s="68" t="s">
        <v>889</v>
      </c>
      <c r="J1136" s="68" t="s">
        <v>844</v>
      </c>
    </row>
    <row r="1137" spans="2:10">
      <c r="B1137" s="68" t="s">
        <v>839</v>
      </c>
      <c r="C1137" s="68" t="s">
        <v>276</v>
      </c>
      <c r="D1137" s="68" t="s">
        <v>344</v>
      </c>
      <c r="E1137" s="68" t="s">
        <v>900</v>
      </c>
      <c r="F1137" s="68">
        <v>5</v>
      </c>
      <c r="H1137" s="68" t="s">
        <v>300</v>
      </c>
      <c r="I1137" s="68" t="s">
        <v>889</v>
      </c>
      <c r="J1137" s="92" t="s">
        <v>845</v>
      </c>
    </row>
    <row r="1138" spans="2:10">
      <c r="B1138" s="68" t="s">
        <v>839</v>
      </c>
      <c r="C1138" s="68" t="s">
        <v>276</v>
      </c>
      <c r="D1138" s="68" t="s">
        <v>353</v>
      </c>
      <c r="E1138" s="68" t="s">
        <v>900</v>
      </c>
      <c r="F1138" s="68">
        <v>5</v>
      </c>
      <c r="H1138" s="68" t="s">
        <v>300</v>
      </c>
      <c r="I1138" s="68" t="s">
        <v>889</v>
      </c>
      <c r="J1138" s="92" t="s">
        <v>846</v>
      </c>
    </row>
    <row r="1139" spans="2:10">
      <c r="B1139" s="68" t="s">
        <v>839</v>
      </c>
      <c r="C1139" s="68" t="s">
        <v>276</v>
      </c>
      <c r="D1139" s="68" t="s">
        <v>362</v>
      </c>
      <c r="E1139" s="68" t="s">
        <v>900</v>
      </c>
      <c r="F1139" s="68">
        <v>5</v>
      </c>
      <c r="H1139" s="68" t="s">
        <v>300</v>
      </c>
      <c r="I1139" s="68" t="s">
        <v>889</v>
      </c>
      <c r="J1139" s="92" t="s">
        <v>847</v>
      </c>
    </row>
    <row r="1140" spans="2:10">
      <c r="B1140" s="68" t="s">
        <v>839</v>
      </c>
      <c r="C1140" s="68" t="s">
        <v>276</v>
      </c>
      <c r="D1140" s="68" t="s">
        <v>371</v>
      </c>
      <c r="E1140" s="68" t="s">
        <v>900</v>
      </c>
      <c r="F1140" s="68">
        <v>5</v>
      </c>
      <c r="H1140" s="68" t="s">
        <v>300</v>
      </c>
      <c r="I1140" s="68" t="s">
        <v>889</v>
      </c>
      <c r="J1140" s="92" t="s">
        <v>848</v>
      </c>
    </row>
    <row r="1141" spans="2:10">
      <c r="B1141" s="68" t="s">
        <v>839</v>
      </c>
      <c r="C1141" s="68" t="s">
        <v>276</v>
      </c>
      <c r="D1141" s="68" t="s">
        <v>380</v>
      </c>
      <c r="E1141" s="68" t="s">
        <v>900</v>
      </c>
      <c r="F1141" s="68">
        <v>5</v>
      </c>
      <c r="H1141" s="68" t="s">
        <v>300</v>
      </c>
      <c r="I1141" s="68" t="s">
        <v>889</v>
      </c>
      <c r="J1141" s="92" t="s">
        <v>849</v>
      </c>
    </row>
    <row r="1142" spans="2:10">
      <c r="B1142" s="68" t="s">
        <v>839</v>
      </c>
      <c r="C1142" s="68" t="s">
        <v>276</v>
      </c>
      <c r="D1142" s="68" t="s">
        <v>389</v>
      </c>
      <c r="E1142" s="68" t="s">
        <v>900</v>
      </c>
      <c r="F1142" s="68">
        <v>5</v>
      </c>
      <c r="H1142" s="68" t="s">
        <v>300</v>
      </c>
      <c r="I1142" s="68" t="s">
        <v>889</v>
      </c>
      <c r="J1142" s="92" t="s">
        <v>850</v>
      </c>
    </row>
    <row r="1143" spans="2:10">
      <c r="B1143" s="68" t="s">
        <v>839</v>
      </c>
      <c r="C1143" s="68" t="s">
        <v>276</v>
      </c>
      <c r="D1143" s="68" t="s">
        <v>828</v>
      </c>
      <c r="E1143" s="68" t="s">
        <v>900</v>
      </c>
      <c r="F1143" s="68">
        <v>5</v>
      </c>
      <c r="H1143" s="68" t="s">
        <v>300</v>
      </c>
      <c r="I1143" s="68" t="s">
        <v>889</v>
      </c>
      <c r="J1143" s="92" t="s">
        <v>851</v>
      </c>
    </row>
    <row r="1144" spans="2:10">
      <c r="B1144" s="68" t="s">
        <v>839</v>
      </c>
      <c r="C1144" s="68" t="s">
        <v>276</v>
      </c>
      <c r="D1144" s="68" t="s">
        <v>407</v>
      </c>
      <c r="E1144" s="68" t="s">
        <v>900</v>
      </c>
      <c r="F1144" s="68">
        <v>5</v>
      </c>
      <c r="H1144" s="68" t="s">
        <v>300</v>
      </c>
      <c r="I1144" s="68" t="s">
        <v>889</v>
      </c>
      <c r="J1144" s="92" t="s">
        <v>852</v>
      </c>
    </row>
    <row r="1145" spans="2:10">
      <c r="B1145" s="68" t="s">
        <v>839</v>
      </c>
      <c r="C1145" s="68" t="s">
        <v>276</v>
      </c>
      <c r="D1145" s="68" t="s">
        <v>416</v>
      </c>
      <c r="E1145" s="68" t="s">
        <v>900</v>
      </c>
      <c r="F1145" s="68">
        <v>5</v>
      </c>
      <c r="H1145" s="68" t="s">
        <v>300</v>
      </c>
      <c r="I1145" s="68" t="s">
        <v>889</v>
      </c>
      <c r="J1145" s="92" t="s">
        <v>853</v>
      </c>
    </row>
    <row r="1146" spans="2:10">
      <c r="B1146" s="68" t="s">
        <v>839</v>
      </c>
      <c r="C1146" s="68" t="s">
        <v>276</v>
      </c>
      <c r="D1146" s="68" t="s">
        <v>425</v>
      </c>
      <c r="E1146" s="68" t="s">
        <v>900</v>
      </c>
      <c r="F1146" s="68">
        <v>5</v>
      </c>
      <c r="G1146" s="68" t="s">
        <v>910</v>
      </c>
      <c r="H1146" s="68" t="s">
        <v>300</v>
      </c>
      <c r="I1146" s="68" t="s">
        <v>889</v>
      </c>
      <c r="J1146" s="92" t="s">
        <v>854</v>
      </c>
    </row>
    <row r="1147" spans="2:10">
      <c r="B1147" s="68" t="s">
        <v>839</v>
      </c>
      <c r="C1147" s="68" t="s">
        <v>276</v>
      </c>
      <c r="D1147" s="68" t="s">
        <v>434</v>
      </c>
      <c r="E1147" s="68" t="s">
        <v>900</v>
      </c>
      <c r="F1147" s="68">
        <v>5</v>
      </c>
      <c r="H1147" s="68" t="s">
        <v>300</v>
      </c>
      <c r="I1147" s="68" t="s">
        <v>889</v>
      </c>
      <c r="J1147" s="92" t="s">
        <v>855</v>
      </c>
    </row>
    <row r="1148" spans="2:10">
      <c r="B1148" s="68" t="s">
        <v>839</v>
      </c>
      <c r="C1148" s="68" t="s">
        <v>276</v>
      </c>
      <c r="D1148" s="68" t="s">
        <v>440</v>
      </c>
      <c r="E1148" s="68" t="s">
        <v>900</v>
      </c>
      <c r="F1148" s="68">
        <v>5</v>
      </c>
      <c r="H1148" s="68" t="s">
        <v>300</v>
      </c>
      <c r="I1148" s="68" t="s">
        <v>889</v>
      </c>
      <c r="J1148" s="92" t="s">
        <v>856</v>
      </c>
    </row>
    <row r="1149" spans="2:10">
      <c r="B1149" s="68" t="s">
        <v>839</v>
      </c>
      <c r="C1149" s="68" t="s">
        <v>276</v>
      </c>
      <c r="D1149" s="68" t="s">
        <v>446</v>
      </c>
      <c r="E1149" s="68" t="s">
        <v>900</v>
      </c>
      <c r="F1149" s="68">
        <v>5</v>
      </c>
      <c r="H1149" s="68" t="s">
        <v>300</v>
      </c>
      <c r="I1149" s="68" t="s">
        <v>889</v>
      </c>
      <c r="J1149" s="92" t="s">
        <v>857</v>
      </c>
    </row>
    <row r="1150" spans="2:10">
      <c r="B1150" s="68" t="s">
        <v>839</v>
      </c>
      <c r="C1150" s="68" t="s">
        <v>276</v>
      </c>
      <c r="D1150" s="68" t="s">
        <v>455</v>
      </c>
      <c r="E1150" s="68" t="s">
        <v>900</v>
      </c>
      <c r="F1150" s="68">
        <v>5</v>
      </c>
      <c r="H1150" s="68" t="s">
        <v>300</v>
      </c>
      <c r="I1150" s="68" t="s">
        <v>889</v>
      </c>
      <c r="J1150" s="92" t="s">
        <v>858</v>
      </c>
    </row>
    <row r="1151" spans="2:10">
      <c r="B1151" s="68" t="s">
        <v>839</v>
      </c>
      <c r="C1151" s="68" t="s">
        <v>276</v>
      </c>
      <c r="D1151" s="68" t="s">
        <v>464</v>
      </c>
      <c r="E1151" s="68" t="s">
        <v>900</v>
      </c>
      <c r="F1151" s="68">
        <v>5</v>
      </c>
      <c r="H1151" s="68" t="s">
        <v>300</v>
      </c>
      <c r="I1151" s="68" t="s">
        <v>889</v>
      </c>
      <c r="J1151" s="92" t="s">
        <v>859</v>
      </c>
    </row>
    <row r="1152" spans="2:10">
      <c r="B1152" s="68" t="s">
        <v>839</v>
      </c>
      <c r="C1152" s="68" t="s">
        <v>276</v>
      </c>
      <c r="D1152" s="68" t="s">
        <v>473</v>
      </c>
      <c r="E1152" s="68" t="s">
        <v>900</v>
      </c>
      <c r="F1152" s="68">
        <v>5</v>
      </c>
      <c r="H1152" s="68" t="s">
        <v>300</v>
      </c>
      <c r="I1152" s="68" t="s">
        <v>889</v>
      </c>
      <c r="J1152" s="92" t="s">
        <v>860</v>
      </c>
    </row>
    <row r="1153" spans="2:10">
      <c r="B1153" s="68" t="s">
        <v>839</v>
      </c>
      <c r="C1153" s="68" t="s">
        <v>276</v>
      </c>
      <c r="D1153" s="68" t="s">
        <v>482</v>
      </c>
      <c r="E1153" s="68" t="s">
        <v>900</v>
      </c>
      <c r="F1153" s="68">
        <v>5</v>
      </c>
      <c r="H1153" s="68" t="s">
        <v>300</v>
      </c>
      <c r="I1153" s="68" t="s">
        <v>889</v>
      </c>
      <c r="J1153" s="92" t="s">
        <v>861</v>
      </c>
    </row>
    <row r="1154" spans="2:10">
      <c r="B1154" s="68" t="s">
        <v>839</v>
      </c>
      <c r="C1154" s="68" t="s">
        <v>276</v>
      </c>
      <c r="D1154" s="68" t="s">
        <v>491</v>
      </c>
      <c r="E1154" s="68" t="s">
        <v>900</v>
      </c>
      <c r="F1154" s="68">
        <v>5</v>
      </c>
      <c r="H1154" s="68" t="s">
        <v>300</v>
      </c>
      <c r="I1154" s="68" t="s">
        <v>889</v>
      </c>
      <c r="J1154" s="92" t="s">
        <v>862</v>
      </c>
    </row>
    <row r="1155" spans="2:10">
      <c r="B1155" s="68" t="s">
        <v>839</v>
      </c>
      <c r="C1155" s="68" t="s">
        <v>276</v>
      </c>
      <c r="D1155" s="68" t="s">
        <v>500</v>
      </c>
      <c r="E1155" s="68" t="s">
        <v>900</v>
      </c>
      <c r="F1155" s="68">
        <v>5</v>
      </c>
      <c r="G1155" s="68" t="s">
        <v>915</v>
      </c>
      <c r="H1155" s="68" t="s">
        <v>300</v>
      </c>
      <c r="I1155" s="68" t="s">
        <v>889</v>
      </c>
      <c r="J1155" s="92" t="s">
        <v>863</v>
      </c>
    </row>
    <row r="1156" spans="2:10">
      <c r="B1156" s="68" t="s">
        <v>839</v>
      </c>
      <c r="C1156" s="68" t="s">
        <v>276</v>
      </c>
      <c r="D1156" s="68" t="s">
        <v>509</v>
      </c>
      <c r="E1156" s="68" t="s">
        <v>900</v>
      </c>
      <c r="F1156" s="68">
        <v>5</v>
      </c>
      <c r="H1156" s="68" t="s">
        <v>300</v>
      </c>
      <c r="I1156" s="68" t="s">
        <v>889</v>
      </c>
      <c r="J1156" s="92" t="s">
        <v>864</v>
      </c>
    </row>
    <row r="1157" spans="2:10">
      <c r="B1157" s="68" t="s">
        <v>839</v>
      </c>
      <c r="C1157" s="68" t="s">
        <v>276</v>
      </c>
      <c r="D1157" s="68" t="s">
        <v>518</v>
      </c>
      <c r="E1157" s="68" t="s">
        <v>900</v>
      </c>
      <c r="F1157" s="68">
        <v>5</v>
      </c>
      <c r="H1157" s="68" t="s">
        <v>300</v>
      </c>
      <c r="I1157" s="68" t="s">
        <v>889</v>
      </c>
      <c r="J1157" s="92" t="s">
        <v>865</v>
      </c>
    </row>
    <row r="1158" spans="2:10">
      <c r="B1158" s="68" t="s">
        <v>839</v>
      </c>
      <c r="C1158" s="68" t="s">
        <v>276</v>
      </c>
      <c r="D1158" s="68" t="s">
        <v>527</v>
      </c>
      <c r="E1158" s="68" t="s">
        <v>900</v>
      </c>
      <c r="F1158" s="68">
        <v>5</v>
      </c>
      <c r="G1158" s="68" t="s">
        <v>916</v>
      </c>
      <c r="H1158" s="68" t="s">
        <v>300</v>
      </c>
      <c r="I1158" s="68" t="s">
        <v>889</v>
      </c>
      <c r="J1158" s="92" t="s">
        <v>866</v>
      </c>
    </row>
    <row r="1159" spans="2:10">
      <c r="B1159" s="68" t="s">
        <v>839</v>
      </c>
      <c r="C1159" s="68" t="s">
        <v>276</v>
      </c>
      <c r="D1159" s="68" t="s">
        <v>590</v>
      </c>
      <c r="E1159" s="68" t="s">
        <v>900</v>
      </c>
      <c r="F1159" s="68">
        <v>5</v>
      </c>
      <c r="H1159" s="68" t="s">
        <v>300</v>
      </c>
      <c r="I1159" s="68" t="s">
        <v>889</v>
      </c>
      <c r="J1159" s="68" t="s">
        <v>867</v>
      </c>
    </row>
    <row r="1160" spans="2:10">
      <c r="B1160" s="68" t="s">
        <v>839</v>
      </c>
      <c r="C1160" s="68" t="s">
        <v>276</v>
      </c>
      <c r="D1160" s="68" t="s">
        <v>599</v>
      </c>
      <c r="E1160" s="68" t="s">
        <v>900</v>
      </c>
      <c r="F1160" s="68">
        <v>5</v>
      </c>
      <c r="H1160" s="68" t="s">
        <v>300</v>
      </c>
      <c r="I1160" s="68" t="s">
        <v>889</v>
      </c>
      <c r="J1160" s="68" t="s">
        <v>868</v>
      </c>
    </row>
    <row r="1161" spans="2:10">
      <c r="B1161" s="68" t="s">
        <v>839</v>
      </c>
      <c r="C1161" s="68" t="s">
        <v>276</v>
      </c>
      <c r="D1161" s="68" t="s">
        <v>608</v>
      </c>
      <c r="E1161" s="68" t="s">
        <v>900</v>
      </c>
      <c r="F1161" s="68">
        <v>5</v>
      </c>
      <c r="H1161" s="68" t="s">
        <v>300</v>
      </c>
      <c r="I1161" s="68" t="s">
        <v>889</v>
      </c>
      <c r="J1161" s="68" t="s">
        <v>869</v>
      </c>
    </row>
    <row r="1162" spans="2:10">
      <c r="B1162" s="68" t="s">
        <v>839</v>
      </c>
      <c r="C1162" s="68" t="s">
        <v>276</v>
      </c>
      <c r="D1162" s="68" t="s">
        <v>617</v>
      </c>
      <c r="E1162" s="68" t="s">
        <v>900</v>
      </c>
      <c r="F1162" s="68">
        <v>5</v>
      </c>
      <c r="H1162" s="68" t="s">
        <v>300</v>
      </c>
      <c r="I1162" s="68" t="s">
        <v>889</v>
      </c>
      <c r="J1162" s="68" t="s">
        <v>870</v>
      </c>
    </row>
    <row r="1163" spans="2:10">
      <c r="B1163" s="68" t="s">
        <v>839</v>
      </c>
      <c r="C1163" s="68" t="s">
        <v>276</v>
      </c>
      <c r="D1163" s="68" t="s">
        <v>626</v>
      </c>
      <c r="E1163" s="68" t="s">
        <v>900</v>
      </c>
      <c r="F1163" s="68">
        <v>5</v>
      </c>
      <c r="H1163" s="68" t="s">
        <v>300</v>
      </c>
      <c r="I1163" s="68" t="s">
        <v>889</v>
      </c>
      <c r="J1163" s="68" t="s">
        <v>871</v>
      </c>
    </row>
    <row r="1164" spans="2:10">
      <c r="B1164" s="68" t="s">
        <v>839</v>
      </c>
      <c r="C1164" s="68" t="s">
        <v>276</v>
      </c>
      <c r="D1164" s="68" t="s">
        <v>818</v>
      </c>
      <c r="E1164" s="68" t="s">
        <v>900</v>
      </c>
      <c r="F1164" s="68">
        <v>5</v>
      </c>
      <c r="H1164" s="68" t="s">
        <v>300</v>
      </c>
      <c r="I1164" s="68" t="s">
        <v>889</v>
      </c>
      <c r="J1164" s="68" t="s">
        <v>872</v>
      </c>
    </row>
    <row r="1165" spans="2:10">
      <c r="B1165" s="68" t="s">
        <v>839</v>
      </c>
      <c r="C1165" s="68" t="s">
        <v>276</v>
      </c>
      <c r="D1165" s="68" t="s">
        <v>635</v>
      </c>
      <c r="E1165" s="68" t="s">
        <v>900</v>
      </c>
      <c r="F1165" s="68">
        <v>5</v>
      </c>
      <c r="H1165" s="68" t="s">
        <v>300</v>
      </c>
      <c r="I1165" s="68" t="s">
        <v>889</v>
      </c>
      <c r="J1165" s="68" t="s">
        <v>873</v>
      </c>
    </row>
    <row r="1166" spans="2:10">
      <c r="B1166" s="68" t="s">
        <v>839</v>
      </c>
      <c r="C1166" s="68" t="s">
        <v>276</v>
      </c>
      <c r="D1166" s="68" t="s">
        <v>644</v>
      </c>
      <c r="E1166" s="68" t="s">
        <v>900</v>
      </c>
      <c r="F1166" s="68">
        <v>5</v>
      </c>
      <c r="H1166" s="68" t="s">
        <v>300</v>
      </c>
      <c r="I1166" s="68" t="s">
        <v>889</v>
      </c>
      <c r="J1166" s="68" t="s">
        <v>874</v>
      </c>
    </row>
    <row r="1167" spans="2:10">
      <c r="B1167" s="68" t="s">
        <v>839</v>
      </c>
      <c r="C1167" s="68" t="s">
        <v>276</v>
      </c>
      <c r="D1167" s="68" t="s">
        <v>650</v>
      </c>
      <c r="E1167" s="68" t="s">
        <v>900</v>
      </c>
      <c r="F1167" s="68">
        <v>5</v>
      </c>
      <c r="H1167" s="68" t="s">
        <v>300</v>
      </c>
      <c r="I1167" s="68" t="s">
        <v>889</v>
      </c>
      <c r="J1167" s="68" t="s">
        <v>875</v>
      </c>
    </row>
    <row r="1168" spans="2:10">
      <c r="B1168" s="68" t="s">
        <v>839</v>
      </c>
      <c r="C1168" s="68" t="s">
        <v>276</v>
      </c>
      <c r="D1168" s="68" t="s">
        <v>659</v>
      </c>
      <c r="E1168" s="68" t="s">
        <v>900</v>
      </c>
      <c r="F1168" s="68">
        <v>5</v>
      </c>
      <c r="H1168" s="68" t="s">
        <v>300</v>
      </c>
      <c r="I1168" s="68" t="s">
        <v>889</v>
      </c>
      <c r="J1168" s="68" t="s">
        <v>876</v>
      </c>
    </row>
    <row r="1169" spans="2:10">
      <c r="B1169" s="68" t="s">
        <v>839</v>
      </c>
      <c r="C1169" s="68" t="s">
        <v>276</v>
      </c>
      <c r="D1169" s="68" t="s">
        <v>668</v>
      </c>
      <c r="E1169" s="68" t="s">
        <v>900</v>
      </c>
      <c r="F1169" s="68">
        <v>5</v>
      </c>
      <c r="H1169" s="68" t="s">
        <v>300</v>
      </c>
      <c r="I1169" s="68" t="s">
        <v>889</v>
      </c>
      <c r="J1169" s="68" t="s">
        <v>877</v>
      </c>
    </row>
    <row r="1170" spans="2:10">
      <c r="B1170" s="68" t="s">
        <v>839</v>
      </c>
      <c r="C1170" s="68" t="s">
        <v>276</v>
      </c>
      <c r="D1170" s="68" t="s">
        <v>677</v>
      </c>
      <c r="E1170" s="68" t="s">
        <v>900</v>
      </c>
      <c r="F1170" s="68">
        <v>5</v>
      </c>
      <c r="H1170" s="68" t="s">
        <v>300</v>
      </c>
      <c r="I1170" s="68" t="s">
        <v>889</v>
      </c>
      <c r="J1170" s="68" t="s">
        <v>878</v>
      </c>
    </row>
    <row r="1171" spans="2:10">
      <c r="B1171" s="68" t="s">
        <v>839</v>
      </c>
      <c r="C1171" s="68" t="s">
        <v>276</v>
      </c>
      <c r="D1171" s="68" t="s">
        <v>686</v>
      </c>
      <c r="E1171" s="68" t="s">
        <v>900</v>
      </c>
      <c r="F1171" s="68">
        <v>5</v>
      </c>
      <c r="G1171" s="68" t="s">
        <v>915</v>
      </c>
      <c r="H1171" s="68" t="s">
        <v>300</v>
      </c>
      <c r="I1171" s="68" t="s">
        <v>889</v>
      </c>
      <c r="J1171" s="68" t="s">
        <v>879</v>
      </c>
    </row>
    <row r="1172" spans="2:10">
      <c r="B1172" s="68" t="s">
        <v>839</v>
      </c>
      <c r="C1172" s="68" t="s">
        <v>276</v>
      </c>
      <c r="D1172" s="68" t="s">
        <v>907</v>
      </c>
      <c r="E1172" s="68" t="s">
        <v>900</v>
      </c>
      <c r="F1172" s="68">
        <v>5</v>
      </c>
      <c r="H1172" s="68" t="s">
        <v>300</v>
      </c>
      <c r="I1172" s="68" t="s">
        <v>889</v>
      </c>
      <c r="J1172" s="68" t="s">
        <v>902</v>
      </c>
    </row>
    <row r="1173" spans="2:10">
      <c r="B1173" s="68" t="s">
        <v>839</v>
      </c>
      <c r="C1173" s="68" t="s">
        <v>276</v>
      </c>
      <c r="D1173" s="68" t="s">
        <v>908</v>
      </c>
      <c r="E1173" s="68" t="s">
        <v>900</v>
      </c>
      <c r="F1173" s="68">
        <v>5</v>
      </c>
      <c r="H1173" s="68" t="s">
        <v>300</v>
      </c>
      <c r="I1173" s="68" t="s">
        <v>889</v>
      </c>
      <c r="J1173" s="68" t="s">
        <v>904</v>
      </c>
    </row>
    <row r="1174" spans="2:10">
      <c r="B1174" s="68" t="s">
        <v>839</v>
      </c>
      <c r="C1174" s="68" t="s">
        <v>276</v>
      </c>
      <c r="D1174" s="68" t="s">
        <v>692</v>
      </c>
      <c r="E1174" s="68" t="s">
        <v>900</v>
      </c>
      <c r="F1174" s="68">
        <v>5</v>
      </c>
      <c r="G1174" s="68" t="s">
        <v>915</v>
      </c>
      <c r="H1174" s="68" t="s">
        <v>300</v>
      </c>
      <c r="I1174" s="68" t="s">
        <v>889</v>
      </c>
      <c r="J1174" s="68" t="s">
        <v>880</v>
      </c>
    </row>
    <row r="1175" spans="2:10">
      <c r="B1175" s="68" t="s">
        <v>839</v>
      </c>
      <c r="C1175" s="68" t="s">
        <v>276</v>
      </c>
      <c r="D1175" s="68" t="s">
        <v>701</v>
      </c>
      <c r="E1175" s="68" t="s">
        <v>900</v>
      </c>
      <c r="F1175" s="68">
        <v>5</v>
      </c>
      <c r="H1175" s="68" t="s">
        <v>300</v>
      </c>
      <c r="I1175" s="68" t="s">
        <v>889</v>
      </c>
      <c r="J1175" s="68" t="s">
        <v>881</v>
      </c>
    </row>
    <row r="1176" spans="2:10">
      <c r="B1176" s="68" t="s">
        <v>839</v>
      </c>
      <c r="C1176" s="68" t="s">
        <v>276</v>
      </c>
      <c r="D1176" s="68" t="s">
        <v>710</v>
      </c>
      <c r="E1176" s="68" t="s">
        <v>900</v>
      </c>
      <c r="F1176" s="68">
        <v>5</v>
      </c>
      <c r="H1176" s="68" t="s">
        <v>300</v>
      </c>
      <c r="I1176" s="68" t="s">
        <v>889</v>
      </c>
      <c r="J1176" s="68" t="s">
        <v>882</v>
      </c>
    </row>
    <row r="1177" spans="2:10">
      <c r="B1177" s="68" t="s">
        <v>839</v>
      </c>
      <c r="C1177" s="68" t="s">
        <v>276</v>
      </c>
      <c r="D1177" s="68" t="s">
        <v>719</v>
      </c>
      <c r="E1177" s="68" t="s">
        <v>900</v>
      </c>
      <c r="F1177" s="68">
        <v>5</v>
      </c>
      <c r="H1177" s="68" t="s">
        <v>300</v>
      </c>
      <c r="I1177" s="68" t="s">
        <v>889</v>
      </c>
      <c r="J1177" s="68" t="s">
        <v>883</v>
      </c>
    </row>
    <row r="1178" spans="2:10">
      <c r="B1178" s="68" t="s">
        <v>839</v>
      </c>
      <c r="C1178" s="68" t="s">
        <v>276</v>
      </c>
      <c r="D1178" s="68" t="s">
        <v>728</v>
      </c>
      <c r="E1178" s="68" t="s">
        <v>900</v>
      </c>
      <c r="F1178" s="68">
        <v>5</v>
      </c>
      <c r="H1178" s="68" t="s">
        <v>300</v>
      </c>
      <c r="I1178" s="68" t="s">
        <v>889</v>
      </c>
      <c r="J1178" s="68" t="s">
        <v>884</v>
      </c>
    </row>
    <row r="1179" spans="2:10">
      <c r="B1179" s="68" t="s">
        <v>839</v>
      </c>
      <c r="C1179" s="68" t="s">
        <v>276</v>
      </c>
      <c r="D1179" s="68" t="s">
        <v>737</v>
      </c>
      <c r="E1179" s="68" t="s">
        <v>900</v>
      </c>
      <c r="F1179" s="68">
        <v>5</v>
      </c>
      <c r="H1179" s="68" t="s">
        <v>300</v>
      </c>
      <c r="I1179" s="68" t="s">
        <v>889</v>
      </c>
      <c r="J1179" s="68" t="s">
        <v>885</v>
      </c>
    </row>
    <row r="1180" spans="2:10">
      <c r="B1180" s="68" t="s">
        <v>839</v>
      </c>
      <c r="C1180" s="68" t="s">
        <v>276</v>
      </c>
      <c r="D1180" s="68" t="s">
        <v>746</v>
      </c>
      <c r="E1180" s="68" t="s">
        <v>900</v>
      </c>
      <c r="F1180" s="68">
        <v>5</v>
      </c>
      <c r="H1180" s="68" t="s">
        <v>300</v>
      </c>
      <c r="I1180" s="68" t="s">
        <v>889</v>
      </c>
      <c r="J1180" s="68" t="s">
        <v>886</v>
      </c>
    </row>
    <row r="1181" spans="2:10">
      <c r="B1181" s="68" t="s">
        <v>839</v>
      </c>
      <c r="C1181" s="68" t="s">
        <v>276</v>
      </c>
      <c r="D1181" s="68" t="s">
        <v>755</v>
      </c>
      <c r="E1181" s="68" t="s">
        <v>900</v>
      </c>
      <c r="F1181" s="68">
        <v>5</v>
      </c>
      <c r="G1181" s="68" t="s">
        <v>911</v>
      </c>
      <c r="H1181" s="68" t="s">
        <v>300</v>
      </c>
      <c r="I1181" s="68" t="s">
        <v>889</v>
      </c>
      <c r="J1181" s="68" t="s">
        <v>887</v>
      </c>
    </row>
    <row r="1182" spans="2:10">
      <c r="B1182" s="68" t="s">
        <v>839</v>
      </c>
      <c r="C1182" s="68" t="s">
        <v>278</v>
      </c>
      <c r="D1182" s="68" t="s">
        <v>302</v>
      </c>
      <c r="E1182" s="68" t="s">
        <v>900</v>
      </c>
      <c r="F1182" s="68">
        <v>5</v>
      </c>
      <c r="H1182" s="68" t="s">
        <v>300</v>
      </c>
      <c r="I1182" s="68" t="s">
        <v>840</v>
      </c>
      <c r="J1182" s="92" t="s">
        <v>841</v>
      </c>
    </row>
    <row r="1183" spans="2:10">
      <c r="B1183" s="68" t="s">
        <v>839</v>
      </c>
      <c r="C1183" s="68" t="s">
        <v>278</v>
      </c>
      <c r="D1183" s="68" t="s">
        <v>311</v>
      </c>
      <c r="E1183" s="68" t="s">
        <v>900</v>
      </c>
      <c r="F1183" s="68">
        <v>5</v>
      </c>
      <c r="H1183" s="68" t="s">
        <v>300</v>
      </c>
      <c r="I1183" s="68" t="s">
        <v>840</v>
      </c>
      <c r="J1183" s="92" t="s">
        <v>842</v>
      </c>
    </row>
    <row r="1184" spans="2:10">
      <c r="B1184" s="68" t="s">
        <v>839</v>
      </c>
      <c r="C1184" s="68" t="s">
        <v>278</v>
      </c>
      <c r="D1184" s="68" t="s">
        <v>320</v>
      </c>
      <c r="E1184" s="68" t="s">
        <v>900</v>
      </c>
      <c r="F1184" s="68">
        <v>5</v>
      </c>
      <c r="H1184" s="68" t="s">
        <v>300</v>
      </c>
      <c r="I1184" s="68" t="s">
        <v>840</v>
      </c>
      <c r="J1184" s="92" t="s">
        <v>843</v>
      </c>
    </row>
    <row r="1185" spans="2:10">
      <c r="B1185" s="68" t="s">
        <v>839</v>
      </c>
      <c r="C1185" s="68" t="s">
        <v>278</v>
      </c>
      <c r="D1185" s="68" t="s">
        <v>329</v>
      </c>
      <c r="E1185" s="68" t="s">
        <v>900</v>
      </c>
      <c r="F1185" s="68">
        <v>5</v>
      </c>
      <c r="H1185" s="68" t="s">
        <v>300</v>
      </c>
      <c r="I1185" s="68" t="s">
        <v>840</v>
      </c>
      <c r="J1185" s="68" t="s">
        <v>844</v>
      </c>
    </row>
    <row r="1186" spans="2:10">
      <c r="B1186" s="68" t="s">
        <v>839</v>
      </c>
      <c r="C1186" s="68" t="s">
        <v>278</v>
      </c>
      <c r="D1186" s="68" t="s">
        <v>338</v>
      </c>
      <c r="E1186" s="68" t="s">
        <v>900</v>
      </c>
      <c r="F1186" s="68">
        <v>5</v>
      </c>
      <c r="H1186" s="68" t="s">
        <v>300</v>
      </c>
      <c r="I1186" s="68" t="s">
        <v>840</v>
      </c>
      <c r="J1186" s="92" t="s">
        <v>845</v>
      </c>
    </row>
    <row r="1187" spans="2:10">
      <c r="B1187" s="68" t="s">
        <v>839</v>
      </c>
      <c r="C1187" s="68" t="s">
        <v>278</v>
      </c>
      <c r="D1187" s="68" t="s">
        <v>347</v>
      </c>
      <c r="E1187" s="68" t="s">
        <v>900</v>
      </c>
      <c r="F1187" s="68">
        <v>5</v>
      </c>
      <c r="H1187" s="68" t="s">
        <v>300</v>
      </c>
      <c r="I1187" s="68" t="s">
        <v>840</v>
      </c>
      <c r="J1187" s="92" t="s">
        <v>846</v>
      </c>
    </row>
    <row r="1188" spans="2:10">
      <c r="B1188" s="68" t="s">
        <v>839</v>
      </c>
      <c r="C1188" s="68" t="s">
        <v>278</v>
      </c>
      <c r="D1188" s="68" t="s">
        <v>356</v>
      </c>
      <c r="E1188" s="68" t="s">
        <v>900</v>
      </c>
      <c r="F1188" s="68">
        <v>5</v>
      </c>
      <c r="H1188" s="68" t="s">
        <v>300</v>
      </c>
      <c r="I1188" s="68" t="s">
        <v>840</v>
      </c>
      <c r="J1188" s="92" t="s">
        <v>847</v>
      </c>
    </row>
    <row r="1189" spans="2:10">
      <c r="B1189" s="68" t="s">
        <v>839</v>
      </c>
      <c r="C1189" s="68" t="s">
        <v>278</v>
      </c>
      <c r="D1189" s="68" t="s">
        <v>365</v>
      </c>
      <c r="E1189" s="68" t="s">
        <v>900</v>
      </c>
      <c r="F1189" s="68">
        <v>5</v>
      </c>
      <c r="H1189" s="68" t="s">
        <v>300</v>
      </c>
      <c r="I1189" s="68" t="s">
        <v>840</v>
      </c>
      <c r="J1189" s="92" t="s">
        <v>848</v>
      </c>
    </row>
    <row r="1190" spans="2:10">
      <c r="B1190" s="68" t="s">
        <v>839</v>
      </c>
      <c r="C1190" s="68" t="s">
        <v>278</v>
      </c>
      <c r="D1190" s="68" t="s">
        <v>374</v>
      </c>
      <c r="E1190" s="68" t="s">
        <v>900</v>
      </c>
      <c r="F1190" s="68">
        <v>5</v>
      </c>
      <c r="H1190" s="68" t="s">
        <v>300</v>
      </c>
      <c r="I1190" s="68" t="s">
        <v>840</v>
      </c>
      <c r="J1190" s="92" t="s">
        <v>849</v>
      </c>
    </row>
    <row r="1191" spans="2:10">
      <c r="B1191" s="68" t="s">
        <v>839</v>
      </c>
      <c r="C1191" s="68" t="s">
        <v>278</v>
      </c>
      <c r="D1191" s="68" t="s">
        <v>383</v>
      </c>
      <c r="E1191" s="68" t="s">
        <v>900</v>
      </c>
      <c r="F1191" s="68">
        <v>5</v>
      </c>
      <c r="H1191" s="68" t="s">
        <v>300</v>
      </c>
      <c r="I1191" s="68" t="s">
        <v>840</v>
      </c>
      <c r="J1191" s="92" t="s">
        <v>850</v>
      </c>
    </row>
    <row r="1192" spans="2:10">
      <c r="B1192" s="68" t="s">
        <v>839</v>
      </c>
      <c r="C1192" s="68" t="s">
        <v>278</v>
      </c>
      <c r="D1192" s="68" t="s">
        <v>826</v>
      </c>
      <c r="E1192" s="68" t="s">
        <v>900</v>
      </c>
      <c r="F1192" s="68">
        <v>5</v>
      </c>
      <c r="H1192" s="68" t="s">
        <v>300</v>
      </c>
      <c r="I1192" s="68" t="s">
        <v>840</v>
      </c>
      <c r="J1192" s="92" t="s">
        <v>851</v>
      </c>
    </row>
    <row r="1193" spans="2:10">
      <c r="B1193" s="68" t="s">
        <v>839</v>
      </c>
      <c r="C1193" s="68" t="s">
        <v>278</v>
      </c>
      <c r="D1193" s="68" t="s">
        <v>401</v>
      </c>
      <c r="E1193" s="68" t="s">
        <v>900</v>
      </c>
      <c r="F1193" s="68">
        <v>5</v>
      </c>
      <c r="H1193" s="68" t="s">
        <v>300</v>
      </c>
      <c r="I1193" s="68" t="s">
        <v>840</v>
      </c>
      <c r="J1193" s="92" t="s">
        <v>852</v>
      </c>
    </row>
    <row r="1194" spans="2:10">
      <c r="B1194" s="68" t="s">
        <v>839</v>
      </c>
      <c r="C1194" s="68" t="s">
        <v>278</v>
      </c>
      <c r="D1194" s="68" t="s">
        <v>410</v>
      </c>
      <c r="E1194" s="68" t="s">
        <v>900</v>
      </c>
      <c r="F1194" s="68">
        <v>5</v>
      </c>
      <c r="H1194" s="68" t="s">
        <v>300</v>
      </c>
      <c r="I1194" s="68" t="s">
        <v>840</v>
      </c>
      <c r="J1194" s="92" t="s">
        <v>853</v>
      </c>
    </row>
    <row r="1195" spans="2:10">
      <c r="B1195" s="68" t="s">
        <v>839</v>
      </c>
      <c r="C1195" s="68" t="s">
        <v>278</v>
      </c>
      <c r="D1195" s="68" t="s">
        <v>419</v>
      </c>
      <c r="E1195" s="68" t="s">
        <v>900</v>
      </c>
      <c r="F1195" s="68">
        <v>5</v>
      </c>
      <c r="G1195" s="68" t="s">
        <v>910</v>
      </c>
      <c r="H1195" s="68" t="s">
        <v>300</v>
      </c>
      <c r="I1195" s="68" t="s">
        <v>840</v>
      </c>
      <c r="J1195" s="92" t="s">
        <v>854</v>
      </c>
    </row>
    <row r="1196" spans="2:10">
      <c r="B1196" s="68" t="s">
        <v>839</v>
      </c>
      <c r="C1196" s="68" t="s">
        <v>278</v>
      </c>
      <c r="D1196" s="68" t="s">
        <v>428</v>
      </c>
      <c r="E1196" s="68" t="s">
        <v>900</v>
      </c>
      <c r="F1196" s="68">
        <v>5</v>
      </c>
      <c r="H1196" s="68" t="s">
        <v>300</v>
      </c>
      <c r="I1196" s="68" t="s">
        <v>840</v>
      </c>
      <c r="J1196" s="92" t="s">
        <v>855</v>
      </c>
    </row>
    <row r="1197" spans="2:10">
      <c r="B1197" s="68" t="s">
        <v>839</v>
      </c>
      <c r="C1197" s="68" t="s">
        <v>278</v>
      </c>
      <c r="D1197" s="68" t="s">
        <v>436</v>
      </c>
      <c r="E1197" s="68" t="s">
        <v>900</v>
      </c>
      <c r="F1197" s="68">
        <v>5</v>
      </c>
      <c r="H1197" s="68" t="s">
        <v>300</v>
      </c>
      <c r="I1197" s="68" t="s">
        <v>840</v>
      </c>
      <c r="J1197" s="92" t="s">
        <v>856</v>
      </c>
    </row>
    <row r="1198" spans="2:10">
      <c r="B1198" s="68" t="s">
        <v>839</v>
      </c>
      <c r="C1198" s="68" t="s">
        <v>278</v>
      </c>
      <c r="D1198" s="68" t="s">
        <v>442</v>
      </c>
      <c r="E1198" s="68" t="s">
        <v>900</v>
      </c>
      <c r="F1198" s="68">
        <v>5</v>
      </c>
      <c r="H1198" s="68" t="s">
        <v>300</v>
      </c>
      <c r="I1198" s="68" t="s">
        <v>840</v>
      </c>
      <c r="J1198" s="92" t="s">
        <v>857</v>
      </c>
    </row>
    <row r="1199" spans="2:10">
      <c r="B1199" s="68" t="s">
        <v>839</v>
      </c>
      <c r="C1199" s="68" t="s">
        <v>278</v>
      </c>
      <c r="D1199" s="68" t="s">
        <v>449</v>
      </c>
      <c r="E1199" s="68" t="s">
        <v>900</v>
      </c>
      <c r="F1199" s="68">
        <v>5</v>
      </c>
      <c r="H1199" s="68" t="s">
        <v>300</v>
      </c>
      <c r="I1199" s="68" t="s">
        <v>840</v>
      </c>
      <c r="J1199" s="92" t="s">
        <v>858</v>
      </c>
    </row>
    <row r="1200" spans="2:10">
      <c r="B1200" s="68" t="s">
        <v>839</v>
      </c>
      <c r="C1200" s="68" t="s">
        <v>278</v>
      </c>
      <c r="D1200" s="68" t="s">
        <v>458</v>
      </c>
      <c r="E1200" s="68" t="s">
        <v>900</v>
      </c>
      <c r="F1200" s="68">
        <v>5</v>
      </c>
      <c r="H1200" s="68" t="s">
        <v>300</v>
      </c>
      <c r="I1200" s="68" t="s">
        <v>840</v>
      </c>
      <c r="J1200" s="92" t="s">
        <v>859</v>
      </c>
    </row>
    <row r="1201" spans="2:10">
      <c r="B1201" s="68" t="s">
        <v>839</v>
      </c>
      <c r="C1201" s="68" t="s">
        <v>278</v>
      </c>
      <c r="D1201" s="68" t="s">
        <v>467</v>
      </c>
      <c r="E1201" s="68" t="s">
        <v>900</v>
      </c>
      <c r="F1201" s="68">
        <v>5</v>
      </c>
      <c r="H1201" s="68" t="s">
        <v>300</v>
      </c>
      <c r="I1201" s="68" t="s">
        <v>840</v>
      </c>
      <c r="J1201" s="92" t="s">
        <v>860</v>
      </c>
    </row>
    <row r="1202" spans="2:10">
      <c r="B1202" s="68" t="s">
        <v>839</v>
      </c>
      <c r="C1202" s="68" t="s">
        <v>278</v>
      </c>
      <c r="D1202" s="68" t="s">
        <v>476</v>
      </c>
      <c r="E1202" s="68" t="s">
        <v>900</v>
      </c>
      <c r="F1202" s="68">
        <v>5</v>
      </c>
      <c r="H1202" s="68" t="s">
        <v>300</v>
      </c>
      <c r="I1202" s="68" t="s">
        <v>840</v>
      </c>
      <c r="J1202" s="92" t="s">
        <v>861</v>
      </c>
    </row>
    <row r="1203" spans="2:10">
      <c r="B1203" s="68" t="s">
        <v>839</v>
      </c>
      <c r="C1203" s="68" t="s">
        <v>278</v>
      </c>
      <c r="D1203" s="68" t="s">
        <v>485</v>
      </c>
      <c r="E1203" s="68" t="s">
        <v>900</v>
      </c>
      <c r="F1203" s="68">
        <v>5</v>
      </c>
      <c r="H1203" s="68" t="s">
        <v>300</v>
      </c>
      <c r="I1203" s="68" t="s">
        <v>840</v>
      </c>
      <c r="J1203" s="92" t="s">
        <v>862</v>
      </c>
    </row>
    <row r="1204" spans="2:10">
      <c r="B1204" s="68" t="s">
        <v>839</v>
      </c>
      <c r="C1204" s="68" t="s">
        <v>278</v>
      </c>
      <c r="D1204" s="68" t="s">
        <v>494</v>
      </c>
      <c r="E1204" s="68" t="s">
        <v>900</v>
      </c>
      <c r="F1204" s="68">
        <v>5</v>
      </c>
      <c r="H1204" s="68" t="s">
        <v>300</v>
      </c>
      <c r="I1204" s="68" t="s">
        <v>840</v>
      </c>
      <c r="J1204" s="92" t="s">
        <v>863</v>
      </c>
    </row>
    <row r="1205" spans="2:10">
      <c r="B1205" s="68" t="s">
        <v>839</v>
      </c>
      <c r="C1205" s="68" t="s">
        <v>278</v>
      </c>
      <c r="D1205" s="68" t="s">
        <v>503</v>
      </c>
      <c r="E1205" s="68" t="s">
        <v>900</v>
      </c>
      <c r="F1205" s="68">
        <v>5</v>
      </c>
      <c r="H1205" s="68" t="s">
        <v>300</v>
      </c>
      <c r="I1205" s="68" t="s">
        <v>840</v>
      </c>
      <c r="J1205" s="92" t="s">
        <v>864</v>
      </c>
    </row>
    <row r="1206" spans="2:10">
      <c r="B1206" s="68" t="s">
        <v>839</v>
      </c>
      <c r="C1206" s="68" t="s">
        <v>278</v>
      </c>
      <c r="D1206" s="68" t="s">
        <v>512</v>
      </c>
      <c r="E1206" s="68" t="s">
        <v>900</v>
      </c>
      <c r="F1206" s="68">
        <v>5</v>
      </c>
      <c r="H1206" s="68" t="s">
        <v>300</v>
      </c>
      <c r="I1206" s="68" t="s">
        <v>840</v>
      </c>
      <c r="J1206" s="92" t="s">
        <v>865</v>
      </c>
    </row>
    <row r="1207" spans="2:10">
      <c r="B1207" s="68" t="s">
        <v>839</v>
      </c>
      <c r="C1207" s="68" t="s">
        <v>278</v>
      </c>
      <c r="D1207" s="68" t="s">
        <v>521</v>
      </c>
      <c r="E1207" s="68" t="s">
        <v>900</v>
      </c>
      <c r="F1207" s="68">
        <v>5</v>
      </c>
      <c r="G1207" s="68" t="s">
        <v>911</v>
      </c>
      <c r="H1207" s="68" t="s">
        <v>300</v>
      </c>
      <c r="I1207" s="68" t="s">
        <v>840</v>
      </c>
      <c r="J1207" s="92" t="s">
        <v>866</v>
      </c>
    </row>
    <row r="1208" spans="2:10">
      <c r="B1208" s="68" t="s">
        <v>839</v>
      </c>
      <c r="C1208" s="68" t="s">
        <v>278</v>
      </c>
      <c r="D1208" s="68" t="s">
        <v>584</v>
      </c>
      <c r="E1208" s="68" t="s">
        <v>900</v>
      </c>
      <c r="F1208" s="68">
        <v>5</v>
      </c>
      <c r="H1208" s="68" t="s">
        <v>300</v>
      </c>
      <c r="I1208" s="68" t="s">
        <v>840</v>
      </c>
      <c r="J1208" s="68" t="s">
        <v>867</v>
      </c>
    </row>
    <row r="1209" spans="2:10">
      <c r="B1209" s="68" t="s">
        <v>839</v>
      </c>
      <c r="C1209" s="68" t="s">
        <v>278</v>
      </c>
      <c r="D1209" s="68" t="s">
        <v>593</v>
      </c>
      <c r="E1209" s="68" t="s">
        <v>900</v>
      </c>
      <c r="F1209" s="68">
        <v>5</v>
      </c>
      <c r="H1209" s="68" t="s">
        <v>300</v>
      </c>
      <c r="I1209" s="68" t="s">
        <v>840</v>
      </c>
      <c r="J1209" s="68" t="s">
        <v>868</v>
      </c>
    </row>
    <row r="1210" spans="2:10">
      <c r="B1210" s="68" t="s">
        <v>839</v>
      </c>
      <c r="C1210" s="68" t="s">
        <v>278</v>
      </c>
      <c r="D1210" s="68" t="s">
        <v>602</v>
      </c>
      <c r="E1210" s="68" t="s">
        <v>900</v>
      </c>
      <c r="F1210" s="68">
        <v>5</v>
      </c>
      <c r="H1210" s="68" t="s">
        <v>300</v>
      </c>
      <c r="I1210" s="68" t="s">
        <v>840</v>
      </c>
      <c r="J1210" s="68" t="s">
        <v>869</v>
      </c>
    </row>
    <row r="1211" spans="2:10">
      <c r="B1211" s="68" t="s">
        <v>839</v>
      </c>
      <c r="C1211" s="68" t="s">
        <v>278</v>
      </c>
      <c r="D1211" s="68" t="s">
        <v>611</v>
      </c>
      <c r="E1211" s="68" t="s">
        <v>900</v>
      </c>
      <c r="F1211" s="68">
        <v>5</v>
      </c>
      <c r="H1211" s="68" t="s">
        <v>300</v>
      </c>
      <c r="I1211" s="68" t="s">
        <v>840</v>
      </c>
      <c r="J1211" s="68" t="s">
        <v>870</v>
      </c>
    </row>
    <row r="1212" spans="2:10">
      <c r="B1212" s="68" t="s">
        <v>839</v>
      </c>
      <c r="C1212" s="68" t="s">
        <v>278</v>
      </c>
      <c r="D1212" s="68" t="s">
        <v>620</v>
      </c>
      <c r="E1212" s="68" t="s">
        <v>900</v>
      </c>
      <c r="F1212" s="68">
        <v>5</v>
      </c>
      <c r="H1212" s="68" t="s">
        <v>300</v>
      </c>
      <c r="I1212" s="68" t="s">
        <v>840</v>
      </c>
      <c r="J1212" s="68" t="s">
        <v>871</v>
      </c>
    </row>
    <row r="1213" spans="2:10">
      <c r="B1213" s="68" t="s">
        <v>839</v>
      </c>
      <c r="C1213" s="68" t="s">
        <v>278</v>
      </c>
      <c r="D1213" s="68" t="s">
        <v>812</v>
      </c>
      <c r="E1213" s="68" t="s">
        <v>900</v>
      </c>
      <c r="F1213" s="68">
        <v>5</v>
      </c>
      <c r="H1213" s="68" t="s">
        <v>300</v>
      </c>
      <c r="I1213" s="68" t="s">
        <v>840</v>
      </c>
      <c r="J1213" s="68" t="s">
        <v>872</v>
      </c>
    </row>
    <row r="1214" spans="2:10">
      <c r="B1214" s="68" t="s">
        <v>839</v>
      </c>
      <c r="C1214" s="68" t="s">
        <v>278</v>
      </c>
      <c r="D1214" s="68" t="s">
        <v>629</v>
      </c>
      <c r="E1214" s="68" t="s">
        <v>900</v>
      </c>
      <c r="F1214" s="68">
        <v>5</v>
      </c>
      <c r="H1214" s="68" t="s">
        <v>300</v>
      </c>
      <c r="I1214" s="68" t="s">
        <v>840</v>
      </c>
      <c r="J1214" s="68" t="s">
        <v>873</v>
      </c>
    </row>
    <row r="1215" spans="2:10">
      <c r="B1215" s="68" t="s">
        <v>839</v>
      </c>
      <c r="C1215" s="68" t="s">
        <v>278</v>
      </c>
      <c r="D1215" s="68" t="s">
        <v>638</v>
      </c>
      <c r="E1215" s="68" t="s">
        <v>900</v>
      </c>
      <c r="F1215" s="68">
        <v>5</v>
      </c>
      <c r="H1215" s="68" t="s">
        <v>300</v>
      </c>
      <c r="I1215" s="68" t="s">
        <v>840</v>
      </c>
      <c r="J1215" s="68" t="s">
        <v>874</v>
      </c>
    </row>
    <row r="1216" spans="2:10">
      <c r="B1216" s="68" t="s">
        <v>839</v>
      </c>
      <c r="C1216" s="68" t="s">
        <v>278</v>
      </c>
      <c r="D1216" s="68" t="s">
        <v>647</v>
      </c>
      <c r="E1216" s="68" t="s">
        <v>900</v>
      </c>
      <c r="F1216" s="68">
        <v>5</v>
      </c>
      <c r="H1216" s="68" t="s">
        <v>300</v>
      </c>
      <c r="I1216" s="68" t="s">
        <v>840</v>
      </c>
      <c r="J1216" s="68" t="s">
        <v>875</v>
      </c>
    </row>
    <row r="1217" spans="2:10">
      <c r="B1217" s="68" t="s">
        <v>839</v>
      </c>
      <c r="C1217" s="68" t="s">
        <v>278</v>
      </c>
      <c r="D1217" s="68" t="s">
        <v>653</v>
      </c>
      <c r="E1217" s="68" t="s">
        <v>900</v>
      </c>
      <c r="F1217" s="68">
        <v>5</v>
      </c>
      <c r="H1217" s="68" t="s">
        <v>300</v>
      </c>
      <c r="I1217" s="68" t="s">
        <v>840</v>
      </c>
      <c r="J1217" s="68" t="s">
        <v>876</v>
      </c>
    </row>
    <row r="1218" spans="2:10">
      <c r="B1218" s="68" t="s">
        <v>839</v>
      </c>
      <c r="C1218" s="68" t="s">
        <v>278</v>
      </c>
      <c r="D1218" s="68" t="s">
        <v>662</v>
      </c>
      <c r="E1218" s="68" t="s">
        <v>900</v>
      </c>
      <c r="F1218" s="68">
        <v>5</v>
      </c>
      <c r="H1218" s="68" t="s">
        <v>300</v>
      </c>
      <c r="I1218" s="68" t="s">
        <v>840</v>
      </c>
      <c r="J1218" s="68" t="s">
        <v>877</v>
      </c>
    </row>
    <row r="1219" spans="2:10">
      <c r="B1219" s="68" t="s">
        <v>839</v>
      </c>
      <c r="C1219" s="68" t="s">
        <v>278</v>
      </c>
      <c r="D1219" s="68" t="s">
        <v>671</v>
      </c>
      <c r="E1219" s="68" t="s">
        <v>900</v>
      </c>
      <c r="F1219" s="68">
        <v>5</v>
      </c>
      <c r="H1219" s="68" t="s">
        <v>300</v>
      </c>
      <c r="I1219" s="68" t="s">
        <v>840</v>
      </c>
      <c r="J1219" s="68" t="s">
        <v>878</v>
      </c>
    </row>
    <row r="1220" spans="2:10">
      <c r="B1220" s="68" t="s">
        <v>839</v>
      </c>
      <c r="C1220" s="68" t="s">
        <v>278</v>
      </c>
      <c r="D1220" s="68" t="s">
        <v>680</v>
      </c>
      <c r="E1220" s="68" t="s">
        <v>900</v>
      </c>
      <c r="F1220" s="68">
        <v>5</v>
      </c>
      <c r="H1220" s="68" t="s">
        <v>300</v>
      </c>
      <c r="I1220" s="68" t="s">
        <v>840</v>
      </c>
      <c r="J1220" s="68" t="s">
        <v>879</v>
      </c>
    </row>
    <row r="1221" spans="2:10">
      <c r="B1221" s="68" t="s">
        <v>839</v>
      </c>
      <c r="C1221" s="68" t="s">
        <v>278</v>
      </c>
      <c r="D1221" s="68" t="s">
        <v>901</v>
      </c>
      <c r="E1221" s="68" t="s">
        <v>900</v>
      </c>
      <c r="F1221" s="68">
        <v>5</v>
      </c>
      <c r="H1221" s="68" t="s">
        <v>300</v>
      </c>
      <c r="I1221" s="68" t="s">
        <v>840</v>
      </c>
      <c r="J1221" s="68" t="s">
        <v>902</v>
      </c>
    </row>
    <row r="1222" spans="2:10">
      <c r="B1222" s="68" t="s">
        <v>839</v>
      </c>
      <c r="C1222" s="68" t="s">
        <v>278</v>
      </c>
      <c r="D1222" s="68" t="s">
        <v>903</v>
      </c>
      <c r="E1222" s="68" t="s">
        <v>900</v>
      </c>
      <c r="F1222" s="68">
        <v>5</v>
      </c>
      <c r="H1222" s="68" t="s">
        <v>300</v>
      </c>
      <c r="I1222" s="68" t="s">
        <v>840</v>
      </c>
      <c r="J1222" s="68" t="s">
        <v>904</v>
      </c>
    </row>
    <row r="1223" spans="2:10">
      <c r="B1223" s="68" t="s">
        <v>839</v>
      </c>
      <c r="C1223" s="68" t="s">
        <v>278</v>
      </c>
      <c r="D1223" s="68" t="s">
        <v>821</v>
      </c>
      <c r="E1223" s="68" t="s">
        <v>900</v>
      </c>
      <c r="F1223" s="68">
        <v>5</v>
      </c>
      <c r="H1223" s="68" t="s">
        <v>300</v>
      </c>
      <c r="I1223" s="68" t="s">
        <v>840</v>
      </c>
      <c r="J1223" s="68" t="s">
        <v>880</v>
      </c>
    </row>
    <row r="1224" spans="2:10">
      <c r="B1224" s="68" t="s">
        <v>839</v>
      </c>
      <c r="C1224" s="68" t="s">
        <v>278</v>
      </c>
      <c r="D1224" s="68" t="s">
        <v>695</v>
      </c>
      <c r="E1224" s="68" t="s">
        <v>900</v>
      </c>
      <c r="F1224" s="68">
        <v>5</v>
      </c>
      <c r="H1224" s="68" t="s">
        <v>300</v>
      </c>
      <c r="I1224" s="68" t="s">
        <v>840</v>
      </c>
      <c r="J1224" s="68" t="s">
        <v>881</v>
      </c>
    </row>
    <row r="1225" spans="2:10">
      <c r="B1225" s="68" t="s">
        <v>839</v>
      </c>
      <c r="C1225" s="68" t="s">
        <v>278</v>
      </c>
      <c r="D1225" s="68" t="s">
        <v>704</v>
      </c>
      <c r="E1225" s="68" t="s">
        <v>900</v>
      </c>
      <c r="F1225" s="68">
        <v>5</v>
      </c>
      <c r="H1225" s="68" t="s">
        <v>300</v>
      </c>
      <c r="I1225" s="68" t="s">
        <v>840</v>
      </c>
      <c r="J1225" s="68" t="s">
        <v>882</v>
      </c>
    </row>
    <row r="1226" spans="2:10">
      <c r="B1226" s="68" t="s">
        <v>839</v>
      </c>
      <c r="C1226" s="68" t="s">
        <v>278</v>
      </c>
      <c r="D1226" s="68" t="s">
        <v>713</v>
      </c>
      <c r="E1226" s="68" t="s">
        <v>900</v>
      </c>
      <c r="F1226" s="68">
        <v>5</v>
      </c>
      <c r="H1226" s="68" t="s">
        <v>300</v>
      </c>
      <c r="I1226" s="68" t="s">
        <v>840</v>
      </c>
      <c r="J1226" s="68" t="s">
        <v>883</v>
      </c>
    </row>
    <row r="1227" spans="2:10">
      <c r="B1227" s="68" t="s">
        <v>839</v>
      </c>
      <c r="C1227" s="68" t="s">
        <v>278</v>
      </c>
      <c r="D1227" s="68" t="s">
        <v>722</v>
      </c>
      <c r="E1227" s="68" t="s">
        <v>900</v>
      </c>
      <c r="F1227" s="68">
        <v>5</v>
      </c>
      <c r="H1227" s="68" t="s">
        <v>300</v>
      </c>
      <c r="I1227" s="68" t="s">
        <v>840</v>
      </c>
      <c r="J1227" s="68" t="s">
        <v>884</v>
      </c>
    </row>
    <row r="1228" spans="2:10">
      <c r="B1228" s="68" t="s">
        <v>839</v>
      </c>
      <c r="C1228" s="68" t="s">
        <v>278</v>
      </c>
      <c r="D1228" s="68" t="s">
        <v>731</v>
      </c>
      <c r="E1228" s="68" t="s">
        <v>900</v>
      </c>
      <c r="F1228" s="68">
        <v>5</v>
      </c>
      <c r="H1228" s="68" t="s">
        <v>300</v>
      </c>
      <c r="I1228" s="68" t="s">
        <v>840</v>
      </c>
      <c r="J1228" s="68" t="s">
        <v>885</v>
      </c>
    </row>
    <row r="1229" spans="2:10">
      <c r="B1229" s="68" t="s">
        <v>839</v>
      </c>
      <c r="C1229" s="68" t="s">
        <v>278</v>
      </c>
      <c r="D1229" s="68" t="s">
        <v>740</v>
      </c>
      <c r="E1229" s="68" t="s">
        <v>900</v>
      </c>
      <c r="F1229" s="68">
        <v>5</v>
      </c>
      <c r="H1229" s="68" t="s">
        <v>300</v>
      </c>
      <c r="I1229" s="68" t="s">
        <v>840</v>
      </c>
      <c r="J1229" s="68" t="s">
        <v>886</v>
      </c>
    </row>
    <row r="1230" spans="2:10">
      <c r="B1230" s="68" t="s">
        <v>839</v>
      </c>
      <c r="C1230" s="68" t="s">
        <v>278</v>
      </c>
      <c r="D1230" s="68" t="s">
        <v>749</v>
      </c>
      <c r="E1230" s="68" t="s">
        <v>900</v>
      </c>
      <c r="F1230" s="68">
        <v>5</v>
      </c>
      <c r="G1230" s="68" t="s">
        <v>911</v>
      </c>
      <c r="H1230" s="68" t="s">
        <v>300</v>
      </c>
      <c r="I1230" s="68" t="s">
        <v>840</v>
      </c>
      <c r="J1230" s="68" t="s">
        <v>887</v>
      </c>
    </row>
    <row r="1231" spans="2:10">
      <c r="B1231" s="68" t="s">
        <v>839</v>
      </c>
      <c r="C1231" s="68" t="s">
        <v>278</v>
      </c>
      <c r="D1231" s="68" t="s">
        <v>305</v>
      </c>
      <c r="E1231" s="68" t="s">
        <v>900</v>
      </c>
      <c r="F1231" s="68">
        <v>5</v>
      </c>
      <c r="H1231" s="68" t="s">
        <v>300</v>
      </c>
      <c r="I1231" s="68" t="s">
        <v>888</v>
      </c>
      <c r="J1231" s="92" t="s">
        <v>841</v>
      </c>
    </row>
    <row r="1232" spans="2:10">
      <c r="B1232" s="68" t="s">
        <v>839</v>
      </c>
      <c r="C1232" s="68" t="s">
        <v>278</v>
      </c>
      <c r="D1232" s="68" t="s">
        <v>314</v>
      </c>
      <c r="E1232" s="68" t="s">
        <v>900</v>
      </c>
      <c r="F1232" s="68">
        <v>5</v>
      </c>
      <c r="H1232" s="68" t="s">
        <v>300</v>
      </c>
      <c r="I1232" s="68" t="s">
        <v>888</v>
      </c>
      <c r="J1232" s="92" t="s">
        <v>842</v>
      </c>
    </row>
    <row r="1233" spans="2:10">
      <c r="B1233" s="68" t="s">
        <v>839</v>
      </c>
      <c r="C1233" s="68" t="s">
        <v>278</v>
      </c>
      <c r="D1233" s="68" t="s">
        <v>323</v>
      </c>
      <c r="E1233" s="68" t="s">
        <v>900</v>
      </c>
      <c r="F1233" s="68">
        <v>5</v>
      </c>
      <c r="H1233" s="68" t="s">
        <v>300</v>
      </c>
      <c r="I1233" s="68" t="s">
        <v>888</v>
      </c>
      <c r="J1233" s="92" t="s">
        <v>843</v>
      </c>
    </row>
    <row r="1234" spans="2:10">
      <c r="B1234" s="68" t="s">
        <v>839</v>
      </c>
      <c r="C1234" s="68" t="s">
        <v>278</v>
      </c>
      <c r="D1234" s="68" t="s">
        <v>332</v>
      </c>
      <c r="E1234" s="68" t="s">
        <v>900</v>
      </c>
      <c r="F1234" s="68">
        <v>5</v>
      </c>
      <c r="H1234" s="68" t="s">
        <v>300</v>
      </c>
      <c r="I1234" s="68" t="s">
        <v>888</v>
      </c>
      <c r="J1234" s="68" t="s">
        <v>844</v>
      </c>
    </row>
    <row r="1235" spans="2:10">
      <c r="B1235" s="68" t="s">
        <v>839</v>
      </c>
      <c r="C1235" s="68" t="s">
        <v>278</v>
      </c>
      <c r="D1235" s="68" t="s">
        <v>341</v>
      </c>
      <c r="E1235" s="68" t="s">
        <v>900</v>
      </c>
      <c r="F1235" s="68">
        <v>5</v>
      </c>
      <c r="H1235" s="68" t="s">
        <v>300</v>
      </c>
      <c r="I1235" s="68" t="s">
        <v>888</v>
      </c>
      <c r="J1235" s="92" t="s">
        <v>845</v>
      </c>
    </row>
    <row r="1236" spans="2:10">
      <c r="B1236" s="68" t="s">
        <v>839</v>
      </c>
      <c r="C1236" s="68" t="s">
        <v>278</v>
      </c>
      <c r="D1236" s="68" t="s">
        <v>350</v>
      </c>
      <c r="E1236" s="68" t="s">
        <v>900</v>
      </c>
      <c r="F1236" s="68">
        <v>5</v>
      </c>
      <c r="H1236" s="68" t="s">
        <v>300</v>
      </c>
      <c r="I1236" s="68" t="s">
        <v>888</v>
      </c>
      <c r="J1236" s="92" t="s">
        <v>846</v>
      </c>
    </row>
    <row r="1237" spans="2:10">
      <c r="B1237" s="68" t="s">
        <v>839</v>
      </c>
      <c r="C1237" s="68" t="s">
        <v>278</v>
      </c>
      <c r="D1237" s="68" t="s">
        <v>359</v>
      </c>
      <c r="E1237" s="68" t="s">
        <v>900</v>
      </c>
      <c r="F1237" s="68">
        <v>5</v>
      </c>
      <c r="H1237" s="68" t="s">
        <v>300</v>
      </c>
      <c r="I1237" s="68" t="s">
        <v>888</v>
      </c>
      <c r="J1237" s="92" t="s">
        <v>847</v>
      </c>
    </row>
    <row r="1238" spans="2:10">
      <c r="B1238" s="68" t="s">
        <v>839</v>
      </c>
      <c r="C1238" s="68" t="s">
        <v>278</v>
      </c>
      <c r="D1238" s="68" t="s">
        <v>368</v>
      </c>
      <c r="E1238" s="68" t="s">
        <v>900</v>
      </c>
      <c r="F1238" s="68">
        <v>5</v>
      </c>
      <c r="H1238" s="68" t="s">
        <v>300</v>
      </c>
      <c r="I1238" s="68" t="s">
        <v>888</v>
      </c>
      <c r="J1238" s="92" t="s">
        <v>848</v>
      </c>
    </row>
    <row r="1239" spans="2:10">
      <c r="B1239" s="68" t="s">
        <v>839</v>
      </c>
      <c r="C1239" s="68" t="s">
        <v>278</v>
      </c>
      <c r="D1239" s="68" t="s">
        <v>377</v>
      </c>
      <c r="E1239" s="68" t="s">
        <v>900</v>
      </c>
      <c r="F1239" s="68">
        <v>5</v>
      </c>
      <c r="H1239" s="68" t="s">
        <v>300</v>
      </c>
      <c r="I1239" s="68" t="s">
        <v>888</v>
      </c>
      <c r="J1239" s="92" t="s">
        <v>849</v>
      </c>
    </row>
    <row r="1240" spans="2:10">
      <c r="B1240" s="68" t="s">
        <v>839</v>
      </c>
      <c r="C1240" s="68" t="s">
        <v>278</v>
      </c>
      <c r="D1240" s="68" t="s">
        <v>386</v>
      </c>
      <c r="E1240" s="68" t="s">
        <v>900</v>
      </c>
      <c r="F1240" s="68">
        <v>5</v>
      </c>
      <c r="H1240" s="68" t="s">
        <v>300</v>
      </c>
      <c r="I1240" s="68" t="s">
        <v>888</v>
      </c>
      <c r="J1240" s="92" t="s">
        <v>850</v>
      </c>
    </row>
    <row r="1241" spans="2:10">
      <c r="B1241" s="68" t="s">
        <v>839</v>
      </c>
      <c r="C1241" s="68" t="s">
        <v>278</v>
      </c>
      <c r="D1241" s="68" t="s">
        <v>827</v>
      </c>
      <c r="E1241" s="68" t="s">
        <v>900</v>
      </c>
      <c r="F1241" s="68">
        <v>5</v>
      </c>
      <c r="H1241" s="68" t="s">
        <v>300</v>
      </c>
      <c r="I1241" s="68" t="s">
        <v>888</v>
      </c>
      <c r="J1241" s="92" t="s">
        <v>851</v>
      </c>
    </row>
    <row r="1242" spans="2:10">
      <c r="B1242" s="68" t="s">
        <v>839</v>
      </c>
      <c r="C1242" s="68" t="s">
        <v>278</v>
      </c>
      <c r="D1242" s="68" t="s">
        <v>404</v>
      </c>
      <c r="E1242" s="68" t="s">
        <v>900</v>
      </c>
      <c r="F1242" s="68">
        <v>5</v>
      </c>
      <c r="H1242" s="68" t="s">
        <v>300</v>
      </c>
      <c r="I1242" s="68" t="s">
        <v>888</v>
      </c>
      <c r="J1242" s="92" t="s">
        <v>852</v>
      </c>
    </row>
    <row r="1243" spans="2:10">
      <c r="B1243" s="68" t="s">
        <v>839</v>
      </c>
      <c r="C1243" s="68" t="s">
        <v>278</v>
      </c>
      <c r="D1243" s="68" t="s">
        <v>413</v>
      </c>
      <c r="E1243" s="68" t="s">
        <v>900</v>
      </c>
      <c r="F1243" s="68">
        <v>5</v>
      </c>
      <c r="H1243" s="68" t="s">
        <v>300</v>
      </c>
      <c r="I1243" s="68" t="s">
        <v>888</v>
      </c>
      <c r="J1243" s="92" t="s">
        <v>853</v>
      </c>
    </row>
    <row r="1244" spans="2:10">
      <c r="B1244" s="68" t="s">
        <v>839</v>
      </c>
      <c r="C1244" s="68" t="s">
        <v>278</v>
      </c>
      <c r="D1244" s="68" t="s">
        <v>422</v>
      </c>
      <c r="E1244" s="68" t="s">
        <v>900</v>
      </c>
      <c r="F1244" s="68">
        <v>5</v>
      </c>
      <c r="G1244" s="68" t="s">
        <v>910</v>
      </c>
      <c r="H1244" s="68" t="s">
        <v>300</v>
      </c>
      <c r="I1244" s="68" t="s">
        <v>888</v>
      </c>
      <c r="J1244" s="92" t="s">
        <v>854</v>
      </c>
    </row>
    <row r="1245" spans="2:10">
      <c r="B1245" s="68" t="s">
        <v>839</v>
      </c>
      <c r="C1245" s="68" t="s">
        <v>278</v>
      </c>
      <c r="D1245" s="68" t="s">
        <v>431</v>
      </c>
      <c r="E1245" s="68" t="s">
        <v>900</v>
      </c>
      <c r="F1245" s="68">
        <v>5</v>
      </c>
      <c r="H1245" s="68" t="s">
        <v>300</v>
      </c>
      <c r="I1245" s="68" t="s">
        <v>888</v>
      </c>
      <c r="J1245" s="92" t="s">
        <v>855</v>
      </c>
    </row>
    <row r="1246" spans="2:10">
      <c r="B1246" s="68" t="s">
        <v>839</v>
      </c>
      <c r="C1246" s="68" t="s">
        <v>278</v>
      </c>
      <c r="D1246" s="68" t="s">
        <v>438</v>
      </c>
      <c r="E1246" s="68" t="s">
        <v>900</v>
      </c>
      <c r="F1246" s="68">
        <v>5</v>
      </c>
      <c r="H1246" s="68" t="s">
        <v>300</v>
      </c>
      <c r="I1246" s="68" t="s">
        <v>888</v>
      </c>
      <c r="J1246" s="92" t="s">
        <v>856</v>
      </c>
    </row>
    <row r="1247" spans="2:10">
      <c r="B1247" s="68" t="s">
        <v>839</v>
      </c>
      <c r="C1247" s="68" t="s">
        <v>278</v>
      </c>
      <c r="D1247" s="68" t="s">
        <v>444</v>
      </c>
      <c r="E1247" s="68" t="s">
        <v>900</v>
      </c>
      <c r="F1247" s="68">
        <v>5</v>
      </c>
      <c r="H1247" s="68" t="s">
        <v>300</v>
      </c>
      <c r="I1247" s="68" t="s">
        <v>888</v>
      </c>
      <c r="J1247" s="92" t="s">
        <v>857</v>
      </c>
    </row>
    <row r="1248" spans="2:10">
      <c r="B1248" s="68" t="s">
        <v>839</v>
      </c>
      <c r="C1248" s="68" t="s">
        <v>278</v>
      </c>
      <c r="D1248" s="68" t="s">
        <v>452</v>
      </c>
      <c r="E1248" s="68" t="s">
        <v>900</v>
      </c>
      <c r="F1248" s="68">
        <v>5</v>
      </c>
      <c r="H1248" s="68" t="s">
        <v>300</v>
      </c>
      <c r="I1248" s="68" t="s">
        <v>888</v>
      </c>
      <c r="J1248" s="92" t="s">
        <v>858</v>
      </c>
    </row>
    <row r="1249" spans="2:10">
      <c r="B1249" s="68" t="s">
        <v>839</v>
      </c>
      <c r="C1249" s="68" t="s">
        <v>278</v>
      </c>
      <c r="D1249" s="68" t="s">
        <v>461</v>
      </c>
      <c r="E1249" s="68" t="s">
        <v>900</v>
      </c>
      <c r="F1249" s="68">
        <v>5</v>
      </c>
      <c r="H1249" s="68" t="s">
        <v>300</v>
      </c>
      <c r="I1249" s="68" t="s">
        <v>888</v>
      </c>
      <c r="J1249" s="92" t="s">
        <v>859</v>
      </c>
    </row>
    <row r="1250" spans="2:10">
      <c r="B1250" s="68" t="s">
        <v>839</v>
      </c>
      <c r="C1250" s="68" t="s">
        <v>278</v>
      </c>
      <c r="D1250" s="68" t="s">
        <v>470</v>
      </c>
      <c r="E1250" s="68" t="s">
        <v>900</v>
      </c>
      <c r="F1250" s="68">
        <v>5</v>
      </c>
      <c r="H1250" s="68" t="s">
        <v>300</v>
      </c>
      <c r="I1250" s="68" t="s">
        <v>888</v>
      </c>
      <c r="J1250" s="92" t="s">
        <v>860</v>
      </c>
    </row>
    <row r="1251" spans="2:10">
      <c r="B1251" s="68" t="s">
        <v>839</v>
      </c>
      <c r="C1251" s="68" t="s">
        <v>278</v>
      </c>
      <c r="D1251" s="68" t="s">
        <v>479</v>
      </c>
      <c r="E1251" s="68" t="s">
        <v>900</v>
      </c>
      <c r="F1251" s="68">
        <v>5</v>
      </c>
      <c r="H1251" s="68" t="s">
        <v>300</v>
      </c>
      <c r="I1251" s="68" t="s">
        <v>888</v>
      </c>
      <c r="J1251" s="92" t="s">
        <v>861</v>
      </c>
    </row>
    <row r="1252" spans="2:10">
      <c r="B1252" s="68" t="s">
        <v>839</v>
      </c>
      <c r="C1252" s="68" t="s">
        <v>278</v>
      </c>
      <c r="D1252" s="68" t="s">
        <v>488</v>
      </c>
      <c r="E1252" s="68" t="s">
        <v>900</v>
      </c>
      <c r="F1252" s="68">
        <v>5</v>
      </c>
      <c r="H1252" s="68" t="s">
        <v>300</v>
      </c>
      <c r="I1252" s="68" t="s">
        <v>888</v>
      </c>
      <c r="J1252" s="92" t="s">
        <v>862</v>
      </c>
    </row>
    <row r="1253" spans="2:10">
      <c r="B1253" s="68" t="s">
        <v>839</v>
      </c>
      <c r="C1253" s="68" t="s">
        <v>278</v>
      </c>
      <c r="D1253" s="68" t="s">
        <v>497</v>
      </c>
      <c r="E1253" s="68" t="s">
        <v>900</v>
      </c>
      <c r="F1253" s="68">
        <v>5</v>
      </c>
      <c r="H1253" s="68" t="s">
        <v>300</v>
      </c>
      <c r="I1253" s="68" t="s">
        <v>888</v>
      </c>
      <c r="J1253" s="92" t="s">
        <v>863</v>
      </c>
    </row>
    <row r="1254" spans="2:10">
      <c r="B1254" s="68" t="s">
        <v>839</v>
      </c>
      <c r="C1254" s="68" t="s">
        <v>278</v>
      </c>
      <c r="D1254" s="68" t="s">
        <v>506</v>
      </c>
      <c r="E1254" s="68" t="s">
        <v>900</v>
      </c>
      <c r="F1254" s="68">
        <v>5</v>
      </c>
      <c r="H1254" s="68" t="s">
        <v>300</v>
      </c>
      <c r="I1254" s="68" t="s">
        <v>888</v>
      </c>
      <c r="J1254" s="92" t="s">
        <v>864</v>
      </c>
    </row>
    <row r="1255" spans="2:10">
      <c r="B1255" s="68" t="s">
        <v>839</v>
      </c>
      <c r="C1255" s="68" t="s">
        <v>278</v>
      </c>
      <c r="D1255" s="68" t="s">
        <v>515</v>
      </c>
      <c r="E1255" s="68" t="s">
        <v>900</v>
      </c>
      <c r="F1255" s="68">
        <v>5</v>
      </c>
      <c r="H1255" s="68" t="s">
        <v>300</v>
      </c>
      <c r="I1255" s="68" t="s">
        <v>888</v>
      </c>
      <c r="J1255" s="92" t="s">
        <v>865</v>
      </c>
    </row>
    <row r="1256" spans="2:10">
      <c r="B1256" s="68" t="s">
        <v>839</v>
      </c>
      <c r="C1256" s="68" t="s">
        <v>278</v>
      </c>
      <c r="D1256" s="68" t="s">
        <v>524</v>
      </c>
      <c r="E1256" s="68" t="s">
        <v>900</v>
      </c>
      <c r="F1256" s="68">
        <v>5</v>
      </c>
      <c r="G1256" s="68" t="s">
        <v>911</v>
      </c>
      <c r="H1256" s="68" t="s">
        <v>300</v>
      </c>
      <c r="I1256" s="68" t="s">
        <v>888</v>
      </c>
      <c r="J1256" s="92" t="s">
        <v>866</v>
      </c>
    </row>
    <row r="1257" spans="2:10">
      <c r="B1257" s="68" t="s">
        <v>839</v>
      </c>
      <c r="C1257" s="68" t="s">
        <v>278</v>
      </c>
      <c r="D1257" s="68" t="s">
        <v>587</v>
      </c>
      <c r="E1257" s="68" t="s">
        <v>900</v>
      </c>
      <c r="F1257" s="68">
        <v>5</v>
      </c>
      <c r="H1257" s="68" t="s">
        <v>300</v>
      </c>
      <c r="I1257" s="68" t="s">
        <v>888</v>
      </c>
      <c r="J1257" s="68" t="s">
        <v>867</v>
      </c>
    </row>
    <row r="1258" spans="2:10">
      <c r="B1258" s="68" t="s">
        <v>839</v>
      </c>
      <c r="C1258" s="68" t="s">
        <v>278</v>
      </c>
      <c r="D1258" s="68" t="s">
        <v>596</v>
      </c>
      <c r="E1258" s="68" t="s">
        <v>900</v>
      </c>
      <c r="F1258" s="68">
        <v>5</v>
      </c>
      <c r="H1258" s="68" t="s">
        <v>300</v>
      </c>
      <c r="I1258" s="68" t="s">
        <v>888</v>
      </c>
      <c r="J1258" s="68" t="s">
        <v>868</v>
      </c>
    </row>
    <row r="1259" spans="2:10">
      <c r="B1259" s="68" t="s">
        <v>839</v>
      </c>
      <c r="C1259" s="68" t="s">
        <v>278</v>
      </c>
      <c r="D1259" s="68" t="s">
        <v>605</v>
      </c>
      <c r="E1259" s="68" t="s">
        <v>900</v>
      </c>
      <c r="F1259" s="68">
        <v>5</v>
      </c>
      <c r="H1259" s="68" t="s">
        <v>300</v>
      </c>
      <c r="I1259" s="68" t="s">
        <v>888</v>
      </c>
      <c r="J1259" s="68" t="s">
        <v>869</v>
      </c>
    </row>
    <row r="1260" spans="2:10">
      <c r="B1260" s="68" t="s">
        <v>839</v>
      </c>
      <c r="C1260" s="68" t="s">
        <v>278</v>
      </c>
      <c r="D1260" s="68" t="s">
        <v>614</v>
      </c>
      <c r="E1260" s="68" t="s">
        <v>900</v>
      </c>
      <c r="F1260" s="68">
        <v>5</v>
      </c>
      <c r="H1260" s="68" t="s">
        <v>300</v>
      </c>
      <c r="I1260" s="68" t="s">
        <v>888</v>
      </c>
      <c r="J1260" s="68" t="s">
        <v>870</v>
      </c>
    </row>
    <row r="1261" spans="2:10">
      <c r="B1261" s="68" t="s">
        <v>839</v>
      </c>
      <c r="C1261" s="68" t="s">
        <v>278</v>
      </c>
      <c r="D1261" s="68" t="s">
        <v>623</v>
      </c>
      <c r="E1261" s="68" t="s">
        <v>900</v>
      </c>
      <c r="F1261" s="68">
        <v>5</v>
      </c>
      <c r="H1261" s="68" t="s">
        <v>300</v>
      </c>
      <c r="I1261" s="68" t="s">
        <v>888</v>
      </c>
      <c r="J1261" s="68" t="s">
        <v>871</v>
      </c>
    </row>
    <row r="1262" spans="2:10">
      <c r="B1262" s="68" t="s">
        <v>839</v>
      </c>
      <c r="C1262" s="68" t="s">
        <v>278</v>
      </c>
      <c r="D1262" s="68" t="s">
        <v>815</v>
      </c>
      <c r="E1262" s="68" t="s">
        <v>900</v>
      </c>
      <c r="F1262" s="68">
        <v>5</v>
      </c>
      <c r="H1262" s="68" t="s">
        <v>300</v>
      </c>
      <c r="I1262" s="68" t="s">
        <v>888</v>
      </c>
      <c r="J1262" s="68" t="s">
        <v>872</v>
      </c>
    </row>
    <row r="1263" spans="2:10">
      <c r="B1263" s="68" t="s">
        <v>839</v>
      </c>
      <c r="C1263" s="68" t="s">
        <v>278</v>
      </c>
      <c r="D1263" s="68" t="s">
        <v>632</v>
      </c>
      <c r="E1263" s="68" t="s">
        <v>900</v>
      </c>
      <c r="F1263" s="68">
        <v>5</v>
      </c>
      <c r="H1263" s="68" t="s">
        <v>300</v>
      </c>
      <c r="I1263" s="68" t="s">
        <v>888</v>
      </c>
      <c r="J1263" s="68" t="s">
        <v>873</v>
      </c>
    </row>
    <row r="1264" spans="2:10">
      <c r="B1264" s="68" t="s">
        <v>839</v>
      </c>
      <c r="C1264" s="68" t="s">
        <v>278</v>
      </c>
      <c r="D1264" s="68" t="s">
        <v>641</v>
      </c>
      <c r="E1264" s="68" t="s">
        <v>900</v>
      </c>
      <c r="F1264" s="68">
        <v>5</v>
      </c>
      <c r="H1264" s="68" t="s">
        <v>300</v>
      </c>
      <c r="I1264" s="68" t="s">
        <v>888</v>
      </c>
      <c r="J1264" s="68" t="s">
        <v>874</v>
      </c>
    </row>
    <row r="1265" spans="2:10">
      <c r="B1265" s="68" t="s">
        <v>839</v>
      </c>
      <c r="C1265" s="68" t="s">
        <v>278</v>
      </c>
      <c r="D1265" s="68" t="s">
        <v>824</v>
      </c>
      <c r="E1265" s="68" t="s">
        <v>900</v>
      </c>
      <c r="F1265" s="68">
        <v>5</v>
      </c>
      <c r="H1265" s="68" t="s">
        <v>300</v>
      </c>
      <c r="I1265" s="68" t="s">
        <v>888</v>
      </c>
      <c r="J1265" s="68" t="s">
        <v>875</v>
      </c>
    </row>
    <row r="1266" spans="2:10">
      <c r="B1266" s="68" t="s">
        <v>839</v>
      </c>
      <c r="C1266" s="68" t="s">
        <v>278</v>
      </c>
      <c r="D1266" s="68" t="s">
        <v>656</v>
      </c>
      <c r="E1266" s="68" t="s">
        <v>900</v>
      </c>
      <c r="F1266" s="68">
        <v>5</v>
      </c>
      <c r="H1266" s="68" t="s">
        <v>300</v>
      </c>
      <c r="I1266" s="68" t="s">
        <v>888</v>
      </c>
      <c r="J1266" s="68" t="s">
        <v>876</v>
      </c>
    </row>
    <row r="1267" spans="2:10">
      <c r="B1267" s="68" t="s">
        <v>839</v>
      </c>
      <c r="C1267" s="68" t="s">
        <v>278</v>
      </c>
      <c r="D1267" s="68" t="s">
        <v>665</v>
      </c>
      <c r="E1267" s="68" t="s">
        <v>900</v>
      </c>
      <c r="F1267" s="68">
        <v>5</v>
      </c>
      <c r="H1267" s="68" t="s">
        <v>300</v>
      </c>
      <c r="I1267" s="68" t="s">
        <v>888</v>
      </c>
      <c r="J1267" s="68" t="s">
        <v>877</v>
      </c>
    </row>
    <row r="1268" spans="2:10">
      <c r="B1268" s="68" t="s">
        <v>839</v>
      </c>
      <c r="C1268" s="68" t="s">
        <v>278</v>
      </c>
      <c r="D1268" s="68" t="s">
        <v>674</v>
      </c>
      <c r="E1268" s="68" t="s">
        <v>900</v>
      </c>
      <c r="F1268" s="68">
        <v>5</v>
      </c>
      <c r="H1268" s="68" t="s">
        <v>300</v>
      </c>
      <c r="I1268" s="68" t="s">
        <v>888</v>
      </c>
      <c r="J1268" s="68" t="s">
        <v>878</v>
      </c>
    </row>
    <row r="1269" spans="2:10">
      <c r="B1269" s="68" t="s">
        <v>839</v>
      </c>
      <c r="C1269" s="68" t="s">
        <v>278</v>
      </c>
      <c r="D1269" s="68" t="s">
        <v>683</v>
      </c>
      <c r="E1269" s="68" t="s">
        <v>900</v>
      </c>
      <c r="F1269" s="68">
        <v>5</v>
      </c>
      <c r="H1269" s="68" t="s">
        <v>300</v>
      </c>
      <c r="I1269" s="68" t="s">
        <v>888</v>
      </c>
      <c r="J1269" s="68" t="s">
        <v>879</v>
      </c>
    </row>
    <row r="1270" spans="2:10">
      <c r="B1270" s="68" t="s">
        <v>839</v>
      </c>
      <c r="C1270" s="68" t="s">
        <v>278</v>
      </c>
      <c r="D1270" s="68" t="s">
        <v>905</v>
      </c>
      <c r="E1270" s="68" t="s">
        <v>900</v>
      </c>
      <c r="F1270" s="68">
        <v>5</v>
      </c>
      <c r="H1270" s="68" t="s">
        <v>300</v>
      </c>
      <c r="I1270" s="68" t="s">
        <v>888</v>
      </c>
      <c r="J1270" s="68" t="s">
        <v>902</v>
      </c>
    </row>
    <row r="1271" spans="2:10">
      <c r="B1271" s="68" t="s">
        <v>839</v>
      </c>
      <c r="C1271" s="68" t="s">
        <v>278</v>
      </c>
      <c r="D1271" s="68" t="s">
        <v>906</v>
      </c>
      <c r="E1271" s="68" t="s">
        <v>900</v>
      </c>
      <c r="F1271" s="68">
        <v>5</v>
      </c>
      <c r="H1271" s="68" t="s">
        <v>300</v>
      </c>
      <c r="I1271" s="68" t="s">
        <v>888</v>
      </c>
      <c r="J1271" s="68" t="s">
        <v>904</v>
      </c>
    </row>
    <row r="1272" spans="2:10">
      <c r="B1272" s="68" t="s">
        <v>839</v>
      </c>
      <c r="C1272" s="68" t="s">
        <v>278</v>
      </c>
      <c r="D1272" s="68" t="s">
        <v>689</v>
      </c>
      <c r="E1272" s="68" t="s">
        <v>900</v>
      </c>
      <c r="F1272" s="68">
        <v>5</v>
      </c>
      <c r="H1272" s="68" t="s">
        <v>300</v>
      </c>
      <c r="I1272" s="68" t="s">
        <v>888</v>
      </c>
      <c r="J1272" s="68" t="s">
        <v>880</v>
      </c>
    </row>
    <row r="1273" spans="2:10">
      <c r="B1273" s="68" t="s">
        <v>839</v>
      </c>
      <c r="C1273" s="68" t="s">
        <v>278</v>
      </c>
      <c r="D1273" s="68" t="s">
        <v>698</v>
      </c>
      <c r="E1273" s="68" t="s">
        <v>900</v>
      </c>
      <c r="F1273" s="68">
        <v>5</v>
      </c>
      <c r="H1273" s="68" t="s">
        <v>300</v>
      </c>
      <c r="I1273" s="68" t="s">
        <v>888</v>
      </c>
      <c r="J1273" s="68" t="s">
        <v>881</v>
      </c>
    </row>
    <row r="1274" spans="2:10">
      <c r="B1274" s="68" t="s">
        <v>839</v>
      </c>
      <c r="C1274" s="68" t="s">
        <v>278</v>
      </c>
      <c r="D1274" s="68" t="s">
        <v>707</v>
      </c>
      <c r="E1274" s="68" t="s">
        <v>900</v>
      </c>
      <c r="F1274" s="68">
        <v>5</v>
      </c>
      <c r="H1274" s="68" t="s">
        <v>300</v>
      </c>
      <c r="I1274" s="68" t="s">
        <v>888</v>
      </c>
      <c r="J1274" s="68" t="s">
        <v>882</v>
      </c>
    </row>
    <row r="1275" spans="2:10">
      <c r="B1275" s="68" t="s">
        <v>839</v>
      </c>
      <c r="C1275" s="68" t="s">
        <v>278</v>
      </c>
      <c r="D1275" s="68" t="s">
        <v>716</v>
      </c>
      <c r="E1275" s="68" t="s">
        <v>900</v>
      </c>
      <c r="F1275" s="68">
        <v>5</v>
      </c>
      <c r="H1275" s="68" t="s">
        <v>300</v>
      </c>
      <c r="I1275" s="68" t="s">
        <v>888</v>
      </c>
      <c r="J1275" s="68" t="s">
        <v>883</v>
      </c>
    </row>
    <row r="1276" spans="2:10">
      <c r="B1276" s="68" t="s">
        <v>839</v>
      </c>
      <c r="C1276" s="68" t="s">
        <v>278</v>
      </c>
      <c r="D1276" s="68" t="s">
        <v>725</v>
      </c>
      <c r="E1276" s="68" t="s">
        <v>900</v>
      </c>
      <c r="F1276" s="68">
        <v>5</v>
      </c>
      <c r="H1276" s="68" t="s">
        <v>300</v>
      </c>
      <c r="I1276" s="68" t="s">
        <v>888</v>
      </c>
      <c r="J1276" s="68" t="s">
        <v>884</v>
      </c>
    </row>
    <row r="1277" spans="2:10">
      <c r="B1277" s="68" t="s">
        <v>839</v>
      </c>
      <c r="C1277" s="68" t="s">
        <v>278</v>
      </c>
      <c r="D1277" s="68" t="s">
        <v>734</v>
      </c>
      <c r="E1277" s="68" t="s">
        <v>900</v>
      </c>
      <c r="F1277" s="68">
        <v>5</v>
      </c>
      <c r="H1277" s="68" t="s">
        <v>300</v>
      </c>
      <c r="I1277" s="68" t="s">
        <v>888</v>
      </c>
      <c r="J1277" s="68" t="s">
        <v>885</v>
      </c>
    </row>
    <row r="1278" spans="2:10">
      <c r="B1278" s="68" t="s">
        <v>839</v>
      </c>
      <c r="C1278" s="68" t="s">
        <v>278</v>
      </c>
      <c r="D1278" s="68" t="s">
        <v>743</v>
      </c>
      <c r="E1278" s="68" t="s">
        <v>900</v>
      </c>
      <c r="F1278" s="68">
        <v>5</v>
      </c>
      <c r="H1278" s="68" t="s">
        <v>300</v>
      </c>
      <c r="I1278" s="68" t="s">
        <v>888</v>
      </c>
      <c r="J1278" s="68" t="s">
        <v>886</v>
      </c>
    </row>
    <row r="1279" spans="2:10">
      <c r="B1279" s="68" t="s">
        <v>839</v>
      </c>
      <c r="C1279" s="68" t="s">
        <v>278</v>
      </c>
      <c r="D1279" s="68" t="s">
        <v>752</v>
      </c>
      <c r="E1279" s="68" t="s">
        <v>900</v>
      </c>
      <c r="F1279" s="68">
        <v>5</v>
      </c>
      <c r="G1279" s="68" t="s">
        <v>911</v>
      </c>
      <c r="H1279" s="68" t="s">
        <v>300</v>
      </c>
      <c r="I1279" s="68" t="s">
        <v>888</v>
      </c>
      <c r="J1279" s="68" t="s">
        <v>887</v>
      </c>
    </row>
    <row r="1280" spans="2:10">
      <c r="B1280" s="68" t="s">
        <v>839</v>
      </c>
      <c r="C1280" s="68" t="s">
        <v>278</v>
      </c>
      <c r="D1280" s="68" t="s">
        <v>308</v>
      </c>
      <c r="E1280" s="68" t="s">
        <v>900</v>
      </c>
      <c r="F1280" s="68">
        <v>5</v>
      </c>
      <c r="H1280" s="68" t="s">
        <v>300</v>
      </c>
      <c r="I1280" s="68" t="s">
        <v>889</v>
      </c>
      <c r="J1280" s="92" t="s">
        <v>841</v>
      </c>
    </row>
    <row r="1281" spans="2:10">
      <c r="B1281" s="68" t="s">
        <v>839</v>
      </c>
      <c r="C1281" s="68" t="s">
        <v>278</v>
      </c>
      <c r="D1281" s="68" t="s">
        <v>317</v>
      </c>
      <c r="E1281" s="68" t="s">
        <v>900</v>
      </c>
      <c r="F1281" s="68">
        <v>5</v>
      </c>
      <c r="H1281" s="68" t="s">
        <v>300</v>
      </c>
      <c r="I1281" s="68" t="s">
        <v>889</v>
      </c>
      <c r="J1281" s="92" t="s">
        <v>842</v>
      </c>
    </row>
    <row r="1282" spans="2:10">
      <c r="B1282" s="68" t="s">
        <v>839</v>
      </c>
      <c r="C1282" s="68" t="s">
        <v>278</v>
      </c>
      <c r="D1282" s="68" t="s">
        <v>326</v>
      </c>
      <c r="E1282" s="68" t="s">
        <v>900</v>
      </c>
      <c r="F1282" s="68">
        <v>5</v>
      </c>
      <c r="H1282" s="68" t="s">
        <v>300</v>
      </c>
      <c r="I1282" s="68" t="s">
        <v>889</v>
      </c>
      <c r="J1282" s="92" t="s">
        <v>843</v>
      </c>
    </row>
    <row r="1283" spans="2:10">
      <c r="B1283" s="68" t="s">
        <v>839</v>
      </c>
      <c r="C1283" s="68" t="s">
        <v>278</v>
      </c>
      <c r="D1283" s="68" t="s">
        <v>335</v>
      </c>
      <c r="E1283" s="68" t="s">
        <v>900</v>
      </c>
      <c r="F1283" s="68">
        <v>5</v>
      </c>
      <c r="H1283" s="68" t="s">
        <v>300</v>
      </c>
      <c r="I1283" s="68" t="s">
        <v>889</v>
      </c>
      <c r="J1283" s="68" t="s">
        <v>844</v>
      </c>
    </row>
    <row r="1284" spans="2:10">
      <c r="B1284" s="68" t="s">
        <v>839</v>
      </c>
      <c r="C1284" s="68" t="s">
        <v>278</v>
      </c>
      <c r="D1284" s="68" t="s">
        <v>344</v>
      </c>
      <c r="E1284" s="68" t="s">
        <v>900</v>
      </c>
      <c r="F1284" s="68">
        <v>5</v>
      </c>
      <c r="H1284" s="68" t="s">
        <v>300</v>
      </c>
      <c r="I1284" s="68" t="s">
        <v>889</v>
      </c>
      <c r="J1284" s="92" t="s">
        <v>845</v>
      </c>
    </row>
    <row r="1285" spans="2:10">
      <c r="B1285" s="68" t="s">
        <v>839</v>
      </c>
      <c r="C1285" s="68" t="s">
        <v>278</v>
      </c>
      <c r="D1285" s="68" t="s">
        <v>353</v>
      </c>
      <c r="E1285" s="68" t="s">
        <v>900</v>
      </c>
      <c r="F1285" s="68">
        <v>5</v>
      </c>
      <c r="H1285" s="68" t="s">
        <v>300</v>
      </c>
      <c r="I1285" s="68" t="s">
        <v>889</v>
      </c>
      <c r="J1285" s="92" t="s">
        <v>846</v>
      </c>
    </row>
    <row r="1286" spans="2:10">
      <c r="B1286" s="68" t="s">
        <v>839</v>
      </c>
      <c r="C1286" s="68" t="s">
        <v>278</v>
      </c>
      <c r="D1286" s="68" t="s">
        <v>362</v>
      </c>
      <c r="E1286" s="68" t="s">
        <v>900</v>
      </c>
      <c r="F1286" s="68">
        <v>5</v>
      </c>
      <c r="H1286" s="68" t="s">
        <v>300</v>
      </c>
      <c r="I1286" s="68" t="s">
        <v>889</v>
      </c>
      <c r="J1286" s="92" t="s">
        <v>847</v>
      </c>
    </row>
    <row r="1287" spans="2:10">
      <c r="B1287" s="68" t="s">
        <v>839</v>
      </c>
      <c r="C1287" s="68" t="s">
        <v>278</v>
      </c>
      <c r="D1287" s="68" t="s">
        <v>371</v>
      </c>
      <c r="E1287" s="68" t="s">
        <v>900</v>
      </c>
      <c r="F1287" s="68">
        <v>5</v>
      </c>
      <c r="H1287" s="68" t="s">
        <v>300</v>
      </c>
      <c r="I1287" s="68" t="s">
        <v>889</v>
      </c>
      <c r="J1287" s="92" t="s">
        <v>848</v>
      </c>
    </row>
    <row r="1288" spans="2:10">
      <c r="B1288" s="68" t="s">
        <v>839</v>
      </c>
      <c r="C1288" s="68" t="s">
        <v>278</v>
      </c>
      <c r="D1288" s="68" t="s">
        <v>380</v>
      </c>
      <c r="E1288" s="68" t="s">
        <v>900</v>
      </c>
      <c r="F1288" s="68">
        <v>5</v>
      </c>
      <c r="H1288" s="68" t="s">
        <v>300</v>
      </c>
      <c r="I1288" s="68" t="s">
        <v>889</v>
      </c>
      <c r="J1288" s="92" t="s">
        <v>849</v>
      </c>
    </row>
    <row r="1289" spans="2:10">
      <c r="B1289" s="68" t="s">
        <v>839</v>
      </c>
      <c r="C1289" s="68" t="s">
        <v>278</v>
      </c>
      <c r="D1289" s="68" t="s">
        <v>389</v>
      </c>
      <c r="E1289" s="68" t="s">
        <v>900</v>
      </c>
      <c r="F1289" s="68">
        <v>5</v>
      </c>
      <c r="H1289" s="68" t="s">
        <v>300</v>
      </c>
      <c r="I1289" s="68" t="s">
        <v>889</v>
      </c>
      <c r="J1289" s="92" t="s">
        <v>850</v>
      </c>
    </row>
    <row r="1290" spans="2:10">
      <c r="B1290" s="68" t="s">
        <v>839</v>
      </c>
      <c r="C1290" s="68" t="s">
        <v>278</v>
      </c>
      <c r="D1290" s="68" t="s">
        <v>828</v>
      </c>
      <c r="E1290" s="68" t="s">
        <v>900</v>
      </c>
      <c r="F1290" s="68">
        <v>5</v>
      </c>
      <c r="H1290" s="68" t="s">
        <v>300</v>
      </c>
      <c r="I1290" s="68" t="s">
        <v>889</v>
      </c>
      <c r="J1290" s="92" t="s">
        <v>851</v>
      </c>
    </row>
    <row r="1291" spans="2:10">
      <c r="B1291" s="68" t="s">
        <v>839</v>
      </c>
      <c r="C1291" s="68" t="s">
        <v>278</v>
      </c>
      <c r="D1291" s="68" t="s">
        <v>407</v>
      </c>
      <c r="E1291" s="68" t="s">
        <v>900</v>
      </c>
      <c r="F1291" s="68">
        <v>5</v>
      </c>
      <c r="H1291" s="68" t="s">
        <v>300</v>
      </c>
      <c r="I1291" s="68" t="s">
        <v>889</v>
      </c>
      <c r="J1291" s="92" t="s">
        <v>852</v>
      </c>
    </row>
    <row r="1292" spans="2:10">
      <c r="B1292" s="68" t="s">
        <v>839</v>
      </c>
      <c r="C1292" s="68" t="s">
        <v>278</v>
      </c>
      <c r="D1292" s="68" t="s">
        <v>416</v>
      </c>
      <c r="E1292" s="68" t="s">
        <v>900</v>
      </c>
      <c r="F1292" s="68">
        <v>5</v>
      </c>
      <c r="H1292" s="68" t="s">
        <v>300</v>
      </c>
      <c r="I1292" s="68" t="s">
        <v>889</v>
      </c>
      <c r="J1292" s="92" t="s">
        <v>853</v>
      </c>
    </row>
    <row r="1293" spans="2:10">
      <c r="B1293" s="68" t="s">
        <v>839</v>
      </c>
      <c r="C1293" s="68" t="s">
        <v>278</v>
      </c>
      <c r="D1293" s="68" t="s">
        <v>425</v>
      </c>
      <c r="E1293" s="68" t="s">
        <v>900</v>
      </c>
      <c r="F1293" s="68">
        <v>5</v>
      </c>
      <c r="G1293" s="68" t="s">
        <v>910</v>
      </c>
      <c r="H1293" s="68" t="s">
        <v>300</v>
      </c>
      <c r="I1293" s="68" t="s">
        <v>889</v>
      </c>
      <c r="J1293" s="92" t="s">
        <v>854</v>
      </c>
    </row>
    <row r="1294" spans="2:10">
      <c r="B1294" s="68" t="s">
        <v>839</v>
      </c>
      <c r="C1294" s="68" t="s">
        <v>278</v>
      </c>
      <c r="D1294" s="68" t="s">
        <v>434</v>
      </c>
      <c r="E1294" s="68" t="s">
        <v>900</v>
      </c>
      <c r="F1294" s="68">
        <v>5</v>
      </c>
      <c r="H1294" s="68" t="s">
        <v>300</v>
      </c>
      <c r="I1294" s="68" t="s">
        <v>889</v>
      </c>
      <c r="J1294" s="92" t="s">
        <v>855</v>
      </c>
    </row>
    <row r="1295" spans="2:10">
      <c r="B1295" s="68" t="s">
        <v>839</v>
      </c>
      <c r="C1295" s="68" t="s">
        <v>278</v>
      </c>
      <c r="D1295" s="68" t="s">
        <v>440</v>
      </c>
      <c r="E1295" s="68" t="s">
        <v>900</v>
      </c>
      <c r="F1295" s="68">
        <v>5</v>
      </c>
      <c r="H1295" s="68" t="s">
        <v>300</v>
      </c>
      <c r="I1295" s="68" t="s">
        <v>889</v>
      </c>
      <c r="J1295" s="92" t="s">
        <v>856</v>
      </c>
    </row>
    <row r="1296" spans="2:10">
      <c r="B1296" s="68" t="s">
        <v>839</v>
      </c>
      <c r="C1296" s="68" t="s">
        <v>278</v>
      </c>
      <c r="D1296" s="68" t="s">
        <v>446</v>
      </c>
      <c r="E1296" s="68" t="s">
        <v>900</v>
      </c>
      <c r="F1296" s="68">
        <v>5</v>
      </c>
      <c r="H1296" s="68" t="s">
        <v>300</v>
      </c>
      <c r="I1296" s="68" t="s">
        <v>889</v>
      </c>
      <c r="J1296" s="92" t="s">
        <v>857</v>
      </c>
    </row>
    <row r="1297" spans="2:10">
      <c r="B1297" s="68" t="s">
        <v>839</v>
      </c>
      <c r="C1297" s="68" t="s">
        <v>278</v>
      </c>
      <c r="D1297" s="68" t="s">
        <v>455</v>
      </c>
      <c r="E1297" s="68" t="s">
        <v>900</v>
      </c>
      <c r="F1297" s="68">
        <v>5</v>
      </c>
      <c r="H1297" s="68" t="s">
        <v>300</v>
      </c>
      <c r="I1297" s="68" t="s">
        <v>889</v>
      </c>
      <c r="J1297" s="92" t="s">
        <v>858</v>
      </c>
    </row>
    <row r="1298" spans="2:10">
      <c r="B1298" s="68" t="s">
        <v>839</v>
      </c>
      <c r="C1298" s="68" t="s">
        <v>278</v>
      </c>
      <c r="D1298" s="68" t="s">
        <v>464</v>
      </c>
      <c r="E1298" s="68" t="s">
        <v>900</v>
      </c>
      <c r="F1298" s="68">
        <v>5</v>
      </c>
      <c r="H1298" s="68" t="s">
        <v>300</v>
      </c>
      <c r="I1298" s="68" t="s">
        <v>889</v>
      </c>
      <c r="J1298" s="92" t="s">
        <v>859</v>
      </c>
    </row>
    <row r="1299" spans="2:10">
      <c r="B1299" s="68" t="s">
        <v>839</v>
      </c>
      <c r="C1299" s="68" t="s">
        <v>278</v>
      </c>
      <c r="D1299" s="68" t="s">
        <v>473</v>
      </c>
      <c r="E1299" s="68" t="s">
        <v>900</v>
      </c>
      <c r="F1299" s="68">
        <v>5</v>
      </c>
      <c r="H1299" s="68" t="s">
        <v>300</v>
      </c>
      <c r="I1299" s="68" t="s">
        <v>889</v>
      </c>
      <c r="J1299" s="92" t="s">
        <v>860</v>
      </c>
    </row>
    <row r="1300" spans="2:10">
      <c r="B1300" s="68" t="s">
        <v>839</v>
      </c>
      <c r="C1300" s="68" t="s">
        <v>278</v>
      </c>
      <c r="D1300" s="68" t="s">
        <v>482</v>
      </c>
      <c r="E1300" s="68" t="s">
        <v>900</v>
      </c>
      <c r="F1300" s="68">
        <v>5</v>
      </c>
      <c r="H1300" s="68" t="s">
        <v>300</v>
      </c>
      <c r="I1300" s="68" t="s">
        <v>889</v>
      </c>
      <c r="J1300" s="92" t="s">
        <v>861</v>
      </c>
    </row>
    <row r="1301" spans="2:10">
      <c r="B1301" s="68" t="s">
        <v>839</v>
      </c>
      <c r="C1301" s="68" t="s">
        <v>278</v>
      </c>
      <c r="D1301" s="68" t="s">
        <v>491</v>
      </c>
      <c r="E1301" s="68" t="s">
        <v>900</v>
      </c>
      <c r="F1301" s="68">
        <v>5</v>
      </c>
      <c r="H1301" s="68" t="s">
        <v>300</v>
      </c>
      <c r="I1301" s="68" t="s">
        <v>889</v>
      </c>
      <c r="J1301" s="92" t="s">
        <v>862</v>
      </c>
    </row>
    <row r="1302" spans="2:10">
      <c r="B1302" s="68" t="s">
        <v>839</v>
      </c>
      <c r="C1302" s="68" t="s">
        <v>278</v>
      </c>
      <c r="D1302" s="68" t="s">
        <v>500</v>
      </c>
      <c r="E1302" s="68" t="s">
        <v>900</v>
      </c>
      <c r="F1302" s="68">
        <v>5</v>
      </c>
      <c r="H1302" s="68" t="s">
        <v>300</v>
      </c>
      <c r="I1302" s="68" t="s">
        <v>889</v>
      </c>
      <c r="J1302" s="92" t="s">
        <v>863</v>
      </c>
    </row>
    <row r="1303" spans="2:10">
      <c r="B1303" s="68" t="s">
        <v>839</v>
      </c>
      <c r="C1303" s="68" t="s">
        <v>278</v>
      </c>
      <c r="D1303" s="68" t="s">
        <v>509</v>
      </c>
      <c r="E1303" s="68" t="s">
        <v>900</v>
      </c>
      <c r="F1303" s="68">
        <v>5</v>
      </c>
      <c r="H1303" s="68" t="s">
        <v>300</v>
      </c>
      <c r="I1303" s="68" t="s">
        <v>889</v>
      </c>
      <c r="J1303" s="92" t="s">
        <v>864</v>
      </c>
    </row>
    <row r="1304" spans="2:10">
      <c r="B1304" s="68" t="s">
        <v>839</v>
      </c>
      <c r="C1304" s="68" t="s">
        <v>278</v>
      </c>
      <c r="D1304" s="68" t="s">
        <v>518</v>
      </c>
      <c r="E1304" s="68" t="s">
        <v>900</v>
      </c>
      <c r="F1304" s="68">
        <v>5</v>
      </c>
      <c r="H1304" s="68" t="s">
        <v>300</v>
      </c>
      <c r="I1304" s="68" t="s">
        <v>889</v>
      </c>
      <c r="J1304" s="92" t="s">
        <v>865</v>
      </c>
    </row>
    <row r="1305" spans="2:10">
      <c r="B1305" s="68" t="s">
        <v>839</v>
      </c>
      <c r="C1305" s="68" t="s">
        <v>278</v>
      </c>
      <c r="D1305" s="68" t="s">
        <v>527</v>
      </c>
      <c r="E1305" s="68" t="s">
        <v>900</v>
      </c>
      <c r="F1305" s="68">
        <v>5</v>
      </c>
      <c r="G1305" s="68" t="s">
        <v>911</v>
      </c>
      <c r="H1305" s="68" t="s">
        <v>300</v>
      </c>
      <c r="I1305" s="68" t="s">
        <v>889</v>
      </c>
      <c r="J1305" s="92" t="s">
        <v>866</v>
      </c>
    </row>
    <row r="1306" spans="2:10">
      <c r="B1306" s="68" t="s">
        <v>839</v>
      </c>
      <c r="C1306" s="68" t="s">
        <v>278</v>
      </c>
      <c r="D1306" s="68" t="s">
        <v>590</v>
      </c>
      <c r="E1306" s="68" t="s">
        <v>900</v>
      </c>
      <c r="F1306" s="68">
        <v>5</v>
      </c>
      <c r="H1306" s="68" t="s">
        <v>300</v>
      </c>
      <c r="I1306" s="68" t="s">
        <v>889</v>
      </c>
      <c r="J1306" s="68" t="s">
        <v>867</v>
      </c>
    </row>
    <row r="1307" spans="2:10">
      <c r="B1307" s="68" t="s">
        <v>839</v>
      </c>
      <c r="C1307" s="68" t="s">
        <v>278</v>
      </c>
      <c r="D1307" s="68" t="s">
        <v>599</v>
      </c>
      <c r="E1307" s="68" t="s">
        <v>900</v>
      </c>
      <c r="F1307" s="68">
        <v>5</v>
      </c>
      <c r="H1307" s="68" t="s">
        <v>300</v>
      </c>
      <c r="I1307" s="68" t="s">
        <v>889</v>
      </c>
      <c r="J1307" s="68" t="s">
        <v>868</v>
      </c>
    </row>
    <row r="1308" spans="2:10">
      <c r="B1308" s="68" t="s">
        <v>839</v>
      </c>
      <c r="C1308" s="68" t="s">
        <v>278</v>
      </c>
      <c r="D1308" s="68" t="s">
        <v>608</v>
      </c>
      <c r="E1308" s="68" t="s">
        <v>900</v>
      </c>
      <c r="F1308" s="68">
        <v>5</v>
      </c>
      <c r="H1308" s="68" t="s">
        <v>300</v>
      </c>
      <c r="I1308" s="68" t="s">
        <v>889</v>
      </c>
      <c r="J1308" s="68" t="s">
        <v>869</v>
      </c>
    </row>
    <row r="1309" spans="2:10">
      <c r="B1309" s="68" t="s">
        <v>839</v>
      </c>
      <c r="C1309" s="68" t="s">
        <v>278</v>
      </c>
      <c r="D1309" s="68" t="s">
        <v>617</v>
      </c>
      <c r="E1309" s="68" t="s">
        <v>900</v>
      </c>
      <c r="F1309" s="68">
        <v>5</v>
      </c>
      <c r="H1309" s="68" t="s">
        <v>300</v>
      </c>
      <c r="I1309" s="68" t="s">
        <v>889</v>
      </c>
      <c r="J1309" s="68" t="s">
        <v>870</v>
      </c>
    </row>
    <row r="1310" spans="2:10">
      <c r="B1310" s="68" t="s">
        <v>839</v>
      </c>
      <c r="C1310" s="68" t="s">
        <v>278</v>
      </c>
      <c r="D1310" s="68" t="s">
        <v>626</v>
      </c>
      <c r="E1310" s="68" t="s">
        <v>900</v>
      </c>
      <c r="F1310" s="68">
        <v>5</v>
      </c>
      <c r="H1310" s="68" t="s">
        <v>300</v>
      </c>
      <c r="I1310" s="68" t="s">
        <v>889</v>
      </c>
      <c r="J1310" s="68" t="s">
        <v>871</v>
      </c>
    </row>
    <row r="1311" spans="2:10">
      <c r="B1311" s="68" t="s">
        <v>839</v>
      </c>
      <c r="C1311" s="68" t="s">
        <v>278</v>
      </c>
      <c r="D1311" s="68" t="s">
        <v>818</v>
      </c>
      <c r="E1311" s="68" t="s">
        <v>900</v>
      </c>
      <c r="F1311" s="68">
        <v>5</v>
      </c>
      <c r="H1311" s="68" t="s">
        <v>300</v>
      </c>
      <c r="I1311" s="68" t="s">
        <v>889</v>
      </c>
      <c r="J1311" s="68" t="s">
        <v>872</v>
      </c>
    </row>
    <row r="1312" spans="2:10">
      <c r="B1312" s="68" t="s">
        <v>839</v>
      </c>
      <c r="C1312" s="68" t="s">
        <v>278</v>
      </c>
      <c r="D1312" s="68" t="s">
        <v>635</v>
      </c>
      <c r="E1312" s="68" t="s">
        <v>900</v>
      </c>
      <c r="F1312" s="68">
        <v>5</v>
      </c>
      <c r="H1312" s="68" t="s">
        <v>300</v>
      </c>
      <c r="I1312" s="68" t="s">
        <v>889</v>
      </c>
      <c r="J1312" s="68" t="s">
        <v>873</v>
      </c>
    </row>
    <row r="1313" spans="2:10">
      <c r="B1313" s="68" t="s">
        <v>839</v>
      </c>
      <c r="C1313" s="68" t="s">
        <v>278</v>
      </c>
      <c r="D1313" s="68" t="s">
        <v>644</v>
      </c>
      <c r="E1313" s="68" t="s">
        <v>900</v>
      </c>
      <c r="F1313" s="68">
        <v>5</v>
      </c>
      <c r="H1313" s="68" t="s">
        <v>300</v>
      </c>
      <c r="I1313" s="68" t="s">
        <v>889</v>
      </c>
      <c r="J1313" s="68" t="s">
        <v>874</v>
      </c>
    </row>
    <row r="1314" spans="2:10">
      <c r="B1314" s="68" t="s">
        <v>839</v>
      </c>
      <c r="C1314" s="68" t="s">
        <v>278</v>
      </c>
      <c r="D1314" s="68" t="s">
        <v>650</v>
      </c>
      <c r="E1314" s="68" t="s">
        <v>900</v>
      </c>
      <c r="F1314" s="68">
        <v>5</v>
      </c>
      <c r="H1314" s="68" t="s">
        <v>300</v>
      </c>
      <c r="I1314" s="68" t="s">
        <v>889</v>
      </c>
      <c r="J1314" s="68" t="s">
        <v>875</v>
      </c>
    </row>
    <row r="1315" spans="2:10">
      <c r="B1315" s="68" t="s">
        <v>839</v>
      </c>
      <c r="C1315" s="68" t="s">
        <v>278</v>
      </c>
      <c r="D1315" s="68" t="s">
        <v>659</v>
      </c>
      <c r="E1315" s="68" t="s">
        <v>900</v>
      </c>
      <c r="F1315" s="68">
        <v>5</v>
      </c>
      <c r="H1315" s="68" t="s">
        <v>300</v>
      </c>
      <c r="I1315" s="68" t="s">
        <v>889</v>
      </c>
      <c r="J1315" s="68" t="s">
        <v>876</v>
      </c>
    </row>
    <row r="1316" spans="2:10">
      <c r="B1316" s="68" t="s">
        <v>839</v>
      </c>
      <c r="C1316" s="68" t="s">
        <v>278</v>
      </c>
      <c r="D1316" s="68" t="s">
        <v>668</v>
      </c>
      <c r="E1316" s="68" t="s">
        <v>900</v>
      </c>
      <c r="F1316" s="68">
        <v>5</v>
      </c>
      <c r="H1316" s="68" t="s">
        <v>300</v>
      </c>
      <c r="I1316" s="68" t="s">
        <v>889</v>
      </c>
      <c r="J1316" s="68" t="s">
        <v>877</v>
      </c>
    </row>
    <row r="1317" spans="2:10">
      <c r="B1317" s="68" t="s">
        <v>839</v>
      </c>
      <c r="C1317" s="68" t="s">
        <v>278</v>
      </c>
      <c r="D1317" s="68" t="s">
        <v>677</v>
      </c>
      <c r="E1317" s="68" t="s">
        <v>900</v>
      </c>
      <c r="F1317" s="68">
        <v>5</v>
      </c>
      <c r="H1317" s="68" t="s">
        <v>300</v>
      </c>
      <c r="I1317" s="68" t="s">
        <v>889</v>
      </c>
      <c r="J1317" s="68" t="s">
        <v>878</v>
      </c>
    </row>
    <row r="1318" spans="2:10">
      <c r="B1318" s="68" t="s">
        <v>839</v>
      </c>
      <c r="C1318" s="68" t="s">
        <v>278</v>
      </c>
      <c r="D1318" s="68" t="s">
        <v>686</v>
      </c>
      <c r="E1318" s="68" t="s">
        <v>900</v>
      </c>
      <c r="F1318" s="68">
        <v>5</v>
      </c>
      <c r="H1318" s="68" t="s">
        <v>300</v>
      </c>
      <c r="I1318" s="68" t="s">
        <v>889</v>
      </c>
      <c r="J1318" s="68" t="s">
        <v>879</v>
      </c>
    </row>
    <row r="1319" spans="2:10">
      <c r="B1319" s="68" t="s">
        <v>839</v>
      </c>
      <c r="C1319" s="68" t="s">
        <v>278</v>
      </c>
      <c r="D1319" s="68" t="s">
        <v>907</v>
      </c>
      <c r="E1319" s="68" t="s">
        <v>900</v>
      </c>
      <c r="F1319" s="68">
        <v>5</v>
      </c>
      <c r="H1319" s="68" t="s">
        <v>300</v>
      </c>
      <c r="I1319" s="68" t="s">
        <v>889</v>
      </c>
      <c r="J1319" s="68" t="s">
        <v>902</v>
      </c>
    </row>
    <row r="1320" spans="2:10">
      <c r="B1320" s="68" t="s">
        <v>839</v>
      </c>
      <c r="C1320" s="68" t="s">
        <v>278</v>
      </c>
      <c r="D1320" s="68" t="s">
        <v>908</v>
      </c>
      <c r="E1320" s="68" t="s">
        <v>900</v>
      </c>
      <c r="F1320" s="68">
        <v>5</v>
      </c>
      <c r="H1320" s="68" t="s">
        <v>300</v>
      </c>
      <c r="I1320" s="68" t="s">
        <v>889</v>
      </c>
      <c r="J1320" s="68" t="s">
        <v>904</v>
      </c>
    </row>
    <row r="1321" spans="2:10">
      <c r="B1321" s="68" t="s">
        <v>839</v>
      </c>
      <c r="C1321" s="68" t="s">
        <v>278</v>
      </c>
      <c r="D1321" s="68" t="s">
        <v>692</v>
      </c>
      <c r="E1321" s="68" t="s">
        <v>900</v>
      </c>
      <c r="F1321" s="68">
        <v>5</v>
      </c>
      <c r="H1321" s="68" t="s">
        <v>300</v>
      </c>
      <c r="I1321" s="68" t="s">
        <v>889</v>
      </c>
      <c r="J1321" s="68" t="s">
        <v>880</v>
      </c>
    </row>
    <row r="1322" spans="2:10">
      <c r="B1322" s="68" t="s">
        <v>839</v>
      </c>
      <c r="C1322" s="68" t="s">
        <v>278</v>
      </c>
      <c r="D1322" s="68" t="s">
        <v>701</v>
      </c>
      <c r="E1322" s="68" t="s">
        <v>900</v>
      </c>
      <c r="F1322" s="68">
        <v>5</v>
      </c>
      <c r="H1322" s="68" t="s">
        <v>300</v>
      </c>
      <c r="I1322" s="68" t="s">
        <v>889</v>
      </c>
      <c r="J1322" s="68" t="s">
        <v>881</v>
      </c>
    </row>
    <row r="1323" spans="2:10">
      <c r="B1323" s="68" t="s">
        <v>839</v>
      </c>
      <c r="C1323" s="68" t="s">
        <v>278</v>
      </c>
      <c r="D1323" s="68" t="s">
        <v>710</v>
      </c>
      <c r="E1323" s="68" t="s">
        <v>900</v>
      </c>
      <c r="F1323" s="68">
        <v>5</v>
      </c>
      <c r="H1323" s="68" t="s">
        <v>300</v>
      </c>
      <c r="I1323" s="68" t="s">
        <v>889</v>
      </c>
      <c r="J1323" s="68" t="s">
        <v>882</v>
      </c>
    </row>
    <row r="1324" spans="2:10">
      <c r="B1324" s="68" t="s">
        <v>839</v>
      </c>
      <c r="C1324" s="68" t="s">
        <v>278</v>
      </c>
      <c r="D1324" s="68" t="s">
        <v>719</v>
      </c>
      <c r="E1324" s="68" t="s">
        <v>900</v>
      </c>
      <c r="F1324" s="68">
        <v>5</v>
      </c>
      <c r="H1324" s="68" t="s">
        <v>300</v>
      </c>
      <c r="I1324" s="68" t="s">
        <v>889</v>
      </c>
      <c r="J1324" s="68" t="s">
        <v>883</v>
      </c>
    </row>
    <row r="1325" spans="2:10">
      <c r="B1325" s="68" t="s">
        <v>839</v>
      </c>
      <c r="C1325" s="68" t="s">
        <v>278</v>
      </c>
      <c r="D1325" s="68" t="s">
        <v>728</v>
      </c>
      <c r="E1325" s="68" t="s">
        <v>900</v>
      </c>
      <c r="F1325" s="68">
        <v>5</v>
      </c>
      <c r="H1325" s="68" t="s">
        <v>300</v>
      </c>
      <c r="I1325" s="68" t="s">
        <v>889</v>
      </c>
      <c r="J1325" s="68" t="s">
        <v>884</v>
      </c>
    </row>
    <row r="1326" spans="2:10">
      <c r="B1326" s="68" t="s">
        <v>839</v>
      </c>
      <c r="C1326" s="68" t="s">
        <v>278</v>
      </c>
      <c r="D1326" s="68" t="s">
        <v>737</v>
      </c>
      <c r="E1326" s="68" t="s">
        <v>900</v>
      </c>
      <c r="F1326" s="68">
        <v>5</v>
      </c>
      <c r="H1326" s="68" t="s">
        <v>300</v>
      </c>
      <c r="I1326" s="68" t="s">
        <v>889</v>
      </c>
      <c r="J1326" s="68" t="s">
        <v>885</v>
      </c>
    </row>
    <row r="1327" spans="2:10">
      <c r="B1327" s="68" t="s">
        <v>839</v>
      </c>
      <c r="C1327" s="68" t="s">
        <v>278</v>
      </c>
      <c r="D1327" s="68" t="s">
        <v>746</v>
      </c>
      <c r="E1327" s="68" t="s">
        <v>900</v>
      </c>
      <c r="F1327" s="68">
        <v>5</v>
      </c>
      <c r="H1327" s="68" t="s">
        <v>300</v>
      </c>
      <c r="I1327" s="68" t="s">
        <v>889</v>
      </c>
      <c r="J1327" s="68" t="s">
        <v>886</v>
      </c>
    </row>
    <row r="1328" spans="2:10">
      <c r="B1328" s="68" t="s">
        <v>839</v>
      </c>
      <c r="C1328" s="68" t="s">
        <v>278</v>
      </c>
      <c r="D1328" s="68" t="s">
        <v>755</v>
      </c>
      <c r="E1328" s="68" t="s">
        <v>900</v>
      </c>
      <c r="F1328" s="68">
        <v>5</v>
      </c>
      <c r="G1328" s="68" t="s">
        <v>911</v>
      </c>
      <c r="H1328" s="68" t="s">
        <v>300</v>
      </c>
      <c r="I1328" s="68" t="s">
        <v>889</v>
      </c>
      <c r="J1328" s="68" t="s">
        <v>887</v>
      </c>
    </row>
    <row r="1329" spans="2:10">
      <c r="B1329" s="68" t="s">
        <v>839</v>
      </c>
      <c r="C1329" s="68" t="s">
        <v>279</v>
      </c>
      <c r="D1329" s="68" t="s">
        <v>302</v>
      </c>
      <c r="E1329" s="68" t="s">
        <v>900</v>
      </c>
      <c r="F1329" s="68">
        <v>5</v>
      </c>
      <c r="H1329" s="68" t="s">
        <v>300</v>
      </c>
      <c r="I1329" s="68" t="s">
        <v>840</v>
      </c>
      <c r="J1329" s="92" t="s">
        <v>841</v>
      </c>
    </row>
    <row r="1330" spans="2:10">
      <c r="B1330" s="68" t="s">
        <v>839</v>
      </c>
      <c r="C1330" s="68" t="s">
        <v>279</v>
      </c>
      <c r="D1330" s="68" t="s">
        <v>311</v>
      </c>
      <c r="E1330" s="68" t="s">
        <v>900</v>
      </c>
      <c r="F1330" s="68">
        <v>5</v>
      </c>
      <c r="H1330" s="68" t="s">
        <v>300</v>
      </c>
      <c r="I1330" s="68" t="s">
        <v>840</v>
      </c>
      <c r="J1330" s="92" t="s">
        <v>842</v>
      </c>
    </row>
    <row r="1331" spans="2:10">
      <c r="B1331" s="68" t="s">
        <v>839</v>
      </c>
      <c r="C1331" s="68" t="s">
        <v>279</v>
      </c>
      <c r="D1331" s="68" t="s">
        <v>320</v>
      </c>
      <c r="E1331" s="68" t="s">
        <v>900</v>
      </c>
      <c r="F1331" s="68">
        <v>5</v>
      </c>
      <c r="H1331" s="68" t="s">
        <v>300</v>
      </c>
      <c r="I1331" s="68" t="s">
        <v>840</v>
      </c>
      <c r="J1331" s="92" t="s">
        <v>843</v>
      </c>
    </row>
    <row r="1332" spans="2:10">
      <c r="B1332" s="68" t="s">
        <v>839</v>
      </c>
      <c r="C1332" s="68" t="s">
        <v>279</v>
      </c>
      <c r="D1332" s="68" t="s">
        <v>329</v>
      </c>
      <c r="E1332" s="68" t="s">
        <v>900</v>
      </c>
      <c r="F1332" s="68">
        <v>5</v>
      </c>
      <c r="H1332" s="68" t="s">
        <v>300</v>
      </c>
      <c r="I1332" s="68" t="s">
        <v>840</v>
      </c>
      <c r="J1332" s="68" t="s">
        <v>844</v>
      </c>
    </row>
    <row r="1333" spans="2:10">
      <c r="B1333" s="68" t="s">
        <v>839</v>
      </c>
      <c r="C1333" s="68" t="s">
        <v>279</v>
      </c>
      <c r="D1333" s="68" t="s">
        <v>338</v>
      </c>
      <c r="E1333" s="68" t="s">
        <v>900</v>
      </c>
      <c r="F1333" s="68">
        <v>5</v>
      </c>
      <c r="H1333" s="68" t="s">
        <v>300</v>
      </c>
      <c r="I1333" s="68" t="s">
        <v>840</v>
      </c>
      <c r="J1333" s="92" t="s">
        <v>845</v>
      </c>
    </row>
    <row r="1334" spans="2:10">
      <c r="B1334" s="68" t="s">
        <v>839</v>
      </c>
      <c r="C1334" s="68" t="s">
        <v>279</v>
      </c>
      <c r="D1334" s="68" t="s">
        <v>347</v>
      </c>
      <c r="E1334" s="68" t="s">
        <v>900</v>
      </c>
      <c r="F1334" s="68">
        <v>5</v>
      </c>
      <c r="H1334" s="68" t="s">
        <v>300</v>
      </c>
      <c r="I1334" s="68" t="s">
        <v>840</v>
      </c>
      <c r="J1334" s="92" t="s">
        <v>846</v>
      </c>
    </row>
    <row r="1335" spans="2:10">
      <c r="B1335" s="68" t="s">
        <v>839</v>
      </c>
      <c r="C1335" s="68" t="s">
        <v>279</v>
      </c>
      <c r="D1335" s="68" t="s">
        <v>356</v>
      </c>
      <c r="E1335" s="68" t="s">
        <v>900</v>
      </c>
      <c r="F1335" s="68">
        <v>5</v>
      </c>
      <c r="H1335" s="68" t="s">
        <v>300</v>
      </c>
      <c r="I1335" s="68" t="s">
        <v>840</v>
      </c>
      <c r="J1335" s="92" t="s">
        <v>847</v>
      </c>
    </row>
    <row r="1336" spans="2:10">
      <c r="B1336" s="68" t="s">
        <v>839</v>
      </c>
      <c r="C1336" s="68" t="s">
        <v>279</v>
      </c>
      <c r="D1336" s="68" t="s">
        <v>365</v>
      </c>
      <c r="E1336" s="68" t="s">
        <v>900</v>
      </c>
      <c r="F1336" s="68">
        <v>5</v>
      </c>
      <c r="H1336" s="68" t="s">
        <v>300</v>
      </c>
      <c r="I1336" s="68" t="s">
        <v>840</v>
      </c>
      <c r="J1336" s="92" t="s">
        <v>848</v>
      </c>
    </row>
    <row r="1337" spans="2:10">
      <c r="B1337" s="68" t="s">
        <v>839</v>
      </c>
      <c r="C1337" s="68" t="s">
        <v>279</v>
      </c>
      <c r="D1337" s="68" t="s">
        <v>374</v>
      </c>
      <c r="E1337" s="68" t="s">
        <v>900</v>
      </c>
      <c r="F1337" s="68">
        <v>5</v>
      </c>
      <c r="H1337" s="68" t="s">
        <v>300</v>
      </c>
      <c r="I1337" s="68" t="s">
        <v>840</v>
      </c>
      <c r="J1337" s="92" t="s">
        <v>849</v>
      </c>
    </row>
    <row r="1338" spans="2:10">
      <c r="B1338" s="68" t="s">
        <v>839</v>
      </c>
      <c r="C1338" s="68" t="s">
        <v>279</v>
      </c>
      <c r="D1338" s="68" t="s">
        <v>383</v>
      </c>
      <c r="E1338" s="68" t="s">
        <v>900</v>
      </c>
      <c r="F1338" s="68">
        <v>5</v>
      </c>
      <c r="H1338" s="68" t="s">
        <v>300</v>
      </c>
      <c r="I1338" s="68" t="s">
        <v>840</v>
      </c>
      <c r="J1338" s="92" t="s">
        <v>850</v>
      </c>
    </row>
    <row r="1339" spans="2:10">
      <c r="B1339" s="68" t="s">
        <v>839</v>
      </c>
      <c r="C1339" s="68" t="s">
        <v>279</v>
      </c>
      <c r="D1339" s="68" t="s">
        <v>826</v>
      </c>
      <c r="E1339" s="68" t="s">
        <v>900</v>
      </c>
      <c r="F1339" s="68">
        <v>5</v>
      </c>
      <c r="H1339" s="68" t="s">
        <v>300</v>
      </c>
      <c r="I1339" s="68" t="s">
        <v>840</v>
      </c>
      <c r="J1339" s="92" t="s">
        <v>851</v>
      </c>
    </row>
    <row r="1340" spans="2:10">
      <c r="B1340" s="68" t="s">
        <v>839</v>
      </c>
      <c r="C1340" s="68" t="s">
        <v>279</v>
      </c>
      <c r="D1340" s="68" t="s">
        <v>401</v>
      </c>
      <c r="E1340" s="68" t="s">
        <v>900</v>
      </c>
      <c r="F1340" s="68">
        <v>5</v>
      </c>
      <c r="H1340" s="68" t="s">
        <v>300</v>
      </c>
      <c r="I1340" s="68" t="s">
        <v>840</v>
      </c>
      <c r="J1340" s="92" t="s">
        <v>852</v>
      </c>
    </row>
    <row r="1341" spans="2:10">
      <c r="B1341" s="68" t="s">
        <v>839</v>
      </c>
      <c r="C1341" s="68" t="s">
        <v>279</v>
      </c>
      <c r="D1341" s="68" t="s">
        <v>410</v>
      </c>
      <c r="E1341" s="68" t="s">
        <v>900</v>
      </c>
      <c r="F1341" s="68">
        <v>5</v>
      </c>
      <c r="H1341" s="68" t="s">
        <v>300</v>
      </c>
      <c r="I1341" s="68" t="s">
        <v>840</v>
      </c>
      <c r="J1341" s="92" t="s">
        <v>853</v>
      </c>
    </row>
    <row r="1342" spans="2:10">
      <c r="B1342" s="68" t="s">
        <v>839</v>
      </c>
      <c r="C1342" s="68" t="s">
        <v>279</v>
      </c>
      <c r="D1342" s="68" t="s">
        <v>419</v>
      </c>
      <c r="E1342" s="68" t="s">
        <v>900</v>
      </c>
      <c r="F1342" s="68">
        <v>5</v>
      </c>
      <c r="G1342" s="68" t="s">
        <v>910</v>
      </c>
      <c r="H1342" s="68" t="s">
        <v>300</v>
      </c>
      <c r="I1342" s="68" t="s">
        <v>840</v>
      </c>
      <c r="J1342" s="92" t="s">
        <v>854</v>
      </c>
    </row>
    <row r="1343" spans="2:10">
      <c r="B1343" s="68" t="s">
        <v>839</v>
      </c>
      <c r="C1343" s="68" t="s">
        <v>279</v>
      </c>
      <c r="D1343" s="68" t="s">
        <v>428</v>
      </c>
      <c r="E1343" s="68" t="s">
        <v>900</v>
      </c>
      <c r="F1343" s="68">
        <v>5</v>
      </c>
      <c r="H1343" s="68" t="s">
        <v>300</v>
      </c>
      <c r="I1343" s="68" t="s">
        <v>840</v>
      </c>
      <c r="J1343" s="92" t="s">
        <v>855</v>
      </c>
    </row>
    <row r="1344" spans="2:10">
      <c r="B1344" s="68" t="s">
        <v>839</v>
      </c>
      <c r="C1344" s="68" t="s">
        <v>279</v>
      </c>
      <c r="D1344" s="68" t="s">
        <v>436</v>
      </c>
      <c r="E1344" s="68" t="s">
        <v>900</v>
      </c>
      <c r="F1344" s="68">
        <v>5</v>
      </c>
      <c r="H1344" s="68" t="s">
        <v>300</v>
      </c>
      <c r="I1344" s="68" t="s">
        <v>840</v>
      </c>
      <c r="J1344" s="92" t="s">
        <v>856</v>
      </c>
    </row>
    <row r="1345" spans="2:10">
      <c r="B1345" s="68" t="s">
        <v>839</v>
      </c>
      <c r="C1345" s="68" t="s">
        <v>279</v>
      </c>
      <c r="D1345" s="68" t="s">
        <v>442</v>
      </c>
      <c r="E1345" s="68" t="s">
        <v>900</v>
      </c>
      <c r="F1345" s="68">
        <v>5</v>
      </c>
      <c r="H1345" s="68" t="s">
        <v>300</v>
      </c>
      <c r="I1345" s="68" t="s">
        <v>840</v>
      </c>
      <c r="J1345" s="92" t="s">
        <v>857</v>
      </c>
    </row>
    <row r="1346" spans="2:10">
      <c r="B1346" s="68" t="s">
        <v>839</v>
      </c>
      <c r="C1346" s="68" t="s">
        <v>279</v>
      </c>
      <c r="D1346" s="68" t="s">
        <v>449</v>
      </c>
      <c r="E1346" s="68" t="s">
        <v>900</v>
      </c>
      <c r="F1346" s="68">
        <v>5</v>
      </c>
      <c r="H1346" s="68" t="s">
        <v>300</v>
      </c>
      <c r="I1346" s="68" t="s">
        <v>840</v>
      </c>
      <c r="J1346" s="92" t="s">
        <v>858</v>
      </c>
    </row>
    <row r="1347" spans="2:10">
      <c r="B1347" s="68" t="s">
        <v>839</v>
      </c>
      <c r="C1347" s="68" t="s">
        <v>279</v>
      </c>
      <c r="D1347" s="68" t="s">
        <v>458</v>
      </c>
      <c r="E1347" s="68" t="s">
        <v>900</v>
      </c>
      <c r="F1347" s="68">
        <v>5</v>
      </c>
      <c r="H1347" s="68" t="s">
        <v>300</v>
      </c>
      <c r="I1347" s="68" t="s">
        <v>840</v>
      </c>
      <c r="J1347" s="92" t="s">
        <v>859</v>
      </c>
    </row>
    <row r="1348" spans="2:10">
      <c r="B1348" s="68" t="s">
        <v>839</v>
      </c>
      <c r="C1348" s="68" t="s">
        <v>279</v>
      </c>
      <c r="D1348" s="68" t="s">
        <v>467</v>
      </c>
      <c r="E1348" s="68" t="s">
        <v>900</v>
      </c>
      <c r="F1348" s="68">
        <v>5</v>
      </c>
      <c r="H1348" s="68" t="s">
        <v>300</v>
      </c>
      <c r="I1348" s="68" t="s">
        <v>840</v>
      </c>
      <c r="J1348" s="92" t="s">
        <v>860</v>
      </c>
    </row>
    <row r="1349" spans="2:10">
      <c r="B1349" s="68" t="s">
        <v>839</v>
      </c>
      <c r="C1349" s="68" t="s">
        <v>279</v>
      </c>
      <c r="D1349" s="68" t="s">
        <v>476</v>
      </c>
      <c r="E1349" s="68" t="s">
        <v>900</v>
      </c>
      <c r="F1349" s="68">
        <v>5</v>
      </c>
      <c r="H1349" s="68" t="s">
        <v>300</v>
      </c>
      <c r="I1349" s="68" t="s">
        <v>840</v>
      </c>
      <c r="J1349" s="92" t="s">
        <v>861</v>
      </c>
    </row>
    <row r="1350" spans="2:10">
      <c r="B1350" s="68" t="s">
        <v>839</v>
      </c>
      <c r="C1350" s="68" t="s">
        <v>279</v>
      </c>
      <c r="D1350" s="68" t="s">
        <v>485</v>
      </c>
      <c r="E1350" s="68" t="s">
        <v>900</v>
      </c>
      <c r="F1350" s="68">
        <v>5</v>
      </c>
      <c r="H1350" s="68" t="s">
        <v>300</v>
      </c>
      <c r="I1350" s="68" t="s">
        <v>840</v>
      </c>
      <c r="J1350" s="92" t="s">
        <v>862</v>
      </c>
    </row>
    <row r="1351" spans="2:10">
      <c r="B1351" s="68" t="s">
        <v>839</v>
      </c>
      <c r="C1351" s="68" t="s">
        <v>279</v>
      </c>
      <c r="D1351" s="68" t="s">
        <v>494</v>
      </c>
      <c r="E1351" s="68" t="s">
        <v>900</v>
      </c>
      <c r="F1351" s="68">
        <v>5</v>
      </c>
      <c r="H1351" s="68" t="s">
        <v>300</v>
      </c>
      <c r="I1351" s="68" t="s">
        <v>840</v>
      </c>
      <c r="J1351" s="92" t="s">
        <v>863</v>
      </c>
    </row>
    <row r="1352" spans="2:10">
      <c r="B1352" s="68" t="s">
        <v>839</v>
      </c>
      <c r="C1352" s="68" t="s">
        <v>279</v>
      </c>
      <c r="D1352" s="68" t="s">
        <v>503</v>
      </c>
      <c r="E1352" s="68" t="s">
        <v>900</v>
      </c>
      <c r="F1352" s="68">
        <v>5</v>
      </c>
      <c r="H1352" s="68" t="s">
        <v>300</v>
      </c>
      <c r="I1352" s="68" t="s">
        <v>840</v>
      </c>
      <c r="J1352" s="92" t="s">
        <v>864</v>
      </c>
    </row>
    <row r="1353" spans="2:10">
      <c r="B1353" s="68" t="s">
        <v>839</v>
      </c>
      <c r="C1353" s="68" t="s">
        <v>279</v>
      </c>
      <c r="D1353" s="68" t="s">
        <v>512</v>
      </c>
      <c r="E1353" s="68" t="s">
        <v>900</v>
      </c>
      <c r="F1353" s="68">
        <v>5</v>
      </c>
      <c r="H1353" s="68" t="s">
        <v>300</v>
      </c>
      <c r="I1353" s="68" t="s">
        <v>840</v>
      </c>
      <c r="J1353" s="92" t="s">
        <v>865</v>
      </c>
    </row>
    <row r="1354" spans="2:10">
      <c r="B1354" s="68" t="s">
        <v>839</v>
      </c>
      <c r="C1354" s="68" t="s">
        <v>279</v>
      </c>
      <c r="D1354" s="68" t="s">
        <v>521</v>
      </c>
      <c r="E1354" s="68" t="s">
        <v>900</v>
      </c>
      <c r="F1354" s="68">
        <v>5</v>
      </c>
      <c r="H1354" s="68" t="s">
        <v>300</v>
      </c>
      <c r="I1354" s="68" t="s">
        <v>840</v>
      </c>
      <c r="J1354" s="92" t="s">
        <v>866</v>
      </c>
    </row>
    <row r="1355" spans="2:10">
      <c r="B1355" s="68" t="s">
        <v>839</v>
      </c>
      <c r="C1355" s="68" t="s">
        <v>279</v>
      </c>
      <c r="D1355" s="68" t="s">
        <v>584</v>
      </c>
      <c r="E1355" s="68" t="s">
        <v>900</v>
      </c>
      <c r="F1355" s="68">
        <v>5</v>
      </c>
      <c r="H1355" s="68" t="s">
        <v>300</v>
      </c>
      <c r="I1355" s="68" t="s">
        <v>840</v>
      </c>
      <c r="J1355" s="68" t="s">
        <v>867</v>
      </c>
    </row>
    <row r="1356" spans="2:10">
      <c r="B1356" s="68" t="s">
        <v>839</v>
      </c>
      <c r="C1356" s="68" t="s">
        <v>279</v>
      </c>
      <c r="D1356" s="68" t="s">
        <v>593</v>
      </c>
      <c r="E1356" s="68" t="s">
        <v>900</v>
      </c>
      <c r="F1356" s="68">
        <v>5</v>
      </c>
      <c r="H1356" s="68" t="s">
        <v>300</v>
      </c>
      <c r="I1356" s="68" t="s">
        <v>840</v>
      </c>
      <c r="J1356" s="68" t="s">
        <v>868</v>
      </c>
    </row>
    <row r="1357" spans="2:10">
      <c r="B1357" s="68" t="s">
        <v>839</v>
      </c>
      <c r="C1357" s="68" t="s">
        <v>279</v>
      </c>
      <c r="D1357" s="68" t="s">
        <v>602</v>
      </c>
      <c r="E1357" s="68" t="s">
        <v>900</v>
      </c>
      <c r="F1357" s="68">
        <v>5</v>
      </c>
      <c r="H1357" s="68" t="s">
        <v>300</v>
      </c>
      <c r="I1357" s="68" t="s">
        <v>840</v>
      </c>
      <c r="J1357" s="68" t="s">
        <v>869</v>
      </c>
    </row>
    <row r="1358" spans="2:10">
      <c r="B1358" s="68" t="s">
        <v>839</v>
      </c>
      <c r="C1358" s="68" t="s">
        <v>279</v>
      </c>
      <c r="D1358" s="68" t="s">
        <v>611</v>
      </c>
      <c r="E1358" s="68" t="s">
        <v>900</v>
      </c>
      <c r="F1358" s="68">
        <v>5</v>
      </c>
      <c r="H1358" s="68" t="s">
        <v>300</v>
      </c>
      <c r="I1358" s="68" t="s">
        <v>840</v>
      </c>
      <c r="J1358" s="68" t="s">
        <v>870</v>
      </c>
    </row>
    <row r="1359" spans="2:10">
      <c r="B1359" s="68" t="s">
        <v>839</v>
      </c>
      <c r="C1359" s="68" t="s">
        <v>279</v>
      </c>
      <c r="D1359" s="68" t="s">
        <v>620</v>
      </c>
      <c r="E1359" s="68" t="s">
        <v>900</v>
      </c>
      <c r="F1359" s="68">
        <v>5</v>
      </c>
      <c r="H1359" s="68" t="s">
        <v>300</v>
      </c>
      <c r="I1359" s="68" t="s">
        <v>840</v>
      </c>
      <c r="J1359" s="68" t="s">
        <v>871</v>
      </c>
    </row>
    <row r="1360" spans="2:10">
      <c r="B1360" s="68" t="s">
        <v>839</v>
      </c>
      <c r="C1360" s="68" t="s">
        <v>279</v>
      </c>
      <c r="D1360" s="68" t="s">
        <v>812</v>
      </c>
      <c r="E1360" s="68" t="s">
        <v>900</v>
      </c>
      <c r="F1360" s="68">
        <v>5</v>
      </c>
      <c r="H1360" s="68" t="s">
        <v>300</v>
      </c>
      <c r="I1360" s="68" t="s">
        <v>840</v>
      </c>
      <c r="J1360" s="68" t="s">
        <v>872</v>
      </c>
    </row>
    <row r="1361" spans="2:10">
      <c r="B1361" s="68" t="s">
        <v>839</v>
      </c>
      <c r="C1361" s="68" t="s">
        <v>279</v>
      </c>
      <c r="D1361" s="68" t="s">
        <v>629</v>
      </c>
      <c r="E1361" s="68" t="s">
        <v>900</v>
      </c>
      <c r="F1361" s="68">
        <v>5</v>
      </c>
      <c r="H1361" s="68" t="s">
        <v>300</v>
      </c>
      <c r="I1361" s="68" t="s">
        <v>840</v>
      </c>
      <c r="J1361" s="68" t="s">
        <v>873</v>
      </c>
    </row>
    <row r="1362" spans="2:10">
      <c r="B1362" s="68" t="s">
        <v>839</v>
      </c>
      <c r="C1362" s="68" t="s">
        <v>279</v>
      </c>
      <c r="D1362" s="68" t="s">
        <v>638</v>
      </c>
      <c r="E1362" s="68" t="s">
        <v>900</v>
      </c>
      <c r="F1362" s="68">
        <v>5</v>
      </c>
      <c r="H1362" s="68" t="s">
        <v>300</v>
      </c>
      <c r="I1362" s="68" t="s">
        <v>840</v>
      </c>
      <c r="J1362" s="68" t="s">
        <v>874</v>
      </c>
    </row>
    <row r="1363" spans="2:10">
      <c r="B1363" s="68" t="s">
        <v>839</v>
      </c>
      <c r="C1363" s="68" t="s">
        <v>279</v>
      </c>
      <c r="D1363" s="68" t="s">
        <v>647</v>
      </c>
      <c r="E1363" s="68" t="s">
        <v>900</v>
      </c>
      <c r="F1363" s="68">
        <v>5</v>
      </c>
      <c r="H1363" s="68" t="s">
        <v>300</v>
      </c>
      <c r="I1363" s="68" t="s">
        <v>840</v>
      </c>
      <c r="J1363" s="68" t="s">
        <v>875</v>
      </c>
    </row>
    <row r="1364" spans="2:10">
      <c r="B1364" s="68" t="s">
        <v>839</v>
      </c>
      <c r="C1364" s="68" t="s">
        <v>279</v>
      </c>
      <c r="D1364" s="68" t="s">
        <v>653</v>
      </c>
      <c r="E1364" s="68" t="s">
        <v>900</v>
      </c>
      <c r="F1364" s="68">
        <v>5</v>
      </c>
      <c r="H1364" s="68" t="s">
        <v>300</v>
      </c>
      <c r="I1364" s="68" t="s">
        <v>840</v>
      </c>
      <c r="J1364" s="68" t="s">
        <v>876</v>
      </c>
    </row>
    <row r="1365" spans="2:10">
      <c r="B1365" s="68" t="s">
        <v>839</v>
      </c>
      <c r="C1365" s="68" t="s">
        <v>279</v>
      </c>
      <c r="D1365" s="68" t="s">
        <v>662</v>
      </c>
      <c r="E1365" s="68" t="s">
        <v>900</v>
      </c>
      <c r="F1365" s="68">
        <v>5</v>
      </c>
      <c r="H1365" s="68" t="s">
        <v>300</v>
      </c>
      <c r="I1365" s="68" t="s">
        <v>840</v>
      </c>
      <c r="J1365" s="68" t="s">
        <v>877</v>
      </c>
    </row>
    <row r="1366" spans="2:10">
      <c r="B1366" s="68" t="s">
        <v>839</v>
      </c>
      <c r="C1366" s="68" t="s">
        <v>279</v>
      </c>
      <c r="D1366" s="68" t="s">
        <v>671</v>
      </c>
      <c r="E1366" s="68" t="s">
        <v>900</v>
      </c>
      <c r="F1366" s="68">
        <v>5</v>
      </c>
      <c r="H1366" s="68" t="s">
        <v>300</v>
      </c>
      <c r="I1366" s="68" t="s">
        <v>840</v>
      </c>
      <c r="J1366" s="68" t="s">
        <v>878</v>
      </c>
    </row>
    <row r="1367" spans="2:10">
      <c r="B1367" s="68" t="s">
        <v>839</v>
      </c>
      <c r="C1367" s="68" t="s">
        <v>279</v>
      </c>
      <c r="D1367" s="68" t="s">
        <v>680</v>
      </c>
      <c r="E1367" s="68" t="s">
        <v>900</v>
      </c>
      <c r="F1367" s="68">
        <v>5</v>
      </c>
      <c r="H1367" s="68" t="s">
        <v>300</v>
      </c>
      <c r="I1367" s="68" t="s">
        <v>840</v>
      </c>
      <c r="J1367" s="68" t="s">
        <v>879</v>
      </c>
    </row>
    <row r="1368" spans="2:10">
      <c r="B1368" s="68" t="s">
        <v>839</v>
      </c>
      <c r="C1368" s="68" t="s">
        <v>279</v>
      </c>
      <c r="D1368" s="68" t="s">
        <v>901</v>
      </c>
      <c r="E1368" s="68" t="s">
        <v>900</v>
      </c>
      <c r="F1368" s="68">
        <v>5</v>
      </c>
      <c r="H1368" s="68" t="s">
        <v>300</v>
      </c>
      <c r="I1368" s="68" t="s">
        <v>840</v>
      </c>
      <c r="J1368" s="68" t="s">
        <v>902</v>
      </c>
    </row>
    <row r="1369" spans="2:10">
      <c r="B1369" s="68" t="s">
        <v>839</v>
      </c>
      <c r="C1369" s="68" t="s">
        <v>279</v>
      </c>
      <c r="D1369" s="68" t="s">
        <v>903</v>
      </c>
      <c r="E1369" s="68" t="s">
        <v>900</v>
      </c>
      <c r="F1369" s="68">
        <v>5</v>
      </c>
      <c r="H1369" s="68" t="s">
        <v>300</v>
      </c>
      <c r="I1369" s="68" t="s">
        <v>840</v>
      </c>
      <c r="J1369" s="68" t="s">
        <v>904</v>
      </c>
    </row>
    <row r="1370" spans="2:10">
      <c r="B1370" s="68" t="s">
        <v>839</v>
      </c>
      <c r="C1370" s="68" t="s">
        <v>279</v>
      </c>
      <c r="D1370" s="68" t="s">
        <v>821</v>
      </c>
      <c r="E1370" s="68" t="s">
        <v>900</v>
      </c>
      <c r="F1370" s="68">
        <v>5</v>
      </c>
      <c r="H1370" s="68" t="s">
        <v>300</v>
      </c>
      <c r="I1370" s="68" t="s">
        <v>840</v>
      </c>
      <c r="J1370" s="68" t="s">
        <v>880</v>
      </c>
    </row>
    <row r="1371" spans="2:10">
      <c r="B1371" s="68" t="s">
        <v>839</v>
      </c>
      <c r="C1371" s="68" t="s">
        <v>279</v>
      </c>
      <c r="D1371" s="68" t="s">
        <v>695</v>
      </c>
      <c r="E1371" s="68" t="s">
        <v>900</v>
      </c>
      <c r="F1371" s="68">
        <v>5</v>
      </c>
      <c r="H1371" s="68" t="s">
        <v>300</v>
      </c>
      <c r="I1371" s="68" t="s">
        <v>840</v>
      </c>
      <c r="J1371" s="68" t="s">
        <v>881</v>
      </c>
    </row>
    <row r="1372" spans="2:10">
      <c r="B1372" s="68" t="s">
        <v>839</v>
      </c>
      <c r="C1372" s="68" t="s">
        <v>279</v>
      </c>
      <c r="D1372" s="68" t="s">
        <v>704</v>
      </c>
      <c r="E1372" s="68" t="s">
        <v>900</v>
      </c>
      <c r="F1372" s="68">
        <v>5</v>
      </c>
      <c r="H1372" s="68" t="s">
        <v>300</v>
      </c>
      <c r="I1372" s="68" t="s">
        <v>840</v>
      </c>
      <c r="J1372" s="68" t="s">
        <v>882</v>
      </c>
    </row>
    <row r="1373" spans="2:10">
      <c r="B1373" s="68" t="s">
        <v>839</v>
      </c>
      <c r="C1373" s="68" t="s">
        <v>279</v>
      </c>
      <c r="D1373" s="68" t="s">
        <v>713</v>
      </c>
      <c r="E1373" s="68" t="s">
        <v>900</v>
      </c>
      <c r="F1373" s="68">
        <v>5</v>
      </c>
      <c r="H1373" s="68" t="s">
        <v>300</v>
      </c>
      <c r="I1373" s="68" t="s">
        <v>840</v>
      </c>
      <c r="J1373" s="68" t="s">
        <v>883</v>
      </c>
    </row>
    <row r="1374" spans="2:10">
      <c r="B1374" s="68" t="s">
        <v>839</v>
      </c>
      <c r="C1374" s="68" t="s">
        <v>279</v>
      </c>
      <c r="D1374" s="68" t="s">
        <v>722</v>
      </c>
      <c r="E1374" s="68" t="s">
        <v>900</v>
      </c>
      <c r="F1374" s="68">
        <v>5</v>
      </c>
      <c r="H1374" s="68" t="s">
        <v>300</v>
      </c>
      <c r="I1374" s="68" t="s">
        <v>840</v>
      </c>
      <c r="J1374" s="68" t="s">
        <v>884</v>
      </c>
    </row>
    <row r="1375" spans="2:10">
      <c r="B1375" s="68" t="s">
        <v>839</v>
      </c>
      <c r="C1375" s="68" t="s">
        <v>279</v>
      </c>
      <c r="D1375" s="68" t="s">
        <v>731</v>
      </c>
      <c r="E1375" s="68" t="s">
        <v>900</v>
      </c>
      <c r="F1375" s="68">
        <v>5</v>
      </c>
      <c r="H1375" s="68" t="s">
        <v>300</v>
      </c>
      <c r="I1375" s="68" t="s">
        <v>840</v>
      </c>
      <c r="J1375" s="68" t="s">
        <v>885</v>
      </c>
    </row>
    <row r="1376" spans="2:10">
      <c r="B1376" s="68" t="s">
        <v>839</v>
      </c>
      <c r="C1376" s="68" t="s">
        <v>279</v>
      </c>
      <c r="D1376" s="68" t="s">
        <v>740</v>
      </c>
      <c r="E1376" s="68" t="s">
        <v>900</v>
      </c>
      <c r="F1376" s="68">
        <v>5</v>
      </c>
      <c r="H1376" s="68" t="s">
        <v>300</v>
      </c>
      <c r="I1376" s="68" t="s">
        <v>840</v>
      </c>
      <c r="J1376" s="68" t="s">
        <v>886</v>
      </c>
    </row>
    <row r="1377" spans="2:10">
      <c r="B1377" s="68" t="s">
        <v>839</v>
      </c>
      <c r="C1377" s="68" t="s">
        <v>279</v>
      </c>
      <c r="D1377" s="68" t="s">
        <v>749</v>
      </c>
      <c r="E1377" s="68" t="s">
        <v>900</v>
      </c>
      <c r="F1377" s="68">
        <v>5</v>
      </c>
      <c r="H1377" s="68" t="s">
        <v>300</v>
      </c>
      <c r="I1377" s="68" t="s">
        <v>840</v>
      </c>
      <c r="J1377" s="68" t="s">
        <v>887</v>
      </c>
    </row>
    <row r="1378" spans="2:10">
      <c r="B1378" s="68" t="s">
        <v>839</v>
      </c>
      <c r="C1378" s="68" t="s">
        <v>279</v>
      </c>
      <c r="D1378" s="68" t="s">
        <v>305</v>
      </c>
      <c r="E1378" s="68" t="s">
        <v>900</v>
      </c>
      <c r="F1378" s="68">
        <v>5</v>
      </c>
      <c r="H1378" s="68" t="s">
        <v>300</v>
      </c>
      <c r="I1378" s="68" t="s">
        <v>888</v>
      </c>
      <c r="J1378" s="92" t="s">
        <v>841</v>
      </c>
    </row>
    <row r="1379" spans="2:10">
      <c r="B1379" s="68" t="s">
        <v>839</v>
      </c>
      <c r="C1379" s="68" t="s">
        <v>279</v>
      </c>
      <c r="D1379" s="68" t="s">
        <v>314</v>
      </c>
      <c r="E1379" s="68" t="s">
        <v>900</v>
      </c>
      <c r="F1379" s="68">
        <v>5</v>
      </c>
      <c r="H1379" s="68" t="s">
        <v>300</v>
      </c>
      <c r="I1379" s="68" t="s">
        <v>888</v>
      </c>
      <c r="J1379" s="92" t="s">
        <v>842</v>
      </c>
    </row>
    <row r="1380" spans="2:10">
      <c r="B1380" s="68" t="s">
        <v>839</v>
      </c>
      <c r="C1380" s="68" t="s">
        <v>279</v>
      </c>
      <c r="D1380" s="68" t="s">
        <v>323</v>
      </c>
      <c r="E1380" s="68" t="s">
        <v>900</v>
      </c>
      <c r="F1380" s="68">
        <v>5</v>
      </c>
      <c r="H1380" s="68" t="s">
        <v>300</v>
      </c>
      <c r="I1380" s="68" t="s">
        <v>888</v>
      </c>
      <c r="J1380" s="92" t="s">
        <v>843</v>
      </c>
    </row>
    <row r="1381" spans="2:10">
      <c r="B1381" s="68" t="s">
        <v>839</v>
      </c>
      <c r="C1381" s="68" t="s">
        <v>279</v>
      </c>
      <c r="D1381" s="68" t="s">
        <v>332</v>
      </c>
      <c r="E1381" s="68" t="s">
        <v>900</v>
      </c>
      <c r="F1381" s="68">
        <v>5</v>
      </c>
      <c r="H1381" s="68" t="s">
        <v>300</v>
      </c>
      <c r="I1381" s="68" t="s">
        <v>888</v>
      </c>
      <c r="J1381" s="68" t="s">
        <v>844</v>
      </c>
    </row>
    <row r="1382" spans="2:10">
      <c r="B1382" s="68" t="s">
        <v>839</v>
      </c>
      <c r="C1382" s="68" t="s">
        <v>279</v>
      </c>
      <c r="D1382" s="68" t="s">
        <v>341</v>
      </c>
      <c r="E1382" s="68" t="s">
        <v>900</v>
      </c>
      <c r="F1382" s="68">
        <v>5</v>
      </c>
      <c r="H1382" s="68" t="s">
        <v>300</v>
      </c>
      <c r="I1382" s="68" t="s">
        <v>888</v>
      </c>
      <c r="J1382" s="92" t="s">
        <v>845</v>
      </c>
    </row>
    <row r="1383" spans="2:10">
      <c r="B1383" s="68" t="s">
        <v>839</v>
      </c>
      <c r="C1383" s="68" t="s">
        <v>279</v>
      </c>
      <c r="D1383" s="68" t="s">
        <v>350</v>
      </c>
      <c r="E1383" s="68" t="s">
        <v>900</v>
      </c>
      <c r="F1383" s="68">
        <v>5</v>
      </c>
      <c r="H1383" s="68" t="s">
        <v>300</v>
      </c>
      <c r="I1383" s="68" t="s">
        <v>888</v>
      </c>
      <c r="J1383" s="92" t="s">
        <v>846</v>
      </c>
    </row>
    <row r="1384" spans="2:10">
      <c r="B1384" s="68" t="s">
        <v>839</v>
      </c>
      <c r="C1384" s="68" t="s">
        <v>279</v>
      </c>
      <c r="D1384" s="68" t="s">
        <v>359</v>
      </c>
      <c r="E1384" s="68" t="s">
        <v>900</v>
      </c>
      <c r="F1384" s="68">
        <v>5</v>
      </c>
      <c r="H1384" s="68" t="s">
        <v>300</v>
      </c>
      <c r="I1384" s="68" t="s">
        <v>888</v>
      </c>
      <c r="J1384" s="92" t="s">
        <v>847</v>
      </c>
    </row>
    <row r="1385" spans="2:10">
      <c r="B1385" s="68" t="s">
        <v>839</v>
      </c>
      <c r="C1385" s="68" t="s">
        <v>279</v>
      </c>
      <c r="D1385" s="68" t="s">
        <v>368</v>
      </c>
      <c r="E1385" s="68" t="s">
        <v>900</v>
      </c>
      <c r="F1385" s="68">
        <v>5</v>
      </c>
      <c r="H1385" s="68" t="s">
        <v>300</v>
      </c>
      <c r="I1385" s="68" t="s">
        <v>888</v>
      </c>
      <c r="J1385" s="92" t="s">
        <v>848</v>
      </c>
    </row>
    <row r="1386" spans="2:10">
      <c r="B1386" s="68" t="s">
        <v>839</v>
      </c>
      <c r="C1386" s="68" t="s">
        <v>279</v>
      </c>
      <c r="D1386" s="68" t="s">
        <v>377</v>
      </c>
      <c r="E1386" s="68" t="s">
        <v>900</v>
      </c>
      <c r="F1386" s="68">
        <v>5</v>
      </c>
      <c r="H1386" s="68" t="s">
        <v>300</v>
      </c>
      <c r="I1386" s="68" t="s">
        <v>888</v>
      </c>
      <c r="J1386" s="92" t="s">
        <v>849</v>
      </c>
    </row>
    <row r="1387" spans="2:10">
      <c r="B1387" s="68" t="s">
        <v>839</v>
      </c>
      <c r="C1387" s="68" t="s">
        <v>279</v>
      </c>
      <c r="D1387" s="68" t="s">
        <v>386</v>
      </c>
      <c r="E1387" s="68" t="s">
        <v>900</v>
      </c>
      <c r="F1387" s="68">
        <v>5</v>
      </c>
      <c r="H1387" s="68" t="s">
        <v>300</v>
      </c>
      <c r="I1387" s="68" t="s">
        <v>888</v>
      </c>
      <c r="J1387" s="92" t="s">
        <v>850</v>
      </c>
    </row>
    <row r="1388" spans="2:10">
      <c r="B1388" s="68" t="s">
        <v>839</v>
      </c>
      <c r="C1388" s="68" t="s">
        <v>279</v>
      </c>
      <c r="D1388" s="68" t="s">
        <v>827</v>
      </c>
      <c r="E1388" s="68" t="s">
        <v>900</v>
      </c>
      <c r="F1388" s="68">
        <v>5</v>
      </c>
      <c r="H1388" s="68" t="s">
        <v>300</v>
      </c>
      <c r="I1388" s="68" t="s">
        <v>888</v>
      </c>
      <c r="J1388" s="92" t="s">
        <v>851</v>
      </c>
    </row>
    <row r="1389" spans="2:10">
      <c r="B1389" s="68" t="s">
        <v>839</v>
      </c>
      <c r="C1389" s="68" t="s">
        <v>279</v>
      </c>
      <c r="D1389" s="68" t="s">
        <v>404</v>
      </c>
      <c r="E1389" s="68" t="s">
        <v>900</v>
      </c>
      <c r="F1389" s="68">
        <v>5</v>
      </c>
      <c r="H1389" s="68" t="s">
        <v>300</v>
      </c>
      <c r="I1389" s="68" t="s">
        <v>888</v>
      </c>
      <c r="J1389" s="92" t="s">
        <v>852</v>
      </c>
    </row>
    <row r="1390" spans="2:10">
      <c r="B1390" s="68" t="s">
        <v>839</v>
      </c>
      <c r="C1390" s="68" t="s">
        <v>279</v>
      </c>
      <c r="D1390" s="68" t="s">
        <v>413</v>
      </c>
      <c r="E1390" s="68" t="s">
        <v>900</v>
      </c>
      <c r="F1390" s="68">
        <v>5</v>
      </c>
      <c r="H1390" s="68" t="s">
        <v>300</v>
      </c>
      <c r="I1390" s="68" t="s">
        <v>888</v>
      </c>
      <c r="J1390" s="92" t="s">
        <v>853</v>
      </c>
    </row>
    <row r="1391" spans="2:10">
      <c r="B1391" s="68" t="s">
        <v>839</v>
      </c>
      <c r="C1391" s="68" t="s">
        <v>279</v>
      </c>
      <c r="D1391" s="68" t="s">
        <v>422</v>
      </c>
      <c r="E1391" s="68" t="s">
        <v>900</v>
      </c>
      <c r="F1391" s="68">
        <v>5</v>
      </c>
      <c r="G1391" s="68" t="s">
        <v>910</v>
      </c>
      <c r="H1391" s="68" t="s">
        <v>300</v>
      </c>
      <c r="I1391" s="68" t="s">
        <v>888</v>
      </c>
      <c r="J1391" s="92" t="s">
        <v>854</v>
      </c>
    </row>
    <row r="1392" spans="2:10">
      <c r="B1392" s="68" t="s">
        <v>839</v>
      </c>
      <c r="C1392" s="68" t="s">
        <v>279</v>
      </c>
      <c r="D1392" s="68" t="s">
        <v>431</v>
      </c>
      <c r="E1392" s="68" t="s">
        <v>900</v>
      </c>
      <c r="F1392" s="68">
        <v>5</v>
      </c>
      <c r="H1392" s="68" t="s">
        <v>300</v>
      </c>
      <c r="I1392" s="68" t="s">
        <v>888</v>
      </c>
      <c r="J1392" s="92" t="s">
        <v>855</v>
      </c>
    </row>
    <row r="1393" spans="2:10">
      <c r="B1393" s="68" t="s">
        <v>839</v>
      </c>
      <c r="C1393" s="68" t="s">
        <v>279</v>
      </c>
      <c r="D1393" s="68" t="s">
        <v>438</v>
      </c>
      <c r="E1393" s="68" t="s">
        <v>900</v>
      </c>
      <c r="F1393" s="68">
        <v>5</v>
      </c>
      <c r="H1393" s="68" t="s">
        <v>300</v>
      </c>
      <c r="I1393" s="68" t="s">
        <v>888</v>
      </c>
      <c r="J1393" s="92" t="s">
        <v>856</v>
      </c>
    </row>
    <row r="1394" spans="2:10">
      <c r="B1394" s="68" t="s">
        <v>839</v>
      </c>
      <c r="C1394" s="68" t="s">
        <v>279</v>
      </c>
      <c r="D1394" s="68" t="s">
        <v>444</v>
      </c>
      <c r="E1394" s="68" t="s">
        <v>900</v>
      </c>
      <c r="F1394" s="68">
        <v>5</v>
      </c>
      <c r="H1394" s="68" t="s">
        <v>300</v>
      </c>
      <c r="I1394" s="68" t="s">
        <v>888</v>
      </c>
      <c r="J1394" s="92" t="s">
        <v>857</v>
      </c>
    </row>
    <row r="1395" spans="2:10">
      <c r="B1395" s="68" t="s">
        <v>839</v>
      </c>
      <c r="C1395" s="68" t="s">
        <v>279</v>
      </c>
      <c r="D1395" s="68" t="s">
        <v>452</v>
      </c>
      <c r="E1395" s="68" t="s">
        <v>900</v>
      </c>
      <c r="F1395" s="68">
        <v>5</v>
      </c>
      <c r="H1395" s="68" t="s">
        <v>300</v>
      </c>
      <c r="I1395" s="68" t="s">
        <v>888</v>
      </c>
      <c r="J1395" s="92" t="s">
        <v>858</v>
      </c>
    </row>
    <row r="1396" spans="2:10">
      <c r="B1396" s="68" t="s">
        <v>839</v>
      </c>
      <c r="C1396" s="68" t="s">
        <v>279</v>
      </c>
      <c r="D1396" s="68" t="s">
        <v>461</v>
      </c>
      <c r="E1396" s="68" t="s">
        <v>900</v>
      </c>
      <c r="F1396" s="68">
        <v>5</v>
      </c>
      <c r="H1396" s="68" t="s">
        <v>300</v>
      </c>
      <c r="I1396" s="68" t="s">
        <v>888</v>
      </c>
      <c r="J1396" s="92" t="s">
        <v>859</v>
      </c>
    </row>
    <row r="1397" spans="2:10">
      <c r="B1397" s="68" t="s">
        <v>839</v>
      </c>
      <c r="C1397" s="68" t="s">
        <v>279</v>
      </c>
      <c r="D1397" s="68" t="s">
        <v>470</v>
      </c>
      <c r="E1397" s="68" t="s">
        <v>900</v>
      </c>
      <c r="F1397" s="68">
        <v>5</v>
      </c>
      <c r="H1397" s="68" t="s">
        <v>300</v>
      </c>
      <c r="I1397" s="68" t="s">
        <v>888</v>
      </c>
      <c r="J1397" s="92" t="s">
        <v>860</v>
      </c>
    </row>
    <row r="1398" spans="2:10">
      <c r="B1398" s="68" t="s">
        <v>839</v>
      </c>
      <c r="C1398" s="68" t="s">
        <v>279</v>
      </c>
      <c r="D1398" s="68" t="s">
        <v>479</v>
      </c>
      <c r="E1398" s="68" t="s">
        <v>900</v>
      </c>
      <c r="F1398" s="68">
        <v>5</v>
      </c>
      <c r="H1398" s="68" t="s">
        <v>300</v>
      </c>
      <c r="I1398" s="68" t="s">
        <v>888</v>
      </c>
      <c r="J1398" s="92" t="s">
        <v>861</v>
      </c>
    </row>
    <row r="1399" spans="2:10">
      <c r="B1399" s="68" t="s">
        <v>839</v>
      </c>
      <c r="C1399" s="68" t="s">
        <v>279</v>
      </c>
      <c r="D1399" s="68" t="s">
        <v>488</v>
      </c>
      <c r="E1399" s="68" t="s">
        <v>900</v>
      </c>
      <c r="F1399" s="68">
        <v>5</v>
      </c>
      <c r="H1399" s="68" t="s">
        <v>300</v>
      </c>
      <c r="I1399" s="68" t="s">
        <v>888</v>
      </c>
      <c r="J1399" s="92" t="s">
        <v>862</v>
      </c>
    </row>
    <row r="1400" spans="2:10">
      <c r="B1400" s="68" t="s">
        <v>839</v>
      </c>
      <c r="C1400" s="68" t="s">
        <v>279</v>
      </c>
      <c r="D1400" s="68" t="s">
        <v>497</v>
      </c>
      <c r="E1400" s="68" t="s">
        <v>900</v>
      </c>
      <c r="F1400" s="68">
        <v>5</v>
      </c>
      <c r="H1400" s="68" t="s">
        <v>300</v>
      </c>
      <c r="I1400" s="68" t="s">
        <v>888</v>
      </c>
      <c r="J1400" s="92" t="s">
        <v>863</v>
      </c>
    </row>
    <row r="1401" spans="2:10">
      <c r="B1401" s="68" t="s">
        <v>839</v>
      </c>
      <c r="C1401" s="68" t="s">
        <v>279</v>
      </c>
      <c r="D1401" s="68" t="s">
        <v>506</v>
      </c>
      <c r="E1401" s="68" t="s">
        <v>900</v>
      </c>
      <c r="F1401" s="68">
        <v>5</v>
      </c>
      <c r="H1401" s="68" t="s">
        <v>300</v>
      </c>
      <c r="I1401" s="68" t="s">
        <v>888</v>
      </c>
      <c r="J1401" s="92" t="s">
        <v>864</v>
      </c>
    </row>
    <row r="1402" spans="2:10">
      <c r="B1402" s="68" t="s">
        <v>839</v>
      </c>
      <c r="C1402" s="68" t="s">
        <v>279</v>
      </c>
      <c r="D1402" s="68" t="s">
        <v>515</v>
      </c>
      <c r="E1402" s="68" t="s">
        <v>900</v>
      </c>
      <c r="F1402" s="68">
        <v>5</v>
      </c>
      <c r="H1402" s="68" t="s">
        <v>300</v>
      </c>
      <c r="I1402" s="68" t="s">
        <v>888</v>
      </c>
      <c r="J1402" s="92" t="s">
        <v>865</v>
      </c>
    </row>
    <row r="1403" spans="2:10">
      <c r="B1403" s="68" t="s">
        <v>839</v>
      </c>
      <c r="C1403" s="68" t="s">
        <v>279</v>
      </c>
      <c r="D1403" s="68" t="s">
        <v>524</v>
      </c>
      <c r="E1403" s="68" t="s">
        <v>900</v>
      </c>
      <c r="F1403" s="68">
        <v>5</v>
      </c>
      <c r="H1403" s="68" t="s">
        <v>300</v>
      </c>
      <c r="I1403" s="68" t="s">
        <v>888</v>
      </c>
      <c r="J1403" s="92" t="s">
        <v>866</v>
      </c>
    </row>
    <row r="1404" spans="2:10">
      <c r="B1404" s="68" t="s">
        <v>839</v>
      </c>
      <c r="C1404" s="68" t="s">
        <v>279</v>
      </c>
      <c r="D1404" s="68" t="s">
        <v>587</v>
      </c>
      <c r="E1404" s="68" t="s">
        <v>900</v>
      </c>
      <c r="F1404" s="68">
        <v>5</v>
      </c>
      <c r="H1404" s="68" t="s">
        <v>300</v>
      </c>
      <c r="I1404" s="68" t="s">
        <v>888</v>
      </c>
      <c r="J1404" s="68" t="s">
        <v>867</v>
      </c>
    </row>
    <row r="1405" spans="2:10">
      <c r="B1405" s="68" t="s">
        <v>839</v>
      </c>
      <c r="C1405" s="68" t="s">
        <v>279</v>
      </c>
      <c r="D1405" s="68" t="s">
        <v>596</v>
      </c>
      <c r="E1405" s="68" t="s">
        <v>900</v>
      </c>
      <c r="F1405" s="68">
        <v>5</v>
      </c>
      <c r="H1405" s="68" t="s">
        <v>300</v>
      </c>
      <c r="I1405" s="68" t="s">
        <v>888</v>
      </c>
      <c r="J1405" s="68" t="s">
        <v>868</v>
      </c>
    </row>
    <row r="1406" spans="2:10">
      <c r="B1406" s="68" t="s">
        <v>839</v>
      </c>
      <c r="C1406" s="68" t="s">
        <v>279</v>
      </c>
      <c r="D1406" s="68" t="s">
        <v>605</v>
      </c>
      <c r="E1406" s="68" t="s">
        <v>900</v>
      </c>
      <c r="F1406" s="68">
        <v>5</v>
      </c>
      <c r="H1406" s="68" t="s">
        <v>300</v>
      </c>
      <c r="I1406" s="68" t="s">
        <v>888</v>
      </c>
      <c r="J1406" s="68" t="s">
        <v>869</v>
      </c>
    </row>
    <row r="1407" spans="2:10">
      <c r="B1407" s="68" t="s">
        <v>839</v>
      </c>
      <c r="C1407" s="68" t="s">
        <v>279</v>
      </c>
      <c r="D1407" s="68" t="s">
        <v>614</v>
      </c>
      <c r="E1407" s="68" t="s">
        <v>900</v>
      </c>
      <c r="F1407" s="68">
        <v>5</v>
      </c>
      <c r="H1407" s="68" t="s">
        <v>300</v>
      </c>
      <c r="I1407" s="68" t="s">
        <v>888</v>
      </c>
      <c r="J1407" s="68" t="s">
        <v>870</v>
      </c>
    </row>
    <row r="1408" spans="2:10">
      <c r="B1408" s="68" t="s">
        <v>839</v>
      </c>
      <c r="C1408" s="68" t="s">
        <v>279</v>
      </c>
      <c r="D1408" s="68" t="s">
        <v>623</v>
      </c>
      <c r="E1408" s="68" t="s">
        <v>900</v>
      </c>
      <c r="F1408" s="68">
        <v>5</v>
      </c>
      <c r="H1408" s="68" t="s">
        <v>300</v>
      </c>
      <c r="I1408" s="68" t="s">
        <v>888</v>
      </c>
      <c r="J1408" s="68" t="s">
        <v>871</v>
      </c>
    </row>
    <row r="1409" spans="2:10">
      <c r="B1409" s="68" t="s">
        <v>839</v>
      </c>
      <c r="C1409" s="68" t="s">
        <v>279</v>
      </c>
      <c r="D1409" s="68" t="s">
        <v>815</v>
      </c>
      <c r="E1409" s="68" t="s">
        <v>900</v>
      </c>
      <c r="F1409" s="68">
        <v>5</v>
      </c>
      <c r="H1409" s="68" t="s">
        <v>300</v>
      </c>
      <c r="I1409" s="68" t="s">
        <v>888</v>
      </c>
      <c r="J1409" s="68" t="s">
        <v>872</v>
      </c>
    </row>
    <row r="1410" spans="2:10">
      <c r="B1410" s="68" t="s">
        <v>839</v>
      </c>
      <c r="C1410" s="68" t="s">
        <v>279</v>
      </c>
      <c r="D1410" s="68" t="s">
        <v>632</v>
      </c>
      <c r="E1410" s="68" t="s">
        <v>900</v>
      </c>
      <c r="F1410" s="68">
        <v>5</v>
      </c>
      <c r="H1410" s="68" t="s">
        <v>300</v>
      </c>
      <c r="I1410" s="68" t="s">
        <v>888</v>
      </c>
      <c r="J1410" s="68" t="s">
        <v>873</v>
      </c>
    </row>
    <row r="1411" spans="2:10">
      <c r="B1411" s="68" t="s">
        <v>839</v>
      </c>
      <c r="C1411" s="68" t="s">
        <v>279</v>
      </c>
      <c r="D1411" s="68" t="s">
        <v>641</v>
      </c>
      <c r="E1411" s="68" t="s">
        <v>900</v>
      </c>
      <c r="F1411" s="68">
        <v>5</v>
      </c>
      <c r="H1411" s="68" t="s">
        <v>300</v>
      </c>
      <c r="I1411" s="68" t="s">
        <v>888</v>
      </c>
      <c r="J1411" s="68" t="s">
        <v>874</v>
      </c>
    </row>
    <row r="1412" spans="2:10">
      <c r="B1412" s="68" t="s">
        <v>839</v>
      </c>
      <c r="C1412" s="68" t="s">
        <v>279</v>
      </c>
      <c r="D1412" s="68" t="s">
        <v>824</v>
      </c>
      <c r="E1412" s="68" t="s">
        <v>900</v>
      </c>
      <c r="F1412" s="68">
        <v>5</v>
      </c>
      <c r="H1412" s="68" t="s">
        <v>300</v>
      </c>
      <c r="I1412" s="68" t="s">
        <v>888</v>
      </c>
      <c r="J1412" s="68" t="s">
        <v>875</v>
      </c>
    </row>
    <row r="1413" spans="2:10">
      <c r="B1413" s="68" t="s">
        <v>839</v>
      </c>
      <c r="C1413" s="68" t="s">
        <v>279</v>
      </c>
      <c r="D1413" s="68" t="s">
        <v>656</v>
      </c>
      <c r="E1413" s="68" t="s">
        <v>900</v>
      </c>
      <c r="F1413" s="68">
        <v>5</v>
      </c>
      <c r="H1413" s="68" t="s">
        <v>300</v>
      </c>
      <c r="I1413" s="68" t="s">
        <v>888</v>
      </c>
      <c r="J1413" s="68" t="s">
        <v>876</v>
      </c>
    </row>
    <row r="1414" spans="2:10">
      <c r="B1414" s="68" t="s">
        <v>839</v>
      </c>
      <c r="C1414" s="68" t="s">
        <v>279</v>
      </c>
      <c r="D1414" s="68" t="s">
        <v>665</v>
      </c>
      <c r="E1414" s="68" t="s">
        <v>900</v>
      </c>
      <c r="F1414" s="68">
        <v>5</v>
      </c>
      <c r="H1414" s="68" t="s">
        <v>300</v>
      </c>
      <c r="I1414" s="68" t="s">
        <v>888</v>
      </c>
      <c r="J1414" s="68" t="s">
        <v>877</v>
      </c>
    </row>
    <row r="1415" spans="2:10">
      <c r="B1415" s="68" t="s">
        <v>839</v>
      </c>
      <c r="C1415" s="68" t="s">
        <v>279</v>
      </c>
      <c r="D1415" s="68" t="s">
        <v>674</v>
      </c>
      <c r="E1415" s="68" t="s">
        <v>900</v>
      </c>
      <c r="F1415" s="68">
        <v>5</v>
      </c>
      <c r="H1415" s="68" t="s">
        <v>300</v>
      </c>
      <c r="I1415" s="68" t="s">
        <v>888</v>
      </c>
      <c r="J1415" s="68" t="s">
        <v>878</v>
      </c>
    </row>
    <row r="1416" spans="2:10">
      <c r="B1416" s="68" t="s">
        <v>839</v>
      </c>
      <c r="C1416" s="68" t="s">
        <v>279</v>
      </c>
      <c r="D1416" s="68" t="s">
        <v>683</v>
      </c>
      <c r="E1416" s="68" t="s">
        <v>900</v>
      </c>
      <c r="F1416" s="68">
        <v>5</v>
      </c>
      <c r="H1416" s="68" t="s">
        <v>300</v>
      </c>
      <c r="I1416" s="68" t="s">
        <v>888</v>
      </c>
      <c r="J1416" s="68" t="s">
        <v>879</v>
      </c>
    </row>
    <row r="1417" spans="2:10">
      <c r="B1417" s="68" t="s">
        <v>839</v>
      </c>
      <c r="C1417" s="68" t="s">
        <v>279</v>
      </c>
      <c r="D1417" s="68" t="s">
        <v>905</v>
      </c>
      <c r="E1417" s="68" t="s">
        <v>900</v>
      </c>
      <c r="F1417" s="68">
        <v>5</v>
      </c>
      <c r="H1417" s="68" t="s">
        <v>300</v>
      </c>
      <c r="I1417" s="68" t="s">
        <v>888</v>
      </c>
      <c r="J1417" s="68" t="s">
        <v>902</v>
      </c>
    </row>
    <row r="1418" spans="2:10">
      <c r="B1418" s="68" t="s">
        <v>839</v>
      </c>
      <c r="C1418" s="68" t="s">
        <v>279</v>
      </c>
      <c r="D1418" s="68" t="s">
        <v>906</v>
      </c>
      <c r="E1418" s="68" t="s">
        <v>900</v>
      </c>
      <c r="F1418" s="68">
        <v>5</v>
      </c>
      <c r="H1418" s="68" t="s">
        <v>300</v>
      </c>
      <c r="I1418" s="68" t="s">
        <v>888</v>
      </c>
      <c r="J1418" s="68" t="s">
        <v>904</v>
      </c>
    </row>
    <row r="1419" spans="2:10">
      <c r="B1419" s="68" t="s">
        <v>839</v>
      </c>
      <c r="C1419" s="68" t="s">
        <v>279</v>
      </c>
      <c r="D1419" s="68" t="s">
        <v>689</v>
      </c>
      <c r="E1419" s="68" t="s">
        <v>900</v>
      </c>
      <c r="F1419" s="68">
        <v>5</v>
      </c>
      <c r="H1419" s="68" t="s">
        <v>300</v>
      </c>
      <c r="I1419" s="68" t="s">
        <v>888</v>
      </c>
      <c r="J1419" s="68" t="s">
        <v>880</v>
      </c>
    </row>
    <row r="1420" spans="2:10">
      <c r="B1420" s="68" t="s">
        <v>839</v>
      </c>
      <c r="C1420" s="68" t="s">
        <v>279</v>
      </c>
      <c r="D1420" s="68" t="s">
        <v>698</v>
      </c>
      <c r="E1420" s="68" t="s">
        <v>900</v>
      </c>
      <c r="F1420" s="68">
        <v>5</v>
      </c>
      <c r="H1420" s="68" t="s">
        <v>300</v>
      </c>
      <c r="I1420" s="68" t="s">
        <v>888</v>
      </c>
      <c r="J1420" s="68" t="s">
        <v>881</v>
      </c>
    </row>
    <row r="1421" spans="2:10">
      <c r="B1421" s="68" t="s">
        <v>839</v>
      </c>
      <c r="C1421" s="68" t="s">
        <v>279</v>
      </c>
      <c r="D1421" s="68" t="s">
        <v>707</v>
      </c>
      <c r="E1421" s="68" t="s">
        <v>900</v>
      </c>
      <c r="F1421" s="68">
        <v>5</v>
      </c>
      <c r="H1421" s="68" t="s">
        <v>300</v>
      </c>
      <c r="I1421" s="68" t="s">
        <v>888</v>
      </c>
      <c r="J1421" s="68" t="s">
        <v>882</v>
      </c>
    </row>
    <row r="1422" spans="2:10">
      <c r="B1422" s="68" t="s">
        <v>839</v>
      </c>
      <c r="C1422" s="68" t="s">
        <v>279</v>
      </c>
      <c r="D1422" s="68" t="s">
        <v>716</v>
      </c>
      <c r="E1422" s="68" t="s">
        <v>900</v>
      </c>
      <c r="F1422" s="68">
        <v>5</v>
      </c>
      <c r="H1422" s="68" t="s">
        <v>300</v>
      </c>
      <c r="I1422" s="68" t="s">
        <v>888</v>
      </c>
      <c r="J1422" s="68" t="s">
        <v>883</v>
      </c>
    </row>
    <row r="1423" spans="2:10">
      <c r="B1423" s="68" t="s">
        <v>839</v>
      </c>
      <c r="C1423" s="68" t="s">
        <v>279</v>
      </c>
      <c r="D1423" s="68" t="s">
        <v>725</v>
      </c>
      <c r="E1423" s="68" t="s">
        <v>900</v>
      </c>
      <c r="F1423" s="68">
        <v>5</v>
      </c>
      <c r="H1423" s="68" t="s">
        <v>300</v>
      </c>
      <c r="I1423" s="68" t="s">
        <v>888</v>
      </c>
      <c r="J1423" s="68" t="s">
        <v>884</v>
      </c>
    </row>
    <row r="1424" spans="2:10">
      <c r="B1424" s="68" t="s">
        <v>839</v>
      </c>
      <c r="C1424" s="68" t="s">
        <v>279</v>
      </c>
      <c r="D1424" s="68" t="s">
        <v>734</v>
      </c>
      <c r="E1424" s="68" t="s">
        <v>900</v>
      </c>
      <c r="F1424" s="68">
        <v>5</v>
      </c>
      <c r="H1424" s="68" t="s">
        <v>300</v>
      </c>
      <c r="I1424" s="68" t="s">
        <v>888</v>
      </c>
      <c r="J1424" s="68" t="s">
        <v>885</v>
      </c>
    </row>
    <row r="1425" spans="2:10">
      <c r="B1425" s="68" t="s">
        <v>839</v>
      </c>
      <c r="C1425" s="68" t="s">
        <v>279</v>
      </c>
      <c r="D1425" s="68" t="s">
        <v>743</v>
      </c>
      <c r="E1425" s="68" t="s">
        <v>900</v>
      </c>
      <c r="F1425" s="68">
        <v>5</v>
      </c>
      <c r="H1425" s="68" t="s">
        <v>300</v>
      </c>
      <c r="I1425" s="68" t="s">
        <v>888</v>
      </c>
      <c r="J1425" s="68" t="s">
        <v>886</v>
      </c>
    </row>
    <row r="1426" spans="2:10">
      <c r="B1426" s="68" t="s">
        <v>839</v>
      </c>
      <c r="C1426" s="68" t="s">
        <v>279</v>
      </c>
      <c r="D1426" s="68" t="s">
        <v>752</v>
      </c>
      <c r="E1426" s="68" t="s">
        <v>900</v>
      </c>
      <c r="F1426" s="68">
        <v>5</v>
      </c>
      <c r="H1426" s="68" t="s">
        <v>300</v>
      </c>
      <c r="I1426" s="68" t="s">
        <v>888</v>
      </c>
      <c r="J1426" s="68" t="s">
        <v>887</v>
      </c>
    </row>
    <row r="1427" spans="2:10">
      <c r="B1427" s="68" t="s">
        <v>839</v>
      </c>
      <c r="C1427" s="68" t="s">
        <v>279</v>
      </c>
      <c r="D1427" s="68" t="s">
        <v>308</v>
      </c>
      <c r="E1427" s="68" t="s">
        <v>900</v>
      </c>
      <c r="F1427" s="68">
        <v>5</v>
      </c>
      <c r="H1427" s="68" t="s">
        <v>300</v>
      </c>
      <c r="I1427" s="68" t="s">
        <v>889</v>
      </c>
      <c r="J1427" s="92" t="s">
        <v>841</v>
      </c>
    </row>
    <row r="1428" spans="2:10">
      <c r="B1428" s="68" t="s">
        <v>839</v>
      </c>
      <c r="C1428" s="68" t="s">
        <v>279</v>
      </c>
      <c r="D1428" s="68" t="s">
        <v>317</v>
      </c>
      <c r="E1428" s="68" t="s">
        <v>900</v>
      </c>
      <c r="F1428" s="68">
        <v>5</v>
      </c>
      <c r="H1428" s="68" t="s">
        <v>300</v>
      </c>
      <c r="I1428" s="68" t="s">
        <v>889</v>
      </c>
      <c r="J1428" s="92" t="s">
        <v>842</v>
      </c>
    </row>
    <row r="1429" spans="2:10">
      <c r="B1429" s="68" t="s">
        <v>839</v>
      </c>
      <c r="C1429" s="68" t="s">
        <v>279</v>
      </c>
      <c r="D1429" s="68" t="s">
        <v>326</v>
      </c>
      <c r="E1429" s="68" t="s">
        <v>900</v>
      </c>
      <c r="F1429" s="68">
        <v>5</v>
      </c>
      <c r="H1429" s="68" t="s">
        <v>300</v>
      </c>
      <c r="I1429" s="68" t="s">
        <v>889</v>
      </c>
      <c r="J1429" s="92" t="s">
        <v>843</v>
      </c>
    </row>
    <row r="1430" spans="2:10">
      <c r="B1430" s="68" t="s">
        <v>839</v>
      </c>
      <c r="C1430" s="68" t="s">
        <v>279</v>
      </c>
      <c r="D1430" s="68" t="s">
        <v>335</v>
      </c>
      <c r="E1430" s="68" t="s">
        <v>900</v>
      </c>
      <c r="F1430" s="68">
        <v>5</v>
      </c>
      <c r="H1430" s="68" t="s">
        <v>300</v>
      </c>
      <c r="I1430" s="68" t="s">
        <v>889</v>
      </c>
      <c r="J1430" s="68" t="s">
        <v>844</v>
      </c>
    </row>
    <row r="1431" spans="2:10">
      <c r="B1431" s="68" t="s">
        <v>839</v>
      </c>
      <c r="C1431" s="68" t="s">
        <v>279</v>
      </c>
      <c r="D1431" s="68" t="s">
        <v>344</v>
      </c>
      <c r="E1431" s="68" t="s">
        <v>900</v>
      </c>
      <c r="F1431" s="68">
        <v>5</v>
      </c>
      <c r="H1431" s="68" t="s">
        <v>300</v>
      </c>
      <c r="I1431" s="68" t="s">
        <v>889</v>
      </c>
      <c r="J1431" s="92" t="s">
        <v>845</v>
      </c>
    </row>
    <row r="1432" spans="2:10">
      <c r="B1432" s="68" t="s">
        <v>839</v>
      </c>
      <c r="C1432" s="68" t="s">
        <v>279</v>
      </c>
      <c r="D1432" s="68" t="s">
        <v>353</v>
      </c>
      <c r="E1432" s="68" t="s">
        <v>900</v>
      </c>
      <c r="F1432" s="68">
        <v>5</v>
      </c>
      <c r="H1432" s="68" t="s">
        <v>300</v>
      </c>
      <c r="I1432" s="68" t="s">
        <v>889</v>
      </c>
      <c r="J1432" s="92" t="s">
        <v>846</v>
      </c>
    </row>
    <row r="1433" spans="2:10">
      <c r="B1433" s="68" t="s">
        <v>839</v>
      </c>
      <c r="C1433" s="68" t="s">
        <v>279</v>
      </c>
      <c r="D1433" s="68" t="s">
        <v>362</v>
      </c>
      <c r="E1433" s="68" t="s">
        <v>900</v>
      </c>
      <c r="F1433" s="68">
        <v>5</v>
      </c>
      <c r="H1433" s="68" t="s">
        <v>300</v>
      </c>
      <c r="I1433" s="68" t="s">
        <v>889</v>
      </c>
      <c r="J1433" s="92" t="s">
        <v>847</v>
      </c>
    </row>
    <row r="1434" spans="2:10">
      <c r="B1434" s="68" t="s">
        <v>839</v>
      </c>
      <c r="C1434" s="68" t="s">
        <v>279</v>
      </c>
      <c r="D1434" s="68" t="s">
        <v>371</v>
      </c>
      <c r="E1434" s="68" t="s">
        <v>900</v>
      </c>
      <c r="F1434" s="68">
        <v>5</v>
      </c>
      <c r="H1434" s="68" t="s">
        <v>300</v>
      </c>
      <c r="I1434" s="68" t="s">
        <v>889</v>
      </c>
      <c r="J1434" s="92" t="s">
        <v>848</v>
      </c>
    </row>
    <row r="1435" spans="2:10">
      <c r="B1435" s="68" t="s">
        <v>839</v>
      </c>
      <c r="C1435" s="68" t="s">
        <v>279</v>
      </c>
      <c r="D1435" s="68" t="s">
        <v>380</v>
      </c>
      <c r="E1435" s="68" t="s">
        <v>900</v>
      </c>
      <c r="F1435" s="68">
        <v>5</v>
      </c>
      <c r="H1435" s="68" t="s">
        <v>300</v>
      </c>
      <c r="I1435" s="68" t="s">
        <v>889</v>
      </c>
      <c r="J1435" s="92" t="s">
        <v>849</v>
      </c>
    </row>
    <row r="1436" spans="2:10">
      <c r="B1436" s="68" t="s">
        <v>839</v>
      </c>
      <c r="C1436" s="68" t="s">
        <v>279</v>
      </c>
      <c r="D1436" s="68" t="s">
        <v>389</v>
      </c>
      <c r="E1436" s="68" t="s">
        <v>900</v>
      </c>
      <c r="F1436" s="68">
        <v>5</v>
      </c>
      <c r="H1436" s="68" t="s">
        <v>300</v>
      </c>
      <c r="I1436" s="68" t="s">
        <v>889</v>
      </c>
      <c r="J1436" s="92" t="s">
        <v>850</v>
      </c>
    </row>
    <row r="1437" spans="2:10">
      <c r="B1437" s="68" t="s">
        <v>839</v>
      </c>
      <c r="C1437" s="68" t="s">
        <v>279</v>
      </c>
      <c r="D1437" s="68" t="s">
        <v>828</v>
      </c>
      <c r="E1437" s="68" t="s">
        <v>900</v>
      </c>
      <c r="F1437" s="68">
        <v>5</v>
      </c>
      <c r="H1437" s="68" t="s">
        <v>300</v>
      </c>
      <c r="I1437" s="68" t="s">
        <v>889</v>
      </c>
      <c r="J1437" s="92" t="s">
        <v>851</v>
      </c>
    </row>
    <row r="1438" spans="2:10">
      <c r="B1438" s="68" t="s">
        <v>839</v>
      </c>
      <c r="C1438" s="68" t="s">
        <v>279</v>
      </c>
      <c r="D1438" s="68" t="s">
        <v>407</v>
      </c>
      <c r="E1438" s="68" t="s">
        <v>900</v>
      </c>
      <c r="F1438" s="68">
        <v>5</v>
      </c>
      <c r="H1438" s="68" t="s">
        <v>300</v>
      </c>
      <c r="I1438" s="68" t="s">
        <v>889</v>
      </c>
      <c r="J1438" s="92" t="s">
        <v>852</v>
      </c>
    </row>
    <row r="1439" spans="2:10">
      <c r="B1439" s="68" t="s">
        <v>839</v>
      </c>
      <c r="C1439" s="68" t="s">
        <v>279</v>
      </c>
      <c r="D1439" s="68" t="s">
        <v>416</v>
      </c>
      <c r="E1439" s="68" t="s">
        <v>900</v>
      </c>
      <c r="F1439" s="68">
        <v>5</v>
      </c>
      <c r="H1439" s="68" t="s">
        <v>300</v>
      </c>
      <c r="I1439" s="68" t="s">
        <v>889</v>
      </c>
      <c r="J1439" s="92" t="s">
        <v>853</v>
      </c>
    </row>
    <row r="1440" spans="2:10">
      <c r="B1440" s="68" t="s">
        <v>839</v>
      </c>
      <c r="C1440" s="68" t="s">
        <v>279</v>
      </c>
      <c r="D1440" s="68" t="s">
        <v>425</v>
      </c>
      <c r="E1440" s="68" t="s">
        <v>900</v>
      </c>
      <c r="F1440" s="68">
        <v>5</v>
      </c>
      <c r="G1440" s="68" t="s">
        <v>910</v>
      </c>
      <c r="H1440" s="68" t="s">
        <v>300</v>
      </c>
      <c r="I1440" s="68" t="s">
        <v>889</v>
      </c>
      <c r="J1440" s="92" t="s">
        <v>854</v>
      </c>
    </row>
    <row r="1441" spans="2:10">
      <c r="B1441" s="68" t="s">
        <v>839</v>
      </c>
      <c r="C1441" s="68" t="s">
        <v>279</v>
      </c>
      <c r="D1441" s="68" t="s">
        <v>434</v>
      </c>
      <c r="E1441" s="68" t="s">
        <v>900</v>
      </c>
      <c r="F1441" s="68">
        <v>5</v>
      </c>
      <c r="H1441" s="68" t="s">
        <v>300</v>
      </c>
      <c r="I1441" s="68" t="s">
        <v>889</v>
      </c>
      <c r="J1441" s="92" t="s">
        <v>855</v>
      </c>
    </row>
    <row r="1442" spans="2:10">
      <c r="B1442" s="68" t="s">
        <v>839</v>
      </c>
      <c r="C1442" s="68" t="s">
        <v>279</v>
      </c>
      <c r="D1442" s="68" t="s">
        <v>440</v>
      </c>
      <c r="E1442" s="68" t="s">
        <v>900</v>
      </c>
      <c r="F1442" s="68">
        <v>5</v>
      </c>
      <c r="H1442" s="68" t="s">
        <v>300</v>
      </c>
      <c r="I1442" s="68" t="s">
        <v>889</v>
      </c>
      <c r="J1442" s="92" t="s">
        <v>856</v>
      </c>
    </row>
    <row r="1443" spans="2:10">
      <c r="B1443" s="68" t="s">
        <v>839</v>
      </c>
      <c r="C1443" s="68" t="s">
        <v>279</v>
      </c>
      <c r="D1443" s="68" t="s">
        <v>446</v>
      </c>
      <c r="E1443" s="68" t="s">
        <v>900</v>
      </c>
      <c r="F1443" s="68">
        <v>5</v>
      </c>
      <c r="H1443" s="68" t="s">
        <v>300</v>
      </c>
      <c r="I1443" s="68" t="s">
        <v>889</v>
      </c>
      <c r="J1443" s="92" t="s">
        <v>857</v>
      </c>
    </row>
    <row r="1444" spans="2:10">
      <c r="B1444" s="68" t="s">
        <v>839</v>
      </c>
      <c r="C1444" s="68" t="s">
        <v>279</v>
      </c>
      <c r="D1444" s="68" t="s">
        <v>455</v>
      </c>
      <c r="E1444" s="68" t="s">
        <v>900</v>
      </c>
      <c r="F1444" s="68">
        <v>5</v>
      </c>
      <c r="H1444" s="68" t="s">
        <v>300</v>
      </c>
      <c r="I1444" s="68" t="s">
        <v>889</v>
      </c>
      <c r="J1444" s="92" t="s">
        <v>858</v>
      </c>
    </row>
    <row r="1445" spans="2:10">
      <c r="B1445" s="68" t="s">
        <v>839</v>
      </c>
      <c r="C1445" s="68" t="s">
        <v>279</v>
      </c>
      <c r="D1445" s="68" t="s">
        <v>464</v>
      </c>
      <c r="E1445" s="68" t="s">
        <v>900</v>
      </c>
      <c r="F1445" s="68">
        <v>5</v>
      </c>
      <c r="H1445" s="68" t="s">
        <v>300</v>
      </c>
      <c r="I1445" s="68" t="s">
        <v>889</v>
      </c>
      <c r="J1445" s="92" t="s">
        <v>859</v>
      </c>
    </row>
    <row r="1446" spans="2:10">
      <c r="B1446" s="68" t="s">
        <v>839</v>
      </c>
      <c r="C1446" s="68" t="s">
        <v>279</v>
      </c>
      <c r="D1446" s="68" t="s">
        <v>473</v>
      </c>
      <c r="E1446" s="68" t="s">
        <v>900</v>
      </c>
      <c r="F1446" s="68">
        <v>5</v>
      </c>
      <c r="H1446" s="68" t="s">
        <v>300</v>
      </c>
      <c r="I1446" s="68" t="s">
        <v>889</v>
      </c>
      <c r="J1446" s="92" t="s">
        <v>860</v>
      </c>
    </row>
    <row r="1447" spans="2:10">
      <c r="B1447" s="68" t="s">
        <v>839</v>
      </c>
      <c r="C1447" s="68" t="s">
        <v>279</v>
      </c>
      <c r="D1447" s="68" t="s">
        <v>482</v>
      </c>
      <c r="E1447" s="68" t="s">
        <v>900</v>
      </c>
      <c r="F1447" s="68">
        <v>5</v>
      </c>
      <c r="H1447" s="68" t="s">
        <v>300</v>
      </c>
      <c r="I1447" s="68" t="s">
        <v>889</v>
      </c>
      <c r="J1447" s="92" t="s">
        <v>861</v>
      </c>
    </row>
    <row r="1448" spans="2:10">
      <c r="B1448" s="68" t="s">
        <v>839</v>
      </c>
      <c r="C1448" s="68" t="s">
        <v>279</v>
      </c>
      <c r="D1448" s="68" t="s">
        <v>491</v>
      </c>
      <c r="E1448" s="68" t="s">
        <v>900</v>
      </c>
      <c r="F1448" s="68">
        <v>5</v>
      </c>
      <c r="H1448" s="68" t="s">
        <v>300</v>
      </c>
      <c r="I1448" s="68" t="s">
        <v>889</v>
      </c>
      <c r="J1448" s="92" t="s">
        <v>862</v>
      </c>
    </row>
    <row r="1449" spans="2:10">
      <c r="B1449" s="68" t="s">
        <v>839</v>
      </c>
      <c r="C1449" s="68" t="s">
        <v>279</v>
      </c>
      <c r="D1449" s="68" t="s">
        <v>500</v>
      </c>
      <c r="E1449" s="68" t="s">
        <v>900</v>
      </c>
      <c r="F1449" s="68">
        <v>5</v>
      </c>
      <c r="H1449" s="68" t="s">
        <v>300</v>
      </c>
      <c r="I1449" s="68" t="s">
        <v>889</v>
      </c>
      <c r="J1449" s="92" t="s">
        <v>863</v>
      </c>
    </row>
    <row r="1450" spans="2:10">
      <c r="B1450" s="68" t="s">
        <v>839</v>
      </c>
      <c r="C1450" s="68" t="s">
        <v>279</v>
      </c>
      <c r="D1450" s="68" t="s">
        <v>509</v>
      </c>
      <c r="E1450" s="68" t="s">
        <v>900</v>
      </c>
      <c r="F1450" s="68">
        <v>5</v>
      </c>
      <c r="H1450" s="68" t="s">
        <v>300</v>
      </c>
      <c r="I1450" s="68" t="s">
        <v>889</v>
      </c>
      <c r="J1450" s="92" t="s">
        <v>864</v>
      </c>
    </row>
    <row r="1451" spans="2:10">
      <c r="B1451" s="68" t="s">
        <v>839</v>
      </c>
      <c r="C1451" s="68" t="s">
        <v>279</v>
      </c>
      <c r="D1451" s="68" t="s">
        <v>518</v>
      </c>
      <c r="E1451" s="68" t="s">
        <v>900</v>
      </c>
      <c r="F1451" s="68">
        <v>5</v>
      </c>
      <c r="H1451" s="68" t="s">
        <v>300</v>
      </c>
      <c r="I1451" s="68" t="s">
        <v>889</v>
      </c>
      <c r="J1451" s="92" t="s">
        <v>865</v>
      </c>
    </row>
    <row r="1452" spans="2:10">
      <c r="B1452" s="68" t="s">
        <v>839</v>
      </c>
      <c r="C1452" s="68" t="s">
        <v>279</v>
      </c>
      <c r="D1452" s="68" t="s">
        <v>527</v>
      </c>
      <c r="E1452" s="68" t="s">
        <v>900</v>
      </c>
      <c r="F1452" s="68">
        <v>5</v>
      </c>
      <c r="H1452" s="68" t="s">
        <v>300</v>
      </c>
      <c r="I1452" s="68" t="s">
        <v>889</v>
      </c>
      <c r="J1452" s="92" t="s">
        <v>866</v>
      </c>
    </row>
    <row r="1453" spans="2:10">
      <c r="B1453" s="68" t="s">
        <v>839</v>
      </c>
      <c r="C1453" s="68" t="s">
        <v>279</v>
      </c>
      <c r="D1453" s="68" t="s">
        <v>590</v>
      </c>
      <c r="E1453" s="68" t="s">
        <v>900</v>
      </c>
      <c r="F1453" s="68">
        <v>5</v>
      </c>
      <c r="H1453" s="68" t="s">
        <v>300</v>
      </c>
      <c r="I1453" s="68" t="s">
        <v>889</v>
      </c>
      <c r="J1453" s="68" t="s">
        <v>867</v>
      </c>
    </row>
    <row r="1454" spans="2:10">
      <c r="B1454" s="68" t="s">
        <v>839</v>
      </c>
      <c r="C1454" s="68" t="s">
        <v>279</v>
      </c>
      <c r="D1454" s="68" t="s">
        <v>599</v>
      </c>
      <c r="E1454" s="68" t="s">
        <v>900</v>
      </c>
      <c r="F1454" s="68">
        <v>5</v>
      </c>
      <c r="H1454" s="68" t="s">
        <v>300</v>
      </c>
      <c r="I1454" s="68" t="s">
        <v>889</v>
      </c>
      <c r="J1454" s="68" t="s">
        <v>868</v>
      </c>
    </row>
    <row r="1455" spans="2:10">
      <c r="B1455" s="68" t="s">
        <v>839</v>
      </c>
      <c r="C1455" s="68" t="s">
        <v>279</v>
      </c>
      <c r="D1455" s="68" t="s">
        <v>608</v>
      </c>
      <c r="E1455" s="68" t="s">
        <v>900</v>
      </c>
      <c r="F1455" s="68">
        <v>5</v>
      </c>
      <c r="H1455" s="68" t="s">
        <v>300</v>
      </c>
      <c r="I1455" s="68" t="s">
        <v>889</v>
      </c>
      <c r="J1455" s="68" t="s">
        <v>869</v>
      </c>
    </row>
    <row r="1456" spans="2:10">
      <c r="B1456" s="68" t="s">
        <v>839</v>
      </c>
      <c r="C1456" s="68" t="s">
        <v>279</v>
      </c>
      <c r="D1456" s="68" t="s">
        <v>617</v>
      </c>
      <c r="E1456" s="68" t="s">
        <v>900</v>
      </c>
      <c r="F1456" s="68">
        <v>5</v>
      </c>
      <c r="H1456" s="68" t="s">
        <v>300</v>
      </c>
      <c r="I1456" s="68" t="s">
        <v>889</v>
      </c>
      <c r="J1456" s="68" t="s">
        <v>870</v>
      </c>
    </row>
    <row r="1457" spans="2:10">
      <c r="B1457" s="68" t="s">
        <v>839</v>
      </c>
      <c r="C1457" s="68" t="s">
        <v>279</v>
      </c>
      <c r="D1457" s="68" t="s">
        <v>626</v>
      </c>
      <c r="E1457" s="68" t="s">
        <v>900</v>
      </c>
      <c r="F1457" s="68">
        <v>5</v>
      </c>
      <c r="H1457" s="68" t="s">
        <v>300</v>
      </c>
      <c r="I1457" s="68" t="s">
        <v>889</v>
      </c>
      <c r="J1457" s="68" t="s">
        <v>871</v>
      </c>
    </row>
    <row r="1458" spans="2:10">
      <c r="B1458" s="68" t="s">
        <v>839</v>
      </c>
      <c r="C1458" s="68" t="s">
        <v>279</v>
      </c>
      <c r="D1458" s="68" t="s">
        <v>818</v>
      </c>
      <c r="E1458" s="68" t="s">
        <v>900</v>
      </c>
      <c r="F1458" s="68">
        <v>5</v>
      </c>
      <c r="H1458" s="68" t="s">
        <v>300</v>
      </c>
      <c r="I1458" s="68" t="s">
        <v>889</v>
      </c>
      <c r="J1458" s="68" t="s">
        <v>872</v>
      </c>
    </row>
    <row r="1459" spans="2:10">
      <c r="B1459" s="68" t="s">
        <v>839</v>
      </c>
      <c r="C1459" s="68" t="s">
        <v>279</v>
      </c>
      <c r="D1459" s="68" t="s">
        <v>635</v>
      </c>
      <c r="E1459" s="68" t="s">
        <v>900</v>
      </c>
      <c r="F1459" s="68">
        <v>5</v>
      </c>
      <c r="H1459" s="68" t="s">
        <v>300</v>
      </c>
      <c r="I1459" s="68" t="s">
        <v>889</v>
      </c>
      <c r="J1459" s="68" t="s">
        <v>873</v>
      </c>
    </row>
    <row r="1460" spans="2:10">
      <c r="B1460" s="68" t="s">
        <v>839</v>
      </c>
      <c r="C1460" s="68" t="s">
        <v>279</v>
      </c>
      <c r="D1460" s="68" t="s">
        <v>644</v>
      </c>
      <c r="E1460" s="68" t="s">
        <v>900</v>
      </c>
      <c r="F1460" s="68">
        <v>5</v>
      </c>
      <c r="H1460" s="68" t="s">
        <v>300</v>
      </c>
      <c r="I1460" s="68" t="s">
        <v>889</v>
      </c>
      <c r="J1460" s="68" t="s">
        <v>874</v>
      </c>
    </row>
    <row r="1461" spans="2:10">
      <c r="B1461" s="68" t="s">
        <v>839</v>
      </c>
      <c r="C1461" s="68" t="s">
        <v>279</v>
      </c>
      <c r="D1461" s="68" t="s">
        <v>650</v>
      </c>
      <c r="E1461" s="68" t="s">
        <v>900</v>
      </c>
      <c r="F1461" s="68">
        <v>5</v>
      </c>
      <c r="H1461" s="68" t="s">
        <v>300</v>
      </c>
      <c r="I1461" s="68" t="s">
        <v>889</v>
      </c>
      <c r="J1461" s="68" t="s">
        <v>875</v>
      </c>
    </row>
    <row r="1462" spans="2:10">
      <c r="B1462" s="68" t="s">
        <v>839</v>
      </c>
      <c r="C1462" s="68" t="s">
        <v>279</v>
      </c>
      <c r="D1462" s="68" t="s">
        <v>659</v>
      </c>
      <c r="E1462" s="68" t="s">
        <v>900</v>
      </c>
      <c r="F1462" s="68">
        <v>5</v>
      </c>
      <c r="H1462" s="68" t="s">
        <v>300</v>
      </c>
      <c r="I1462" s="68" t="s">
        <v>889</v>
      </c>
      <c r="J1462" s="68" t="s">
        <v>876</v>
      </c>
    </row>
    <row r="1463" spans="2:10">
      <c r="B1463" s="68" t="s">
        <v>839</v>
      </c>
      <c r="C1463" s="68" t="s">
        <v>279</v>
      </c>
      <c r="D1463" s="68" t="s">
        <v>668</v>
      </c>
      <c r="E1463" s="68" t="s">
        <v>900</v>
      </c>
      <c r="F1463" s="68">
        <v>5</v>
      </c>
      <c r="H1463" s="68" t="s">
        <v>300</v>
      </c>
      <c r="I1463" s="68" t="s">
        <v>889</v>
      </c>
      <c r="J1463" s="68" t="s">
        <v>877</v>
      </c>
    </row>
    <row r="1464" spans="2:10">
      <c r="B1464" s="68" t="s">
        <v>839</v>
      </c>
      <c r="C1464" s="68" t="s">
        <v>279</v>
      </c>
      <c r="D1464" s="68" t="s">
        <v>677</v>
      </c>
      <c r="E1464" s="68" t="s">
        <v>900</v>
      </c>
      <c r="F1464" s="68">
        <v>5</v>
      </c>
      <c r="H1464" s="68" t="s">
        <v>300</v>
      </c>
      <c r="I1464" s="68" t="s">
        <v>889</v>
      </c>
      <c r="J1464" s="68" t="s">
        <v>878</v>
      </c>
    </row>
    <row r="1465" spans="2:10">
      <c r="B1465" s="68" t="s">
        <v>839</v>
      </c>
      <c r="C1465" s="68" t="s">
        <v>279</v>
      </c>
      <c r="D1465" s="68" t="s">
        <v>686</v>
      </c>
      <c r="E1465" s="68" t="s">
        <v>900</v>
      </c>
      <c r="F1465" s="68">
        <v>5</v>
      </c>
      <c r="H1465" s="68" t="s">
        <v>300</v>
      </c>
      <c r="I1465" s="68" t="s">
        <v>889</v>
      </c>
      <c r="J1465" s="68" t="s">
        <v>879</v>
      </c>
    </row>
    <row r="1466" spans="2:10">
      <c r="B1466" s="68" t="s">
        <v>839</v>
      </c>
      <c r="C1466" s="68" t="s">
        <v>279</v>
      </c>
      <c r="D1466" s="68" t="s">
        <v>907</v>
      </c>
      <c r="E1466" s="68" t="s">
        <v>900</v>
      </c>
      <c r="F1466" s="68">
        <v>5</v>
      </c>
      <c r="H1466" s="68" t="s">
        <v>300</v>
      </c>
      <c r="I1466" s="68" t="s">
        <v>889</v>
      </c>
      <c r="J1466" s="68" t="s">
        <v>902</v>
      </c>
    </row>
    <row r="1467" spans="2:10">
      <c r="B1467" s="68" t="s">
        <v>839</v>
      </c>
      <c r="C1467" s="68" t="s">
        <v>279</v>
      </c>
      <c r="D1467" s="68" t="s">
        <v>908</v>
      </c>
      <c r="E1467" s="68" t="s">
        <v>900</v>
      </c>
      <c r="F1467" s="68">
        <v>5</v>
      </c>
      <c r="H1467" s="68" t="s">
        <v>300</v>
      </c>
      <c r="I1467" s="68" t="s">
        <v>889</v>
      </c>
      <c r="J1467" s="68" t="s">
        <v>904</v>
      </c>
    </row>
    <row r="1468" spans="2:10">
      <c r="B1468" s="68" t="s">
        <v>839</v>
      </c>
      <c r="C1468" s="68" t="s">
        <v>279</v>
      </c>
      <c r="D1468" s="68" t="s">
        <v>692</v>
      </c>
      <c r="E1468" s="68" t="s">
        <v>900</v>
      </c>
      <c r="F1468" s="68">
        <v>5</v>
      </c>
      <c r="H1468" s="68" t="s">
        <v>300</v>
      </c>
      <c r="I1468" s="68" t="s">
        <v>889</v>
      </c>
      <c r="J1468" s="68" t="s">
        <v>880</v>
      </c>
    </row>
    <row r="1469" spans="2:10">
      <c r="B1469" s="68" t="s">
        <v>839</v>
      </c>
      <c r="C1469" s="68" t="s">
        <v>279</v>
      </c>
      <c r="D1469" s="68" t="s">
        <v>701</v>
      </c>
      <c r="E1469" s="68" t="s">
        <v>900</v>
      </c>
      <c r="F1469" s="68">
        <v>5</v>
      </c>
      <c r="H1469" s="68" t="s">
        <v>300</v>
      </c>
      <c r="I1469" s="68" t="s">
        <v>889</v>
      </c>
      <c r="J1469" s="68" t="s">
        <v>881</v>
      </c>
    </row>
    <row r="1470" spans="2:10">
      <c r="B1470" s="68" t="s">
        <v>839</v>
      </c>
      <c r="C1470" s="68" t="s">
        <v>279</v>
      </c>
      <c r="D1470" s="68" t="s">
        <v>710</v>
      </c>
      <c r="E1470" s="68" t="s">
        <v>900</v>
      </c>
      <c r="F1470" s="68">
        <v>5</v>
      </c>
      <c r="H1470" s="68" t="s">
        <v>300</v>
      </c>
      <c r="I1470" s="68" t="s">
        <v>889</v>
      </c>
      <c r="J1470" s="68" t="s">
        <v>882</v>
      </c>
    </row>
    <row r="1471" spans="2:10">
      <c r="B1471" s="68" t="s">
        <v>839</v>
      </c>
      <c r="C1471" s="68" t="s">
        <v>279</v>
      </c>
      <c r="D1471" s="68" t="s">
        <v>719</v>
      </c>
      <c r="E1471" s="68" t="s">
        <v>900</v>
      </c>
      <c r="F1471" s="68">
        <v>5</v>
      </c>
      <c r="H1471" s="68" t="s">
        <v>300</v>
      </c>
      <c r="I1471" s="68" t="s">
        <v>889</v>
      </c>
      <c r="J1471" s="68" t="s">
        <v>883</v>
      </c>
    </row>
    <row r="1472" spans="2:10">
      <c r="B1472" s="68" t="s">
        <v>839</v>
      </c>
      <c r="C1472" s="68" t="s">
        <v>279</v>
      </c>
      <c r="D1472" s="68" t="s">
        <v>728</v>
      </c>
      <c r="E1472" s="68" t="s">
        <v>900</v>
      </c>
      <c r="F1472" s="68">
        <v>5</v>
      </c>
      <c r="H1472" s="68" t="s">
        <v>300</v>
      </c>
      <c r="I1472" s="68" t="s">
        <v>889</v>
      </c>
      <c r="J1472" s="68" t="s">
        <v>884</v>
      </c>
    </row>
    <row r="1473" spans="2:10">
      <c r="B1473" s="68" t="s">
        <v>839</v>
      </c>
      <c r="C1473" s="68" t="s">
        <v>279</v>
      </c>
      <c r="D1473" s="68" t="s">
        <v>737</v>
      </c>
      <c r="E1473" s="68" t="s">
        <v>900</v>
      </c>
      <c r="F1473" s="68">
        <v>5</v>
      </c>
      <c r="H1473" s="68" t="s">
        <v>300</v>
      </c>
      <c r="I1473" s="68" t="s">
        <v>889</v>
      </c>
      <c r="J1473" s="68" t="s">
        <v>885</v>
      </c>
    </row>
    <row r="1474" spans="2:10">
      <c r="B1474" s="68" t="s">
        <v>839</v>
      </c>
      <c r="C1474" s="68" t="s">
        <v>279</v>
      </c>
      <c r="D1474" s="68" t="s">
        <v>746</v>
      </c>
      <c r="E1474" s="68" t="s">
        <v>900</v>
      </c>
      <c r="F1474" s="68">
        <v>5</v>
      </c>
      <c r="H1474" s="68" t="s">
        <v>300</v>
      </c>
      <c r="I1474" s="68" t="s">
        <v>889</v>
      </c>
      <c r="J1474" s="68" t="s">
        <v>886</v>
      </c>
    </row>
    <row r="1475" spans="2:10">
      <c r="B1475" s="68" t="s">
        <v>839</v>
      </c>
      <c r="C1475" s="68" t="s">
        <v>279</v>
      </c>
      <c r="D1475" s="68" t="s">
        <v>755</v>
      </c>
      <c r="E1475" s="68" t="s">
        <v>900</v>
      </c>
      <c r="F1475" s="68">
        <v>5</v>
      </c>
      <c r="H1475" s="68" t="s">
        <v>300</v>
      </c>
      <c r="I1475" s="68" t="s">
        <v>889</v>
      </c>
      <c r="J1475" s="68" t="s">
        <v>887</v>
      </c>
    </row>
    <row r="1476" spans="2:10">
      <c r="B1476" s="68" t="s">
        <v>839</v>
      </c>
      <c r="C1476" s="68" t="s">
        <v>280</v>
      </c>
      <c r="D1476" s="68" t="s">
        <v>302</v>
      </c>
      <c r="E1476" s="68" t="s">
        <v>900</v>
      </c>
      <c r="F1476" s="68">
        <v>5</v>
      </c>
      <c r="H1476" s="68" t="s">
        <v>300</v>
      </c>
      <c r="I1476" s="68" t="s">
        <v>840</v>
      </c>
      <c r="J1476" s="92" t="s">
        <v>841</v>
      </c>
    </row>
    <row r="1477" spans="2:10">
      <c r="B1477" s="68" t="s">
        <v>839</v>
      </c>
      <c r="C1477" s="68" t="s">
        <v>280</v>
      </c>
      <c r="D1477" s="68" t="s">
        <v>311</v>
      </c>
      <c r="E1477" s="68" t="s">
        <v>900</v>
      </c>
      <c r="F1477" s="68">
        <v>5</v>
      </c>
      <c r="H1477" s="68" t="s">
        <v>300</v>
      </c>
      <c r="I1477" s="68" t="s">
        <v>840</v>
      </c>
      <c r="J1477" s="92" t="s">
        <v>842</v>
      </c>
    </row>
    <row r="1478" spans="2:10">
      <c r="B1478" s="68" t="s">
        <v>839</v>
      </c>
      <c r="C1478" s="68" t="s">
        <v>280</v>
      </c>
      <c r="D1478" s="68" t="s">
        <v>320</v>
      </c>
      <c r="E1478" s="68" t="s">
        <v>900</v>
      </c>
      <c r="F1478" s="68">
        <v>5</v>
      </c>
      <c r="H1478" s="68" t="s">
        <v>300</v>
      </c>
      <c r="I1478" s="68" t="s">
        <v>840</v>
      </c>
      <c r="J1478" s="92" t="s">
        <v>843</v>
      </c>
    </row>
    <row r="1479" spans="2:10">
      <c r="B1479" s="68" t="s">
        <v>839</v>
      </c>
      <c r="C1479" s="68" t="s">
        <v>280</v>
      </c>
      <c r="D1479" s="68" t="s">
        <v>329</v>
      </c>
      <c r="E1479" s="68" t="s">
        <v>900</v>
      </c>
      <c r="F1479" s="68">
        <v>5</v>
      </c>
      <c r="H1479" s="68" t="s">
        <v>300</v>
      </c>
      <c r="I1479" s="68" t="s">
        <v>840</v>
      </c>
      <c r="J1479" s="68" t="s">
        <v>844</v>
      </c>
    </row>
    <row r="1480" spans="2:10">
      <c r="B1480" s="68" t="s">
        <v>839</v>
      </c>
      <c r="C1480" s="68" t="s">
        <v>280</v>
      </c>
      <c r="D1480" s="68" t="s">
        <v>338</v>
      </c>
      <c r="E1480" s="68" t="s">
        <v>900</v>
      </c>
      <c r="F1480" s="68">
        <v>5</v>
      </c>
      <c r="H1480" s="68" t="s">
        <v>300</v>
      </c>
      <c r="I1480" s="68" t="s">
        <v>840</v>
      </c>
      <c r="J1480" s="92" t="s">
        <v>845</v>
      </c>
    </row>
    <row r="1481" spans="2:10">
      <c r="B1481" s="68" t="s">
        <v>839</v>
      </c>
      <c r="C1481" s="68" t="s">
        <v>280</v>
      </c>
      <c r="D1481" s="68" t="s">
        <v>347</v>
      </c>
      <c r="E1481" s="68" t="s">
        <v>900</v>
      </c>
      <c r="F1481" s="68">
        <v>5</v>
      </c>
      <c r="H1481" s="68" t="s">
        <v>300</v>
      </c>
      <c r="I1481" s="68" t="s">
        <v>840</v>
      </c>
      <c r="J1481" s="92" t="s">
        <v>846</v>
      </c>
    </row>
    <row r="1482" spans="2:10">
      <c r="B1482" s="68" t="s">
        <v>839</v>
      </c>
      <c r="C1482" s="68" t="s">
        <v>280</v>
      </c>
      <c r="D1482" s="68" t="s">
        <v>356</v>
      </c>
      <c r="E1482" s="68" t="s">
        <v>900</v>
      </c>
      <c r="F1482" s="68">
        <v>5</v>
      </c>
      <c r="H1482" s="68" t="s">
        <v>300</v>
      </c>
      <c r="I1482" s="68" t="s">
        <v>840</v>
      </c>
      <c r="J1482" s="92" t="s">
        <v>847</v>
      </c>
    </row>
    <row r="1483" spans="2:10">
      <c r="B1483" s="68" t="s">
        <v>839</v>
      </c>
      <c r="C1483" s="68" t="s">
        <v>280</v>
      </c>
      <c r="D1483" s="68" t="s">
        <v>365</v>
      </c>
      <c r="E1483" s="68" t="s">
        <v>900</v>
      </c>
      <c r="F1483" s="68">
        <v>5</v>
      </c>
      <c r="H1483" s="68" t="s">
        <v>300</v>
      </c>
      <c r="I1483" s="68" t="s">
        <v>840</v>
      </c>
      <c r="J1483" s="92" t="s">
        <v>848</v>
      </c>
    </row>
    <row r="1484" spans="2:10">
      <c r="B1484" s="68" t="s">
        <v>839</v>
      </c>
      <c r="C1484" s="68" t="s">
        <v>280</v>
      </c>
      <c r="D1484" s="68" t="s">
        <v>374</v>
      </c>
      <c r="E1484" s="68" t="s">
        <v>900</v>
      </c>
      <c r="F1484" s="68">
        <v>5</v>
      </c>
      <c r="H1484" s="68" t="s">
        <v>300</v>
      </c>
      <c r="I1484" s="68" t="s">
        <v>840</v>
      </c>
      <c r="J1484" s="92" t="s">
        <v>849</v>
      </c>
    </row>
    <row r="1485" spans="2:10">
      <c r="B1485" s="68" t="s">
        <v>839</v>
      </c>
      <c r="C1485" s="68" t="s">
        <v>280</v>
      </c>
      <c r="D1485" s="68" t="s">
        <v>383</v>
      </c>
      <c r="E1485" s="68" t="s">
        <v>900</v>
      </c>
      <c r="F1485" s="68">
        <v>5</v>
      </c>
      <c r="H1485" s="68" t="s">
        <v>300</v>
      </c>
      <c r="I1485" s="68" t="s">
        <v>840</v>
      </c>
      <c r="J1485" s="92" t="s">
        <v>850</v>
      </c>
    </row>
    <row r="1486" spans="2:10">
      <c r="B1486" s="68" t="s">
        <v>839</v>
      </c>
      <c r="C1486" s="68" t="s">
        <v>280</v>
      </c>
      <c r="D1486" s="68" t="s">
        <v>826</v>
      </c>
      <c r="E1486" s="68" t="s">
        <v>900</v>
      </c>
      <c r="F1486" s="68">
        <v>5</v>
      </c>
      <c r="H1486" s="68" t="s">
        <v>300</v>
      </c>
      <c r="I1486" s="68" t="s">
        <v>840</v>
      </c>
      <c r="J1486" s="92" t="s">
        <v>851</v>
      </c>
    </row>
    <row r="1487" spans="2:10">
      <c r="B1487" s="68" t="s">
        <v>839</v>
      </c>
      <c r="C1487" s="68" t="s">
        <v>280</v>
      </c>
      <c r="D1487" s="68" t="s">
        <v>401</v>
      </c>
      <c r="E1487" s="68" t="s">
        <v>900</v>
      </c>
      <c r="F1487" s="68">
        <v>5</v>
      </c>
      <c r="H1487" s="68" t="s">
        <v>300</v>
      </c>
      <c r="I1487" s="68" t="s">
        <v>840</v>
      </c>
      <c r="J1487" s="92" t="s">
        <v>852</v>
      </c>
    </row>
    <row r="1488" spans="2:10">
      <c r="B1488" s="68" t="s">
        <v>839</v>
      </c>
      <c r="C1488" s="68" t="s">
        <v>280</v>
      </c>
      <c r="D1488" s="68" t="s">
        <v>410</v>
      </c>
      <c r="E1488" s="68" t="s">
        <v>900</v>
      </c>
      <c r="F1488" s="68">
        <v>5</v>
      </c>
      <c r="H1488" s="68" t="s">
        <v>300</v>
      </c>
      <c r="I1488" s="68" t="s">
        <v>840</v>
      </c>
      <c r="J1488" s="92" t="s">
        <v>853</v>
      </c>
    </row>
    <row r="1489" spans="2:10">
      <c r="B1489" s="68" t="s">
        <v>839</v>
      </c>
      <c r="C1489" s="68" t="s">
        <v>280</v>
      </c>
      <c r="D1489" s="68" t="s">
        <v>419</v>
      </c>
      <c r="E1489" s="68" t="s">
        <v>900</v>
      </c>
      <c r="F1489" s="68">
        <v>5</v>
      </c>
      <c r="G1489" s="68" t="s">
        <v>910</v>
      </c>
      <c r="H1489" s="68" t="s">
        <v>300</v>
      </c>
      <c r="I1489" s="68" t="s">
        <v>840</v>
      </c>
      <c r="J1489" s="92" t="s">
        <v>854</v>
      </c>
    </row>
    <row r="1490" spans="2:10">
      <c r="B1490" s="68" t="s">
        <v>839</v>
      </c>
      <c r="C1490" s="68" t="s">
        <v>280</v>
      </c>
      <c r="D1490" s="68" t="s">
        <v>428</v>
      </c>
      <c r="E1490" s="68" t="s">
        <v>900</v>
      </c>
      <c r="F1490" s="68">
        <v>5</v>
      </c>
      <c r="H1490" s="68" t="s">
        <v>300</v>
      </c>
      <c r="I1490" s="68" t="s">
        <v>840</v>
      </c>
      <c r="J1490" s="92" t="s">
        <v>855</v>
      </c>
    </row>
    <row r="1491" spans="2:10">
      <c r="B1491" s="68" t="s">
        <v>839</v>
      </c>
      <c r="C1491" s="68" t="s">
        <v>280</v>
      </c>
      <c r="D1491" s="68" t="s">
        <v>436</v>
      </c>
      <c r="E1491" s="68" t="s">
        <v>900</v>
      </c>
      <c r="F1491" s="68">
        <v>5</v>
      </c>
      <c r="H1491" s="68" t="s">
        <v>300</v>
      </c>
      <c r="I1491" s="68" t="s">
        <v>840</v>
      </c>
      <c r="J1491" s="92" t="s">
        <v>856</v>
      </c>
    </row>
    <row r="1492" spans="2:10">
      <c r="B1492" s="68" t="s">
        <v>839</v>
      </c>
      <c r="C1492" s="68" t="s">
        <v>280</v>
      </c>
      <c r="D1492" s="68" t="s">
        <v>442</v>
      </c>
      <c r="E1492" s="68" t="s">
        <v>900</v>
      </c>
      <c r="F1492" s="68">
        <v>5</v>
      </c>
      <c r="G1492" s="68" t="s">
        <v>917</v>
      </c>
      <c r="H1492" s="68" t="s">
        <v>300</v>
      </c>
      <c r="I1492" s="68" t="s">
        <v>840</v>
      </c>
      <c r="J1492" s="92" t="s">
        <v>857</v>
      </c>
    </row>
    <row r="1493" spans="2:10">
      <c r="B1493" s="68" t="s">
        <v>839</v>
      </c>
      <c r="C1493" s="68" t="s">
        <v>280</v>
      </c>
      <c r="D1493" s="68" t="s">
        <v>449</v>
      </c>
      <c r="E1493" s="68" t="s">
        <v>900</v>
      </c>
      <c r="F1493" s="68">
        <v>5</v>
      </c>
      <c r="H1493" s="68" t="s">
        <v>300</v>
      </c>
      <c r="I1493" s="68" t="s">
        <v>840</v>
      </c>
      <c r="J1493" s="92" t="s">
        <v>858</v>
      </c>
    </row>
    <row r="1494" spans="2:10">
      <c r="B1494" s="68" t="s">
        <v>839</v>
      </c>
      <c r="C1494" s="68" t="s">
        <v>280</v>
      </c>
      <c r="D1494" s="68" t="s">
        <v>458</v>
      </c>
      <c r="E1494" s="68" t="s">
        <v>900</v>
      </c>
      <c r="F1494" s="68">
        <v>5</v>
      </c>
      <c r="H1494" s="68" t="s">
        <v>300</v>
      </c>
      <c r="I1494" s="68" t="s">
        <v>840</v>
      </c>
      <c r="J1494" s="92" t="s">
        <v>859</v>
      </c>
    </row>
    <row r="1495" spans="2:10">
      <c r="B1495" s="68" t="s">
        <v>839</v>
      </c>
      <c r="C1495" s="68" t="s">
        <v>280</v>
      </c>
      <c r="D1495" s="68" t="s">
        <v>467</v>
      </c>
      <c r="E1495" s="68" t="s">
        <v>900</v>
      </c>
      <c r="F1495" s="68">
        <v>5</v>
      </c>
      <c r="H1495" s="68" t="s">
        <v>300</v>
      </c>
      <c r="I1495" s="68" t="s">
        <v>840</v>
      </c>
      <c r="J1495" s="92" t="s">
        <v>860</v>
      </c>
    </row>
    <row r="1496" spans="2:10">
      <c r="B1496" s="68" t="s">
        <v>839</v>
      </c>
      <c r="C1496" s="68" t="s">
        <v>280</v>
      </c>
      <c r="D1496" s="68" t="s">
        <v>476</v>
      </c>
      <c r="E1496" s="68" t="s">
        <v>900</v>
      </c>
      <c r="F1496" s="68">
        <v>5</v>
      </c>
      <c r="H1496" s="68" t="s">
        <v>300</v>
      </c>
      <c r="I1496" s="68" t="s">
        <v>840</v>
      </c>
      <c r="J1496" s="92" t="s">
        <v>861</v>
      </c>
    </row>
    <row r="1497" spans="2:10">
      <c r="B1497" s="68" t="s">
        <v>839</v>
      </c>
      <c r="C1497" s="68" t="s">
        <v>280</v>
      </c>
      <c r="D1497" s="68" t="s">
        <v>485</v>
      </c>
      <c r="E1497" s="68" t="s">
        <v>900</v>
      </c>
      <c r="F1497" s="68">
        <v>5</v>
      </c>
      <c r="H1497" s="68" t="s">
        <v>300</v>
      </c>
      <c r="I1497" s="68" t="s">
        <v>840</v>
      </c>
      <c r="J1497" s="92" t="s">
        <v>862</v>
      </c>
    </row>
    <row r="1498" spans="2:10">
      <c r="B1498" s="68" t="s">
        <v>839</v>
      </c>
      <c r="C1498" s="68" t="s">
        <v>280</v>
      </c>
      <c r="D1498" s="68" t="s">
        <v>494</v>
      </c>
      <c r="E1498" s="68" t="s">
        <v>900</v>
      </c>
      <c r="F1498" s="68">
        <v>5</v>
      </c>
      <c r="H1498" s="68" t="s">
        <v>300</v>
      </c>
      <c r="I1498" s="68" t="s">
        <v>840</v>
      </c>
      <c r="J1498" s="92" t="s">
        <v>863</v>
      </c>
    </row>
    <row r="1499" spans="2:10">
      <c r="B1499" s="68" t="s">
        <v>839</v>
      </c>
      <c r="C1499" s="68" t="s">
        <v>280</v>
      </c>
      <c r="D1499" s="68" t="s">
        <v>503</v>
      </c>
      <c r="E1499" s="68" t="s">
        <v>900</v>
      </c>
      <c r="F1499" s="68">
        <v>5</v>
      </c>
      <c r="H1499" s="68" t="s">
        <v>300</v>
      </c>
      <c r="I1499" s="68" t="s">
        <v>840</v>
      </c>
      <c r="J1499" s="92" t="s">
        <v>864</v>
      </c>
    </row>
    <row r="1500" spans="2:10">
      <c r="B1500" s="68" t="s">
        <v>839</v>
      </c>
      <c r="C1500" s="68" t="s">
        <v>280</v>
      </c>
      <c r="D1500" s="68" t="s">
        <v>512</v>
      </c>
      <c r="E1500" s="68" t="s">
        <v>900</v>
      </c>
      <c r="F1500" s="68">
        <v>5</v>
      </c>
      <c r="G1500" s="68" t="s">
        <v>917</v>
      </c>
      <c r="H1500" s="68" t="s">
        <v>300</v>
      </c>
      <c r="I1500" s="68" t="s">
        <v>840</v>
      </c>
      <c r="J1500" s="92" t="s">
        <v>865</v>
      </c>
    </row>
    <row r="1501" spans="2:10">
      <c r="B1501" s="68" t="s">
        <v>839</v>
      </c>
      <c r="C1501" s="68" t="s">
        <v>280</v>
      </c>
      <c r="D1501" s="68" t="s">
        <v>521</v>
      </c>
      <c r="E1501" s="68" t="s">
        <v>900</v>
      </c>
      <c r="F1501" s="68">
        <v>5</v>
      </c>
      <c r="H1501" s="68" t="s">
        <v>300</v>
      </c>
      <c r="I1501" s="68" t="s">
        <v>840</v>
      </c>
      <c r="J1501" s="92" t="s">
        <v>866</v>
      </c>
    </row>
    <row r="1502" spans="2:10">
      <c r="B1502" s="68" t="s">
        <v>839</v>
      </c>
      <c r="C1502" s="68" t="s">
        <v>280</v>
      </c>
      <c r="D1502" s="68" t="s">
        <v>584</v>
      </c>
      <c r="E1502" s="68" t="s">
        <v>900</v>
      </c>
      <c r="F1502" s="68">
        <v>5</v>
      </c>
      <c r="H1502" s="68" t="s">
        <v>300</v>
      </c>
      <c r="I1502" s="68" t="s">
        <v>840</v>
      </c>
      <c r="J1502" s="68" t="s">
        <v>867</v>
      </c>
    </row>
    <row r="1503" spans="2:10">
      <c r="B1503" s="68" t="s">
        <v>839</v>
      </c>
      <c r="C1503" s="68" t="s">
        <v>280</v>
      </c>
      <c r="D1503" s="68" t="s">
        <v>593</v>
      </c>
      <c r="E1503" s="68" t="s">
        <v>900</v>
      </c>
      <c r="F1503" s="68">
        <v>5</v>
      </c>
      <c r="H1503" s="68" t="s">
        <v>300</v>
      </c>
      <c r="I1503" s="68" t="s">
        <v>840</v>
      </c>
      <c r="J1503" s="68" t="s">
        <v>868</v>
      </c>
    </row>
    <row r="1504" spans="2:10">
      <c r="B1504" s="68" t="s">
        <v>839</v>
      </c>
      <c r="C1504" s="68" t="s">
        <v>280</v>
      </c>
      <c r="D1504" s="68" t="s">
        <v>602</v>
      </c>
      <c r="E1504" s="68" t="s">
        <v>900</v>
      </c>
      <c r="F1504" s="68">
        <v>5</v>
      </c>
      <c r="H1504" s="68" t="s">
        <v>300</v>
      </c>
      <c r="I1504" s="68" t="s">
        <v>840</v>
      </c>
      <c r="J1504" s="68" t="s">
        <v>869</v>
      </c>
    </row>
    <row r="1505" spans="2:10">
      <c r="B1505" s="68" t="s">
        <v>839</v>
      </c>
      <c r="C1505" s="68" t="s">
        <v>280</v>
      </c>
      <c r="D1505" s="68" t="s">
        <v>611</v>
      </c>
      <c r="E1505" s="68" t="s">
        <v>900</v>
      </c>
      <c r="F1505" s="68">
        <v>5</v>
      </c>
      <c r="H1505" s="68" t="s">
        <v>300</v>
      </c>
      <c r="I1505" s="68" t="s">
        <v>840</v>
      </c>
      <c r="J1505" s="68" t="s">
        <v>870</v>
      </c>
    </row>
    <row r="1506" spans="2:10">
      <c r="B1506" s="68" t="s">
        <v>839</v>
      </c>
      <c r="C1506" s="68" t="s">
        <v>280</v>
      </c>
      <c r="D1506" s="68" t="s">
        <v>620</v>
      </c>
      <c r="E1506" s="68" t="s">
        <v>900</v>
      </c>
      <c r="F1506" s="68">
        <v>5</v>
      </c>
      <c r="H1506" s="68" t="s">
        <v>300</v>
      </c>
      <c r="I1506" s="68" t="s">
        <v>840</v>
      </c>
      <c r="J1506" s="68" t="s">
        <v>871</v>
      </c>
    </row>
    <row r="1507" spans="2:10">
      <c r="B1507" s="68" t="s">
        <v>839</v>
      </c>
      <c r="C1507" s="68" t="s">
        <v>280</v>
      </c>
      <c r="D1507" s="68" t="s">
        <v>812</v>
      </c>
      <c r="E1507" s="68" t="s">
        <v>900</v>
      </c>
      <c r="F1507" s="68">
        <v>5</v>
      </c>
      <c r="H1507" s="68" t="s">
        <v>300</v>
      </c>
      <c r="I1507" s="68" t="s">
        <v>840</v>
      </c>
      <c r="J1507" s="68" t="s">
        <v>872</v>
      </c>
    </row>
    <row r="1508" spans="2:10">
      <c r="B1508" s="68" t="s">
        <v>839</v>
      </c>
      <c r="C1508" s="68" t="s">
        <v>280</v>
      </c>
      <c r="D1508" s="68" t="s">
        <v>629</v>
      </c>
      <c r="E1508" s="68" t="s">
        <v>900</v>
      </c>
      <c r="F1508" s="68">
        <v>5</v>
      </c>
      <c r="H1508" s="68" t="s">
        <v>300</v>
      </c>
      <c r="I1508" s="68" t="s">
        <v>840</v>
      </c>
      <c r="J1508" s="68" t="s">
        <v>873</v>
      </c>
    </row>
    <row r="1509" spans="2:10">
      <c r="B1509" s="68" t="s">
        <v>839</v>
      </c>
      <c r="C1509" s="68" t="s">
        <v>280</v>
      </c>
      <c r="D1509" s="68" t="s">
        <v>638</v>
      </c>
      <c r="E1509" s="68" t="s">
        <v>900</v>
      </c>
      <c r="F1509" s="68">
        <v>5</v>
      </c>
      <c r="H1509" s="68" t="s">
        <v>300</v>
      </c>
      <c r="I1509" s="68" t="s">
        <v>840</v>
      </c>
      <c r="J1509" s="68" t="s">
        <v>874</v>
      </c>
    </row>
    <row r="1510" spans="2:10">
      <c r="B1510" s="68" t="s">
        <v>839</v>
      </c>
      <c r="C1510" s="68" t="s">
        <v>280</v>
      </c>
      <c r="D1510" s="68" t="s">
        <v>647</v>
      </c>
      <c r="E1510" s="68" t="s">
        <v>900</v>
      </c>
      <c r="F1510" s="68">
        <v>5</v>
      </c>
      <c r="H1510" s="68" t="s">
        <v>300</v>
      </c>
      <c r="I1510" s="68" t="s">
        <v>840</v>
      </c>
      <c r="J1510" s="68" t="s">
        <v>875</v>
      </c>
    </row>
    <row r="1511" spans="2:10">
      <c r="B1511" s="68" t="s">
        <v>839</v>
      </c>
      <c r="C1511" s="68" t="s">
        <v>280</v>
      </c>
      <c r="D1511" s="68" t="s">
        <v>653</v>
      </c>
      <c r="E1511" s="68" t="s">
        <v>900</v>
      </c>
      <c r="F1511" s="68">
        <v>5</v>
      </c>
      <c r="H1511" s="68" t="s">
        <v>300</v>
      </c>
      <c r="I1511" s="68" t="s">
        <v>840</v>
      </c>
      <c r="J1511" s="68" t="s">
        <v>876</v>
      </c>
    </row>
    <row r="1512" spans="2:10">
      <c r="B1512" s="68" t="s">
        <v>839</v>
      </c>
      <c r="C1512" s="68" t="s">
        <v>280</v>
      </c>
      <c r="D1512" s="68" t="s">
        <v>662</v>
      </c>
      <c r="E1512" s="68" t="s">
        <v>900</v>
      </c>
      <c r="F1512" s="68">
        <v>5</v>
      </c>
      <c r="H1512" s="68" t="s">
        <v>300</v>
      </c>
      <c r="I1512" s="68" t="s">
        <v>840</v>
      </c>
      <c r="J1512" s="68" t="s">
        <v>877</v>
      </c>
    </row>
    <row r="1513" spans="2:10">
      <c r="B1513" s="68" t="s">
        <v>839</v>
      </c>
      <c r="C1513" s="68" t="s">
        <v>280</v>
      </c>
      <c r="D1513" s="68" t="s">
        <v>671</v>
      </c>
      <c r="E1513" s="68" t="s">
        <v>900</v>
      </c>
      <c r="F1513" s="68">
        <v>5</v>
      </c>
      <c r="H1513" s="68" t="s">
        <v>300</v>
      </c>
      <c r="I1513" s="68" t="s">
        <v>840</v>
      </c>
      <c r="J1513" s="68" t="s">
        <v>878</v>
      </c>
    </row>
    <row r="1514" spans="2:10">
      <c r="B1514" s="68" t="s">
        <v>839</v>
      </c>
      <c r="C1514" s="68" t="s">
        <v>280</v>
      </c>
      <c r="D1514" s="68" t="s">
        <v>680</v>
      </c>
      <c r="E1514" s="68" t="s">
        <v>900</v>
      </c>
      <c r="F1514" s="68">
        <v>5</v>
      </c>
      <c r="H1514" s="68" t="s">
        <v>300</v>
      </c>
      <c r="I1514" s="68" t="s">
        <v>840</v>
      </c>
      <c r="J1514" s="68" t="s">
        <v>879</v>
      </c>
    </row>
    <row r="1515" spans="2:10">
      <c r="B1515" s="68" t="s">
        <v>839</v>
      </c>
      <c r="C1515" s="68" t="s">
        <v>280</v>
      </c>
      <c r="D1515" s="68" t="s">
        <v>901</v>
      </c>
      <c r="E1515" s="68" t="s">
        <v>900</v>
      </c>
      <c r="F1515" s="68">
        <v>5</v>
      </c>
      <c r="H1515" s="68" t="s">
        <v>300</v>
      </c>
      <c r="I1515" s="68" t="s">
        <v>840</v>
      </c>
      <c r="J1515" s="68" t="s">
        <v>902</v>
      </c>
    </row>
    <row r="1516" spans="2:10">
      <c r="B1516" s="68" t="s">
        <v>839</v>
      </c>
      <c r="C1516" s="68" t="s">
        <v>280</v>
      </c>
      <c r="D1516" s="68" t="s">
        <v>903</v>
      </c>
      <c r="E1516" s="68" t="s">
        <v>900</v>
      </c>
      <c r="F1516" s="68">
        <v>5</v>
      </c>
      <c r="H1516" s="68" t="s">
        <v>300</v>
      </c>
      <c r="I1516" s="68" t="s">
        <v>840</v>
      </c>
      <c r="J1516" s="68" t="s">
        <v>904</v>
      </c>
    </row>
    <row r="1517" spans="2:10">
      <c r="B1517" s="68" t="s">
        <v>839</v>
      </c>
      <c r="C1517" s="68" t="s">
        <v>280</v>
      </c>
      <c r="D1517" s="68" t="s">
        <v>821</v>
      </c>
      <c r="E1517" s="68" t="s">
        <v>900</v>
      </c>
      <c r="F1517" s="68">
        <v>5</v>
      </c>
      <c r="H1517" s="68" t="s">
        <v>300</v>
      </c>
      <c r="I1517" s="68" t="s">
        <v>840</v>
      </c>
      <c r="J1517" s="68" t="s">
        <v>880</v>
      </c>
    </row>
    <row r="1518" spans="2:10">
      <c r="B1518" s="68" t="s">
        <v>839</v>
      </c>
      <c r="C1518" s="68" t="s">
        <v>280</v>
      </c>
      <c r="D1518" s="68" t="s">
        <v>695</v>
      </c>
      <c r="E1518" s="68" t="s">
        <v>900</v>
      </c>
      <c r="F1518" s="68">
        <v>5</v>
      </c>
      <c r="H1518" s="68" t="s">
        <v>300</v>
      </c>
      <c r="I1518" s="68" t="s">
        <v>840</v>
      </c>
      <c r="J1518" s="68" t="s">
        <v>881</v>
      </c>
    </row>
    <row r="1519" spans="2:10">
      <c r="B1519" s="68" t="s">
        <v>839</v>
      </c>
      <c r="C1519" s="68" t="s">
        <v>280</v>
      </c>
      <c r="D1519" s="68" t="s">
        <v>704</v>
      </c>
      <c r="E1519" s="68" t="s">
        <v>900</v>
      </c>
      <c r="F1519" s="68">
        <v>5</v>
      </c>
      <c r="H1519" s="68" t="s">
        <v>300</v>
      </c>
      <c r="I1519" s="68" t="s">
        <v>840</v>
      </c>
      <c r="J1519" s="68" t="s">
        <v>882</v>
      </c>
    </row>
    <row r="1520" spans="2:10">
      <c r="B1520" s="68" t="s">
        <v>839</v>
      </c>
      <c r="C1520" s="68" t="s">
        <v>280</v>
      </c>
      <c r="D1520" s="68" t="s">
        <v>713</v>
      </c>
      <c r="E1520" s="68" t="s">
        <v>900</v>
      </c>
      <c r="F1520" s="68">
        <v>5</v>
      </c>
      <c r="H1520" s="68" t="s">
        <v>300</v>
      </c>
      <c r="I1520" s="68" t="s">
        <v>840</v>
      </c>
      <c r="J1520" s="68" t="s">
        <v>883</v>
      </c>
    </row>
    <row r="1521" spans="2:10">
      <c r="B1521" s="68" t="s">
        <v>839</v>
      </c>
      <c r="C1521" s="68" t="s">
        <v>280</v>
      </c>
      <c r="D1521" s="68" t="s">
        <v>722</v>
      </c>
      <c r="E1521" s="68" t="s">
        <v>900</v>
      </c>
      <c r="F1521" s="68">
        <v>5</v>
      </c>
      <c r="H1521" s="68" t="s">
        <v>300</v>
      </c>
      <c r="I1521" s="68" t="s">
        <v>840</v>
      </c>
      <c r="J1521" s="68" t="s">
        <v>884</v>
      </c>
    </row>
    <row r="1522" spans="2:10">
      <c r="B1522" s="68" t="s">
        <v>839</v>
      </c>
      <c r="C1522" s="68" t="s">
        <v>280</v>
      </c>
      <c r="D1522" s="68" t="s">
        <v>731</v>
      </c>
      <c r="E1522" s="68" t="s">
        <v>900</v>
      </c>
      <c r="F1522" s="68">
        <v>5</v>
      </c>
      <c r="H1522" s="68" t="s">
        <v>300</v>
      </c>
      <c r="I1522" s="68" t="s">
        <v>840</v>
      </c>
      <c r="J1522" s="68" t="s">
        <v>885</v>
      </c>
    </row>
    <row r="1523" spans="2:10">
      <c r="B1523" s="68" t="s">
        <v>839</v>
      </c>
      <c r="C1523" s="68" t="s">
        <v>280</v>
      </c>
      <c r="D1523" s="68" t="s">
        <v>740</v>
      </c>
      <c r="E1523" s="68" t="s">
        <v>900</v>
      </c>
      <c r="F1523" s="68">
        <v>5</v>
      </c>
      <c r="G1523" s="68" t="s">
        <v>917</v>
      </c>
      <c r="H1523" s="68" t="s">
        <v>300</v>
      </c>
      <c r="I1523" s="68" t="s">
        <v>840</v>
      </c>
      <c r="J1523" s="68" t="s">
        <v>886</v>
      </c>
    </row>
    <row r="1524" spans="2:10">
      <c r="B1524" s="68" t="s">
        <v>839</v>
      </c>
      <c r="C1524" s="68" t="s">
        <v>280</v>
      </c>
      <c r="D1524" s="68" t="s">
        <v>749</v>
      </c>
      <c r="E1524" s="68" t="s">
        <v>900</v>
      </c>
      <c r="F1524" s="68">
        <v>5</v>
      </c>
      <c r="H1524" s="68" t="s">
        <v>300</v>
      </c>
      <c r="I1524" s="68" t="s">
        <v>840</v>
      </c>
      <c r="J1524" s="68" t="s">
        <v>887</v>
      </c>
    </row>
    <row r="1525" spans="2:10">
      <c r="B1525" s="68" t="s">
        <v>839</v>
      </c>
      <c r="C1525" s="68" t="s">
        <v>280</v>
      </c>
      <c r="D1525" s="68" t="s">
        <v>305</v>
      </c>
      <c r="E1525" s="68" t="s">
        <v>900</v>
      </c>
      <c r="F1525" s="68">
        <v>5</v>
      </c>
      <c r="G1525" s="68" t="s">
        <v>917</v>
      </c>
      <c r="H1525" s="68" t="s">
        <v>300</v>
      </c>
      <c r="I1525" s="68" t="s">
        <v>888</v>
      </c>
      <c r="J1525" s="92" t="s">
        <v>841</v>
      </c>
    </row>
    <row r="1526" spans="2:10">
      <c r="B1526" s="68" t="s">
        <v>839</v>
      </c>
      <c r="C1526" s="68" t="s">
        <v>280</v>
      </c>
      <c r="D1526" s="68" t="s">
        <v>314</v>
      </c>
      <c r="E1526" s="68" t="s">
        <v>900</v>
      </c>
      <c r="F1526" s="68">
        <v>5</v>
      </c>
      <c r="H1526" s="68" t="s">
        <v>300</v>
      </c>
      <c r="I1526" s="68" t="s">
        <v>888</v>
      </c>
      <c r="J1526" s="92" t="s">
        <v>842</v>
      </c>
    </row>
    <row r="1527" spans="2:10">
      <c r="B1527" s="68" t="s">
        <v>839</v>
      </c>
      <c r="C1527" s="68" t="s">
        <v>280</v>
      </c>
      <c r="D1527" s="68" t="s">
        <v>323</v>
      </c>
      <c r="E1527" s="68" t="s">
        <v>900</v>
      </c>
      <c r="F1527" s="68">
        <v>5</v>
      </c>
      <c r="G1527" s="68" t="s">
        <v>917</v>
      </c>
      <c r="H1527" s="68" t="s">
        <v>300</v>
      </c>
      <c r="I1527" s="68" t="s">
        <v>888</v>
      </c>
      <c r="J1527" s="92" t="s">
        <v>843</v>
      </c>
    </row>
    <row r="1528" spans="2:10">
      <c r="B1528" s="68" t="s">
        <v>839</v>
      </c>
      <c r="C1528" s="68" t="s">
        <v>280</v>
      </c>
      <c r="D1528" s="68" t="s">
        <v>332</v>
      </c>
      <c r="E1528" s="68" t="s">
        <v>900</v>
      </c>
      <c r="F1528" s="68">
        <v>5</v>
      </c>
      <c r="G1528" s="68" t="s">
        <v>917</v>
      </c>
      <c r="H1528" s="68" t="s">
        <v>300</v>
      </c>
      <c r="I1528" s="68" t="s">
        <v>888</v>
      </c>
      <c r="J1528" s="68" t="s">
        <v>844</v>
      </c>
    </row>
    <row r="1529" spans="2:10">
      <c r="B1529" s="68" t="s">
        <v>839</v>
      </c>
      <c r="C1529" s="68" t="s">
        <v>280</v>
      </c>
      <c r="D1529" s="68" t="s">
        <v>341</v>
      </c>
      <c r="E1529" s="68" t="s">
        <v>900</v>
      </c>
      <c r="F1529" s="68">
        <v>5</v>
      </c>
      <c r="G1529" s="68" t="s">
        <v>917</v>
      </c>
      <c r="H1529" s="68" t="s">
        <v>300</v>
      </c>
      <c r="I1529" s="68" t="s">
        <v>888</v>
      </c>
      <c r="J1529" s="92" t="s">
        <v>845</v>
      </c>
    </row>
    <row r="1530" spans="2:10">
      <c r="B1530" s="68" t="s">
        <v>839</v>
      </c>
      <c r="C1530" s="68" t="s">
        <v>280</v>
      </c>
      <c r="D1530" s="68" t="s">
        <v>350</v>
      </c>
      <c r="E1530" s="68" t="s">
        <v>900</v>
      </c>
      <c r="F1530" s="68">
        <v>5</v>
      </c>
      <c r="H1530" s="68" t="s">
        <v>300</v>
      </c>
      <c r="I1530" s="68" t="s">
        <v>888</v>
      </c>
      <c r="J1530" s="92" t="s">
        <v>846</v>
      </c>
    </row>
    <row r="1531" spans="2:10">
      <c r="B1531" s="68" t="s">
        <v>839</v>
      </c>
      <c r="C1531" s="68" t="s">
        <v>280</v>
      </c>
      <c r="D1531" s="68" t="s">
        <v>359</v>
      </c>
      <c r="E1531" s="68" t="s">
        <v>900</v>
      </c>
      <c r="F1531" s="68">
        <v>5</v>
      </c>
      <c r="H1531" s="68" t="s">
        <v>300</v>
      </c>
      <c r="I1531" s="68" t="s">
        <v>888</v>
      </c>
      <c r="J1531" s="92" t="s">
        <v>847</v>
      </c>
    </row>
    <row r="1532" spans="2:10">
      <c r="B1532" s="68" t="s">
        <v>839</v>
      </c>
      <c r="C1532" s="68" t="s">
        <v>280</v>
      </c>
      <c r="D1532" s="68" t="s">
        <v>368</v>
      </c>
      <c r="E1532" s="68" t="s">
        <v>900</v>
      </c>
      <c r="F1532" s="68">
        <v>5</v>
      </c>
      <c r="H1532" s="68" t="s">
        <v>300</v>
      </c>
      <c r="I1532" s="68" t="s">
        <v>888</v>
      </c>
      <c r="J1532" s="92" t="s">
        <v>848</v>
      </c>
    </row>
    <row r="1533" spans="2:10">
      <c r="B1533" s="68" t="s">
        <v>839</v>
      </c>
      <c r="C1533" s="68" t="s">
        <v>280</v>
      </c>
      <c r="D1533" s="68" t="s">
        <v>377</v>
      </c>
      <c r="E1533" s="68" t="s">
        <v>900</v>
      </c>
      <c r="F1533" s="68">
        <v>5</v>
      </c>
      <c r="G1533" s="68" t="s">
        <v>917</v>
      </c>
      <c r="H1533" s="68" t="s">
        <v>300</v>
      </c>
      <c r="I1533" s="68" t="s">
        <v>888</v>
      </c>
      <c r="J1533" s="92" t="s">
        <v>849</v>
      </c>
    </row>
    <row r="1534" spans="2:10">
      <c r="B1534" s="68" t="s">
        <v>839</v>
      </c>
      <c r="C1534" s="68" t="s">
        <v>280</v>
      </c>
      <c r="D1534" s="68" t="s">
        <v>386</v>
      </c>
      <c r="E1534" s="68" t="s">
        <v>900</v>
      </c>
      <c r="F1534" s="68">
        <v>5</v>
      </c>
      <c r="H1534" s="68" t="s">
        <v>300</v>
      </c>
      <c r="I1534" s="68" t="s">
        <v>888</v>
      </c>
      <c r="J1534" s="92" t="s">
        <v>850</v>
      </c>
    </row>
    <row r="1535" spans="2:10">
      <c r="B1535" s="68" t="s">
        <v>839</v>
      </c>
      <c r="C1535" s="68" t="s">
        <v>280</v>
      </c>
      <c r="D1535" s="68" t="s">
        <v>827</v>
      </c>
      <c r="E1535" s="68" t="s">
        <v>900</v>
      </c>
      <c r="F1535" s="68">
        <v>5</v>
      </c>
      <c r="H1535" s="68" t="s">
        <v>300</v>
      </c>
      <c r="I1535" s="68" t="s">
        <v>888</v>
      </c>
      <c r="J1535" s="92" t="s">
        <v>851</v>
      </c>
    </row>
    <row r="1536" spans="2:10">
      <c r="B1536" s="68" t="s">
        <v>839</v>
      </c>
      <c r="C1536" s="68" t="s">
        <v>280</v>
      </c>
      <c r="D1536" s="68" t="s">
        <v>404</v>
      </c>
      <c r="E1536" s="68" t="s">
        <v>900</v>
      </c>
      <c r="F1536" s="68">
        <v>5</v>
      </c>
      <c r="H1536" s="68" t="s">
        <v>300</v>
      </c>
      <c r="I1536" s="68" t="s">
        <v>888</v>
      </c>
      <c r="J1536" s="92" t="s">
        <v>852</v>
      </c>
    </row>
    <row r="1537" spans="2:10">
      <c r="B1537" s="68" t="s">
        <v>839</v>
      </c>
      <c r="C1537" s="68" t="s">
        <v>280</v>
      </c>
      <c r="D1537" s="68" t="s">
        <v>413</v>
      </c>
      <c r="E1537" s="68" t="s">
        <v>900</v>
      </c>
      <c r="F1537" s="68">
        <v>5</v>
      </c>
      <c r="G1537" s="68" t="s">
        <v>917</v>
      </c>
      <c r="H1537" s="68" t="s">
        <v>300</v>
      </c>
      <c r="I1537" s="68" t="s">
        <v>888</v>
      </c>
      <c r="J1537" s="92" t="s">
        <v>853</v>
      </c>
    </row>
    <row r="1538" spans="2:10">
      <c r="B1538" s="68" t="s">
        <v>839</v>
      </c>
      <c r="C1538" s="68" t="s">
        <v>280</v>
      </c>
      <c r="D1538" s="68" t="s">
        <v>422</v>
      </c>
      <c r="E1538" s="68" t="s">
        <v>900</v>
      </c>
      <c r="F1538" s="68">
        <v>5</v>
      </c>
      <c r="G1538" s="68" t="s">
        <v>917</v>
      </c>
      <c r="H1538" s="68" t="s">
        <v>300</v>
      </c>
      <c r="I1538" s="68" t="s">
        <v>888</v>
      </c>
      <c r="J1538" s="92" t="s">
        <v>854</v>
      </c>
    </row>
    <row r="1539" spans="2:10">
      <c r="B1539" s="68" t="s">
        <v>839</v>
      </c>
      <c r="C1539" s="68" t="s">
        <v>280</v>
      </c>
      <c r="D1539" s="68" t="s">
        <v>431</v>
      </c>
      <c r="E1539" s="68" t="s">
        <v>900</v>
      </c>
      <c r="F1539" s="68">
        <v>5</v>
      </c>
      <c r="H1539" s="68" t="s">
        <v>300</v>
      </c>
      <c r="I1539" s="68" t="s">
        <v>888</v>
      </c>
      <c r="J1539" s="92" t="s">
        <v>855</v>
      </c>
    </row>
    <row r="1540" spans="2:10">
      <c r="B1540" s="68" t="s">
        <v>839</v>
      </c>
      <c r="C1540" s="68" t="s">
        <v>280</v>
      </c>
      <c r="D1540" s="68" t="s">
        <v>438</v>
      </c>
      <c r="E1540" s="68" t="s">
        <v>900</v>
      </c>
      <c r="F1540" s="68">
        <v>5</v>
      </c>
      <c r="H1540" s="68" t="s">
        <v>300</v>
      </c>
      <c r="I1540" s="68" t="s">
        <v>888</v>
      </c>
      <c r="J1540" s="92" t="s">
        <v>856</v>
      </c>
    </row>
    <row r="1541" spans="2:10">
      <c r="B1541" s="68" t="s">
        <v>839</v>
      </c>
      <c r="C1541" s="68" t="s">
        <v>280</v>
      </c>
      <c r="D1541" s="68" t="s">
        <v>444</v>
      </c>
      <c r="E1541" s="68" t="s">
        <v>900</v>
      </c>
      <c r="F1541" s="68">
        <v>5</v>
      </c>
      <c r="G1541" s="68" t="s">
        <v>917</v>
      </c>
      <c r="H1541" s="68" t="s">
        <v>300</v>
      </c>
      <c r="I1541" s="68" t="s">
        <v>888</v>
      </c>
      <c r="J1541" s="92" t="s">
        <v>857</v>
      </c>
    </row>
    <row r="1542" spans="2:10">
      <c r="B1542" s="68" t="s">
        <v>839</v>
      </c>
      <c r="C1542" s="68" t="s">
        <v>280</v>
      </c>
      <c r="D1542" s="68" t="s">
        <v>452</v>
      </c>
      <c r="E1542" s="68" t="s">
        <v>900</v>
      </c>
      <c r="F1542" s="68">
        <v>5</v>
      </c>
      <c r="H1542" s="68" t="s">
        <v>300</v>
      </c>
      <c r="I1542" s="68" t="s">
        <v>888</v>
      </c>
      <c r="J1542" s="92" t="s">
        <v>858</v>
      </c>
    </row>
    <row r="1543" spans="2:10">
      <c r="B1543" s="68" t="s">
        <v>839</v>
      </c>
      <c r="C1543" s="68" t="s">
        <v>280</v>
      </c>
      <c r="D1543" s="68" t="s">
        <v>461</v>
      </c>
      <c r="E1543" s="68" t="s">
        <v>900</v>
      </c>
      <c r="F1543" s="68">
        <v>5</v>
      </c>
      <c r="H1543" s="68" t="s">
        <v>300</v>
      </c>
      <c r="I1543" s="68" t="s">
        <v>888</v>
      </c>
      <c r="J1543" s="92" t="s">
        <v>859</v>
      </c>
    </row>
    <row r="1544" spans="2:10">
      <c r="B1544" s="68" t="s">
        <v>839</v>
      </c>
      <c r="C1544" s="68" t="s">
        <v>280</v>
      </c>
      <c r="D1544" s="68" t="s">
        <v>470</v>
      </c>
      <c r="E1544" s="68" t="s">
        <v>900</v>
      </c>
      <c r="F1544" s="68">
        <v>5</v>
      </c>
      <c r="H1544" s="68" t="s">
        <v>300</v>
      </c>
      <c r="I1544" s="68" t="s">
        <v>888</v>
      </c>
      <c r="J1544" s="92" t="s">
        <v>860</v>
      </c>
    </row>
    <row r="1545" spans="2:10">
      <c r="B1545" s="68" t="s">
        <v>839</v>
      </c>
      <c r="C1545" s="68" t="s">
        <v>280</v>
      </c>
      <c r="D1545" s="68" t="s">
        <v>479</v>
      </c>
      <c r="E1545" s="68" t="s">
        <v>900</v>
      </c>
      <c r="F1545" s="68">
        <v>5</v>
      </c>
      <c r="H1545" s="68" t="s">
        <v>300</v>
      </c>
      <c r="I1545" s="68" t="s">
        <v>888</v>
      </c>
      <c r="J1545" s="92" t="s">
        <v>861</v>
      </c>
    </row>
    <row r="1546" spans="2:10">
      <c r="B1546" s="68" t="s">
        <v>839</v>
      </c>
      <c r="C1546" s="68" t="s">
        <v>280</v>
      </c>
      <c r="D1546" s="68" t="s">
        <v>488</v>
      </c>
      <c r="E1546" s="68" t="s">
        <v>900</v>
      </c>
      <c r="F1546" s="68">
        <v>5</v>
      </c>
      <c r="H1546" s="68" t="s">
        <v>300</v>
      </c>
      <c r="I1546" s="68" t="s">
        <v>888</v>
      </c>
      <c r="J1546" s="92" t="s">
        <v>862</v>
      </c>
    </row>
    <row r="1547" spans="2:10">
      <c r="B1547" s="68" t="s">
        <v>839</v>
      </c>
      <c r="C1547" s="68" t="s">
        <v>280</v>
      </c>
      <c r="D1547" s="68" t="s">
        <v>497</v>
      </c>
      <c r="E1547" s="68" t="s">
        <v>900</v>
      </c>
      <c r="F1547" s="68">
        <v>5</v>
      </c>
      <c r="G1547" s="68" t="s">
        <v>917</v>
      </c>
      <c r="H1547" s="68" t="s">
        <v>300</v>
      </c>
      <c r="I1547" s="68" t="s">
        <v>888</v>
      </c>
      <c r="J1547" s="92" t="s">
        <v>863</v>
      </c>
    </row>
    <row r="1548" spans="2:10">
      <c r="B1548" s="68" t="s">
        <v>839</v>
      </c>
      <c r="C1548" s="68" t="s">
        <v>280</v>
      </c>
      <c r="D1548" s="68" t="s">
        <v>506</v>
      </c>
      <c r="E1548" s="68" t="s">
        <v>900</v>
      </c>
      <c r="F1548" s="68">
        <v>5</v>
      </c>
      <c r="H1548" s="68" t="s">
        <v>300</v>
      </c>
      <c r="I1548" s="68" t="s">
        <v>888</v>
      </c>
      <c r="J1548" s="92" t="s">
        <v>864</v>
      </c>
    </row>
    <row r="1549" spans="2:10">
      <c r="B1549" s="68" t="s">
        <v>839</v>
      </c>
      <c r="C1549" s="68" t="s">
        <v>280</v>
      </c>
      <c r="D1549" s="68" t="s">
        <v>515</v>
      </c>
      <c r="E1549" s="68" t="s">
        <v>900</v>
      </c>
      <c r="F1549" s="68">
        <v>5</v>
      </c>
      <c r="H1549" s="68" t="s">
        <v>300</v>
      </c>
      <c r="I1549" s="68" t="s">
        <v>888</v>
      </c>
      <c r="J1549" s="92" t="s">
        <v>865</v>
      </c>
    </row>
    <row r="1550" spans="2:10">
      <c r="B1550" s="68" t="s">
        <v>839</v>
      </c>
      <c r="C1550" s="68" t="s">
        <v>280</v>
      </c>
      <c r="D1550" s="68" t="s">
        <v>524</v>
      </c>
      <c r="E1550" s="68" t="s">
        <v>900</v>
      </c>
      <c r="F1550" s="68">
        <v>5</v>
      </c>
      <c r="H1550" s="68" t="s">
        <v>300</v>
      </c>
      <c r="I1550" s="68" t="s">
        <v>888</v>
      </c>
      <c r="J1550" s="92" t="s">
        <v>866</v>
      </c>
    </row>
    <row r="1551" spans="2:10">
      <c r="B1551" s="68" t="s">
        <v>839</v>
      </c>
      <c r="C1551" s="68" t="s">
        <v>280</v>
      </c>
      <c r="D1551" s="68" t="s">
        <v>587</v>
      </c>
      <c r="E1551" s="68" t="s">
        <v>900</v>
      </c>
      <c r="F1551" s="68">
        <v>5</v>
      </c>
      <c r="H1551" s="68" t="s">
        <v>300</v>
      </c>
      <c r="I1551" s="68" t="s">
        <v>888</v>
      </c>
      <c r="J1551" s="68" t="s">
        <v>867</v>
      </c>
    </row>
    <row r="1552" spans="2:10">
      <c r="B1552" s="68" t="s">
        <v>839</v>
      </c>
      <c r="C1552" s="68" t="s">
        <v>280</v>
      </c>
      <c r="D1552" s="68" t="s">
        <v>596</v>
      </c>
      <c r="E1552" s="68" t="s">
        <v>900</v>
      </c>
      <c r="F1552" s="68">
        <v>5</v>
      </c>
      <c r="G1552" s="68" t="s">
        <v>917</v>
      </c>
      <c r="H1552" s="68" t="s">
        <v>300</v>
      </c>
      <c r="I1552" s="68" t="s">
        <v>888</v>
      </c>
      <c r="J1552" s="68" t="s">
        <v>868</v>
      </c>
    </row>
    <row r="1553" spans="2:10">
      <c r="B1553" s="68" t="s">
        <v>839</v>
      </c>
      <c r="C1553" s="68" t="s">
        <v>280</v>
      </c>
      <c r="D1553" s="68" t="s">
        <v>605</v>
      </c>
      <c r="E1553" s="68" t="s">
        <v>900</v>
      </c>
      <c r="F1553" s="68">
        <v>5</v>
      </c>
      <c r="G1553" s="68" t="s">
        <v>917</v>
      </c>
      <c r="H1553" s="68" t="s">
        <v>300</v>
      </c>
      <c r="I1553" s="68" t="s">
        <v>888</v>
      </c>
      <c r="J1553" s="68" t="s">
        <v>869</v>
      </c>
    </row>
    <row r="1554" spans="2:10">
      <c r="B1554" s="68" t="s">
        <v>839</v>
      </c>
      <c r="C1554" s="68" t="s">
        <v>280</v>
      </c>
      <c r="D1554" s="68" t="s">
        <v>614</v>
      </c>
      <c r="E1554" s="68" t="s">
        <v>900</v>
      </c>
      <c r="F1554" s="68">
        <v>5</v>
      </c>
      <c r="G1554" s="68" t="s">
        <v>917</v>
      </c>
      <c r="H1554" s="68" t="s">
        <v>300</v>
      </c>
      <c r="I1554" s="68" t="s">
        <v>888</v>
      </c>
      <c r="J1554" s="68" t="s">
        <v>870</v>
      </c>
    </row>
    <row r="1555" spans="2:10">
      <c r="B1555" s="68" t="s">
        <v>839</v>
      </c>
      <c r="C1555" s="68" t="s">
        <v>280</v>
      </c>
      <c r="D1555" s="68" t="s">
        <v>623</v>
      </c>
      <c r="E1555" s="68" t="s">
        <v>900</v>
      </c>
      <c r="F1555" s="68">
        <v>5</v>
      </c>
      <c r="G1555" s="68" t="s">
        <v>917</v>
      </c>
      <c r="H1555" s="68" t="s">
        <v>300</v>
      </c>
      <c r="I1555" s="68" t="s">
        <v>888</v>
      </c>
      <c r="J1555" s="68" t="s">
        <v>871</v>
      </c>
    </row>
    <row r="1556" spans="2:10">
      <c r="B1556" s="68" t="s">
        <v>839</v>
      </c>
      <c r="C1556" s="68" t="s">
        <v>280</v>
      </c>
      <c r="D1556" s="68" t="s">
        <v>815</v>
      </c>
      <c r="E1556" s="68" t="s">
        <v>900</v>
      </c>
      <c r="F1556" s="68">
        <v>5</v>
      </c>
      <c r="G1556" s="68" t="s">
        <v>917</v>
      </c>
      <c r="H1556" s="68" t="s">
        <v>300</v>
      </c>
      <c r="I1556" s="68" t="s">
        <v>888</v>
      </c>
      <c r="J1556" s="68" t="s">
        <v>872</v>
      </c>
    </row>
    <row r="1557" spans="2:10">
      <c r="B1557" s="68" t="s">
        <v>839</v>
      </c>
      <c r="C1557" s="68" t="s">
        <v>280</v>
      </c>
      <c r="D1557" s="68" t="s">
        <v>632</v>
      </c>
      <c r="E1557" s="68" t="s">
        <v>900</v>
      </c>
      <c r="F1557" s="68">
        <v>5</v>
      </c>
      <c r="G1557" s="68" t="s">
        <v>917</v>
      </c>
      <c r="H1557" s="68" t="s">
        <v>300</v>
      </c>
      <c r="I1557" s="68" t="s">
        <v>888</v>
      </c>
      <c r="J1557" s="68" t="s">
        <v>873</v>
      </c>
    </row>
    <row r="1558" spans="2:10">
      <c r="B1558" s="68" t="s">
        <v>839</v>
      </c>
      <c r="C1558" s="68" t="s">
        <v>280</v>
      </c>
      <c r="D1558" s="68" t="s">
        <v>641</v>
      </c>
      <c r="E1558" s="68" t="s">
        <v>900</v>
      </c>
      <c r="F1558" s="68">
        <v>5</v>
      </c>
      <c r="G1558" s="68" t="s">
        <v>917</v>
      </c>
      <c r="H1558" s="68" t="s">
        <v>300</v>
      </c>
      <c r="I1558" s="68" t="s">
        <v>888</v>
      </c>
      <c r="J1558" s="68" t="s">
        <v>874</v>
      </c>
    </row>
    <row r="1559" spans="2:10">
      <c r="B1559" s="68" t="s">
        <v>839</v>
      </c>
      <c r="C1559" s="68" t="s">
        <v>280</v>
      </c>
      <c r="D1559" s="68" t="s">
        <v>824</v>
      </c>
      <c r="E1559" s="68" t="s">
        <v>900</v>
      </c>
      <c r="F1559" s="68">
        <v>5</v>
      </c>
      <c r="H1559" s="68" t="s">
        <v>300</v>
      </c>
      <c r="I1559" s="68" t="s">
        <v>888</v>
      </c>
      <c r="J1559" s="68" t="s">
        <v>875</v>
      </c>
    </row>
    <row r="1560" spans="2:10">
      <c r="B1560" s="68" t="s">
        <v>839</v>
      </c>
      <c r="C1560" s="68" t="s">
        <v>280</v>
      </c>
      <c r="D1560" s="68" t="s">
        <v>656</v>
      </c>
      <c r="E1560" s="68" t="s">
        <v>900</v>
      </c>
      <c r="F1560" s="68">
        <v>5</v>
      </c>
      <c r="G1560" s="68" t="s">
        <v>917</v>
      </c>
      <c r="H1560" s="68" t="s">
        <v>300</v>
      </c>
      <c r="I1560" s="68" t="s">
        <v>888</v>
      </c>
      <c r="J1560" s="68" t="s">
        <v>876</v>
      </c>
    </row>
    <row r="1561" spans="2:10">
      <c r="B1561" s="68" t="s">
        <v>839</v>
      </c>
      <c r="C1561" s="68" t="s">
        <v>280</v>
      </c>
      <c r="D1561" s="68" t="s">
        <v>665</v>
      </c>
      <c r="E1561" s="68" t="s">
        <v>900</v>
      </c>
      <c r="F1561" s="68">
        <v>5</v>
      </c>
      <c r="G1561" s="68" t="s">
        <v>917</v>
      </c>
      <c r="H1561" s="68" t="s">
        <v>300</v>
      </c>
      <c r="I1561" s="68" t="s">
        <v>888</v>
      </c>
      <c r="J1561" s="68" t="s">
        <v>877</v>
      </c>
    </row>
    <row r="1562" spans="2:10">
      <c r="B1562" s="68" t="s">
        <v>839</v>
      </c>
      <c r="C1562" s="68" t="s">
        <v>280</v>
      </c>
      <c r="D1562" s="68" t="s">
        <v>674</v>
      </c>
      <c r="E1562" s="68" t="s">
        <v>900</v>
      </c>
      <c r="F1562" s="68">
        <v>5</v>
      </c>
      <c r="H1562" s="68" t="s">
        <v>300</v>
      </c>
      <c r="I1562" s="68" t="s">
        <v>888</v>
      </c>
      <c r="J1562" s="68" t="s">
        <v>878</v>
      </c>
    </row>
    <row r="1563" spans="2:10">
      <c r="B1563" s="68" t="s">
        <v>839</v>
      </c>
      <c r="C1563" s="68" t="s">
        <v>280</v>
      </c>
      <c r="D1563" s="68" t="s">
        <v>683</v>
      </c>
      <c r="E1563" s="68" t="s">
        <v>900</v>
      </c>
      <c r="F1563" s="68">
        <v>5</v>
      </c>
      <c r="G1563" s="68" t="s">
        <v>917</v>
      </c>
      <c r="H1563" s="68" t="s">
        <v>300</v>
      </c>
      <c r="I1563" s="68" t="s">
        <v>888</v>
      </c>
      <c r="J1563" s="68" t="s">
        <v>879</v>
      </c>
    </row>
    <row r="1564" spans="2:10">
      <c r="B1564" s="68" t="s">
        <v>839</v>
      </c>
      <c r="C1564" s="68" t="s">
        <v>280</v>
      </c>
      <c r="D1564" s="68" t="s">
        <v>905</v>
      </c>
      <c r="E1564" s="68" t="s">
        <v>900</v>
      </c>
      <c r="F1564" s="68">
        <v>5</v>
      </c>
      <c r="H1564" s="68" t="s">
        <v>300</v>
      </c>
      <c r="I1564" s="68" t="s">
        <v>888</v>
      </c>
      <c r="J1564" s="68" t="s">
        <v>902</v>
      </c>
    </row>
    <row r="1565" spans="2:10">
      <c r="B1565" s="68" t="s">
        <v>839</v>
      </c>
      <c r="C1565" s="68" t="s">
        <v>280</v>
      </c>
      <c r="D1565" s="68" t="s">
        <v>906</v>
      </c>
      <c r="E1565" s="68" t="s">
        <v>900</v>
      </c>
      <c r="F1565" s="68">
        <v>5</v>
      </c>
      <c r="H1565" s="68" t="s">
        <v>300</v>
      </c>
      <c r="I1565" s="68" t="s">
        <v>888</v>
      </c>
      <c r="J1565" s="68" t="s">
        <v>904</v>
      </c>
    </row>
    <row r="1566" spans="2:10">
      <c r="B1566" s="68" t="s">
        <v>839</v>
      </c>
      <c r="C1566" s="68" t="s">
        <v>280</v>
      </c>
      <c r="D1566" s="68" t="s">
        <v>689</v>
      </c>
      <c r="E1566" s="68" t="s">
        <v>900</v>
      </c>
      <c r="F1566" s="68">
        <v>5</v>
      </c>
      <c r="G1566" s="68" t="s">
        <v>917</v>
      </c>
      <c r="H1566" s="68" t="s">
        <v>300</v>
      </c>
      <c r="I1566" s="68" t="s">
        <v>888</v>
      </c>
      <c r="J1566" s="68" t="s">
        <v>880</v>
      </c>
    </row>
    <row r="1567" spans="2:10">
      <c r="B1567" s="68" t="s">
        <v>839</v>
      </c>
      <c r="C1567" s="68" t="s">
        <v>280</v>
      </c>
      <c r="D1567" s="68" t="s">
        <v>698</v>
      </c>
      <c r="E1567" s="68" t="s">
        <v>900</v>
      </c>
      <c r="F1567" s="68">
        <v>5</v>
      </c>
      <c r="G1567" s="68" t="s">
        <v>917</v>
      </c>
      <c r="H1567" s="68" t="s">
        <v>300</v>
      </c>
      <c r="I1567" s="68" t="s">
        <v>888</v>
      </c>
      <c r="J1567" s="68" t="s">
        <v>881</v>
      </c>
    </row>
    <row r="1568" spans="2:10">
      <c r="B1568" s="68" t="s">
        <v>839</v>
      </c>
      <c r="C1568" s="68" t="s">
        <v>280</v>
      </c>
      <c r="D1568" s="68" t="s">
        <v>707</v>
      </c>
      <c r="E1568" s="68" t="s">
        <v>900</v>
      </c>
      <c r="F1568" s="68">
        <v>5</v>
      </c>
      <c r="H1568" s="68" t="s">
        <v>300</v>
      </c>
      <c r="I1568" s="68" t="s">
        <v>888</v>
      </c>
      <c r="J1568" s="68" t="s">
        <v>882</v>
      </c>
    </row>
    <row r="1569" spans="2:10">
      <c r="B1569" s="68" t="s">
        <v>839</v>
      </c>
      <c r="C1569" s="68" t="s">
        <v>280</v>
      </c>
      <c r="D1569" s="68" t="s">
        <v>716</v>
      </c>
      <c r="E1569" s="68" t="s">
        <v>900</v>
      </c>
      <c r="F1569" s="68">
        <v>5</v>
      </c>
      <c r="H1569" s="68" t="s">
        <v>300</v>
      </c>
      <c r="I1569" s="68" t="s">
        <v>888</v>
      </c>
      <c r="J1569" s="68" t="s">
        <v>883</v>
      </c>
    </row>
    <row r="1570" spans="2:10">
      <c r="B1570" s="68" t="s">
        <v>839</v>
      </c>
      <c r="C1570" s="68" t="s">
        <v>280</v>
      </c>
      <c r="D1570" s="68" t="s">
        <v>725</v>
      </c>
      <c r="E1570" s="68" t="s">
        <v>900</v>
      </c>
      <c r="F1570" s="68">
        <v>5</v>
      </c>
      <c r="H1570" s="68" t="s">
        <v>300</v>
      </c>
      <c r="I1570" s="68" t="s">
        <v>888</v>
      </c>
      <c r="J1570" s="68" t="s">
        <v>884</v>
      </c>
    </row>
    <row r="1571" spans="2:10">
      <c r="B1571" s="68" t="s">
        <v>839</v>
      </c>
      <c r="C1571" s="68" t="s">
        <v>280</v>
      </c>
      <c r="D1571" s="68" t="s">
        <v>734</v>
      </c>
      <c r="E1571" s="68" t="s">
        <v>900</v>
      </c>
      <c r="F1571" s="68">
        <v>5</v>
      </c>
      <c r="H1571" s="68" t="s">
        <v>300</v>
      </c>
      <c r="I1571" s="68" t="s">
        <v>888</v>
      </c>
      <c r="J1571" s="68" t="s">
        <v>885</v>
      </c>
    </row>
    <row r="1572" spans="2:10">
      <c r="B1572" s="68" t="s">
        <v>839</v>
      </c>
      <c r="C1572" s="68" t="s">
        <v>280</v>
      </c>
      <c r="D1572" s="68" t="s">
        <v>743</v>
      </c>
      <c r="E1572" s="68" t="s">
        <v>900</v>
      </c>
      <c r="F1572" s="68">
        <v>5</v>
      </c>
      <c r="G1572" s="68" t="s">
        <v>917</v>
      </c>
      <c r="H1572" s="68" t="s">
        <v>300</v>
      </c>
      <c r="I1572" s="68" t="s">
        <v>888</v>
      </c>
      <c r="J1572" s="68" t="s">
        <v>886</v>
      </c>
    </row>
    <row r="1573" spans="2:10">
      <c r="B1573" s="68" t="s">
        <v>839</v>
      </c>
      <c r="C1573" s="68" t="s">
        <v>280</v>
      </c>
      <c r="D1573" s="68" t="s">
        <v>752</v>
      </c>
      <c r="E1573" s="68" t="s">
        <v>900</v>
      </c>
      <c r="F1573" s="68">
        <v>5</v>
      </c>
      <c r="G1573" s="68" t="s">
        <v>917</v>
      </c>
      <c r="H1573" s="68" t="s">
        <v>300</v>
      </c>
      <c r="I1573" s="68" t="s">
        <v>888</v>
      </c>
      <c r="J1573" s="68" t="s">
        <v>887</v>
      </c>
    </row>
    <row r="1574" spans="2:10">
      <c r="B1574" s="68" t="s">
        <v>839</v>
      </c>
      <c r="C1574" s="68" t="s">
        <v>280</v>
      </c>
      <c r="D1574" s="68" t="s">
        <v>308</v>
      </c>
      <c r="E1574" s="68" t="s">
        <v>900</v>
      </c>
      <c r="F1574" s="68">
        <v>5</v>
      </c>
      <c r="G1574" s="68" t="s">
        <v>917</v>
      </c>
      <c r="H1574" s="68" t="s">
        <v>300</v>
      </c>
      <c r="I1574" s="68" t="s">
        <v>889</v>
      </c>
      <c r="J1574" s="92" t="s">
        <v>841</v>
      </c>
    </row>
    <row r="1575" spans="2:10">
      <c r="B1575" s="68" t="s">
        <v>839</v>
      </c>
      <c r="C1575" s="68" t="s">
        <v>280</v>
      </c>
      <c r="D1575" s="68" t="s">
        <v>317</v>
      </c>
      <c r="E1575" s="68" t="s">
        <v>900</v>
      </c>
      <c r="F1575" s="68">
        <v>5</v>
      </c>
      <c r="H1575" s="68" t="s">
        <v>300</v>
      </c>
      <c r="I1575" s="68" t="s">
        <v>889</v>
      </c>
      <c r="J1575" s="92" t="s">
        <v>842</v>
      </c>
    </row>
    <row r="1576" spans="2:10">
      <c r="B1576" s="68" t="s">
        <v>839</v>
      </c>
      <c r="C1576" s="68" t="s">
        <v>280</v>
      </c>
      <c r="D1576" s="68" t="s">
        <v>326</v>
      </c>
      <c r="E1576" s="68" t="s">
        <v>900</v>
      </c>
      <c r="F1576" s="68">
        <v>5</v>
      </c>
      <c r="G1576" s="68" t="s">
        <v>917</v>
      </c>
      <c r="H1576" s="68" t="s">
        <v>300</v>
      </c>
      <c r="I1576" s="68" t="s">
        <v>889</v>
      </c>
      <c r="J1576" s="92" t="s">
        <v>843</v>
      </c>
    </row>
    <row r="1577" spans="2:10">
      <c r="B1577" s="68" t="s">
        <v>839</v>
      </c>
      <c r="C1577" s="68" t="s">
        <v>280</v>
      </c>
      <c r="D1577" s="68" t="s">
        <v>335</v>
      </c>
      <c r="E1577" s="68" t="s">
        <v>900</v>
      </c>
      <c r="F1577" s="68">
        <v>5</v>
      </c>
      <c r="G1577" s="68" t="s">
        <v>917</v>
      </c>
      <c r="H1577" s="68" t="s">
        <v>300</v>
      </c>
      <c r="I1577" s="68" t="s">
        <v>889</v>
      </c>
      <c r="J1577" s="68" t="s">
        <v>844</v>
      </c>
    </row>
    <row r="1578" spans="2:10">
      <c r="B1578" s="68" t="s">
        <v>839</v>
      </c>
      <c r="C1578" s="68" t="s">
        <v>280</v>
      </c>
      <c r="D1578" s="68" t="s">
        <v>344</v>
      </c>
      <c r="E1578" s="68" t="s">
        <v>900</v>
      </c>
      <c r="F1578" s="68">
        <v>5</v>
      </c>
      <c r="G1578" s="68" t="s">
        <v>917</v>
      </c>
      <c r="H1578" s="68" t="s">
        <v>300</v>
      </c>
      <c r="I1578" s="68" t="s">
        <v>889</v>
      </c>
      <c r="J1578" s="92" t="s">
        <v>845</v>
      </c>
    </row>
    <row r="1579" spans="2:10">
      <c r="B1579" s="68" t="s">
        <v>839</v>
      </c>
      <c r="C1579" s="68" t="s">
        <v>280</v>
      </c>
      <c r="D1579" s="68" t="s">
        <v>353</v>
      </c>
      <c r="E1579" s="68" t="s">
        <v>900</v>
      </c>
      <c r="F1579" s="68">
        <v>5</v>
      </c>
      <c r="H1579" s="68" t="s">
        <v>300</v>
      </c>
      <c r="I1579" s="68" t="s">
        <v>889</v>
      </c>
      <c r="J1579" s="92" t="s">
        <v>846</v>
      </c>
    </row>
    <row r="1580" spans="2:10">
      <c r="B1580" s="68" t="s">
        <v>839</v>
      </c>
      <c r="C1580" s="68" t="s">
        <v>280</v>
      </c>
      <c r="D1580" s="68" t="s">
        <v>362</v>
      </c>
      <c r="E1580" s="68" t="s">
        <v>900</v>
      </c>
      <c r="F1580" s="68">
        <v>5</v>
      </c>
      <c r="H1580" s="68" t="s">
        <v>300</v>
      </c>
      <c r="I1580" s="68" t="s">
        <v>889</v>
      </c>
      <c r="J1580" s="92" t="s">
        <v>847</v>
      </c>
    </row>
    <row r="1581" spans="2:10">
      <c r="B1581" s="68" t="s">
        <v>839</v>
      </c>
      <c r="C1581" s="68" t="s">
        <v>280</v>
      </c>
      <c r="D1581" s="68" t="s">
        <v>371</v>
      </c>
      <c r="E1581" s="68" t="s">
        <v>900</v>
      </c>
      <c r="F1581" s="68">
        <v>5</v>
      </c>
      <c r="H1581" s="68" t="s">
        <v>300</v>
      </c>
      <c r="I1581" s="68" t="s">
        <v>889</v>
      </c>
      <c r="J1581" s="92" t="s">
        <v>848</v>
      </c>
    </row>
    <row r="1582" spans="2:10">
      <c r="B1582" s="68" t="s">
        <v>839</v>
      </c>
      <c r="C1582" s="68" t="s">
        <v>280</v>
      </c>
      <c r="D1582" s="68" t="s">
        <v>380</v>
      </c>
      <c r="E1582" s="68" t="s">
        <v>900</v>
      </c>
      <c r="F1582" s="68">
        <v>5</v>
      </c>
      <c r="G1582" s="68" t="s">
        <v>917</v>
      </c>
      <c r="H1582" s="68" t="s">
        <v>300</v>
      </c>
      <c r="I1582" s="68" t="s">
        <v>889</v>
      </c>
      <c r="J1582" s="92" t="s">
        <v>849</v>
      </c>
    </row>
    <row r="1583" spans="2:10">
      <c r="B1583" s="68" t="s">
        <v>839</v>
      </c>
      <c r="C1583" s="68" t="s">
        <v>280</v>
      </c>
      <c r="D1583" s="68" t="s">
        <v>389</v>
      </c>
      <c r="E1583" s="68" t="s">
        <v>900</v>
      </c>
      <c r="F1583" s="68">
        <v>5</v>
      </c>
      <c r="H1583" s="68" t="s">
        <v>300</v>
      </c>
      <c r="I1583" s="68" t="s">
        <v>889</v>
      </c>
      <c r="J1583" s="92" t="s">
        <v>850</v>
      </c>
    </row>
    <row r="1584" spans="2:10">
      <c r="B1584" s="68" t="s">
        <v>839</v>
      </c>
      <c r="C1584" s="68" t="s">
        <v>280</v>
      </c>
      <c r="D1584" s="68" t="s">
        <v>828</v>
      </c>
      <c r="E1584" s="68" t="s">
        <v>900</v>
      </c>
      <c r="F1584" s="68">
        <v>5</v>
      </c>
      <c r="H1584" s="68" t="s">
        <v>300</v>
      </c>
      <c r="I1584" s="68" t="s">
        <v>889</v>
      </c>
      <c r="J1584" s="92" t="s">
        <v>851</v>
      </c>
    </row>
    <row r="1585" spans="2:10">
      <c r="B1585" s="68" t="s">
        <v>839</v>
      </c>
      <c r="C1585" s="68" t="s">
        <v>280</v>
      </c>
      <c r="D1585" s="68" t="s">
        <v>407</v>
      </c>
      <c r="E1585" s="68" t="s">
        <v>900</v>
      </c>
      <c r="F1585" s="68">
        <v>5</v>
      </c>
      <c r="H1585" s="68" t="s">
        <v>300</v>
      </c>
      <c r="I1585" s="68" t="s">
        <v>889</v>
      </c>
      <c r="J1585" s="92" t="s">
        <v>852</v>
      </c>
    </row>
    <row r="1586" spans="2:10">
      <c r="B1586" s="68" t="s">
        <v>839</v>
      </c>
      <c r="C1586" s="68" t="s">
        <v>280</v>
      </c>
      <c r="D1586" s="68" t="s">
        <v>416</v>
      </c>
      <c r="E1586" s="68" t="s">
        <v>900</v>
      </c>
      <c r="F1586" s="68">
        <v>5</v>
      </c>
      <c r="G1586" s="68" t="s">
        <v>917</v>
      </c>
      <c r="H1586" s="68" t="s">
        <v>300</v>
      </c>
      <c r="I1586" s="68" t="s">
        <v>889</v>
      </c>
      <c r="J1586" s="92" t="s">
        <v>853</v>
      </c>
    </row>
    <row r="1587" spans="2:10">
      <c r="B1587" s="68" t="s">
        <v>839</v>
      </c>
      <c r="C1587" s="68" t="s">
        <v>280</v>
      </c>
      <c r="D1587" s="68" t="s">
        <v>425</v>
      </c>
      <c r="E1587" s="68" t="s">
        <v>900</v>
      </c>
      <c r="F1587" s="68">
        <v>5</v>
      </c>
      <c r="G1587" s="68" t="s">
        <v>917</v>
      </c>
      <c r="H1587" s="68" t="s">
        <v>300</v>
      </c>
      <c r="I1587" s="68" t="s">
        <v>889</v>
      </c>
      <c r="J1587" s="92" t="s">
        <v>854</v>
      </c>
    </row>
    <row r="1588" spans="2:10">
      <c r="B1588" s="68" t="s">
        <v>839</v>
      </c>
      <c r="C1588" s="68" t="s">
        <v>280</v>
      </c>
      <c r="D1588" s="68" t="s">
        <v>434</v>
      </c>
      <c r="E1588" s="68" t="s">
        <v>900</v>
      </c>
      <c r="F1588" s="68">
        <v>5</v>
      </c>
      <c r="H1588" s="68" t="s">
        <v>300</v>
      </c>
      <c r="I1588" s="68" t="s">
        <v>889</v>
      </c>
      <c r="J1588" s="92" t="s">
        <v>855</v>
      </c>
    </row>
    <row r="1589" spans="2:10">
      <c r="B1589" s="68" t="s">
        <v>839</v>
      </c>
      <c r="C1589" s="68" t="s">
        <v>280</v>
      </c>
      <c r="D1589" s="68" t="s">
        <v>440</v>
      </c>
      <c r="E1589" s="68" t="s">
        <v>900</v>
      </c>
      <c r="F1589" s="68">
        <v>5</v>
      </c>
      <c r="H1589" s="68" t="s">
        <v>300</v>
      </c>
      <c r="I1589" s="68" t="s">
        <v>889</v>
      </c>
      <c r="J1589" s="92" t="s">
        <v>856</v>
      </c>
    </row>
    <row r="1590" spans="2:10">
      <c r="B1590" s="68" t="s">
        <v>839</v>
      </c>
      <c r="C1590" s="68" t="s">
        <v>280</v>
      </c>
      <c r="D1590" s="68" t="s">
        <v>446</v>
      </c>
      <c r="E1590" s="68" t="s">
        <v>900</v>
      </c>
      <c r="F1590" s="68">
        <v>5</v>
      </c>
      <c r="G1590" s="68" t="s">
        <v>917</v>
      </c>
      <c r="H1590" s="68" t="s">
        <v>300</v>
      </c>
      <c r="I1590" s="68" t="s">
        <v>889</v>
      </c>
      <c r="J1590" s="92" t="s">
        <v>857</v>
      </c>
    </row>
    <row r="1591" spans="2:10">
      <c r="B1591" s="68" t="s">
        <v>839</v>
      </c>
      <c r="C1591" s="68" t="s">
        <v>280</v>
      </c>
      <c r="D1591" s="68" t="s">
        <v>455</v>
      </c>
      <c r="E1591" s="68" t="s">
        <v>900</v>
      </c>
      <c r="F1591" s="68">
        <v>5</v>
      </c>
      <c r="H1591" s="68" t="s">
        <v>300</v>
      </c>
      <c r="I1591" s="68" t="s">
        <v>889</v>
      </c>
      <c r="J1591" s="92" t="s">
        <v>858</v>
      </c>
    </row>
    <row r="1592" spans="2:10">
      <c r="B1592" s="68" t="s">
        <v>839</v>
      </c>
      <c r="C1592" s="68" t="s">
        <v>280</v>
      </c>
      <c r="D1592" s="68" t="s">
        <v>464</v>
      </c>
      <c r="E1592" s="68" t="s">
        <v>900</v>
      </c>
      <c r="F1592" s="68">
        <v>5</v>
      </c>
      <c r="H1592" s="68" t="s">
        <v>300</v>
      </c>
      <c r="I1592" s="68" t="s">
        <v>889</v>
      </c>
      <c r="J1592" s="92" t="s">
        <v>859</v>
      </c>
    </row>
    <row r="1593" spans="2:10">
      <c r="B1593" s="68" t="s">
        <v>839</v>
      </c>
      <c r="C1593" s="68" t="s">
        <v>280</v>
      </c>
      <c r="D1593" s="68" t="s">
        <v>473</v>
      </c>
      <c r="E1593" s="68" t="s">
        <v>900</v>
      </c>
      <c r="F1593" s="68">
        <v>5</v>
      </c>
      <c r="H1593" s="68" t="s">
        <v>300</v>
      </c>
      <c r="I1593" s="68" t="s">
        <v>889</v>
      </c>
      <c r="J1593" s="92" t="s">
        <v>860</v>
      </c>
    </row>
    <row r="1594" spans="2:10">
      <c r="B1594" s="68" t="s">
        <v>839</v>
      </c>
      <c r="C1594" s="68" t="s">
        <v>280</v>
      </c>
      <c r="D1594" s="68" t="s">
        <v>482</v>
      </c>
      <c r="E1594" s="68" t="s">
        <v>900</v>
      </c>
      <c r="F1594" s="68">
        <v>5</v>
      </c>
      <c r="H1594" s="68" t="s">
        <v>300</v>
      </c>
      <c r="I1594" s="68" t="s">
        <v>889</v>
      </c>
      <c r="J1594" s="92" t="s">
        <v>861</v>
      </c>
    </row>
    <row r="1595" spans="2:10">
      <c r="B1595" s="68" t="s">
        <v>839</v>
      </c>
      <c r="C1595" s="68" t="s">
        <v>280</v>
      </c>
      <c r="D1595" s="68" t="s">
        <v>491</v>
      </c>
      <c r="E1595" s="68" t="s">
        <v>900</v>
      </c>
      <c r="F1595" s="68">
        <v>5</v>
      </c>
      <c r="H1595" s="68" t="s">
        <v>300</v>
      </c>
      <c r="I1595" s="68" t="s">
        <v>889</v>
      </c>
      <c r="J1595" s="92" t="s">
        <v>862</v>
      </c>
    </row>
    <row r="1596" spans="2:10">
      <c r="B1596" s="68" t="s">
        <v>839</v>
      </c>
      <c r="C1596" s="68" t="s">
        <v>280</v>
      </c>
      <c r="D1596" s="68" t="s">
        <v>500</v>
      </c>
      <c r="E1596" s="68" t="s">
        <v>900</v>
      </c>
      <c r="F1596" s="68">
        <v>5</v>
      </c>
      <c r="G1596" s="68" t="s">
        <v>917</v>
      </c>
      <c r="H1596" s="68" t="s">
        <v>300</v>
      </c>
      <c r="I1596" s="68" t="s">
        <v>889</v>
      </c>
      <c r="J1596" s="92" t="s">
        <v>863</v>
      </c>
    </row>
    <row r="1597" spans="2:10">
      <c r="B1597" s="68" t="s">
        <v>839</v>
      </c>
      <c r="C1597" s="68" t="s">
        <v>280</v>
      </c>
      <c r="D1597" s="68" t="s">
        <v>509</v>
      </c>
      <c r="E1597" s="68" t="s">
        <v>900</v>
      </c>
      <c r="F1597" s="68">
        <v>5</v>
      </c>
      <c r="H1597" s="68" t="s">
        <v>300</v>
      </c>
      <c r="I1597" s="68" t="s">
        <v>889</v>
      </c>
      <c r="J1597" s="92" t="s">
        <v>864</v>
      </c>
    </row>
    <row r="1598" spans="2:10">
      <c r="B1598" s="68" t="s">
        <v>839</v>
      </c>
      <c r="C1598" s="68" t="s">
        <v>280</v>
      </c>
      <c r="D1598" s="68" t="s">
        <v>518</v>
      </c>
      <c r="E1598" s="68" t="s">
        <v>900</v>
      </c>
      <c r="F1598" s="68">
        <v>5</v>
      </c>
      <c r="H1598" s="68" t="s">
        <v>300</v>
      </c>
      <c r="I1598" s="68" t="s">
        <v>889</v>
      </c>
      <c r="J1598" s="92" t="s">
        <v>865</v>
      </c>
    </row>
    <row r="1599" spans="2:10">
      <c r="B1599" s="68" t="s">
        <v>839</v>
      </c>
      <c r="C1599" s="68" t="s">
        <v>280</v>
      </c>
      <c r="D1599" s="68" t="s">
        <v>527</v>
      </c>
      <c r="E1599" s="68" t="s">
        <v>900</v>
      </c>
      <c r="F1599" s="68">
        <v>5</v>
      </c>
      <c r="H1599" s="68" t="s">
        <v>300</v>
      </c>
      <c r="I1599" s="68" t="s">
        <v>889</v>
      </c>
      <c r="J1599" s="92" t="s">
        <v>866</v>
      </c>
    </row>
    <row r="1600" spans="2:10">
      <c r="B1600" s="68" t="s">
        <v>839</v>
      </c>
      <c r="C1600" s="68" t="s">
        <v>280</v>
      </c>
      <c r="D1600" s="68" t="s">
        <v>590</v>
      </c>
      <c r="E1600" s="68" t="s">
        <v>900</v>
      </c>
      <c r="F1600" s="68">
        <v>5</v>
      </c>
      <c r="H1600" s="68" t="s">
        <v>300</v>
      </c>
      <c r="I1600" s="68" t="s">
        <v>889</v>
      </c>
      <c r="J1600" s="68" t="s">
        <v>867</v>
      </c>
    </row>
    <row r="1601" spans="2:10">
      <c r="B1601" s="68" t="s">
        <v>839</v>
      </c>
      <c r="C1601" s="68" t="s">
        <v>280</v>
      </c>
      <c r="D1601" s="68" t="s">
        <v>599</v>
      </c>
      <c r="E1601" s="68" t="s">
        <v>900</v>
      </c>
      <c r="F1601" s="68">
        <v>5</v>
      </c>
      <c r="G1601" s="68" t="s">
        <v>917</v>
      </c>
      <c r="H1601" s="68" t="s">
        <v>300</v>
      </c>
      <c r="I1601" s="68" t="s">
        <v>889</v>
      </c>
      <c r="J1601" s="68" t="s">
        <v>868</v>
      </c>
    </row>
    <row r="1602" spans="2:10">
      <c r="B1602" s="68" t="s">
        <v>839</v>
      </c>
      <c r="C1602" s="68" t="s">
        <v>280</v>
      </c>
      <c r="D1602" s="68" t="s">
        <v>608</v>
      </c>
      <c r="E1602" s="68" t="s">
        <v>900</v>
      </c>
      <c r="F1602" s="68">
        <v>5</v>
      </c>
      <c r="G1602" s="68" t="s">
        <v>917</v>
      </c>
      <c r="H1602" s="68" t="s">
        <v>300</v>
      </c>
      <c r="I1602" s="68" t="s">
        <v>889</v>
      </c>
      <c r="J1602" s="68" t="s">
        <v>869</v>
      </c>
    </row>
    <row r="1603" spans="2:10">
      <c r="B1603" s="68" t="s">
        <v>839</v>
      </c>
      <c r="C1603" s="68" t="s">
        <v>280</v>
      </c>
      <c r="D1603" s="68" t="s">
        <v>617</v>
      </c>
      <c r="E1603" s="68" t="s">
        <v>900</v>
      </c>
      <c r="F1603" s="68">
        <v>5</v>
      </c>
      <c r="G1603" s="68" t="s">
        <v>917</v>
      </c>
      <c r="H1603" s="68" t="s">
        <v>300</v>
      </c>
      <c r="I1603" s="68" t="s">
        <v>889</v>
      </c>
      <c r="J1603" s="68" t="s">
        <v>870</v>
      </c>
    </row>
    <row r="1604" spans="2:10">
      <c r="B1604" s="68" t="s">
        <v>839</v>
      </c>
      <c r="C1604" s="68" t="s">
        <v>280</v>
      </c>
      <c r="D1604" s="68" t="s">
        <v>626</v>
      </c>
      <c r="E1604" s="68" t="s">
        <v>900</v>
      </c>
      <c r="F1604" s="68">
        <v>5</v>
      </c>
      <c r="G1604" s="68" t="s">
        <v>917</v>
      </c>
      <c r="H1604" s="68" t="s">
        <v>300</v>
      </c>
      <c r="I1604" s="68" t="s">
        <v>889</v>
      </c>
      <c r="J1604" s="68" t="s">
        <v>871</v>
      </c>
    </row>
    <row r="1605" spans="2:10">
      <c r="B1605" s="68" t="s">
        <v>839</v>
      </c>
      <c r="C1605" s="68" t="s">
        <v>280</v>
      </c>
      <c r="D1605" s="68" t="s">
        <v>818</v>
      </c>
      <c r="E1605" s="68" t="s">
        <v>900</v>
      </c>
      <c r="F1605" s="68">
        <v>5</v>
      </c>
      <c r="G1605" s="68" t="s">
        <v>917</v>
      </c>
      <c r="H1605" s="68" t="s">
        <v>300</v>
      </c>
      <c r="I1605" s="68" t="s">
        <v>889</v>
      </c>
      <c r="J1605" s="68" t="s">
        <v>872</v>
      </c>
    </row>
    <row r="1606" spans="2:10">
      <c r="B1606" s="68" t="s">
        <v>839</v>
      </c>
      <c r="C1606" s="68" t="s">
        <v>280</v>
      </c>
      <c r="D1606" s="68" t="s">
        <v>635</v>
      </c>
      <c r="E1606" s="68" t="s">
        <v>900</v>
      </c>
      <c r="F1606" s="68">
        <v>5</v>
      </c>
      <c r="G1606" s="68" t="s">
        <v>917</v>
      </c>
      <c r="H1606" s="68" t="s">
        <v>300</v>
      </c>
      <c r="I1606" s="68" t="s">
        <v>889</v>
      </c>
      <c r="J1606" s="68" t="s">
        <v>873</v>
      </c>
    </row>
    <row r="1607" spans="2:10">
      <c r="B1607" s="68" t="s">
        <v>839</v>
      </c>
      <c r="C1607" s="68" t="s">
        <v>280</v>
      </c>
      <c r="D1607" s="68" t="s">
        <v>644</v>
      </c>
      <c r="E1607" s="68" t="s">
        <v>900</v>
      </c>
      <c r="F1607" s="68">
        <v>5</v>
      </c>
      <c r="G1607" s="68" t="s">
        <v>917</v>
      </c>
      <c r="H1607" s="68" t="s">
        <v>300</v>
      </c>
      <c r="I1607" s="68" t="s">
        <v>889</v>
      </c>
      <c r="J1607" s="68" t="s">
        <v>874</v>
      </c>
    </row>
    <row r="1608" spans="2:10">
      <c r="B1608" s="68" t="s">
        <v>839</v>
      </c>
      <c r="C1608" s="68" t="s">
        <v>280</v>
      </c>
      <c r="D1608" s="68" t="s">
        <v>650</v>
      </c>
      <c r="E1608" s="68" t="s">
        <v>900</v>
      </c>
      <c r="F1608" s="68">
        <v>5</v>
      </c>
      <c r="H1608" s="68" t="s">
        <v>300</v>
      </c>
      <c r="I1608" s="68" t="s">
        <v>889</v>
      </c>
      <c r="J1608" s="68" t="s">
        <v>875</v>
      </c>
    </row>
    <row r="1609" spans="2:10">
      <c r="B1609" s="68" t="s">
        <v>839</v>
      </c>
      <c r="C1609" s="68" t="s">
        <v>280</v>
      </c>
      <c r="D1609" s="68" t="s">
        <v>659</v>
      </c>
      <c r="E1609" s="68" t="s">
        <v>900</v>
      </c>
      <c r="F1609" s="68">
        <v>5</v>
      </c>
      <c r="G1609" s="68" t="s">
        <v>917</v>
      </c>
      <c r="H1609" s="68" t="s">
        <v>300</v>
      </c>
      <c r="I1609" s="68" t="s">
        <v>889</v>
      </c>
      <c r="J1609" s="68" t="s">
        <v>876</v>
      </c>
    </row>
    <row r="1610" spans="2:10">
      <c r="B1610" s="68" t="s">
        <v>839</v>
      </c>
      <c r="C1610" s="68" t="s">
        <v>280</v>
      </c>
      <c r="D1610" s="68" t="s">
        <v>668</v>
      </c>
      <c r="E1610" s="68" t="s">
        <v>900</v>
      </c>
      <c r="F1610" s="68">
        <v>5</v>
      </c>
      <c r="G1610" s="68" t="s">
        <v>917</v>
      </c>
      <c r="H1610" s="68" t="s">
        <v>300</v>
      </c>
      <c r="I1610" s="68" t="s">
        <v>889</v>
      </c>
      <c r="J1610" s="68" t="s">
        <v>877</v>
      </c>
    </row>
    <row r="1611" spans="2:10">
      <c r="B1611" s="68" t="s">
        <v>839</v>
      </c>
      <c r="C1611" s="68" t="s">
        <v>280</v>
      </c>
      <c r="D1611" s="68" t="s">
        <v>677</v>
      </c>
      <c r="E1611" s="68" t="s">
        <v>900</v>
      </c>
      <c r="F1611" s="68">
        <v>5</v>
      </c>
      <c r="H1611" s="68" t="s">
        <v>300</v>
      </c>
      <c r="I1611" s="68" t="s">
        <v>889</v>
      </c>
      <c r="J1611" s="68" t="s">
        <v>878</v>
      </c>
    </row>
    <row r="1612" spans="2:10">
      <c r="B1612" s="68" t="s">
        <v>839</v>
      </c>
      <c r="C1612" s="68" t="s">
        <v>280</v>
      </c>
      <c r="D1612" s="68" t="s">
        <v>686</v>
      </c>
      <c r="E1612" s="68" t="s">
        <v>900</v>
      </c>
      <c r="F1612" s="68">
        <v>5</v>
      </c>
      <c r="G1612" s="68" t="s">
        <v>917</v>
      </c>
      <c r="H1612" s="68" t="s">
        <v>300</v>
      </c>
      <c r="I1612" s="68" t="s">
        <v>889</v>
      </c>
      <c r="J1612" s="68" t="s">
        <v>879</v>
      </c>
    </row>
    <row r="1613" spans="2:10">
      <c r="B1613" s="68" t="s">
        <v>839</v>
      </c>
      <c r="C1613" s="68" t="s">
        <v>280</v>
      </c>
      <c r="D1613" s="68" t="s">
        <v>907</v>
      </c>
      <c r="E1613" s="68" t="s">
        <v>900</v>
      </c>
      <c r="F1613" s="68">
        <v>5</v>
      </c>
      <c r="H1613" s="68" t="s">
        <v>300</v>
      </c>
      <c r="I1613" s="68" t="s">
        <v>889</v>
      </c>
      <c r="J1613" s="68" t="s">
        <v>902</v>
      </c>
    </row>
    <row r="1614" spans="2:10">
      <c r="B1614" s="68" t="s">
        <v>839</v>
      </c>
      <c r="C1614" s="68" t="s">
        <v>280</v>
      </c>
      <c r="D1614" s="68" t="s">
        <v>908</v>
      </c>
      <c r="E1614" s="68" t="s">
        <v>900</v>
      </c>
      <c r="F1614" s="68">
        <v>5</v>
      </c>
      <c r="H1614" s="68" t="s">
        <v>300</v>
      </c>
      <c r="I1614" s="68" t="s">
        <v>889</v>
      </c>
      <c r="J1614" s="68" t="s">
        <v>904</v>
      </c>
    </row>
    <row r="1615" spans="2:10">
      <c r="B1615" s="68" t="s">
        <v>839</v>
      </c>
      <c r="C1615" s="68" t="s">
        <v>280</v>
      </c>
      <c r="D1615" s="68" t="s">
        <v>692</v>
      </c>
      <c r="E1615" s="68" t="s">
        <v>900</v>
      </c>
      <c r="F1615" s="68">
        <v>5</v>
      </c>
      <c r="G1615" s="68" t="s">
        <v>917</v>
      </c>
      <c r="H1615" s="68" t="s">
        <v>300</v>
      </c>
      <c r="I1615" s="68" t="s">
        <v>889</v>
      </c>
      <c r="J1615" s="68" t="s">
        <v>880</v>
      </c>
    </row>
    <row r="1616" spans="2:10">
      <c r="B1616" s="68" t="s">
        <v>839</v>
      </c>
      <c r="C1616" s="68" t="s">
        <v>280</v>
      </c>
      <c r="D1616" s="68" t="s">
        <v>701</v>
      </c>
      <c r="E1616" s="68" t="s">
        <v>900</v>
      </c>
      <c r="F1616" s="68">
        <v>5</v>
      </c>
      <c r="G1616" s="68" t="s">
        <v>917</v>
      </c>
      <c r="H1616" s="68" t="s">
        <v>300</v>
      </c>
      <c r="I1616" s="68" t="s">
        <v>889</v>
      </c>
      <c r="J1616" s="68" t="s">
        <v>881</v>
      </c>
    </row>
    <row r="1617" spans="2:10">
      <c r="B1617" s="68" t="s">
        <v>839</v>
      </c>
      <c r="C1617" s="68" t="s">
        <v>280</v>
      </c>
      <c r="D1617" s="68" t="s">
        <v>710</v>
      </c>
      <c r="E1617" s="68" t="s">
        <v>900</v>
      </c>
      <c r="F1617" s="68">
        <v>5</v>
      </c>
      <c r="H1617" s="68" t="s">
        <v>300</v>
      </c>
      <c r="I1617" s="68" t="s">
        <v>889</v>
      </c>
      <c r="J1617" s="68" t="s">
        <v>882</v>
      </c>
    </row>
    <row r="1618" spans="2:10">
      <c r="B1618" s="68" t="s">
        <v>839</v>
      </c>
      <c r="C1618" s="68" t="s">
        <v>280</v>
      </c>
      <c r="D1618" s="68" t="s">
        <v>719</v>
      </c>
      <c r="E1618" s="68" t="s">
        <v>900</v>
      </c>
      <c r="F1618" s="68">
        <v>5</v>
      </c>
      <c r="H1618" s="68" t="s">
        <v>300</v>
      </c>
      <c r="I1618" s="68" t="s">
        <v>889</v>
      </c>
      <c r="J1618" s="68" t="s">
        <v>883</v>
      </c>
    </row>
    <row r="1619" spans="2:10">
      <c r="B1619" s="68" t="s">
        <v>839</v>
      </c>
      <c r="C1619" s="68" t="s">
        <v>280</v>
      </c>
      <c r="D1619" s="68" t="s">
        <v>728</v>
      </c>
      <c r="E1619" s="68" t="s">
        <v>900</v>
      </c>
      <c r="F1619" s="68">
        <v>5</v>
      </c>
      <c r="H1619" s="68" t="s">
        <v>300</v>
      </c>
      <c r="I1619" s="68" t="s">
        <v>889</v>
      </c>
      <c r="J1619" s="68" t="s">
        <v>884</v>
      </c>
    </row>
    <row r="1620" spans="2:10">
      <c r="B1620" s="68" t="s">
        <v>839</v>
      </c>
      <c r="C1620" s="68" t="s">
        <v>280</v>
      </c>
      <c r="D1620" s="68" t="s">
        <v>737</v>
      </c>
      <c r="E1620" s="68" t="s">
        <v>900</v>
      </c>
      <c r="F1620" s="68">
        <v>5</v>
      </c>
      <c r="H1620" s="68" t="s">
        <v>300</v>
      </c>
      <c r="I1620" s="68" t="s">
        <v>889</v>
      </c>
      <c r="J1620" s="68" t="s">
        <v>885</v>
      </c>
    </row>
    <row r="1621" spans="2:10">
      <c r="B1621" s="68" t="s">
        <v>839</v>
      </c>
      <c r="C1621" s="68" t="s">
        <v>280</v>
      </c>
      <c r="D1621" s="68" t="s">
        <v>746</v>
      </c>
      <c r="E1621" s="68" t="s">
        <v>900</v>
      </c>
      <c r="F1621" s="68">
        <v>5</v>
      </c>
      <c r="G1621" s="68" t="s">
        <v>917</v>
      </c>
      <c r="H1621" s="68" t="s">
        <v>300</v>
      </c>
      <c r="I1621" s="68" t="s">
        <v>889</v>
      </c>
      <c r="J1621" s="68" t="s">
        <v>886</v>
      </c>
    </row>
    <row r="1622" spans="2:10">
      <c r="B1622" s="68" t="s">
        <v>839</v>
      </c>
      <c r="C1622" s="68" t="s">
        <v>280</v>
      </c>
      <c r="D1622" s="68" t="s">
        <v>755</v>
      </c>
      <c r="E1622" s="68" t="s">
        <v>900</v>
      </c>
      <c r="F1622" s="68">
        <v>5</v>
      </c>
      <c r="G1622" s="68" t="s">
        <v>917</v>
      </c>
      <c r="H1622" s="68" t="s">
        <v>300</v>
      </c>
      <c r="I1622" s="68" t="s">
        <v>889</v>
      </c>
      <c r="J1622" s="68" t="s">
        <v>887</v>
      </c>
    </row>
    <row r="1623" spans="2:10">
      <c r="B1623" s="68" t="s">
        <v>839</v>
      </c>
      <c r="C1623" s="68" t="s">
        <v>281</v>
      </c>
      <c r="D1623" s="68" t="s">
        <v>302</v>
      </c>
      <c r="E1623" s="68" t="s">
        <v>900</v>
      </c>
      <c r="F1623" s="68">
        <v>5</v>
      </c>
      <c r="H1623" s="68" t="s">
        <v>300</v>
      </c>
      <c r="I1623" s="68" t="s">
        <v>840</v>
      </c>
      <c r="J1623" s="92" t="s">
        <v>841</v>
      </c>
    </row>
    <row r="1624" spans="2:10">
      <c r="B1624" s="68" t="s">
        <v>839</v>
      </c>
      <c r="C1624" s="68" t="s">
        <v>281</v>
      </c>
      <c r="D1624" s="68" t="s">
        <v>311</v>
      </c>
      <c r="E1624" s="68" t="s">
        <v>900</v>
      </c>
      <c r="F1624" s="68">
        <v>5</v>
      </c>
      <c r="H1624" s="68" t="s">
        <v>300</v>
      </c>
      <c r="I1624" s="68" t="s">
        <v>840</v>
      </c>
      <c r="J1624" s="92" t="s">
        <v>842</v>
      </c>
    </row>
    <row r="1625" spans="2:10">
      <c r="B1625" s="68" t="s">
        <v>839</v>
      </c>
      <c r="C1625" s="68" t="s">
        <v>281</v>
      </c>
      <c r="D1625" s="68" t="s">
        <v>320</v>
      </c>
      <c r="E1625" s="68" t="s">
        <v>900</v>
      </c>
      <c r="F1625" s="68">
        <v>5</v>
      </c>
      <c r="H1625" s="68" t="s">
        <v>300</v>
      </c>
      <c r="I1625" s="68" t="s">
        <v>840</v>
      </c>
      <c r="J1625" s="92" t="s">
        <v>843</v>
      </c>
    </row>
    <row r="1626" spans="2:10">
      <c r="B1626" s="68" t="s">
        <v>839</v>
      </c>
      <c r="C1626" s="68" t="s">
        <v>281</v>
      </c>
      <c r="D1626" s="68" t="s">
        <v>329</v>
      </c>
      <c r="E1626" s="68" t="s">
        <v>900</v>
      </c>
      <c r="F1626" s="68">
        <v>5</v>
      </c>
      <c r="H1626" s="68" t="s">
        <v>300</v>
      </c>
      <c r="I1626" s="68" t="s">
        <v>840</v>
      </c>
      <c r="J1626" s="68" t="s">
        <v>844</v>
      </c>
    </row>
    <row r="1627" spans="2:10">
      <c r="B1627" s="68" t="s">
        <v>839</v>
      </c>
      <c r="C1627" s="68" t="s">
        <v>281</v>
      </c>
      <c r="D1627" s="68" t="s">
        <v>338</v>
      </c>
      <c r="E1627" s="68" t="s">
        <v>900</v>
      </c>
      <c r="F1627" s="68">
        <v>5</v>
      </c>
      <c r="H1627" s="68" t="s">
        <v>300</v>
      </c>
      <c r="I1627" s="68" t="s">
        <v>840</v>
      </c>
      <c r="J1627" s="92" t="s">
        <v>845</v>
      </c>
    </row>
    <row r="1628" spans="2:10">
      <c r="B1628" s="68" t="s">
        <v>839</v>
      </c>
      <c r="C1628" s="68" t="s">
        <v>281</v>
      </c>
      <c r="D1628" s="68" t="s">
        <v>347</v>
      </c>
      <c r="E1628" s="68" t="s">
        <v>900</v>
      </c>
      <c r="F1628" s="68">
        <v>5</v>
      </c>
      <c r="H1628" s="68" t="s">
        <v>300</v>
      </c>
      <c r="I1628" s="68" t="s">
        <v>840</v>
      </c>
      <c r="J1628" s="92" t="s">
        <v>846</v>
      </c>
    </row>
    <row r="1629" spans="2:10">
      <c r="B1629" s="68" t="s">
        <v>839</v>
      </c>
      <c r="C1629" s="68" t="s">
        <v>281</v>
      </c>
      <c r="D1629" s="68" t="s">
        <v>356</v>
      </c>
      <c r="E1629" s="68" t="s">
        <v>900</v>
      </c>
      <c r="F1629" s="68">
        <v>5</v>
      </c>
      <c r="H1629" s="68" t="s">
        <v>300</v>
      </c>
      <c r="I1629" s="68" t="s">
        <v>840</v>
      </c>
      <c r="J1629" s="92" t="s">
        <v>847</v>
      </c>
    </row>
    <row r="1630" spans="2:10">
      <c r="B1630" s="68" t="s">
        <v>839</v>
      </c>
      <c r="C1630" s="68" t="s">
        <v>281</v>
      </c>
      <c r="D1630" s="68" t="s">
        <v>365</v>
      </c>
      <c r="E1630" s="68" t="s">
        <v>900</v>
      </c>
      <c r="F1630" s="68">
        <v>5</v>
      </c>
      <c r="H1630" s="68" t="s">
        <v>300</v>
      </c>
      <c r="I1630" s="68" t="s">
        <v>840</v>
      </c>
      <c r="J1630" s="92" t="s">
        <v>848</v>
      </c>
    </row>
    <row r="1631" spans="2:10">
      <c r="B1631" s="68" t="s">
        <v>839</v>
      </c>
      <c r="C1631" s="68" t="s">
        <v>281</v>
      </c>
      <c r="D1631" s="68" t="s">
        <v>374</v>
      </c>
      <c r="E1631" s="68" t="s">
        <v>900</v>
      </c>
      <c r="F1631" s="68">
        <v>5</v>
      </c>
      <c r="H1631" s="68" t="s">
        <v>300</v>
      </c>
      <c r="I1631" s="68" t="s">
        <v>840</v>
      </c>
      <c r="J1631" s="92" t="s">
        <v>849</v>
      </c>
    </row>
    <row r="1632" spans="2:10">
      <c r="B1632" s="68" t="s">
        <v>839</v>
      </c>
      <c r="C1632" s="68" t="s">
        <v>281</v>
      </c>
      <c r="D1632" s="68" t="s">
        <v>383</v>
      </c>
      <c r="E1632" s="68" t="s">
        <v>900</v>
      </c>
      <c r="F1632" s="68">
        <v>5</v>
      </c>
      <c r="H1632" s="68" t="s">
        <v>300</v>
      </c>
      <c r="I1632" s="68" t="s">
        <v>840</v>
      </c>
      <c r="J1632" s="92" t="s">
        <v>850</v>
      </c>
    </row>
    <row r="1633" spans="2:10">
      <c r="B1633" s="68" t="s">
        <v>839</v>
      </c>
      <c r="C1633" s="68" t="s">
        <v>281</v>
      </c>
      <c r="D1633" s="68" t="s">
        <v>826</v>
      </c>
      <c r="E1633" s="68" t="s">
        <v>900</v>
      </c>
      <c r="F1633" s="68">
        <v>5</v>
      </c>
      <c r="H1633" s="68" t="s">
        <v>300</v>
      </c>
      <c r="I1633" s="68" t="s">
        <v>840</v>
      </c>
      <c r="J1633" s="92" t="s">
        <v>851</v>
      </c>
    </row>
    <row r="1634" spans="2:10">
      <c r="B1634" s="68" t="s">
        <v>839</v>
      </c>
      <c r="C1634" s="68" t="s">
        <v>281</v>
      </c>
      <c r="D1634" s="68" t="s">
        <v>401</v>
      </c>
      <c r="E1634" s="68" t="s">
        <v>900</v>
      </c>
      <c r="F1634" s="68">
        <v>5</v>
      </c>
      <c r="H1634" s="68" t="s">
        <v>300</v>
      </c>
      <c r="I1634" s="68" t="s">
        <v>840</v>
      </c>
      <c r="J1634" s="92" t="s">
        <v>852</v>
      </c>
    </row>
    <row r="1635" spans="2:10">
      <c r="B1635" s="68" t="s">
        <v>839</v>
      </c>
      <c r="C1635" s="68" t="s">
        <v>281</v>
      </c>
      <c r="D1635" s="68" t="s">
        <v>410</v>
      </c>
      <c r="E1635" s="68" t="s">
        <v>900</v>
      </c>
      <c r="F1635" s="68">
        <v>5</v>
      </c>
      <c r="H1635" s="68" t="s">
        <v>300</v>
      </c>
      <c r="I1635" s="68" t="s">
        <v>840</v>
      </c>
      <c r="J1635" s="92" t="s">
        <v>853</v>
      </c>
    </row>
    <row r="1636" spans="2:10">
      <c r="B1636" s="68" t="s">
        <v>839</v>
      </c>
      <c r="C1636" s="68" t="s">
        <v>281</v>
      </c>
      <c r="D1636" s="68" t="s">
        <v>419</v>
      </c>
      <c r="E1636" s="68" t="s">
        <v>900</v>
      </c>
      <c r="F1636" s="68">
        <v>5</v>
      </c>
      <c r="G1636" s="68" t="s">
        <v>910</v>
      </c>
      <c r="H1636" s="68" t="s">
        <v>300</v>
      </c>
      <c r="I1636" s="68" t="s">
        <v>840</v>
      </c>
      <c r="J1636" s="92" t="s">
        <v>854</v>
      </c>
    </row>
    <row r="1637" spans="2:10">
      <c r="B1637" s="68" t="s">
        <v>839</v>
      </c>
      <c r="C1637" s="68" t="s">
        <v>281</v>
      </c>
      <c r="D1637" s="68" t="s">
        <v>428</v>
      </c>
      <c r="E1637" s="68" t="s">
        <v>900</v>
      </c>
      <c r="F1637" s="68">
        <v>5</v>
      </c>
      <c r="H1637" s="68" t="s">
        <v>300</v>
      </c>
      <c r="I1637" s="68" t="s">
        <v>840</v>
      </c>
      <c r="J1637" s="92" t="s">
        <v>855</v>
      </c>
    </row>
    <row r="1638" spans="2:10">
      <c r="B1638" s="68" t="s">
        <v>839</v>
      </c>
      <c r="C1638" s="68" t="s">
        <v>281</v>
      </c>
      <c r="D1638" s="68" t="s">
        <v>436</v>
      </c>
      <c r="E1638" s="68" t="s">
        <v>900</v>
      </c>
      <c r="F1638" s="68">
        <v>5</v>
      </c>
      <c r="H1638" s="68" t="s">
        <v>300</v>
      </c>
      <c r="I1638" s="68" t="s">
        <v>840</v>
      </c>
      <c r="J1638" s="92" t="s">
        <v>856</v>
      </c>
    </row>
    <row r="1639" spans="2:10">
      <c r="B1639" s="68" t="s">
        <v>839</v>
      </c>
      <c r="C1639" s="68" t="s">
        <v>281</v>
      </c>
      <c r="D1639" s="68" t="s">
        <v>442</v>
      </c>
      <c r="E1639" s="68" t="s">
        <v>900</v>
      </c>
      <c r="F1639" s="68">
        <v>5</v>
      </c>
      <c r="H1639" s="68" t="s">
        <v>300</v>
      </c>
      <c r="I1639" s="68" t="s">
        <v>840</v>
      </c>
      <c r="J1639" s="92" t="s">
        <v>857</v>
      </c>
    </row>
    <row r="1640" spans="2:10">
      <c r="B1640" s="68" t="s">
        <v>839</v>
      </c>
      <c r="C1640" s="68" t="s">
        <v>281</v>
      </c>
      <c r="D1640" s="68" t="s">
        <v>449</v>
      </c>
      <c r="E1640" s="68" t="s">
        <v>900</v>
      </c>
      <c r="F1640" s="68">
        <v>5</v>
      </c>
      <c r="H1640" s="68" t="s">
        <v>300</v>
      </c>
      <c r="I1640" s="68" t="s">
        <v>840</v>
      </c>
      <c r="J1640" s="92" t="s">
        <v>858</v>
      </c>
    </row>
    <row r="1641" spans="2:10">
      <c r="B1641" s="68" t="s">
        <v>839</v>
      </c>
      <c r="C1641" s="68" t="s">
        <v>281</v>
      </c>
      <c r="D1641" s="68" t="s">
        <v>458</v>
      </c>
      <c r="E1641" s="68" t="s">
        <v>900</v>
      </c>
      <c r="F1641" s="68">
        <v>5</v>
      </c>
      <c r="H1641" s="68" t="s">
        <v>300</v>
      </c>
      <c r="I1641" s="68" t="s">
        <v>840</v>
      </c>
      <c r="J1641" s="92" t="s">
        <v>859</v>
      </c>
    </row>
    <row r="1642" spans="2:10">
      <c r="B1642" s="68" t="s">
        <v>839</v>
      </c>
      <c r="C1642" s="68" t="s">
        <v>281</v>
      </c>
      <c r="D1642" s="68" t="s">
        <v>467</v>
      </c>
      <c r="E1642" s="68" t="s">
        <v>900</v>
      </c>
      <c r="F1642" s="68">
        <v>5</v>
      </c>
      <c r="H1642" s="68" t="s">
        <v>300</v>
      </c>
      <c r="I1642" s="68" t="s">
        <v>840</v>
      </c>
      <c r="J1642" s="92" t="s">
        <v>860</v>
      </c>
    </row>
    <row r="1643" spans="2:10">
      <c r="B1643" s="68" t="s">
        <v>839</v>
      </c>
      <c r="C1643" s="68" t="s">
        <v>281</v>
      </c>
      <c r="D1643" s="68" t="s">
        <v>476</v>
      </c>
      <c r="E1643" s="68" t="s">
        <v>900</v>
      </c>
      <c r="F1643" s="68">
        <v>5</v>
      </c>
      <c r="H1643" s="68" t="s">
        <v>300</v>
      </c>
      <c r="I1643" s="68" t="s">
        <v>840</v>
      </c>
      <c r="J1643" s="92" t="s">
        <v>861</v>
      </c>
    </row>
    <row r="1644" spans="2:10">
      <c r="B1644" s="68" t="s">
        <v>839</v>
      </c>
      <c r="C1644" s="68" t="s">
        <v>281</v>
      </c>
      <c r="D1644" s="68" t="s">
        <v>485</v>
      </c>
      <c r="E1644" s="68" t="s">
        <v>900</v>
      </c>
      <c r="F1644" s="68">
        <v>5</v>
      </c>
      <c r="H1644" s="68" t="s">
        <v>300</v>
      </c>
      <c r="I1644" s="68" t="s">
        <v>840</v>
      </c>
      <c r="J1644" s="92" t="s">
        <v>862</v>
      </c>
    </row>
    <row r="1645" spans="2:10">
      <c r="B1645" s="68" t="s">
        <v>839</v>
      </c>
      <c r="C1645" s="68" t="s">
        <v>281</v>
      </c>
      <c r="D1645" s="68" t="s">
        <v>494</v>
      </c>
      <c r="E1645" s="68" t="s">
        <v>900</v>
      </c>
      <c r="F1645" s="68">
        <v>5</v>
      </c>
      <c r="H1645" s="68" t="s">
        <v>300</v>
      </c>
      <c r="I1645" s="68" t="s">
        <v>840</v>
      </c>
      <c r="J1645" s="92" t="s">
        <v>863</v>
      </c>
    </row>
    <row r="1646" spans="2:10">
      <c r="B1646" s="68" t="s">
        <v>839</v>
      </c>
      <c r="C1646" s="68" t="s">
        <v>281</v>
      </c>
      <c r="D1646" s="68" t="s">
        <v>503</v>
      </c>
      <c r="E1646" s="68" t="s">
        <v>900</v>
      </c>
      <c r="F1646" s="68">
        <v>5</v>
      </c>
      <c r="H1646" s="68" t="s">
        <v>300</v>
      </c>
      <c r="I1646" s="68" t="s">
        <v>840</v>
      </c>
      <c r="J1646" s="92" t="s">
        <v>864</v>
      </c>
    </row>
    <row r="1647" spans="2:10">
      <c r="B1647" s="68" t="s">
        <v>839</v>
      </c>
      <c r="C1647" s="68" t="s">
        <v>281</v>
      </c>
      <c r="D1647" s="68" t="s">
        <v>512</v>
      </c>
      <c r="E1647" s="68" t="s">
        <v>900</v>
      </c>
      <c r="F1647" s="68">
        <v>5</v>
      </c>
      <c r="H1647" s="68" t="s">
        <v>300</v>
      </c>
      <c r="I1647" s="68" t="s">
        <v>840</v>
      </c>
      <c r="J1647" s="92" t="s">
        <v>865</v>
      </c>
    </row>
    <row r="1648" spans="2:10">
      <c r="B1648" s="68" t="s">
        <v>839</v>
      </c>
      <c r="C1648" s="68" t="s">
        <v>281</v>
      </c>
      <c r="D1648" s="68" t="s">
        <v>521</v>
      </c>
      <c r="E1648" s="68" t="s">
        <v>900</v>
      </c>
      <c r="F1648" s="68">
        <v>5</v>
      </c>
      <c r="H1648" s="68" t="s">
        <v>300</v>
      </c>
      <c r="I1648" s="68" t="s">
        <v>840</v>
      </c>
      <c r="J1648" s="92" t="s">
        <v>866</v>
      </c>
    </row>
    <row r="1649" spans="2:10">
      <c r="B1649" s="68" t="s">
        <v>839</v>
      </c>
      <c r="C1649" s="68" t="s">
        <v>281</v>
      </c>
      <c r="D1649" s="68" t="s">
        <v>305</v>
      </c>
      <c r="E1649" s="68" t="s">
        <v>900</v>
      </c>
      <c r="F1649" s="68">
        <v>5</v>
      </c>
      <c r="H1649" s="68" t="s">
        <v>300</v>
      </c>
      <c r="I1649" s="68" t="s">
        <v>888</v>
      </c>
      <c r="J1649" s="92" t="s">
        <v>841</v>
      </c>
    </row>
    <row r="1650" spans="2:10">
      <c r="B1650" s="68" t="s">
        <v>839</v>
      </c>
      <c r="C1650" s="68" t="s">
        <v>281</v>
      </c>
      <c r="D1650" s="68" t="s">
        <v>314</v>
      </c>
      <c r="E1650" s="68" t="s">
        <v>900</v>
      </c>
      <c r="F1650" s="68">
        <v>5</v>
      </c>
      <c r="H1650" s="68" t="s">
        <v>300</v>
      </c>
      <c r="I1650" s="68" t="s">
        <v>888</v>
      </c>
      <c r="J1650" s="92" t="s">
        <v>842</v>
      </c>
    </row>
    <row r="1651" spans="2:10">
      <c r="B1651" s="68" t="s">
        <v>839</v>
      </c>
      <c r="C1651" s="68" t="s">
        <v>281</v>
      </c>
      <c r="D1651" s="68" t="s">
        <v>323</v>
      </c>
      <c r="E1651" s="68" t="s">
        <v>900</v>
      </c>
      <c r="F1651" s="68">
        <v>5</v>
      </c>
      <c r="H1651" s="68" t="s">
        <v>300</v>
      </c>
      <c r="I1651" s="68" t="s">
        <v>888</v>
      </c>
      <c r="J1651" s="92" t="s">
        <v>843</v>
      </c>
    </row>
    <row r="1652" spans="2:10">
      <c r="B1652" s="68" t="s">
        <v>839</v>
      </c>
      <c r="C1652" s="68" t="s">
        <v>281</v>
      </c>
      <c r="D1652" s="68" t="s">
        <v>332</v>
      </c>
      <c r="E1652" s="68" t="s">
        <v>900</v>
      </c>
      <c r="F1652" s="68">
        <v>5</v>
      </c>
      <c r="H1652" s="68" t="s">
        <v>300</v>
      </c>
      <c r="I1652" s="68" t="s">
        <v>888</v>
      </c>
      <c r="J1652" s="68" t="s">
        <v>844</v>
      </c>
    </row>
    <row r="1653" spans="2:10">
      <c r="B1653" s="68" t="s">
        <v>839</v>
      </c>
      <c r="C1653" s="68" t="s">
        <v>281</v>
      </c>
      <c r="D1653" s="68" t="s">
        <v>341</v>
      </c>
      <c r="E1653" s="68" t="s">
        <v>900</v>
      </c>
      <c r="F1653" s="68">
        <v>5</v>
      </c>
      <c r="H1653" s="68" t="s">
        <v>300</v>
      </c>
      <c r="I1653" s="68" t="s">
        <v>888</v>
      </c>
      <c r="J1653" s="92" t="s">
        <v>845</v>
      </c>
    </row>
    <row r="1654" spans="2:10">
      <c r="B1654" s="68" t="s">
        <v>839</v>
      </c>
      <c r="C1654" s="68" t="s">
        <v>281</v>
      </c>
      <c r="D1654" s="68" t="s">
        <v>350</v>
      </c>
      <c r="E1654" s="68" t="s">
        <v>900</v>
      </c>
      <c r="F1654" s="68">
        <v>5</v>
      </c>
      <c r="H1654" s="68" t="s">
        <v>300</v>
      </c>
      <c r="I1654" s="68" t="s">
        <v>888</v>
      </c>
      <c r="J1654" s="92" t="s">
        <v>846</v>
      </c>
    </row>
    <row r="1655" spans="2:10">
      <c r="B1655" s="68" t="s">
        <v>839</v>
      </c>
      <c r="C1655" s="68" t="s">
        <v>281</v>
      </c>
      <c r="D1655" s="68" t="s">
        <v>359</v>
      </c>
      <c r="E1655" s="68" t="s">
        <v>900</v>
      </c>
      <c r="F1655" s="68">
        <v>5</v>
      </c>
      <c r="H1655" s="68" t="s">
        <v>300</v>
      </c>
      <c r="I1655" s="68" t="s">
        <v>888</v>
      </c>
      <c r="J1655" s="92" t="s">
        <v>847</v>
      </c>
    </row>
    <row r="1656" spans="2:10">
      <c r="B1656" s="68" t="s">
        <v>839</v>
      </c>
      <c r="C1656" s="68" t="s">
        <v>281</v>
      </c>
      <c r="D1656" s="68" t="s">
        <v>368</v>
      </c>
      <c r="E1656" s="68" t="s">
        <v>900</v>
      </c>
      <c r="F1656" s="68">
        <v>5</v>
      </c>
      <c r="H1656" s="68" t="s">
        <v>300</v>
      </c>
      <c r="I1656" s="68" t="s">
        <v>888</v>
      </c>
      <c r="J1656" s="92" t="s">
        <v>848</v>
      </c>
    </row>
    <row r="1657" spans="2:10">
      <c r="B1657" s="68" t="s">
        <v>839</v>
      </c>
      <c r="C1657" s="68" t="s">
        <v>281</v>
      </c>
      <c r="D1657" s="68" t="s">
        <v>377</v>
      </c>
      <c r="E1657" s="68" t="s">
        <v>900</v>
      </c>
      <c r="F1657" s="68">
        <v>5</v>
      </c>
      <c r="H1657" s="68" t="s">
        <v>300</v>
      </c>
      <c r="I1657" s="68" t="s">
        <v>888</v>
      </c>
      <c r="J1657" s="92" t="s">
        <v>849</v>
      </c>
    </row>
    <row r="1658" spans="2:10">
      <c r="B1658" s="68" t="s">
        <v>839</v>
      </c>
      <c r="C1658" s="68" t="s">
        <v>281</v>
      </c>
      <c r="D1658" s="68" t="s">
        <v>386</v>
      </c>
      <c r="E1658" s="68" t="s">
        <v>900</v>
      </c>
      <c r="F1658" s="68">
        <v>5</v>
      </c>
      <c r="H1658" s="68" t="s">
        <v>300</v>
      </c>
      <c r="I1658" s="68" t="s">
        <v>888</v>
      </c>
      <c r="J1658" s="92" t="s">
        <v>850</v>
      </c>
    </row>
    <row r="1659" spans="2:10">
      <c r="B1659" s="68" t="s">
        <v>839</v>
      </c>
      <c r="C1659" s="68" t="s">
        <v>281</v>
      </c>
      <c r="D1659" s="68" t="s">
        <v>827</v>
      </c>
      <c r="E1659" s="68" t="s">
        <v>900</v>
      </c>
      <c r="F1659" s="68">
        <v>5</v>
      </c>
      <c r="H1659" s="68" t="s">
        <v>300</v>
      </c>
      <c r="I1659" s="68" t="s">
        <v>888</v>
      </c>
      <c r="J1659" s="92" t="s">
        <v>851</v>
      </c>
    </row>
    <row r="1660" spans="2:10">
      <c r="B1660" s="68" t="s">
        <v>839</v>
      </c>
      <c r="C1660" s="68" t="s">
        <v>281</v>
      </c>
      <c r="D1660" s="68" t="s">
        <v>404</v>
      </c>
      <c r="E1660" s="68" t="s">
        <v>900</v>
      </c>
      <c r="F1660" s="68">
        <v>5</v>
      </c>
      <c r="H1660" s="68" t="s">
        <v>300</v>
      </c>
      <c r="I1660" s="68" t="s">
        <v>888</v>
      </c>
      <c r="J1660" s="92" t="s">
        <v>852</v>
      </c>
    </row>
    <row r="1661" spans="2:10">
      <c r="B1661" s="68" t="s">
        <v>839</v>
      </c>
      <c r="C1661" s="68" t="s">
        <v>281</v>
      </c>
      <c r="D1661" s="68" t="s">
        <v>413</v>
      </c>
      <c r="E1661" s="68" t="s">
        <v>900</v>
      </c>
      <c r="F1661" s="68">
        <v>5</v>
      </c>
      <c r="H1661" s="68" t="s">
        <v>300</v>
      </c>
      <c r="I1661" s="68" t="s">
        <v>888</v>
      </c>
      <c r="J1661" s="92" t="s">
        <v>853</v>
      </c>
    </row>
    <row r="1662" spans="2:10">
      <c r="B1662" s="68" t="s">
        <v>839</v>
      </c>
      <c r="C1662" s="68" t="s">
        <v>281</v>
      </c>
      <c r="D1662" s="68" t="s">
        <v>422</v>
      </c>
      <c r="E1662" s="68" t="s">
        <v>900</v>
      </c>
      <c r="F1662" s="68">
        <v>5</v>
      </c>
      <c r="G1662" s="68" t="s">
        <v>910</v>
      </c>
      <c r="H1662" s="68" t="s">
        <v>300</v>
      </c>
      <c r="I1662" s="68" t="s">
        <v>888</v>
      </c>
      <c r="J1662" s="92" t="s">
        <v>854</v>
      </c>
    </row>
    <row r="1663" spans="2:10">
      <c r="B1663" s="68" t="s">
        <v>839</v>
      </c>
      <c r="C1663" s="68" t="s">
        <v>281</v>
      </c>
      <c r="D1663" s="68" t="s">
        <v>431</v>
      </c>
      <c r="E1663" s="68" t="s">
        <v>900</v>
      </c>
      <c r="F1663" s="68">
        <v>5</v>
      </c>
      <c r="H1663" s="68" t="s">
        <v>300</v>
      </c>
      <c r="I1663" s="68" t="s">
        <v>888</v>
      </c>
      <c r="J1663" s="92" t="s">
        <v>855</v>
      </c>
    </row>
    <row r="1664" spans="2:10">
      <c r="B1664" s="68" t="s">
        <v>839</v>
      </c>
      <c r="C1664" s="68" t="s">
        <v>281</v>
      </c>
      <c r="D1664" s="68" t="s">
        <v>438</v>
      </c>
      <c r="E1664" s="68" t="s">
        <v>900</v>
      </c>
      <c r="F1664" s="68">
        <v>5</v>
      </c>
      <c r="H1664" s="68" t="s">
        <v>300</v>
      </c>
      <c r="I1664" s="68" t="s">
        <v>888</v>
      </c>
      <c r="J1664" s="92" t="s">
        <v>856</v>
      </c>
    </row>
    <row r="1665" spans="2:10">
      <c r="B1665" s="68" t="s">
        <v>839</v>
      </c>
      <c r="C1665" s="68" t="s">
        <v>281</v>
      </c>
      <c r="D1665" s="68" t="s">
        <v>444</v>
      </c>
      <c r="E1665" s="68" t="s">
        <v>900</v>
      </c>
      <c r="F1665" s="68">
        <v>5</v>
      </c>
      <c r="H1665" s="68" t="s">
        <v>300</v>
      </c>
      <c r="I1665" s="68" t="s">
        <v>888</v>
      </c>
      <c r="J1665" s="92" t="s">
        <v>857</v>
      </c>
    </row>
    <row r="1666" spans="2:10">
      <c r="B1666" s="68" t="s">
        <v>839</v>
      </c>
      <c r="C1666" s="68" t="s">
        <v>281</v>
      </c>
      <c r="D1666" s="68" t="s">
        <v>452</v>
      </c>
      <c r="E1666" s="68" t="s">
        <v>900</v>
      </c>
      <c r="F1666" s="68">
        <v>5</v>
      </c>
      <c r="H1666" s="68" t="s">
        <v>300</v>
      </c>
      <c r="I1666" s="68" t="s">
        <v>888</v>
      </c>
      <c r="J1666" s="92" t="s">
        <v>858</v>
      </c>
    </row>
    <row r="1667" spans="2:10">
      <c r="B1667" s="68" t="s">
        <v>839</v>
      </c>
      <c r="C1667" s="68" t="s">
        <v>281</v>
      </c>
      <c r="D1667" s="68" t="s">
        <v>461</v>
      </c>
      <c r="E1667" s="68" t="s">
        <v>900</v>
      </c>
      <c r="F1667" s="68">
        <v>5</v>
      </c>
      <c r="H1667" s="68" t="s">
        <v>300</v>
      </c>
      <c r="I1667" s="68" t="s">
        <v>888</v>
      </c>
      <c r="J1667" s="92" t="s">
        <v>859</v>
      </c>
    </row>
    <row r="1668" spans="2:10">
      <c r="B1668" s="68" t="s">
        <v>839</v>
      </c>
      <c r="C1668" s="68" t="s">
        <v>281</v>
      </c>
      <c r="D1668" s="68" t="s">
        <v>470</v>
      </c>
      <c r="E1668" s="68" t="s">
        <v>900</v>
      </c>
      <c r="F1668" s="68">
        <v>5</v>
      </c>
      <c r="H1668" s="68" t="s">
        <v>300</v>
      </c>
      <c r="I1668" s="68" t="s">
        <v>888</v>
      </c>
      <c r="J1668" s="92" t="s">
        <v>860</v>
      </c>
    </row>
    <row r="1669" spans="2:10">
      <c r="B1669" s="68" t="s">
        <v>839</v>
      </c>
      <c r="C1669" s="68" t="s">
        <v>281</v>
      </c>
      <c r="D1669" s="68" t="s">
        <v>479</v>
      </c>
      <c r="E1669" s="68" t="s">
        <v>900</v>
      </c>
      <c r="F1669" s="68">
        <v>5</v>
      </c>
      <c r="H1669" s="68" t="s">
        <v>300</v>
      </c>
      <c r="I1669" s="68" t="s">
        <v>888</v>
      </c>
      <c r="J1669" s="92" t="s">
        <v>861</v>
      </c>
    </row>
    <row r="1670" spans="2:10">
      <c r="B1670" s="68" t="s">
        <v>839</v>
      </c>
      <c r="C1670" s="68" t="s">
        <v>281</v>
      </c>
      <c r="D1670" s="68" t="s">
        <v>488</v>
      </c>
      <c r="E1670" s="68" t="s">
        <v>900</v>
      </c>
      <c r="F1670" s="68">
        <v>5</v>
      </c>
      <c r="H1670" s="68" t="s">
        <v>300</v>
      </c>
      <c r="I1670" s="68" t="s">
        <v>888</v>
      </c>
      <c r="J1670" s="92" t="s">
        <v>862</v>
      </c>
    </row>
    <row r="1671" spans="2:10">
      <c r="B1671" s="68" t="s">
        <v>839</v>
      </c>
      <c r="C1671" s="68" t="s">
        <v>281</v>
      </c>
      <c r="D1671" s="68" t="s">
        <v>497</v>
      </c>
      <c r="E1671" s="68" t="s">
        <v>900</v>
      </c>
      <c r="F1671" s="68">
        <v>5</v>
      </c>
      <c r="H1671" s="68" t="s">
        <v>300</v>
      </c>
      <c r="I1671" s="68" t="s">
        <v>888</v>
      </c>
      <c r="J1671" s="92" t="s">
        <v>863</v>
      </c>
    </row>
    <row r="1672" spans="2:10">
      <c r="B1672" s="68" t="s">
        <v>839</v>
      </c>
      <c r="C1672" s="68" t="s">
        <v>281</v>
      </c>
      <c r="D1672" s="68" t="s">
        <v>506</v>
      </c>
      <c r="E1672" s="68" t="s">
        <v>900</v>
      </c>
      <c r="F1672" s="68">
        <v>5</v>
      </c>
      <c r="H1672" s="68" t="s">
        <v>300</v>
      </c>
      <c r="I1672" s="68" t="s">
        <v>888</v>
      </c>
      <c r="J1672" s="92" t="s">
        <v>864</v>
      </c>
    </row>
    <row r="1673" spans="2:10">
      <c r="B1673" s="68" t="s">
        <v>839</v>
      </c>
      <c r="C1673" s="68" t="s">
        <v>281</v>
      </c>
      <c r="D1673" s="68" t="s">
        <v>515</v>
      </c>
      <c r="E1673" s="68" t="s">
        <v>900</v>
      </c>
      <c r="F1673" s="68">
        <v>5</v>
      </c>
      <c r="H1673" s="68" t="s">
        <v>300</v>
      </c>
      <c r="I1673" s="68" t="s">
        <v>888</v>
      </c>
      <c r="J1673" s="92" t="s">
        <v>865</v>
      </c>
    </row>
    <row r="1674" spans="2:10">
      <c r="B1674" s="68" t="s">
        <v>839</v>
      </c>
      <c r="C1674" s="68" t="s">
        <v>281</v>
      </c>
      <c r="D1674" s="68" t="s">
        <v>524</v>
      </c>
      <c r="E1674" s="68" t="s">
        <v>900</v>
      </c>
      <c r="F1674" s="68">
        <v>5</v>
      </c>
      <c r="H1674" s="68" t="s">
        <v>300</v>
      </c>
      <c r="I1674" s="68" t="s">
        <v>888</v>
      </c>
      <c r="J1674" s="92" t="s">
        <v>866</v>
      </c>
    </row>
    <row r="1675" spans="2:10">
      <c r="B1675" s="68" t="s">
        <v>839</v>
      </c>
      <c r="C1675" s="68" t="s">
        <v>281</v>
      </c>
      <c r="D1675" s="68" t="s">
        <v>308</v>
      </c>
      <c r="E1675" s="68" t="s">
        <v>900</v>
      </c>
      <c r="F1675" s="68">
        <v>5</v>
      </c>
      <c r="H1675" s="68" t="s">
        <v>300</v>
      </c>
      <c r="I1675" s="68" t="s">
        <v>889</v>
      </c>
      <c r="J1675" s="92" t="s">
        <v>841</v>
      </c>
    </row>
    <row r="1676" spans="2:10">
      <c r="B1676" s="68" t="s">
        <v>839</v>
      </c>
      <c r="C1676" s="68" t="s">
        <v>281</v>
      </c>
      <c r="D1676" s="68" t="s">
        <v>317</v>
      </c>
      <c r="E1676" s="68" t="s">
        <v>900</v>
      </c>
      <c r="F1676" s="68">
        <v>5</v>
      </c>
      <c r="H1676" s="68" t="s">
        <v>300</v>
      </c>
      <c r="I1676" s="68" t="s">
        <v>889</v>
      </c>
      <c r="J1676" s="92" t="s">
        <v>842</v>
      </c>
    </row>
    <row r="1677" spans="2:10">
      <c r="B1677" s="68" t="s">
        <v>839</v>
      </c>
      <c r="C1677" s="68" t="s">
        <v>281</v>
      </c>
      <c r="D1677" s="68" t="s">
        <v>326</v>
      </c>
      <c r="E1677" s="68" t="s">
        <v>900</v>
      </c>
      <c r="F1677" s="68">
        <v>5</v>
      </c>
      <c r="H1677" s="68" t="s">
        <v>300</v>
      </c>
      <c r="I1677" s="68" t="s">
        <v>889</v>
      </c>
      <c r="J1677" s="92" t="s">
        <v>843</v>
      </c>
    </row>
    <row r="1678" spans="2:10">
      <c r="B1678" s="68" t="s">
        <v>839</v>
      </c>
      <c r="C1678" s="68" t="s">
        <v>281</v>
      </c>
      <c r="D1678" s="68" t="s">
        <v>335</v>
      </c>
      <c r="E1678" s="68" t="s">
        <v>900</v>
      </c>
      <c r="F1678" s="68">
        <v>5</v>
      </c>
      <c r="H1678" s="68" t="s">
        <v>300</v>
      </c>
      <c r="I1678" s="68" t="s">
        <v>889</v>
      </c>
      <c r="J1678" s="68" t="s">
        <v>844</v>
      </c>
    </row>
    <row r="1679" spans="2:10">
      <c r="B1679" s="68" t="s">
        <v>839</v>
      </c>
      <c r="C1679" s="68" t="s">
        <v>281</v>
      </c>
      <c r="D1679" s="68" t="s">
        <v>344</v>
      </c>
      <c r="E1679" s="68" t="s">
        <v>900</v>
      </c>
      <c r="F1679" s="68">
        <v>5</v>
      </c>
      <c r="H1679" s="68" t="s">
        <v>300</v>
      </c>
      <c r="I1679" s="68" t="s">
        <v>889</v>
      </c>
      <c r="J1679" s="92" t="s">
        <v>845</v>
      </c>
    </row>
    <row r="1680" spans="2:10">
      <c r="B1680" s="68" t="s">
        <v>839</v>
      </c>
      <c r="C1680" s="68" t="s">
        <v>281</v>
      </c>
      <c r="D1680" s="68" t="s">
        <v>353</v>
      </c>
      <c r="E1680" s="68" t="s">
        <v>900</v>
      </c>
      <c r="F1680" s="68">
        <v>5</v>
      </c>
      <c r="H1680" s="68" t="s">
        <v>300</v>
      </c>
      <c r="I1680" s="68" t="s">
        <v>889</v>
      </c>
      <c r="J1680" s="92" t="s">
        <v>846</v>
      </c>
    </row>
    <row r="1681" spans="2:10">
      <c r="B1681" s="68" t="s">
        <v>839</v>
      </c>
      <c r="C1681" s="68" t="s">
        <v>281</v>
      </c>
      <c r="D1681" s="68" t="s">
        <v>362</v>
      </c>
      <c r="E1681" s="68" t="s">
        <v>900</v>
      </c>
      <c r="F1681" s="68">
        <v>5</v>
      </c>
      <c r="H1681" s="68" t="s">
        <v>300</v>
      </c>
      <c r="I1681" s="68" t="s">
        <v>889</v>
      </c>
      <c r="J1681" s="92" t="s">
        <v>847</v>
      </c>
    </row>
    <row r="1682" spans="2:10">
      <c r="B1682" s="68" t="s">
        <v>839</v>
      </c>
      <c r="C1682" s="68" t="s">
        <v>281</v>
      </c>
      <c r="D1682" s="68" t="s">
        <v>371</v>
      </c>
      <c r="E1682" s="68" t="s">
        <v>900</v>
      </c>
      <c r="F1682" s="68">
        <v>5</v>
      </c>
      <c r="H1682" s="68" t="s">
        <v>300</v>
      </c>
      <c r="I1682" s="68" t="s">
        <v>889</v>
      </c>
      <c r="J1682" s="92" t="s">
        <v>848</v>
      </c>
    </row>
    <row r="1683" spans="2:10">
      <c r="B1683" s="68" t="s">
        <v>839</v>
      </c>
      <c r="C1683" s="68" t="s">
        <v>281</v>
      </c>
      <c r="D1683" s="68" t="s">
        <v>380</v>
      </c>
      <c r="E1683" s="68" t="s">
        <v>900</v>
      </c>
      <c r="F1683" s="68">
        <v>5</v>
      </c>
      <c r="H1683" s="68" t="s">
        <v>300</v>
      </c>
      <c r="I1683" s="68" t="s">
        <v>889</v>
      </c>
      <c r="J1683" s="92" t="s">
        <v>849</v>
      </c>
    </row>
    <row r="1684" spans="2:10">
      <c r="B1684" s="68" t="s">
        <v>839</v>
      </c>
      <c r="C1684" s="68" t="s">
        <v>281</v>
      </c>
      <c r="D1684" s="68" t="s">
        <v>389</v>
      </c>
      <c r="E1684" s="68" t="s">
        <v>900</v>
      </c>
      <c r="F1684" s="68">
        <v>5</v>
      </c>
      <c r="H1684" s="68" t="s">
        <v>300</v>
      </c>
      <c r="I1684" s="68" t="s">
        <v>889</v>
      </c>
      <c r="J1684" s="92" t="s">
        <v>850</v>
      </c>
    </row>
    <row r="1685" spans="2:10">
      <c r="B1685" s="68" t="s">
        <v>839</v>
      </c>
      <c r="C1685" s="68" t="s">
        <v>281</v>
      </c>
      <c r="D1685" s="68" t="s">
        <v>828</v>
      </c>
      <c r="E1685" s="68" t="s">
        <v>900</v>
      </c>
      <c r="F1685" s="68">
        <v>5</v>
      </c>
      <c r="H1685" s="68" t="s">
        <v>300</v>
      </c>
      <c r="I1685" s="68" t="s">
        <v>889</v>
      </c>
      <c r="J1685" s="92" t="s">
        <v>851</v>
      </c>
    </row>
    <row r="1686" spans="2:10">
      <c r="B1686" s="68" t="s">
        <v>839</v>
      </c>
      <c r="C1686" s="68" t="s">
        <v>281</v>
      </c>
      <c r="D1686" s="68" t="s">
        <v>407</v>
      </c>
      <c r="E1686" s="68" t="s">
        <v>900</v>
      </c>
      <c r="F1686" s="68">
        <v>5</v>
      </c>
      <c r="H1686" s="68" t="s">
        <v>300</v>
      </c>
      <c r="I1686" s="68" t="s">
        <v>889</v>
      </c>
      <c r="J1686" s="92" t="s">
        <v>852</v>
      </c>
    </row>
    <row r="1687" spans="2:10">
      <c r="B1687" s="68" t="s">
        <v>839</v>
      </c>
      <c r="C1687" s="68" t="s">
        <v>281</v>
      </c>
      <c r="D1687" s="68" t="s">
        <v>416</v>
      </c>
      <c r="E1687" s="68" t="s">
        <v>900</v>
      </c>
      <c r="F1687" s="68">
        <v>5</v>
      </c>
      <c r="H1687" s="68" t="s">
        <v>300</v>
      </c>
      <c r="I1687" s="68" t="s">
        <v>889</v>
      </c>
      <c r="J1687" s="92" t="s">
        <v>853</v>
      </c>
    </row>
    <row r="1688" spans="2:10">
      <c r="B1688" s="68" t="s">
        <v>839</v>
      </c>
      <c r="C1688" s="68" t="s">
        <v>281</v>
      </c>
      <c r="D1688" s="68" t="s">
        <v>425</v>
      </c>
      <c r="E1688" s="68" t="s">
        <v>900</v>
      </c>
      <c r="F1688" s="68">
        <v>5</v>
      </c>
      <c r="G1688" s="68" t="s">
        <v>910</v>
      </c>
      <c r="H1688" s="68" t="s">
        <v>300</v>
      </c>
      <c r="I1688" s="68" t="s">
        <v>889</v>
      </c>
      <c r="J1688" s="92" t="s">
        <v>854</v>
      </c>
    </row>
    <row r="1689" spans="2:10">
      <c r="B1689" s="68" t="s">
        <v>839</v>
      </c>
      <c r="C1689" s="68" t="s">
        <v>281</v>
      </c>
      <c r="D1689" s="68" t="s">
        <v>434</v>
      </c>
      <c r="E1689" s="68" t="s">
        <v>900</v>
      </c>
      <c r="F1689" s="68">
        <v>5</v>
      </c>
      <c r="H1689" s="68" t="s">
        <v>300</v>
      </c>
      <c r="I1689" s="68" t="s">
        <v>889</v>
      </c>
      <c r="J1689" s="92" t="s">
        <v>855</v>
      </c>
    </row>
    <row r="1690" spans="2:10">
      <c r="B1690" s="68" t="s">
        <v>839</v>
      </c>
      <c r="C1690" s="68" t="s">
        <v>281</v>
      </c>
      <c r="D1690" s="68" t="s">
        <v>440</v>
      </c>
      <c r="E1690" s="68" t="s">
        <v>900</v>
      </c>
      <c r="F1690" s="68">
        <v>5</v>
      </c>
      <c r="H1690" s="68" t="s">
        <v>300</v>
      </c>
      <c r="I1690" s="68" t="s">
        <v>889</v>
      </c>
      <c r="J1690" s="92" t="s">
        <v>856</v>
      </c>
    </row>
    <row r="1691" spans="2:10">
      <c r="B1691" s="68" t="s">
        <v>839</v>
      </c>
      <c r="C1691" s="68" t="s">
        <v>281</v>
      </c>
      <c r="D1691" s="68" t="s">
        <v>446</v>
      </c>
      <c r="E1691" s="68" t="s">
        <v>900</v>
      </c>
      <c r="F1691" s="68">
        <v>5</v>
      </c>
      <c r="H1691" s="68" t="s">
        <v>300</v>
      </c>
      <c r="I1691" s="68" t="s">
        <v>889</v>
      </c>
      <c r="J1691" s="92" t="s">
        <v>857</v>
      </c>
    </row>
    <row r="1692" spans="2:10">
      <c r="B1692" s="68" t="s">
        <v>839</v>
      </c>
      <c r="C1692" s="68" t="s">
        <v>281</v>
      </c>
      <c r="D1692" s="68" t="s">
        <v>455</v>
      </c>
      <c r="E1692" s="68" t="s">
        <v>900</v>
      </c>
      <c r="F1692" s="68">
        <v>5</v>
      </c>
      <c r="H1692" s="68" t="s">
        <v>300</v>
      </c>
      <c r="I1692" s="68" t="s">
        <v>889</v>
      </c>
      <c r="J1692" s="92" t="s">
        <v>858</v>
      </c>
    </row>
    <row r="1693" spans="2:10">
      <c r="B1693" s="68" t="s">
        <v>839</v>
      </c>
      <c r="C1693" s="68" t="s">
        <v>281</v>
      </c>
      <c r="D1693" s="68" t="s">
        <v>464</v>
      </c>
      <c r="E1693" s="68" t="s">
        <v>900</v>
      </c>
      <c r="F1693" s="68">
        <v>5</v>
      </c>
      <c r="H1693" s="68" t="s">
        <v>300</v>
      </c>
      <c r="I1693" s="68" t="s">
        <v>889</v>
      </c>
      <c r="J1693" s="92" t="s">
        <v>859</v>
      </c>
    </row>
    <row r="1694" spans="2:10">
      <c r="B1694" s="68" t="s">
        <v>839</v>
      </c>
      <c r="C1694" s="68" t="s">
        <v>281</v>
      </c>
      <c r="D1694" s="68" t="s">
        <v>473</v>
      </c>
      <c r="E1694" s="68" t="s">
        <v>900</v>
      </c>
      <c r="F1694" s="68">
        <v>5</v>
      </c>
      <c r="H1694" s="68" t="s">
        <v>300</v>
      </c>
      <c r="I1694" s="68" t="s">
        <v>889</v>
      </c>
      <c r="J1694" s="92" t="s">
        <v>860</v>
      </c>
    </row>
    <row r="1695" spans="2:10">
      <c r="B1695" s="68" t="s">
        <v>839</v>
      </c>
      <c r="C1695" s="68" t="s">
        <v>281</v>
      </c>
      <c r="D1695" s="68" t="s">
        <v>482</v>
      </c>
      <c r="E1695" s="68" t="s">
        <v>900</v>
      </c>
      <c r="F1695" s="68">
        <v>5</v>
      </c>
      <c r="H1695" s="68" t="s">
        <v>300</v>
      </c>
      <c r="I1695" s="68" t="s">
        <v>889</v>
      </c>
      <c r="J1695" s="92" t="s">
        <v>861</v>
      </c>
    </row>
    <row r="1696" spans="2:10">
      <c r="B1696" s="68" t="s">
        <v>839</v>
      </c>
      <c r="C1696" s="68" t="s">
        <v>281</v>
      </c>
      <c r="D1696" s="68" t="s">
        <v>491</v>
      </c>
      <c r="E1696" s="68" t="s">
        <v>900</v>
      </c>
      <c r="F1696" s="68">
        <v>5</v>
      </c>
      <c r="H1696" s="68" t="s">
        <v>300</v>
      </c>
      <c r="I1696" s="68" t="s">
        <v>889</v>
      </c>
      <c r="J1696" s="92" t="s">
        <v>862</v>
      </c>
    </row>
    <row r="1697" spans="2:10">
      <c r="B1697" s="68" t="s">
        <v>839</v>
      </c>
      <c r="C1697" s="68" t="s">
        <v>281</v>
      </c>
      <c r="D1697" s="68" t="s">
        <v>500</v>
      </c>
      <c r="E1697" s="68" t="s">
        <v>900</v>
      </c>
      <c r="F1697" s="68">
        <v>5</v>
      </c>
      <c r="H1697" s="68" t="s">
        <v>300</v>
      </c>
      <c r="I1697" s="68" t="s">
        <v>889</v>
      </c>
      <c r="J1697" s="92" t="s">
        <v>863</v>
      </c>
    </row>
    <row r="1698" spans="2:10">
      <c r="B1698" s="68" t="s">
        <v>839</v>
      </c>
      <c r="C1698" s="68" t="s">
        <v>281</v>
      </c>
      <c r="D1698" s="68" t="s">
        <v>509</v>
      </c>
      <c r="E1698" s="68" t="s">
        <v>900</v>
      </c>
      <c r="F1698" s="68">
        <v>5</v>
      </c>
      <c r="H1698" s="68" t="s">
        <v>300</v>
      </c>
      <c r="I1698" s="68" t="s">
        <v>889</v>
      </c>
      <c r="J1698" s="92" t="s">
        <v>864</v>
      </c>
    </row>
    <row r="1699" spans="2:10">
      <c r="B1699" s="68" t="s">
        <v>839</v>
      </c>
      <c r="C1699" s="68" t="s">
        <v>281</v>
      </c>
      <c r="D1699" s="68" t="s">
        <v>518</v>
      </c>
      <c r="E1699" s="68" t="s">
        <v>900</v>
      </c>
      <c r="F1699" s="68">
        <v>5</v>
      </c>
      <c r="H1699" s="68" t="s">
        <v>300</v>
      </c>
      <c r="I1699" s="68" t="s">
        <v>889</v>
      </c>
      <c r="J1699" s="92" t="s">
        <v>865</v>
      </c>
    </row>
    <row r="1700" spans="2:10">
      <c r="B1700" s="68" t="s">
        <v>839</v>
      </c>
      <c r="C1700" s="68" t="s">
        <v>281</v>
      </c>
      <c r="D1700" s="68" t="s">
        <v>527</v>
      </c>
      <c r="E1700" s="68" t="s">
        <v>900</v>
      </c>
      <c r="F1700" s="68">
        <v>5</v>
      </c>
      <c r="H1700" s="68" t="s">
        <v>300</v>
      </c>
      <c r="I1700" s="68" t="s">
        <v>889</v>
      </c>
      <c r="J1700" s="92" t="s">
        <v>866</v>
      </c>
    </row>
    <row r="1701" spans="2:10">
      <c r="B1701" s="68" t="s">
        <v>839</v>
      </c>
      <c r="C1701" s="68" t="s">
        <v>282</v>
      </c>
      <c r="D1701" s="68" t="s">
        <v>302</v>
      </c>
      <c r="E1701" s="68" t="s">
        <v>900</v>
      </c>
      <c r="F1701" s="68">
        <v>5</v>
      </c>
      <c r="H1701" s="68" t="s">
        <v>300</v>
      </c>
      <c r="I1701" s="68" t="s">
        <v>840</v>
      </c>
      <c r="J1701" s="92" t="s">
        <v>841</v>
      </c>
    </row>
    <row r="1702" spans="2:10">
      <c r="B1702" s="68" t="s">
        <v>839</v>
      </c>
      <c r="C1702" s="68" t="s">
        <v>282</v>
      </c>
      <c r="D1702" s="68" t="s">
        <v>311</v>
      </c>
      <c r="E1702" s="68" t="s">
        <v>900</v>
      </c>
      <c r="F1702" s="68">
        <v>5</v>
      </c>
      <c r="H1702" s="68" t="s">
        <v>300</v>
      </c>
      <c r="I1702" s="68" t="s">
        <v>840</v>
      </c>
      <c r="J1702" s="92" t="s">
        <v>842</v>
      </c>
    </row>
    <row r="1703" spans="2:10">
      <c r="B1703" s="68" t="s">
        <v>839</v>
      </c>
      <c r="C1703" s="68" t="s">
        <v>282</v>
      </c>
      <c r="D1703" s="68" t="s">
        <v>320</v>
      </c>
      <c r="E1703" s="68" t="s">
        <v>900</v>
      </c>
      <c r="F1703" s="68">
        <v>5</v>
      </c>
      <c r="H1703" s="68" t="s">
        <v>300</v>
      </c>
      <c r="I1703" s="68" t="s">
        <v>840</v>
      </c>
      <c r="J1703" s="92" t="s">
        <v>843</v>
      </c>
    </row>
    <row r="1704" spans="2:10">
      <c r="B1704" s="68" t="s">
        <v>839</v>
      </c>
      <c r="C1704" s="68" t="s">
        <v>282</v>
      </c>
      <c r="D1704" s="68" t="s">
        <v>329</v>
      </c>
      <c r="E1704" s="68" t="s">
        <v>900</v>
      </c>
      <c r="F1704" s="68">
        <v>5</v>
      </c>
      <c r="H1704" s="68" t="s">
        <v>300</v>
      </c>
      <c r="I1704" s="68" t="s">
        <v>840</v>
      </c>
      <c r="J1704" s="68" t="s">
        <v>844</v>
      </c>
    </row>
    <row r="1705" spans="2:10">
      <c r="B1705" s="68" t="s">
        <v>839</v>
      </c>
      <c r="C1705" s="68" t="s">
        <v>282</v>
      </c>
      <c r="D1705" s="68" t="s">
        <v>338</v>
      </c>
      <c r="E1705" s="68" t="s">
        <v>900</v>
      </c>
      <c r="F1705" s="68">
        <v>5</v>
      </c>
      <c r="H1705" s="68" t="s">
        <v>300</v>
      </c>
      <c r="I1705" s="68" t="s">
        <v>840</v>
      </c>
      <c r="J1705" s="92" t="s">
        <v>845</v>
      </c>
    </row>
    <row r="1706" spans="2:10">
      <c r="B1706" s="68" t="s">
        <v>839</v>
      </c>
      <c r="C1706" s="68" t="s">
        <v>282</v>
      </c>
      <c r="D1706" s="68" t="s">
        <v>347</v>
      </c>
      <c r="E1706" s="68" t="s">
        <v>900</v>
      </c>
      <c r="F1706" s="68">
        <v>5</v>
      </c>
      <c r="H1706" s="68" t="s">
        <v>300</v>
      </c>
      <c r="I1706" s="68" t="s">
        <v>840</v>
      </c>
      <c r="J1706" s="92" t="s">
        <v>846</v>
      </c>
    </row>
    <row r="1707" spans="2:10">
      <c r="B1707" s="68" t="s">
        <v>839</v>
      </c>
      <c r="C1707" s="68" t="s">
        <v>282</v>
      </c>
      <c r="D1707" s="68" t="s">
        <v>356</v>
      </c>
      <c r="E1707" s="68" t="s">
        <v>900</v>
      </c>
      <c r="F1707" s="68">
        <v>5</v>
      </c>
      <c r="H1707" s="68" t="s">
        <v>300</v>
      </c>
      <c r="I1707" s="68" t="s">
        <v>840</v>
      </c>
      <c r="J1707" s="92" t="s">
        <v>847</v>
      </c>
    </row>
    <row r="1708" spans="2:10">
      <c r="B1708" s="68" t="s">
        <v>839</v>
      </c>
      <c r="C1708" s="68" t="s">
        <v>282</v>
      </c>
      <c r="D1708" s="68" t="s">
        <v>365</v>
      </c>
      <c r="E1708" s="68" t="s">
        <v>900</v>
      </c>
      <c r="F1708" s="68">
        <v>5</v>
      </c>
      <c r="H1708" s="68" t="s">
        <v>300</v>
      </c>
      <c r="I1708" s="68" t="s">
        <v>840</v>
      </c>
      <c r="J1708" s="92" t="s">
        <v>848</v>
      </c>
    </row>
    <row r="1709" spans="2:10">
      <c r="B1709" s="68" t="s">
        <v>839</v>
      </c>
      <c r="C1709" s="68" t="s">
        <v>282</v>
      </c>
      <c r="D1709" s="68" t="s">
        <v>374</v>
      </c>
      <c r="E1709" s="68" t="s">
        <v>900</v>
      </c>
      <c r="F1709" s="68">
        <v>5</v>
      </c>
      <c r="H1709" s="68" t="s">
        <v>300</v>
      </c>
      <c r="I1709" s="68" t="s">
        <v>840</v>
      </c>
      <c r="J1709" s="92" t="s">
        <v>849</v>
      </c>
    </row>
    <row r="1710" spans="2:10">
      <c r="B1710" s="68" t="s">
        <v>839</v>
      </c>
      <c r="C1710" s="68" t="s">
        <v>282</v>
      </c>
      <c r="D1710" s="68" t="s">
        <v>383</v>
      </c>
      <c r="E1710" s="68" t="s">
        <v>900</v>
      </c>
      <c r="F1710" s="68">
        <v>5</v>
      </c>
      <c r="H1710" s="68" t="s">
        <v>300</v>
      </c>
      <c r="I1710" s="68" t="s">
        <v>840</v>
      </c>
      <c r="J1710" s="92" t="s">
        <v>850</v>
      </c>
    </row>
    <row r="1711" spans="2:10">
      <c r="B1711" s="68" t="s">
        <v>839</v>
      </c>
      <c r="C1711" s="68" t="s">
        <v>282</v>
      </c>
      <c r="D1711" s="68" t="s">
        <v>826</v>
      </c>
      <c r="E1711" s="68" t="s">
        <v>900</v>
      </c>
      <c r="F1711" s="68">
        <v>5</v>
      </c>
      <c r="H1711" s="68" t="s">
        <v>300</v>
      </c>
      <c r="I1711" s="68" t="s">
        <v>840</v>
      </c>
      <c r="J1711" s="92" t="s">
        <v>851</v>
      </c>
    </row>
    <row r="1712" spans="2:10">
      <c r="B1712" s="68" t="s">
        <v>839</v>
      </c>
      <c r="C1712" s="68" t="s">
        <v>282</v>
      </c>
      <c r="D1712" s="68" t="s">
        <v>401</v>
      </c>
      <c r="E1712" s="68" t="s">
        <v>900</v>
      </c>
      <c r="F1712" s="68">
        <v>5</v>
      </c>
      <c r="H1712" s="68" t="s">
        <v>300</v>
      </c>
      <c r="I1712" s="68" t="s">
        <v>840</v>
      </c>
      <c r="J1712" s="92" t="s">
        <v>852</v>
      </c>
    </row>
    <row r="1713" spans="2:10">
      <c r="B1713" s="68" t="s">
        <v>839</v>
      </c>
      <c r="C1713" s="68" t="s">
        <v>282</v>
      </c>
      <c r="D1713" s="68" t="s">
        <v>410</v>
      </c>
      <c r="E1713" s="68" t="s">
        <v>900</v>
      </c>
      <c r="F1713" s="68">
        <v>5</v>
      </c>
      <c r="H1713" s="68" t="s">
        <v>300</v>
      </c>
      <c r="I1713" s="68" t="s">
        <v>840</v>
      </c>
      <c r="J1713" s="92" t="s">
        <v>853</v>
      </c>
    </row>
    <row r="1714" spans="2:10">
      <c r="B1714" s="68" t="s">
        <v>839</v>
      </c>
      <c r="C1714" s="68" t="s">
        <v>282</v>
      </c>
      <c r="D1714" s="68" t="s">
        <v>419</v>
      </c>
      <c r="E1714" s="68" t="s">
        <v>900</v>
      </c>
      <c r="F1714" s="68">
        <v>5</v>
      </c>
      <c r="G1714" s="68" t="s">
        <v>910</v>
      </c>
      <c r="H1714" s="68" t="s">
        <v>300</v>
      </c>
      <c r="I1714" s="68" t="s">
        <v>840</v>
      </c>
      <c r="J1714" s="92" t="s">
        <v>854</v>
      </c>
    </row>
    <row r="1715" spans="2:10">
      <c r="B1715" s="68" t="s">
        <v>839</v>
      </c>
      <c r="C1715" s="68" t="s">
        <v>282</v>
      </c>
      <c r="D1715" s="68" t="s">
        <v>428</v>
      </c>
      <c r="E1715" s="68" t="s">
        <v>900</v>
      </c>
      <c r="F1715" s="68">
        <v>5</v>
      </c>
      <c r="H1715" s="68" t="s">
        <v>300</v>
      </c>
      <c r="I1715" s="68" t="s">
        <v>840</v>
      </c>
      <c r="J1715" s="92" t="s">
        <v>855</v>
      </c>
    </row>
    <row r="1716" spans="2:10">
      <c r="B1716" s="68" t="s">
        <v>839</v>
      </c>
      <c r="C1716" s="68" t="s">
        <v>282</v>
      </c>
      <c r="D1716" s="68" t="s">
        <v>436</v>
      </c>
      <c r="E1716" s="68" t="s">
        <v>900</v>
      </c>
      <c r="F1716" s="68">
        <v>5</v>
      </c>
      <c r="H1716" s="68" t="s">
        <v>300</v>
      </c>
      <c r="I1716" s="68" t="s">
        <v>840</v>
      </c>
      <c r="J1716" s="92" t="s">
        <v>856</v>
      </c>
    </row>
    <row r="1717" spans="2:10">
      <c r="B1717" s="68" t="s">
        <v>839</v>
      </c>
      <c r="C1717" s="68" t="s">
        <v>282</v>
      </c>
      <c r="D1717" s="68" t="s">
        <v>442</v>
      </c>
      <c r="E1717" s="68" t="s">
        <v>900</v>
      </c>
      <c r="F1717" s="68">
        <v>5</v>
      </c>
      <c r="H1717" s="68" t="s">
        <v>300</v>
      </c>
      <c r="I1717" s="68" t="s">
        <v>840</v>
      </c>
      <c r="J1717" s="92" t="s">
        <v>857</v>
      </c>
    </row>
    <row r="1718" spans="2:10">
      <c r="B1718" s="68" t="s">
        <v>839</v>
      </c>
      <c r="C1718" s="68" t="s">
        <v>282</v>
      </c>
      <c r="D1718" s="68" t="s">
        <v>449</v>
      </c>
      <c r="E1718" s="68" t="s">
        <v>900</v>
      </c>
      <c r="F1718" s="68">
        <v>5</v>
      </c>
      <c r="H1718" s="68" t="s">
        <v>300</v>
      </c>
      <c r="I1718" s="68" t="s">
        <v>840</v>
      </c>
      <c r="J1718" s="92" t="s">
        <v>858</v>
      </c>
    </row>
    <row r="1719" spans="2:10">
      <c r="B1719" s="68" t="s">
        <v>839</v>
      </c>
      <c r="C1719" s="68" t="s">
        <v>282</v>
      </c>
      <c r="D1719" s="68" t="s">
        <v>458</v>
      </c>
      <c r="E1719" s="68" t="s">
        <v>900</v>
      </c>
      <c r="F1719" s="68">
        <v>5</v>
      </c>
      <c r="H1719" s="68" t="s">
        <v>300</v>
      </c>
      <c r="I1719" s="68" t="s">
        <v>840</v>
      </c>
      <c r="J1719" s="92" t="s">
        <v>859</v>
      </c>
    </row>
    <row r="1720" spans="2:10">
      <c r="B1720" s="68" t="s">
        <v>839</v>
      </c>
      <c r="C1720" s="68" t="s">
        <v>282</v>
      </c>
      <c r="D1720" s="68" t="s">
        <v>467</v>
      </c>
      <c r="E1720" s="68" t="s">
        <v>900</v>
      </c>
      <c r="F1720" s="68">
        <v>5</v>
      </c>
      <c r="H1720" s="68" t="s">
        <v>300</v>
      </c>
      <c r="I1720" s="68" t="s">
        <v>840</v>
      </c>
      <c r="J1720" s="92" t="s">
        <v>860</v>
      </c>
    </row>
    <row r="1721" spans="2:10">
      <c r="B1721" s="68" t="s">
        <v>839</v>
      </c>
      <c r="C1721" s="68" t="s">
        <v>282</v>
      </c>
      <c r="D1721" s="68" t="s">
        <v>476</v>
      </c>
      <c r="E1721" s="68" t="s">
        <v>900</v>
      </c>
      <c r="F1721" s="68">
        <v>5</v>
      </c>
      <c r="H1721" s="68" t="s">
        <v>300</v>
      </c>
      <c r="I1721" s="68" t="s">
        <v>840</v>
      </c>
      <c r="J1721" s="92" t="s">
        <v>861</v>
      </c>
    </row>
    <row r="1722" spans="2:10">
      <c r="B1722" s="68" t="s">
        <v>839</v>
      </c>
      <c r="C1722" s="68" t="s">
        <v>282</v>
      </c>
      <c r="D1722" s="68" t="s">
        <v>485</v>
      </c>
      <c r="E1722" s="68" t="s">
        <v>900</v>
      </c>
      <c r="F1722" s="68">
        <v>5</v>
      </c>
      <c r="H1722" s="68" t="s">
        <v>300</v>
      </c>
      <c r="I1722" s="68" t="s">
        <v>840</v>
      </c>
      <c r="J1722" s="92" t="s">
        <v>862</v>
      </c>
    </row>
    <row r="1723" spans="2:10">
      <c r="B1723" s="68" t="s">
        <v>839</v>
      </c>
      <c r="C1723" s="68" t="s">
        <v>282</v>
      </c>
      <c r="D1723" s="68" t="s">
        <v>494</v>
      </c>
      <c r="E1723" s="68" t="s">
        <v>900</v>
      </c>
      <c r="F1723" s="68">
        <v>5</v>
      </c>
      <c r="H1723" s="68" t="s">
        <v>300</v>
      </c>
      <c r="I1723" s="68" t="s">
        <v>840</v>
      </c>
      <c r="J1723" s="92" t="s">
        <v>863</v>
      </c>
    </row>
    <row r="1724" spans="2:10">
      <c r="B1724" s="68" t="s">
        <v>839</v>
      </c>
      <c r="C1724" s="68" t="s">
        <v>282</v>
      </c>
      <c r="D1724" s="68" t="s">
        <v>503</v>
      </c>
      <c r="E1724" s="68" t="s">
        <v>900</v>
      </c>
      <c r="F1724" s="68">
        <v>5</v>
      </c>
      <c r="H1724" s="68" t="s">
        <v>300</v>
      </c>
      <c r="I1724" s="68" t="s">
        <v>840</v>
      </c>
      <c r="J1724" s="92" t="s">
        <v>864</v>
      </c>
    </row>
    <row r="1725" spans="2:10">
      <c r="B1725" s="68" t="s">
        <v>839</v>
      </c>
      <c r="C1725" s="68" t="s">
        <v>282</v>
      </c>
      <c r="D1725" s="68" t="s">
        <v>512</v>
      </c>
      <c r="E1725" s="68" t="s">
        <v>900</v>
      </c>
      <c r="F1725" s="68">
        <v>5</v>
      </c>
      <c r="H1725" s="68" t="s">
        <v>300</v>
      </c>
      <c r="I1725" s="68" t="s">
        <v>840</v>
      </c>
      <c r="J1725" s="92" t="s">
        <v>865</v>
      </c>
    </row>
    <row r="1726" spans="2:10">
      <c r="B1726" s="68" t="s">
        <v>839</v>
      </c>
      <c r="C1726" s="68" t="s">
        <v>282</v>
      </c>
      <c r="D1726" s="68" t="s">
        <v>521</v>
      </c>
      <c r="E1726" s="68" t="s">
        <v>900</v>
      </c>
      <c r="F1726" s="68">
        <v>5</v>
      </c>
      <c r="H1726" s="68" t="s">
        <v>300</v>
      </c>
      <c r="I1726" s="68" t="s">
        <v>840</v>
      </c>
      <c r="J1726" s="92" t="s">
        <v>866</v>
      </c>
    </row>
    <row r="1727" spans="2:10">
      <c r="B1727" s="68" t="s">
        <v>839</v>
      </c>
      <c r="C1727" s="68" t="s">
        <v>282</v>
      </c>
      <c r="D1727" s="68" t="s">
        <v>305</v>
      </c>
      <c r="E1727" s="68" t="s">
        <v>900</v>
      </c>
      <c r="F1727" s="68">
        <v>5</v>
      </c>
      <c r="H1727" s="68" t="s">
        <v>300</v>
      </c>
      <c r="I1727" s="68" t="s">
        <v>888</v>
      </c>
      <c r="J1727" s="92" t="s">
        <v>841</v>
      </c>
    </row>
    <row r="1728" spans="2:10">
      <c r="B1728" s="68" t="s">
        <v>839</v>
      </c>
      <c r="C1728" s="68" t="s">
        <v>282</v>
      </c>
      <c r="D1728" s="68" t="s">
        <v>314</v>
      </c>
      <c r="E1728" s="68" t="s">
        <v>900</v>
      </c>
      <c r="F1728" s="68">
        <v>5</v>
      </c>
      <c r="H1728" s="68" t="s">
        <v>300</v>
      </c>
      <c r="I1728" s="68" t="s">
        <v>888</v>
      </c>
      <c r="J1728" s="92" t="s">
        <v>842</v>
      </c>
    </row>
    <row r="1729" spans="2:10">
      <c r="B1729" s="68" t="s">
        <v>839</v>
      </c>
      <c r="C1729" s="68" t="s">
        <v>282</v>
      </c>
      <c r="D1729" s="68" t="s">
        <v>323</v>
      </c>
      <c r="E1729" s="68" t="s">
        <v>900</v>
      </c>
      <c r="F1729" s="68">
        <v>5</v>
      </c>
      <c r="H1729" s="68" t="s">
        <v>300</v>
      </c>
      <c r="I1729" s="68" t="s">
        <v>888</v>
      </c>
      <c r="J1729" s="92" t="s">
        <v>843</v>
      </c>
    </row>
    <row r="1730" spans="2:10">
      <c r="B1730" s="68" t="s">
        <v>839</v>
      </c>
      <c r="C1730" s="68" t="s">
        <v>282</v>
      </c>
      <c r="D1730" s="68" t="s">
        <v>332</v>
      </c>
      <c r="E1730" s="68" t="s">
        <v>900</v>
      </c>
      <c r="F1730" s="68">
        <v>5</v>
      </c>
      <c r="H1730" s="68" t="s">
        <v>300</v>
      </c>
      <c r="I1730" s="68" t="s">
        <v>888</v>
      </c>
      <c r="J1730" s="68" t="s">
        <v>844</v>
      </c>
    </row>
    <row r="1731" spans="2:10">
      <c r="B1731" s="68" t="s">
        <v>839</v>
      </c>
      <c r="C1731" s="68" t="s">
        <v>282</v>
      </c>
      <c r="D1731" s="68" t="s">
        <v>341</v>
      </c>
      <c r="E1731" s="68" t="s">
        <v>900</v>
      </c>
      <c r="F1731" s="68">
        <v>5</v>
      </c>
      <c r="H1731" s="68" t="s">
        <v>300</v>
      </c>
      <c r="I1731" s="68" t="s">
        <v>888</v>
      </c>
      <c r="J1731" s="92" t="s">
        <v>845</v>
      </c>
    </row>
    <row r="1732" spans="2:10">
      <c r="B1732" s="68" t="s">
        <v>839</v>
      </c>
      <c r="C1732" s="68" t="s">
        <v>282</v>
      </c>
      <c r="D1732" s="68" t="s">
        <v>350</v>
      </c>
      <c r="E1732" s="68" t="s">
        <v>900</v>
      </c>
      <c r="F1732" s="68">
        <v>5</v>
      </c>
      <c r="H1732" s="68" t="s">
        <v>300</v>
      </c>
      <c r="I1732" s="68" t="s">
        <v>888</v>
      </c>
      <c r="J1732" s="92" t="s">
        <v>846</v>
      </c>
    </row>
    <row r="1733" spans="2:10">
      <c r="B1733" s="68" t="s">
        <v>839</v>
      </c>
      <c r="C1733" s="68" t="s">
        <v>282</v>
      </c>
      <c r="D1733" s="68" t="s">
        <v>359</v>
      </c>
      <c r="E1733" s="68" t="s">
        <v>900</v>
      </c>
      <c r="F1733" s="68">
        <v>5</v>
      </c>
      <c r="H1733" s="68" t="s">
        <v>300</v>
      </c>
      <c r="I1733" s="68" t="s">
        <v>888</v>
      </c>
      <c r="J1733" s="92" t="s">
        <v>847</v>
      </c>
    </row>
    <row r="1734" spans="2:10">
      <c r="B1734" s="68" t="s">
        <v>839</v>
      </c>
      <c r="C1734" s="68" t="s">
        <v>282</v>
      </c>
      <c r="D1734" s="68" t="s">
        <v>368</v>
      </c>
      <c r="E1734" s="68" t="s">
        <v>900</v>
      </c>
      <c r="F1734" s="68">
        <v>5</v>
      </c>
      <c r="H1734" s="68" t="s">
        <v>300</v>
      </c>
      <c r="I1734" s="68" t="s">
        <v>888</v>
      </c>
      <c r="J1734" s="92" t="s">
        <v>848</v>
      </c>
    </row>
    <row r="1735" spans="2:10">
      <c r="B1735" s="68" t="s">
        <v>839</v>
      </c>
      <c r="C1735" s="68" t="s">
        <v>282</v>
      </c>
      <c r="D1735" s="68" t="s">
        <v>377</v>
      </c>
      <c r="E1735" s="68" t="s">
        <v>900</v>
      </c>
      <c r="F1735" s="68">
        <v>5</v>
      </c>
      <c r="H1735" s="68" t="s">
        <v>300</v>
      </c>
      <c r="I1735" s="68" t="s">
        <v>888</v>
      </c>
      <c r="J1735" s="92" t="s">
        <v>849</v>
      </c>
    </row>
    <row r="1736" spans="2:10">
      <c r="B1736" s="68" t="s">
        <v>839</v>
      </c>
      <c r="C1736" s="68" t="s">
        <v>282</v>
      </c>
      <c r="D1736" s="68" t="s">
        <v>386</v>
      </c>
      <c r="E1736" s="68" t="s">
        <v>900</v>
      </c>
      <c r="F1736" s="68">
        <v>5</v>
      </c>
      <c r="H1736" s="68" t="s">
        <v>300</v>
      </c>
      <c r="I1736" s="68" t="s">
        <v>888</v>
      </c>
      <c r="J1736" s="92" t="s">
        <v>850</v>
      </c>
    </row>
    <row r="1737" spans="2:10">
      <c r="B1737" s="68" t="s">
        <v>839</v>
      </c>
      <c r="C1737" s="68" t="s">
        <v>282</v>
      </c>
      <c r="D1737" s="68" t="s">
        <v>827</v>
      </c>
      <c r="E1737" s="68" t="s">
        <v>900</v>
      </c>
      <c r="F1737" s="68">
        <v>5</v>
      </c>
      <c r="H1737" s="68" t="s">
        <v>300</v>
      </c>
      <c r="I1737" s="68" t="s">
        <v>888</v>
      </c>
      <c r="J1737" s="92" t="s">
        <v>851</v>
      </c>
    </row>
    <row r="1738" spans="2:10">
      <c r="B1738" s="68" t="s">
        <v>839</v>
      </c>
      <c r="C1738" s="68" t="s">
        <v>282</v>
      </c>
      <c r="D1738" s="68" t="s">
        <v>404</v>
      </c>
      <c r="E1738" s="68" t="s">
        <v>900</v>
      </c>
      <c r="F1738" s="68">
        <v>5</v>
      </c>
      <c r="H1738" s="68" t="s">
        <v>300</v>
      </c>
      <c r="I1738" s="68" t="s">
        <v>888</v>
      </c>
      <c r="J1738" s="92" t="s">
        <v>852</v>
      </c>
    </row>
    <row r="1739" spans="2:10">
      <c r="B1739" s="68" t="s">
        <v>839</v>
      </c>
      <c r="C1739" s="68" t="s">
        <v>282</v>
      </c>
      <c r="D1739" s="68" t="s">
        <v>413</v>
      </c>
      <c r="E1739" s="68" t="s">
        <v>900</v>
      </c>
      <c r="F1739" s="68">
        <v>5</v>
      </c>
      <c r="H1739" s="68" t="s">
        <v>300</v>
      </c>
      <c r="I1739" s="68" t="s">
        <v>888</v>
      </c>
      <c r="J1739" s="92" t="s">
        <v>853</v>
      </c>
    </row>
    <row r="1740" spans="2:10">
      <c r="B1740" s="68" t="s">
        <v>839</v>
      </c>
      <c r="C1740" s="68" t="s">
        <v>282</v>
      </c>
      <c r="D1740" s="68" t="s">
        <v>422</v>
      </c>
      <c r="E1740" s="68" t="s">
        <v>900</v>
      </c>
      <c r="F1740" s="68">
        <v>5</v>
      </c>
      <c r="G1740" s="68" t="s">
        <v>910</v>
      </c>
      <c r="H1740" s="68" t="s">
        <v>300</v>
      </c>
      <c r="I1740" s="68" t="s">
        <v>888</v>
      </c>
      <c r="J1740" s="92" t="s">
        <v>854</v>
      </c>
    </row>
    <row r="1741" spans="2:10">
      <c r="B1741" s="68" t="s">
        <v>839</v>
      </c>
      <c r="C1741" s="68" t="s">
        <v>282</v>
      </c>
      <c r="D1741" s="68" t="s">
        <v>431</v>
      </c>
      <c r="E1741" s="68" t="s">
        <v>900</v>
      </c>
      <c r="F1741" s="68">
        <v>5</v>
      </c>
      <c r="H1741" s="68" t="s">
        <v>300</v>
      </c>
      <c r="I1741" s="68" t="s">
        <v>888</v>
      </c>
      <c r="J1741" s="92" t="s">
        <v>855</v>
      </c>
    </row>
    <row r="1742" spans="2:10">
      <c r="B1742" s="68" t="s">
        <v>839</v>
      </c>
      <c r="C1742" s="68" t="s">
        <v>282</v>
      </c>
      <c r="D1742" s="68" t="s">
        <v>438</v>
      </c>
      <c r="E1742" s="68" t="s">
        <v>900</v>
      </c>
      <c r="F1742" s="68">
        <v>5</v>
      </c>
      <c r="H1742" s="68" t="s">
        <v>300</v>
      </c>
      <c r="I1742" s="68" t="s">
        <v>888</v>
      </c>
      <c r="J1742" s="92" t="s">
        <v>856</v>
      </c>
    </row>
    <row r="1743" spans="2:10">
      <c r="B1743" s="68" t="s">
        <v>839</v>
      </c>
      <c r="C1743" s="68" t="s">
        <v>282</v>
      </c>
      <c r="D1743" s="68" t="s">
        <v>444</v>
      </c>
      <c r="E1743" s="68" t="s">
        <v>900</v>
      </c>
      <c r="F1743" s="68">
        <v>5</v>
      </c>
      <c r="H1743" s="68" t="s">
        <v>300</v>
      </c>
      <c r="I1743" s="68" t="s">
        <v>888</v>
      </c>
      <c r="J1743" s="92" t="s">
        <v>857</v>
      </c>
    </row>
    <row r="1744" spans="2:10">
      <c r="B1744" s="68" t="s">
        <v>839</v>
      </c>
      <c r="C1744" s="68" t="s">
        <v>282</v>
      </c>
      <c r="D1744" s="68" t="s">
        <v>452</v>
      </c>
      <c r="E1744" s="68" t="s">
        <v>900</v>
      </c>
      <c r="F1744" s="68">
        <v>5</v>
      </c>
      <c r="H1744" s="68" t="s">
        <v>300</v>
      </c>
      <c r="I1744" s="68" t="s">
        <v>888</v>
      </c>
      <c r="J1744" s="92" t="s">
        <v>858</v>
      </c>
    </row>
    <row r="1745" spans="2:10">
      <c r="B1745" s="68" t="s">
        <v>839</v>
      </c>
      <c r="C1745" s="68" t="s">
        <v>282</v>
      </c>
      <c r="D1745" s="68" t="s">
        <v>461</v>
      </c>
      <c r="E1745" s="68" t="s">
        <v>900</v>
      </c>
      <c r="F1745" s="68">
        <v>5</v>
      </c>
      <c r="H1745" s="68" t="s">
        <v>300</v>
      </c>
      <c r="I1745" s="68" t="s">
        <v>888</v>
      </c>
      <c r="J1745" s="92" t="s">
        <v>859</v>
      </c>
    </row>
    <row r="1746" spans="2:10">
      <c r="B1746" s="68" t="s">
        <v>839</v>
      </c>
      <c r="C1746" s="68" t="s">
        <v>282</v>
      </c>
      <c r="D1746" s="68" t="s">
        <v>470</v>
      </c>
      <c r="E1746" s="68" t="s">
        <v>900</v>
      </c>
      <c r="F1746" s="68">
        <v>5</v>
      </c>
      <c r="H1746" s="68" t="s">
        <v>300</v>
      </c>
      <c r="I1746" s="68" t="s">
        <v>888</v>
      </c>
      <c r="J1746" s="92" t="s">
        <v>860</v>
      </c>
    </row>
    <row r="1747" spans="2:10">
      <c r="B1747" s="68" t="s">
        <v>839</v>
      </c>
      <c r="C1747" s="68" t="s">
        <v>282</v>
      </c>
      <c r="D1747" s="68" t="s">
        <v>479</v>
      </c>
      <c r="E1747" s="68" t="s">
        <v>900</v>
      </c>
      <c r="F1747" s="68">
        <v>5</v>
      </c>
      <c r="H1747" s="68" t="s">
        <v>300</v>
      </c>
      <c r="I1747" s="68" t="s">
        <v>888</v>
      </c>
      <c r="J1747" s="92" t="s">
        <v>861</v>
      </c>
    </row>
    <row r="1748" spans="2:10">
      <c r="B1748" s="68" t="s">
        <v>839</v>
      </c>
      <c r="C1748" s="68" t="s">
        <v>282</v>
      </c>
      <c r="D1748" s="68" t="s">
        <v>488</v>
      </c>
      <c r="E1748" s="68" t="s">
        <v>900</v>
      </c>
      <c r="F1748" s="68">
        <v>5</v>
      </c>
      <c r="H1748" s="68" t="s">
        <v>300</v>
      </c>
      <c r="I1748" s="68" t="s">
        <v>888</v>
      </c>
      <c r="J1748" s="92" t="s">
        <v>862</v>
      </c>
    </row>
    <row r="1749" spans="2:10">
      <c r="B1749" s="68" t="s">
        <v>839</v>
      </c>
      <c r="C1749" s="68" t="s">
        <v>282</v>
      </c>
      <c r="D1749" s="68" t="s">
        <v>497</v>
      </c>
      <c r="E1749" s="68" t="s">
        <v>900</v>
      </c>
      <c r="F1749" s="68">
        <v>5</v>
      </c>
      <c r="H1749" s="68" t="s">
        <v>300</v>
      </c>
      <c r="I1749" s="68" t="s">
        <v>888</v>
      </c>
      <c r="J1749" s="92" t="s">
        <v>863</v>
      </c>
    </row>
    <row r="1750" spans="2:10">
      <c r="B1750" s="68" t="s">
        <v>839</v>
      </c>
      <c r="C1750" s="68" t="s">
        <v>282</v>
      </c>
      <c r="D1750" s="68" t="s">
        <v>506</v>
      </c>
      <c r="E1750" s="68" t="s">
        <v>900</v>
      </c>
      <c r="F1750" s="68">
        <v>5</v>
      </c>
      <c r="H1750" s="68" t="s">
        <v>300</v>
      </c>
      <c r="I1750" s="68" t="s">
        <v>888</v>
      </c>
      <c r="J1750" s="92" t="s">
        <v>864</v>
      </c>
    </row>
    <row r="1751" spans="2:10">
      <c r="B1751" s="68" t="s">
        <v>839</v>
      </c>
      <c r="C1751" s="68" t="s">
        <v>282</v>
      </c>
      <c r="D1751" s="68" t="s">
        <v>515</v>
      </c>
      <c r="E1751" s="68" t="s">
        <v>900</v>
      </c>
      <c r="F1751" s="68">
        <v>5</v>
      </c>
      <c r="H1751" s="68" t="s">
        <v>300</v>
      </c>
      <c r="I1751" s="68" t="s">
        <v>888</v>
      </c>
      <c r="J1751" s="92" t="s">
        <v>865</v>
      </c>
    </row>
    <row r="1752" spans="2:10">
      <c r="B1752" s="68" t="s">
        <v>839</v>
      </c>
      <c r="C1752" s="68" t="s">
        <v>282</v>
      </c>
      <c r="D1752" s="68" t="s">
        <v>524</v>
      </c>
      <c r="E1752" s="68" t="s">
        <v>900</v>
      </c>
      <c r="F1752" s="68">
        <v>5</v>
      </c>
      <c r="H1752" s="68" t="s">
        <v>300</v>
      </c>
      <c r="I1752" s="68" t="s">
        <v>888</v>
      </c>
      <c r="J1752" s="92" t="s">
        <v>866</v>
      </c>
    </row>
    <row r="1753" spans="2:10">
      <c r="B1753" s="68" t="s">
        <v>839</v>
      </c>
      <c r="C1753" s="68" t="s">
        <v>282</v>
      </c>
      <c r="D1753" s="68" t="s">
        <v>308</v>
      </c>
      <c r="E1753" s="68" t="s">
        <v>900</v>
      </c>
      <c r="F1753" s="68">
        <v>5</v>
      </c>
      <c r="H1753" s="68" t="s">
        <v>300</v>
      </c>
      <c r="I1753" s="68" t="s">
        <v>889</v>
      </c>
      <c r="J1753" s="92" t="s">
        <v>841</v>
      </c>
    </row>
    <row r="1754" spans="2:10">
      <c r="B1754" s="68" t="s">
        <v>839</v>
      </c>
      <c r="C1754" s="68" t="s">
        <v>282</v>
      </c>
      <c r="D1754" s="68" t="s">
        <v>317</v>
      </c>
      <c r="E1754" s="68" t="s">
        <v>900</v>
      </c>
      <c r="F1754" s="68">
        <v>5</v>
      </c>
      <c r="H1754" s="68" t="s">
        <v>300</v>
      </c>
      <c r="I1754" s="68" t="s">
        <v>889</v>
      </c>
      <c r="J1754" s="92" t="s">
        <v>842</v>
      </c>
    </row>
    <row r="1755" spans="2:10">
      <c r="B1755" s="68" t="s">
        <v>839</v>
      </c>
      <c r="C1755" s="68" t="s">
        <v>282</v>
      </c>
      <c r="D1755" s="68" t="s">
        <v>326</v>
      </c>
      <c r="E1755" s="68" t="s">
        <v>900</v>
      </c>
      <c r="F1755" s="68">
        <v>5</v>
      </c>
      <c r="H1755" s="68" t="s">
        <v>300</v>
      </c>
      <c r="I1755" s="68" t="s">
        <v>889</v>
      </c>
      <c r="J1755" s="92" t="s">
        <v>843</v>
      </c>
    </row>
    <row r="1756" spans="2:10">
      <c r="B1756" s="68" t="s">
        <v>839</v>
      </c>
      <c r="C1756" s="68" t="s">
        <v>282</v>
      </c>
      <c r="D1756" s="68" t="s">
        <v>335</v>
      </c>
      <c r="E1756" s="68" t="s">
        <v>900</v>
      </c>
      <c r="F1756" s="68">
        <v>5</v>
      </c>
      <c r="H1756" s="68" t="s">
        <v>300</v>
      </c>
      <c r="I1756" s="68" t="s">
        <v>889</v>
      </c>
      <c r="J1756" s="68" t="s">
        <v>844</v>
      </c>
    </row>
    <row r="1757" spans="2:10">
      <c r="B1757" s="68" t="s">
        <v>839</v>
      </c>
      <c r="C1757" s="68" t="s">
        <v>282</v>
      </c>
      <c r="D1757" s="68" t="s">
        <v>344</v>
      </c>
      <c r="E1757" s="68" t="s">
        <v>900</v>
      </c>
      <c r="F1757" s="68">
        <v>5</v>
      </c>
      <c r="H1757" s="68" t="s">
        <v>300</v>
      </c>
      <c r="I1757" s="68" t="s">
        <v>889</v>
      </c>
      <c r="J1757" s="92" t="s">
        <v>845</v>
      </c>
    </row>
    <row r="1758" spans="2:10">
      <c r="B1758" s="68" t="s">
        <v>839</v>
      </c>
      <c r="C1758" s="68" t="s">
        <v>282</v>
      </c>
      <c r="D1758" s="68" t="s">
        <v>353</v>
      </c>
      <c r="E1758" s="68" t="s">
        <v>900</v>
      </c>
      <c r="F1758" s="68">
        <v>5</v>
      </c>
      <c r="H1758" s="68" t="s">
        <v>300</v>
      </c>
      <c r="I1758" s="68" t="s">
        <v>889</v>
      </c>
      <c r="J1758" s="92" t="s">
        <v>846</v>
      </c>
    </row>
    <row r="1759" spans="2:10">
      <c r="B1759" s="68" t="s">
        <v>839</v>
      </c>
      <c r="C1759" s="68" t="s">
        <v>282</v>
      </c>
      <c r="D1759" s="68" t="s">
        <v>362</v>
      </c>
      <c r="E1759" s="68" t="s">
        <v>900</v>
      </c>
      <c r="F1759" s="68">
        <v>5</v>
      </c>
      <c r="H1759" s="68" t="s">
        <v>300</v>
      </c>
      <c r="I1759" s="68" t="s">
        <v>889</v>
      </c>
      <c r="J1759" s="92" t="s">
        <v>847</v>
      </c>
    </row>
    <row r="1760" spans="2:10">
      <c r="B1760" s="68" t="s">
        <v>839</v>
      </c>
      <c r="C1760" s="68" t="s">
        <v>282</v>
      </c>
      <c r="D1760" s="68" t="s">
        <v>371</v>
      </c>
      <c r="E1760" s="68" t="s">
        <v>900</v>
      </c>
      <c r="F1760" s="68">
        <v>5</v>
      </c>
      <c r="H1760" s="68" t="s">
        <v>300</v>
      </c>
      <c r="I1760" s="68" t="s">
        <v>889</v>
      </c>
      <c r="J1760" s="92" t="s">
        <v>848</v>
      </c>
    </row>
    <row r="1761" spans="2:10">
      <c r="B1761" s="68" t="s">
        <v>839</v>
      </c>
      <c r="C1761" s="68" t="s">
        <v>282</v>
      </c>
      <c r="D1761" s="68" t="s">
        <v>380</v>
      </c>
      <c r="E1761" s="68" t="s">
        <v>900</v>
      </c>
      <c r="F1761" s="68">
        <v>5</v>
      </c>
      <c r="H1761" s="68" t="s">
        <v>300</v>
      </c>
      <c r="I1761" s="68" t="s">
        <v>889</v>
      </c>
      <c r="J1761" s="92" t="s">
        <v>849</v>
      </c>
    </row>
    <row r="1762" spans="2:10">
      <c r="B1762" s="68" t="s">
        <v>839</v>
      </c>
      <c r="C1762" s="68" t="s">
        <v>282</v>
      </c>
      <c r="D1762" s="68" t="s">
        <v>389</v>
      </c>
      <c r="E1762" s="68" t="s">
        <v>900</v>
      </c>
      <c r="F1762" s="68">
        <v>5</v>
      </c>
      <c r="H1762" s="68" t="s">
        <v>300</v>
      </c>
      <c r="I1762" s="68" t="s">
        <v>889</v>
      </c>
      <c r="J1762" s="92" t="s">
        <v>850</v>
      </c>
    </row>
    <row r="1763" spans="2:10">
      <c r="B1763" s="68" t="s">
        <v>839</v>
      </c>
      <c r="C1763" s="68" t="s">
        <v>282</v>
      </c>
      <c r="D1763" s="68" t="s">
        <v>828</v>
      </c>
      <c r="E1763" s="68" t="s">
        <v>900</v>
      </c>
      <c r="F1763" s="68">
        <v>5</v>
      </c>
      <c r="H1763" s="68" t="s">
        <v>300</v>
      </c>
      <c r="I1763" s="68" t="s">
        <v>889</v>
      </c>
      <c r="J1763" s="92" t="s">
        <v>851</v>
      </c>
    </row>
    <row r="1764" spans="2:10">
      <c r="B1764" s="68" t="s">
        <v>839</v>
      </c>
      <c r="C1764" s="68" t="s">
        <v>282</v>
      </c>
      <c r="D1764" s="68" t="s">
        <v>407</v>
      </c>
      <c r="E1764" s="68" t="s">
        <v>900</v>
      </c>
      <c r="F1764" s="68">
        <v>5</v>
      </c>
      <c r="H1764" s="68" t="s">
        <v>300</v>
      </c>
      <c r="I1764" s="68" t="s">
        <v>889</v>
      </c>
      <c r="J1764" s="92" t="s">
        <v>852</v>
      </c>
    </row>
    <row r="1765" spans="2:10">
      <c r="B1765" s="68" t="s">
        <v>839</v>
      </c>
      <c r="C1765" s="68" t="s">
        <v>282</v>
      </c>
      <c r="D1765" s="68" t="s">
        <v>416</v>
      </c>
      <c r="E1765" s="68" t="s">
        <v>900</v>
      </c>
      <c r="F1765" s="68">
        <v>5</v>
      </c>
      <c r="H1765" s="68" t="s">
        <v>300</v>
      </c>
      <c r="I1765" s="68" t="s">
        <v>889</v>
      </c>
      <c r="J1765" s="92" t="s">
        <v>853</v>
      </c>
    </row>
    <row r="1766" spans="2:10">
      <c r="B1766" s="68" t="s">
        <v>839</v>
      </c>
      <c r="C1766" s="68" t="s">
        <v>282</v>
      </c>
      <c r="D1766" s="68" t="s">
        <v>425</v>
      </c>
      <c r="E1766" s="68" t="s">
        <v>900</v>
      </c>
      <c r="F1766" s="68">
        <v>5</v>
      </c>
      <c r="G1766" s="68" t="s">
        <v>910</v>
      </c>
      <c r="H1766" s="68" t="s">
        <v>300</v>
      </c>
      <c r="I1766" s="68" t="s">
        <v>889</v>
      </c>
      <c r="J1766" s="92" t="s">
        <v>854</v>
      </c>
    </row>
    <row r="1767" spans="2:10">
      <c r="B1767" s="68" t="s">
        <v>839</v>
      </c>
      <c r="C1767" s="68" t="s">
        <v>282</v>
      </c>
      <c r="D1767" s="68" t="s">
        <v>434</v>
      </c>
      <c r="E1767" s="68" t="s">
        <v>900</v>
      </c>
      <c r="F1767" s="68">
        <v>5</v>
      </c>
      <c r="H1767" s="68" t="s">
        <v>300</v>
      </c>
      <c r="I1767" s="68" t="s">
        <v>889</v>
      </c>
      <c r="J1767" s="92" t="s">
        <v>855</v>
      </c>
    </row>
    <row r="1768" spans="2:10">
      <c r="B1768" s="68" t="s">
        <v>839</v>
      </c>
      <c r="C1768" s="68" t="s">
        <v>282</v>
      </c>
      <c r="D1768" s="68" t="s">
        <v>440</v>
      </c>
      <c r="E1768" s="68" t="s">
        <v>900</v>
      </c>
      <c r="F1768" s="68">
        <v>5</v>
      </c>
      <c r="H1768" s="68" t="s">
        <v>300</v>
      </c>
      <c r="I1768" s="68" t="s">
        <v>889</v>
      </c>
      <c r="J1768" s="92" t="s">
        <v>856</v>
      </c>
    </row>
    <row r="1769" spans="2:10">
      <c r="B1769" s="68" t="s">
        <v>839</v>
      </c>
      <c r="C1769" s="68" t="s">
        <v>282</v>
      </c>
      <c r="D1769" s="68" t="s">
        <v>446</v>
      </c>
      <c r="E1769" s="68" t="s">
        <v>900</v>
      </c>
      <c r="F1769" s="68">
        <v>5</v>
      </c>
      <c r="H1769" s="68" t="s">
        <v>300</v>
      </c>
      <c r="I1769" s="68" t="s">
        <v>889</v>
      </c>
      <c r="J1769" s="92" t="s">
        <v>857</v>
      </c>
    </row>
    <row r="1770" spans="2:10">
      <c r="B1770" s="68" t="s">
        <v>839</v>
      </c>
      <c r="C1770" s="68" t="s">
        <v>282</v>
      </c>
      <c r="D1770" s="68" t="s">
        <v>455</v>
      </c>
      <c r="E1770" s="68" t="s">
        <v>900</v>
      </c>
      <c r="F1770" s="68">
        <v>5</v>
      </c>
      <c r="H1770" s="68" t="s">
        <v>300</v>
      </c>
      <c r="I1770" s="68" t="s">
        <v>889</v>
      </c>
      <c r="J1770" s="92" t="s">
        <v>858</v>
      </c>
    </row>
    <row r="1771" spans="2:10">
      <c r="B1771" s="68" t="s">
        <v>839</v>
      </c>
      <c r="C1771" s="68" t="s">
        <v>282</v>
      </c>
      <c r="D1771" s="68" t="s">
        <v>464</v>
      </c>
      <c r="E1771" s="68" t="s">
        <v>900</v>
      </c>
      <c r="F1771" s="68">
        <v>5</v>
      </c>
      <c r="H1771" s="68" t="s">
        <v>300</v>
      </c>
      <c r="I1771" s="68" t="s">
        <v>889</v>
      </c>
      <c r="J1771" s="92" t="s">
        <v>859</v>
      </c>
    </row>
    <row r="1772" spans="2:10">
      <c r="B1772" s="68" t="s">
        <v>839</v>
      </c>
      <c r="C1772" s="68" t="s">
        <v>282</v>
      </c>
      <c r="D1772" s="68" t="s">
        <v>473</v>
      </c>
      <c r="E1772" s="68" t="s">
        <v>900</v>
      </c>
      <c r="F1772" s="68">
        <v>5</v>
      </c>
      <c r="H1772" s="68" t="s">
        <v>300</v>
      </c>
      <c r="I1772" s="68" t="s">
        <v>889</v>
      </c>
      <c r="J1772" s="92" t="s">
        <v>860</v>
      </c>
    </row>
    <row r="1773" spans="2:10">
      <c r="B1773" s="68" t="s">
        <v>839</v>
      </c>
      <c r="C1773" s="68" t="s">
        <v>282</v>
      </c>
      <c r="D1773" s="68" t="s">
        <v>482</v>
      </c>
      <c r="E1773" s="68" t="s">
        <v>900</v>
      </c>
      <c r="F1773" s="68">
        <v>5</v>
      </c>
      <c r="H1773" s="68" t="s">
        <v>300</v>
      </c>
      <c r="I1773" s="68" t="s">
        <v>889</v>
      </c>
      <c r="J1773" s="92" t="s">
        <v>861</v>
      </c>
    </row>
    <row r="1774" spans="2:10">
      <c r="B1774" s="68" t="s">
        <v>839</v>
      </c>
      <c r="C1774" s="68" t="s">
        <v>282</v>
      </c>
      <c r="D1774" s="68" t="s">
        <v>491</v>
      </c>
      <c r="E1774" s="68" t="s">
        <v>900</v>
      </c>
      <c r="F1774" s="68">
        <v>5</v>
      </c>
      <c r="H1774" s="68" t="s">
        <v>300</v>
      </c>
      <c r="I1774" s="68" t="s">
        <v>889</v>
      </c>
      <c r="J1774" s="92" t="s">
        <v>862</v>
      </c>
    </row>
    <row r="1775" spans="2:10">
      <c r="B1775" s="68" t="s">
        <v>839</v>
      </c>
      <c r="C1775" s="68" t="s">
        <v>282</v>
      </c>
      <c r="D1775" s="68" t="s">
        <v>500</v>
      </c>
      <c r="E1775" s="68" t="s">
        <v>900</v>
      </c>
      <c r="F1775" s="68">
        <v>5</v>
      </c>
      <c r="H1775" s="68" t="s">
        <v>300</v>
      </c>
      <c r="I1775" s="68" t="s">
        <v>889</v>
      </c>
      <c r="J1775" s="92" t="s">
        <v>863</v>
      </c>
    </row>
    <row r="1776" spans="2:10">
      <c r="B1776" s="68" t="s">
        <v>839</v>
      </c>
      <c r="C1776" s="68" t="s">
        <v>282</v>
      </c>
      <c r="D1776" s="68" t="s">
        <v>509</v>
      </c>
      <c r="E1776" s="68" t="s">
        <v>900</v>
      </c>
      <c r="F1776" s="68">
        <v>5</v>
      </c>
      <c r="H1776" s="68" t="s">
        <v>300</v>
      </c>
      <c r="I1776" s="68" t="s">
        <v>889</v>
      </c>
      <c r="J1776" s="92" t="s">
        <v>864</v>
      </c>
    </row>
    <row r="1777" spans="2:10">
      <c r="B1777" s="68" t="s">
        <v>839</v>
      </c>
      <c r="C1777" s="68" t="s">
        <v>282</v>
      </c>
      <c r="D1777" s="68" t="s">
        <v>518</v>
      </c>
      <c r="E1777" s="68" t="s">
        <v>900</v>
      </c>
      <c r="F1777" s="68">
        <v>5</v>
      </c>
      <c r="H1777" s="68" t="s">
        <v>300</v>
      </c>
      <c r="I1777" s="68" t="s">
        <v>889</v>
      </c>
      <c r="J1777" s="92" t="s">
        <v>865</v>
      </c>
    </row>
    <row r="1778" spans="2:10">
      <c r="B1778" s="68" t="s">
        <v>839</v>
      </c>
      <c r="C1778" s="68" t="s">
        <v>282</v>
      </c>
      <c r="D1778" s="68" t="s">
        <v>527</v>
      </c>
      <c r="E1778" s="68" t="s">
        <v>900</v>
      </c>
      <c r="F1778" s="68">
        <v>5</v>
      </c>
      <c r="H1778" s="68" t="s">
        <v>300</v>
      </c>
      <c r="I1778" s="68" t="s">
        <v>889</v>
      </c>
      <c r="J1778" s="92" t="s">
        <v>866</v>
      </c>
    </row>
    <row r="1779" spans="2:10">
      <c r="B1779" s="68" t="s">
        <v>839</v>
      </c>
      <c r="C1779" s="68" t="s">
        <v>283</v>
      </c>
      <c r="D1779" s="68" t="s">
        <v>302</v>
      </c>
      <c r="E1779" s="68" t="s">
        <v>900</v>
      </c>
      <c r="F1779" s="68">
        <v>5</v>
      </c>
      <c r="H1779" s="68" t="s">
        <v>300</v>
      </c>
      <c r="I1779" s="68" t="s">
        <v>840</v>
      </c>
      <c r="J1779" s="92" t="s">
        <v>841</v>
      </c>
    </row>
    <row r="1780" spans="2:10">
      <c r="B1780" s="68" t="s">
        <v>839</v>
      </c>
      <c r="C1780" s="68" t="s">
        <v>283</v>
      </c>
      <c r="D1780" s="68" t="s">
        <v>311</v>
      </c>
      <c r="E1780" s="68" t="s">
        <v>900</v>
      </c>
      <c r="F1780" s="68">
        <v>5</v>
      </c>
      <c r="H1780" s="68" t="s">
        <v>300</v>
      </c>
      <c r="I1780" s="68" t="s">
        <v>840</v>
      </c>
      <c r="J1780" s="92" t="s">
        <v>842</v>
      </c>
    </row>
    <row r="1781" spans="2:10">
      <c r="B1781" s="68" t="s">
        <v>839</v>
      </c>
      <c r="C1781" s="68" t="s">
        <v>283</v>
      </c>
      <c r="D1781" s="68" t="s">
        <v>320</v>
      </c>
      <c r="E1781" s="68" t="s">
        <v>900</v>
      </c>
      <c r="F1781" s="68">
        <v>5</v>
      </c>
      <c r="H1781" s="68" t="s">
        <v>300</v>
      </c>
      <c r="I1781" s="68" t="s">
        <v>840</v>
      </c>
      <c r="J1781" s="92" t="s">
        <v>843</v>
      </c>
    </row>
    <row r="1782" spans="2:10">
      <c r="B1782" s="68" t="s">
        <v>839</v>
      </c>
      <c r="C1782" s="68" t="s">
        <v>283</v>
      </c>
      <c r="D1782" s="68" t="s">
        <v>329</v>
      </c>
      <c r="E1782" s="68" t="s">
        <v>900</v>
      </c>
      <c r="F1782" s="68">
        <v>5</v>
      </c>
      <c r="H1782" s="68" t="s">
        <v>300</v>
      </c>
      <c r="I1782" s="68" t="s">
        <v>840</v>
      </c>
      <c r="J1782" s="68" t="s">
        <v>844</v>
      </c>
    </row>
    <row r="1783" spans="2:10">
      <c r="B1783" s="68" t="s">
        <v>839</v>
      </c>
      <c r="C1783" s="68" t="s">
        <v>283</v>
      </c>
      <c r="D1783" s="68" t="s">
        <v>338</v>
      </c>
      <c r="E1783" s="68" t="s">
        <v>900</v>
      </c>
      <c r="F1783" s="68">
        <v>5</v>
      </c>
      <c r="H1783" s="68" t="s">
        <v>300</v>
      </c>
      <c r="I1783" s="68" t="s">
        <v>840</v>
      </c>
      <c r="J1783" s="92" t="s">
        <v>845</v>
      </c>
    </row>
    <row r="1784" spans="2:10">
      <c r="B1784" s="68" t="s">
        <v>839</v>
      </c>
      <c r="C1784" s="68" t="s">
        <v>283</v>
      </c>
      <c r="D1784" s="68" t="s">
        <v>347</v>
      </c>
      <c r="E1784" s="68" t="s">
        <v>900</v>
      </c>
      <c r="F1784" s="68">
        <v>5</v>
      </c>
      <c r="H1784" s="68" t="s">
        <v>300</v>
      </c>
      <c r="I1784" s="68" t="s">
        <v>840</v>
      </c>
      <c r="J1784" s="92" t="s">
        <v>846</v>
      </c>
    </row>
    <row r="1785" spans="2:10">
      <c r="B1785" s="68" t="s">
        <v>839</v>
      </c>
      <c r="C1785" s="68" t="s">
        <v>283</v>
      </c>
      <c r="D1785" s="68" t="s">
        <v>356</v>
      </c>
      <c r="E1785" s="68" t="s">
        <v>900</v>
      </c>
      <c r="F1785" s="68">
        <v>5</v>
      </c>
      <c r="H1785" s="68" t="s">
        <v>300</v>
      </c>
      <c r="I1785" s="68" t="s">
        <v>840</v>
      </c>
      <c r="J1785" s="92" t="s">
        <v>847</v>
      </c>
    </row>
    <row r="1786" spans="2:10">
      <c r="B1786" s="68" t="s">
        <v>839</v>
      </c>
      <c r="C1786" s="68" t="s">
        <v>283</v>
      </c>
      <c r="D1786" s="68" t="s">
        <v>365</v>
      </c>
      <c r="E1786" s="68" t="s">
        <v>900</v>
      </c>
      <c r="F1786" s="68">
        <v>5</v>
      </c>
      <c r="H1786" s="68" t="s">
        <v>300</v>
      </c>
      <c r="I1786" s="68" t="s">
        <v>840</v>
      </c>
      <c r="J1786" s="92" t="s">
        <v>848</v>
      </c>
    </row>
    <row r="1787" spans="2:10">
      <c r="B1787" s="68" t="s">
        <v>839</v>
      </c>
      <c r="C1787" s="68" t="s">
        <v>283</v>
      </c>
      <c r="D1787" s="68" t="s">
        <v>374</v>
      </c>
      <c r="E1787" s="68" t="s">
        <v>900</v>
      </c>
      <c r="F1787" s="68">
        <v>5</v>
      </c>
      <c r="H1787" s="68" t="s">
        <v>300</v>
      </c>
      <c r="I1787" s="68" t="s">
        <v>840</v>
      </c>
      <c r="J1787" s="92" t="s">
        <v>849</v>
      </c>
    </row>
    <row r="1788" spans="2:10">
      <c r="B1788" s="68" t="s">
        <v>839</v>
      </c>
      <c r="C1788" s="68" t="s">
        <v>283</v>
      </c>
      <c r="D1788" s="68" t="s">
        <v>383</v>
      </c>
      <c r="E1788" s="68" t="s">
        <v>900</v>
      </c>
      <c r="F1788" s="68">
        <v>5</v>
      </c>
      <c r="H1788" s="68" t="s">
        <v>300</v>
      </c>
      <c r="I1788" s="68" t="s">
        <v>840</v>
      </c>
      <c r="J1788" s="92" t="s">
        <v>850</v>
      </c>
    </row>
    <row r="1789" spans="2:10">
      <c r="B1789" s="68" t="s">
        <v>839</v>
      </c>
      <c r="C1789" s="68" t="s">
        <v>283</v>
      </c>
      <c r="D1789" s="68" t="s">
        <v>826</v>
      </c>
      <c r="E1789" s="68" t="s">
        <v>900</v>
      </c>
      <c r="F1789" s="68">
        <v>5</v>
      </c>
      <c r="H1789" s="68" t="s">
        <v>300</v>
      </c>
      <c r="I1789" s="68" t="s">
        <v>840</v>
      </c>
      <c r="J1789" s="92" t="s">
        <v>851</v>
      </c>
    </row>
    <row r="1790" spans="2:10">
      <c r="B1790" s="68" t="s">
        <v>839</v>
      </c>
      <c r="C1790" s="68" t="s">
        <v>283</v>
      </c>
      <c r="D1790" s="68" t="s">
        <v>401</v>
      </c>
      <c r="E1790" s="68" t="s">
        <v>900</v>
      </c>
      <c r="F1790" s="68">
        <v>5</v>
      </c>
      <c r="H1790" s="68" t="s">
        <v>300</v>
      </c>
      <c r="I1790" s="68" t="s">
        <v>840</v>
      </c>
      <c r="J1790" s="92" t="s">
        <v>852</v>
      </c>
    </row>
    <row r="1791" spans="2:10">
      <c r="B1791" s="68" t="s">
        <v>839</v>
      </c>
      <c r="C1791" s="68" t="s">
        <v>283</v>
      </c>
      <c r="D1791" s="68" t="s">
        <v>410</v>
      </c>
      <c r="E1791" s="68" t="s">
        <v>900</v>
      </c>
      <c r="F1791" s="68">
        <v>5</v>
      </c>
      <c r="H1791" s="68" t="s">
        <v>300</v>
      </c>
      <c r="I1791" s="68" t="s">
        <v>840</v>
      </c>
      <c r="J1791" s="92" t="s">
        <v>853</v>
      </c>
    </row>
    <row r="1792" spans="2:10">
      <c r="B1792" s="68" t="s">
        <v>839</v>
      </c>
      <c r="C1792" s="68" t="s">
        <v>283</v>
      </c>
      <c r="D1792" s="68" t="s">
        <v>419</v>
      </c>
      <c r="E1792" s="68" t="s">
        <v>900</v>
      </c>
      <c r="F1792" s="68">
        <v>5</v>
      </c>
      <c r="G1792" s="68" t="s">
        <v>910</v>
      </c>
      <c r="H1792" s="68" t="s">
        <v>300</v>
      </c>
      <c r="I1792" s="68" t="s">
        <v>840</v>
      </c>
      <c r="J1792" s="92" t="s">
        <v>854</v>
      </c>
    </row>
    <row r="1793" spans="2:10">
      <c r="B1793" s="68" t="s">
        <v>839</v>
      </c>
      <c r="C1793" s="68" t="s">
        <v>283</v>
      </c>
      <c r="D1793" s="68" t="s">
        <v>428</v>
      </c>
      <c r="E1793" s="68" t="s">
        <v>900</v>
      </c>
      <c r="F1793" s="68">
        <v>5</v>
      </c>
      <c r="H1793" s="68" t="s">
        <v>300</v>
      </c>
      <c r="I1793" s="68" t="s">
        <v>840</v>
      </c>
      <c r="J1793" s="92" t="s">
        <v>855</v>
      </c>
    </row>
    <row r="1794" spans="2:10">
      <c r="B1794" s="68" t="s">
        <v>839</v>
      </c>
      <c r="C1794" s="68" t="s">
        <v>283</v>
      </c>
      <c r="D1794" s="68" t="s">
        <v>436</v>
      </c>
      <c r="E1794" s="68" t="s">
        <v>900</v>
      </c>
      <c r="F1794" s="68">
        <v>5</v>
      </c>
      <c r="H1794" s="68" t="s">
        <v>300</v>
      </c>
      <c r="I1794" s="68" t="s">
        <v>840</v>
      </c>
      <c r="J1794" s="92" t="s">
        <v>856</v>
      </c>
    </row>
    <row r="1795" spans="2:10">
      <c r="B1795" s="68" t="s">
        <v>839</v>
      </c>
      <c r="C1795" s="68" t="s">
        <v>283</v>
      </c>
      <c r="D1795" s="68" t="s">
        <v>442</v>
      </c>
      <c r="E1795" s="68" t="s">
        <v>900</v>
      </c>
      <c r="F1795" s="68">
        <v>5</v>
      </c>
      <c r="H1795" s="68" t="s">
        <v>300</v>
      </c>
      <c r="I1795" s="68" t="s">
        <v>840</v>
      </c>
      <c r="J1795" s="92" t="s">
        <v>857</v>
      </c>
    </row>
    <row r="1796" spans="2:10">
      <c r="B1796" s="68" t="s">
        <v>839</v>
      </c>
      <c r="C1796" s="68" t="s">
        <v>283</v>
      </c>
      <c r="D1796" s="68" t="s">
        <v>449</v>
      </c>
      <c r="E1796" s="68" t="s">
        <v>900</v>
      </c>
      <c r="F1796" s="68">
        <v>5</v>
      </c>
      <c r="H1796" s="68" t="s">
        <v>300</v>
      </c>
      <c r="I1796" s="68" t="s">
        <v>840</v>
      </c>
      <c r="J1796" s="92" t="s">
        <v>858</v>
      </c>
    </row>
    <row r="1797" spans="2:10">
      <c r="B1797" s="68" t="s">
        <v>839</v>
      </c>
      <c r="C1797" s="68" t="s">
        <v>283</v>
      </c>
      <c r="D1797" s="68" t="s">
        <v>458</v>
      </c>
      <c r="E1797" s="68" t="s">
        <v>900</v>
      </c>
      <c r="F1797" s="68">
        <v>5</v>
      </c>
      <c r="H1797" s="68" t="s">
        <v>300</v>
      </c>
      <c r="I1797" s="68" t="s">
        <v>840</v>
      </c>
      <c r="J1797" s="92" t="s">
        <v>859</v>
      </c>
    </row>
    <row r="1798" spans="2:10">
      <c r="B1798" s="68" t="s">
        <v>839</v>
      </c>
      <c r="C1798" s="68" t="s">
        <v>283</v>
      </c>
      <c r="D1798" s="68" t="s">
        <v>467</v>
      </c>
      <c r="E1798" s="68" t="s">
        <v>900</v>
      </c>
      <c r="F1798" s="68">
        <v>5</v>
      </c>
      <c r="H1798" s="68" t="s">
        <v>300</v>
      </c>
      <c r="I1798" s="68" t="s">
        <v>840</v>
      </c>
      <c r="J1798" s="92" t="s">
        <v>860</v>
      </c>
    </row>
    <row r="1799" spans="2:10">
      <c r="B1799" s="68" t="s">
        <v>839</v>
      </c>
      <c r="C1799" s="68" t="s">
        <v>283</v>
      </c>
      <c r="D1799" s="68" t="s">
        <v>476</v>
      </c>
      <c r="E1799" s="68" t="s">
        <v>900</v>
      </c>
      <c r="F1799" s="68">
        <v>5</v>
      </c>
      <c r="H1799" s="68" t="s">
        <v>300</v>
      </c>
      <c r="I1799" s="68" t="s">
        <v>840</v>
      </c>
      <c r="J1799" s="92" t="s">
        <v>861</v>
      </c>
    </row>
    <row r="1800" spans="2:10">
      <c r="B1800" s="68" t="s">
        <v>839</v>
      </c>
      <c r="C1800" s="68" t="s">
        <v>283</v>
      </c>
      <c r="D1800" s="68" t="s">
        <v>485</v>
      </c>
      <c r="E1800" s="68" t="s">
        <v>900</v>
      </c>
      <c r="F1800" s="68">
        <v>5</v>
      </c>
      <c r="H1800" s="68" t="s">
        <v>300</v>
      </c>
      <c r="I1800" s="68" t="s">
        <v>840</v>
      </c>
      <c r="J1800" s="92" t="s">
        <v>862</v>
      </c>
    </row>
    <row r="1801" spans="2:10">
      <c r="B1801" s="68" t="s">
        <v>839</v>
      </c>
      <c r="C1801" s="68" t="s">
        <v>283</v>
      </c>
      <c r="D1801" s="68" t="s">
        <v>494</v>
      </c>
      <c r="E1801" s="68" t="s">
        <v>900</v>
      </c>
      <c r="F1801" s="68">
        <v>5</v>
      </c>
      <c r="H1801" s="68" t="s">
        <v>300</v>
      </c>
      <c r="I1801" s="68" t="s">
        <v>840</v>
      </c>
      <c r="J1801" s="92" t="s">
        <v>863</v>
      </c>
    </row>
    <row r="1802" spans="2:10">
      <c r="B1802" s="68" t="s">
        <v>839</v>
      </c>
      <c r="C1802" s="68" t="s">
        <v>283</v>
      </c>
      <c r="D1802" s="68" t="s">
        <v>503</v>
      </c>
      <c r="E1802" s="68" t="s">
        <v>900</v>
      </c>
      <c r="F1802" s="68">
        <v>5</v>
      </c>
      <c r="H1802" s="68" t="s">
        <v>300</v>
      </c>
      <c r="I1802" s="68" t="s">
        <v>840</v>
      </c>
      <c r="J1802" s="92" t="s">
        <v>864</v>
      </c>
    </row>
    <row r="1803" spans="2:10">
      <c r="B1803" s="68" t="s">
        <v>839</v>
      </c>
      <c r="C1803" s="68" t="s">
        <v>283</v>
      </c>
      <c r="D1803" s="68" t="s">
        <v>512</v>
      </c>
      <c r="E1803" s="68" t="s">
        <v>900</v>
      </c>
      <c r="F1803" s="68">
        <v>5</v>
      </c>
      <c r="H1803" s="68" t="s">
        <v>300</v>
      </c>
      <c r="I1803" s="68" t="s">
        <v>840</v>
      </c>
      <c r="J1803" s="92" t="s">
        <v>865</v>
      </c>
    </row>
    <row r="1804" spans="2:10">
      <c r="B1804" s="68" t="s">
        <v>839</v>
      </c>
      <c r="C1804" s="68" t="s">
        <v>283</v>
      </c>
      <c r="D1804" s="68" t="s">
        <v>521</v>
      </c>
      <c r="E1804" s="68" t="s">
        <v>900</v>
      </c>
      <c r="F1804" s="68">
        <v>5</v>
      </c>
      <c r="G1804" s="68" t="s">
        <v>911</v>
      </c>
      <c r="H1804" s="68" t="s">
        <v>300</v>
      </c>
      <c r="I1804" s="68" t="s">
        <v>840</v>
      </c>
      <c r="J1804" s="92" t="s">
        <v>866</v>
      </c>
    </row>
    <row r="1805" spans="2:10">
      <c r="B1805" s="68" t="s">
        <v>839</v>
      </c>
      <c r="C1805" s="68" t="s">
        <v>283</v>
      </c>
      <c r="D1805" s="68" t="s">
        <v>305</v>
      </c>
      <c r="E1805" s="68" t="s">
        <v>900</v>
      </c>
      <c r="F1805" s="68">
        <v>5</v>
      </c>
      <c r="H1805" s="68" t="s">
        <v>300</v>
      </c>
      <c r="I1805" s="68" t="s">
        <v>888</v>
      </c>
      <c r="J1805" s="92" t="s">
        <v>841</v>
      </c>
    </row>
    <row r="1806" spans="2:10">
      <c r="B1806" s="68" t="s">
        <v>839</v>
      </c>
      <c r="C1806" s="68" t="s">
        <v>283</v>
      </c>
      <c r="D1806" s="68" t="s">
        <v>314</v>
      </c>
      <c r="E1806" s="68" t="s">
        <v>900</v>
      </c>
      <c r="F1806" s="68">
        <v>5</v>
      </c>
      <c r="H1806" s="68" t="s">
        <v>300</v>
      </c>
      <c r="I1806" s="68" t="s">
        <v>888</v>
      </c>
      <c r="J1806" s="92" t="s">
        <v>842</v>
      </c>
    </row>
    <row r="1807" spans="2:10">
      <c r="B1807" s="68" t="s">
        <v>839</v>
      </c>
      <c r="C1807" s="68" t="s">
        <v>283</v>
      </c>
      <c r="D1807" s="68" t="s">
        <v>323</v>
      </c>
      <c r="E1807" s="68" t="s">
        <v>900</v>
      </c>
      <c r="F1807" s="68">
        <v>5</v>
      </c>
      <c r="H1807" s="68" t="s">
        <v>300</v>
      </c>
      <c r="I1807" s="68" t="s">
        <v>888</v>
      </c>
      <c r="J1807" s="92" t="s">
        <v>843</v>
      </c>
    </row>
    <row r="1808" spans="2:10">
      <c r="B1808" s="68" t="s">
        <v>839</v>
      </c>
      <c r="C1808" s="68" t="s">
        <v>283</v>
      </c>
      <c r="D1808" s="68" t="s">
        <v>332</v>
      </c>
      <c r="E1808" s="68" t="s">
        <v>900</v>
      </c>
      <c r="F1808" s="68">
        <v>5</v>
      </c>
      <c r="H1808" s="68" t="s">
        <v>300</v>
      </c>
      <c r="I1808" s="68" t="s">
        <v>888</v>
      </c>
      <c r="J1808" s="68" t="s">
        <v>844</v>
      </c>
    </row>
    <row r="1809" spans="2:10">
      <c r="B1809" s="68" t="s">
        <v>839</v>
      </c>
      <c r="C1809" s="68" t="s">
        <v>283</v>
      </c>
      <c r="D1809" s="68" t="s">
        <v>341</v>
      </c>
      <c r="E1809" s="68" t="s">
        <v>900</v>
      </c>
      <c r="F1809" s="68">
        <v>5</v>
      </c>
      <c r="H1809" s="68" t="s">
        <v>300</v>
      </c>
      <c r="I1809" s="68" t="s">
        <v>888</v>
      </c>
      <c r="J1809" s="92" t="s">
        <v>845</v>
      </c>
    </row>
    <row r="1810" spans="2:10">
      <c r="B1810" s="68" t="s">
        <v>839</v>
      </c>
      <c r="C1810" s="68" t="s">
        <v>283</v>
      </c>
      <c r="D1810" s="68" t="s">
        <v>350</v>
      </c>
      <c r="E1810" s="68" t="s">
        <v>900</v>
      </c>
      <c r="F1810" s="68">
        <v>5</v>
      </c>
      <c r="H1810" s="68" t="s">
        <v>300</v>
      </c>
      <c r="I1810" s="68" t="s">
        <v>888</v>
      </c>
      <c r="J1810" s="92" t="s">
        <v>846</v>
      </c>
    </row>
    <row r="1811" spans="2:10">
      <c r="B1811" s="68" t="s">
        <v>839</v>
      </c>
      <c r="C1811" s="68" t="s">
        <v>283</v>
      </c>
      <c r="D1811" s="68" t="s">
        <v>359</v>
      </c>
      <c r="E1811" s="68" t="s">
        <v>900</v>
      </c>
      <c r="F1811" s="68">
        <v>5</v>
      </c>
      <c r="H1811" s="68" t="s">
        <v>300</v>
      </c>
      <c r="I1811" s="68" t="s">
        <v>888</v>
      </c>
      <c r="J1811" s="92" t="s">
        <v>847</v>
      </c>
    </row>
    <row r="1812" spans="2:10">
      <c r="B1812" s="68" t="s">
        <v>839</v>
      </c>
      <c r="C1812" s="68" t="s">
        <v>283</v>
      </c>
      <c r="D1812" s="68" t="s">
        <v>368</v>
      </c>
      <c r="E1812" s="68" t="s">
        <v>900</v>
      </c>
      <c r="F1812" s="68">
        <v>5</v>
      </c>
      <c r="H1812" s="68" t="s">
        <v>300</v>
      </c>
      <c r="I1812" s="68" t="s">
        <v>888</v>
      </c>
      <c r="J1812" s="92" t="s">
        <v>848</v>
      </c>
    </row>
    <row r="1813" spans="2:10">
      <c r="B1813" s="68" t="s">
        <v>839</v>
      </c>
      <c r="C1813" s="68" t="s">
        <v>283</v>
      </c>
      <c r="D1813" s="68" t="s">
        <v>377</v>
      </c>
      <c r="E1813" s="68" t="s">
        <v>900</v>
      </c>
      <c r="F1813" s="68">
        <v>5</v>
      </c>
      <c r="H1813" s="68" t="s">
        <v>300</v>
      </c>
      <c r="I1813" s="68" t="s">
        <v>888</v>
      </c>
      <c r="J1813" s="92" t="s">
        <v>849</v>
      </c>
    </row>
    <row r="1814" spans="2:10">
      <c r="B1814" s="68" t="s">
        <v>839</v>
      </c>
      <c r="C1814" s="68" t="s">
        <v>283</v>
      </c>
      <c r="D1814" s="68" t="s">
        <v>386</v>
      </c>
      <c r="E1814" s="68" t="s">
        <v>900</v>
      </c>
      <c r="F1814" s="68">
        <v>5</v>
      </c>
      <c r="H1814" s="68" t="s">
        <v>300</v>
      </c>
      <c r="I1814" s="68" t="s">
        <v>888</v>
      </c>
      <c r="J1814" s="92" t="s">
        <v>850</v>
      </c>
    </row>
    <row r="1815" spans="2:10">
      <c r="B1815" s="68" t="s">
        <v>839</v>
      </c>
      <c r="C1815" s="68" t="s">
        <v>283</v>
      </c>
      <c r="D1815" s="68" t="s">
        <v>827</v>
      </c>
      <c r="E1815" s="68" t="s">
        <v>900</v>
      </c>
      <c r="F1815" s="68">
        <v>5</v>
      </c>
      <c r="H1815" s="68" t="s">
        <v>300</v>
      </c>
      <c r="I1815" s="68" t="s">
        <v>888</v>
      </c>
      <c r="J1815" s="92" t="s">
        <v>851</v>
      </c>
    </row>
    <row r="1816" spans="2:10">
      <c r="B1816" s="68" t="s">
        <v>839</v>
      </c>
      <c r="C1816" s="68" t="s">
        <v>283</v>
      </c>
      <c r="D1816" s="68" t="s">
        <v>404</v>
      </c>
      <c r="E1816" s="68" t="s">
        <v>900</v>
      </c>
      <c r="F1816" s="68">
        <v>5</v>
      </c>
      <c r="H1816" s="68" t="s">
        <v>300</v>
      </c>
      <c r="I1816" s="68" t="s">
        <v>888</v>
      </c>
      <c r="J1816" s="92" t="s">
        <v>852</v>
      </c>
    </row>
    <row r="1817" spans="2:10">
      <c r="B1817" s="68" t="s">
        <v>839</v>
      </c>
      <c r="C1817" s="68" t="s">
        <v>283</v>
      </c>
      <c r="D1817" s="68" t="s">
        <v>413</v>
      </c>
      <c r="E1817" s="68" t="s">
        <v>900</v>
      </c>
      <c r="F1817" s="68">
        <v>5</v>
      </c>
      <c r="H1817" s="68" t="s">
        <v>300</v>
      </c>
      <c r="I1817" s="68" t="s">
        <v>888</v>
      </c>
      <c r="J1817" s="92" t="s">
        <v>853</v>
      </c>
    </row>
    <row r="1818" spans="2:10">
      <c r="B1818" s="68" t="s">
        <v>839</v>
      </c>
      <c r="C1818" s="68" t="s">
        <v>283</v>
      </c>
      <c r="D1818" s="68" t="s">
        <v>422</v>
      </c>
      <c r="E1818" s="68" t="s">
        <v>900</v>
      </c>
      <c r="F1818" s="68">
        <v>5</v>
      </c>
      <c r="G1818" s="68" t="s">
        <v>910</v>
      </c>
      <c r="H1818" s="68" t="s">
        <v>300</v>
      </c>
      <c r="I1818" s="68" t="s">
        <v>888</v>
      </c>
      <c r="J1818" s="92" t="s">
        <v>854</v>
      </c>
    </row>
    <row r="1819" spans="2:10">
      <c r="B1819" s="68" t="s">
        <v>839</v>
      </c>
      <c r="C1819" s="68" t="s">
        <v>283</v>
      </c>
      <c r="D1819" s="68" t="s">
        <v>431</v>
      </c>
      <c r="E1819" s="68" t="s">
        <v>900</v>
      </c>
      <c r="F1819" s="68">
        <v>5</v>
      </c>
      <c r="H1819" s="68" t="s">
        <v>300</v>
      </c>
      <c r="I1819" s="68" t="s">
        <v>888</v>
      </c>
      <c r="J1819" s="92" t="s">
        <v>855</v>
      </c>
    </row>
    <row r="1820" spans="2:10">
      <c r="B1820" s="68" t="s">
        <v>839</v>
      </c>
      <c r="C1820" s="68" t="s">
        <v>283</v>
      </c>
      <c r="D1820" s="68" t="s">
        <v>438</v>
      </c>
      <c r="E1820" s="68" t="s">
        <v>900</v>
      </c>
      <c r="F1820" s="68">
        <v>5</v>
      </c>
      <c r="H1820" s="68" t="s">
        <v>300</v>
      </c>
      <c r="I1820" s="68" t="s">
        <v>888</v>
      </c>
      <c r="J1820" s="92" t="s">
        <v>856</v>
      </c>
    </row>
    <row r="1821" spans="2:10">
      <c r="B1821" s="68" t="s">
        <v>839</v>
      </c>
      <c r="C1821" s="68" t="s">
        <v>283</v>
      </c>
      <c r="D1821" s="68" t="s">
        <v>444</v>
      </c>
      <c r="E1821" s="68" t="s">
        <v>900</v>
      </c>
      <c r="F1821" s="68">
        <v>5</v>
      </c>
      <c r="H1821" s="68" t="s">
        <v>300</v>
      </c>
      <c r="I1821" s="68" t="s">
        <v>888</v>
      </c>
      <c r="J1821" s="92" t="s">
        <v>857</v>
      </c>
    </row>
    <row r="1822" spans="2:10">
      <c r="B1822" s="68" t="s">
        <v>839</v>
      </c>
      <c r="C1822" s="68" t="s">
        <v>283</v>
      </c>
      <c r="D1822" s="68" t="s">
        <v>452</v>
      </c>
      <c r="E1822" s="68" t="s">
        <v>900</v>
      </c>
      <c r="F1822" s="68">
        <v>5</v>
      </c>
      <c r="H1822" s="68" t="s">
        <v>300</v>
      </c>
      <c r="I1822" s="68" t="s">
        <v>888</v>
      </c>
      <c r="J1822" s="92" t="s">
        <v>858</v>
      </c>
    </row>
    <row r="1823" spans="2:10">
      <c r="B1823" s="68" t="s">
        <v>839</v>
      </c>
      <c r="C1823" s="68" t="s">
        <v>283</v>
      </c>
      <c r="D1823" s="68" t="s">
        <v>461</v>
      </c>
      <c r="E1823" s="68" t="s">
        <v>900</v>
      </c>
      <c r="F1823" s="68">
        <v>5</v>
      </c>
      <c r="H1823" s="68" t="s">
        <v>300</v>
      </c>
      <c r="I1823" s="68" t="s">
        <v>888</v>
      </c>
      <c r="J1823" s="92" t="s">
        <v>859</v>
      </c>
    </row>
    <row r="1824" spans="2:10">
      <c r="B1824" s="68" t="s">
        <v>839</v>
      </c>
      <c r="C1824" s="68" t="s">
        <v>283</v>
      </c>
      <c r="D1824" s="68" t="s">
        <v>470</v>
      </c>
      <c r="E1824" s="68" t="s">
        <v>900</v>
      </c>
      <c r="F1824" s="68">
        <v>5</v>
      </c>
      <c r="H1824" s="68" t="s">
        <v>300</v>
      </c>
      <c r="I1824" s="68" t="s">
        <v>888</v>
      </c>
      <c r="J1824" s="92" t="s">
        <v>860</v>
      </c>
    </row>
    <row r="1825" spans="2:10">
      <c r="B1825" s="68" t="s">
        <v>839</v>
      </c>
      <c r="C1825" s="68" t="s">
        <v>283</v>
      </c>
      <c r="D1825" s="68" t="s">
        <v>479</v>
      </c>
      <c r="E1825" s="68" t="s">
        <v>900</v>
      </c>
      <c r="F1825" s="68">
        <v>5</v>
      </c>
      <c r="H1825" s="68" t="s">
        <v>300</v>
      </c>
      <c r="I1825" s="68" t="s">
        <v>888</v>
      </c>
      <c r="J1825" s="92" t="s">
        <v>861</v>
      </c>
    </row>
    <row r="1826" spans="2:10">
      <c r="B1826" s="68" t="s">
        <v>839</v>
      </c>
      <c r="C1826" s="68" t="s">
        <v>283</v>
      </c>
      <c r="D1826" s="68" t="s">
        <v>488</v>
      </c>
      <c r="E1826" s="68" t="s">
        <v>900</v>
      </c>
      <c r="F1826" s="68">
        <v>5</v>
      </c>
      <c r="H1826" s="68" t="s">
        <v>300</v>
      </c>
      <c r="I1826" s="68" t="s">
        <v>888</v>
      </c>
      <c r="J1826" s="92" t="s">
        <v>862</v>
      </c>
    </row>
    <row r="1827" spans="2:10">
      <c r="B1827" s="68" t="s">
        <v>839</v>
      </c>
      <c r="C1827" s="68" t="s">
        <v>283</v>
      </c>
      <c r="D1827" s="68" t="s">
        <v>497</v>
      </c>
      <c r="E1827" s="68" t="s">
        <v>900</v>
      </c>
      <c r="F1827" s="68">
        <v>5</v>
      </c>
      <c r="H1827" s="68" t="s">
        <v>300</v>
      </c>
      <c r="I1827" s="68" t="s">
        <v>888</v>
      </c>
      <c r="J1827" s="92" t="s">
        <v>863</v>
      </c>
    </row>
    <row r="1828" spans="2:10">
      <c r="B1828" s="68" t="s">
        <v>839</v>
      </c>
      <c r="C1828" s="68" t="s">
        <v>283</v>
      </c>
      <c r="D1828" s="68" t="s">
        <v>506</v>
      </c>
      <c r="E1828" s="68" t="s">
        <v>900</v>
      </c>
      <c r="F1828" s="68">
        <v>5</v>
      </c>
      <c r="H1828" s="68" t="s">
        <v>300</v>
      </c>
      <c r="I1828" s="68" t="s">
        <v>888</v>
      </c>
      <c r="J1828" s="92" t="s">
        <v>864</v>
      </c>
    </row>
    <row r="1829" spans="2:10">
      <c r="B1829" s="68" t="s">
        <v>839</v>
      </c>
      <c r="C1829" s="68" t="s">
        <v>283</v>
      </c>
      <c r="D1829" s="68" t="s">
        <v>515</v>
      </c>
      <c r="E1829" s="68" t="s">
        <v>900</v>
      </c>
      <c r="F1829" s="68">
        <v>5</v>
      </c>
      <c r="H1829" s="68" t="s">
        <v>300</v>
      </c>
      <c r="I1829" s="68" t="s">
        <v>888</v>
      </c>
      <c r="J1829" s="92" t="s">
        <v>865</v>
      </c>
    </row>
    <row r="1830" spans="2:10">
      <c r="B1830" s="68" t="s">
        <v>839</v>
      </c>
      <c r="C1830" s="68" t="s">
        <v>283</v>
      </c>
      <c r="D1830" s="68" t="s">
        <v>524</v>
      </c>
      <c r="E1830" s="68" t="s">
        <v>900</v>
      </c>
      <c r="F1830" s="68">
        <v>5</v>
      </c>
      <c r="G1830" s="68" t="s">
        <v>911</v>
      </c>
      <c r="H1830" s="68" t="s">
        <v>300</v>
      </c>
      <c r="I1830" s="68" t="s">
        <v>888</v>
      </c>
      <c r="J1830" s="92" t="s">
        <v>866</v>
      </c>
    </row>
    <row r="1831" spans="2:10">
      <c r="B1831" s="68" t="s">
        <v>839</v>
      </c>
      <c r="C1831" s="68" t="s">
        <v>283</v>
      </c>
      <c r="D1831" s="68" t="s">
        <v>308</v>
      </c>
      <c r="E1831" s="68" t="s">
        <v>900</v>
      </c>
      <c r="F1831" s="68">
        <v>5</v>
      </c>
      <c r="H1831" s="68" t="s">
        <v>300</v>
      </c>
      <c r="I1831" s="68" t="s">
        <v>889</v>
      </c>
      <c r="J1831" s="92" t="s">
        <v>841</v>
      </c>
    </row>
    <row r="1832" spans="2:10">
      <c r="B1832" s="68" t="s">
        <v>839</v>
      </c>
      <c r="C1832" s="68" t="s">
        <v>283</v>
      </c>
      <c r="D1832" s="68" t="s">
        <v>317</v>
      </c>
      <c r="E1832" s="68" t="s">
        <v>900</v>
      </c>
      <c r="F1832" s="68">
        <v>5</v>
      </c>
      <c r="H1832" s="68" t="s">
        <v>300</v>
      </c>
      <c r="I1832" s="68" t="s">
        <v>889</v>
      </c>
      <c r="J1832" s="92" t="s">
        <v>842</v>
      </c>
    </row>
    <row r="1833" spans="2:10">
      <c r="B1833" s="68" t="s">
        <v>839</v>
      </c>
      <c r="C1833" s="68" t="s">
        <v>283</v>
      </c>
      <c r="D1833" s="68" t="s">
        <v>326</v>
      </c>
      <c r="E1833" s="68" t="s">
        <v>900</v>
      </c>
      <c r="F1833" s="68">
        <v>5</v>
      </c>
      <c r="H1833" s="68" t="s">
        <v>300</v>
      </c>
      <c r="I1833" s="68" t="s">
        <v>889</v>
      </c>
      <c r="J1833" s="92" t="s">
        <v>843</v>
      </c>
    </row>
    <row r="1834" spans="2:10">
      <c r="B1834" s="68" t="s">
        <v>839</v>
      </c>
      <c r="C1834" s="68" t="s">
        <v>283</v>
      </c>
      <c r="D1834" s="68" t="s">
        <v>335</v>
      </c>
      <c r="E1834" s="68" t="s">
        <v>900</v>
      </c>
      <c r="F1834" s="68">
        <v>5</v>
      </c>
      <c r="H1834" s="68" t="s">
        <v>300</v>
      </c>
      <c r="I1834" s="68" t="s">
        <v>889</v>
      </c>
      <c r="J1834" s="68" t="s">
        <v>844</v>
      </c>
    </row>
    <row r="1835" spans="2:10">
      <c r="B1835" s="68" t="s">
        <v>839</v>
      </c>
      <c r="C1835" s="68" t="s">
        <v>283</v>
      </c>
      <c r="D1835" s="68" t="s">
        <v>344</v>
      </c>
      <c r="E1835" s="68" t="s">
        <v>900</v>
      </c>
      <c r="F1835" s="68">
        <v>5</v>
      </c>
      <c r="H1835" s="68" t="s">
        <v>300</v>
      </c>
      <c r="I1835" s="68" t="s">
        <v>889</v>
      </c>
      <c r="J1835" s="92" t="s">
        <v>845</v>
      </c>
    </row>
    <row r="1836" spans="2:10">
      <c r="B1836" s="68" t="s">
        <v>839</v>
      </c>
      <c r="C1836" s="68" t="s">
        <v>283</v>
      </c>
      <c r="D1836" s="68" t="s">
        <v>353</v>
      </c>
      <c r="E1836" s="68" t="s">
        <v>900</v>
      </c>
      <c r="F1836" s="68">
        <v>5</v>
      </c>
      <c r="H1836" s="68" t="s">
        <v>300</v>
      </c>
      <c r="I1836" s="68" t="s">
        <v>889</v>
      </c>
      <c r="J1836" s="92" t="s">
        <v>846</v>
      </c>
    </row>
    <row r="1837" spans="2:10">
      <c r="B1837" s="68" t="s">
        <v>839</v>
      </c>
      <c r="C1837" s="68" t="s">
        <v>283</v>
      </c>
      <c r="D1837" s="68" t="s">
        <v>362</v>
      </c>
      <c r="E1837" s="68" t="s">
        <v>900</v>
      </c>
      <c r="F1837" s="68">
        <v>5</v>
      </c>
      <c r="H1837" s="68" t="s">
        <v>300</v>
      </c>
      <c r="I1837" s="68" t="s">
        <v>889</v>
      </c>
      <c r="J1837" s="92" t="s">
        <v>847</v>
      </c>
    </row>
    <row r="1838" spans="2:10">
      <c r="B1838" s="68" t="s">
        <v>839</v>
      </c>
      <c r="C1838" s="68" t="s">
        <v>283</v>
      </c>
      <c r="D1838" s="68" t="s">
        <v>371</v>
      </c>
      <c r="E1838" s="68" t="s">
        <v>900</v>
      </c>
      <c r="F1838" s="68">
        <v>5</v>
      </c>
      <c r="H1838" s="68" t="s">
        <v>300</v>
      </c>
      <c r="I1838" s="68" t="s">
        <v>889</v>
      </c>
      <c r="J1838" s="92" t="s">
        <v>848</v>
      </c>
    </row>
    <row r="1839" spans="2:10">
      <c r="B1839" s="68" t="s">
        <v>839</v>
      </c>
      <c r="C1839" s="68" t="s">
        <v>283</v>
      </c>
      <c r="D1839" s="68" t="s">
        <v>380</v>
      </c>
      <c r="E1839" s="68" t="s">
        <v>900</v>
      </c>
      <c r="F1839" s="68">
        <v>5</v>
      </c>
      <c r="H1839" s="68" t="s">
        <v>300</v>
      </c>
      <c r="I1839" s="68" t="s">
        <v>889</v>
      </c>
      <c r="J1839" s="92" t="s">
        <v>849</v>
      </c>
    </row>
    <row r="1840" spans="2:10">
      <c r="B1840" s="68" t="s">
        <v>839</v>
      </c>
      <c r="C1840" s="68" t="s">
        <v>283</v>
      </c>
      <c r="D1840" s="68" t="s">
        <v>389</v>
      </c>
      <c r="E1840" s="68" t="s">
        <v>900</v>
      </c>
      <c r="F1840" s="68">
        <v>5</v>
      </c>
      <c r="H1840" s="68" t="s">
        <v>300</v>
      </c>
      <c r="I1840" s="68" t="s">
        <v>889</v>
      </c>
      <c r="J1840" s="92" t="s">
        <v>850</v>
      </c>
    </row>
    <row r="1841" spans="2:10">
      <c r="B1841" s="68" t="s">
        <v>839</v>
      </c>
      <c r="C1841" s="68" t="s">
        <v>283</v>
      </c>
      <c r="D1841" s="68" t="s">
        <v>828</v>
      </c>
      <c r="E1841" s="68" t="s">
        <v>900</v>
      </c>
      <c r="F1841" s="68">
        <v>5</v>
      </c>
      <c r="H1841" s="68" t="s">
        <v>300</v>
      </c>
      <c r="I1841" s="68" t="s">
        <v>889</v>
      </c>
      <c r="J1841" s="92" t="s">
        <v>851</v>
      </c>
    </row>
    <row r="1842" spans="2:10">
      <c r="B1842" s="68" t="s">
        <v>839</v>
      </c>
      <c r="C1842" s="68" t="s">
        <v>283</v>
      </c>
      <c r="D1842" s="68" t="s">
        <v>407</v>
      </c>
      <c r="E1842" s="68" t="s">
        <v>900</v>
      </c>
      <c r="F1842" s="68">
        <v>5</v>
      </c>
      <c r="H1842" s="68" t="s">
        <v>300</v>
      </c>
      <c r="I1842" s="68" t="s">
        <v>889</v>
      </c>
      <c r="J1842" s="92" t="s">
        <v>852</v>
      </c>
    </row>
    <row r="1843" spans="2:10">
      <c r="B1843" s="68" t="s">
        <v>839</v>
      </c>
      <c r="C1843" s="68" t="s">
        <v>283</v>
      </c>
      <c r="D1843" s="68" t="s">
        <v>416</v>
      </c>
      <c r="E1843" s="68" t="s">
        <v>900</v>
      </c>
      <c r="F1843" s="68">
        <v>5</v>
      </c>
      <c r="H1843" s="68" t="s">
        <v>300</v>
      </c>
      <c r="I1843" s="68" t="s">
        <v>889</v>
      </c>
      <c r="J1843" s="92" t="s">
        <v>853</v>
      </c>
    </row>
    <row r="1844" spans="2:10">
      <c r="B1844" s="68" t="s">
        <v>839</v>
      </c>
      <c r="C1844" s="68" t="s">
        <v>283</v>
      </c>
      <c r="D1844" s="68" t="s">
        <v>425</v>
      </c>
      <c r="E1844" s="68" t="s">
        <v>900</v>
      </c>
      <c r="F1844" s="68">
        <v>5</v>
      </c>
      <c r="G1844" s="68" t="s">
        <v>910</v>
      </c>
      <c r="H1844" s="68" t="s">
        <v>300</v>
      </c>
      <c r="I1844" s="68" t="s">
        <v>889</v>
      </c>
      <c r="J1844" s="92" t="s">
        <v>854</v>
      </c>
    </row>
    <row r="1845" spans="2:10">
      <c r="B1845" s="68" t="s">
        <v>839</v>
      </c>
      <c r="C1845" s="68" t="s">
        <v>283</v>
      </c>
      <c r="D1845" s="68" t="s">
        <v>434</v>
      </c>
      <c r="E1845" s="68" t="s">
        <v>900</v>
      </c>
      <c r="F1845" s="68">
        <v>5</v>
      </c>
      <c r="H1845" s="68" t="s">
        <v>300</v>
      </c>
      <c r="I1845" s="68" t="s">
        <v>889</v>
      </c>
      <c r="J1845" s="92" t="s">
        <v>855</v>
      </c>
    </row>
    <row r="1846" spans="2:10">
      <c r="B1846" s="68" t="s">
        <v>839</v>
      </c>
      <c r="C1846" s="68" t="s">
        <v>283</v>
      </c>
      <c r="D1846" s="68" t="s">
        <v>440</v>
      </c>
      <c r="E1846" s="68" t="s">
        <v>900</v>
      </c>
      <c r="F1846" s="68">
        <v>5</v>
      </c>
      <c r="H1846" s="68" t="s">
        <v>300</v>
      </c>
      <c r="I1846" s="68" t="s">
        <v>889</v>
      </c>
      <c r="J1846" s="92" t="s">
        <v>856</v>
      </c>
    </row>
    <row r="1847" spans="2:10">
      <c r="B1847" s="68" t="s">
        <v>839</v>
      </c>
      <c r="C1847" s="68" t="s">
        <v>283</v>
      </c>
      <c r="D1847" s="68" t="s">
        <v>446</v>
      </c>
      <c r="E1847" s="68" t="s">
        <v>900</v>
      </c>
      <c r="F1847" s="68">
        <v>5</v>
      </c>
      <c r="H1847" s="68" t="s">
        <v>300</v>
      </c>
      <c r="I1847" s="68" t="s">
        <v>889</v>
      </c>
      <c r="J1847" s="92" t="s">
        <v>857</v>
      </c>
    </row>
    <row r="1848" spans="2:10">
      <c r="B1848" s="68" t="s">
        <v>839</v>
      </c>
      <c r="C1848" s="68" t="s">
        <v>283</v>
      </c>
      <c r="D1848" s="68" t="s">
        <v>455</v>
      </c>
      <c r="E1848" s="68" t="s">
        <v>900</v>
      </c>
      <c r="F1848" s="68">
        <v>5</v>
      </c>
      <c r="H1848" s="68" t="s">
        <v>300</v>
      </c>
      <c r="I1848" s="68" t="s">
        <v>889</v>
      </c>
      <c r="J1848" s="92" t="s">
        <v>858</v>
      </c>
    </row>
    <row r="1849" spans="2:10">
      <c r="B1849" s="68" t="s">
        <v>839</v>
      </c>
      <c r="C1849" s="68" t="s">
        <v>283</v>
      </c>
      <c r="D1849" s="68" t="s">
        <v>464</v>
      </c>
      <c r="E1849" s="68" t="s">
        <v>900</v>
      </c>
      <c r="F1849" s="68">
        <v>5</v>
      </c>
      <c r="H1849" s="68" t="s">
        <v>300</v>
      </c>
      <c r="I1849" s="68" t="s">
        <v>889</v>
      </c>
      <c r="J1849" s="92" t="s">
        <v>859</v>
      </c>
    </row>
    <row r="1850" spans="2:10">
      <c r="B1850" s="68" t="s">
        <v>839</v>
      </c>
      <c r="C1850" s="68" t="s">
        <v>283</v>
      </c>
      <c r="D1850" s="68" t="s">
        <v>473</v>
      </c>
      <c r="E1850" s="68" t="s">
        <v>900</v>
      </c>
      <c r="F1850" s="68">
        <v>5</v>
      </c>
      <c r="H1850" s="68" t="s">
        <v>300</v>
      </c>
      <c r="I1850" s="68" t="s">
        <v>889</v>
      </c>
      <c r="J1850" s="92" t="s">
        <v>860</v>
      </c>
    </row>
    <row r="1851" spans="2:10">
      <c r="B1851" s="68" t="s">
        <v>839</v>
      </c>
      <c r="C1851" s="68" t="s">
        <v>283</v>
      </c>
      <c r="D1851" s="68" t="s">
        <v>482</v>
      </c>
      <c r="E1851" s="68" t="s">
        <v>900</v>
      </c>
      <c r="F1851" s="68">
        <v>5</v>
      </c>
      <c r="H1851" s="68" t="s">
        <v>300</v>
      </c>
      <c r="I1851" s="68" t="s">
        <v>889</v>
      </c>
      <c r="J1851" s="92" t="s">
        <v>861</v>
      </c>
    </row>
    <row r="1852" spans="2:10">
      <c r="B1852" s="68" t="s">
        <v>839</v>
      </c>
      <c r="C1852" s="68" t="s">
        <v>283</v>
      </c>
      <c r="D1852" s="68" t="s">
        <v>491</v>
      </c>
      <c r="E1852" s="68" t="s">
        <v>900</v>
      </c>
      <c r="F1852" s="68">
        <v>5</v>
      </c>
      <c r="H1852" s="68" t="s">
        <v>300</v>
      </c>
      <c r="I1852" s="68" t="s">
        <v>889</v>
      </c>
      <c r="J1852" s="92" t="s">
        <v>862</v>
      </c>
    </row>
    <row r="1853" spans="2:10">
      <c r="B1853" s="68" t="s">
        <v>839</v>
      </c>
      <c r="C1853" s="68" t="s">
        <v>283</v>
      </c>
      <c r="D1853" s="68" t="s">
        <v>500</v>
      </c>
      <c r="E1853" s="68" t="s">
        <v>900</v>
      </c>
      <c r="F1853" s="68">
        <v>5</v>
      </c>
      <c r="H1853" s="68" t="s">
        <v>300</v>
      </c>
      <c r="I1853" s="68" t="s">
        <v>889</v>
      </c>
      <c r="J1853" s="92" t="s">
        <v>863</v>
      </c>
    </row>
    <row r="1854" spans="2:10">
      <c r="B1854" s="68" t="s">
        <v>839</v>
      </c>
      <c r="C1854" s="68" t="s">
        <v>283</v>
      </c>
      <c r="D1854" s="68" t="s">
        <v>509</v>
      </c>
      <c r="E1854" s="68" t="s">
        <v>900</v>
      </c>
      <c r="F1854" s="68">
        <v>5</v>
      </c>
      <c r="H1854" s="68" t="s">
        <v>300</v>
      </c>
      <c r="I1854" s="68" t="s">
        <v>889</v>
      </c>
      <c r="J1854" s="92" t="s">
        <v>864</v>
      </c>
    </row>
    <row r="1855" spans="2:10">
      <c r="B1855" s="68" t="s">
        <v>839</v>
      </c>
      <c r="C1855" s="68" t="s">
        <v>283</v>
      </c>
      <c r="D1855" s="68" t="s">
        <v>518</v>
      </c>
      <c r="E1855" s="68" t="s">
        <v>900</v>
      </c>
      <c r="F1855" s="68">
        <v>5</v>
      </c>
      <c r="H1855" s="68" t="s">
        <v>300</v>
      </c>
      <c r="I1855" s="68" t="s">
        <v>889</v>
      </c>
      <c r="J1855" s="92" t="s">
        <v>865</v>
      </c>
    </row>
    <row r="1856" spans="2:10">
      <c r="B1856" s="68" t="s">
        <v>839</v>
      </c>
      <c r="C1856" s="68" t="s">
        <v>283</v>
      </c>
      <c r="D1856" s="68" t="s">
        <v>527</v>
      </c>
      <c r="E1856" s="68" t="s">
        <v>900</v>
      </c>
      <c r="F1856" s="68">
        <v>5</v>
      </c>
      <c r="G1856" s="68" t="s">
        <v>911</v>
      </c>
      <c r="H1856" s="68" t="s">
        <v>300</v>
      </c>
      <c r="I1856" s="68" t="s">
        <v>889</v>
      </c>
      <c r="J1856" s="92" t="s">
        <v>866</v>
      </c>
    </row>
    <row r="1857" spans="2:10">
      <c r="B1857" s="68" t="s">
        <v>839</v>
      </c>
      <c r="C1857" s="68" t="s">
        <v>284</v>
      </c>
      <c r="D1857" s="68" t="s">
        <v>302</v>
      </c>
      <c r="E1857" s="68" t="s">
        <v>900</v>
      </c>
      <c r="F1857" s="68">
        <v>5</v>
      </c>
      <c r="H1857" s="68" t="s">
        <v>300</v>
      </c>
      <c r="I1857" s="68" t="s">
        <v>840</v>
      </c>
      <c r="J1857" s="68" t="s">
        <v>841</v>
      </c>
    </row>
    <row r="1858" spans="2:10">
      <c r="B1858" s="68" t="s">
        <v>839</v>
      </c>
      <c r="C1858" s="68" t="s">
        <v>284</v>
      </c>
      <c r="D1858" s="68" t="s">
        <v>311</v>
      </c>
      <c r="E1858" s="68" t="s">
        <v>900</v>
      </c>
      <c r="F1858" s="68">
        <v>5</v>
      </c>
      <c r="H1858" s="68" t="s">
        <v>300</v>
      </c>
      <c r="I1858" s="68" t="s">
        <v>840</v>
      </c>
      <c r="J1858" s="92" t="s">
        <v>842</v>
      </c>
    </row>
    <row r="1859" spans="2:10">
      <c r="B1859" s="68" t="s">
        <v>839</v>
      </c>
      <c r="C1859" s="68" t="s">
        <v>284</v>
      </c>
      <c r="D1859" s="68" t="s">
        <v>320</v>
      </c>
      <c r="E1859" s="68" t="s">
        <v>900</v>
      </c>
      <c r="F1859" s="68">
        <v>5</v>
      </c>
      <c r="H1859" s="68" t="s">
        <v>300</v>
      </c>
      <c r="I1859" s="68" t="s">
        <v>840</v>
      </c>
      <c r="J1859" s="92" t="s">
        <v>843</v>
      </c>
    </row>
    <row r="1860" spans="2:10">
      <c r="B1860" s="68" t="s">
        <v>839</v>
      </c>
      <c r="C1860" s="68" t="s">
        <v>284</v>
      </c>
      <c r="D1860" s="68" t="s">
        <v>329</v>
      </c>
      <c r="E1860" s="68" t="s">
        <v>900</v>
      </c>
      <c r="F1860" s="68">
        <v>5</v>
      </c>
      <c r="H1860" s="68" t="s">
        <v>300</v>
      </c>
      <c r="I1860" s="68" t="s">
        <v>840</v>
      </c>
      <c r="J1860" s="68" t="s">
        <v>844</v>
      </c>
    </row>
    <row r="1861" spans="2:10">
      <c r="B1861" s="68" t="s">
        <v>839</v>
      </c>
      <c r="C1861" s="68" t="s">
        <v>284</v>
      </c>
      <c r="D1861" s="68" t="s">
        <v>338</v>
      </c>
      <c r="E1861" s="68" t="s">
        <v>900</v>
      </c>
      <c r="F1861" s="68">
        <v>5</v>
      </c>
      <c r="H1861" s="68" t="s">
        <v>300</v>
      </c>
      <c r="I1861" s="68" t="s">
        <v>840</v>
      </c>
      <c r="J1861" s="92" t="s">
        <v>845</v>
      </c>
    </row>
    <row r="1862" spans="2:10">
      <c r="B1862" s="68" t="s">
        <v>839</v>
      </c>
      <c r="C1862" s="68" t="s">
        <v>284</v>
      </c>
      <c r="D1862" s="68" t="s">
        <v>347</v>
      </c>
      <c r="E1862" s="68" t="s">
        <v>900</v>
      </c>
      <c r="F1862" s="68">
        <v>5</v>
      </c>
      <c r="H1862" s="68" t="s">
        <v>300</v>
      </c>
      <c r="I1862" s="68" t="s">
        <v>840</v>
      </c>
      <c r="J1862" s="92" t="s">
        <v>846</v>
      </c>
    </row>
    <row r="1863" spans="2:10">
      <c r="B1863" s="68" t="s">
        <v>839</v>
      </c>
      <c r="C1863" s="68" t="s">
        <v>284</v>
      </c>
      <c r="D1863" s="68" t="s">
        <v>356</v>
      </c>
      <c r="E1863" s="68" t="s">
        <v>900</v>
      </c>
      <c r="F1863" s="68">
        <v>5</v>
      </c>
      <c r="H1863" s="68" t="s">
        <v>300</v>
      </c>
      <c r="I1863" s="68" t="s">
        <v>840</v>
      </c>
      <c r="J1863" s="92" t="s">
        <v>847</v>
      </c>
    </row>
    <row r="1864" spans="2:10">
      <c r="B1864" s="68" t="s">
        <v>839</v>
      </c>
      <c r="C1864" s="68" t="s">
        <v>284</v>
      </c>
      <c r="D1864" s="68" t="s">
        <v>365</v>
      </c>
      <c r="E1864" s="68" t="s">
        <v>900</v>
      </c>
      <c r="F1864" s="68">
        <v>5</v>
      </c>
      <c r="H1864" s="68" t="s">
        <v>300</v>
      </c>
      <c r="I1864" s="68" t="s">
        <v>840</v>
      </c>
      <c r="J1864" s="92" t="s">
        <v>848</v>
      </c>
    </row>
    <row r="1865" spans="2:10">
      <c r="B1865" s="68" t="s">
        <v>839</v>
      </c>
      <c r="C1865" s="68" t="s">
        <v>284</v>
      </c>
      <c r="D1865" s="68" t="s">
        <v>374</v>
      </c>
      <c r="E1865" s="68" t="s">
        <v>900</v>
      </c>
      <c r="F1865" s="68">
        <v>5</v>
      </c>
      <c r="H1865" s="68" t="s">
        <v>300</v>
      </c>
      <c r="I1865" s="68" t="s">
        <v>840</v>
      </c>
      <c r="J1865" s="92" t="s">
        <v>849</v>
      </c>
    </row>
    <row r="1866" spans="2:10">
      <c r="B1866" s="68" t="s">
        <v>839</v>
      </c>
      <c r="C1866" s="68" t="s">
        <v>284</v>
      </c>
      <c r="D1866" s="68" t="s">
        <v>383</v>
      </c>
      <c r="E1866" s="68" t="s">
        <v>900</v>
      </c>
      <c r="F1866" s="68">
        <v>5</v>
      </c>
      <c r="H1866" s="68" t="s">
        <v>300</v>
      </c>
      <c r="I1866" s="68" t="s">
        <v>840</v>
      </c>
      <c r="J1866" s="92" t="s">
        <v>850</v>
      </c>
    </row>
    <row r="1867" spans="2:10">
      <c r="B1867" s="68" t="s">
        <v>839</v>
      </c>
      <c r="C1867" s="68" t="s">
        <v>284</v>
      </c>
      <c r="D1867" s="68" t="s">
        <v>826</v>
      </c>
      <c r="E1867" s="68" t="s">
        <v>900</v>
      </c>
      <c r="F1867" s="68">
        <v>5</v>
      </c>
      <c r="H1867" s="68" t="s">
        <v>300</v>
      </c>
      <c r="I1867" s="68" t="s">
        <v>840</v>
      </c>
      <c r="J1867" s="92" t="s">
        <v>851</v>
      </c>
    </row>
    <row r="1868" spans="2:10">
      <c r="B1868" s="68" t="s">
        <v>839</v>
      </c>
      <c r="C1868" s="68" t="s">
        <v>284</v>
      </c>
      <c r="D1868" s="68" t="s">
        <v>401</v>
      </c>
      <c r="E1868" s="68" t="s">
        <v>900</v>
      </c>
      <c r="F1868" s="68">
        <v>5</v>
      </c>
      <c r="H1868" s="68" t="s">
        <v>300</v>
      </c>
      <c r="I1868" s="68" t="s">
        <v>840</v>
      </c>
      <c r="J1868" s="92" t="s">
        <v>852</v>
      </c>
    </row>
    <row r="1869" spans="2:10">
      <c r="B1869" s="68" t="s">
        <v>839</v>
      </c>
      <c r="C1869" s="68" t="s">
        <v>284</v>
      </c>
      <c r="D1869" s="68" t="s">
        <v>410</v>
      </c>
      <c r="E1869" s="68" t="s">
        <v>900</v>
      </c>
      <c r="F1869" s="68">
        <v>5</v>
      </c>
      <c r="H1869" s="68" t="s">
        <v>300</v>
      </c>
      <c r="I1869" s="68" t="s">
        <v>840</v>
      </c>
      <c r="J1869" s="92" t="s">
        <v>853</v>
      </c>
    </row>
    <row r="1870" spans="2:10">
      <c r="B1870" s="68" t="s">
        <v>839</v>
      </c>
      <c r="C1870" s="68" t="s">
        <v>284</v>
      </c>
      <c r="D1870" s="68" t="s">
        <v>419</v>
      </c>
      <c r="E1870" s="68" t="s">
        <v>900</v>
      </c>
      <c r="F1870" s="68">
        <v>5</v>
      </c>
      <c r="G1870" s="68" t="s">
        <v>910</v>
      </c>
      <c r="H1870" s="68" t="s">
        <v>300</v>
      </c>
      <c r="I1870" s="68" t="s">
        <v>840</v>
      </c>
      <c r="J1870" s="92" t="s">
        <v>854</v>
      </c>
    </row>
    <row r="1871" spans="2:10">
      <c r="B1871" s="68" t="s">
        <v>839</v>
      </c>
      <c r="C1871" s="68" t="s">
        <v>284</v>
      </c>
      <c r="D1871" s="68" t="s">
        <v>428</v>
      </c>
      <c r="E1871" s="68" t="s">
        <v>900</v>
      </c>
      <c r="F1871" s="68">
        <v>5</v>
      </c>
      <c r="H1871" s="68" t="s">
        <v>300</v>
      </c>
      <c r="I1871" s="68" t="s">
        <v>840</v>
      </c>
      <c r="J1871" s="92" t="s">
        <v>855</v>
      </c>
    </row>
    <row r="1872" spans="2:10">
      <c r="B1872" s="68" t="s">
        <v>839</v>
      </c>
      <c r="C1872" s="68" t="s">
        <v>284</v>
      </c>
      <c r="D1872" s="68" t="s">
        <v>436</v>
      </c>
      <c r="E1872" s="68" t="s">
        <v>900</v>
      </c>
      <c r="F1872" s="68">
        <v>5</v>
      </c>
      <c r="H1872" s="68" t="s">
        <v>300</v>
      </c>
      <c r="I1872" s="68" t="s">
        <v>840</v>
      </c>
      <c r="J1872" s="92" t="s">
        <v>856</v>
      </c>
    </row>
    <row r="1873" spans="2:10">
      <c r="B1873" s="68" t="s">
        <v>839</v>
      </c>
      <c r="C1873" s="68" t="s">
        <v>284</v>
      </c>
      <c r="D1873" s="68" t="s">
        <v>442</v>
      </c>
      <c r="E1873" s="68" t="s">
        <v>900</v>
      </c>
      <c r="F1873" s="68">
        <v>5</v>
      </c>
      <c r="H1873" s="68" t="s">
        <v>300</v>
      </c>
      <c r="I1873" s="68" t="s">
        <v>840</v>
      </c>
      <c r="J1873" s="92" t="s">
        <v>857</v>
      </c>
    </row>
    <row r="1874" spans="2:10">
      <c r="B1874" s="68" t="s">
        <v>839</v>
      </c>
      <c r="C1874" s="68" t="s">
        <v>284</v>
      </c>
      <c r="D1874" s="68" t="s">
        <v>449</v>
      </c>
      <c r="E1874" s="68" t="s">
        <v>900</v>
      </c>
      <c r="F1874" s="68">
        <v>5</v>
      </c>
      <c r="H1874" s="68" t="s">
        <v>300</v>
      </c>
      <c r="I1874" s="68" t="s">
        <v>840</v>
      </c>
      <c r="J1874" s="92" t="s">
        <v>858</v>
      </c>
    </row>
    <row r="1875" spans="2:10">
      <c r="B1875" s="68" t="s">
        <v>839</v>
      </c>
      <c r="C1875" s="68" t="s">
        <v>284</v>
      </c>
      <c r="D1875" s="68" t="s">
        <v>458</v>
      </c>
      <c r="E1875" s="68" t="s">
        <v>900</v>
      </c>
      <c r="F1875" s="68">
        <v>5</v>
      </c>
      <c r="H1875" s="68" t="s">
        <v>300</v>
      </c>
      <c r="I1875" s="68" t="s">
        <v>840</v>
      </c>
      <c r="J1875" s="92" t="s">
        <v>859</v>
      </c>
    </row>
    <row r="1876" spans="2:10">
      <c r="B1876" s="68" t="s">
        <v>839</v>
      </c>
      <c r="C1876" s="68" t="s">
        <v>284</v>
      </c>
      <c r="D1876" s="68" t="s">
        <v>467</v>
      </c>
      <c r="E1876" s="68" t="s">
        <v>900</v>
      </c>
      <c r="F1876" s="68">
        <v>5</v>
      </c>
      <c r="H1876" s="68" t="s">
        <v>300</v>
      </c>
      <c r="I1876" s="68" t="s">
        <v>840</v>
      </c>
      <c r="J1876" s="92" t="s">
        <v>860</v>
      </c>
    </row>
    <row r="1877" spans="2:10">
      <c r="B1877" s="68" t="s">
        <v>839</v>
      </c>
      <c r="C1877" s="68" t="s">
        <v>284</v>
      </c>
      <c r="D1877" s="68" t="s">
        <v>476</v>
      </c>
      <c r="E1877" s="68" t="s">
        <v>900</v>
      </c>
      <c r="F1877" s="68">
        <v>5</v>
      </c>
      <c r="H1877" s="68" t="s">
        <v>300</v>
      </c>
      <c r="I1877" s="68" t="s">
        <v>840</v>
      </c>
      <c r="J1877" s="92" t="s">
        <v>861</v>
      </c>
    </row>
    <row r="1878" spans="2:10">
      <c r="B1878" s="68" t="s">
        <v>839</v>
      </c>
      <c r="C1878" s="68" t="s">
        <v>284</v>
      </c>
      <c r="D1878" s="68" t="s">
        <v>485</v>
      </c>
      <c r="E1878" s="68" t="s">
        <v>900</v>
      </c>
      <c r="F1878" s="68">
        <v>5</v>
      </c>
      <c r="H1878" s="68" t="s">
        <v>300</v>
      </c>
      <c r="I1878" s="68" t="s">
        <v>840</v>
      </c>
      <c r="J1878" s="92" t="s">
        <v>862</v>
      </c>
    </row>
    <row r="1879" spans="2:10">
      <c r="B1879" s="68" t="s">
        <v>839</v>
      </c>
      <c r="C1879" s="68" t="s">
        <v>284</v>
      </c>
      <c r="D1879" s="68" t="s">
        <v>494</v>
      </c>
      <c r="E1879" s="68" t="s">
        <v>900</v>
      </c>
      <c r="F1879" s="68">
        <v>5</v>
      </c>
      <c r="H1879" s="68" t="s">
        <v>300</v>
      </c>
      <c r="I1879" s="68" t="s">
        <v>840</v>
      </c>
      <c r="J1879" s="92" t="s">
        <v>863</v>
      </c>
    </row>
    <row r="1880" spans="2:10">
      <c r="B1880" s="68" t="s">
        <v>839</v>
      </c>
      <c r="C1880" s="68" t="s">
        <v>284</v>
      </c>
      <c r="D1880" s="68" t="s">
        <v>503</v>
      </c>
      <c r="E1880" s="68" t="s">
        <v>900</v>
      </c>
      <c r="F1880" s="68">
        <v>5</v>
      </c>
      <c r="H1880" s="68" t="s">
        <v>300</v>
      </c>
      <c r="I1880" s="68" t="s">
        <v>840</v>
      </c>
      <c r="J1880" s="92" t="s">
        <v>864</v>
      </c>
    </row>
    <row r="1881" spans="2:10">
      <c r="B1881" s="68" t="s">
        <v>839</v>
      </c>
      <c r="C1881" s="68" t="s">
        <v>284</v>
      </c>
      <c r="D1881" s="68" t="s">
        <v>512</v>
      </c>
      <c r="E1881" s="68" t="s">
        <v>900</v>
      </c>
      <c r="F1881" s="68">
        <v>5</v>
      </c>
      <c r="H1881" s="68" t="s">
        <v>300</v>
      </c>
      <c r="I1881" s="68" t="s">
        <v>840</v>
      </c>
      <c r="J1881" s="92" t="s">
        <v>865</v>
      </c>
    </row>
    <row r="1882" spans="2:10">
      <c r="B1882" s="68" t="s">
        <v>839</v>
      </c>
      <c r="C1882" s="68" t="s">
        <v>284</v>
      </c>
      <c r="D1882" s="68" t="s">
        <v>521</v>
      </c>
      <c r="E1882" s="68" t="s">
        <v>900</v>
      </c>
      <c r="F1882" s="68">
        <v>5</v>
      </c>
      <c r="H1882" s="68" t="s">
        <v>300</v>
      </c>
      <c r="I1882" s="68" t="s">
        <v>840</v>
      </c>
      <c r="J1882" s="92" t="s">
        <v>866</v>
      </c>
    </row>
    <row r="1883" spans="2:10">
      <c r="B1883" s="68" t="s">
        <v>839</v>
      </c>
      <c r="C1883" s="68" t="s">
        <v>284</v>
      </c>
      <c r="D1883" s="68" t="s">
        <v>305</v>
      </c>
      <c r="E1883" s="68" t="s">
        <v>900</v>
      </c>
      <c r="F1883" s="68">
        <v>5</v>
      </c>
      <c r="H1883" s="68" t="s">
        <v>300</v>
      </c>
      <c r="I1883" s="68" t="s">
        <v>888</v>
      </c>
      <c r="J1883" s="92" t="s">
        <v>841</v>
      </c>
    </row>
    <row r="1884" spans="2:10">
      <c r="B1884" s="68" t="s">
        <v>839</v>
      </c>
      <c r="C1884" s="68" t="s">
        <v>284</v>
      </c>
      <c r="D1884" s="68" t="s">
        <v>314</v>
      </c>
      <c r="E1884" s="68" t="s">
        <v>900</v>
      </c>
      <c r="F1884" s="68">
        <v>5</v>
      </c>
      <c r="H1884" s="68" t="s">
        <v>300</v>
      </c>
      <c r="I1884" s="68" t="s">
        <v>888</v>
      </c>
      <c r="J1884" s="92" t="s">
        <v>842</v>
      </c>
    </row>
    <row r="1885" spans="2:10">
      <c r="B1885" s="68" t="s">
        <v>839</v>
      </c>
      <c r="C1885" s="68" t="s">
        <v>284</v>
      </c>
      <c r="D1885" s="68" t="s">
        <v>323</v>
      </c>
      <c r="E1885" s="68" t="s">
        <v>900</v>
      </c>
      <c r="F1885" s="68">
        <v>5</v>
      </c>
      <c r="H1885" s="68" t="s">
        <v>300</v>
      </c>
      <c r="I1885" s="68" t="s">
        <v>888</v>
      </c>
      <c r="J1885" s="92" t="s">
        <v>843</v>
      </c>
    </row>
    <row r="1886" spans="2:10">
      <c r="B1886" s="68" t="s">
        <v>839</v>
      </c>
      <c r="C1886" s="68" t="s">
        <v>284</v>
      </c>
      <c r="D1886" s="68" t="s">
        <v>332</v>
      </c>
      <c r="E1886" s="68" t="s">
        <v>900</v>
      </c>
      <c r="F1886" s="68">
        <v>5</v>
      </c>
      <c r="H1886" s="68" t="s">
        <v>300</v>
      </c>
      <c r="I1886" s="68" t="s">
        <v>888</v>
      </c>
      <c r="J1886" s="92" t="s">
        <v>844</v>
      </c>
    </row>
    <row r="1887" spans="2:10">
      <c r="B1887" s="68" t="s">
        <v>839</v>
      </c>
      <c r="C1887" s="68" t="s">
        <v>284</v>
      </c>
      <c r="D1887" s="68" t="s">
        <v>341</v>
      </c>
      <c r="E1887" s="68" t="s">
        <v>900</v>
      </c>
      <c r="F1887" s="68">
        <v>5</v>
      </c>
      <c r="H1887" s="68" t="s">
        <v>300</v>
      </c>
      <c r="I1887" s="68" t="s">
        <v>888</v>
      </c>
      <c r="J1887" s="92" t="s">
        <v>845</v>
      </c>
    </row>
    <row r="1888" spans="2:10">
      <c r="B1888" s="68" t="s">
        <v>839</v>
      </c>
      <c r="C1888" s="68" t="s">
        <v>284</v>
      </c>
      <c r="D1888" s="68" t="s">
        <v>350</v>
      </c>
      <c r="E1888" s="68" t="s">
        <v>900</v>
      </c>
      <c r="F1888" s="68">
        <v>5</v>
      </c>
      <c r="H1888" s="68" t="s">
        <v>300</v>
      </c>
      <c r="I1888" s="68" t="s">
        <v>888</v>
      </c>
      <c r="J1888" s="92" t="s">
        <v>846</v>
      </c>
    </row>
    <row r="1889" spans="2:10">
      <c r="B1889" s="68" t="s">
        <v>839</v>
      </c>
      <c r="C1889" s="68" t="s">
        <v>284</v>
      </c>
      <c r="D1889" s="68" t="s">
        <v>359</v>
      </c>
      <c r="E1889" s="68" t="s">
        <v>900</v>
      </c>
      <c r="F1889" s="68">
        <v>5</v>
      </c>
      <c r="H1889" s="68" t="s">
        <v>300</v>
      </c>
      <c r="I1889" s="68" t="s">
        <v>888</v>
      </c>
      <c r="J1889" s="92" t="s">
        <v>847</v>
      </c>
    </row>
    <row r="1890" spans="2:10">
      <c r="B1890" s="68" t="s">
        <v>839</v>
      </c>
      <c r="C1890" s="68" t="s">
        <v>284</v>
      </c>
      <c r="D1890" s="68" t="s">
        <v>368</v>
      </c>
      <c r="E1890" s="68" t="s">
        <v>900</v>
      </c>
      <c r="F1890" s="68">
        <v>5</v>
      </c>
      <c r="H1890" s="68" t="s">
        <v>300</v>
      </c>
      <c r="I1890" s="68" t="s">
        <v>888</v>
      </c>
      <c r="J1890" s="92" t="s">
        <v>848</v>
      </c>
    </row>
    <row r="1891" spans="2:10">
      <c r="B1891" s="68" t="s">
        <v>839</v>
      </c>
      <c r="C1891" s="68" t="s">
        <v>284</v>
      </c>
      <c r="D1891" s="68" t="s">
        <v>377</v>
      </c>
      <c r="E1891" s="68" t="s">
        <v>900</v>
      </c>
      <c r="F1891" s="68">
        <v>5</v>
      </c>
      <c r="H1891" s="68" t="s">
        <v>300</v>
      </c>
      <c r="I1891" s="68" t="s">
        <v>888</v>
      </c>
      <c r="J1891" s="92" t="s">
        <v>849</v>
      </c>
    </row>
    <row r="1892" spans="2:10">
      <c r="B1892" s="68" t="s">
        <v>839</v>
      </c>
      <c r="C1892" s="68" t="s">
        <v>284</v>
      </c>
      <c r="D1892" s="68" t="s">
        <v>386</v>
      </c>
      <c r="E1892" s="68" t="s">
        <v>900</v>
      </c>
      <c r="F1892" s="68">
        <v>5</v>
      </c>
      <c r="H1892" s="68" t="s">
        <v>300</v>
      </c>
      <c r="I1892" s="68" t="s">
        <v>888</v>
      </c>
      <c r="J1892" s="92" t="s">
        <v>850</v>
      </c>
    </row>
    <row r="1893" spans="2:10">
      <c r="B1893" s="68" t="s">
        <v>839</v>
      </c>
      <c r="C1893" s="68" t="s">
        <v>284</v>
      </c>
      <c r="D1893" s="68" t="s">
        <v>827</v>
      </c>
      <c r="E1893" s="68" t="s">
        <v>900</v>
      </c>
      <c r="F1893" s="68">
        <v>5</v>
      </c>
      <c r="H1893" s="68" t="s">
        <v>300</v>
      </c>
      <c r="I1893" s="68" t="s">
        <v>888</v>
      </c>
      <c r="J1893" s="92" t="s">
        <v>851</v>
      </c>
    </row>
    <row r="1894" spans="2:10">
      <c r="B1894" s="68" t="s">
        <v>839</v>
      </c>
      <c r="C1894" s="68" t="s">
        <v>284</v>
      </c>
      <c r="D1894" s="68" t="s">
        <v>404</v>
      </c>
      <c r="E1894" s="68" t="s">
        <v>900</v>
      </c>
      <c r="F1894" s="68">
        <v>5</v>
      </c>
      <c r="H1894" s="68" t="s">
        <v>300</v>
      </c>
      <c r="I1894" s="68" t="s">
        <v>888</v>
      </c>
      <c r="J1894" s="92" t="s">
        <v>852</v>
      </c>
    </row>
    <row r="1895" spans="2:10">
      <c r="B1895" s="68" t="s">
        <v>839</v>
      </c>
      <c r="C1895" s="68" t="s">
        <v>284</v>
      </c>
      <c r="D1895" s="68" t="s">
        <v>413</v>
      </c>
      <c r="E1895" s="68" t="s">
        <v>900</v>
      </c>
      <c r="F1895" s="68">
        <v>5</v>
      </c>
      <c r="H1895" s="68" t="s">
        <v>300</v>
      </c>
      <c r="I1895" s="68" t="s">
        <v>888</v>
      </c>
      <c r="J1895" s="92" t="s">
        <v>853</v>
      </c>
    </row>
    <row r="1896" spans="2:10">
      <c r="B1896" s="68" t="s">
        <v>839</v>
      </c>
      <c r="C1896" s="68" t="s">
        <v>284</v>
      </c>
      <c r="D1896" s="68" t="s">
        <v>422</v>
      </c>
      <c r="E1896" s="68" t="s">
        <v>900</v>
      </c>
      <c r="F1896" s="68">
        <v>5</v>
      </c>
      <c r="G1896" s="68" t="s">
        <v>910</v>
      </c>
      <c r="H1896" s="68" t="s">
        <v>300</v>
      </c>
      <c r="I1896" s="68" t="s">
        <v>888</v>
      </c>
      <c r="J1896" s="68" t="s">
        <v>854</v>
      </c>
    </row>
    <row r="1897" spans="2:10">
      <c r="B1897" s="68" t="s">
        <v>839</v>
      </c>
      <c r="C1897" s="68" t="s">
        <v>284</v>
      </c>
      <c r="D1897" s="68" t="s">
        <v>431</v>
      </c>
      <c r="E1897" s="68" t="s">
        <v>900</v>
      </c>
      <c r="F1897" s="68">
        <v>5</v>
      </c>
      <c r="H1897" s="68" t="s">
        <v>300</v>
      </c>
      <c r="I1897" s="68" t="s">
        <v>888</v>
      </c>
      <c r="J1897" s="68" t="s">
        <v>855</v>
      </c>
    </row>
    <row r="1898" spans="2:10">
      <c r="B1898" s="68" t="s">
        <v>839</v>
      </c>
      <c r="C1898" s="68" t="s">
        <v>284</v>
      </c>
      <c r="D1898" s="68" t="s">
        <v>438</v>
      </c>
      <c r="E1898" s="68" t="s">
        <v>900</v>
      </c>
      <c r="F1898" s="68">
        <v>5</v>
      </c>
      <c r="H1898" s="68" t="s">
        <v>300</v>
      </c>
      <c r="I1898" s="68" t="s">
        <v>888</v>
      </c>
      <c r="J1898" s="68" t="s">
        <v>856</v>
      </c>
    </row>
    <row r="1899" spans="2:10">
      <c r="B1899" s="68" t="s">
        <v>839</v>
      </c>
      <c r="C1899" s="68" t="s">
        <v>284</v>
      </c>
      <c r="D1899" s="68" t="s">
        <v>444</v>
      </c>
      <c r="E1899" s="68" t="s">
        <v>900</v>
      </c>
      <c r="F1899" s="68">
        <v>5</v>
      </c>
      <c r="H1899" s="68" t="s">
        <v>300</v>
      </c>
      <c r="I1899" s="68" t="s">
        <v>888</v>
      </c>
      <c r="J1899" s="92" t="s">
        <v>857</v>
      </c>
    </row>
    <row r="1900" spans="2:10">
      <c r="B1900" s="68" t="s">
        <v>839</v>
      </c>
      <c r="C1900" s="68" t="s">
        <v>284</v>
      </c>
      <c r="D1900" s="68" t="s">
        <v>452</v>
      </c>
      <c r="E1900" s="68" t="s">
        <v>900</v>
      </c>
      <c r="F1900" s="68">
        <v>5</v>
      </c>
      <c r="H1900" s="68" t="s">
        <v>300</v>
      </c>
      <c r="I1900" s="68" t="s">
        <v>888</v>
      </c>
      <c r="J1900" s="68" t="s">
        <v>858</v>
      </c>
    </row>
    <row r="1901" spans="2:10">
      <c r="B1901" s="68" t="s">
        <v>839</v>
      </c>
      <c r="C1901" s="68" t="s">
        <v>284</v>
      </c>
      <c r="D1901" s="68" t="s">
        <v>461</v>
      </c>
      <c r="E1901" s="68" t="s">
        <v>900</v>
      </c>
      <c r="F1901" s="68">
        <v>5</v>
      </c>
      <c r="H1901" s="68" t="s">
        <v>300</v>
      </c>
      <c r="I1901" s="68" t="s">
        <v>888</v>
      </c>
      <c r="J1901" s="92" t="s">
        <v>859</v>
      </c>
    </row>
    <row r="1902" spans="2:10">
      <c r="B1902" s="68" t="s">
        <v>839</v>
      </c>
      <c r="C1902" s="68" t="s">
        <v>284</v>
      </c>
      <c r="D1902" s="68" t="s">
        <v>470</v>
      </c>
      <c r="E1902" s="68" t="s">
        <v>900</v>
      </c>
      <c r="F1902" s="68">
        <v>5</v>
      </c>
      <c r="H1902" s="68" t="s">
        <v>300</v>
      </c>
      <c r="I1902" s="68" t="s">
        <v>888</v>
      </c>
      <c r="J1902" s="92" t="s">
        <v>860</v>
      </c>
    </row>
    <row r="1903" spans="2:10">
      <c r="B1903" s="68" t="s">
        <v>839</v>
      </c>
      <c r="C1903" s="68" t="s">
        <v>284</v>
      </c>
      <c r="D1903" s="68" t="s">
        <v>479</v>
      </c>
      <c r="E1903" s="68" t="s">
        <v>900</v>
      </c>
      <c r="F1903" s="68">
        <v>5</v>
      </c>
      <c r="H1903" s="68" t="s">
        <v>300</v>
      </c>
      <c r="I1903" s="68" t="s">
        <v>888</v>
      </c>
      <c r="J1903" s="92" t="s">
        <v>861</v>
      </c>
    </row>
    <row r="1904" spans="2:10">
      <c r="B1904" s="68" t="s">
        <v>839</v>
      </c>
      <c r="C1904" s="68" t="s">
        <v>284</v>
      </c>
      <c r="D1904" s="68" t="s">
        <v>488</v>
      </c>
      <c r="E1904" s="68" t="s">
        <v>900</v>
      </c>
      <c r="F1904" s="68">
        <v>5</v>
      </c>
      <c r="H1904" s="68" t="s">
        <v>300</v>
      </c>
      <c r="I1904" s="68" t="s">
        <v>888</v>
      </c>
      <c r="J1904" s="92" t="s">
        <v>862</v>
      </c>
    </row>
    <row r="1905" spans="2:10">
      <c r="B1905" s="68" t="s">
        <v>839</v>
      </c>
      <c r="C1905" s="68" t="s">
        <v>284</v>
      </c>
      <c r="D1905" s="68" t="s">
        <v>497</v>
      </c>
      <c r="E1905" s="68" t="s">
        <v>900</v>
      </c>
      <c r="F1905" s="68">
        <v>5</v>
      </c>
      <c r="H1905" s="68" t="s">
        <v>300</v>
      </c>
      <c r="I1905" s="68" t="s">
        <v>888</v>
      </c>
      <c r="J1905" s="92" t="s">
        <v>863</v>
      </c>
    </row>
    <row r="1906" spans="2:10">
      <c r="B1906" s="68" t="s">
        <v>839</v>
      </c>
      <c r="C1906" s="68" t="s">
        <v>284</v>
      </c>
      <c r="D1906" s="68" t="s">
        <v>506</v>
      </c>
      <c r="E1906" s="68" t="s">
        <v>900</v>
      </c>
      <c r="F1906" s="68">
        <v>5</v>
      </c>
      <c r="H1906" s="68" t="s">
        <v>300</v>
      </c>
      <c r="I1906" s="68" t="s">
        <v>888</v>
      </c>
      <c r="J1906" s="92" t="s">
        <v>864</v>
      </c>
    </row>
    <row r="1907" spans="2:10">
      <c r="B1907" s="68" t="s">
        <v>839</v>
      </c>
      <c r="C1907" s="68" t="s">
        <v>284</v>
      </c>
      <c r="D1907" s="68" t="s">
        <v>515</v>
      </c>
      <c r="E1907" s="68" t="s">
        <v>900</v>
      </c>
      <c r="F1907" s="68">
        <v>5</v>
      </c>
      <c r="H1907" s="68" t="s">
        <v>300</v>
      </c>
      <c r="I1907" s="68" t="s">
        <v>888</v>
      </c>
      <c r="J1907" s="92" t="s">
        <v>865</v>
      </c>
    </row>
    <row r="1908" spans="2:10">
      <c r="B1908" s="68" t="s">
        <v>839</v>
      </c>
      <c r="C1908" s="68" t="s">
        <v>284</v>
      </c>
      <c r="D1908" s="68" t="s">
        <v>524</v>
      </c>
      <c r="E1908" s="68" t="s">
        <v>900</v>
      </c>
      <c r="F1908" s="68">
        <v>5</v>
      </c>
      <c r="H1908" s="68" t="s">
        <v>300</v>
      </c>
      <c r="I1908" s="68" t="s">
        <v>888</v>
      </c>
      <c r="J1908" s="92" t="s">
        <v>866</v>
      </c>
    </row>
    <row r="1909" spans="2:10">
      <c r="B1909" s="68" t="s">
        <v>839</v>
      </c>
      <c r="C1909" s="68" t="s">
        <v>284</v>
      </c>
      <c r="D1909" s="68" t="s">
        <v>308</v>
      </c>
      <c r="E1909" s="68" t="s">
        <v>900</v>
      </c>
      <c r="F1909" s="68">
        <v>5</v>
      </c>
      <c r="H1909" s="68" t="s">
        <v>300</v>
      </c>
      <c r="I1909" s="68" t="s">
        <v>889</v>
      </c>
      <c r="J1909" s="92" t="s">
        <v>841</v>
      </c>
    </row>
    <row r="1910" spans="2:10">
      <c r="B1910" s="68" t="s">
        <v>839</v>
      </c>
      <c r="C1910" s="68" t="s">
        <v>284</v>
      </c>
      <c r="D1910" s="68" t="s">
        <v>317</v>
      </c>
      <c r="E1910" s="68" t="s">
        <v>900</v>
      </c>
      <c r="F1910" s="68">
        <v>5</v>
      </c>
      <c r="H1910" s="68" t="s">
        <v>300</v>
      </c>
      <c r="I1910" s="68" t="s">
        <v>889</v>
      </c>
      <c r="J1910" s="92" t="s">
        <v>842</v>
      </c>
    </row>
    <row r="1911" spans="2:10">
      <c r="B1911" s="68" t="s">
        <v>839</v>
      </c>
      <c r="C1911" s="68" t="s">
        <v>284</v>
      </c>
      <c r="D1911" s="68" t="s">
        <v>326</v>
      </c>
      <c r="E1911" s="68" t="s">
        <v>900</v>
      </c>
      <c r="F1911" s="68">
        <v>5</v>
      </c>
      <c r="H1911" s="68" t="s">
        <v>300</v>
      </c>
      <c r="I1911" s="68" t="s">
        <v>889</v>
      </c>
      <c r="J1911" s="92" t="s">
        <v>843</v>
      </c>
    </row>
    <row r="1912" spans="2:10">
      <c r="B1912" s="68" t="s">
        <v>839</v>
      </c>
      <c r="C1912" s="68" t="s">
        <v>284</v>
      </c>
      <c r="D1912" s="68" t="s">
        <v>335</v>
      </c>
      <c r="E1912" s="68" t="s">
        <v>900</v>
      </c>
      <c r="F1912" s="68">
        <v>5</v>
      </c>
      <c r="H1912" s="68" t="s">
        <v>300</v>
      </c>
      <c r="I1912" s="68" t="s">
        <v>889</v>
      </c>
      <c r="J1912" s="92" t="s">
        <v>844</v>
      </c>
    </row>
    <row r="1913" spans="2:10">
      <c r="B1913" s="68" t="s">
        <v>839</v>
      </c>
      <c r="C1913" s="68" t="s">
        <v>284</v>
      </c>
      <c r="D1913" s="68" t="s">
        <v>344</v>
      </c>
      <c r="E1913" s="68" t="s">
        <v>900</v>
      </c>
      <c r="F1913" s="68">
        <v>5</v>
      </c>
      <c r="H1913" s="68" t="s">
        <v>300</v>
      </c>
      <c r="I1913" s="68" t="s">
        <v>889</v>
      </c>
      <c r="J1913" s="92" t="s">
        <v>845</v>
      </c>
    </row>
    <row r="1914" spans="2:10">
      <c r="B1914" s="68" t="s">
        <v>839</v>
      </c>
      <c r="C1914" s="68" t="s">
        <v>284</v>
      </c>
      <c r="D1914" s="68" t="s">
        <v>353</v>
      </c>
      <c r="E1914" s="68" t="s">
        <v>900</v>
      </c>
      <c r="F1914" s="68">
        <v>5</v>
      </c>
      <c r="H1914" s="68" t="s">
        <v>300</v>
      </c>
      <c r="I1914" s="68" t="s">
        <v>889</v>
      </c>
      <c r="J1914" s="92" t="s">
        <v>846</v>
      </c>
    </row>
    <row r="1915" spans="2:10">
      <c r="B1915" s="68" t="s">
        <v>839</v>
      </c>
      <c r="C1915" s="68" t="s">
        <v>284</v>
      </c>
      <c r="D1915" s="68" t="s">
        <v>362</v>
      </c>
      <c r="E1915" s="68" t="s">
        <v>900</v>
      </c>
      <c r="F1915" s="68">
        <v>5</v>
      </c>
      <c r="H1915" s="68" t="s">
        <v>300</v>
      </c>
      <c r="I1915" s="68" t="s">
        <v>889</v>
      </c>
      <c r="J1915" s="92" t="s">
        <v>847</v>
      </c>
    </row>
    <row r="1916" spans="2:10">
      <c r="B1916" s="68" t="s">
        <v>839</v>
      </c>
      <c r="C1916" s="68" t="s">
        <v>284</v>
      </c>
      <c r="D1916" s="68" t="s">
        <v>371</v>
      </c>
      <c r="E1916" s="68" t="s">
        <v>900</v>
      </c>
      <c r="F1916" s="68">
        <v>5</v>
      </c>
      <c r="H1916" s="68" t="s">
        <v>300</v>
      </c>
      <c r="I1916" s="68" t="s">
        <v>889</v>
      </c>
      <c r="J1916" s="92" t="s">
        <v>848</v>
      </c>
    </row>
    <row r="1917" spans="2:10">
      <c r="B1917" s="68" t="s">
        <v>839</v>
      </c>
      <c r="C1917" s="68" t="s">
        <v>284</v>
      </c>
      <c r="D1917" s="68" t="s">
        <v>380</v>
      </c>
      <c r="E1917" s="68" t="s">
        <v>900</v>
      </c>
      <c r="F1917" s="68">
        <v>5</v>
      </c>
      <c r="H1917" s="68" t="s">
        <v>300</v>
      </c>
      <c r="I1917" s="68" t="s">
        <v>889</v>
      </c>
      <c r="J1917" s="92" t="s">
        <v>849</v>
      </c>
    </row>
    <row r="1918" spans="2:10">
      <c r="B1918" s="68" t="s">
        <v>839</v>
      </c>
      <c r="C1918" s="68" t="s">
        <v>284</v>
      </c>
      <c r="D1918" s="68" t="s">
        <v>389</v>
      </c>
      <c r="E1918" s="68" t="s">
        <v>900</v>
      </c>
      <c r="F1918" s="68">
        <v>5</v>
      </c>
      <c r="H1918" s="68" t="s">
        <v>300</v>
      </c>
      <c r="I1918" s="68" t="s">
        <v>889</v>
      </c>
      <c r="J1918" s="92" t="s">
        <v>850</v>
      </c>
    </row>
    <row r="1919" spans="2:10">
      <c r="B1919" s="68" t="s">
        <v>839</v>
      </c>
      <c r="C1919" s="68" t="s">
        <v>284</v>
      </c>
      <c r="D1919" s="68" t="s">
        <v>828</v>
      </c>
      <c r="E1919" s="68" t="s">
        <v>900</v>
      </c>
      <c r="F1919" s="68">
        <v>5</v>
      </c>
      <c r="H1919" s="68" t="s">
        <v>300</v>
      </c>
      <c r="I1919" s="68" t="s">
        <v>889</v>
      </c>
      <c r="J1919" s="92" t="s">
        <v>851</v>
      </c>
    </row>
    <row r="1920" spans="2:10">
      <c r="B1920" s="68" t="s">
        <v>839</v>
      </c>
      <c r="C1920" s="68" t="s">
        <v>284</v>
      </c>
      <c r="D1920" s="68" t="s">
        <v>407</v>
      </c>
      <c r="E1920" s="68" t="s">
        <v>900</v>
      </c>
      <c r="F1920" s="68">
        <v>5</v>
      </c>
      <c r="H1920" s="68" t="s">
        <v>300</v>
      </c>
      <c r="I1920" s="68" t="s">
        <v>889</v>
      </c>
      <c r="J1920" s="92" t="s">
        <v>852</v>
      </c>
    </row>
    <row r="1921" spans="2:10">
      <c r="B1921" s="68" t="s">
        <v>839</v>
      </c>
      <c r="C1921" s="68" t="s">
        <v>284</v>
      </c>
      <c r="D1921" s="68" t="s">
        <v>416</v>
      </c>
      <c r="E1921" s="68" t="s">
        <v>900</v>
      </c>
      <c r="F1921" s="68">
        <v>5</v>
      </c>
      <c r="H1921" s="68" t="s">
        <v>300</v>
      </c>
      <c r="I1921" s="68" t="s">
        <v>889</v>
      </c>
      <c r="J1921" s="92" t="s">
        <v>853</v>
      </c>
    </row>
    <row r="1922" spans="2:10">
      <c r="B1922" s="68" t="s">
        <v>839</v>
      </c>
      <c r="C1922" s="68" t="s">
        <v>284</v>
      </c>
      <c r="D1922" s="68" t="s">
        <v>425</v>
      </c>
      <c r="E1922" s="68" t="s">
        <v>900</v>
      </c>
      <c r="F1922" s="68">
        <v>5</v>
      </c>
      <c r="G1922" s="68" t="s">
        <v>910</v>
      </c>
      <c r="H1922" s="68" t="s">
        <v>300</v>
      </c>
      <c r="I1922" s="68" t="s">
        <v>889</v>
      </c>
      <c r="J1922" s="92" t="s">
        <v>854</v>
      </c>
    </row>
    <row r="1923" spans="2:10">
      <c r="B1923" s="68" t="s">
        <v>839</v>
      </c>
      <c r="C1923" s="68" t="s">
        <v>284</v>
      </c>
      <c r="D1923" s="68" t="s">
        <v>434</v>
      </c>
      <c r="E1923" s="68" t="s">
        <v>900</v>
      </c>
      <c r="F1923" s="68">
        <v>5</v>
      </c>
      <c r="H1923" s="68" t="s">
        <v>300</v>
      </c>
      <c r="I1923" s="68" t="s">
        <v>889</v>
      </c>
      <c r="J1923" s="92" t="s">
        <v>855</v>
      </c>
    </row>
    <row r="1924" spans="2:10">
      <c r="B1924" s="68" t="s">
        <v>839</v>
      </c>
      <c r="C1924" s="68" t="s">
        <v>284</v>
      </c>
      <c r="D1924" s="68" t="s">
        <v>440</v>
      </c>
      <c r="E1924" s="68" t="s">
        <v>900</v>
      </c>
      <c r="F1924" s="68">
        <v>5</v>
      </c>
      <c r="H1924" s="68" t="s">
        <v>300</v>
      </c>
      <c r="I1924" s="68" t="s">
        <v>889</v>
      </c>
      <c r="J1924" s="92" t="s">
        <v>856</v>
      </c>
    </row>
    <row r="1925" spans="2:10">
      <c r="B1925" s="68" t="s">
        <v>839</v>
      </c>
      <c r="C1925" s="68" t="s">
        <v>284</v>
      </c>
      <c r="D1925" s="68" t="s">
        <v>446</v>
      </c>
      <c r="E1925" s="68" t="s">
        <v>900</v>
      </c>
      <c r="F1925" s="68">
        <v>5</v>
      </c>
      <c r="H1925" s="68" t="s">
        <v>300</v>
      </c>
      <c r="I1925" s="68" t="s">
        <v>889</v>
      </c>
      <c r="J1925" s="92" t="s">
        <v>857</v>
      </c>
    </row>
    <row r="1926" spans="2:10">
      <c r="B1926" s="68" t="s">
        <v>839</v>
      </c>
      <c r="C1926" s="68" t="s">
        <v>284</v>
      </c>
      <c r="D1926" s="68" t="s">
        <v>455</v>
      </c>
      <c r="E1926" s="68" t="s">
        <v>900</v>
      </c>
      <c r="F1926" s="68">
        <v>5</v>
      </c>
      <c r="H1926" s="68" t="s">
        <v>300</v>
      </c>
      <c r="I1926" s="68" t="s">
        <v>889</v>
      </c>
      <c r="J1926" s="92" t="s">
        <v>858</v>
      </c>
    </row>
    <row r="1927" spans="2:10">
      <c r="B1927" s="68" t="s">
        <v>839</v>
      </c>
      <c r="C1927" s="68" t="s">
        <v>284</v>
      </c>
      <c r="D1927" s="68" t="s">
        <v>464</v>
      </c>
      <c r="E1927" s="68" t="s">
        <v>900</v>
      </c>
      <c r="F1927" s="68">
        <v>5</v>
      </c>
      <c r="H1927" s="68" t="s">
        <v>300</v>
      </c>
      <c r="I1927" s="68" t="s">
        <v>889</v>
      </c>
      <c r="J1927" s="92" t="s">
        <v>859</v>
      </c>
    </row>
    <row r="1928" spans="2:10">
      <c r="B1928" s="68" t="s">
        <v>839</v>
      </c>
      <c r="C1928" s="68" t="s">
        <v>284</v>
      </c>
      <c r="D1928" s="68" t="s">
        <v>473</v>
      </c>
      <c r="E1928" s="68" t="s">
        <v>900</v>
      </c>
      <c r="F1928" s="68">
        <v>5</v>
      </c>
      <c r="H1928" s="68" t="s">
        <v>300</v>
      </c>
      <c r="I1928" s="68" t="s">
        <v>889</v>
      </c>
      <c r="J1928" s="92" t="s">
        <v>860</v>
      </c>
    </row>
    <row r="1929" spans="2:10">
      <c r="B1929" s="68" t="s">
        <v>839</v>
      </c>
      <c r="C1929" s="68" t="s">
        <v>284</v>
      </c>
      <c r="D1929" s="68" t="s">
        <v>482</v>
      </c>
      <c r="E1929" s="68" t="s">
        <v>900</v>
      </c>
      <c r="F1929" s="68">
        <v>5</v>
      </c>
      <c r="H1929" s="68" t="s">
        <v>300</v>
      </c>
      <c r="I1929" s="68" t="s">
        <v>889</v>
      </c>
      <c r="J1929" s="92" t="s">
        <v>861</v>
      </c>
    </row>
    <row r="1930" spans="2:10">
      <c r="B1930" s="68" t="s">
        <v>839</v>
      </c>
      <c r="C1930" s="68" t="s">
        <v>284</v>
      </c>
      <c r="D1930" s="68" t="s">
        <v>491</v>
      </c>
      <c r="E1930" s="68" t="s">
        <v>900</v>
      </c>
      <c r="F1930" s="68">
        <v>5</v>
      </c>
      <c r="H1930" s="68" t="s">
        <v>300</v>
      </c>
      <c r="I1930" s="68" t="s">
        <v>889</v>
      </c>
      <c r="J1930" s="92" t="s">
        <v>862</v>
      </c>
    </row>
    <row r="1931" spans="2:10">
      <c r="B1931" s="68" t="s">
        <v>839</v>
      </c>
      <c r="C1931" s="68" t="s">
        <v>284</v>
      </c>
      <c r="D1931" s="68" t="s">
        <v>500</v>
      </c>
      <c r="E1931" s="68" t="s">
        <v>900</v>
      </c>
      <c r="F1931" s="68">
        <v>5</v>
      </c>
      <c r="H1931" s="68" t="s">
        <v>300</v>
      </c>
      <c r="I1931" s="68" t="s">
        <v>889</v>
      </c>
      <c r="J1931" s="92" t="s">
        <v>863</v>
      </c>
    </row>
    <row r="1932" spans="2:10">
      <c r="B1932" s="68" t="s">
        <v>839</v>
      </c>
      <c r="C1932" s="68" t="s">
        <v>284</v>
      </c>
      <c r="D1932" s="68" t="s">
        <v>509</v>
      </c>
      <c r="E1932" s="68" t="s">
        <v>900</v>
      </c>
      <c r="F1932" s="68">
        <v>5</v>
      </c>
      <c r="H1932" s="68" t="s">
        <v>300</v>
      </c>
      <c r="I1932" s="68" t="s">
        <v>889</v>
      </c>
      <c r="J1932" s="92" t="s">
        <v>864</v>
      </c>
    </row>
    <row r="1933" spans="2:10">
      <c r="B1933" s="68" t="s">
        <v>839</v>
      </c>
      <c r="C1933" s="68" t="s">
        <v>284</v>
      </c>
      <c r="D1933" s="68" t="s">
        <v>518</v>
      </c>
      <c r="E1933" s="68" t="s">
        <v>900</v>
      </c>
      <c r="F1933" s="68">
        <v>5</v>
      </c>
      <c r="H1933" s="68" t="s">
        <v>300</v>
      </c>
      <c r="I1933" s="68" t="s">
        <v>889</v>
      </c>
      <c r="J1933" s="92" t="s">
        <v>865</v>
      </c>
    </row>
    <row r="1934" spans="2:10">
      <c r="B1934" s="68" t="s">
        <v>839</v>
      </c>
      <c r="C1934" s="68" t="s">
        <v>284</v>
      </c>
      <c r="D1934" s="68" t="s">
        <v>527</v>
      </c>
      <c r="E1934" s="68" t="s">
        <v>900</v>
      </c>
      <c r="F1934" s="68">
        <v>5</v>
      </c>
      <c r="H1934" s="68" t="s">
        <v>300</v>
      </c>
      <c r="I1934" s="68" t="s">
        <v>889</v>
      </c>
      <c r="J1934" s="92" t="s">
        <v>866</v>
      </c>
    </row>
    <row r="1935" spans="2:10">
      <c r="B1935" s="68" t="s">
        <v>839</v>
      </c>
      <c r="C1935" s="68" t="s">
        <v>285</v>
      </c>
      <c r="D1935" s="68" t="s">
        <v>302</v>
      </c>
      <c r="E1935" s="68" t="s">
        <v>900</v>
      </c>
      <c r="F1935" s="68">
        <v>5</v>
      </c>
      <c r="H1935" s="68" t="s">
        <v>300</v>
      </c>
      <c r="I1935" s="68" t="s">
        <v>840</v>
      </c>
      <c r="J1935" s="92" t="s">
        <v>841</v>
      </c>
    </row>
    <row r="1936" spans="2:10">
      <c r="B1936" s="68" t="s">
        <v>839</v>
      </c>
      <c r="C1936" s="68" t="s">
        <v>285</v>
      </c>
      <c r="D1936" s="68" t="s">
        <v>311</v>
      </c>
      <c r="E1936" s="68" t="s">
        <v>900</v>
      </c>
      <c r="F1936" s="68">
        <v>5</v>
      </c>
      <c r="H1936" s="68" t="s">
        <v>300</v>
      </c>
      <c r="I1936" s="68" t="s">
        <v>840</v>
      </c>
      <c r="J1936" s="92" t="s">
        <v>842</v>
      </c>
    </row>
    <row r="1937" spans="2:10">
      <c r="B1937" s="68" t="s">
        <v>839</v>
      </c>
      <c r="C1937" s="68" t="s">
        <v>285</v>
      </c>
      <c r="D1937" s="68" t="s">
        <v>320</v>
      </c>
      <c r="E1937" s="68" t="s">
        <v>900</v>
      </c>
      <c r="F1937" s="68">
        <v>5</v>
      </c>
      <c r="H1937" s="68" t="s">
        <v>300</v>
      </c>
      <c r="I1937" s="68" t="s">
        <v>840</v>
      </c>
      <c r="J1937" s="92" t="s">
        <v>843</v>
      </c>
    </row>
    <row r="1938" spans="2:10">
      <c r="B1938" s="68" t="s">
        <v>839</v>
      </c>
      <c r="C1938" s="68" t="s">
        <v>285</v>
      </c>
      <c r="D1938" s="68" t="s">
        <v>329</v>
      </c>
      <c r="E1938" s="68" t="s">
        <v>900</v>
      </c>
      <c r="F1938" s="68">
        <v>5</v>
      </c>
      <c r="H1938" s="68" t="s">
        <v>300</v>
      </c>
      <c r="I1938" s="68" t="s">
        <v>840</v>
      </c>
      <c r="J1938" s="92" t="s">
        <v>844</v>
      </c>
    </row>
    <row r="1939" spans="2:10">
      <c r="B1939" s="68" t="s">
        <v>839</v>
      </c>
      <c r="C1939" s="68" t="s">
        <v>285</v>
      </c>
      <c r="D1939" s="68" t="s">
        <v>338</v>
      </c>
      <c r="E1939" s="68" t="s">
        <v>900</v>
      </c>
      <c r="F1939" s="68">
        <v>5</v>
      </c>
      <c r="H1939" s="68" t="s">
        <v>300</v>
      </c>
      <c r="I1939" s="68" t="s">
        <v>840</v>
      </c>
      <c r="J1939" s="92" t="s">
        <v>845</v>
      </c>
    </row>
    <row r="1940" spans="2:10">
      <c r="B1940" s="68" t="s">
        <v>839</v>
      </c>
      <c r="C1940" s="68" t="s">
        <v>285</v>
      </c>
      <c r="D1940" s="68" t="s">
        <v>347</v>
      </c>
      <c r="E1940" s="68" t="s">
        <v>900</v>
      </c>
      <c r="F1940" s="68">
        <v>5</v>
      </c>
      <c r="H1940" s="68" t="s">
        <v>300</v>
      </c>
      <c r="I1940" s="68" t="s">
        <v>840</v>
      </c>
      <c r="J1940" s="92" t="s">
        <v>846</v>
      </c>
    </row>
    <row r="1941" spans="2:10">
      <c r="B1941" s="68" t="s">
        <v>839</v>
      </c>
      <c r="C1941" s="68" t="s">
        <v>285</v>
      </c>
      <c r="D1941" s="68" t="s">
        <v>356</v>
      </c>
      <c r="E1941" s="68" t="s">
        <v>900</v>
      </c>
      <c r="F1941" s="68">
        <v>5</v>
      </c>
      <c r="H1941" s="68" t="s">
        <v>300</v>
      </c>
      <c r="I1941" s="68" t="s">
        <v>840</v>
      </c>
      <c r="J1941" s="92" t="s">
        <v>847</v>
      </c>
    </row>
    <row r="1942" spans="2:10">
      <c r="B1942" s="68" t="s">
        <v>839</v>
      </c>
      <c r="C1942" s="68" t="s">
        <v>285</v>
      </c>
      <c r="D1942" s="68" t="s">
        <v>365</v>
      </c>
      <c r="E1942" s="68" t="s">
        <v>900</v>
      </c>
      <c r="F1942" s="68">
        <v>5</v>
      </c>
      <c r="H1942" s="68" t="s">
        <v>300</v>
      </c>
      <c r="I1942" s="68" t="s">
        <v>840</v>
      </c>
      <c r="J1942" s="92" t="s">
        <v>848</v>
      </c>
    </row>
    <row r="1943" spans="2:10">
      <c r="B1943" s="68" t="s">
        <v>839</v>
      </c>
      <c r="C1943" s="68" t="s">
        <v>285</v>
      </c>
      <c r="D1943" s="68" t="s">
        <v>374</v>
      </c>
      <c r="E1943" s="68" t="s">
        <v>900</v>
      </c>
      <c r="F1943" s="68">
        <v>5</v>
      </c>
      <c r="H1943" s="68" t="s">
        <v>300</v>
      </c>
      <c r="I1943" s="68" t="s">
        <v>840</v>
      </c>
      <c r="J1943" s="92" t="s">
        <v>849</v>
      </c>
    </row>
    <row r="1944" spans="2:10">
      <c r="B1944" s="68" t="s">
        <v>839</v>
      </c>
      <c r="C1944" s="68" t="s">
        <v>285</v>
      </c>
      <c r="D1944" s="68" t="s">
        <v>383</v>
      </c>
      <c r="E1944" s="68" t="s">
        <v>900</v>
      </c>
      <c r="F1944" s="68">
        <v>5</v>
      </c>
      <c r="H1944" s="68" t="s">
        <v>300</v>
      </c>
      <c r="I1944" s="68" t="s">
        <v>840</v>
      </c>
      <c r="J1944" s="92" t="s">
        <v>850</v>
      </c>
    </row>
    <row r="1945" spans="2:10">
      <c r="B1945" s="68" t="s">
        <v>839</v>
      </c>
      <c r="C1945" s="68" t="s">
        <v>285</v>
      </c>
      <c r="D1945" s="68" t="s">
        <v>826</v>
      </c>
      <c r="E1945" s="68" t="s">
        <v>900</v>
      </c>
      <c r="F1945" s="68">
        <v>5</v>
      </c>
      <c r="H1945" s="68" t="s">
        <v>300</v>
      </c>
      <c r="I1945" s="68" t="s">
        <v>840</v>
      </c>
      <c r="J1945" s="92" t="s">
        <v>851</v>
      </c>
    </row>
    <row r="1946" spans="2:10">
      <c r="B1946" s="68" t="s">
        <v>839</v>
      </c>
      <c r="C1946" s="68" t="s">
        <v>285</v>
      </c>
      <c r="D1946" s="68" t="s">
        <v>401</v>
      </c>
      <c r="E1946" s="68" t="s">
        <v>900</v>
      </c>
      <c r="F1946" s="68">
        <v>5</v>
      </c>
      <c r="H1946" s="68" t="s">
        <v>300</v>
      </c>
      <c r="I1946" s="68" t="s">
        <v>840</v>
      </c>
      <c r="J1946" s="92" t="s">
        <v>852</v>
      </c>
    </row>
    <row r="1947" spans="2:10">
      <c r="B1947" s="68" t="s">
        <v>839</v>
      </c>
      <c r="C1947" s="68" t="s">
        <v>285</v>
      </c>
      <c r="D1947" s="68" t="s">
        <v>410</v>
      </c>
      <c r="E1947" s="68" t="s">
        <v>900</v>
      </c>
      <c r="F1947" s="68">
        <v>5</v>
      </c>
      <c r="H1947" s="68" t="s">
        <v>300</v>
      </c>
      <c r="I1947" s="68" t="s">
        <v>840</v>
      </c>
      <c r="J1947" s="92" t="s">
        <v>853</v>
      </c>
    </row>
    <row r="1948" spans="2:10">
      <c r="B1948" s="68" t="s">
        <v>839</v>
      </c>
      <c r="C1948" s="68" t="s">
        <v>285</v>
      </c>
      <c r="D1948" s="68" t="s">
        <v>419</v>
      </c>
      <c r="E1948" s="68" t="s">
        <v>900</v>
      </c>
      <c r="F1948" s="68">
        <v>5</v>
      </c>
      <c r="G1948" s="68" t="s">
        <v>910</v>
      </c>
      <c r="H1948" s="68" t="s">
        <v>300</v>
      </c>
      <c r="I1948" s="68" t="s">
        <v>840</v>
      </c>
      <c r="J1948" s="92" t="s">
        <v>854</v>
      </c>
    </row>
    <row r="1949" spans="2:10">
      <c r="B1949" s="68" t="s">
        <v>839</v>
      </c>
      <c r="C1949" s="68" t="s">
        <v>285</v>
      </c>
      <c r="D1949" s="68" t="s">
        <v>428</v>
      </c>
      <c r="E1949" s="68" t="s">
        <v>900</v>
      </c>
      <c r="F1949" s="68">
        <v>5</v>
      </c>
      <c r="H1949" s="68" t="s">
        <v>300</v>
      </c>
      <c r="I1949" s="68" t="s">
        <v>840</v>
      </c>
      <c r="J1949" s="92" t="s">
        <v>855</v>
      </c>
    </row>
    <row r="1950" spans="2:10">
      <c r="B1950" s="68" t="s">
        <v>839</v>
      </c>
      <c r="C1950" s="68" t="s">
        <v>285</v>
      </c>
      <c r="D1950" s="68" t="s">
        <v>436</v>
      </c>
      <c r="E1950" s="68" t="s">
        <v>900</v>
      </c>
      <c r="F1950" s="68">
        <v>5</v>
      </c>
      <c r="H1950" s="68" t="s">
        <v>300</v>
      </c>
      <c r="I1950" s="68" t="s">
        <v>840</v>
      </c>
      <c r="J1950" s="68" t="s">
        <v>856</v>
      </c>
    </row>
    <row r="1951" spans="2:10">
      <c r="B1951" s="68" t="s">
        <v>839</v>
      </c>
      <c r="C1951" s="68" t="s">
        <v>285</v>
      </c>
      <c r="D1951" s="68" t="s">
        <v>442</v>
      </c>
      <c r="E1951" s="68" t="s">
        <v>900</v>
      </c>
      <c r="F1951" s="68">
        <v>5</v>
      </c>
      <c r="H1951" s="68" t="s">
        <v>300</v>
      </c>
      <c r="I1951" s="68" t="s">
        <v>840</v>
      </c>
      <c r="J1951" s="92" t="s">
        <v>857</v>
      </c>
    </row>
    <row r="1952" spans="2:10">
      <c r="B1952" s="68" t="s">
        <v>839</v>
      </c>
      <c r="C1952" s="68" t="s">
        <v>285</v>
      </c>
      <c r="D1952" s="68" t="s">
        <v>449</v>
      </c>
      <c r="E1952" s="68" t="s">
        <v>900</v>
      </c>
      <c r="F1952" s="68">
        <v>5</v>
      </c>
      <c r="H1952" s="68" t="s">
        <v>300</v>
      </c>
      <c r="I1952" s="68" t="s">
        <v>840</v>
      </c>
      <c r="J1952" s="68" t="s">
        <v>858</v>
      </c>
    </row>
    <row r="1953" spans="2:10">
      <c r="B1953" s="68" t="s">
        <v>839</v>
      </c>
      <c r="C1953" s="68" t="s">
        <v>285</v>
      </c>
      <c r="D1953" s="68" t="s">
        <v>458</v>
      </c>
      <c r="E1953" s="68" t="s">
        <v>900</v>
      </c>
      <c r="F1953" s="68">
        <v>5</v>
      </c>
      <c r="H1953" s="68" t="s">
        <v>300</v>
      </c>
      <c r="I1953" s="68" t="s">
        <v>840</v>
      </c>
      <c r="J1953" s="68" t="s">
        <v>859</v>
      </c>
    </row>
    <row r="1954" spans="2:10">
      <c r="B1954" s="68" t="s">
        <v>839</v>
      </c>
      <c r="C1954" s="68" t="s">
        <v>285</v>
      </c>
      <c r="D1954" s="68" t="s">
        <v>467</v>
      </c>
      <c r="E1954" s="68" t="s">
        <v>900</v>
      </c>
      <c r="F1954" s="68">
        <v>5</v>
      </c>
      <c r="H1954" s="68" t="s">
        <v>300</v>
      </c>
      <c r="I1954" s="68" t="s">
        <v>840</v>
      </c>
      <c r="J1954" s="68" t="s">
        <v>860</v>
      </c>
    </row>
    <row r="1955" spans="2:10">
      <c r="B1955" s="68" t="s">
        <v>839</v>
      </c>
      <c r="C1955" s="68" t="s">
        <v>285</v>
      </c>
      <c r="D1955" s="68" t="s">
        <v>476</v>
      </c>
      <c r="E1955" s="68" t="s">
        <v>900</v>
      </c>
      <c r="F1955" s="68">
        <v>5</v>
      </c>
      <c r="H1955" s="68" t="s">
        <v>300</v>
      </c>
      <c r="I1955" s="68" t="s">
        <v>840</v>
      </c>
      <c r="J1955" s="92" t="s">
        <v>861</v>
      </c>
    </row>
    <row r="1956" spans="2:10">
      <c r="B1956" s="68" t="s">
        <v>839</v>
      </c>
      <c r="C1956" s="68" t="s">
        <v>285</v>
      </c>
      <c r="D1956" s="68" t="s">
        <v>485</v>
      </c>
      <c r="E1956" s="68" t="s">
        <v>900</v>
      </c>
      <c r="F1956" s="68">
        <v>5</v>
      </c>
      <c r="H1956" s="68" t="s">
        <v>300</v>
      </c>
      <c r="I1956" s="68" t="s">
        <v>840</v>
      </c>
      <c r="J1956" s="92" t="s">
        <v>862</v>
      </c>
    </row>
    <row r="1957" spans="2:10">
      <c r="B1957" s="68" t="s">
        <v>839</v>
      </c>
      <c r="C1957" s="68" t="s">
        <v>285</v>
      </c>
      <c r="D1957" s="68" t="s">
        <v>494</v>
      </c>
      <c r="E1957" s="68" t="s">
        <v>900</v>
      </c>
      <c r="F1957" s="68">
        <v>5</v>
      </c>
      <c r="H1957" s="68" t="s">
        <v>300</v>
      </c>
      <c r="I1957" s="68" t="s">
        <v>840</v>
      </c>
      <c r="J1957" s="92" t="s">
        <v>863</v>
      </c>
    </row>
    <row r="1958" spans="2:10">
      <c r="B1958" s="68" t="s">
        <v>839</v>
      </c>
      <c r="C1958" s="68" t="s">
        <v>285</v>
      </c>
      <c r="D1958" s="68" t="s">
        <v>503</v>
      </c>
      <c r="E1958" s="68" t="s">
        <v>900</v>
      </c>
      <c r="F1958" s="68">
        <v>5</v>
      </c>
      <c r="H1958" s="68" t="s">
        <v>300</v>
      </c>
      <c r="I1958" s="68" t="s">
        <v>840</v>
      </c>
      <c r="J1958" s="92" t="s">
        <v>864</v>
      </c>
    </row>
    <row r="1959" spans="2:10">
      <c r="B1959" s="68" t="s">
        <v>839</v>
      </c>
      <c r="C1959" s="68" t="s">
        <v>285</v>
      </c>
      <c r="D1959" s="68" t="s">
        <v>512</v>
      </c>
      <c r="E1959" s="68" t="s">
        <v>900</v>
      </c>
      <c r="F1959" s="68">
        <v>5</v>
      </c>
      <c r="H1959" s="68" t="s">
        <v>300</v>
      </c>
      <c r="I1959" s="68" t="s">
        <v>840</v>
      </c>
      <c r="J1959" s="92" t="s">
        <v>865</v>
      </c>
    </row>
    <row r="1960" spans="2:10">
      <c r="B1960" s="68" t="s">
        <v>839</v>
      </c>
      <c r="C1960" s="68" t="s">
        <v>285</v>
      </c>
      <c r="D1960" s="68" t="s">
        <v>521</v>
      </c>
      <c r="E1960" s="68" t="s">
        <v>900</v>
      </c>
      <c r="F1960" s="68">
        <v>5</v>
      </c>
      <c r="G1960" s="68" t="s">
        <v>911</v>
      </c>
      <c r="H1960" s="68" t="s">
        <v>300</v>
      </c>
      <c r="I1960" s="68" t="s">
        <v>840</v>
      </c>
      <c r="J1960" s="92" t="s">
        <v>866</v>
      </c>
    </row>
    <row r="1961" spans="2:10">
      <c r="B1961" s="68" t="s">
        <v>839</v>
      </c>
      <c r="C1961" s="68" t="s">
        <v>285</v>
      </c>
      <c r="D1961" s="68" t="s">
        <v>305</v>
      </c>
      <c r="E1961" s="68" t="s">
        <v>900</v>
      </c>
      <c r="F1961" s="68">
        <v>5</v>
      </c>
      <c r="H1961" s="68" t="s">
        <v>300</v>
      </c>
      <c r="I1961" s="68" t="s">
        <v>888</v>
      </c>
      <c r="J1961" s="92" t="s">
        <v>841</v>
      </c>
    </row>
    <row r="1962" spans="2:10">
      <c r="B1962" s="68" t="s">
        <v>839</v>
      </c>
      <c r="C1962" s="68" t="s">
        <v>285</v>
      </c>
      <c r="D1962" s="68" t="s">
        <v>314</v>
      </c>
      <c r="E1962" s="68" t="s">
        <v>900</v>
      </c>
      <c r="F1962" s="68">
        <v>5</v>
      </c>
      <c r="H1962" s="68" t="s">
        <v>300</v>
      </c>
      <c r="I1962" s="68" t="s">
        <v>888</v>
      </c>
      <c r="J1962" s="92" t="s">
        <v>842</v>
      </c>
    </row>
    <row r="1963" spans="2:10">
      <c r="B1963" s="68" t="s">
        <v>839</v>
      </c>
      <c r="C1963" s="68" t="s">
        <v>285</v>
      </c>
      <c r="D1963" s="68" t="s">
        <v>323</v>
      </c>
      <c r="E1963" s="68" t="s">
        <v>900</v>
      </c>
      <c r="F1963" s="68">
        <v>5</v>
      </c>
      <c r="H1963" s="68" t="s">
        <v>300</v>
      </c>
      <c r="I1963" s="68" t="s">
        <v>888</v>
      </c>
      <c r="J1963" s="92" t="s">
        <v>843</v>
      </c>
    </row>
    <row r="1964" spans="2:10">
      <c r="B1964" s="68" t="s">
        <v>839</v>
      </c>
      <c r="C1964" s="68" t="s">
        <v>285</v>
      </c>
      <c r="D1964" s="68" t="s">
        <v>332</v>
      </c>
      <c r="E1964" s="68" t="s">
        <v>900</v>
      </c>
      <c r="F1964" s="68">
        <v>5</v>
      </c>
      <c r="H1964" s="68" t="s">
        <v>300</v>
      </c>
      <c r="I1964" s="68" t="s">
        <v>888</v>
      </c>
      <c r="J1964" s="92" t="s">
        <v>844</v>
      </c>
    </row>
    <row r="1965" spans="2:10">
      <c r="B1965" s="68" t="s">
        <v>839</v>
      </c>
      <c r="C1965" s="68" t="s">
        <v>285</v>
      </c>
      <c r="D1965" s="68" t="s">
        <v>341</v>
      </c>
      <c r="E1965" s="68" t="s">
        <v>900</v>
      </c>
      <c r="F1965" s="68">
        <v>5</v>
      </c>
      <c r="H1965" s="68" t="s">
        <v>300</v>
      </c>
      <c r="I1965" s="68" t="s">
        <v>888</v>
      </c>
      <c r="J1965" s="92" t="s">
        <v>845</v>
      </c>
    </row>
    <row r="1966" spans="2:10">
      <c r="B1966" s="68" t="s">
        <v>839</v>
      </c>
      <c r="C1966" s="68" t="s">
        <v>285</v>
      </c>
      <c r="D1966" s="68" t="s">
        <v>350</v>
      </c>
      <c r="E1966" s="68" t="s">
        <v>900</v>
      </c>
      <c r="F1966" s="68">
        <v>5</v>
      </c>
      <c r="H1966" s="68" t="s">
        <v>300</v>
      </c>
      <c r="I1966" s="68" t="s">
        <v>888</v>
      </c>
      <c r="J1966" s="92" t="s">
        <v>846</v>
      </c>
    </row>
    <row r="1967" spans="2:10">
      <c r="B1967" s="68" t="s">
        <v>839</v>
      </c>
      <c r="C1967" s="68" t="s">
        <v>285</v>
      </c>
      <c r="D1967" s="68" t="s">
        <v>359</v>
      </c>
      <c r="E1967" s="68" t="s">
        <v>900</v>
      </c>
      <c r="F1967" s="68">
        <v>5</v>
      </c>
      <c r="H1967" s="68" t="s">
        <v>300</v>
      </c>
      <c r="I1967" s="68" t="s">
        <v>888</v>
      </c>
      <c r="J1967" s="92" t="s">
        <v>847</v>
      </c>
    </row>
    <row r="1968" spans="2:10">
      <c r="B1968" s="68" t="s">
        <v>839</v>
      </c>
      <c r="C1968" s="68" t="s">
        <v>285</v>
      </c>
      <c r="D1968" s="68" t="s">
        <v>368</v>
      </c>
      <c r="E1968" s="68" t="s">
        <v>900</v>
      </c>
      <c r="F1968" s="68">
        <v>5</v>
      </c>
      <c r="H1968" s="68" t="s">
        <v>300</v>
      </c>
      <c r="I1968" s="68" t="s">
        <v>888</v>
      </c>
      <c r="J1968" s="92" t="s">
        <v>848</v>
      </c>
    </row>
    <row r="1969" spans="2:10">
      <c r="B1969" s="68" t="s">
        <v>839</v>
      </c>
      <c r="C1969" s="68" t="s">
        <v>285</v>
      </c>
      <c r="D1969" s="68" t="s">
        <v>377</v>
      </c>
      <c r="E1969" s="68" t="s">
        <v>900</v>
      </c>
      <c r="F1969" s="68">
        <v>5</v>
      </c>
      <c r="H1969" s="68" t="s">
        <v>300</v>
      </c>
      <c r="I1969" s="68" t="s">
        <v>888</v>
      </c>
      <c r="J1969" s="92" t="s">
        <v>849</v>
      </c>
    </row>
    <row r="1970" spans="2:10">
      <c r="B1970" s="68" t="s">
        <v>839</v>
      </c>
      <c r="C1970" s="68" t="s">
        <v>285</v>
      </c>
      <c r="D1970" s="68" t="s">
        <v>386</v>
      </c>
      <c r="E1970" s="68" t="s">
        <v>900</v>
      </c>
      <c r="F1970" s="68">
        <v>5</v>
      </c>
      <c r="H1970" s="68" t="s">
        <v>300</v>
      </c>
      <c r="I1970" s="68" t="s">
        <v>888</v>
      </c>
      <c r="J1970" s="92" t="s">
        <v>850</v>
      </c>
    </row>
    <row r="1971" spans="2:10">
      <c r="B1971" s="68" t="s">
        <v>839</v>
      </c>
      <c r="C1971" s="68" t="s">
        <v>285</v>
      </c>
      <c r="D1971" s="68" t="s">
        <v>827</v>
      </c>
      <c r="E1971" s="68" t="s">
        <v>900</v>
      </c>
      <c r="F1971" s="68">
        <v>5</v>
      </c>
      <c r="H1971" s="68" t="s">
        <v>300</v>
      </c>
      <c r="I1971" s="68" t="s">
        <v>888</v>
      </c>
      <c r="J1971" s="92" t="s">
        <v>851</v>
      </c>
    </row>
    <row r="1972" spans="2:10">
      <c r="B1972" s="68" t="s">
        <v>839</v>
      </c>
      <c r="C1972" s="68" t="s">
        <v>285</v>
      </c>
      <c r="D1972" s="68" t="s">
        <v>404</v>
      </c>
      <c r="E1972" s="68" t="s">
        <v>900</v>
      </c>
      <c r="F1972" s="68">
        <v>5</v>
      </c>
      <c r="H1972" s="68" t="s">
        <v>300</v>
      </c>
      <c r="I1972" s="68" t="s">
        <v>888</v>
      </c>
      <c r="J1972" s="92" t="s">
        <v>852</v>
      </c>
    </row>
    <row r="1973" spans="2:10">
      <c r="B1973" s="68" t="s">
        <v>839</v>
      </c>
      <c r="C1973" s="68" t="s">
        <v>285</v>
      </c>
      <c r="D1973" s="68" t="s">
        <v>413</v>
      </c>
      <c r="E1973" s="68" t="s">
        <v>900</v>
      </c>
      <c r="F1973" s="68">
        <v>5</v>
      </c>
      <c r="H1973" s="68" t="s">
        <v>300</v>
      </c>
      <c r="I1973" s="68" t="s">
        <v>888</v>
      </c>
      <c r="J1973" s="92" t="s">
        <v>853</v>
      </c>
    </row>
    <row r="1974" spans="2:10">
      <c r="B1974" s="68" t="s">
        <v>839</v>
      </c>
      <c r="C1974" s="68" t="s">
        <v>285</v>
      </c>
      <c r="D1974" s="68" t="s">
        <v>422</v>
      </c>
      <c r="E1974" s="68" t="s">
        <v>900</v>
      </c>
      <c r="F1974" s="68">
        <v>5</v>
      </c>
      <c r="G1974" s="68" t="s">
        <v>910</v>
      </c>
      <c r="H1974" s="68" t="s">
        <v>300</v>
      </c>
      <c r="I1974" s="68" t="s">
        <v>888</v>
      </c>
      <c r="J1974" s="92" t="s">
        <v>854</v>
      </c>
    </row>
    <row r="1975" spans="2:10">
      <c r="B1975" s="68" t="s">
        <v>839</v>
      </c>
      <c r="C1975" s="68" t="s">
        <v>285</v>
      </c>
      <c r="D1975" s="68" t="s">
        <v>431</v>
      </c>
      <c r="E1975" s="68" t="s">
        <v>900</v>
      </c>
      <c r="F1975" s="68">
        <v>5</v>
      </c>
      <c r="H1975" s="68" t="s">
        <v>300</v>
      </c>
      <c r="I1975" s="68" t="s">
        <v>888</v>
      </c>
      <c r="J1975" s="92" t="s">
        <v>855</v>
      </c>
    </row>
    <row r="1976" spans="2:10">
      <c r="B1976" s="68" t="s">
        <v>839</v>
      </c>
      <c r="C1976" s="68" t="s">
        <v>285</v>
      </c>
      <c r="D1976" s="68" t="s">
        <v>438</v>
      </c>
      <c r="E1976" s="68" t="s">
        <v>900</v>
      </c>
      <c r="F1976" s="68">
        <v>5</v>
      </c>
      <c r="H1976" s="68" t="s">
        <v>300</v>
      </c>
      <c r="I1976" s="68" t="s">
        <v>888</v>
      </c>
      <c r="J1976" s="92" t="s">
        <v>856</v>
      </c>
    </row>
    <row r="1977" spans="2:10">
      <c r="B1977" s="68" t="s">
        <v>839</v>
      </c>
      <c r="C1977" s="68" t="s">
        <v>285</v>
      </c>
      <c r="D1977" s="68" t="s">
        <v>444</v>
      </c>
      <c r="E1977" s="68" t="s">
        <v>900</v>
      </c>
      <c r="F1977" s="68">
        <v>5</v>
      </c>
      <c r="H1977" s="68" t="s">
        <v>300</v>
      </c>
      <c r="I1977" s="68" t="s">
        <v>888</v>
      </c>
      <c r="J1977" s="92" t="s">
        <v>857</v>
      </c>
    </row>
    <row r="1978" spans="2:10">
      <c r="B1978" s="68" t="s">
        <v>839</v>
      </c>
      <c r="C1978" s="68" t="s">
        <v>285</v>
      </c>
      <c r="D1978" s="68" t="s">
        <v>452</v>
      </c>
      <c r="E1978" s="68" t="s">
        <v>900</v>
      </c>
      <c r="F1978" s="68">
        <v>5</v>
      </c>
      <c r="H1978" s="68" t="s">
        <v>300</v>
      </c>
      <c r="I1978" s="68" t="s">
        <v>888</v>
      </c>
      <c r="J1978" s="92" t="s">
        <v>858</v>
      </c>
    </row>
    <row r="1979" spans="2:10">
      <c r="B1979" s="68" t="s">
        <v>839</v>
      </c>
      <c r="C1979" s="68" t="s">
        <v>285</v>
      </c>
      <c r="D1979" s="68" t="s">
        <v>461</v>
      </c>
      <c r="E1979" s="68" t="s">
        <v>900</v>
      </c>
      <c r="F1979" s="68">
        <v>5</v>
      </c>
      <c r="H1979" s="68" t="s">
        <v>300</v>
      </c>
      <c r="I1979" s="68" t="s">
        <v>888</v>
      </c>
      <c r="J1979" s="92" t="s">
        <v>859</v>
      </c>
    </row>
    <row r="1980" spans="2:10">
      <c r="B1980" s="68" t="s">
        <v>839</v>
      </c>
      <c r="C1980" s="68" t="s">
        <v>285</v>
      </c>
      <c r="D1980" s="68" t="s">
        <v>470</v>
      </c>
      <c r="E1980" s="68" t="s">
        <v>900</v>
      </c>
      <c r="F1980" s="68">
        <v>5</v>
      </c>
      <c r="H1980" s="68" t="s">
        <v>300</v>
      </c>
      <c r="I1980" s="68" t="s">
        <v>888</v>
      </c>
      <c r="J1980" s="92" t="s">
        <v>860</v>
      </c>
    </row>
    <row r="1981" spans="2:10">
      <c r="B1981" s="68" t="s">
        <v>839</v>
      </c>
      <c r="C1981" s="68" t="s">
        <v>285</v>
      </c>
      <c r="D1981" s="68" t="s">
        <v>479</v>
      </c>
      <c r="E1981" s="68" t="s">
        <v>900</v>
      </c>
      <c r="F1981" s="68">
        <v>5</v>
      </c>
      <c r="H1981" s="68" t="s">
        <v>300</v>
      </c>
      <c r="I1981" s="68" t="s">
        <v>888</v>
      </c>
      <c r="J1981" s="92" t="s">
        <v>861</v>
      </c>
    </row>
    <row r="1982" spans="2:10">
      <c r="B1982" s="68" t="s">
        <v>839</v>
      </c>
      <c r="C1982" s="68" t="s">
        <v>285</v>
      </c>
      <c r="D1982" s="68" t="s">
        <v>488</v>
      </c>
      <c r="E1982" s="68" t="s">
        <v>900</v>
      </c>
      <c r="F1982" s="68">
        <v>5</v>
      </c>
      <c r="H1982" s="68" t="s">
        <v>300</v>
      </c>
      <c r="I1982" s="68" t="s">
        <v>888</v>
      </c>
      <c r="J1982" s="92" t="s">
        <v>862</v>
      </c>
    </row>
    <row r="1983" spans="2:10">
      <c r="B1983" s="68" t="s">
        <v>839</v>
      </c>
      <c r="C1983" s="68" t="s">
        <v>285</v>
      </c>
      <c r="D1983" s="68" t="s">
        <v>497</v>
      </c>
      <c r="E1983" s="68" t="s">
        <v>900</v>
      </c>
      <c r="F1983" s="68">
        <v>5</v>
      </c>
      <c r="H1983" s="68" t="s">
        <v>300</v>
      </c>
      <c r="I1983" s="68" t="s">
        <v>888</v>
      </c>
      <c r="J1983" s="92" t="s">
        <v>863</v>
      </c>
    </row>
    <row r="1984" spans="2:10">
      <c r="B1984" s="68" t="s">
        <v>839</v>
      </c>
      <c r="C1984" s="68" t="s">
        <v>285</v>
      </c>
      <c r="D1984" s="68" t="s">
        <v>506</v>
      </c>
      <c r="E1984" s="68" t="s">
        <v>900</v>
      </c>
      <c r="F1984" s="68">
        <v>5</v>
      </c>
      <c r="H1984" s="68" t="s">
        <v>300</v>
      </c>
      <c r="I1984" s="68" t="s">
        <v>888</v>
      </c>
      <c r="J1984" s="92" t="s">
        <v>864</v>
      </c>
    </row>
    <row r="1985" spans="2:10">
      <c r="B1985" s="68" t="s">
        <v>839</v>
      </c>
      <c r="C1985" s="68" t="s">
        <v>285</v>
      </c>
      <c r="D1985" s="68" t="s">
        <v>515</v>
      </c>
      <c r="E1985" s="68" t="s">
        <v>900</v>
      </c>
      <c r="F1985" s="68">
        <v>5</v>
      </c>
      <c r="H1985" s="68" t="s">
        <v>300</v>
      </c>
      <c r="I1985" s="68" t="s">
        <v>888</v>
      </c>
      <c r="J1985" s="92" t="s">
        <v>865</v>
      </c>
    </row>
    <row r="1986" spans="2:10">
      <c r="B1986" s="68" t="s">
        <v>839</v>
      </c>
      <c r="C1986" s="68" t="s">
        <v>285</v>
      </c>
      <c r="D1986" s="68" t="s">
        <v>524</v>
      </c>
      <c r="E1986" s="68" t="s">
        <v>900</v>
      </c>
      <c r="F1986" s="68">
        <v>5</v>
      </c>
      <c r="H1986" s="68" t="s">
        <v>300</v>
      </c>
      <c r="I1986" s="68" t="s">
        <v>888</v>
      </c>
      <c r="J1986" s="92" t="s">
        <v>866</v>
      </c>
    </row>
    <row r="1987" spans="2:10">
      <c r="B1987" s="68" t="s">
        <v>839</v>
      </c>
      <c r="C1987" s="68" t="s">
        <v>285</v>
      </c>
      <c r="D1987" s="68" t="s">
        <v>308</v>
      </c>
      <c r="E1987" s="68" t="s">
        <v>900</v>
      </c>
      <c r="F1987" s="68">
        <v>5</v>
      </c>
      <c r="H1987" s="68" t="s">
        <v>300</v>
      </c>
      <c r="I1987" s="68" t="s">
        <v>889</v>
      </c>
      <c r="J1987" s="92" t="s">
        <v>841</v>
      </c>
    </row>
    <row r="1988" spans="2:10">
      <c r="B1988" s="68" t="s">
        <v>839</v>
      </c>
      <c r="C1988" s="68" t="s">
        <v>285</v>
      </c>
      <c r="D1988" s="68" t="s">
        <v>317</v>
      </c>
      <c r="E1988" s="68" t="s">
        <v>900</v>
      </c>
      <c r="F1988" s="68">
        <v>5</v>
      </c>
      <c r="H1988" s="68" t="s">
        <v>300</v>
      </c>
      <c r="I1988" s="68" t="s">
        <v>889</v>
      </c>
      <c r="J1988" s="92" t="s">
        <v>842</v>
      </c>
    </row>
    <row r="1989" spans="2:10">
      <c r="B1989" s="68" t="s">
        <v>839</v>
      </c>
      <c r="C1989" s="68" t="s">
        <v>285</v>
      </c>
      <c r="D1989" s="68" t="s">
        <v>326</v>
      </c>
      <c r="E1989" s="68" t="s">
        <v>900</v>
      </c>
      <c r="F1989" s="68">
        <v>5</v>
      </c>
      <c r="H1989" s="68" t="s">
        <v>300</v>
      </c>
      <c r="I1989" s="68" t="s">
        <v>889</v>
      </c>
      <c r="J1989" s="92" t="s">
        <v>843</v>
      </c>
    </row>
    <row r="1990" spans="2:10">
      <c r="B1990" s="68" t="s">
        <v>839</v>
      </c>
      <c r="C1990" s="68" t="s">
        <v>285</v>
      </c>
      <c r="D1990" s="68" t="s">
        <v>335</v>
      </c>
      <c r="E1990" s="68" t="s">
        <v>900</v>
      </c>
      <c r="F1990" s="68">
        <v>5</v>
      </c>
      <c r="H1990" s="68" t="s">
        <v>300</v>
      </c>
      <c r="I1990" s="68" t="s">
        <v>889</v>
      </c>
      <c r="J1990" s="92" t="s">
        <v>844</v>
      </c>
    </row>
    <row r="1991" spans="2:10">
      <c r="B1991" s="68" t="s">
        <v>839</v>
      </c>
      <c r="C1991" s="68" t="s">
        <v>285</v>
      </c>
      <c r="D1991" s="68" t="s">
        <v>344</v>
      </c>
      <c r="E1991" s="68" t="s">
        <v>900</v>
      </c>
      <c r="F1991" s="68">
        <v>5</v>
      </c>
      <c r="H1991" s="68" t="s">
        <v>300</v>
      </c>
      <c r="I1991" s="68" t="s">
        <v>889</v>
      </c>
      <c r="J1991" s="92" t="s">
        <v>845</v>
      </c>
    </row>
    <row r="1992" spans="2:10">
      <c r="B1992" s="68" t="s">
        <v>839</v>
      </c>
      <c r="C1992" s="68" t="s">
        <v>285</v>
      </c>
      <c r="D1992" s="68" t="s">
        <v>353</v>
      </c>
      <c r="E1992" s="68" t="s">
        <v>900</v>
      </c>
      <c r="F1992" s="68">
        <v>5</v>
      </c>
      <c r="H1992" s="68" t="s">
        <v>300</v>
      </c>
      <c r="I1992" s="68" t="s">
        <v>889</v>
      </c>
      <c r="J1992" s="92" t="s">
        <v>846</v>
      </c>
    </row>
    <row r="1993" spans="2:10">
      <c r="B1993" s="68" t="s">
        <v>839</v>
      </c>
      <c r="C1993" s="68" t="s">
        <v>285</v>
      </c>
      <c r="D1993" s="68" t="s">
        <v>362</v>
      </c>
      <c r="E1993" s="68" t="s">
        <v>900</v>
      </c>
      <c r="F1993" s="68">
        <v>5</v>
      </c>
      <c r="H1993" s="68" t="s">
        <v>300</v>
      </c>
      <c r="I1993" s="68" t="s">
        <v>889</v>
      </c>
      <c r="J1993" s="92" t="s">
        <v>847</v>
      </c>
    </row>
    <row r="1994" spans="2:10">
      <c r="B1994" s="68" t="s">
        <v>839</v>
      </c>
      <c r="C1994" s="68" t="s">
        <v>285</v>
      </c>
      <c r="D1994" s="68" t="s">
        <v>371</v>
      </c>
      <c r="E1994" s="68" t="s">
        <v>900</v>
      </c>
      <c r="F1994" s="68">
        <v>5</v>
      </c>
      <c r="H1994" s="68" t="s">
        <v>300</v>
      </c>
      <c r="I1994" s="68" t="s">
        <v>889</v>
      </c>
      <c r="J1994" s="92" t="s">
        <v>848</v>
      </c>
    </row>
    <row r="1995" spans="2:10">
      <c r="B1995" s="68" t="s">
        <v>839</v>
      </c>
      <c r="C1995" s="68" t="s">
        <v>285</v>
      </c>
      <c r="D1995" s="68" t="s">
        <v>380</v>
      </c>
      <c r="E1995" s="68" t="s">
        <v>900</v>
      </c>
      <c r="F1995" s="68">
        <v>5</v>
      </c>
      <c r="H1995" s="68" t="s">
        <v>300</v>
      </c>
      <c r="I1995" s="68" t="s">
        <v>889</v>
      </c>
      <c r="J1995" s="92" t="s">
        <v>849</v>
      </c>
    </row>
    <row r="1996" spans="2:10">
      <c r="B1996" s="68" t="s">
        <v>839</v>
      </c>
      <c r="C1996" s="68" t="s">
        <v>285</v>
      </c>
      <c r="D1996" s="68" t="s">
        <v>389</v>
      </c>
      <c r="E1996" s="68" t="s">
        <v>900</v>
      </c>
      <c r="F1996" s="68">
        <v>5</v>
      </c>
      <c r="H1996" s="68" t="s">
        <v>300</v>
      </c>
      <c r="I1996" s="68" t="s">
        <v>889</v>
      </c>
      <c r="J1996" s="92" t="s">
        <v>850</v>
      </c>
    </row>
    <row r="1997" spans="2:10">
      <c r="B1997" s="68" t="s">
        <v>839</v>
      </c>
      <c r="C1997" s="68" t="s">
        <v>285</v>
      </c>
      <c r="D1997" s="68" t="s">
        <v>828</v>
      </c>
      <c r="E1997" s="68" t="s">
        <v>900</v>
      </c>
      <c r="F1997" s="68">
        <v>5</v>
      </c>
      <c r="H1997" s="68" t="s">
        <v>300</v>
      </c>
      <c r="I1997" s="68" t="s">
        <v>889</v>
      </c>
      <c r="J1997" s="92" t="s">
        <v>851</v>
      </c>
    </row>
    <row r="1998" spans="2:10">
      <c r="B1998" s="68" t="s">
        <v>839</v>
      </c>
      <c r="C1998" s="68" t="s">
        <v>285</v>
      </c>
      <c r="D1998" s="68" t="s">
        <v>407</v>
      </c>
      <c r="E1998" s="68" t="s">
        <v>900</v>
      </c>
      <c r="F1998" s="68">
        <v>5</v>
      </c>
      <c r="H1998" s="68" t="s">
        <v>300</v>
      </c>
      <c r="I1998" s="68" t="s">
        <v>889</v>
      </c>
      <c r="J1998" s="92" t="s">
        <v>852</v>
      </c>
    </row>
    <row r="1999" spans="2:10">
      <c r="B1999" s="68" t="s">
        <v>839</v>
      </c>
      <c r="C1999" s="68" t="s">
        <v>285</v>
      </c>
      <c r="D1999" s="68" t="s">
        <v>416</v>
      </c>
      <c r="E1999" s="68" t="s">
        <v>900</v>
      </c>
      <c r="F1999" s="68">
        <v>5</v>
      </c>
      <c r="H1999" s="68" t="s">
        <v>300</v>
      </c>
      <c r="I1999" s="68" t="s">
        <v>889</v>
      </c>
      <c r="J1999" s="92" t="s">
        <v>853</v>
      </c>
    </row>
    <row r="2000" spans="2:10">
      <c r="B2000" s="68" t="s">
        <v>839</v>
      </c>
      <c r="C2000" s="68" t="s">
        <v>285</v>
      </c>
      <c r="D2000" s="68" t="s">
        <v>425</v>
      </c>
      <c r="E2000" s="68" t="s">
        <v>900</v>
      </c>
      <c r="F2000" s="68">
        <v>5</v>
      </c>
      <c r="G2000" s="68" t="s">
        <v>910</v>
      </c>
      <c r="H2000" s="68" t="s">
        <v>300</v>
      </c>
      <c r="I2000" s="68" t="s">
        <v>889</v>
      </c>
      <c r="J2000" s="92" t="s">
        <v>854</v>
      </c>
    </row>
    <row r="2001" spans="2:10">
      <c r="B2001" s="68" t="s">
        <v>839</v>
      </c>
      <c r="C2001" s="68" t="s">
        <v>285</v>
      </c>
      <c r="D2001" s="68" t="s">
        <v>434</v>
      </c>
      <c r="E2001" s="68" t="s">
        <v>900</v>
      </c>
      <c r="F2001" s="68">
        <v>5</v>
      </c>
      <c r="H2001" s="68" t="s">
        <v>300</v>
      </c>
      <c r="I2001" s="68" t="s">
        <v>889</v>
      </c>
      <c r="J2001" s="92" t="s">
        <v>855</v>
      </c>
    </row>
    <row r="2002" spans="2:10">
      <c r="B2002" s="68" t="s">
        <v>839</v>
      </c>
      <c r="C2002" s="68" t="s">
        <v>285</v>
      </c>
      <c r="D2002" s="68" t="s">
        <v>440</v>
      </c>
      <c r="E2002" s="68" t="s">
        <v>900</v>
      </c>
      <c r="F2002" s="68">
        <v>5</v>
      </c>
      <c r="H2002" s="68" t="s">
        <v>300</v>
      </c>
      <c r="I2002" s="68" t="s">
        <v>889</v>
      </c>
      <c r="J2002" s="92" t="s">
        <v>856</v>
      </c>
    </row>
    <row r="2003" spans="2:10">
      <c r="B2003" s="68" t="s">
        <v>839</v>
      </c>
      <c r="C2003" s="68" t="s">
        <v>285</v>
      </c>
      <c r="D2003" s="68" t="s">
        <v>446</v>
      </c>
      <c r="E2003" s="68" t="s">
        <v>900</v>
      </c>
      <c r="F2003" s="68">
        <v>5</v>
      </c>
      <c r="H2003" s="68" t="s">
        <v>300</v>
      </c>
      <c r="I2003" s="68" t="s">
        <v>889</v>
      </c>
      <c r="J2003" s="92" t="s">
        <v>857</v>
      </c>
    </row>
    <row r="2004" spans="2:10">
      <c r="B2004" s="68" t="s">
        <v>839</v>
      </c>
      <c r="C2004" s="68" t="s">
        <v>285</v>
      </c>
      <c r="D2004" s="68" t="s">
        <v>455</v>
      </c>
      <c r="E2004" s="68" t="s">
        <v>900</v>
      </c>
      <c r="F2004" s="68">
        <v>5</v>
      </c>
      <c r="H2004" s="68" t="s">
        <v>300</v>
      </c>
      <c r="I2004" s="68" t="s">
        <v>889</v>
      </c>
      <c r="J2004" s="92" t="s">
        <v>858</v>
      </c>
    </row>
    <row r="2005" spans="2:10">
      <c r="B2005" s="68" t="s">
        <v>839</v>
      </c>
      <c r="C2005" s="68" t="s">
        <v>285</v>
      </c>
      <c r="D2005" s="68" t="s">
        <v>464</v>
      </c>
      <c r="E2005" s="68" t="s">
        <v>900</v>
      </c>
      <c r="F2005" s="68">
        <v>5</v>
      </c>
      <c r="H2005" s="68" t="s">
        <v>300</v>
      </c>
      <c r="I2005" s="68" t="s">
        <v>889</v>
      </c>
      <c r="J2005" s="68" t="s">
        <v>859</v>
      </c>
    </row>
    <row r="2006" spans="2:10">
      <c r="B2006" s="68" t="s">
        <v>839</v>
      </c>
      <c r="C2006" s="68" t="s">
        <v>285</v>
      </c>
      <c r="D2006" s="68" t="s">
        <v>473</v>
      </c>
      <c r="E2006" s="68" t="s">
        <v>900</v>
      </c>
      <c r="F2006" s="68">
        <v>5</v>
      </c>
      <c r="H2006" s="68" t="s">
        <v>300</v>
      </c>
      <c r="I2006" s="68" t="s">
        <v>889</v>
      </c>
      <c r="J2006" s="68" t="s">
        <v>860</v>
      </c>
    </row>
    <row r="2007" spans="2:10">
      <c r="B2007" s="68" t="s">
        <v>839</v>
      </c>
      <c r="C2007" s="68" t="s">
        <v>285</v>
      </c>
      <c r="D2007" s="68" t="s">
        <v>482</v>
      </c>
      <c r="E2007" s="68" t="s">
        <v>900</v>
      </c>
      <c r="F2007" s="68">
        <v>5</v>
      </c>
      <c r="H2007" s="68" t="s">
        <v>300</v>
      </c>
      <c r="I2007" s="68" t="s">
        <v>889</v>
      </c>
      <c r="J2007" s="68" t="s">
        <v>861</v>
      </c>
    </row>
    <row r="2008" spans="2:10">
      <c r="B2008" s="68" t="s">
        <v>839</v>
      </c>
      <c r="C2008" s="68" t="s">
        <v>285</v>
      </c>
      <c r="D2008" s="68" t="s">
        <v>491</v>
      </c>
      <c r="E2008" s="68" t="s">
        <v>900</v>
      </c>
      <c r="F2008" s="68">
        <v>5</v>
      </c>
      <c r="H2008" s="68" t="s">
        <v>300</v>
      </c>
      <c r="I2008" s="68" t="s">
        <v>889</v>
      </c>
      <c r="J2008" s="68" t="s">
        <v>862</v>
      </c>
    </row>
    <row r="2009" spans="2:10">
      <c r="B2009" s="68" t="s">
        <v>839</v>
      </c>
      <c r="C2009" s="68" t="s">
        <v>285</v>
      </c>
      <c r="D2009" s="68" t="s">
        <v>500</v>
      </c>
      <c r="E2009" s="68" t="s">
        <v>900</v>
      </c>
      <c r="F2009" s="68">
        <v>5</v>
      </c>
      <c r="H2009" s="68" t="s">
        <v>300</v>
      </c>
      <c r="I2009" s="68" t="s">
        <v>889</v>
      </c>
      <c r="J2009" s="68" t="s">
        <v>863</v>
      </c>
    </row>
    <row r="2010" spans="2:10">
      <c r="B2010" s="68" t="s">
        <v>839</v>
      </c>
      <c r="C2010" s="68" t="s">
        <v>285</v>
      </c>
      <c r="D2010" s="68" t="s">
        <v>509</v>
      </c>
      <c r="E2010" s="68" t="s">
        <v>900</v>
      </c>
      <c r="F2010" s="68">
        <v>5</v>
      </c>
      <c r="H2010" s="68" t="s">
        <v>300</v>
      </c>
      <c r="I2010" s="68" t="s">
        <v>889</v>
      </c>
      <c r="J2010" s="92" t="s">
        <v>864</v>
      </c>
    </row>
    <row r="2011" spans="2:10">
      <c r="B2011" s="68" t="s">
        <v>839</v>
      </c>
      <c r="C2011" s="68" t="s">
        <v>285</v>
      </c>
      <c r="D2011" s="68" t="s">
        <v>518</v>
      </c>
      <c r="E2011" s="68" t="s">
        <v>900</v>
      </c>
      <c r="F2011" s="68">
        <v>5</v>
      </c>
      <c r="H2011" s="68" t="s">
        <v>300</v>
      </c>
      <c r="I2011" s="68" t="s">
        <v>889</v>
      </c>
      <c r="J2011" s="92" t="s">
        <v>865</v>
      </c>
    </row>
    <row r="2012" spans="2:10">
      <c r="B2012" s="68" t="s">
        <v>839</v>
      </c>
      <c r="C2012" s="68" t="s">
        <v>285</v>
      </c>
      <c r="D2012" s="68" t="s">
        <v>527</v>
      </c>
      <c r="E2012" s="68" t="s">
        <v>900</v>
      </c>
      <c r="F2012" s="68">
        <v>5</v>
      </c>
      <c r="H2012" s="68" t="s">
        <v>300</v>
      </c>
      <c r="I2012" s="68" t="s">
        <v>889</v>
      </c>
      <c r="J2012" s="92" t="s">
        <v>866</v>
      </c>
    </row>
    <row r="2013" spans="2:10">
      <c r="B2013" s="68" t="s">
        <v>839</v>
      </c>
      <c r="C2013" s="68" t="s">
        <v>286</v>
      </c>
      <c r="D2013" s="68" t="s">
        <v>302</v>
      </c>
      <c r="E2013" s="68" t="s">
        <v>900</v>
      </c>
      <c r="F2013" s="68">
        <v>5</v>
      </c>
      <c r="H2013" s="68" t="s">
        <v>300</v>
      </c>
      <c r="I2013" s="68" t="s">
        <v>840</v>
      </c>
      <c r="J2013" s="68" t="s">
        <v>841</v>
      </c>
    </row>
    <row r="2014" spans="2:10">
      <c r="B2014" s="68" t="s">
        <v>839</v>
      </c>
      <c r="C2014" s="68" t="s">
        <v>286</v>
      </c>
      <c r="D2014" s="68" t="s">
        <v>311</v>
      </c>
      <c r="E2014" s="68" t="s">
        <v>900</v>
      </c>
      <c r="F2014" s="68">
        <v>5</v>
      </c>
      <c r="H2014" s="68" t="s">
        <v>300</v>
      </c>
      <c r="I2014" s="68" t="s">
        <v>840</v>
      </c>
      <c r="J2014" s="68" t="s">
        <v>842</v>
      </c>
    </row>
    <row r="2015" spans="2:10">
      <c r="B2015" s="68" t="s">
        <v>839</v>
      </c>
      <c r="C2015" s="68" t="s">
        <v>286</v>
      </c>
      <c r="D2015" s="68" t="s">
        <v>320</v>
      </c>
      <c r="E2015" s="68" t="s">
        <v>900</v>
      </c>
      <c r="F2015" s="68">
        <v>5</v>
      </c>
      <c r="H2015" s="68" t="s">
        <v>300</v>
      </c>
      <c r="I2015" s="68" t="s">
        <v>840</v>
      </c>
      <c r="J2015" s="92" t="s">
        <v>843</v>
      </c>
    </row>
    <row r="2016" spans="2:10">
      <c r="B2016" s="68" t="s">
        <v>839</v>
      </c>
      <c r="C2016" s="68" t="s">
        <v>286</v>
      </c>
      <c r="D2016" s="68" t="s">
        <v>329</v>
      </c>
      <c r="E2016" s="68" t="s">
        <v>900</v>
      </c>
      <c r="F2016" s="68">
        <v>5</v>
      </c>
      <c r="H2016" s="68" t="s">
        <v>300</v>
      </c>
      <c r="I2016" s="68" t="s">
        <v>840</v>
      </c>
      <c r="J2016" s="68" t="s">
        <v>844</v>
      </c>
    </row>
    <row r="2017" spans="2:10">
      <c r="B2017" s="68" t="s">
        <v>839</v>
      </c>
      <c r="C2017" s="68" t="s">
        <v>286</v>
      </c>
      <c r="D2017" s="68" t="s">
        <v>338</v>
      </c>
      <c r="E2017" s="68" t="s">
        <v>900</v>
      </c>
      <c r="F2017" s="68">
        <v>5</v>
      </c>
      <c r="H2017" s="68" t="s">
        <v>300</v>
      </c>
      <c r="I2017" s="68" t="s">
        <v>840</v>
      </c>
      <c r="J2017" s="92" t="s">
        <v>845</v>
      </c>
    </row>
    <row r="2018" spans="2:10">
      <c r="B2018" s="68" t="s">
        <v>839</v>
      </c>
      <c r="C2018" s="68" t="s">
        <v>286</v>
      </c>
      <c r="D2018" s="68" t="s">
        <v>347</v>
      </c>
      <c r="E2018" s="68" t="s">
        <v>900</v>
      </c>
      <c r="F2018" s="68">
        <v>5</v>
      </c>
      <c r="H2018" s="68" t="s">
        <v>300</v>
      </c>
      <c r="I2018" s="68" t="s">
        <v>840</v>
      </c>
      <c r="J2018" s="92" t="s">
        <v>846</v>
      </c>
    </row>
    <row r="2019" spans="2:10">
      <c r="B2019" s="68" t="s">
        <v>839</v>
      </c>
      <c r="C2019" s="68" t="s">
        <v>286</v>
      </c>
      <c r="D2019" s="68" t="s">
        <v>356</v>
      </c>
      <c r="E2019" s="68" t="s">
        <v>900</v>
      </c>
      <c r="F2019" s="68">
        <v>5</v>
      </c>
      <c r="H2019" s="68" t="s">
        <v>300</v>
      </c>
      <c r="I2019" s="68" t="s">
        <v>840</v>
      </c>
      <c r="J2019" s="92" t="s">
        <v>847</v>
      </c>
    </row>
    <row r="2020" spans="2:10">
      <c r="B2020" s="68" t="s">
        <v>839</v>
      </c>
      <c r="C2020" s="68" t="s">
        <v>286</v>
      </c>
      <c r="D2020" s="68" t="s">
        <v>365</v>
      </c>
      <c r="E2020" s="68" t="s">
        <v>900</v>
      </c>
      <c r="F2020" s="68">
        <v>5</v>
      </c>
      <c r="H2020" s="68" t="s">
        <v>300</v>
      </c>
      <c r="I2020" s="68" t="s">
        <v>840</v>
      </c>
      <c r="J2020" s="92" t="s">
        <v>848</v>
      </c>
    </row>
    <row r="2021" spans="2:10">
      <c r="B2021" s="68" t="s">
        <v>839</v>
      </c>
      <c r="C2021" s="68" t="s">
        <v>286</v>
      </c>
      <c r="D2021" s="68" t="s">
        <v>374</v>
      </c>
      <c r="E2021" s="68" t="s">
        <v>900</v>
      </c>
      <c r="F2021" s="68">
        <v>5</v>
      </c>
      <c r="H2021" s="68" t="s">
        <v>300</v>
      </c>
      <c r="I2021" s="68" t="s">
        <v>840</v>
      </c>
      <c r="J2021" s="92" t="s">
        <v>849</v>
      </c>
    </row>
    <row r="2022" spans="2:10">
      <c r="B2022" s="68" t="s">
        <v>839</v>
      </c>
      <c r="C2022" s="68" t="s">
        <v>286</v>
      </c>
      <c r="D2022" s="68" t="s">
        <v>383</v>
      </c>
      <c r="E2022" s="68" t="s">
        <v>900</v>
      </c>
      <c r="F2022" s="68">
        <v>5</v>
      </c>
      <c r="H2022" s="68" t="s">
        <v>300</v>
      </c>
      <c r="I2022" s="68" t="s">
        <v>840</v>
      </c>
      <c r="J2022" s="92" t="s">
        <v>850</v>
      </c>
    </row>
    <row r="2023" spans="2:10">
      <c r="B2023" s="68" t="s">
        <v>839</v>
      </c>
      <c r="C2023" s="68" t="s">
        <v>286</v>
      </c>
      <c r="D2023" s="68" t="s">
        <v>826</v>
      </c>
      <c r="E2023" s="68" t="s">
        <v>900</v>
      </c>
      <c r="F2023" s="68">
        <v>5</v>
      </c>
      <c r="H2023" s="68" t="s">
        <v>300</v>
      </c>
      <c r="I2023" s="68" t="s">
        <v>840</v>
      </c>
      <c r="J2023" s="92" t="s">
        <v>851</v>
      </c>
    </row>
    <row r="2024" spans="2:10">
      <c r="B2024" s="68" t="s">
        <v>839</v>
      </c>
      <c r="C2024" s="68" t="s">
        <v>286</v>
      </c>
      <c r="D2024" s="68" t="s">
        <v>401</v>
      </c>
      <c r="E2024" s="68" t="s">
        <v>900</v>
      </c>
      <c r="F2024" s="68">
        <v>5</v>
      </c>
      <c r="H2024" s="68" t="s">
        <v>300</v>
      </c>
      <c r="I2024" s="68" t="s">
        <v>840</v>
      </c>
      <c r="J2024" s="92" t="s">
        <v>852</v>
      </c>
    </row>
    <row r="2025" spans="2:10">
      <c r="B2025" s="68" t="s">
        <v>839</v>
      </c>
      <c r="C2025" s="68" t="s">
        <v>286</v>
      </c>
      <c r="D2025" s="68" t="s">
        <v>410</v>
      </c>
      <c r="E2025" s="68" t="s">
        <v>900</v>
      </c>
      <c r="F2025" s="68">
        <v>5</v>
      </c>
      <c r="H2025" s="68" t="s">
        <v>300</v>
      </c>
      <c r="I2025" s="68" t="s">
        <v>840</v>
      </c>
      <c r="J2025" s="92" t="s">
        <v>853</v>
      </c>
    </row>
    <row r="2026" spans="2:10">
      <c r="B2026" s="68" t="s">
        <v>839</v>
      </c>
      <c r="C2026" s="68" t="s">
        <v>286</v>
      </c>
      <c r="D2026" s="68" t="s">
        <v>419</v>
      </c>
      <c r="E2026" s="68" t="s">
        <v>900</v>
      </c>
      <c r="F2026" s="68">
        <v>5</v>
      </c>
      <c r="G2026" s="68" t="s">
        <v>910</v>
      </c>
      <c r="H2026" s="68" t="s">
        <v>300</v>
      </c>
      <c r="I2026" s="68" t="s">
        <v>840</v>
      </c>
      <c r="J2026" s="92" t="s">
        <v>854</v>
      </c>
    </row>
    <row r="2027" spans="2:10">
      <c r="B2027" s="68" t="s">
        <v>839</v>
      </c>
      <c r="C2027" s="68" t="s">
        <v>286</v>
      </c>
      <c r="D2027" s="68" t="s">
        <v>428</v>
      </c>
      <c r="E2027" s="68" t="s">
        <v>900</v>
      </c>
      <c r="F2027" s="68">
        <v>5</v>
      </c>
      <c r="H2027" s="68" t="s">
        <v>300</v>
      </c>
      <c r="I2027" s="68" t="s">
        <v>840</v>
      </c>
      <c r="J2027" s="92" t="s">
        <v>855</v>
      </c>
    </row>
    <row r="2028" spans="2:10">
      <c r="B2028" s="68" t="s">
        <v>839</v>
      </c>
      <c r="C2028" s="68" t="s">
        <v>286</v>
      </c>
      <c r="D2028" s="68" t="s">
        <v>436</v>
      </c>
      <c r="E2028" s="68" t="s">
        <v>900</v>
      </c>
      <c r="F2028" s="68">
        <v>5</v>
      </c>
      <c r="H2028" s="68" t="s">
        <v>300</v>
      </c>
      <c r="I2028" s="68" t="s">
        <v>840</v>
      </c>
      <c r="J2028" s="92" t="s">
        <v>856</v>
      </c>
    </row>
    <row r="2029" spans="2:10">
      <c r="B2029" s="68" t="s">
        <v>839</v>
      </c>
      <c r="C2029" s="68" t="s">
        <v>286</v>
      </c>
      <c r="D2029" s="68" t="s">
        <v>442</v>
      </c>
      <c r="E2029" s="68" t="s">
        <v>900</v>
      </c>
      <c r="F2029" s="68">
        <v>5</v>
      </c>
      <c r="H2029" s="68" t="s">
        <v>300</v>
      </c>
      <c r="I2029" s="68" t="s">
        <v>840</v>
      </c>
      <c r="J2029" s="92" t="s">
        <v>857</v>
      </c>
    </row>
    <row r="2030" spans="2:10">
      <c r="B2030" s="68" t="s">
        <v>839</v>
      </c>
      <c r="C2030" s="68" t="s">
        <v>286</v>
      </c>
      <c r="D2030" s="68" t="s">
        <v>449</v>
      </c>
      <c r="E2030" s="68" t="s">
        <v>900</v>
      </c>
      <c r="F2030" s="68">
        <v>5</v>
      </c>
      <c r="H2030" s="68" t="s">
        <v>300</v>
      </c>
      <c r="I2030" s="68" t="s">
        <v>840</v>
      </c>
      <c r="J2030" s="92" t="s">
        <v>858</v>
      </c>
    </row>
    <row r="2031" spans="2:10">
      <c r="B2031" s="68" t="s">
        <v>839</v>
      </c>
      <c r="C2031" s="68" t="s">
        <v>286</v>
      </c>
      <c r="D2031" s="68" t="s">
        <v>458</v>
      </c>
      <c r="E2031" s="68" t="s">
        <v>900</v>
      </c>
      <c r="F2031" s="68">
        <v>5</v>
      </c>
      <c r="H2031" s="68" t="s">
        <v>300</v>
      </c>
      <c r="I2031" s="68" t="s">
        <v>840</v>
      </c>
      <c r="J2031" s="92" t="s">
        <v>859</v>
      </c>
    </row>
    <row r="2032" spans="2:10">
      <c r="B2032" s="68" t="s">
        <v>839</v>
      </c>
      <c r="C2032" s="68" t="s">
        <v>286</v>
      </c>
      <c r="D2032" s="68" t="s">
        <v>467</v>
      </c>
      <c r="E2032" s="68" t="s">
        <v>900</v>
      </c>
      <c r="F2032" s="68">
        <v>5</v>
      </c>
      <c r="H2032" s="68" t="s">
        <v>300</v>
      </c>
      <c r="I2032" s="68" t="s">
        <v>840</v>
      </c>
      <c r="J2032" s="92" t="s">
        <v>860</v>
      </c>
    </row>
    <row r="2033" spans="2:10">
      <c r="B2033" s="68" t="s">
        <v>839</v>
      </c>
      <c r="C2033" s="68" t="s">
        <v>286</v>
      </c>
      <c r="D2033" s="68" t="s">
        <v>476</v>
      </c>
      <c r="E2033" s="68" t="s">
        <v>900</v>
      </c>
      <c r="F2033" s="68">
        <v>5</v>
      </c>
      <c r="H2033" s="68" t="s">
        <v>300</v>
      </c>
      <c r="I2033" s="68" t="s">
        <v>840</v>
      </c>
      <c r="J2033" s="92" t="s">
        <v>861</v>
      </c>
    </row>
    <row r="2034" spans="2:10">
      <c r="B2034" s="68" t="s">
        <v>839</v>
      </c>
      <c r="C2034" s="68" t="s">
        <v>286</v>
      </c>
      <c r="D2034" s="68" t="s">
        <v>485</v>
      </c>
      <c r="E2034" s="68" t="s">
        <v>900</v>
      </c>
      <c r="F2034" s="68">
        <v>5</v>
      </c>
      <c r="H2034" s="68" t="s">
        <v>300</v>
      </c>
      <c r="I2034" s="68" t="s">
        <v>840</v>
      </c>
      <c r="J2034" s="92" t="s">
        <v>862</v>
      </c>
    </row>
    <row r="2035" spans="2:10">
      <c r="B2035" s="68" t="s">
        <v>839</v>
      </c>
      <c r="C2035" s="68" t="s">
        <v>286</v>
      </c>
      <c r="D2035" s="68" t="s">
        <v>494</v>
      </c>
      <c r="E2035" s="68" t="s">
        <v>900</v>
      </c>
      <c r="F2035" s="68">
        <v>5</v>
      </c>
      <c r="H2035" s="68" t="s">
        <v>300</v>
      </c>
      <c r="I2035" s="68" t="s">
        <v>840</v>
      </c>
      <c r="J2035" s="92" t="s">
        <v>863</v>
      </c>
    </row>
    <row r="2036" spans="2:10">
      <c r="B2036" s="68" t="s">
        <v>839</v>
      </c>
      <c r="C2036" s="68" t="s">
        <v>286</v>
      </c>
      <c r="D2036" s="68" t="s">
        <v>503</v>
      </c>
      <c r="E2036" s="68" t="s">
        <v>900</v>
      </c>
      <c r="F2036" s="68">
        <v>5</v>
      </c>
      <c r="H2036" s="68" t="s">
        <v>300</v>
      </c>
      <c r="I2036" s="68" t="s">
        <v>840</v>
      </c>
      <c r="J2036" s="92" t="s">
        <v>864</v>
      </c>
    </row>
    <row r="2037" spans="2:10">
      <c r="B2037" s="68" t="s">
        <v>839</v>
      </c>
      <c r="C2037" s="68" t="s">
        <v>286</v>
      </c>
      <c r="D2037" s="68" t="s">
        <v>512</v>
      </c>
      <c r="E2037" s="68" t="s">
        <v>900</v>
      </c>
      <c r="F2037" s="68">
        <v>5</v>
      </c>
      <c r="H2037" s="68" t="s">
        <v>300</v>
      </c>
      <c r="I2037" s="68" t="s">
        <v>840</v>
      </c>
      <c r="J2037" s="92" t="s">
        <v>865</v>
      </c>
    </row>
    <row r="2038" spans="2:10">
      <c r="B2038" s="68" t="s">
        <v>839</v>
      </c>
      <c r="C2038" s="68" t="s">
        <v>286</v>
      </c>
      <c r="D2038" s="68" t="s">
        <v>521</v>
      </c>
      <c r="E2038" s="68" t="s">
        <v>900</v>
      </c>
      <c r="F2038" s="68">
        <v>5</v>
      </c>
      <c r="H2038" s="68" t="s">
        <v>300</v>
      </c>
      <c r="I2038" s="68" t="s">
        <v>840</v>
      </c>
      <c r="J2038" s="92" t="s">
        <v>866</v>
      </c>
    </row>
    <row r="2039" spans="2:10">
      <c r="B2039" s="68" t="s">
        <v>839</v>
      </c>
      <c r="C2039" s="68" t="s">
        <v>286</v>
      </c>
      <c r="D2039" s="68" t="s">
        <v>305</v>
      </c>
      <c r="E2039" s="68" t="s">
        <v>900</v>
      </c>
      <c r="F2039" s="68">
        <v>5</v>
      </c>
      <c r="H2039" s="68" t="s">
        <v>300</v>
      </c>
      <c r="I2039" s="68" t="s">
        <v>888</v>
      </c>
      <c r="J2039" s="92" t="s">
        <v>841</v>
      </c>
    </row>
    <row r="2040" spans="2:10">
      <c r="B2040" s="68" t="s">
        <v>839</v>
      </c>
      <c r="C2040" s="68" t="s">
        <v>286</v>
      </c>
      <c r="D2040" s="68" t="s">
        <v>314</v>
      </c>
      <c r="E2040" s="68" t="s">
        <v>900</v>
      </c>
      <c r="F2040" s="68">
        <v>5</v>
      </c>
      <c r="H2040" s="68" t="s">
        <v>300</v>
      </c>
      <c r="I2040" s="68" t="s">
        <v>888</v>
      </c>
      <c r="J2040" s="92" t="s">
        <v>842</v>
      </c>
    </row>
    <row r="2041" spans="2:10">
      <c r="B2041" s="68" t="s">
        <v>839</v>
      </c>
      <c r="C2041" s="68" t="s">
        <v>286</v>
      </c>
      <c r="D2041" s="68" t="s">
        <v>323</v>
      </c>
      <c r="E2041" s="68" t="s">
        <v>900</v>
      </c>
      <c r="F2041" s="68">
        <v>5</v>
      </c>
      <c r="H2041" s="68" t="s">
        <v>300</v>
      </c>
      <c r="I2041" s="68" t="s">
        <v>888</v>
      </c>
      <c r="J2041" s="92" t="s">
        <v>843</v>
      </c>
    </row>
    <row r="2042" spans="2:10">
      <c r="B2042" s="68" t="s">
        <v>839</v>
      </c>
      <c r="C2042" s="68" t="s">
        <v>286</v>
      </c>
      <c r="D2042" s="68" t="s">
        <v>332</v>
      </c>
      <c r="E2042" s="68" t="s">
        <v>900</v>
      </c>
      <c r="F2042" s="68">
        <v>5</v>
      </c>
      <c r="H2042" s="68" t="s">
        <v>300</v>
      </c>
      <c r="I2042" s="68" t="s">
        <v>888</v>
      </c>
      <c r="J2042" s="92" t="s">
        <v>844</v>
      </c>
    </row>
    <row r="2043" spans="2:10">
      <c r="B2043" s="68" t="s">
        <v>839</v>
      </c>
      <c r="C2043" s="68" t="s">
        <v>286</v>
      </c>
      <c r="D2043" s="68" t="s">
        <v>341</v>
      </c>
      <c r="E2043" s="68" t="s">
        <v>900</v>
      </c>
      <c r="F2043" s="68">
        <v>5</v>
      </c>
      <c r="H2043" s="68" t="s">
        <v>300</v>
      </c>
      <c r="I2043" s="68" t="s">
        <v>888</v>
      </c>
      <c r="J2043" s="92" t="s">
        <v>845</v>
      </c>
    </row>
    <row r="2044" spans="2:10">
      <c r="B2044" s="68" t="s">
        <v>839</v>
      </c>
      <c r="C2044" s="68" t="s">
        <v>286</v>
      </c>
      <c r="D2044" s="68" t="s">
        <v>350</v>
      </c>
      <c r="E2044" s="68" t="s">
        <v>900</v>
      </c>
      <c r="F2044" s="68">
        <v>5</v>
      </c>
      <c r="H2044" s="68" t="s">
        <v>300</v>
      </c>
      <c r="I2044" s="68" t="s">
        <v>888</v>
      </c>
      <c r="J2044" s="92" t="s">
        <v>846</v>
      </c>
    </row>
    <row r="2045" spans="2:10">
      <c r="B2045" s="68" t="s">
        <v>839</v>
      </c>
      <c r="C2045" s="68" t="s">
        <v>286</v>
      </c>
      <c r="D2045" s="68" t="s">
        <v>359</v>
      </c>
      <c r="E2045" s="68" t="s">
        <v>900</v>
      </c>
      <c r="F2045" s="68">
        <v>5</v>
      </c>
      <c r="H2045" s="68" t="s">
        <v>300</v>
      </c>
      <c r="I2045" s="68" t="s">
        <v>888</v>
      </c>
      <c r="J2045" s="92" t="s">
        <v>847</v>
      </c>
    </row>
    <row r="2046" spans="2:10">
      <c r="B2046" s="68" t="s">
        <v>839</v>
      </c>
      <c r="C2046" s="68" t="s">
        <v>286</v>
      </c>
      <c r="D2046" s="68" t="s">
        <v>368</v>
      </c>
      <c r="E2046" s="68" t="s">
        <v>900</v>
      </c>
      <c r="F2046" s="68">
        <v>5</v>
      </c>
      <c r="H2046" s="68" t="s">
        <v>300</v>
      </c>
      <c r="I2046" s="68" t="s">
        <v>888</v>
      </c>
      <c r="J2046" s="92" t="s">
        <v>848</v>
      </c>
    </row>
    <row r="2047" spans="2:10">
      <c r="B2047" s="68" t="s">
        <v>839</v>
      </c>
      <c r="C2047" s="68" t="s">
        <v>286</v>
      </c>
      <c r="D2047" s="68" t="s">
        <v>377</v>
      </c>
      <c r="E2047" s="68" t="s">
        <v>900</v>
      </c>
      <c r="F2047" s="68">
        <v>5</v>
      </c>
      <c r="H2047" s="68" t="s">
        <v>300</v>
      </c>
      <c r="I2047" s="68" t="s">
        <v>888</v>
      </c>
      <c r="J2047" s="92" t="s">
        <v>849</v>
      </c>
    </row>
    <row r="2048" spans="2:10">
      <c r="B2048" s="68" t="s">
        <v>839</v>
      </c>
      <c r="C2048" s="68" t="s">
        <v>286</v>
      </c>
      <c r="D2048" s="68" t="s">
        <v>386</v>
      </c>
      <c r="E2048" s="68" t="s">
        <v>900</v>
      </c>
      <c r="F2048" s="68">
        <v>5</v>
      </c>
      <c r="H2048" s="68" t="s">
        <v>300</v>
      </c>
      <c r="I2048" s="68" t="s">
        <v>888</v>
      </c>
      <c r="J2048" s="92" t="s">
        <v>850</v>
      </c>
    </row>
    <row r="2049" spans="2:10">
      <c r="B2049" s="68" t="s">
        <v>839</v>
      </c>
      <c r="C2049" s="68" t="s">
        <v>286</v>
      </c>
      <c r="D2049" s="68" t="s">
        <v>827</v>
      </c>
      <c r="E2049" s="68" t="s">
        <v>900</v>
      </c>
      <c r="F2049" s="68">
        <v>5</v>
      </c>
      <c r="H2049" s="68" t="s">
        <v>300</v>
      </c>
      <c r="I2049" s="68" t="s">
        <v>888</v>
      </c>
      <c r="J2049" s="92" t="s">
        <v>851</v>
      </c>
    </row>
    <row r="2050" spans="2:10">
      <c r="B2050" s="68" t="s">
        <v>839</v>
      </c>
      <c r="C2050" s="68" t="s">
        <v>286</v>
      </c>
      <c r="D2050" s="68" t="s">
        <v>404</v>
      </c>
      <c r="E2050" s="68" t="s">
        <v>900</v>
      </c>
      <c r="F2050" s="68">
        <v>5</v>
      </c>
      <c r="H2050" s="68" t="s">
        <v>300</v>
      </c>
      <c r="I2050" s="68" t="s">
        <v>888</v>
      </c>
      <c r="J2050" s="92" t="s">
        <v>852</v>
      </c>
    </row>
    <row r="2051" spans="2:10">
      <c r="B2051" s="68" t="s">
        <v>839</v>
      </c>
      <c r="C2051" s="68" t="s">
        <v>286</v>
      </c>
      <c r="D2051" s="68" t="s">
        <v>413</v>
      </c>
      <c r="E2051" s="68" t="s">
        <v>900</v>
      </c>
      <c r="F2051" s="68">
        <v>5</v>
      </c>
      <c r="H2051" s="68" t="s">
        <v>300</v>
      </c>
      <c r="I2051" s="68" t="s">
        <v>888</v>
      </c>
      <c r="J2051" s="92" t="s">
        <v>853</v>
      </c>
    </row>
    <row r="2052" spans="2:10">
      <c r="B2052" s="68" t="s">
        <v>839</v>
      </c>
      <c r="C2052" s="68" t="s">
        <v>286</v>
      </c>
      <c r="D2052" s="68" t="s">
        <v>422</v>
      </c>
      <c r="E2052" s="68" t="s">
        <v>900</v>
      </c>
      <c r="F2052" s="68">
        <v>5</v>
      </c>
      <c r="G2052" s="68" t="s">
        <v>910</v>
      </c>
      <c r="H2052" s="68" t="s">
        <v>300</v>
      </c>
      <c r="I2052" s="68" t="s">
        <v>888</v>
      </c>
      <c r="J2052" s="92" t="s">
        <v>854</v>
      </c>
    </row>
    <row r="2053" spans="2:10">
      <c r="B2053" s="68" t="s">
        <v>839</v>
      </c>
      <c r="C2053" s="68" t="s">
        <v>286</v>
      </c>
      <c r="D2053" s="68" t="s">
        <v>431</v>
      </c>
      <c r="E2053" s="68" t="s">
        <v>900</v>
      </c>
      <c r="F2053" s="68">
        <v>5</v>
      </c>
      <c r="H2053" s="68" t="s">
        <v>300</v>
      </c>
      <c r="I2053" s="68" t="s">
        <v>888</v>
      </c>
      <c r="J2053" s="92" t="s">
        <v>855</v>
      </c>
    </row>
    <row r="2054" spans="2:10">
      <c r="B2054" s="68" t="s">
        <v>839</v>
      </c>
      <c r="C2054" s="68" t="s">
        <v>286</v>
      </c>
      <c r="D2054" s="68" t="s">
        <v>438</v>
      </c>
      <c r="E2054" s="68" t="s">
        <v>900</v>
      </c>
      <c r="F2054" s="68">
        <v>5</v>
      </c>
      <c r="H2054" s="68" t="s">
        <v>300</v>
      </c>
      <c r="I2054" s="68" t="s">
        <v>888</v>
      </c>
      <c r="J2054" s="92" t="s">
        <v>856</v>
      </c>
    </row>
    <row r="2055" spans="2:10">
      <c r="B2055" s="68" t="s">
        <v>839</v>
      </c>
      <c r="C2055" s="68" t="s">
        <v>286</v>
      </c>
      <c r="D2055" s="68" t="s">
        <v>444</v>
      </c>
      <c r="E2055" s="68" t="s">
        <v>900</v>
      </c>
      <c r="F2055" s="68">
        <v>5</v>
      </c>
      <c r="H2055" s="68" t="s">
        <v>300</v>
      </c>
      <c r="I2055" s="68" t="s">
        <v>888</v>
      </c>
      <c r="J2055" s="92" t="s">
        <v>857</v>
      </c>
    </row>
    <row r="2056" spans="2:10">
      <c r="B2056" s="68" t="s">
        <v>839</v>
      </c>
      <c r="C2056" s="68" t="s">
        <v>286</v>
      </c>
      <c r="D2056" s="68" t="s">
        <v>452</v>
      </c>
      <c r="E2056" s="68" t="s">
        <v>900</v>
      </c>
      <c r="F2056" s="68">
        <v>5</v>
      </c>
      <c r="H2056" s="68" t="s">
        <v>300</v>
      </c>
      <c r="I2056" s="68" t="s">
        <v>888</v>
      </c>
      <c r="J2056" s="92" t="s">
        <v>858</v>
      </c>
    </row>
    <row r="2057" spans="2:10">
      <c r="B2057" s="68" t="s">
        <v>839</v>
      </c>
      <c r="C2057" s="68" t="s">
        <v>286</v>
      </c>
      <c r="D2057" s="68" t="s">
        <v>461</v>
      </c>
      <c r="E2057" s="68" t="s">
        <v>900</v>
      </c>
      <c r="F2057" s="68">
        <v>5</v>
      </c>
      <c r="H2057" s="68" t="s">
        <v>300</v>
      </c>
      <c r="I2057" s="68" t="s">
        <v>888</v>
      </c>
      <c r="J2057" s="92" t="s">
        <v>859</v>
      </c>
    </row>
    <row r="2058" spans="2:10">
      <c r="B2058" s="68" t="s">
        <v>839</v>
      </c>
      <c r="C2058" s="68" t="s">
        <v>286</v>
      </c>
      <c r="D2058" s="68" t="s">
        <v>470</v>
      </c>
      <c r="E2058" s="68" t="s">
        <v>900</v>
      </c>
      <c r="F2058" s="68">
        <v>5</v>
      </c>
      <c r="H2058" s="68" t="s">
        <v>300</v>
      </c>
      <c r="I2058" s="68" t="s">
        <v>888</v>
      </c>
      <c r="J2058" s="92" t="s">
        <v>860</v>
      </c>
    </row>
    <row r="2059" spans="2:10">
      <c r="B2059" s="68" t="s">
        <v>839</v>
      </c>
      <c r="C2059" s="68" t="s">
        <v>286</v>
      </c>
      <c r="D2059" s="68" t="s">
        <v>479</v>
      </c>
      <c r="E2059" s="68" t="s">
        <v>900</v>
      </c>
      <c r="F2059" s="68">
        <v>5</v>
      </c>
      <c r="H2059" s="68" t="s">
        <v>300</v>
      </c>
      <c r="I2059" s="68" t="s">
        <v>888</v>
      </c>
      <c r="J2059" s="92" t="s">
        <v>861</v>
      </c>
    </row>
    <row r="2060" spans="2:10">
      <c r="B2060" s="68" t="s">
        <v>839</v>
      </c>
      <c r="C2060" s="68" t="s">
        <v>286</v>
      </c>
      <c r="D2060" s="68" t="s">
        <v>488</v>
      </c>
      <c r="E2060" s="68" t="s">
        <v>900</v>
      </c>
      <c r="F2060" s="68">
        <v>5</v>
      </c>
      <c r="H2060" s="68" t="s">
        <v>300</v>
      </c>
      <c r="I2060" s="68" t="s">
        <v>888</v>
      </c>
      <c r="J2060" s="92" t="s">
        <v>862</v>
      </c>
    </row>
    <row r="2061" spans="2:10">
      <c r="B2061" s="68" t="s">
        <v>839</v>
      </c>
      <c r="C2061" s="68" t="s">
        <v>286</v>
      </c>
      <c r="D2061" s="68" t="s">
        <v>497</v>
      </c>
      <c r="E2061" s="68" t="s">
        <v>900</v>
      </c>
      <c r="F2061" s="68">
        <v>5</v>
      </c>
      <c r="H2061" s="68" t="s">
        <v>300</v>
      </c>
      <c r="I2061" s="68" t="s">
        <v>888</v>
      </c>
      <c r="J2061" s="92" t="s">
        <v>863</v>
      </c>
    </row>
    <row r="2062" spans="2:10">
      <c r="B2062" s="68" t="s">
        <v>839</v>
      </c>
      <c r="C2062" s="68" t="s">
        <v>286</v>
      </c>
      <c r="D2062" s="68" t="s">
        <v>506</v>
      </c>
      <c r="E2062" s="68" t="s">
        <v>900</v>
      </c>
      <c r="F2062" s="68">
        <v>5</v>
      </c>
      <c r="H2062" s="68" t="s">
        <v>300</v>
      </c>
      <c r="I2062" s="68" t="s">
        <v>888</v>
      </c>
      <c r="J2062" s="92" t="s">
        <v>864</v>
      </c>
    </row>
    <row r="2063" spans="2:10">
      <c r="B2063" s="68" t="s">
        <v>839</v>
      </c>
      <c r="C2063" s="68" t="s">
        <v>286</v>
      </c>
      <c r="D2063" s="68" t="s">
        <v>515</v>
      </c>
      <c r="E2063" s="68" t="s">
        <v>900</v>
      </c>
      <c r="F2063" s="68">
        <v>5</v>
      </c>
      <c r="H2063" s="68" t="s">
        <v>300</v>
      </c>
      <c r="I2063" s="68" t="s">
        <v>888</v>
      </c>
      <c r="J2063" s="92" t="s">
        <v>865</v>
      </c>
    </row>
    <row r="2064" spans="2:10">
      <c r="B2064" s="68" t="s">
        <v>839</v>
      </c>
      <c r="C2064" s="68" t="s">
        <v>286</v>
      </c>
      <c r="D2064" s="68" t="s">
        <v>524</v>
      </c>
      <c r="E2064" s="68" t="s">
        <v>900</v>
      </c>
      <c r="F2064" s="68">
        <v>5</v>
      </c>
      <c r="H2064" s="68" t="s">
        <v>300</v>
      </c>
      <c r="I2064" s="68" t="s">
        <v>888</v>
      </c>
      <c r="J2064" s="92" t="s">
        <v>866</v>
      </c>
    </row>
    <row r="2065" spans="2:10">
      <c r="B2065" s="68" t="s">
        <v>839</v>
      </c>
      <c r="C2065" s="68" t="s">
        <v>286</v>
      </c>
      <c r="D2065" s="68" t="s">
        <v>308</v>
      </c>
      <c r="E2065" s="68" t="s">
        <v>900</v>
      </c>
      <c r="F2065" s="68">
        <v>5</v>
      </c>
      <c r="H2065" s="68" t="s">
        <v>300</v>
      </c>
      <c r="I2065" s="68" t="s">
        <v>889</v>
      </c>
      <c r="J2065" s="92" t="s">
        <v>841</v>
      </c>
    </row>
    <row r="2066" spans="2:10">
      <c r="B2066" s="68" t="s">
        <v>839</v>
      </c>
      <c r="C2066" s="68" t="s">
        <v>286</v>
      </c>
      <c r="D2066" s="68" t="s">
        <v>317</v>
      </c>
      <c r="E2066" s="68" t="s">
        <v>900</v>
      </c>
      <c r="F2066" s="68">
        <v>5</v>
      </c>
      <c r="H2066" s="68" t="s">
        <v>300</v>
      </c>
      <c r="I2066" s="68" t="s">
        <v>889</v>
      </c>
      <c r="J2066" s="92" t="s">
        <v>842</v>
      </c>
    </row>
    <row r="2067" spans="2:10">
      <c r="B2067" s="68" t="s">
        <v>839</v>
      </c>
      <c r="C2067" s="68" t="s">
        <v>286</v>
      </c>
      <c r="D2067" s="68" t="s">
        <v>326</v>
      </c>
      <c r="E2067" s="68" t="s">
        <v>900</v>
      </c>
      <c r="F2067" s="68">
        <v>5</v>
      </c>
      <c r="H2067" s="68" t="s">
        <v>300</v>
      </c>
      <c r="I2067" s="68" t="s">
        <v>889</v>
      </c>
      <c r="J2067" s="68" t="s">
        <v>843</v>
      </c>
    </row>
    <row r="2068" spans="2:10">
      <c r="B2068" s="68" t="s">
        <v>839</v>
      </c>
      <c r="C2068" s="68" t="s">
        <v>286</v>
      </c>
      <c r="D2068" s="68" t="s">
        <v>335</v>
      </c>
      <c r="E2068" s="68" t="s">
        <v>900</v>
      </c>
      <c r="F2068" s="68">
        <v>5</v>
      </c>
      <c r="H2068" s="68" t="s">
        <v>300</v>
      </c>
      <c r="I2068" s="68" t="s">
        <v>889</v>
      </c>
      <c r="J2068" s="68" t="s">
        <v>844</v>
      </c>
    </row>
    <row r="2069" spans="2:10">
      <c r="B2069" s="68" t="s">
        <v>839</v>
      </c>
      <c r="C2069" s="68" t="s">
        <v>286</v>
      </c>
      <c r="D2069" s="68" t="s">
        <v>344</v>
      </c>
      <c r="E2069" s="68" t="s">
        <v>900</v>
      </c>
      <c r="F2069" s="68">
        <v>5</v>
      </c>
      <c r="H2069" s="68" t="s">
        <v>300</v>
      </c>
      <c r="I2069" s="68" t="s">
        <v>889</v>
      </c>
      <c r="J2069" s="68" t="s">
        <v>845</v>
      </c>
    </row>
    <row r="2070" spans="2:10">
      <c r="B2070" s="68" t="s">
        <v>839</v>
      </c>
      <c r="C2070" s="68" t="s">
        <v>286</v>
      </c>
      <c r="D2070" s="68" t="s">
        <v>353</v>
      </c>
      <c r="E2070" s="68" t="s">
        <v>900</v>
      </c>
      <c r="F2070" s="68">
        <v>5</v>
      </c>
      <c r="H2070" s="68" t="s">
        <v>300</v>
      </c>
      <c r="I2070" s="68" t="s">
        <v>889</v>
      </c>
      <c r="J2070" s="92" t="s">
        <v>846</v>
      </c>
    </row>
    <row r="2071" spans="2:10">
      <c r="B2071" s="68" t="s">
        <v>839</v>
      </c>
      <c r="C2071" s="68" t="s">
        <v>286</v>
      </c>
      <c r="D2071" s="68" t="s">
        <v>362</v>
      </c>
      <c r="E2071" s="68" t="s">
        <v>900</v>
      </c>
      <c r="F2071" s="68">
        <v>5</v>
      </c>
      <c r="H2071" s="68" t="s">
        <v>300</v>
      </c>
      <c r="I2071" s="68" t="s">
        <v>889</v>
      </c>
      <c r="J2071" s="92" t="s">
        <v>847</v>
      </c>
    </row>
    <row r="2072" spans="2:10">
      <c r="B2072" s="68" t="s">
        <v>839</v>
      </c>
      <c r="C2072" s="68" t="s">
        <v>286</v>
      </c>
      <c r="D2072" s="68" t="s">
        <v>371</v>
      </c>
      <c r="E2072" s="68" t="s">
        <v>900</v>
      </c>
      <c r="F2072" s="68">
        <v>5</v>
      </c>
      <c r="H2072" s="68" t="s">
        <v>300</v>
      </c>
      <c r="I2072" s="68" t="s">
        <v>889</v>
      </c>
      <c r="J2072" s="92" t="s">
        <v>848</v>
      </c>
    </row>
    <row r="2073" spans="2:10">
      <c r="B2073" s="68" t="s">
        <v>839</v>
      </c>
      <c r="C2073" s="68" t="s">
        <v>286</v>
      </c>
      <c r="D2073" s="68" t="s">
        <v>380</v>
      </c>
      <c r="E2073" s="68" t="s">
        <v>900</v>
      </c>
      <c r="F2073" s="68">
        <v>5</v>
      </c>
      <c r="H2073" s="68" t="s">
        <v>300</v>
      </c>
      <c r="I2073" s="68" t="s">
        <v>889</v>
      </c>
      <c r="J2073" s="92" t="s">
        <v>849</v>
      </c>
    </row>
    <row r="2074" spans="2:10">
      <c r="B2074" s="68" t="s">
        <v>839</v>
      </c>
      <c r="C2074" s="68" t="s">
        <v>286</v>
      </c>
      <c r="D2074" s="68" t="s">
        <v>389</v>
      </c>
      <c r="E2074" s="68" t="s">
        <v>900</v>
      </c>
      <c r="F2074" s="68">
        <v>5</v>
      </c>
      <c r="H2074" s="68" t="s">
        <v>300</v>
      </c>
      <c r="I2074" s="68" t="s">
        <v>889</v>
      </c>
      <c r="J2074" s="92" t="s">
        <v>850</v>
      </c>
    </row>
    <row r="2075" spans="2:10">
      <c r="B2075" s="68" t="s">
        <v>839</v>
      </c>
      <c r="C2075" s="68" t="s">
        <v>286</v>
      </c>
      <c r="D2075" s="68" t="s">
        <v>828</v>
      </c>
      <c r="E2075" s="68" t="s">
        <v>900</v>
      </c>
      <c r="F2075" s="68">
        <v>5</v>
      </c>
      <c r="H2075" s="68" t="s">
        <v>300</v>
      </c>
      <c r="I2075" s="68" t="s">
        <v>889</v>
      </c>
      <c r="J2075" s="92" t="s">
        <v>851</v>
      </c>
    </row>
    <row r="2076" spans="2:10">
      <c r="B2076" s="68" t="s">
        <v>839</v>
      </c>
      <c r="C2076" s="68" t="s">
        <v>286</v>
      </c>
      <c r="D2076" s="68" t="s">
        <v>407</v>
      </c>
      <c r="E2076" s="68" t="s">
        <v>900</v>
      </c>
      <c r="F2076" s="68">
        <v>5</v>
      </c>
      <c r="H2076" s="68" t="s">
        <v>300</v>
      </c>
      <c r="I2076" s="68" t="s">
        <v>889</v>
      </c>
      <c r="J2076" s="92" t="s">
        <v>852</v>
      </c>
    </row>
    <row r="2077" spans="2:10">
      <c r="B2077" s="68" t="s">
        <v>839</v>
      </c>
      <c r="C2077" s="68" t="s">
        <v>286</v>
      </c>
      <c r="D2077" s="68" t="s">
        <v>416</v>
      </c>
      <c r="E2077" s="68" t="s">
        <v>900</v>
      </c>
      <c r="F2077" s="68">
        <v>5</v>
      </c>
      <c r="H2077" s="68" t="s">
        <v>300</v>
      </c>
      <c r="I2077" s="68" t="s">
        <v>889</v>
      </c>
      <c r="J2077" s="92" t="s">
        <v>853</v>
      </c>
    </row>
    <row r="2078" spans="2:10">
      <c r="B2078" s="68" t="s">
        <v>839</v>
      </c>
      <c r="C2078" s="68" t="s">
        <v>286</v>
      </c>
      <c r="D2078" s="68" t="s">
        <v>425</v>
      </c>
      <c r="E2078" s="68" t="s">
        <v>900</v>
      </c>
      <c r="F2078" s="68">
        <v>5</v>
      </c>
      <c r="G2078" s="68" t="s">
        <v>910</v>
      </c>
      <c r="H2078" s="68" t="s">
        <v>300</v>
      </c>
      <c r="I2078" s="68" t="s">
        <v>889</v>
      </c>
      <c r="J2078" s="92" t="s">
        <v>854</v>
      </c>
    </row>
    <row r="2079" spans="2:10">
      <c r="B2079" s="68" t="s">
        <v>839</v>
      </c>
      <c r="C2079" s="68" t="s">
        <v>286</v>
      </c>
      <c r="D2079" s="68" t="s">
        <v>434</v>
      </c>
      <c r="E2079" s="68" t="s">
        <v>900</v>
      </c>
      <c r="F2079" s="68">
        <v>5</v>
      </c>
      <c r="H2079" s="68" t="s">
        <v>300</v>
      </c>
      <c r="I2079" s="68" t="s">
        <v>889</v>
      </c>
      <c r="J2079" s="92" t="s">
        <v>855</v>
      </c>
    </row>
    <row r="2080" spans="2:10">
      <c r="B2080" s="68" t="s">
        <v>839</v>
      </c>
      <c r="C2080" s="68" t="s">
        <v>286</v>
      </c>
      <c r="D2080" s="68" t="s">
        <v>440</v>
      </c>
      <c r="E2080" s="68" t="s">
        <v>900</v>
      </c>
      <c r="F2080" s="68">
        <v>5</v>
      </c>
      <c r="H2080" s="68" t="s">
        <v>300</v>
      </c>
      <c r="I2080" s="68" t="s">
        <v>889</v>
      </c>
      <c r="J2080" s="92" t="s">
        <v>856</v>
      </c>
    </row>
    <row r="2081" spans="2:10">
      <c r="B2081" s="68" t="s">
        <v>839</v>
      </c>
      <c r="C2081" s="68" t="s">
        <v>286</v>
      </c>
      <c r="D2081" s="68" t="s">
        <v>446</v>
      </c>
      <c r="E2081" s="68" t="s">
        <v>900</v>
      </c>
      <c r="F2081" s="68">
        <v>5</v>
      </c>
      <c r="H2081" s="68" t="s">
        <v>300</v>
      </c>
      <c r="I2081" s="68" t="s">
        <v>889</v>
      </c>
      <c r="J2081" s="92" t="s">
        <v>857</v>
      </c>
    </row>
    <row r="2082" spans="2:10">
      <c r="B2082" s="68" t="s">
        <v>839</v>
      </c>
      <c r="C2082" s="68" t="s">
        <v>286</v>
      </c>
      <c r="D2082" s="68" t="s">
        <v>455</v>
      </c>
      <c r="E2082" s="68" t="s">
        <v>900</v>
      </c>
      <c r="F2082" s="68">
        <v>5</v>
      </c>
      <c r="H2082" s="68" t="s">
        <v>300</v>
      </c>
      <c r="I2082" s="68" t="s">
        <v>889</v>
      </c>
      <c r="J2082" s="92" t="s">
        <v>858</v>
      </c>
    </row>
    <row r="2083" spans="2:10">
      <c r="B2083" s="68" t="s">
        <v>839</v>
      </c>
      <c r="C2083" s="68" t="s">
        <v>286</v>
      </c>
      <c r="D2083" s="68" t="s">
        <v>464</v>
      </c>
      <c r="E2083" s="68" t="s">
        <v>900</v>
      </c>
      <c r="F2083" s="68">
        <v>5</v>
      </c>
      <c r="H2083" s="68" t="s">
        <v>300</v>
      </c>
      <c r="I2083" s="68" t="s">
        <v>889</v>
      </c>
      <c r="J2083" s="92" t="s">
        <v>859</v>
      </c>
    </row>
    <row r="2084" spans="2:10">
      <c r="B2084" s="68" t="s">
        <v>839</v>
      </c>
      <c r="C2084" s="68" t="s">
        <v>286</v>
      </c>
      <c r="D2084" s="68" t="s">
        <v>473</v>
      </c>
      <c r="E2084" s="68" t="s">
        <v>900</v>
      </c>
      <c r="F2084" s="68">
        <v>5</v>
      </c>
      <c r="H2084" s="68" t="s">
        <v>300</v>
      </c>
      <c r="I2084" s="68" t="s">
        <v>889</v>
      </c>
      <c r="J2084" s="92" t="s">
        <v>860</v>
      </c>
    </row>
    <row r="2085" spans="2:10">
      <c r="B2085" s="68" t="s">
        <v>839</v>
      </c>
      <c r="C2085" s="68" t="s">
        <v>286</v>
      </c>
      <c r="D2085" s="68" t="s">
        <v>482</v>
      </c>
      <c r="E2085" s="68" t="s">
        <v>900</v>
      </c>
      <c r="F2085" s="68">
        <v>5</v>
      </c>
      <c r="H2085" s="68" t="s">
        <v>300</v>
      </c>
      <c r="I2085" s="68" t="s">
        <v>889</v>
      </c>
      <c r="J2085" s="92" t="s">
        <v>861</v>
      </c>
    </row>
    <row r="2086" spans="2:10">
      <c r="B2086" s="68" t="s">
        <v>839</v>
      </c>
      <c r="C2086" s="68" t="s">
        <v>286</v>
      </c>
      <c r="D2086" s="68" t="s">
        <v>491</v>
      </c>
      <c r="E2086" s="68" t="s">
        <v>900</v>
      </c>
      <c r="F2086" s="68">
        <v>5</v>
      </c>
      <c r="H2086" s="68" t="s">
        <v>300</v>
      </c>
      <c r="I2086" s="68" t="s">
        <v>889</v>
      </c>
      <c r="J2086" s="92" t="s">
        <v>862</v>
      </c>
    </row>
    <row r="2087" spans="2:10">
      <c r="B2087" s="68" t="s">
        <v>839</v>
      </c>
      <c r="C2087" s="68" t="s">
        <v>286</v>
      </c>
      <c r="D2087" s="68" t="s">
        <v>500</v>
      </c>
      <c r="E2087" s="68" t="s">
        <v>900</v>
      </c>
      <c r="F2087" s="68">
        <v>5</v>
      </c>
      <c r="H2087" s="68" t="s">
        <v>300</v>
      </c>
      <c r="I2087" s="68" t="s">
        <v>889</v>
      </c>
      <c r="J2087" s="92" t="s">
        <v>863</v>
      </c>
    </row>
    <row r="2088" spans="2:10">
      <c r="B2088" s="68" t="s">
        <v>839</v>
      </c>
      <c r="C2088" s="68" t="s">
        <v>286</v>
      </c>
      <c r="D2088" s="68" t="s">
        <v>509</v>
      </c>
      <c r="E2088" s="68" t="s">
        <v>900</v>
      </c>
      <c r="F2088" s="68">
        <v>5</v>
      </c>
      <c r="H2088" s="68" t="s">
        <v>300</v>
      </c>
      <c r="I2088" s="68" t="s">
        <v>889</v>
      </c>
      <c r="J2088" s="92" t="s">
        <v>864</v>
      </c>
    </row>
    <row r="2089" spans="2:10">
      <c r="B2089" s="68" t="s">
        <v>839</v>
      </c>
      <c r="C2089" s="68" t="s">
        <v>286</v>
      </c>
      <c r="D2089" s="68" t="s">
        <v>518</v>
      </c>
      <c r="E2089" s="68" t="s">
        <v>900</v>
      </c>
      <c r="F2089" s="68">
        <v>5</v>
      </c>
      <c r="H2089" s="68" t="s">
        <v>300</v>
      </c>
      <c r="I2089" s="68" t="s">
        <v>889</v>
      </c>
      <c r="J2089" s="92" t="s">
        <v>865</v>
      </c>
    </row>
    <row r="2090" spans="2:10">
      <c r="B2090" s="68" t="s">
        <v>839</v>
      </c>
      <c r="C2090" s="68" t="s">
        <v>286</v>
      </c>
      <c r="D2090" s="68" t="s">
        <v>527</v>
      </c>
      <c r="E2090" s="68" t="s">
        <v>900</v>
      </c>
      <c r="F2090" s="68">
        <v>5</v>
      </c>
      <c r="H2090" s="68" t="s">
        <v>300</v>
      </c>
      <c r="I2090" s="68" t="s">
        <v>889</v>
      </c>
      <c r="J2090" s="92" t="s">
        <v>866</v>
      </c>
    </row>
  </sheetData>
  <autoFilter ref="B5:J2090" xr:uid="{1E9C8761-79B2-49D5-BFEB-DD37DDD18687}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CE64F-81E0-4E46-B764-F1B3CDD9805B}">
  <sheetPr>
    <tabColor rgb="FFFFDB8E"/>
  </sheetPr>
  <dimension ref="B5:K2024"/>
  <sheetViews>
    <sheetView zoomScale="80" zoomScaleNormal="80" workbookViewId="0"/>
  </sheetViews>
  <sheetFormatPr defaultColWidth="9" defaultRowHeight="14.25"/>
  <cols>
    <col min="1" max="1" width="9" style="68"/>
    <col min="2" max="2" width="31.125" style="68" customWidth="1"/>
    <col min="3" max="3" width="9.375" style="68" customWidth="1"/>
    <col min="4" max="4" width="108.625" style="68" customWidth="1"/>
    <col min="5" max="5" width="9" style="88"/>
    <col min="6" max="6" width="10.875" style="68" bestFit="1" customWidth="1"/>
    <col min="7" max="7" width="9" style="68"/>
    <col min="8" max="8" width="41.75" style="68" bestFit="1" customWidth="1"/>
    <col min="9" max="9" width="41.75" style="68" customWidth="1"/>
    <col min="10" max="10" width="9" style="68"/>
    <col min="11" max="11" width="9.125" style="68" customWidth="1"/>
    <col min="12" max="16384" width="9" style="68"/>
  </cols>
  <sheetData>
    <row r="5" spans="2:11">
      <c r="B5" s="89" t="s">
        <v>829</v>
      </c>
      <c r="C5" s="89" t="s">
        <v>830</v>
      </c>
      <c r="D5" s="89" t="s">
        <v>831</v>
      </c>
      <c r="E5" s="90" t="s">
        <v>832</v>
      </c>
      <c r="F5" s="89" t="s">
        <v>835</v>
      </c>
      <c r="G5" s="89" t="s">
        <v>836</v>
      </c>
      <c r="H5" s="89" t="s">
        <v>837</v>
      </c>
      <c r="I5" s="89" t="s">
        <v>918</v>
      </c>
      <c r="J5" s="91" t="s">
        <v>838</v>
      </c>
    </row>
    <row r="6" spans="2:11">
      <c r="B6" s="68" t="s">
        <v>839</v>
      </c>
      <c r="C6" s="68" t="s">
        <v>268</v>
      </c>
      <c r="D6" s="68" t="s">
        <v>302</v>
      </c>
      <c r="E6" s="68" t="s">
        <v>900</v>
      </c>
      <c r="F6" s="68">
        <f>IF(Override!$G6="",'APR Data'!$H6,Override!$G6)</f>
        <v>0.77617763603989109</v>
      </c>
      <c r="G6" s="68" t="s">
        <v>300</v>
      </c>
      <c r="H6" s="68" t="s">
        <v>840</v>
      </c>
      <c r="I6" s="68" t="s">
        <v>919</v>
      </c>
      <c r="J6" s="92" t="s">
        <v>841</v>
      </c>
      <c r="K6" s="68" t="str">
        <f>RIGHT(D6,LEN(D6)-15)</f>
        <v>Ecological improvements at abstractions (water)</v>
      </c>
    </row>
    <row r="7" spans="2:11">
      <c r="B7" s="68" t="s">
        <v>839</v>
      </c>
      <c r="C7" s="68" t="s">
        <v>268</v>
      </c>
      <c r="D7" s="68" t="s">
        <v>311</v>
      </c>
      <c r="E7" s="68" t="s">
        <v>900</v>
      </c>
      <c r="F7" s="68">
        <f>IF(Override!$G7="",'APR Data'!$H7,Override!$G7)</f>
        <v>5.0446273777114179</v>
      </c>
      <c r="G7" s="68" t="s">
        <v>300</v>
      </c>
      <c r="H7" s="68" t="s">
        <v>840</v>
      </c>
      <c r="I7" s="68" t="s">
        <v>919</v>
      </c>
      <c r="J7" s="92" t="s">
        <v>842</v>
      </c>
      <c r="K7" s="68" t="str">
        <f t="shared" ref="K7:K70" si="0">RIGHT(D7,LEN(D7)-15)</f>
        <v>Eels Regulations (measures at intakes) (water)</v>
      </c>
    </row>
    <row r="8" spans="2:11">
      <c r="B8" s="68" t="s">
        <v>839</v>
      </c>
      <c r="C8" s="68" t="s">
        <v>268</v>
      </c>
      <c r="D8" s="68" t="s">
        <v>320</v>
      </c>
      <c r="E8" s="68" t="s">
        <v>900</v>
      </c>
      <c r="F8" s="68">
        <f>IF(Override!$G8="",'APR Data'!$H8,Override!$G8)</f>
        <v>1.1259999999999999</v>
      </c>
      <c r="G8" s="68" t="s">
        <v>300</v>
      </c>
      <c r="H8" s="68" t="s">
        <v>840</v>
      </c>
      <c r="I8" s="68" t="s">
        <v>919</v>
      </c>
      <c r="J8" s="92" t="s">
        <v>843</v>
      </c>
      <c r="K8" s="68" t="str">
        <f t="shared" si="0"/>
        <v>Invasive Non Native Species (water)</v>
      </c>
    </row>
    <row r="9" spans="2:11">
      <c r="B9" s="68" t="s">
        <v>839</v>
      </c>
      <c r="C9" s="68" t="s">
        <v>268</v>
      </c>
      <c r="D9" s="68" t="s">
        <v>329</v>
      </c>
      <c r="E9" s="68" t="s">
        <v>900</v>
      </c>
      <c r="F9" s="68">
        <f>IF(Override!$G9="",'APR Data'!$H9,Override!$G9)</f>
        <v>4.8917090126793106</v>
      </c>
      <c r="G9" s="68" t="s">
        <v>300</v>
      </c>
      <c r="H9" s="68" t="s">
        <v>840</v>
      </c>
      <c r="I9" s="68" t="s">
        <v>919</v>
      </c>
      <c r="J9" s="92" t="s">
        <v>844</v>
      </c>
      <c r="K9" s="68" t="str">
        <f t="shared" si="0"/>
        <v>Drinking Water Protected Areas (schemes) (water)</v>
      </c>
    </row>
    <row r="10" spans="2:11">
      <c r="B10" s="68" t="s">
        <v>839</v>
      </c>
      <c r="C10" s="68" t="s">
        <v>268</v>
      </c>
      <c r="D10" s="68" t="s">
        <v>338</v>
      </c>
      <c r="E10" s="68" t="s">
        <v>900</v>
      </c>
      <c r="F10" s="68">
        <f>IF(Override!$G10="",'APR Data'!$H10,Override!$G10)</f>
        <v>9.1069999999999993</v>
      </c>
      <c r="G10" s="68" t="s">
        <v>300</v>
      </c>
      <c r="H10" s="68" t="s">
        <v>840</v>
      </c>
      <c r="I10" s="68" t="s">
        <v>919</v>
      </c>
      <c r="J10" s="92" t="s">
        <v>845</v>
      </c>
      <c r="K10" s="68" t="str">
        <f t="shared" si="0"/>
        <v>Water Framework Directive measure (water)</v>
      </c>
    </row>
    <row r="11" spans="2:11">
      <c r="B11" s="68" t="s">
        <v>839</v>
      </c>
      <c r="C11" s="68" t="s">
        <v>268</v>
      </c>
      <c r="D11" s="68" t="s">
        <v>347</v>
      </c>
      <c r="E11" s="68" t="s">
        <v>900</v>
      </c>
      <c r="F11" s="68">
        <f>IF(Override!$G11="",'APR Data'!$H11,Override!$G11)</f>
        <v>1.931</v>
      </c>
      <c r="G11" s="68" t="s">
        <v>300</v>
      </c>
      <c r="H11" s="68" t="s">
        <v>840</v>
      </c>
      <c r="I11" s="68" t="s">
        <v>919</v>
      </c>
      <c r="J11" s="92" t="s">
        <v>846</v>
      </c>
      <c r="K11" s="68" t="str">
        <f t="shared" si="0"/>
        <v>Investigations (water)</v>
      </c>
    </row>
    <row r="12" spans="2:11">
      <c r="B12" s="68" t="s">
        <v>839</v>
      </c>
      <c r="C12" s="68" t="s">
        <v>268</v>
      </c>
      <c r="D12" s="68" t="s">
        <v>356</v>
      </c>
      <c r="E12" s="68" t="s">
        <v>900</v>
      </c>
      <c r="F12" s="68">
        <f>IF(Override!$G12="",'APR Data'!$H12,Override!$G12)</f>
        <v>20.25</v>
      </c>
      <c r="G12" s="68" t="s">
        <v>300</v>
      </c>
      <c r="H12" s="68" t="s">
        <v>840</v>
      </c>
      <c r="I12" s="68" t="s">
        <v>919</v>
      </c>
      <c r="J12" s="92" t="s">
        <v>847</v>
      </c>
      <c r="K12" s="68" t="str">
        <f t="shared" si="0"/>
        <v>Supply-side improvements delivering benefits in 2020-2025 (water)</v>
      </c>
    </row>
    <row r="13" spans="2:11">
      <c r="B13" s="68" t="s">
        <v>839</v>
      </c>
      <c r="C13" s="68" t="s">
        <v>268</v>
      </c>
      <c r="D13" s="68" t="s">
        <v>365</v>
      </c>
      <c r="E13" s="68" t="s">
        <v>900</v>
      </c>
      <c r="F13" s="68">
        <f>IF(Override!$G13="",'APR Data'!$H13,Override!$G13)</f>
        <v>2.8752669684736292</v>
      </c>
      <c r="G13" s="68" t="s">
        <v>300</v>
      </c>
      <c r="H13" s="68" t="s">
        <v>840</v>
      </c>
      <c r="I13" s="68" t="s">
        <v>919</v>
      </c>
      <c r="J13" s="92" t="s">
        <v>848</v>
      </c>
      <c r="K13" s="68" t="str">
        <f t="shared" si="0"/>
        <v>Demand-side improvements delivering benefits in 2020-2025 (excl leakage and metering) (water)</v>
      </c>
    </row>
    <row r="14" spans="2:11">
      <c r="B14" s="68" t="s">
        <v>839</v>
      </c>
      <c r="C14" s="68" t="s">
        <v>268</v>
      </c>
      <c r="D14" s="68" t="s">
        <v>374</v>
      </c>
      <c r="E14" s="68" t="s">
        <v>900</v>
      </c>
      <c r="F14" s="68">
        <f>IF(Override!$G14="",'APR Data'!$H14,Override!$G14)</f>
        <v>112.44360840673301</v>
      </c>
      <c r="G14" s="68" t="s">
        <v>300</v>
      </c>
      <c r="H14" s="68" t="s">
        <v>840</v>
      </c>
      <c r="I14" s="68" t="s">
        <v>919</v>
      </c>
      <c r="J14" s="92" t="s">
        <v>849</v>
      </c>
      <c r="K14" s="68" t="str">
        <f t="shared" si="0"/>
        <v>Leakage improvements delivering benefits in 2020-2025 (water)</v>
      </c>
    </row>
    <row r="15" spans="2:11">
      <c r="B15" s="68" t="s">
        <v>839</v>
      </c>
      <c r="C15" s="68" t="s">
        <v>268</v>
      </c>
      <c r="D15" s="68" t="s">
        <v>383</v>
      </c>
      <c r="E15" s="68" t="s">
        <v>900</v>
      </c>
      <c r="F15" s="68">
        <f>IF(Override!$G15="",'APR Data'!$H15,Override!$G15)</f>
        <v>596.23750793410761</v>
      </c>
      <c r="G15" s="68" t="s">
        <v>300</v>
      </c>
      <c r="H15" s="68" t="s">
        <v>840</v>
      </c>
      <c r="I15" s="68" t="s">
        <v>919</v>
      </c>
      <c r="J15" s="92" t="s">
        <v>850</v>
      </c>
      <c r="K15" s="68" t="str">
        <f t="shared" si="0"/>
        <v>Internal interconnectors delivering benefits in 2020-2025 (water)</v>
      </c>
    </row>
    <row r="16" spans="2:11">
      <c r="B16" s="68" t="s">
        <v>839</v>
      </c>
      <c r="C16" s="68" t="s">
        <v>268</v>
      </c>
      <c r="D16" s="68" t="s">
        <v>826</v>
      </c>
      <c r="E16" s="68" t="s">
        <v>900</v>
      </c>
      <c r="F16" s="68">
        <f>IF(Override!$G16="",'APR Data'!$H16,Override!$G16)</f>
        <v>2.6110000000000002</v>
      </c>
      <c r="G16" s="68" t="s">
        <v>300</v>
      </c>
      <c r="H16" s="68" t="s">
        <v>840</v>
      </c>
      <c r="I16" s="68" t="s">
        <v>919</v>
      </c>
      <c r="J16" s="92" t="s">
        <v>851</v>
      </c>
      <c r="K16" s="68" t="str">
        <f t="shared" si="0"/>
        <v>Supply demand balance improvements delivering benefits starting from 2026 (water)</v>
      </c>
    </row>
    <row r="17" spans="2:11">
      <c r="B17" s="68" t="s">
        <v>839</v>
      </c>
      <c r="C17" s="68" t="s">
        <v>268</v>
      </c>
      <c r="D17" s="68" t="s">
        <v>401</v>
      </c>
      <c r="E17" s="68" t="s">
        <v>900</v>
      </c>
      <c r="F17" s="68">
        <f>IF(Override!$G17="",'APR Data'!$H17,Override!$G17)</f>
        <v>35.277000000000001</v>
      </c>
      <c r="G17" s="68" t="s">
        <v>300</v>
      </c>
      <c r="H17" s="68" t="s">
        <v>840</v>
      </c>
      <c r="I17" s="68" t="s">
        <v>919</v>
      </c>
      <c r="J17" s="92" t="s">
        <v>852</v>
      </c>
      <c r="K17" s="68" t="str">
        <f t="shared" si="0"/>
        <v>Strategic regional water resources (water)</v>
      </c>
    </row>
    <row r="18" spans="2:11">
      <c r="B18" s="68" t="s">
        <v>839</v>
      </c>
      <c r="C18" s="68" t="s">
        <v>268</v>
      </c>
      <c r="D18" s="68" t="s">
        <v>410</v>
      </c>
      <c r="E18" s="68" t="s">
        <v>900</v>
      </c>
      <c r="F18" s="68">
        <f>IF(Override!$G18="",'APR Data'!$H18,Override!$G18)</f>
        <v>87.40929771591027</v>
      </c>
      <c r="G18" s="68" t="s">
        <v>300</v>
      </c>
      <c r="H18" s="68" t="s">
        <v>840</v>
      </c>
      <c r="I18" s="68" t="s">
        <v>919</v>
      </c>
      <c r="J18" s="92" t="s">
        <v>853</v>
      </c>
      <c r="K18" s="68" t="str">
        <f t="shared" si="0"/>
        <v>Total metering expenditure  (water)</v>
      </c>
    </row>
    <row r="19" spans="2:11">
      <c r="B19" s="68" t="s">
        <v>839</v>
      </c>
      <c r="C19" s="68" t="s">
        <v>268</v>
      </c>
      <c r="D19" s="68" t="s">
        <v>419</v>
      </c>
      <c r="E19" s="68" t="s">
        <v>900</v>
      </c>
      <c r="F19" s="68">
        <f>IF(Override!$G19="",'APR Data'!$H19,Override!$G19)</f>
        <v>0</v>
      </c>
      <c r="G19" s="68" t="s">
        <v>300</v>
      </c>
      <c r="H19" s="68" t="s">
        <v>840</v>
      </c>
      <c r="I19" s="68" t="s">
        <v>919</v>
      </c>
      <c r="J19" s="92" t="s">
        <v>854</v>
      </c>
      <c r="K19" s="68" t="str">
        <f t="shared" si="0"/>
        <v>Improvments to taste, odour and colour (water)</v>
      </c>
    </row>
    <row r="20" spans="2:11">
      <c r="B20" s="68" t="s">
        <v>839</v>
      </c>
      <c r="C20" s="68" t="s">
        <v>268</v>
      </c>
      <c r="D20" s="68" t="s">
        <v>428</v>
      </c>
      <c r="E20" s="68" t="s">
        <v>900</v>
      </c>
      <c r="F20" s="68">
        <f>IF(Override!$G20="",'APR Data'!$H20,Override!$G20)</f>
        <v>0</v>
      </c>
      <c r="G20" s="68" t="s">
        <v>300</v>
      </c>
      <c r="H20" s="68" t="s">
        <v>840</v>
      </c>
      <c r="I20" s="68" t="s">
        <v>920</v>
      </c>
      <c r="J20" s="92" t="s">
        <v>855</v>
      </c>
      <c r="K20" s="68" t="str">
        <f t="shared" si="0"/>
        <v>Addressing raw water deterioration (grey solutions) (water)</v>
      </c>
    </row>
    <row r="21" spans="2:11">
      <c r="B21" s="68" t="s">
        <v>839</v>
      </c>
      <c r="C21" s="68" t="s">
        <v>268</v>
      </c>
      <c r="D21" s="68" t="s">
        <v>436</v>
      </c>
      <c r="E21" s="68" t="s">
        <v>900</v>
      </c>
      <c r="F21" s="68">
        <f>IF(Override!$G21="",'APR Data'!$H21,Override!$G21)</f>
        <v>0</v>
      </c>
      <c r="G21" s="68" t="s">
        <v>300</v>
      </c>
      <c r="H21" s="68" t="s">
        <v>840</v>
      </c>
      <c r="I21" s="68" t="s">
        <v>920</v>
      </c>
      <c r="J21" s="92" t="s">
        <v>856</v>
      </c>
      <c r="K21" s="68" t="str">
        <f t="shared" si="0"/>
        <v>Addressing raw water deterioration (green solutions) (water)</v>
      </c>
    </row>
    <row r="22" spans="2:11">
      <c r="B22" s="68" t="s">
        <v>839</v>
      </c>
      <c r="C22" s="68" t="s">
        <v>268</v>
      </c>
      <c r="D22" s="68" t="s">
        <v>442</v>
      </c>
      <c r="E22" s="68" t="s">
        <v>900</v>
      </c>
      <c r="F22" s="68">
        <f>IF(Override!$G22="",'APR Data'!$H22,Override!$G22)</f>
        <v>23.759</v>
      </c>
      <c r="G22" s="68" t="s">
        <v>300</v>
      </c>
      <c r="H22" s="68" t="s">
        <v>840</v>
      </c>
      <c r="I22" s="68" t="s">
        <v>919</v>
      </c>
      <c r="J22" s="92" t="s">
        <v>857</v>
      </c>
      <c r="K22" s="68" t="str">
        <f t="shared" si="0"/>
        <v>Addressing raw water deterioration (total) (water)</v>
      </c>
    </row>
    <row r="23" spans="2:11">
      <c r="B23" s="68" t="s">
        <v>839</v>
      </c>
      <c r="C23" s="68" t="s">
        <v>268</v>
      </c>
      <c r="D23" s="68" t="s">
        <v>449</v>
      </c>
      <c r="E23" s="68" t="s">
        <v>900</v>
      </c>
      <c r="F23" s="68">
        <f>IF(Override!$G23="",'APR Data'!$H23,Override!$G23)</f>
        <v>0.97799999999999998</v>
      </c>
      <c r="G23" s="68" t="s">
        <v>300</v>
      </c>
      <c r="H23" s="68" t="s">
        <v>840</v>
      </c>
      <c r="I23" s="68" t="s">
        <v>919</v>
      </c>
      <c r="J23" s="92" t="s">
        <v>858</v>
      </c>
      <c r="K23" s="68" t="str">
        <f t="shared" si="0"/>
        <v>Improvements to river flow (water)</v>
      </c>
    </row>
    <row r="24" spans="2:11">
      <c r="B24" s="68" t="s">
        <v>839</v>
      </c>
      <c r="C24" s="68" t="s">
        <v>268</v>
      </c>
      <c r="D24" s="68" t="s">
        <v>458</v>
      </c>
      <c r="E24" s="68" t="s">
        <v>900</v>
      </c>
      <c r="F24" s="68">
        <f>IF(Override!$G24="",'APR Data'!$H24,Override!$G24)</f>
        <v>15.409432361376178</v>
      </c>
      <c r="G24" s="68" t="s">
        <v>300</v>
      </c>
      <c r="H24" s="68" t="s">
        <v>840</v>
      </c>
      <c r="I24" s="68" t="s">
        <v>919</v>
      </c>
      <c r="J24" s="92" t="s">
        <v>859</v>
      </c>
      <c r="K24" s="68" t="str">
        <f t="shared" si="0"/>
        <v>Enhancing resilience to low probability high consequence events (water)</v>
      </c>
    </row>
    <row r="25" spans="2:11">
      <c r="B25" s="68" t="s">
        <v>839</v>
      </c>
      <c r="C25" s="68" t="s">
        <v>268</v>
      </c>
      <c r="D25" s="68" t="s">
        <v>467</v>
      </c>
      <c r="E25" s="68" t="s">
        <v>900</v>
      </c>
      <c r="F25" s="68">
        <f>IF(Override!$G25="",'APR Data'!$H25,Override!$G25)</f>
        <v>0</v>
      </c>
      <c r="G25" s="68" t="s">
        <v>300</v>
      </c>
      <c r="H25" s="68" t="s">
        <v>840</v>
      </c>
      <c r="I25" s="68" t="s">
        <v>920</v>
      </c>
      <c r="J25" s="92" t="s">
        <v>860</v>
      </c>
      <c r="K25" s="68" t="str">
        <f t="shared" si="0"/>
        <v>Conditioning water to reduce plumbosolvency (water)</v>
      </c>
    </row>
    <row r="26" spans="2:11">
      <c r="B26" s="68" t="s">
        <v>839</v>
      </c>
      <c r="C26" s="68" t="s">
        <v>268</v>
      </c>
      <c r="D26" s="68" t="s">
        <v>476</v>
      </c>
      <c r="E26" s="68" t="s">
        <v>900</v>
      </c>
      <c r="F26" s="68">
        <f>IF(Override!$G26="",'APR Data'!$H26,Override!$G26)</f>
        <v>0</v>
      </c>
      <c r="G26" s="68" t="s">
        <v>300</v>
      </c>
      <c r="H26" s="68" t="s">
        <v>840</v>
      </c>
      <c r="I26" s="68" t="s">
        <v>920</v>
      </c>
      <c r="J26" s="92" t="s">
        <v>861</v>
      </c>
      <c r="K26" s="68" t="str">
        <f t="shared" si="0"/>
        <v>Lead communication pipes replaced or relined for water quality(water)</v>
      </c>
    </row>
    <row r="27" spans="2:11">
      <c r="B27" s="68" t="s">
        <v>839</v>
      </c>
      <c r="C27" s="68" t="s">
        <v>268</v>
      </c>
      <c r="D27" s="68" t="s">
        <v>485</v>
      </c>
      <c r="E27" s="68" t="s">
        <v>900</v>
      </c>
      <c r="F27" s="68">
        <f>IF(Override!$G27="",'APR Data'!$H27,Override!$G27)</f>
        <v>0</v>
      </c>
      <c r="G27" s="68" t="s">
        <v>300</v>
      </c>
      <c r="H27" s="68" t="s">
        <v>840</v>
      </c>
      <c r="I27" s="68" t="s">
        <v>920</v>
      </c>
      <c r="J27" s="92" t="s">
        <v>862</v>
      </c>
      <c r="K27" s="68" t="str">
        <f t="shared" si="0"/>
        <v>Other lead reduction related activity (water)</v>
      </c>
    </row>
    <row r="28" spans="2:11">
      <c r="B28" s="68" t="s">
        <v>839</v>
      </c>
      <c r="C28" s="68" t="s">
        <v>268</v>
      </c>
      <c r="D28" s="68" t="s">
        <v>494</v>
      </c>
      <c r="E28" s="68" t="s">
        <v>900</v>
      </c>
      <c r="F28" s="68">
        <f>IF(Override!$G28="",'APR Data'!$H28,Override!$G28)</f>
        <v>8.1920000000000002</v>
      </c>
      <c r="G28" s="68" t="s">
        <v>300</v>
      </c>
      <c r="H28" s="68" t="s">
        <v>840</v>
      </c>
      <c r="I28" s="68" t="s">
        <v>919</v>
      </c>
      <c r="J28" s="92" t="s">
        <v>863</v>
      </c>
      <c r="K28" s="68" t="str">
        <f t="shared" si="0"/>
        <v>Meeting lead standards (Total) (water)</v>
      </c>
    </row>
    <row r="29" spans="2:11">
      <c r="B29" s="68" t="s">
        <v>839</v>
      </c>
      <c r="C29" s="68" t="s">
        <v>268</v>
      </c>
      <c r="D29" s="68" t="s">
        <v>503</v>
      </c>
      <c r="E29" s="68" t="s">
        <v>900</v>
      </c>
      <c r="F29" s="68">
        <f>IF(Override!$G29="",'APR Data'!$H29,Override!$G29)</f>
        <v>0</v>
      </c>
      <c r="G29" s="68" t="s">
        <v>300</v>
      </c>
      <c r="H29" s="68" t="s">
        <v>840</v>
      </c>
      <c r="I29" s="68" t="s">
        <v>919</v>
      </c>
      <c r="J29" s="92" t="s">
        <v>864</v>
      </c>
      <c r="K29" s="68" t="str">
        <f t="shared" si="0"/>
        <v>Security - SEMD (water)</v>
      </c>
    </row>
    <row r="30" spans="2:11">
      <c r="B30" s="68" t="s">
        <v>839</v>
      </c>
      <c r="C30" s="68" t="s">
        <v>268</v>
      </c>
      <c r="D30" s="68" t="s">
        <v>512</v>
      </c>
      <c r="E30" s="68" t="s">
        <v>900</v>
      </c>
      <c r="F30" s="68">
        <f>IF(Override!$G30="",'APR Data'!$H30,Override!$G30)</f>
        <v>7.4059999999999997</v>
      </c>
      <c r="G30" s="68" t="s">
        <v>300</v>
      </c>
      <c r="H30" s="68" t="s">
        <v>840</v>
      </c>
      <c r="I30" s="68" t="s">
        <v>919</v>
      </c>
      <c r="J30" s="92" t="s">
        <v>865</v>
      </c>
      <c r="K30" s="68" t="str">
        <f t="shared" si="0"/>
        <v>Security - Non-SEMD (water)</v>
      </c>
    </row>
    <row r="31" spans="2:11">
      <c r="B31" s="68" t="s">
        <v>839</v>
      </c>
      <c r="C31" s="68" t="s">
        <v>268</v>
      </c>
      <c r="D31" s="68" t="s">
        <v>521</v>
      </c>
      <c r="E31" s="68" t="s">
        <v>900</v>
      </c>
      <c r="F31" s="68">
        <f>IF(Override!$G31="",'APR Data'!$H31,Override!$G31)</f>
        <v>10.19</v>
      </c>
      <c r="G31" s="68" t="s">
        <v>300</v>
      </c>
      <c r="H31" s="68" t="s">
        <v>840</v>
      </c>
      <c r="I31" s="68" t="s">
        <v>919</v>
      </c>
      <c r="J31" s="92" t="s">
        <v>866</v>
      </c>
      <c r="K31" s="68" t="str">
        <f t="shared" si="0"/>
        <v>*Additional lines total (water)</v>
      </c>
    </row>
    <row r="32" spans="2:11">
      <c r="B32" s="68" t="s">
        <v>839</v>
      </c>
      <c r="C32" s="68" t="s">
        <v>268</v>
      </c>
      <c r="D32" s="68" t="s">
        <v>584</v>
      </c>
      <c r="E32" s="68" t="s">
        <v>900</v>
      </c>
      <c r="F32" s="68">
        <f>IF(Override!$G32="",'APR Data'!$H32,Override!$G32)</f>
        <v>0</v>
      </c>
      <c r="G32" s="68" t="s">
        <v>300</v>
      </c>
      <c r="H32" s="68" t="s">
        <v>840</v>
      </c>
      <c r="I32" s="68" t="s">
        <v>919</v>
      </c>
      <c r="J32" s="68" t="s">
        <v>867</v>
      </c>
      <c r="K32" s="68" t="str">
        <f t="shared" si="0"/>
        <v>Conservation drivers (wastewater)</v>
      </c>
    </row>
    <row r="33" spans="2:11">
      <c r="B33" s="68" t="s">
        <v>839</v>
      </c>
      <c r="C33" s="68" t="s">
        <v>268</v>
      </c>
      <c r="D33" s="68" t="s">
        <v>593</v>
      </c>
      <c r="E33" s="68" t="s">
        <v>900</v>
      </c>
      <c r="F33" s="68">
        <f>IF(Override!$G33="",'APR Data'!$H33,Override!$G33)</f>
        <v>8.6929999999999996</v>
      </c>
      <c r="G33" s="68" t="s">
        <v>300</v>
      </c>
      <c r="H33" s="68" t="s">
        <v>840</v>
      </c>
      <c r="I33" s="68" t="s">
        <v>919</v>
      </c>
      <c r="J33" s="68" t="s">
        <v>868</v>
      </c>
      <c r="K33" s="68" t="str">
        <f t="shared" si="0"/>
        <v>Event Duration Monitoring at intermittent discharges (wastewater)</v>
      </c>
    </row>
    <row r="34" spans="2:11">
      <c r="B34" s="68" t="s">
        <v>839</v>
      </c>
      <c r="C34" s="68" t="s">
        <v>268</v>
      </c>
      <c r="D34" s="68" t="s">
        <v>602</v>
      </c>
      <c r="E34" s="68" t="s">
        <v>900</v>
      </c>
      <c r="F34" s="68">
        <f>IF(Override!$G34="",'APR Data'!$H34,Override!$G34)</f>
        <v>16.148</v>
      </c>
      <c r="G34" s="68" t="s">
        <v>300</v>
      </c>
      <c r="H34" s="68" t="s">
        <v>840</v>
      </c>
      <c r="I34" s="68" t="s">
        <v>919</v>
      </c>
      <c r="J34" s="68" t="s">
        <v>869</v>
      </c>
      <c r="K34" s="68" t="str">
        <f t="shared" si="0"/>
        <v>Flow monitoring at sewage treatment works (wastewater)</v>
      </c>
    </row>
    <row r="35" spans="2:11">
      <c r="B35" s="68" t="s">
        <v>839</v>
      </c>
      <c r="C35" s="68" t="s">
        <v>268</v>
      </c>
      <c r="D35" s="68" t="s">
        <v>611</v>
      </c>
      <c r="E35" s="68" t="s">
        <v>900</v>
      </c>
      <c r="F35" s="68">
        <f>IF(Override!$G35="",'APR Data'!$H35,Override!$G35)</f>
        <v>39.566000000000003</v>
      </c>
      <c r="G35" s="68" t="s">
        <v>300</v>
      </c>
      <c r="H35" s="68" t="s">
        <v>840</v>
      </c>
      <c r="I35" s="68" t="s">
        <v>919</v>
      </c>
      <c r="J35" s="68" t="s">
        <v>870</v>
      </c>
      <c r="K35" s="68" t="str">
        <f t="shared" si="0"/>
        <v>Schemes to increase flow to full treatment (wastewater)</v>
      </c>
    </row>
    <row r="36" spans="2:11">
      <c r="B36" s="68" t="s">
        <v>839</v>
      </c>
      <c r="C36" s="68" t="s">
        <v>268</v>
      </c>
      <c r="D36" s="68" t="s">
        <v>620</v>
      </c>
      <c r="E36" s="68" t="s">
        <v>900</v>
      </c>
      <c r="F36" s="68">
        <f>IF(Override!$G36="",'APR Data'!$H36,Override!$G36)</f>
        <v>90.597999999999999</v>
      </c>
      <c r="G36" s="68" t="s">
        <v>300</v>
      </c>
      <c r="H36" s="68" t="s">
        <v>840</v>
      </c>
      <c r="I36" s="68" t="s">
        <v>919</v>
      </c>
      <c r="J36" s="68" t="s">
        <v>871</v>
      </c>
      <c r="K36" s="68" t="str">
        <f t="shared" si="0"/>
        <v>Schemes to increase storm tank capacity (wastewater)</v>
      </c>
    </row>
    <row r="37" spans="2:11">
      <c r="B37" s="68" t="s">
        <v>839</v>
      </c>
      <c r="C37" s="68" t="s">
        <v>268</v>
      </c>
      <c r="D37" s="68" t="s">
        <v>812</v>
      </c>
      <c r="E37" s="68" t="s">
        <v>900</v>
      </c>
      <c r="F37" s="68">
        <f>IF(Override!$G37="",'APR Data'!$H37,Override!$G37)</f>
        <v>5.024</v>
      </c>
      <c r="G37" s="68" t="s">
        <v>300</v>
      </c>
      <c r="H37" s="68" t="s">
        <v>840</v>
      </c>
      <c r="I37" s="68" t="s">
        <v>919</v>
      </c>
      <c r="J37" s="68" t="s">
        <v>872</v>
      </c>
      <c r="K37" s="68" t="str">
        <f t="shared" si="0"/>
        <v>Storage schemes to reduce spill frequency at CSOs, storm tanks, etc (wastewater)</v>
      </c>
    </row>
    <row r="38" spans="2:11">
      <c r="B38" s="68" t="s">
        <v>839</v>
      </c>
      <c r="C38" s="68" t="s">
        <v>268</v>
      </c>
      <c r="D38" s="68" t="s">
        <v>629</v>
      </c>
      <c r="E38" s="68" t="s">
        <v>900</v>
      </c>
      <c r="F38" s="68">
        <f>IF(Override!$G38="",'APR Data'!$H38,Override!$G38)</f>
        <v>1.7999999999999999E-2</v>
      </c>
      <c r="G38" s="68" t="s">
        <v>300</v>
      </c>
      <c r="H38" s="68" t="s">
        <v>840</v>
      </c>
      <c r="I38" s="68" t="s">
        <v>919</v>
      </c>
      <c r="J38" s="68" t="s">
        <v>873</v>
      </c>
      <c r="K38" s="68" t="str">
        <f t="shared" si="0"/>
        <v>Chemical removals schemes (wastewater)</v>
      </c>
    </row>
    <row r="39" spans="2:11">
      <c r="B39" s="68" t="s">
        <v>839</v>
      </c>
      <c r="C39" s="68" t="s">
        <v>268</v>
      </c>
      <c r="D39" s="68" t="s">
        <v>638</v>
      </c>
      <c r="E39" s="68" t="s">
        <v>900</v>
      </c>
      <c r="F39" s="68">
        <f>IF(Override!$G39="",'APR Data'!$H39,Override!$G39)</f>
        <v>2.0510000000000002</v>
      </c>
      <c r="G39" s="68" t="s">
        <v>300</v>
      </c>
      <c r="H39" s="68" t="s">
        <v>840</v>
      </c>
      <c r="I39" s="68" t="s">
        <v>919</v>
      </c>
      <c r="J39" s="68" t="s">
        <v>874</v>
      </c>
      <c r="K39" s="68" t="str">
        <f t="shared" si="0"/>
        <v>Chemicals monitoring/ investigations/ options appraisals (wastewater)</v>
      </c>
    </row>
    <row r="40" spans="2:11">
      <c r="B40" s="68" t="s">
        <v>839</v>
      </c>
      <c r="C40" s="68" t="s">
        <v>268</v>
      </c>
      <c r="D40" s="68" t="s">
        <v>647</v>
      </c>
      <c r="E40" s="68" t="s">
        <v>900</v>
      </c>
      <c r="F40" s="68">
        <f>IF(Override!$G40="",'APR Data'!$H40,Override!$G40)</f>
        <v>0</v>
      </c>
      <c r="G40" s="68" t="s">
        <v>300</v>
      </c>
      <c r="H40" s="68" t="s">
        <v>840</v>
      </c>
      <c r="I40" s="68" t="s">
        <v>919</v>
      </c>
      <c r="J40" s="68" t="s">
        <v>875</v>
      </c>
      <c r="K40" s="68" t="str">
        <f t="shared" si="0"/>
        <v>Nitrogen removal (wastewater)</v>
      </c>
    </row>
    <row r="41" spans="2:11">
      <c r="B41" s="68" t="s">
        <v>839</v>
      </c>
      <c r="C41" s="68" t="s">
        <v>268</v>
      </c>
      <c r="D41" s="68" t="s">
        <v>653</v>
      </c>
      <c r="E41" s="68" t="s">
        <v>900</v>
      </c>
      <c r="F41" s="68">
        <f>IF(Override!$G41="",'APR Data'!$H41,Override!$G41)</f>
        <v>195.53700000000001</v>
      </c>
      <c r="G41" s="68" t="s">
        <v>300</v>
      </c>
      <c r="H41" s="68" t="s">
        <v>840</v>
      </c>
      <c r="I41" s="68" t="s">
        <v>919</v>
      </c>
      <c r="J41" s="68" t="s">
        <v>876</v>
      </c>
      <c r="K41" s="68" t="str">
        <f t="shared" si="0"/>
        <v>Phosphorus removal (wastewater)</v>
      </c>
    </row>
    <row r="42" spans="2:11">
      <c r="B42" s="68" t="s">
        <v>839</v>
      </c>
      <c r="C42" s="68" t="s">
        <v>268</v>
      </c>
      <c r="D42" s="68" t="s">
        <v>662</v>
      </c>
      <c r="E42" s="68" t="s">
        <v>900</v>
      </c>
      <c r="F42" s="68">
        <f>IF(Override!$G42="",'APR Data'!$H42,Override!$G42)</f>
        <v>24.652000000000001</v>
      </c>
      <c r="G42" s="68" t="s">
        <v>300</v>
      </c>
      <c r="H42" s="68" t="s">
        <v>840</v>
      </c>
      <c r="I42" s="68" t="s">
        <v>919</v>
      </c>
      <c r="J42" s="68" t="s">
        <v>877</v>
      </c>
      <c r="K42" s="68" t="str">
        <f t="shared" si="0"/>
        <v>Reduction of sanitary parameters (wastewater)</v>
      </c>
    </row>
    <row r="43" spans="2:11">
      <c r="B43" s="68" t="s">
        <v>839</v>
      </c>
      <c r="C43" s="68" t="s">
        <v>268</v>
      </c>
      <c r="D43" s="68" t="s">
        <v>671</v>
      </c>
      <c r="E43" s="68" t="s">
        <v>900</v>
      </c>
      <c r="F43" s="68">
        <f>IF(Override!$G43="",'APR Data'!$H43,Override!$G43)</f>
        <v>2.444</v>
      </c>
      <c r="G43" s="68" t="s">
        <v>300</v>
      </c>
      <c r="H43" s="68" t="s">
        <v>840</v>
      </c>
      <c r="I43" s="68" t="s">
        <v>919</v>
      </c>
      <c r="J43" s="68" t="s">
        <v>878</v>
      </c>
      <c r="K43" s="68" t="str">
        <f t="shared" si="0"/>
        <v>UV disinfection (or similar) (wastewater)</v>
      </c>
    </row>
    <row r="44" spans="2:11">
      <c r="B44" s="68" t="s">
        <v>839</v>
      </c>
      <c r="C44" s="68" t="s">
        <v>268</v>
      </c>
      <c r="D44" s="68" t="s">
        <v>680</v>
      </c>
      <c r="E44" s="68" t="s">
        <v>900</v>
      </c>
      <c r="F44" s="68">
        <f>IF(Override!$G44="",'APR Data'!$H44,Override!$G44)</f>
        <v>6.1564000000000005</v>
      </c>
      <c r="G44" s="68" t="s">
        <v>300</v>
      </c>
      <c r="H44" s="68" t="s">
        <v>840</v>
      </c>
      <c r="I44" s="68" t="s">
        <v>919</v>
      </c>
      <c r="J44" s="68" t="s">
        <v>879</v>
      </c>
      <c r="K44" s="68" t="str">
        <f t="shared" si="0"/>
        <v>Investigations (wastewater)</v>
      </c>
    </row>
    <row r="45" spans="2:11">
      <c r="B45" s="68" t="s">
        <v>839</v>
      </c>
      <c r="C45" s="68" t="s">
        <v>268</v>
      </c>
      <c r="D45" s="68" t="s">
        <v>821</v>
      </c>
      <c r="E45" s="68" t="s">
        <v>900</v>
      </c>
      <c r="F45" s="68">
        <f>IF(Override!$G47="",'APR Data'!$H45,Override!$G47)</f>
        <v>21.913</v>
      </c>
      <c r="G45" s="68" t="s">
        <v>300</v>
      </c>
      <c r="H45" s="68" t="s">
        <v>840</v>
      </c>
      <c r="I45" s="68" t="s">
        <v>919</v>
      </c>
      <c r="J45" s="68" t="s">
        <v>880</v>
      </c>
      <c r="K45" s="68" t="str">
        <f t="shared" si="0"/>
        <v>First time sewerage (wastewater)</v>
      </c>
    </row>
    <row r="46" spans="2:11">
      <c r="B46" s="68" t="s">
        <v>839</v>
      </c>
      <c r="C46" s="68" t="s">
        <v>268</v>
      </c>
      <c r="D46" s="68" t="s">
        <v>695</v>
      </c>
      <c r="E46" s="68" t="s">
        <v>900</v>
      </c>
      <c r="F46" s="68">
        <f>IF(Override!$G48="",'APR Data'!$H46,Override!$G48)</f>
        <v>4.2000000000000003E-2</v>
      </c>
      <c r="G46" s="68" t="s">
        <v>300</v>
      </c>
      <c r="H46" s="68" t="s">
        <v>840</v>
      </c>
      <c r="I46" s="68" t="s">
        <v>919</v>
      </c>
      <c r="J46" s="68" t="s">
        <v>881</v>
      </c>
      <c r="K46" s="68" t="str">
        <f t="shared" si="0"/>
        <v>Sludge enhancement (quality) (wastewater)</v>
      </c>
    </row>
    <row r="47" spans="2:11">
      <c r="B47" s="68" t="s">
        <v>839</v>
      </c>
      <c r="C47" s="68" t="s">
        <v>268</v>
      </c>
      <c r="D47" s="68" t="s">
        <v>704</v>
      </c>
      <c r="E47" s="68" t="s">
        <v>900</v>
      </c>
      <c r="F47" s="68">
        <f>IF(Override!$G49="",'APR Data'!$H47,Override!$G49)</f>
        <v>2.58</v>
      </c>
      <c r="G47" s="68" t="s">
        <v>300</v>
      </c>
      <c r="H47" s="68" t="s">
        <v>840</v>
      </c>
      <c r="I47" s="68" t="s">
        <v>919</v>
      </c>
      <c r="J47" s="68" t="s">
        <v>882</v>
      </c>
      <c r="K47" s="68" t="str">
        <f t="shared" si="0"/>
        <v>Sludge enhancement (growth) (wastewater)</v>
      </c>
    </row>
    <row r="48" spans="2:11">
      <c r="B48" s="68" t="s">
        <v>839</v>
      </c>
      <c r="C48" s="68" t="s">
        <v>268</v>
      </c>
      <c r="D48" s="68" t="s">
        <v>713</v>
      </c>
      <c r="E48" s="68" t="s">
        <v>900</v>
      </c>
      <c r="F48" s="68">
        <f>IF(Override!$G50="",'APR Data'!$H48,Override!$G50)</f>
        <v>2.5673711447785488</v>
      </c>
      <c r="G48" s="68" t="s">
        <v>300</v>
      </c>
      <c r="H48" s="68" t="s">
        <v>840</v>
      </c>
      <c r="I48" s="68" t="s">
        <v>919</v>
      </c>
      <c r="J48" s="68" t="s">
        <v>883</v>
      </c>
      <c r="K48" s="68" t="str">
        <f t="shared" si="0"/>
        <v>Odour (wastewater)</v>
      </c>
    </row>
    <row r="49" spans="2:11">
      <c r="B49" s="68" t="s">
        <v>839</v>
      </c>
      <c r="C49" s="68" t="s">
        <v>268</v>
      </c>
      <c r="D49" s="68" t="s">
        <v>722</v>
      </c>
      <c r="E49" s="68" t="s">
        <v>900</v>
      </c>
      <c r="F49" s="68">
        <f>IF(Override!$G51="",'APR Data'!$H49,Override!$G51)</f>
        <v>0.749</v>
      </c>
      <c r="G49" s="68" t="s">
        <v>300</v>
      </c>
      <c r="H49" s="68" t="s">
        <v>840</v>
      </c>
      <c r="I49" s="68" t="s">
        <v>919</v>
      </c>
      <c r="J49" s="68" t="s">
        <v>884</v>
      </c>
      <c r="K49" s="68" t="str">
        <f t="shared" si="0"/>
        <v>Enhancing resilience to low probability high consequence events (wastewater)</v>
      </c>
    </row>
    <row r="50" spans="2:11">
      <c r="B50" s="68" t="s">
        <v>839</v>
      </c>
      <c r="C50" s="68" t="s">
        <v>268</v>
      </c>
      <c r="D50" s="68" t="s">
        <v>731</v>
      </c>
      <c r="E50" s="68" t="s">
        <v>900</v>
      </c>
      <c r="F50" s="68">
        <f>IF(Override!$G52="",'APR Data'!$H50,Override!$G52)</f>
        <v>0</v>
      </c>
      <c r="G50" s="68" t="s">
        <v>300</v>
      </c>
      <c r="H50" s="68" t="s">
        <v>840</v>
      </c>
      <c r="I50" s="68" t="s">
        <v>919</v>
      </c>
      <c r="J50" s="68" t="s">
        <v>885</v>
      </c>
      <c r="K50" s="68" t="str">
        <f t="shared" si="0"/>
        <v>Security - SEMD (wastewater)</v>
      </c>
    </row>
    <row r="51" spans="2:11">
      <c r="B51" s="68" t="s">
        <v>839</v>
      </c>
      <c r="C51" s="68" t="s">
        <v>268</v>
      </c>
      <c r="D51" s="68" t="s">
        <v>740</v>
      </c>
      <c r="E51" s="68" t="s">
        <v>900</v>
      </c>
      <c r="F51" s="68">
        <f>IF(Override!$G53="",'APR Data'!$H51,Override!$G53)</f>
        <v>0</v>
      </c>
      <c r="G51" s="68" t="s">
        <v>300</v>
      </c>
      <c r="H51" s="68" t="s">
        <v>840</v>
      </c>
      <c r="I51" s="68" t="s">
        <v>919</v>
      </c>
      <c r="J51" s="68" t="s">
        <v>886</v>
      </c>
      <c r="K51" s="68" t="str">
        <f t="shared" si="0"/>
        <v>Security - Non-SEMD (wastewater)</v>
      </c>
    </row>
    <row r="52" spans="2:11">
      <c r="B52" s="68" t="s">
        <v>839</v>
      </c>
      <c r="C52" s="68" t="s">
        <v>268</v>
      </c>
      <c r="D52" s="68" t="s">
        <v>749</v>
      </c>
      <c r="E52" s="68" t="s">
        <v>900</v>
      </c>
      <c r="F52" s="68">
        <f>IF(Override!$G54="",'APR Data'!$H52,Override!$G54)</f>
        <v>0.02</v>
      </c>
      <c r="G52" s="68" t="s">
        <v>300</v>
      </c>
      <c r="H52" s="68" t="s">
        <v>840</v>
      </c>
      <c r="I52" s="68" t="s">
        <v>919</v>
      </c>
      <c r="J52" s="68" t="s">
        <v>887</v>
      </c>
      <c r="K52" s="68" t="str">
        <f t="shared" si="0"/>
        <v>*Additional lines total (wastewater)</v>
      </c>
    </row>
    <row r="53" spans="2:11">
      <c r="B53" s="68" t="s">
        <v>839</v>
      </c>
      <c r="C53" s="68" t="s">
        <v>268</v>
      </c>
      <c r="D53" s="68" t="s">
        <v>305</v>
      </c>
      <c r="E53" s="68" t="s">
        <v>900</v>
      </c>
      <c r="F53" s="68">
        <f>IF(Override!$G55="",'APR Data'!$H53,Override!$G55)</f>
        <v>0</v>
      </c>
      <c r="G53" s="68" t="s">
        <v>300</v>
      </c>
      <c r="H53" s="68" t="s">
        <v>888</v>
      </c>
      <c r="I53" s="68" t="s">
        <v>919</v>
      </c>
      <c r="J53" s="92" t="s">
        <v>841</v>
      </c>
      <c r="K53" s="68" t="str">
        <f t="shared" si="0"/>
        <v xml:space="preserve"> Ecological improvements at abstractions (water)</v>
      </c>
    </row>
    <row r="54" spans="2:11">
      <c r="B54" s="68" t="s">
        <v>839</v>
      </c>
      <c r="C54" s="68" t="s">
        <v>268</v>
      </c>
      <c r="D54" s="68" t="s">
        <v>314</v>
      </c>
      <c r="E54" s="68" t="s">
        <v>900</v>
      </c>
      <c r="F54" s="68">
        <f>IF(Override!$G56="",'APR Data'!$H54,Override!$G56)</f>
        <v>8.6259999999999994</v>
      </c>
      <c r="G54" s="68" t="s">
        <v>300</v>
      </c>
      <c r="H54" s="68" t="s">
        <v>888</v>
      </c>
      <c r="I54" s="68" t="s">
        <v>919</v>
      </c>
      <c r="J54" s="92" t="s">
        <v>842</v>
      </c>
      <c r="K54" s="68" t="str">
        <f t="shared" si="0"/>
        <v xml:space="preserve"> Eels Regulations (measures at intakes) (water)</v>
      </c>
    </row>
    <row r="55" spans="2:11">
      <c r="B55" s="68" t="s">
        <v>839</v>
      </c>
      <c r="C55" s="68" t="s">
        <v>268</v>
      </c>
      <c r="D55" s="68" t="s">
        <v>323</v>
      </c>
      <c r="E55" s="68" t="s">
        <v>900</v>
      </c>
      <c r="F55" s="68">
        <f>IF(Override!$G57="",'APR Data'!$H55,Override!$G57)</f>
        <v>5.1260297931558529</v>
      </c>
      <c r="G55" s="68" t="s">
        <v>300</v>
      </c>
      <c r="H55" s="68" t="s">
        <v>888</v>
      </c>
      <c r="I55" s="68" t="s">
        <v>919</v>
      </c>
      <c r="J55" s="92" t="s">
        <v>843</v>
      </c>
      <c r="K55" s="68" t="str">
        <f t="shared" si="0"/>
        <v xml:space="preserve"> Invasive Non Native Species (water)</v>
      </c>
    </row>
    <row r="56" spans="2:11">
      <c r="B56" s="68" t="s">
        <v>839</v>
      </c>
      <c r="C56" s="68" t="s">
        <v>268</v>
      </c>
      <c r="D56" s="68" t="s">
        <v>332</v>
      </c>
      <c r="E56" s="68" t="s">
        <v>900</v>
      </c>
      <c r="F56" s="68">
        <f>IF(Override!$G58="",'APR Data'!$H56,Override!$G58)</f>
        <v>33.055470780803709</v>
      </c>
      <c r="G56" s="68" t="s">
        <v>300</v>
      </c>
      <c r="H56" s="68" t="s">
        <v>888</v>
      </c>
      <c r="I56" s="68" t="s">
        <v>919</v>
      </c>
      <c r="J56" s="92" t="s">
        <v>844</v>
      </c>
      <c r="K56" s="68" t="str">
        <f t="shared" si="0"/>
        <v xml:space="preserve"> Drinking Water Protected Areas (schemes) (water)</v>
      </c>
    </row>
    <row r="57" spans="2:11">
      <c r="B57" s="68" t="s">
        <v>839</v>
      </c>
      <c r="C57" s="68" t="s">
        <v>268</v>
      </c>
      <c r="D57" s="68" t="s">
        <v>341</v>
      </c>
      <c r="E57" s="68" t="s">
        <v>900</v>
      </c>
      <c r="F57" s="68">
        <f>IF(Override!$G59="",'APR Data'!$H57,Override!$G59)</f>
        <v>26.815263949422125</v>
      </c>
      <c r="G57" s="68" t="s">
        <v>300</v>
      </c>
      <c r="H57" s="68" t="s">
        <v>888</v>
      </c>
      <c r="I57" s="68" t="s">
        <v>919</v>
      </c>
      <c r="J57" s="68" t="s">
        <v>845</v>
      </c>
      <c r="K57" s="68" t="str">
        <f t="shared" si="0"/>
        <v xml:space="preserve"> Water Framework Directive measure (water)</v>
      </c>
    </row>
    <row r="58" spans="2:11">
      <c r="B58" s="68" t="s">
        <v>839</v>
      </c>
      <c r="C58" s="68" t="s">
        <v>268</v>
      </c>
      <c r="D58" s="68" t="s">
        <v>350</v>
      </c>
      <c r="E58" s="68" t="s">
        <v>900</v>
      </c>
      <c r="F58" s="68">
        <f>IF(Override!$G60="",'APR Data'!$H58,Override!$G60)</f>
        <v>1.1297893571435715</v>
      </c>
      <c r="G58" s="68" t="s">
        <v>300</v>
      </c>
      <c r="H58" s="68" t="s">
        <v>888</v>
      </c>
      <c r="I58" s="68" t="s">
        <v>919</v>
      </c>
      <c r="J58" s="92" t="s">
        <v>846</v>
      </c>
      <c r="K58" s="68" t="str">
        <f t="shared" si="0"/>
        <v xml:space="preserve"> Investigations (water)</v>
      </c>
    </row>
    <row r="59" spans="2:11">
      <c r="B59" s="68" t="s">
        <v>839</v>
      </c>
      <c r="C59" s="68" t="s">
        <v>268</v>
      </c>
      <c r="D59" s="68" t="s">
        <v>359</v>
      </c>
      <c r="E59" s="68" t="s">
        <v>900</v>
      </c>
      <c r="F59" s="68">
        <f>IF(Override!$G61="",'APR Data'!$H59,Override!$G61)</f>
        <v>75.159150322472101</v>
      </c>
      <c r="G59" s="68" t="s">
        <v>300</v>
      </c>
      <c r="H59" s="68" t="s">
        <v>888</v>
      </c>
      <c r="I59" s="68" t="s">
        <v>919</v>
      </c>
      <c r="J59" s="92" t="s">
        <v>847</v>
      </c>
      <c r="K59" s="68" t="str">
        <f t="shared" si="0"/>
        <v xml:space="preserve"> Supply-side improvements delivering benefits in 2020-2025 (water)</v>
      </c>
    </row>
    <row r="60" spans="2:11">
      <c r="B60" s="68" t="s">
        <v>839</v>
      </c>
      <c r="C60" s="68" t="s">
        <v>268</v>
      </c>
      <c r="D60" s="68" t="s">
        <v>368</v>
      </c>
      <c r="E60" s="68" t="s">
        <v>900</v>
      </c>
      <c r="F60" s="68">
        <f>IF(Override!$G62="",'APR Data'!$H60,Override!$G62)</f>
        <v>0</v>
      </c>
      <c r="G60" s="68" t="s">
        <v>300</v>
      </c>
      <c r="H60" s="68" t="s">
        <v>888</v>
      </c>
      <c r="I60" s="68" t="s">
        <v>919</v>
      </c>
      <c r="J60" s="92" t="s">
        <v>848</v>
      </c>
      <c r="K60" s="68" t="str">
        <f t="shared" si="0"/>
        <v xml:space="preserve"> Demand-side improvements delivering benefits in 2020-2025 (excl leakage and metering) (water)</v>
      </c>
    </row>
    <row r="61" spans="2:11">
      <c r="B61" s="68" t="s">
        <v>839</v>
      </c>
      <c r="C61" s="68" t="s">
        <v>268</v>
      </c>
      <c r="D61" s="68" t="s">
        <v>377</v>
      </c>
      <c r="E61" s="68" t="s">
        <v>900</v>
      </c>
      <c r="F61" s="68">
        <f>IF(Override!$G63="",'APR Data'!$H61,Override!$G63)</f>
        <v>68.715127417327579</v>
      </c>
      <c r="G61" s="68" t="s">
        <v>300</v>
      </c>
      <c r="H61" s="68" t="s">
        <v>888</v>
      </c>
      <c r="I61" s="68" t="s">
        <v>919</v>
      </c>
      <c r="J61" s="92" t="s">
        <v>849</v>
      </c>
      <c r="K61" s="68" t="str">
        <f t="shared" si="0"/>
        <v xml:space="preserve"> Leakage improvements delivering benefits in 2020-2025 (water)</v>
      </c>
    </row>
    <row r="62" spans="2:11">
      <c r="B62" s="68" t="s">
        <v>839</v>
      </c>
      <c r="C62" s="68" t="s">
        <v>268</v>
      </c>
      <c r="D62" s="68" t="s">
        <v>386</v>
      </c>
      <c r="E62" s="68" t="s">
        <v>900</v>
      </c>
      <c r="F62" s="68">
        <f>IF(Override!$G64="",'APR Data'!$H62,Override!$G64)</f>
        <v>430.75850861558865</v>
      </c>
      <c r="G62" s="68" t="s">
        <v>300</v>
      </c>
      <c r="H62" s="68" t="s">
        <v>888</v>
      </c>
      <c r="I62" s="68" t="s">
        <v>919</v>
      </c>
      <c r="J62" s="92" t="s">
        <v>850</v>
      </c>
      <c r="K62" s="68" t="str">
        <f t="shared" si="0"/>
        <v xml:space="preserve"> Internal interconnectors delivering benefits in 2020-2025 (water)</v>
      </c>
    </row>
    <row r="63" spans="2:11">
      <c r="B63" s="68" t="s">
        <v>839</v>
      </c>
      <c r="C63" s="68" t="s">
        <v>268</v>
      </c>
      <c r="D63" s="68" t="s">
        <v>827</v>
      </c>
      <c r="E63" s="68" t="s">
        <v>900</v>
      </c>
      <c r="F63" s="68">
        <f>IF(Override!$G65="",'APR Data'!$H63,Override!$G65)</f>
        <v>4.4841011100978756</v>
      </c>
      <c r="G63" s="68" t="s">
        <v>300</v>
      </c>
      <c r="H63" s="68" t="s">
        <v>888</v>
      </c>
      <c r="I63" s="68" t="s">
        <v>919</v>
      </c>
      <c r="J63" s="92" t="s">
        <v>851</v>
      </c>
      <c r="K63" s="68" t="str">
        <f t="shared" si="0"/>
        <v xml:space="preserve"> Supply demand balance improvements delivering benefits starting from 2026 (water)</v>
      </c>
    </row>
    <row r="64" spans="2:11">
      <c r="B64" s="68" t="s">
        <v>839</v>
      </c>
      <c r="C64" s="68" t="s">
        <v>268</v>
      </c>
      <c r="D64" s="68" t="s">
        <v>404</v>
      </c>
      <c r="E64" s="68" t="s">
        <v>900</v>
      </c>
      <c r="F64" s="68">
        <f>IF(Override!$G66="",'APR Data'!$H64,Override!$G66)</f>
        <v>26.402813322202711</v>
      </c>
      <c r="G64" s="68" t="s">
        <v>300</v>
      </c>
      <c r="H64" s="68" t="s">
        <v>888</v>
      </c>
      <c r="I64" s="68" t="s">
        <v>919</v>
      </c>
      <c r="J64" s="92" t="s">
        <v>852</v>
      </c>
      <c r="K64" s="68" t="str">
        <f t="shared" si="0"/>
        <v xml:space="preserve"> Strategic regional water resources (water)</v>
      </c>
    </row>
    <row r="65" spans="2:11">
      <c r="B65" s="68" t="s">
        <v>839</v>
      </c>
      <c r="C65" s="68" t="s">
        <v>268</v>
      </c>
      <c r="D65" s="68" t="s">
        <v>413</v>
      </c>
      <c r="E65" s="68" t="s">
        <v>900</v>
      </c>
      <c r="F65" s="68">
        <f>IF(Override!$G67="",'APR Data'!$H65,Override!$G67)</f>
        <v>138.30902260061578</v>
      </c>
      <c r="G65" s="68" t="s">
        <v>300</v>
      </c>
      <c r="H65" s="68" t="s">
        <v>888</v>
      </c>
      <c r="I65" s="68" t="s">
        <v>919</v>
      </c>
      <c r="J65" s="92" t="s">
        <v>853</v>
      </c>
      <c r="K65" s="68" t="str">
        <f t="shared" si="0"/>
        <v xml:space="preserve"> Total metering expenditure  (water)</v>
      </c>
    </row>
    <row r="66" spans="2:11">
      <c r="B66" s="68" t="s">
        <v>839</v>
      </c>
      <c r="C66" s="68" t="s">
        <v>268</v>
      </c>
      <c r="D66" s="68" t="s">
        <v>422</v>
      </c>
      <c r="E66" s="68" t="s">
        <v>900</v>
      </c>
      <c r="F66" s="68">
        <f>IF(Override!$G68="",'APR Data'!$H66,Override!$G68)</f>
        <v>0</v>
      </c>
      <c r="G66" s="68" t="s">
        <v>300</v>
      </c>
      <c r="H66" s="68" t="s">
        <v>888</v>
      </c>
      <c r="I66" s="68" t="s">
        <v>919</v>
      </c>
      <c r="J66" s="92" t="s">
        <v>854</v>
      </c>
      <c r="K66" s="68" t="str">
        <f t="shared" si="0"/>
        <v xml:space="preserve"> Improvments to taste, odour and colour (water)</v>
      </c>
    </row>
    <row r="67" spans="2:11">
      <c r="B67" s="68" t="s">
        <v>839</v>
      </c>
      <c r="C67" s="68" t="s">
        <v>268</v>
      </c>
      <c r="D67" s="68" t="s">
        <v>431</v>
      </c>
      <c r="E67" s="68" t="s">
        <v>900</v>
      </c>
      <c r="F67" s="68">
        <f>IF(Override!$G69="",'APR Data'!$H67,Override!$G69)</f>
        <v>0</v>
      </c>
      <c r="G67" s="68" t="s">
        <v>300</v>
      </c>
      <c r="H67" s="68" t="s">
        <v>888</v>
      </c>
      <c r="I67" s="68" t="s">
        <v>920</v>
      </c>
      <c r="J67" s="92" t="s">
        <v>855</v>
      </c>
      <c r="K67" s="68" t="str">
        <f t="shared" si="0"/>
        <v xml:space="preserve"> Addressing raw water deterioration (grey solutions) (water)</v>
      </c>
    </row>
    <row r="68" spans="2:11">
      <c r="B68" s="68" t="s">
        <v>839</v>
      </c>
      <c r="C68" s="68" t="s">
        <v>268</v>
      </c>
      <c r="D68" s="68" t="s">
        <v>438</v>
      </c>
      <c r="E68" s="68" t="s">
        <v>900</v>
      </c>
      <c r="F68" s="68">
        <f>IF(Override!$G70="",'APR Data'!$H68,Override!$G70)</f>
        <v>0</v>
      </c>
      <c r="G68" s="68" t="s">
        <v>300</v>
      </c>
      <c r="H68" s="68" t="s">
        <v>888</v>
      </c>
      <c r="I68" s="68" t="s">
        <v>920</v>
      </c>
      <c r="J68" s="92" t="s">
        <v>856</v>
      </c>
      <c r="K68" s="68" t="str">
        <f t="shared" si="0"/>
        <v xml:space="preserve"> Addressing raw water deterioration (green solutions) (water)</v>
      </c>
    </row>
    <row r="69" spans="2:11">
      <c r="B69" s="68" t="s">
        <v>839</v>
      </c>
      <c r="C69" s="68" t="s">
        <v>268</v>
      </c>
      <c r="D69" s="68" t="s">
        <v>444</v>
      </c>
      <c r="E69" s="68" t="s">
        <v>900</v>
      </c>
      <c r="F69" s="68">
        <f>IF(Override!$G71="",'APR Data'!$H69,Override!$G71)</f>
        <v>21.459998027452848</v>
      </c>
      <c r="G69" s="68" t="s">
        <v>300</v>
      </c>
      <c r="H69" s="68" t="s">
        <v>888</v>
      </c>
      <c r="I69" s="68" t="s">
        <v>919</v>
      </c>
      <c r="J69" s="92" t="s">
        <v>857</v>
      </c>
      <c r="K69" s="68" t="str">
        <f t="shared" si="0"/>
        <v xml:space="preserve"> Addressing raw water deterioration (total) (water)</v>
      </c>
    </row>
    <row r="70" spans="2:11">
      <c r="B70" s="68" t="s">
        <v>839</v>
      </c>
      <c r="C70" s="68" t="s">
        <v>268</v>
      </c>
      <c r="D70" s="68" t="s">
        <v>452</v>
      </c>
      <c r="E70" s="68" t="s">
        <v>900</v>
      </c>
      <c r="F70" s="68">
        <f>IF(Override!$G72="",'APR Data'!$H70,Override!$G72)</f>
        <v>0</v>
      </c>
      <c r="G70" s="68" t="s">
        <v>300</v>
      </c>
      <c r="H70" s="68" t="s">
        <v>888</v>
      </c>
      <c r="I70" s="68" t="s">
        <v>919</v>
      </c>
      <c r="J70" s="92" t="s">
        <v>858</v>
      </c>
      <c r="K70" s="68" t="str">
        <f t="shared" si="0"/>
        <v xml:space="preserve"> Improvements to river flow (water)</v>
      </c>
    </row>
    <row r="71" spans="2:11">
      <c r="B71" s="68" t="s">
        <v>839</v>
      </c>
      <c r="C71" s="68" t="s">
        <v>268</v>
      </c>
      <c r="D71" s="68" t="s">
        <v>461</v>
      </c>
      <c r="E71" s="68" t="s">
        <v>900</v>
      </c>
      <c r="F71" s="68">
        <f>IF(Override!$G73="",'APR Data'!$H71,Override!$G73)</f>
        <v>19.912469100502321</v>
      </c>
      <c r="G71" s="68" t="s">
        <v>300</v>
      </c>
      <c r="H71" s="68" t="s">
        <v>888</v>
      </c>
      <c r="I71" s="68" t="s">
        <v>919</v>
      </c>
      <c r="J71" s="92" t="s">
        <v>859</v>
      </c>
      <c r="K71" s="68" t="str">
        <f t="shared" ref="K71:K134" si="1">RIGHT(D71,LEN(D71)-15)</f>
        <v xml:space="preserve"> Enhancing resilience to low probability high consequence events (water)</v>
      </c>
    </row>
    <row r="72" spans="2:11">
      <c r="B72" s="68" t="s">
        <v>839</v>
      </c>
      <c r="C72" s="68" t="s">
        <v>268</v>
      </c>
      <c r="D72" s="68" t="s">
        <v>470</v>
      </c>
      <c r="E72" s="68" t="s">
        <v>900</v>
      </c>
      <c r="F72" s="68">
        <f>IF(Override!$G74="",'APR Data'!$H72,Override!$G74)</f>
        <v>0</v>
      </c>
      <c r="G72" s="68" t="s">
        <v>300</v>
      </c>
      <c r="H72" s="68" t="s">
        <v>888</v>
      </c>
      <c r="I72" s="68" t="s">
        <v>920</v>
      </c>
      <c r="J72" s="92" t="s">
        <v>860</v>
      </c>
      <c r="K72" s="68" t="str">
        <f t="shared" si="1"/>
        <v xml:space="preserve"> Conditioning water to reduce plumbosolvency (water)</v>
      </c>
    </row>
    <row r="73" spans="2:11">
      <c r="B73" s="68" t="s">
        <v>839</v>
      </c>
      <c r="C73" s="68" t="s">
        <v>268</v>
      </c>
      <c r="D73" s="68" t="s">
        <v>479</v>
      </c>
      <c r="E73" s="68" t="s">
        <v>900</v>
      </c>
      <c r="F73" s="68">
        <f>IF(Override!$G75="",'APR Data'!$H73,Override!$G75)</f>
        <v>0</v>
      </c>
      <c r="G73" s="68" t="s">
        <v>300</v>
      </c>
      <c r="H73" s="68" t="s">
        <v>888</v>
      </c>
      <c r="I73" s="68" t="s">
        <v>920</v>
      </c>
      <c r="J73" s="92" t="s">
        <v>861</v>
      </c>
      <c r="K73" s="68" t="str">
        <f t="shared" si="1"/>
        <v xml:space="preserve"> Lead communication pipes replaced or relined for water quality(water)</v>
      </c>
    </row>
    <row r="74" spans="2:11">
      <c r="B74" s="68" t="s">
        <v>839</v>
      </c>
      <c r="C74" s="68" t="s">
        <v>268</v>
      </c>
      <c r="D74" s="68" t="s">
        <v>488</v>
      </c>
      <c r="E74" s="68" t="s">
        <v>900</v>
      </c>
      <c r="F74" s="68">
        <f>IF(Override!$G76="",'APR Data'!$H74,Override!$G76)</f>
        <v>0</v>
      </c>
      <c r="G74" s="68" t="s">
        <v>300</v>
      </c>
      <c r="H74" s="68" t="s">
        <v>888</v>
      </c>
      <c r="I74" s="68" t="s">
        <v>920</v>
      </c>
      <c r="J74" s="92" t="s">
        <v>862</v>
      </c>
      <c r="K74" s="68" t="str">
        <f t="shared" si="1"/>
        <v xml:space="preserve"> Other lead reduction related activity (water)</v>
      </c>
    </row>
    <row r="75" spans="2:11">
      <c r="B75" s="68" t="s">
        <v>839</v>
      </c>
      <c r="C75" s="68" t="s">
        <v>268</v>
      </c>
      <c r="D75" s="68" t="s">
        <v>497</v>
      </c>
      <c r="E75" s="68" t="s">
        <v>900</v>
      </c>
      <c r="F75" s="68">
        <f>IF(Override!$G77="",'APR Data'!$H75,Override!$G77)</f>
        <v>13.048756852175952</v>
      </c>
      <c r="G75" s="68" t="s">
        <v>300</v>
      </c>
      <c r="H75" s="68" t="s">
        <v>888</v>
      </c>
      <c r="I75" s="68" t="s">
        <v>919</v>
      </c>
      <c r="J75" s="92" t="s">
        <v>863</v>
      </c>
      <c r="K75" s="68" t="str">
        <f t="shared" si="1"/>
        <v xml:space="preserve"> Meeting lead standards (Total) (water)</v>
      </c>
    </row>
    <row r="76" spans="2:11">
      <c r="B76" s="68" t="s">
        <v>839</v>
      </c>
      <c r="C76" s="68" t="s">
        <v>268</v>
      </c>
      <c r="D76" s="68" t="s">
        <v>506</v>
      </c>
      <c r="E76" s="68" t="s">
        <v>900</v>
      </c>
      <c r="F76" s="68">
        <f>IF(Override!$G78="",'APR Data'!$H76,Override!$G78)</f>
        <v>15.20069045149458</v>
      </c>
      <c r="G76" s="68" t="s">
        <v>300</v>
      </c>
      <c r="H76" s="68" t="s">
        <v>888</v>
      </c>
      <c r="I76" s="68" t="s">
        <v>919</v>
      </c>
      <c r="J76" s="92" t="s">
        <v>864</v>
      </c>
      <c r="K76" s="68" t="str">
        <f t="shared" si="1"/>
        <v xml:space="preserve"> Security - SEMD (water)</v>
      </c>
    </row>
    <row r="77" spans="2:11">
      <c r="B77" s="68" t="s">
        <v>839</v>
      </c>
      <c r="C77" s="68" t="s">
        <v>268</v>
      </c>
      <c r="D77" s="68" t="s">
        <v>515</v>
      </c>
      <c r="E77" s="68" t="s">
        <v>900</v>
      </c>
      <c r="F77" s="68">
        <f>IF(Override!$G79="",'APR Data'!$H77,Override!$G79)</f>
        <v>0</v>
      </c>
      <c r="G77" s="68" t="s">
        <v>300</v>
      </c>
      <c r="H77" s="68" t="s">
        <v>888</v>
      </c>
      <c r="I77" s="68" t="s">
        <v>919</v>
      </c>
      <c r="J77" s="92" t="s">
        <v>865</v>
      </c>
      <c r="K77" s="68" t="str">
        <f t="shared" si="1"/>
        <v xml:space="preserve"> Security - Non-SEMD (water)</v>
      </c>
    </row>
    <row r="78" spans="2:11">
      <c r="B78" s="68" t="s">
        <v>839</v>
      </c>
      <c r="C78" s="68" t="s">
        <v>268</v>
      </c>
      <c r="D78" s="68" t="s">
        <v>524</v>
      </c>
      <c r="E78" s="68" t="s">
        <v>900</v>
      </c>
      <c r="F78" s="68">
        <f>IF(Override!$G80="",'APR Data'!$H78,Override!$G80)</f>
        <v>0</v>
      </c>
      <c r="G78" s="68" t="s">
        <v>300</v>
      </c>
      <c r="H78" s="68" t="s">
        <v>888</v>
      </c>
      <c r="I78" s="68" t="s">
        <v>919</v>
      </c>
      <c r="J78" s="92" t="s">
        <v>866</v>
      </c>
      <c r="K78" s="68" t="str">
        <f t="shared" si="1"/>
        <v xml:space="preserve"> *Additional lines total (water)</v>
      </c>
    </row>
    <row r="79" spans="2:11">
      <c r="B79" s="68" t="s">
        <v>839</v>
      </c>
      <c r="C79" s="68" t="s">
        <v>268</v>
      </c>
      <c r="D79" s="68" t="s">
        <v>587</v>
      </c>
      <c r="E79" s="68" t="s">
        <v>900</v>
      </c>
      <c r="F79" s="68">
        <f>IF(Override!$G81="",'APR Data'!$H79,Override!$G81)</f>
        <v>0.12067870579251247</v>
      </c>
      <c r="G79" s="68" t="s">
        <v>300</v>
      </c>
      <c r="H79" s="68" t="s">
        <v>888</v>
      </c>
      <c r="I79" s="68" t="s">
        <v>919</v>
      </c>
      <c r="J79" s="68" t="s">
        <v>867</v>
      </c>
      <c r="K79" s="68" t="str">
        <f t="shared" si="1"/>
        <v xml:space="preserve"> Conservation drivers (wastewater)</v>
      </c>
    </row>
    <row r="80" spans="2:11">
      <c r="B80" s="68" t="s">
        <v>839</v>
      </c>
      <c r="C80" s="68" t="s">
        <v>268</v>
      </c>
      <c r="D80" s="68" t="s">
        <v>596</v>
      </c>
      <c r="E80" s="68" t="s">
        <v>900</v>
      </c>
      <c r="F80" s="68">
        <f>IF(Override!$G82="",'APR Data'!$H80,Override!$G82)</f>
        <v>9.0895049925097435</v>
      </c>
      <c r="G80" s="68" t="s">
        <v>300</v>
      </c>
      <c r="H80" s="68" t="s">
        <v>888</v>
      </c>
      <c r="I80" s="68" t="s">
        <v>919</v>
      </c>
      <c r="J80" s="68" t="s">
        <v>868</v>
      </c>
      <c r="K80" s="68" t="str">
        <f t="shared" si="1"/>
        <v xml:space="preserve"> Event Duration Monitoring at intermittent discharges (wastewater)</v>
      </c>
    </row>
    <row r="81" spans="2:11">
      <c r="B81" s="68" t="s">
        <v>839</v>
      </c>
      <c r="C81" s="68" t="s">
        <v>268</v>
      </c>
      <c r="D81" s="68" t="s">
        <v>605</v>
      </c>
      <c r="E81" s="68" t="s">
        <v>900</v>
      </c>
      <c r="F81" s="68">
        <f>IF(Override!$G83="",'APR Data'!$H81,Override!$G83)</f>
        <v>13.615558929748975</v>
      </c>
      <c r="G81" s="68" t="s">
        <v>300</v>
      </c>
      <c r="H81" s="68" t="s">
        <v>888</v>
      </c>
      <c r="I81" s="68" t="s">
        <v>919</v>
      </c>
      <c r="J81" s="68" t="s">
        <v>869</v>
      </c>
      <c r="K81" s="68" t="str">
        <f t="shared" si="1"/>
        <v xml:space="preserve"> Flow monitoring at sewage treatment works (wastewater)</v>
      </c>
    </row>
    <row r="82" spans="2:11">
      <c r="B82" s="68" t="s">
        <v>839</v>
      </c>
      <c r="C82" s="68" t="s">
        <v>268</v>
      </c>
      <c r="D82" s="68" t="s">
        <v>614</v>
      </c>
      <c r="E82" s="68" t="s">
        <v>900</v>
      </c>
      <c r="F82" s="68">
        <f>IF(Override!$G84="",'APR Data'!$H82,Override!$G84)</f>
        <v>78.706439466885712</v>
      </c>
      <c r="G82" s="68" t="s">
        <v>300</v>
      </c>
      <c r="H82" s="68" t="s">
        <v>888</v>
      </c>
      <c r="I82" s="68" t="s">
        <v>919</v>
      </c>
      <c r="J82" s="68" t="s">
        <v>870</v>
      </c>
      <c r="K82" s="68" t="str">
        <f t="shared" si="1"/>
        <v xml:space="preserve"> Schemes to increase flow to full treatment (wastewater)</v>
      </c>
    </row>
    <row r="83" spans="2:11">
      <c r="B83" s="68" t="s">
        <v>839</v>
      </c>
      <c r="C83" s="68" t="s">
        <v>268</v>
      </c>
      <c r="D83" s="68" t="s">
        <v>623</v>
      </c>
      <c r="E83" s="68" t="s">
        <v>900</v>
      </c>
      <c r="F83" s="68">
        <f>IF(Override!$G85="",'APR Data'!$H83,Override!$G85)</f>
        <v>120.50958126551461</v>
      </c>
      <c r="G83" s="68" t="s">
        <v>300</v>
      </c>
      <c r="H83" s="68" t="s">
        <v>888</v>
      </c>
      <c r="I83" s="68" t="s">
        <v>919</v>
      </c>
      <c r="J83" s="68" t="s">
        <v>871</v>
      </c>
      <c r="K83" s="68" t="str">
        <f t="shared" si="1"/>
        <v xml:space="preserve"> Schemes to increase storm tank capacity (wastewater)</v>
      </c>
    </row>
    <row r="84" spans="2:11">
      <c r="B84" s="68" t="s">
        <v>839</v>
      </c>
      <c r="C84" s="68" t="s">
        <v>268</v>
      </c>
      <c r="D84" s="68" t="s">
        <v>815</v>
      </c>
      <c r="E84" s="68" t="s">
        <v>900</v>
      </c>
      <c r="F84" s="68">
        <f>IF(Override!$G86="",'APR Data'!$H84,Override!$G86)</f>
        <v>7.9818025281307587</v>
      </c>
      <c r="G84" s="68" t="s">
        <v>300</v>
      </c>
      <c r="H84" s="68" t="s">
        <v>888</v>
      </c>
      <c r="I84" s="68" t="s">
        <v>919</v>
      </c>
      <c r="J84" s="68" t="s">
        <v>872</v>
      </c>
      <c r="K84" s="68" t="str">
        <f t="shared" si="1"/>
        <v xml:space="preserve"> Storage schemes to reduce spill frequency at CSOs, storm tanks, etc (wastewater)</v>
      </c>
    </row>
    <row r="85" spans="2:11">
      <c r="B85" s="68" t="s">
        <v>839</v>
      </c>
      <c r="C85" s="68" t="s">
        <v>268</v>
      </c>
      <c r="D85" s="68" t="s">
        <v>632</v>
      </c>
      <c r="E85" s="68" t="s">
        <v>900</v>
      </c>
      <c r="F85" s="68">
        <f>IF(Override!$G87="",'APR Data'!$H85,Override!$G87)</f>
        <v>14.234838644246302</v>
      </c>
      <c r="G85" s="68" t="s">
        <v>300</v>
      </c>
      <c r="H85" s="68" t="s">
        <v>888</v>
      </c>
      <c r="I85" s="68" t="s">
        <v>919</v>
      </c>
      <c r="J85" s="68" t="s">
        <v>873</v>
      </c>
      <c r="K85" s="68" t="str">
        <f t="shared" si="1"/>
        <v xml:space="preserve"> Chemical removals schemes (wastewater)</v>
      </c>
    </row>
    <row r="86" spans="2:11">
      <c r="B86" s="68" t="s">
        <v>839</v>
      </c>
      <c r="C86" s="68" t="s">
        <v>268</v>
      </c>
      <c r="D86" s="68" t="s">
        <v>641</v>
      </c>
      <c r="E86" s="68" t="s">
        <v>900</v>
      </c>
      <c r="F86" s="68">
        <f>IF(Override!$G88="",'APR Data'!$H86,Override!$G88)</f>
        <v>3.8366676156861006</v>
      </c>
      <c r="G86" s="68" t="s">
        <v>300</v>
      </c>
      <c r="H86" s="68" t="s">
        <v>888</v>
      </c>
      <c r="I86" s="68" t="s">
        <v>919</v>
      </c>
      <c r="J86" s="68" t="s">
        <v>874</v>
      </c>
      <c r="K86" s="68" t="str">
        <f t="shared" si="1"/>
        <v xml:space="preserve"> Chemicals monitoring/ investigations/ options appraisals (wastewater)</v>
      </c>
    </row>
    <row r="87" spans="2:11">
      <c r="B87" s="68" t="s">
        <v>839</v>
      </c>
      <c r="C87" s="68" t="s">
        <v>268</v>
      </c>
      <c r="D87" s="68" t="s">
        <v>824</v>
      </c>
      <c r="E87" s="68" t="s">
        <v>900</v>
      </c>
      <c r="F87" s="68">
        <f>IF(Override!$G89="",'APR Data'!$H87,Override!$G89)</f>
        <v>0</v>
      </c>
      <c r="G87" s="68" t="s">
        <v>300</v>
      </c>
      <c r="H87" s="68" t="s">
        <v>888</v>
      </c>
      <c r="I87" s="68" t="s">
        <v>919</v>
      </c>
      <c r="J87" s="68" t="s">
        <v>875</v>
      </c>
      <c r="K87" s="68" t="str">
        <f t="shared" si="1"/>
        <v xml:space="preserve"> Nitrogen removal (wastewater)</v>
      </c>
    </row>
    <row r="88" spans="2:11">
      <c r="B88" s="68" t="s">
        <v>839</v>
      </c>
      <c r="C88" s="68" t="s">
        <v>268</v>
      </c>
      <c r="D88" s="68" t="s">
        <v>656</v>
      </c>
      <c r="E88" s="68" t="s">
        <v>900</v>
      </c>
      <c r="F88" s="68">
        <f>IF(Override!$G90="",'APR Data'!$H88,Override!$G90)</f>
        <v>400.74747545793133</v>
      </c>
      <c r="G88" s="68" t="s">
        <v>300</v>
      </c>
      <c r="H88" s="68" t="s">
        <v>888</v>
      </c>
      <c r="I88" s="68" t="s">
        <v>919</v>
      </c>
      <c r="J88" s="68" t="s">
        <v>876</v>
      </c>
      <c r="K88" s="68" t="str">
        <f t="shared" si="1"/>
        <v xml:space="preserve"> Phosphorus removal (wastewater)</v>
      </c>
    </row>
    <row r="89" spans="2:11">
      <c r="B89" s="68" t="s">
        <v>839</v>
      </c>
      <c r="C89" s="68" t="s">
        <v>268</v>
      </c>
      <c r="D89" s="68" t="s">
        <v>665</v>
      </c>
      <c r="E89" s="68" t="s">
        <v>900</v>
      </c>
      <c r="F89" s="68">
        <f>IF(Override!$G91="",'APR Data'!$H89,Override!$G91)</f>
        <v>33.086093972511691</v>
      </c>
      <c r="G89" s="68" t="s">
        <v>300</v>
      </c>
      <c r="H89" s="68" t="s">
        <v>888</v>
      </c>
      <c r="I89" s="68" t="s">
        <v>919</v>
      </c>
      <c r="J89" s="68" t="s">
        <v>877</v>
      </c>
      <c r="K89" s="68" t="str">
        <f t="shared" si="1"/>
        <v xml:space="preserve"> Reduction of sanitary parameters (wastewater)</v>
      </c>
    </row>
    <row r="90" spans="2:11">
      <c r="B90" s="68" t="s">
        <v>839</v>
      </c>
      <c r="C90" s="68" t="s">
        <v>268</v>
      </c>
      <c r="D90" s="68" t="s">
        <v>674</v>
      </c>
      <c r="E90" s="68" t="s">
        <v>900</v>
      </c>
      <c r="F90" s="68">
        <f>IF(Override!$G92="",'APR Data'!$H90,Override!$G92)</f>
        <v>24.626407838146868</v>
      </c>
      <c r="G90" s="68" t="s">
        <v>300</v>
      </c>
      <c r="H90" s="68" t="s">
        <v>888</v>
      </c>
      <c r="I90" s="68" t="s">
        <v>919</v>
      </c>
      <c r="J90" s="68" t="s">
        <v>878</v>
      </c>
      <c r="K90" s="68" t="str">
        <f t="shared" si="1"/>
        <v xml:space="preserve"> UV disinfection (or similar) (wastewater)</v>
      </c>
    </row>
    <row r="91" spans="2:11">
      <c r="B91" s="68" t="s">
        <v>839</v>
      </c>
      <c r="C91" s="68" t="s">
        <v>268</v>
      </c>
      <c r="D91" s="68" t="s">
        <v>683</v>
      </c>
      <c r="E91" s="68" t="s">
        <v>900</v>
      </c>
      <c r="F91" s="68">
        <f>IF(Override!$G93="",'APR Data'!$H91,Override!$G93)</f>
        <v>0.2766503563464312</v>
      </c>
      <c r="G91" s="68" t="s">
        <v>300</v>
      </c>
      <c r="H91" s="68" t="s">
        <v>888</v>
      </c>
      <c r="I91" s="68" t="s">
        <v>919</v>
      </c>
      <c r="J91" s="68" t="s">
        <v>879</v>
      </c>
      <c r="K91" s="68" t="str">
        <f t="shared" si="1"/>
        <v xml:space="preserve"> Investigations (wastewater)</v>
      </c>
    </row>
    <row r="92" spans="2:11">
      <c r="B92" s="68" t="s">
        <v>839</v>
      </c>
      <c r="C92" s="68" t="s">
        <v>268</v>
      </c>
      <c r="D92" s="68" t="s">
        <v>689</v>
      </c>
      <c r="E92" s="68" t="s">
        <v>900</v>
      </c>
      <c r="F92" s="68">
        <f>IF(Override!$G96="",'APR Data'!$H92,Override!$G96)</f>
        <v>38.366352387922944</v>
      </c>
      <c r="G92" s="68" t="s">
        <v>300</v>
      </c>
      <c r="H92" s="68" t="s">
        <v>888</v>
      </c>
      <c r="I92" s="68" t="s">
        <v>919</v>
      </c>
      <c r="J92" s="68" t="s">
        <v>880</v>
      </c>
      <c r="K92" s="68" t="str">
        <f t="shared" si="1"/>
        <v xml:space="preserve"> First time sewerage (wastewater)</v>
      </c>
    </row>
    <row r="93" spans="2:11">
      <c r="B93" s="68" t="s">
        <v>839</v>
      </c>
      <c r="C93" s="68" t="s">
        <v>268</v>
      </c>
      <c r="D93" s="68" t="s">
        <v>698</v>
      </c>
      <c r="E93" s="68" t="s">
        <v>900</v>
      </c>
      <c r="F93" s="68">
        <f>IF(Override!$G97="",'APR Data'!$H93,Override!$G97)</f>
        <v>0</v>
      </c>
      <c r="G93" s="68" t="s">
        <v>300</v>
      </c>
      <c r="H93" s="68" t="s">
        <v>888</v>
      </c>
      <c r="I93" s="68" t="s">
        <v>919</v>
      </c>
      <c r="J93" s="68" t="s">
        <v>881</v>
      </c>
      <c r="K93" s="68" t="str">
        <f t="shared" si="1"/>
        <v xml:space="preserve"> Sludge enhancement (quality) (wastewater)</v>
      </c>
    </row>
    <row r="94" spans="2:11">
      <c r="B94" s="68" t="s">
        <v>839</v>
      </c>
      <c r="C94" s="68" t="s">
        <v>268</v>
      </c>
      <c r="D94" s="68" t="s">
        <v>707</v>
      </c>
      <c r="E94" s="68" t="s">
        <v>900</v>
      </c>
      <c r="F94" s="68">
        <f>IF(Override!$G98="",'APR Data'!$H94,Override!$G98)</f>
        <v>12.169252895373809</v>
      </c>
      <c r="G94" s="68" t="s">
        <v>300</v>
      </c>
      <c r="H94" s="68" t="s">
        <v>888</v>
      </c>
      <c r="I94" s="68" t="s">
        <v>919</v>
      </c>
      <c r="J94" s="68" t="s">
        <v>882</v>
      </c>
      <c r="K94" s="68" t="str">
        <f t="shared" si="1"/>
        <v xml:space="preserve"> Sludge enhancement (growth) (wastewater)</v>
      </c>
    </row>
    <row r="95" spans="2:11">
      <c r="B95" s="68" t="s">
        <v>839</v>
      </c>
      <c r="C95" s="68" t="s">
        <v>268</v>
      </c>
      <c r="D95" s="68" t="s">
        <v>716</v>
      </c>
      <c r="E95" s="68" t="s">
        <v>900</v>
      </c>
      <c r="F95" s="68">
        <f>IF(Override!$G99="",'APR Data'!$H95,Override!$G99)</f>
        <v>12.923253978009328</v>
      </c>
      <c r="G95" s="68" t="s">
        <v>300</v>
      </c>
      <c r="H95" s="68" t="s">
        <v>888</v>
      </c>
      <c r="I95" s="68" t="s">
        <v>919</v>
      </c>
      <c r="J95" s="68" t="s">
        <v>883</v>
      </c>
      <c r="K95" s="68" t="str">
        <f t="shared" si="1"/>
        <v xml:space="preserve"> Odour (wastewater)</v>
      </c>
    </row>
    <row r="96" spans="2:11">
      <c r="B96" s="68" t="s">
        <v>839</v>
      </c>
      <c r="C96" s="68" t="s">
        <v>268</v>
      </c>
      <c r="D96" s="68" t="s">
        <v>725</v>
      </c>
      <c r="E96" s="68" t="s">
        <v>900</v>
      </c>
      <c r="F96" s="68">
        <f>IF(Override!$G100="",'APR Data'!$H96,Override!$G100)</f>
        <v>13.151225692442615</v>
      </c>
      <c r="G96" s="68" t="s">
        <v>300</v>
      </c>
      <c r="H96" s="68" t="s">
        <v>888</v>
      </c>
      <c r="I96" s="68" t="s">
        <v>919</v>
      </c>
      <c r="J96" s="68" t="s">
        <v>884</v>
      </c>
      <c r="K96" s="68" t="str">
        <f t="shared" si="1"/>
        <v xml:space="preserve"> Enhancing resilience to low probability high consequence events (wastewater)</v>
      </c>
    </row>
    <row r="97" spans="2:11">
      <c r="B97" s="68" t="s">
        <v>839</v>
      </c>
      <c r="C97" s="68" t="s">
        <v>268</v>
      </c>
      <c r="D97" s="68" t="s">
        <v>734</v>
      </c>
      <c r="E97" s="68" t="s">
        <v>900</v>
      </c>
      <c r="F97" s="68">
        <f>IF(Override!$G101="",'APR Data'!$H97,Override!$G101)</f>
        <v>0</v>
      </c>
      <c r="G97" s="68" t="s">
        <v>300</v>
      </c>
      <c r="H97" s="68" t="s">
        <v>888</v>
      </c>
      <c r="I97" s="68" t="s">
        <v>919</v>
      </c>
      <c r="J97" s="68" t="s">
        <v>885</v>
      </c>
      <c r="K97" s="68" t="str">
        <f t="shared" si="1"/>
        <v xml:space="preserve"> Security - SEMD (wastewater)</v>
      </c>
    </row>
    <row r="98" spans="2:11">
      <c r="B98" s="68" t="s">
        <v>839</v>
      </c>
      <c r="C98" s="68" t="s">
        <v>268</v>
      </c>
      <c r="D98" s="68" t="s">
        <v>743</v>
      </c>
      <c r="E98" s="68" t="s">
        <v>900</v>
      </c>
      <c r="F98" s="68">
        <f>IF(Override!$G102="",'APR Data'!$H98,Override!$G102)</f>
        <v>1.1919705539120915</v>
      </c>
      <c r="G98" s="68" t="s">
        <v>300</v>
      </c>
      <c r="H98" s="68" t="s">
        <v>888</v>
      </c>
      <c r="I98" s="68" t="s">
        <v>919</v>
      </c>
      <c r="J98" s="68" t="s">
        <v>886</v>
      </c>
      <c r="K98" s="68" t="str">
        <f t="shared" si="1"/>
        <v xml:space="preserve"> Security - Non-SEMD (wastewater)</v>
      </c>
    </row>
    <row r="99" spans="2:11">
      <c r="B99" s="68" t="s">
        <v>839</v>
      </c>
      <c r="C99" s="68" t="s">
        <v>268</v>
      </c>
      <c r="D99" s="68" t="s">
        <v>752</v>
      </c>
      <c r="E99" s="68" t="s">
        <v>900</v>
      </c>
      <c r="F99" s="68">
        <f>IF(Override!$G103="",'APR Data'!$H99,Override!$G103)</f>
        <v>0</v>
      </c>
      <c r="G99" s="68" t="s">
        <v>300</v>
      </c>
      <c r="H99" s="68" t="s">
        <v>888</v>
      </c>
      <c r="I99" s="68" t="s">
        <v>919</v>
      </c>
      <c r="J99" s="68" t="s">
        <v>887</v>
      </c>
      <c r="K99" s="68" t="str">
        <f t="shared" si="1"/>
        <v xml:space="preserve"> *Additional lines total (wastewater)</v>
      </c>
    </row>
    <row r="100" spans="2:11">
      <c r="B100" s="68" t="s">
        <v>839</v>
      </c>
      <c r="C100" s="68" t="s">
        <v>268</v>
      </c>
      <c r="D100" s="68" t="s">
        <v>308</v>
      </c>
      <c r="E100" s="68" t="s">
        <v>900</v>
      </c>
      <c r="F100" s="68">
        <f>IF(Override!$G104="",'APR Data'!$H100,Override!$G104)</f>
        <v>0</v>
      </c>
      <c r="G100" s="68" t="s">
        <v>300</v>
      </c>
      <c r="H100" s="68" t="s">
        <v>889</v>
      </c>
      <c r="I100" s="68" t="s">
        <v>919</v>
      </c>
      <c r="J100" s="92" t="s">
        <v>841</v>
      </c>
      <c r="K100" s="68" t="str">
        <f t="shared" si="1"/>
        <v xml:space="preserve"> Ecological improvements at abstractions (water)</v>
      </c>
    </row>
    <row r="101" spans="2:11">
      <c r="B101" s="68" t="s">
        <v>839</v>
      </c>
      <c r="C101" s="68" t="s">
        <v>268</v>
      </c>
      <c r="D101" s="68" t="s">
        <v>317</v>
      </c>
      <c r="E101" s="68" t="s">
        <v>900</v>
      </c>
      <c r="F101" s="68">
        <f>IF(Override!$G105="",'APR Data'!$H101,Override!$G105)</f>
        <v>9.1769999999999996</v>
      </c>
      <c r="G101" s="68" t="s">
        <v>300</v>
      </c>
      <c r="H101" s="68" t="s">
        <v>889</v>
      </c>
      <c r="I101" s="68" t="s">
        <v>919</v>
      </c>
      <c r="J101" s="92" t="s">
        <v>842</v>
      </c>
      <c r="K101" s="68" t="str">
        <f t="shared" si="1"/>
        <v xml:space="preserve"> Eels Regulations (measures at intakes) (water)</v>
      </c>
    </row>
    <row r="102" spans="2:11">
      <c r="B102" s="68" t="s">
        <v>839</v>
      </c>
      <c r="C102" s="68" t="s">
        <v>268</v>
      </c>
      <c r="D102" s="68" t="s">
        <v>326</v>
      </c>
      <c r="E102" s="68" t="s">
        <v>900</v>
      </c>
      <c r="F102" s="68">
        <f>IF(Override!$G106="",'APR Data'!$H102,Override!$G106)</f>
        <v>5.453507381065557</v>
      </c>
      <c r="G102" s="68" t="s">
        <v>300</v>
      </c>
      <c r="H102" s="68" t="s">
        <v>889</v>
      </c>
      <c r="I102" s="68" t="s">
        <v>919</v>
      </c>
      <c r="J102" s="92" t="s">
        <v>843</v>
      </c>
      <c r="K102" s="68" t="str">
        <f t="shared" si="1"/>
        <v xml:space="preserve"> Invasive Non Native Species (water)</v>
      </c>
    </row>
    <row r="103" spans="2:11">
      <c r="B103" s="68" t="s">
        <v>839</v>
      </c>
      <c r="C103" s="68" t="s">
        <v>268</v>
      </c>
      <c r="D103" s="68" t="s">
        <v>335</v>
      </c>
      <c r="E103" s="68" t="s">
        <v>900</v>
      </c>
      <c r="F103" s="68">
        <f>IF(Override!$G107="",'APR Data'!$H103,Override!$G107)</f>
        <v>36.471884580173352</v>
      </c>
      <c r="G103" s="68" t="s">
        <v>300</v>
      </c>
      <c r="H103" s="68" t="s">
        <v>889</v>
      </c>
      <c r="I103" s="68" t="s">
        <v>919</v>
      </c>
      <c r="J103" s="92" t="s">
        <v>844</v>
      </c>
      <c r="K103" s="68" t="str">
        <f t="shared" si="1"/>
        <v xml:space="preserve"> Drinking Water Protected Areas (schemes) (water)</v>
      </c>
    </row>
    <row r="104" spans="2:11">
      <c r="B104" s="68" t="s">
        <v>839</v>
      </c>
      <c r="C104" s="68" t="s">
        <v>268</v>
      </c>
      <c r="D104" s="68" t="s">
        <v>344</v>
      </c>
      <c r="E104" s="68" t="s">
        <v>900</v>
      </c>
      <c r="F104" s="68">
        <f>IF(Override!$G108="",'APR Data'!$H104,Override!$G108)</f>
        <v>30.868349732719981</v>
      </c>
      <c r="G104" s="68" t="s">
        <v>300</v>
      </c>
      <c r="H104" s="68" t="s">
        <v>889</v>
      </c>
      <c r="I104" s="68" t="s">
        <v>919</v>
      </c>
      <c r="J104" s="92" t="s">
        <v>845</v>
      </c>
      <c r="K104" s="68" t="str">
        <f t="shared" si="1"/>
        <v xml:space="preserve"> Water Framework Directive measure (water)</v>
      </c>
    </row>
    <row r="105" spans="2:11">
      <c r="B105" s="68" t="s">
        <v>839</v>
      </c>
      <c r="C105" s="68" t="s">
        <v>268</v>
      </c>
      <c r="D105" s="68" t="s">
        <v>353</v>
      </c>
      <c r="E105" s="68" t="s">
        <v>900</v>
      </c>
      <c r="F105" s="68">
        <f>IF(Override!$G109="",'APR Data'!$H105,Override!$G109)</f>
        <v>1.2019662091036247</v>
      </c>
      <c r="G105" s="68" t="s">
        <v>300</v>
      </c>
      <c r="H105" s="68" t="s">
        <v>889</v>
      </c>
      <c r="I105" s="68" t="s">
        <v>919</v>
      </c>
      <c r="J105" s="92" t="s">
        <v>846</v>
      </c>
      <c r="K105" s="68" t="str">
        <f t="shared" si="1"/>
        <v xml:space="preserve"> Investigations (water)</v>
      </c>
    </row>
    <row r="106" spans="2:11">
      <c r="B106" s="68" t="s">
        <v>839</v>
      </c>
      <c r="C106" s="68" t="s">
        <v>268</v>
      </c>
      <c r="D106" s="68" t="s">
        <v>362</v>
      </c>
      <c r="E106" s="68" t="s">
        <v>900</v>
      </c>
      <c r="F106" s="68">
        <f>IF(Override!$G110="",'APR Data'!$H106,Override!$G110)</f>
        <v>87.335016942655557</v>
      </c>
      <c r="G106" s="68" t="s">
        <v>300</v>
      </c>
      <c r="H106" s="68" t="s">
        <v>889</v>
      </c>
      <c r="I106" s="68" t="s">
        <v>919</v>
      </c>
      <c r="J106" s="92" t="s">
        <v>847</v>
      </c>
      <c r="K106" s="68" t="str">
        <f t="shared" si="1"/>
        <v xml:space="preserve"> Supply-side improvements delivering benefits in 2020-2025 (water)</v>
      </c>
    </row>
    <row r="107" spans="2:11">
      <c r="B107" s="68" t="s">
        <v>839</v>
      </c>
      <c r="C107" s="68" t="s">
        <v>268</v>
      </c>
      <c r="D107" s="68" t="s">
        <v>371</v>
      </c>
      <c r="E107" s="68" t="s">
        <v>900</v>
      </c>
      <c r="F107" s="68">
        <f>IF(Override!$G111="",'APR Data'!$H107,Override!$G111)</f>
        <v>0</v>
      </c>
      <c r="G107" s="68" t="s">
        <v>300</v>
      </c>
      <c r="H107" s="68" t="s">
        <v>889</v>
      </c>
      <c r="I107" s="68" t="s">
        <v>919</v>
      </c>
      <c r="J107" s="92" t="s">
        <v>848</v>
      </c>
      <c r="K107" s="68" t="str">
        <f t="shared" si="1"/>
        <v xml:space="preserve"> Demand-side improvements delivering benefits in 2020-2025 (excl leakage and metering) (water)</v>
      </c>
    </row>
    <row r="108" spans="2:11">
      <c r="B108" s="68" t="s">
        <v>839</v>
      </c>
      <c r="C108" s="68" t="s">
        <v>268</v>
      </c>
      <c r="D108" s="68" t="s">
        <v>380</v>
      </c>
      <c r="E108" s="68" t="s">
        <v>900</v>
      </c>
      <c r="F108" s="68">
        <f>IF(Override!$G112="",'APR Data'!$H108,Override!$G112)</f>
        <v>79.857669046316801</v>
      </c>
      <c r="G108" s="68" t="s">
        <v>300</v>
      </c>
      <c r="H108" s="68" t="s">
        <v>889</v>
      </c>
      <c r="I108" s="68" t="s">
        <v>919</v>
      </c>
      <c r="J108" s="92" t="s">
        <v>849</v>
      </c>
      <c r="K108" s="68" t="str">
        <f t="shared" si="1"/>
        <v xml:space="preserve"> Leakage improvements delivering benefits in 2020-2025 (water)</v>
      </c>
    </row>
    <row r="109" spans="2:11">
      <c r="B109" s="68" t="s">
        <v>839</v>
      </c>
      <c r="C109" s="68" t="s">
        <v>268</v>
      </c>
      <c r="D109" s="68" t="s">
        <v>389</v>
      </c>
      <c r="E109" s="68" t="s">
        <v>900</v>
      </c>
      <c r="F109" s="68">
        <f>IF(Override!$G113="",'APR Data'!$H109,Override!$G113)</f>
        <v>502.57858869734798</v>
      </c>
      <c r="G109" s="68" t="s">
        <v>300</v>
      </c>
      <c r="H109" s="68" t="s">
        <v>889</v>
      </c>
      <c r="I109" s="68" t="s">
        <v>919</v>
      </c>
      <c r="J109" s="92" t="s">
        <v>850</v>
      </c>
      <c r="K109" s="68" t="str">
        <f t="shared" si="1"/>
        <v xml:space="preserve"> Internal interconnectors delivering benefits in 2020-2025 (water)</v>
      </c>
    </row>
    <row r="110" spans="2:11">
      <c r="B110" s="68" t="s">
        <v>839</v>
      </c>
      <c r="C110" s="68" t="s">
        <v>268</v>
      </c>
      <c r="D110" s="68" t="s">
        <v>828</v>
      </c>
      <c r="E110" s="68" t="s">
        <v>900</v>
      </c>
      <c r="F110" s="68">
        <f>IF(Override!$G114="",'APR Data'!$H110,Override!$G114)</f>
        <v>5.1770061660951301</v>
      </c>
      <c r="G110" s="68" t="s">
        <v>300</v>
      </c>
      <c r="H110" s="68" t="s">
        <v>889</v>
      </c>
      <c r="I110" s="68" t="s">
        <v>919</v>
      </c>
      <c r="J110" s="92" t="s">
        <v>851</v>
      </c>
      <c r="K110" s="68" t="str">
        <f t="shared" si="1"/>
        <v xml:space="preserve"> Supply demand balance improvements delivering benefits starting from 2026 (water)</v>
      </c>
    </row>
    <row r="111" spans="2:11">
      <c r="B111" s="68" t="s">
        <v>839</v>
      </c>
      <c r="C111" s="68" t="s">
        <v>268</v>
      </c>
      <c r="D111" s="68" t="s">
        <v>407</v>
      </c>
      <c r="E111" s="68" t="s">
        <v>900</v>
      </c>
      <c r="F111" s="68">
        <f>IF(Override!$G115="",'APR Data'!$H111,Override!$G115)</f>
        <v>30.89632591611733</v>
      </c>
      <c r="G111" s="68" t="s">
        <v>300</v>
      </c>
      <c r="H111" s="68" t="s">
        <v>889</v>
      </c>
      <c r="I111" s="68" t="s">
        <v>919</v>
      </c>
      <c r="J111" s="92" t="s">
        <v>852</v>
      </c>
      <c r="K111" s="68" t="str">
        <f t="shared" si="1"/>
        <v xml:space="preserve"> Strategic regional water resources (water)</v>
      </c>
    </row>
    <row r="112" spans="2:11">
      <c r="B112" s="68" t="s">
        <v>839</v>
      </c>
      <c r="C112" s="68" t="s">
        <v>268</v>
      </c>
      <c r="D112" s="68" t="s">
        <v>416</v>
      </c>
      <c r="E112" s="68" t="s">
        <v>900</v>
      </c>
      <c r="F112" s="68">
        <f>IF(Override!$G116="",'APR Data'!$H112,Override!$G116)</f>
        <v>160.73660295905015</v>
      </c>
      <c r="G112" s="68" t="s">
        <v>300</v>
      </c>
      <c r="H112" s="68" t="s">
        <v>889</v>
      </c>
      <c r="I112" s="68" t="s">
        <v>919</v>
      </c>
      <c r="J112" s="92" t="s">
        <v>853</v>
      </c>
      <c r="K112" s="68" t="str">
        <f t="shared" si="1"/>
        <v xml:space="preserve"> Total metering expenditure  (water)</v>
      </c>
    </row>
    <row r="113" spans="2:11">
      <c r="B113" s="68" t="s">
        <v>839</v>
      </c>
      <c r="C113" s="68" t="s">
        <v>268</v>
      </c>
      <c r="D113" s="68" t="s">
        <v>425</v>
      </c>
      <c r="E113" s="68" t="s">
        <v>900</v>
      </c>
      <c r="F113" s="68">
        <f>IF(Override!$G117="",'APR Data'!$H113,Override!$G117)</f>
        <v>0</v>
      </c>
      <c r="G113" s="68" t="s">
        <v>300</v>
      </c>
      <c r="H113" s="68" t="s">
        <v>889</v>
      </c>
      <c r="I113" s="68" t="s">
        <v>919</v>
      </c>
      <c r="J113" s="92" t="s">
        <v>854</v>
      </c>
      <c r="K113" s="68" t="str">
        <f t="shared" si="1"/>
        <v xml:space="preserve"> Improvments to taste, odour and colour (water)</v>
      </c>
    </row>
    <row r="114" spans="2:11">
      <c r="B114" s="68" t="s">
        <v>839</v>
      </c>
      <c r="C114" s="68" t="s">
        <v>268</v>
      </c>
      <c r="D114" s="68" t="s">
        <v>434</v>
      </c>
      <c r="E114" s="68" t="s">
        <v>900</v>
      </c>
      <c r="F114" s="68">
        <f>IF(Override!$G118="",'APR Data'!$H114,Override!$G118)</f>
        <v>0</v>
      </c>
      <c r="G114" s="68" t="s">
        <v>300</v>
      </c>
      <c r="H114" s="68" t="s">
        <v>889</v>
      </c>
      <c r="I114" s="68" t="s">
        <v>920</v>
      </c>
      <c r="J114" s="92" t="s">
        <v>855</v>
      </c>
      <c r="K114" s="68" t="str">
        <f t="shared" si="1"/>
        <v xml:space="preserve"> Addressing raw water deterioration (grey solutions) (water)</v>
      </c>
    </row>
    <row r="115" spans="2:11">
      <c r="B115" s="68" t="s">
        <v>839</v>
      </c>
      <c r="C115" s="68" t="s">
        <v>268</v>
      </c>
      <c r="D115" s="68" t="s">
        <v>440</v>
      </c>
      <c r="E115" s="68" t="s">
        <v>900</v>
      </c>
      <c r="F115" s="68">
        <f>IF(Override!$G119="",'APR Data'!$H115,Override!$G119)</f>
        <v>0</v>
      </c>
      <c r="G115" s="68" t="s">
        <v>300</v>
      </c>
      <c r="H115" s="68" t="s">
        <v>889</v>
      </c>
      <c r="I115" s="68" t="s">
        <v>920</v>
      </c>
      <c r="J115" s="92" t="s">
        <v>856</v>
      </c>
      <c r="K115" s="68" t="str">
        <f t="shared" si="1"/>
        <v xml:space="preserve"> Addressing raw water deterioration (green solutions) (water)</v>
      </c>
    </row>
    <row r="116" spans="2:11">
      <c r="B116" s="68" t="s">
        <v>839</v>
      </c>
      <c r="C116" s="68" t="s">
        <v>268</v>
      </c>
      <c r="D116" s="68" t="s">
        <v>446</v>
      </c>
      <c r="E116" s="68" t="s">
        <v>900</v>
      </c>
      <c r="F116" s="68">
        <f>IF(Override!$G120="",'APR Data'!$H116,Override!$G120)</f>
        <v>24.939856544292653</v>
      </c>
      <c r="G116" s="68" t="s">
        <v>300</v>
      </c>
      <c r="H116" s="68" t="s">
        <v>889</v>
      </c>
      <c r="I116" s="68" t="s">
        <v>919</v>
      </c>
      <c r="J116" s="92" t="s">
        <v>857</v>
      </c>
      <c r="K116" s="68" t="str">
        <f t="shared" si="1"/>
        <v xml:space="preserve"> Addressing raw water deterioration (total) (water)</v>
      </c>
    </row>
    <row r="117" spans="2:11">
      <c r="B117" s="68" t="s">
        <v>839</v>
      </c>
      <c r="C117" s="68" t="s">
        <v>268</v>
      </c>
      <c r="D117" s="68" t="s">
        <v>455</v>
      </c>
      <c r="E117" s="68" t="s">
        <v>900</v>
      </c>
      <c r="F117" s="68">
        <f>IF(Override!$G121="",'APR Data'!$H117,Override!$G121)</f>
        <v>0</v>
      </c>
      <c r="G117" s="68" t="s">
        <v>300</v>
      </c>
      <c r="H117" s="68" t="s">
        <v>889</v>
      </c>
      <c r="I117" s="68" t="s">
        <v>919</v>
      </c>
      <c r="J117" s="92" t="s">
        <v>858</v>
      </c>
      <c r="K117" s="68" t="str">
        <f t="shared" si="1"/>
        <v xml:space="preserve"> Improvements to river flow (water)</v>
      </c>
    </row>
    <row r="118" spans="2:11">
      <c r="B118" s="68" t="s">
        <v>839</v>
      </c>
      <c r="C118" s="68" t="s">
        <v>268</v>
      </c>
      <c r="D118" s="68" t="s">
        <v>464</v>
      </c>
      <c r="E118" s="68" t="s">
        <v>900</v>
      </c>
      <c r="F118" s="68">
        <f>IF(Override!$G122="",'APR Data'!$H118,Override!$G122)</f>
        <v>23.141387160142841</v>
      </c>
      <c r="G118" s="68" t="s">
        <v>300</v>
      </c>
      <c r="H118" s="68" t="s">
        <v>889</v>
      </c>
      <c r="I118" s="68" t="s">
        <v>919</v>
      </c>
      <c r="J118" s="92" t="s">
        <v>859</v>
      </c>
      <c r="K118" s="68" t="str">
        <f t="shared" si="1"/>
        <v xml:space="preserve"> Enhancing resilience to low probability high consequence events (water)</v>
      </c>
    </row>
    <row r="119" spans="2:11">
      <c r="B119" s="68" t="s">
        <v>839</v>
      </c>
      <c r="C119" s="68" t="s">
        <v>268</v>
      </c>
      <c r="D119" s="68" t="s">
        <v>473</v>
      </c>
      <c r="E119" s="68" t="s">
        <v>900</v>
      </c>
      <c r="F119" s="68">
        <f>IF(Override!$G123="",'APR Data'!$H119,Override!$G123)</f>
        <v>0</v>
      </c>
      <c r="G119" s="68" t="s">
        <v>300</v>
      </c>
      <c r="H119" s="68" t="s">
        <v>889</v>
      </c>
      <c r="I119" s="68" t="s">
        <v>920</v>
      </c>
      <c r="J119" s="92" t="s">
        <v>860</v>
      </c>
      <c r="K119" s="68" t="str">
        <f t="shared" si="1"/>
        <v xml:space="preserve"> Conditioning water to reduce plumbosolvency (water)</v>
      </c>
    </row>
    <row r="120" spans="2:11">
      <c r="B120" s="68" t="s">
        <v>839</v>
      </c>
      <c r="C120" s="68" t="s">
        <v>268</v>
      </c>
      <c r="D120" s="68" t="s">
        <v>482</v>
      </c>
      <c r="E120" s="68" t="s">
        <v>900</v>
      </c>
      <c r="F120" s="68">
        <f>IF(Override!$G124="",'APR Data'!$H120,Override!$G124)</f>
        <v>0</v>
      </c>
      <c r="G120" s="68" t="s">
        <v>300</v>
      </c>
      <c r="H120" s="68" t="s">
        <v>889</v>
      </c>
      <c r="I120" s="68" t="s">
        <v>920</v>
      </c>
      <c r="J120" s="92" t="s">
        <v>861</v>
      </c>
      <c r="K120" s="68" t="str">
        <f t="shared" si="1"/>
        <v xml:space="preserve"> Lead communication pipes replaced or relined for water quality(water)</v>
      </c>
    </row>
    <row r="121" spans="2:11">
      <c r="B121" s="68" t="s">
        <v>839</v>
      </c>
      <c r="C121" s="68" t="s">
        <v>268</v>
      </c>
      <c r="D121" s="68" t="s">
        <v>491</v>
      </c>
      <c r="E121" s="68" t="s">
        <v>900</v>
      </c>
      <c r="F121" s="68">
        <f>IF(Override!$G125="",'APR Data'!$H121,Override!$G125)</f>
        <v>0</v>
      </c>
      <c r="G121" s="68" t="s">
        <v>300</v>
      </c>
      <c r="H121" s="68" t="s">
        <v>889</v>
      </c>
      <c r="I121" s="68" t="s">
        <v>920</v>
      </c>
      <c r="J121" s="92" t="s">
        <v>862</v>
      </c>
      <c r="K121" s="68" t="str">
        <f t="shared" si="1"/>
        <v xml:space="preserve"> Other lead reduction related activity (water)</v>
      </c>
    </row>
    <row r="122" spans="2:11">
      <c r="B122" s="68" t="s">
        <v>839</v>
      </c>
      <c r="C122" s="68" t="s">
        <v>268</v>
      </c>
      <c r="D122" s="68" t="s">
        <v>500</v>
      </c>
      <c r="E122" s="68" t="s">
        <v>900</v>
      </c>
      <c r="F122" s="68">
        <f>IF(Override!$G126="",'APR Data'!$H122,Override!$G126)</f>
        <v>15.164685642482828</v>
      </c>
      <c r="G122" s="68" t="s">
        <v>300</v>
      </c>
      <c r="H122" s="68" t="s">
        <v>889</v>
      </c>
      <c r="I122" s="68" t="s">
        <v>919</v>
      </c>
      <c r="J122" s="92" t="s">
        <v>863</v>
      </c>
      <c r="K122" s="68" t="str">
        <f t="shared" si="1"/>
        <v xml:space="preserve"> Meeting lead standards (Total) (water)</v>
      </c>
    </row>
    <row r="123" spans="2:11">
      <c r="B123" s="68" t="s">
        <v>839</v>
      </c>
      <c r="C123" s="68" t="s">
        <v>268</v>
      </c>
      <c r="D123" s="68" t="s">
        <v>509</v>
      </c>
      <c r="E123" s="68" t="s">
        <v>900</v>
      </c>
      <c r="F123" s="68">
        <f>IF(Override!$G127="",'APR Data'!$H123,Override!$G127)</f>
        <v>17.392753417979325</v>
      </c>
      <c r="G123" s="68" t="s">
        <v>300</v>
      </c>
      <c r="H123" s="68" t="s">
        <v>889</v>
      </c>
      <c r="I123" s="68" t="s">
        <v>919</v>
      </c>
      <c r="J123" s="92" t="s">
        <v>864</v>
      </c>
      <c r="K123" s="68" t="str">
        <f t="shared" si="1"/>
        <v xml:space="preserve"> Security - SEMD (water)</v>
      </c>
    </row>
    <row r="124" spans="2:11">
      <c r="B124" s="68" t="s">
        <v>839</v>
      </c>
      <c r="C124" s="68" t="s">
        <v>268</v>
      </c>
      <c r="D124" s="68" t="s">
        <v>518</v>
      </c>
      <c r="E124" s="68" t="s">
        <v>900</v>
      </c>
      <c r="F124" s="68">
        <f>IF(Override!$G128="",'APR Data'!$H124,Override!$G128)</f>
        <v>0</v>
      </c>
      <c r="G124" s="68" t="s">
        <v>300</v>
      </c>
      <c r="H124" s="68" t="s">
        <v>889</v>
      </c>
      <c r="I124" s="68" t="s">
        <v>919</v>
      </c>
      <c r="J124" s="92" t="s">
        <v>865</v>
      </c>
      <c r="K124" s="68" t="str">
        <f t="shared" si="1"/>
        <v xml:space="preserve"> Security - Non-SEMD (water)</v>
      </c>
    </row>
    <row r="125" spans="2:11">
      <c r="B125" s="68" t="s">
        <v>839</v>
      </c>
      <c r="C125" s="68" t="s">
        <v>268</v>
      </c>
      <c r="D125" s="68" t="s">
        <v>527</v>
      </c>
      <c r="E125" s="68" t="s">
        <v>900</v>
      </c>
      <c r="F125" s="68">
        <f>IF(Override!$G129="",'APR Data'!$H125,Override!$G129)</f>
        <v>0</v>
      </c>
      <c r="G125" s="68" t="s">
        <v>300</v>
      </c>
      <c r="H125" s="68" t="s">
        <v>889</v>
      </c>
      <c r="I125" s="68" t="s">
        <v>919</v>
      </c>
      <c r="J125" s="92" t="s">
        <v>866</v>
      </c>
      <c r="K125" s="68" t="str">
        <f t="shared" si="1"/>
        <v xml:space="preserve"> *Additional lines total (water)</v>
      </c>
    </row>
    <row r="126" spans="2:11">
      <c r="B126" s="68" t="s">
        <v>839</v>
      </c>
      <c r="C126" s="68" t="s">
        <v>268</v>
      </c>
      <c r="D126" s="68" t="s">
        <v>590</v>
      </c>
      <c r="E126" s="68" t="s">
        <v>900</v>
      </c>
      <c r="F126" s="68">
        <f>IF(Override!$G130="",'APR Data'!$H126,Override!$G130)</f>
        <v>0.14708612302634852</v>
      </c>
      <c r="G126" s="68" t="s">
        <v>300</v>
      </c>
      <c r="H126" s="68" t="s">
        <v>889</v>
      </c>
      <c r="I126" s="68" t="s">
        <v>919</v>
      </c>
      <c r="J126" s="68" t="s">
        <v>867</v>
      </c>
      <c r="K126" s="68" t="str">
        <f t="shared" si="1"/>
        <v xml:space="preserve"> Conservation drivers (wastewater)</v>
      </c>
    </row>
    <row r="127" spans="2:11">
      <c r="B127" s="68" t="s">
        <v>839</v>
      </c>
      <c r="C127" s="68" t="s">
        <v>268</v>
      </c>
      <c r="D127" s="68" t="s">
        <v>599</v>
      </c>
      <c r="E127" s="68" t="s">
        <v>900</v>
      </c>
      <c r="F127" s="68">
        <f>IF(Override!$G131="",'APR Data'!$H127,Override!$G131)</f>
        <v>11.07850834823792</v>
      </c>
      <c r="G127" s="68" t="s">
        <v>300</v>
      </c>
      <c r="H127" s="68" t="s">
        <v>889</v>
      </c>
      <c r="I127" s="68" t="s">
        <v>919</v>
      </c>
      <c r="J127" s="68" t="s">
        <v>868</v>
      </c>
      <c r="K127" s="68" t="str">
        <f t="shared" si="1"/>
        <v xml:space="preserve"> Event Duration Monitoring at intermittent discharges (wastewater)</v>
      </c>
    </row>
    <row r="128" spans="2:11">
      <c r="B128" s="68" t="s">
        <v>839</v>
      </c>
      <c r="C128" s="68" t="s">
        <v>268</v>
      </c>
      <c r="D128" s="68" t="s">
        <v>608</v>
      </c>
      <c r="E128" s="68" t="s">
        <v>900</v>
      </c>
      <c r="F128" s="68">
        <f>IF(Override!$G132="",'APR Data'!$H128,Override!$G132)</f>
        <v>16.594972266746094</v>
      </c>
      <c r="G128" s="68" t="s">
        <v>300</v>
      </c>
      <c r="H128" s="68" t="s">
        <v>889</v>
      </c>
      <c r="I128" s="68" t="s">
        <v>919</v>
      </c>
      <c r="J128" s="68" t="s">
        <v>869</v>
      </c>
      <c r="K128" s="68" t="str">
        <f t="shared" si="1"/>
        <v xml:space="preserve"> Flow monitoring at sewage treatment works (wastewater)</v>
      </c>
    </row>
    <row r="129" spans="2:11">
      <c r="B129" s="68" t="s">
        <v>839</v>
      </c>
      <c r="C129" s="68" t="s">
        <v>268</v>
      </c>
      <c r="D129" s="68" t="s">
        <v>617</v>
      </c>
      <c r="E129" s="68" t="s">
        <v>900</v>
      </c>
      <c r="F129" s="68">
        <f>IF(Override!$G133="",'APR Data'!$H129,Override!$G133)</f>
        <v>95.929310497382517</v>
      </c>
      <c r="G129" s="68" t="s">
        <v>300</v>
      </c>
      <c r="H129" s="68" t="s">
        <v>889</v>
      </c>
      <c r="I129" s="68" t="s">
        <v>919</v>
      </c>
      <c r="J129" s="68" t="s">
        <v>870</v>
      </c>
      <c r="K129" s="68" t="str">
        <f t="shared" si="1"/>
        <v xml:space="preserve"> Schemes to increase flow to full treatment (wastewater)</v>
      </c>
    </row>
    <row r="130" spans="2:11">
      <c r="B130" s="68" t="s">
        <v>839</v>
      </c>
      <c r="C130" s="68" t="s">
        <v>268</v>
      </c>
      <c r="D130" s="68" t="s">
        <v>626</v>
      </c>
      <c r="E130" s="68" t="s">
        <v>900</v>
      </c>
      <c r="F130" s="68">
        <f>IF(Override!$G134="",'APR Data'!$H130,Override!$G134)</f>
        <v>146.87998996566131</v>
      </c>
      <c r="G130" s="68" t="s">
        <v>300</v>
      </c>
      <c r="H130" s="68" t="s">
        <v>889</v>
      </c>
      <c r="I130" s="68" t="s">
        <v>919</v>
      </c>
      <c r="J130" s="68" t="s">
        <v>871</v>
      </c>
      <c r="K130" s="68" t="str">
        <f t="shared" si="1"/>
        <v xml:space="preserve"> Schemes to increase storm tank capacity (wastewater)</v>
      </c>
    </row>
    <row r="131" spans="2:11">
      <c r="B131" s="68" t="s">
        <v>839</v>
      </c>
      <c r="C131" s="68" t="s">
        <v>268</v>
      </c>
      <c r="D131" s="68" t="s">
        <v>818</v>
      </c>
      <c r="E131" s="68" t="s">
        <v>900</v>
      </c>
      <c r="F131" s="68">
        <f>IF(Override!$G135="",'APR Data'!$H131,Override!$G135)</f>
        <v>9.7284138151364079</v>
      </c>
      <c r="G131" s="68" t="s">
        <v>300</v>
      </c>
      <c r="H131" s="68" t="s">
        <v>889</v>
      </c>
      <c r="I131" s="68" t="s">
        <v>919</v>
      </c>
      <c r="J131" s="68" t="s">
        <v>872</v>
      </c>
      <c r="K131" s="68" t="str">
        <f t="shared" si="1"/>
        <v xml:space="preserve"> Storage schemes to reduce spill frequency at CSOs, storm tanks, etc (wastewater)</v>
      </c>
    </row>
    <row r="132" spans="2:11">
      <c r="B132" s="68" t="s">
        <v>839</v>
      </c>
      <c r="C132" s="68" t="s">
        <v>268</v>
      </c>
      <c r="D132" s="68" t="s">
        <v>635</v>
      </c>
      <c r="E132" s="68" t="s">
        <v>900</v>
      </c>
      <c r="F132" s="68">
        <f>IF(Override!$G136="",'APR Data'!$H132,Override!$G136)</f>
        <v>17.349765348724336</v>
      </c>
      <c r="G132" s="68" t="s">
        <v>300</v>
      </c>
      <c r="H132" s="68" t="s">
        <v>889</v>
      </c>
      <c r="I132" s="68" t="s">
        <v>919</v>
      </c>
      <c r="J132" s="68" t="s">
        <v>873</v>
      </c>
      <c r="K132" s="68" t="str">
        <f t="shared" si="1"/>
        <v xml:space="preserve"> Chemical removals schemes (wastewater)</v>
      </c>
    </row>
    <row r="133" spans="2:11">
      <c r="B133" s="68" t="s">
        <v>839</v>
      </c>
      <c r="C133" s="68" t="s">
        <v>268</v>
      </c>
      <c r="D133" s="68" t="s">
        <v>644</v>
      </c>
      <c r="E133" s="68" t="s">
        <v>900</v>
      </c>
      <c r="F133" s="68">
        <f>IF(Override!$G137="",'APR Data'!$H133,Override!$G137)</f>
        <v>4.6762232096047747</v>
      </c>
      <c r="G133" s="68" t="s">
        <v>300</v>
      </c>
      <c r="H133" s="68" t="s">
        <v>889</v>
      </c>
      <c r="I133" s="68" t="s">
        <v>919</v>
      </c>
      <c r="J133" s="68" t="s">
        <v>874</v>
      </c>
      <c r="K133" s="68" t="str">
        <f t="shared" si="1"/>
        <v xml:space="preserve"> Chemicals monitoring/ investigations/ options appraisals (wastewater)</v>
      </c>
    </row>
    <row r="134" spans="2:11">
      <c r="B134" s="68" t="s">
        <v>839</v>
      </c>
      <c r="C134" s="68" t="s">
        <v>268</v>
      </c>
      <c r="D134" s="68" t="s">
        <v>650</v>
      </c>
      <c r="E134" s="68" t="s">
        <v>900</v>
      </c>
      <c r="F134" s="68">
        <f>IF(Override!$G138="",'APR Data'!$H134,Override!$G138)</f>
        <v>0</v>
      </c>
      <c r="G134" s="68" t="s">
        <v>300</v>
      </c>
      <c r="H134" s="68" t="s">
        <v>889</v>
      </c>
      <c r="I134" s="68" t="s">
        <v>919</v>
      </c>
      <c r="J134" s="68" t="s">
        <v>875</v>
      </c>
      <c r="K134" s="68" t="str">
        <f t="shared" si="1"/>
        <v xml:space="preserve"> Nitrogen removal (wastewater)</v>
      </c>
    </row>
    <row r="135" spans="2:11">
      <c r="B135" s="68" t="s">
        <v>839</v>
      </c>
      <c r="C135" s="68" t="s">
        <v>268</v>
      </c>
      <c r="D135" s="68" t="s">
        <v>659</v>
      </c>
      <c r="E135" s="68" t="s">
        <v>900</v>
      </c>
      <c r="F135" s="68">
        <f>IF(Override!$G139="",'APR Data'!$H135,Override!$G139)</f>
        <v>488.44070783332086</v>
      </c>
      <c r="G135" s="68" t="s">
        <v>300</v>
      </c>
      <c r="H135" s="68" t="s">
        <v>889</v>
      </c>
      <c r="I135" s="68" t="s">
        <v>919</v>
      </c>
      <c r="J135" s="68" t="s">
        <v>876</v>
      </c>
      <c r="K135" s="68" t="str">
        <f t="shared" ref="K135:K198" si="2">RIGHT(D135,LEN(D135)-15)</f>
        <v xml:space="preserve"> Phosphorus removal (wastewater)</v>
      </c>
    </row>
    <row r="136" spans="2:11">
      <c r="B136" s="68" t="s">
        <v>839</v>
      </c>
      <c r="C136" s="68" t="s">
        <v>268</v>
      </c>
      <c r="D136" s="68" t="s">
        <v>668</v>
      </c>
      <c r="E136" s="68" t="s">
        <v>900</v>
      </c>
      <c r="F136" s="68">
        <f>IF(Override!$G140="",'APR Data'!$H136,Override!$G140)</f>
        <v>40.326130915501793</v>
      </c>
      <c r="G136" s="68" t="s">
        <v>300</v>
      </c>
      <c r="H136" s="68" t="s">
        <v>889</v>
      </c>
      <c r="I136" s="68" t="s">
        <v>919</v>
      </c>
      <c r="J136" s="68" t="s">
        <v>877</v>
      </c>
      <c r="K136" s="68" t="str">
        <f t="shared" si="2"/>
        <v xml:space="preserve"> Reduction of sanitary parameters (wastewater)</v>
      </c>
    </row>
    <row r="137" spans="2:11">
      <c r="B137" s="68" t="s">
        <v>839</v>
      </c>
      <c r="C137" s="68" t="s">
        <v>268</v>
      </c>
      <c r="D137" s="68" t="s">
        <v>677</v>
      </c>
      <c r="E137" s="68" t="s">
        <v>900</v>
      </c>
      <c r="F137" s="68">
        <f>IF(Override!$G141="",'APR Data'!$H137,Override!$G141)</f>
        <v>30.015261012216154</v>
      </c>
      <c r="G137" s="68" t="s">
        <v>300</v>
      </c>
      <c r="H137" s="68" t="s">
        <v>889</v>
      </c>
      <c r="I137" s="68" t="s">
        <v>919</v>
      </c>
      <c r="J137" s="68" t="s">
        <v>878</v>
      </c>
      <c r="K137" s="68" t="str">
        <f t="shared" si="2"/>
        <v xml:space="preserve"> UV disinfection (or similar) (wastewater)</v>
      </c>
    </row>
    <row r="138" spans="2:11">
      <c r="B138" s="68" t="s">
        <v>839</v>
      </c>
      <c r="C138" s="68" t="s">
        <v>268</v>
      </c>
      <c r="D138" s="68" t="s">
        <v>686</v>
      </c>
      <c r="E138" s="68" t="s">
        <v>900</v>
      </c>
      <c r="F138" s="68">
        <f>IF(Override!$G142="",'APR Data'!$H138,Override!$G142)</f>
        <v>0.67437628008402195</v>
      </c>
      <c r="G138" s="68" t="s">
        <v>300</v>
      </c>
      <c r="H138" s="68" t="s">
        <v>889</v>
      </c>
      <c r="I138" s="68" t="s">
        <v>919</v>
      </c>
      <c r="J138" s="68" t="s">
        <v>879</v>
      </c>
      <c r="K138" s="68" t="str">
        <f t="shared" si="2"/>
        <v xml:space="preserve"> Investigations (wastewater)</v>
      </c>
    </row>
    <row r="139" spans="2:11">
      <c r="B139" s="68" t="s">
        <v>839</v>
      </c>
      <c r="C139" s="68" t="s">
        <v>268</v>
      </c>
      <c r="D139" s="68" t="s">
        <v>692</v>
      </c>
      <c r="E139" s="68" t="s">
        <v>900</v>
      </c>
      <c r="F139" s="68">
        <f>IF(Override!$G145="",'APR Data'!$H139,Override!$G145)</f>
        <v>46.76183747864161</v>
      </c>
      <c r="G139" s="68" t="s">
        <v>300</v>
      </c>
      <c r="H139" s="68" t="s">
        <v>889</v>
      </c>
      <c r="I139" s="68" t="s">
        <v>919</v>
      </c>
      <c r="J139" s="68" t="s">
        <v>880</v>
      </c>
      <c r="K139" s="68" t="str">
        <f t="shared" si="2"/>
        <v xml:space="preserve"> First time sewerage (wastewater)</v>
      </c>
    </row>
    <row r="140" spans="2:11">
      <c r="B140" s="68" t="s">
        <v>839</v>
      </c>
      <c r="C140" s="68" t="s">
        <v>268</v>
      </c>
      <c r="D140" s="68" t="s">
        <v>701</v>
      </c>
      <c r="E140" s="68" t="s">
        <v>900</v>
      </c>
      <c r="F140" s="68">
        <f>IF(Override!$G146="",'APR Data'!$H140,Override!$G146)</f>
        <v>0</v>
      </c>
      <c r="G140" s="68" t="s">
        <v>300</v>
      </c>
      <c r="H140" s="68" t="s">
        <v>889</v>
      </c>
      <c r="I140" s="68" t="s">
        <v>919</v>
      </c>
      <c r="J140" s="68" t="s">
        <v>881</v>
      </c>
      <c r="K140" s="68" t="str">
        <f t="shared" si="2"/>
        <v xml:space="preserve"> Sludge enhancement (quality) (wastewater)</v>
      </c>
    </row>
    <row r="141" spans="2:11">
      <c r="B141" s="68" t="s">
        <v>839</v>
      </c>
      <c r="C141" s="68" t="s">
        <v>268</v>
      </c>
      <c r="D141" s="68" t="s">
        <v>710</v>
      </c>
      <c r="E141" s="68" t="s">
        <v>900</v>
      </c>
      <c r="F141" s="68">
        <f>IF(Override!$G147="",'APR Data'!$H141,Override!$G147)</f>
        <v>12.936554530081089</v>
      </c>
      <c r="G141" s="68" t="s">
        <v>300</v>
      </c>
      <c r="H141" s="68" t="s">
        <v>889</v>
      </c>
      <c r="I141" s="68" t="s">
        <v>919</v>
      </c>
      <c r="J141" s="68" t="s">
        <v>882</v>
      </c>
      <c r="K141" s="68" t="str">
        <f t="shared" si="2"/>
        <v xml:space="preserve"> Sludge enhancement (growth) (wastewater)</v>
      </c>
    </row>
    <row r="142" spans="2:11">
      <c r="B142" s="68" t="s">
        <v>839</v>
      </c>
      <c r="C142" s="68" t="s">
        <v>268</v>
      </c>
      <c r="D142" s="68" t="s">
        <v>719</v>
      </c>
      <c r="E142" s="68" t="s">
        <v>900</v>
      </c>
      <c r="F142" s="68">
        <f>IF(Override!$G148="",'APR Data'!$H142,Override!$G148)</f>
        <v>15.352636067757807</v>
      </c>
      <c r="G142" s="68" t="s">
        <v>300</v>
      </c>
      <c r="H142" s="68" t="s">
        <v>889</v>
      </c>
      <c r="I142" s="68" t="s">
        <v>919</v>
      </c>
      <c r="J142" s="68" t="s">
        <v>883</v>
      </c>
      <c r="K142" s="68" t="str">
        <f t="shared" si="2"/>
        <v xml:space="preserve"> Odour (wastewater)</v>
      </c>
    </row>
    <row r="143" spans="2:11">
      <c r="B143" s="68" t="s">
        <v>839</v>
      </c>
      <c r="C143" s="68" t="s">
        <v>268</v>
      </c>
      <c r="D143" s="68" t="s">
        <v>728</v>
      </c>
      <c r="E143" s="68" t="s">
        <v>900</v>
      </c>
      <c r="F143" s="68">
        <f>IF(Override!$G149="",'APR Data'!$H143,Override!$G149)</f>
        <v>16.029031695713691</v>
      </c>
      <c r="G143" s="68" t="s">
        <v>300</v>
      </c>
      <c r="H143" s="68" t="s">
        <v>889</v>
      </c>
      <c r="I143" s="68" t="s">
        <v>919</v>
      </c>
      <c r="J143" s="68" t="s">
        <v>884</v>
      </c>
      <c r="K143" s="68" t="str">
        <f t="shared" si="2"/>
        <v xml:space="preserve"> Enhancing resilience to low probability high consequence events (wastewater)</v>
      </c>
    </row>
    <row r="144" spans="2:11">
      <c r="B144" s="68" t="s">
        <v>839</v>
      </c>
      <c r="C144" s="68" t="s">
        <v>268</v>
      </c>
      <c r="D144" s="68" t="s">
        <v>737</v>
      </c>
      <c r="E144" s="68" t="s">
        <v>900</v>
      </c>
      <c r="F144" s="68">
        <f>IF(Override!$G150="",'APR Data'!$H144,Override!$G150)</f>
        <v>0</v>
      </c>
      <c r="G144" s="68" t="s">
        <v>300</v>
      </c>
      <c r="H144" s="68" t="s">
        <v>889</v>
      </c>
      <c r="I144" s="68" t="s">
        <v>919</v>
      </c>
      <c r="J144" s="68" t="s">
        <v>885</v>
      </c>
      <c r="K144" s="68" t="str">
        <f t="shared" si="2"/>
        <v xml:space="preserve"> Security - SEMD (wastewater)</v>
      </c>
    </row>
    <row r="145" spans="2:11">
      <c r="B145" s="68" t="s">
        <v>839</v>
      </c>
      <c r="C145" s="68" t="s">
        <v>268</v>
      </c>
      <c r="D145" s="68" t="s">
        <v>746</v>
      </c>
      <c r="E145" s="68" t="s">
        <v>900</v>
      </c>
      <c r="F145" s="68">
        <f>IF(Override!$G151="",'APR Data'!$H145,Override!$G151)</f>
        <v>1.452802517106349</v>
      </c>
      <c r="G145" s="68" t="s">
        <v>300</v>
      </c>
      <c r="H145" s="68" t="s">
        <v>889</v>
      </c>
      <c r="I145" s="68" t="s">
        <v>919</v>
      </c>
      <c r="J145" s="68" t="s">
        <v>886</v>
      </c>
      <c r="K145" s="68" t="str">
        <f t="shared" si="2"/>
        <v xml:space="preserve"> Security - Non-SEMD (wastewater)</v>
      </c>
    </row>
    <row r="146" spans="2:11">
      <c r="B146" s="68" t="s">
        <v>839</v>
      </c>
      <c r="C146" s="68" t="s">
        <v>268</v>
      </c>
      <c r="D146" s="68" t="s">
        <v>755</v>
      </c>
      <c r="E146" s="68" t="s">
        <v>900</v>
      </c>
      <c r="F146" s="68">
        <f>IF(Override!$G152="",'APR Data'!$H146,Override!$G152)</f>
        <v>0</v>
      </c>
      <c r="G146" s="68" t="s">
        <v>300</v>
      </c>
      <c r="H146" s="68" t="s">
        <v>889</v>
      </c>
      <c r="I146" s="68" t="s">
        <v>919</v>
      </c>
      <c r="J146" s="68" t="s">
        <v>887</v>
      </c>
      <c r="K146" s="68" t="str">
        <f t="shared" si="2"/>
        <v xml:space="preserve"> *Additional lines total (wastewater)</v>
      </c>
    </row>
    <row r="147" spans="2:11">
      <c r="B147" s="68" t="s">
        <v>839</v>
      </c>
      <c r="C147" s="68" t="s">
        <v>270</v>
      </c>
      <c r="D147" s="68" t="s">
        <v>302</v>
      </c>
      <c r="E147" s="68" t="s">
        <v>900</v>
      </c>
      <c r="F147" s="68">
        <f>IF(Override!$G153="",'APR Data'!$H147,Override!$G153)</f>
        <v>9.9960000000000004</v>
      </c>
      <c r="G147" s="68" t="s">
        <v>300</v>
      </c>
      <c r="H147" s="68" t="s">
        <v>840</v>
      </c>
      <c r="I147" s="68" t="s">
        <v>919</v>
      </c>
      <c r="J147" s="92" t="s">
        <v>841</v>
      </c>
      <c r="K147" s="68" t="str">
        <f t="shared" si="2"/>
        <v>Ecological improvements at abstractions (water)</v>
      </c>
    </row>
    <row r="148" spans="2:11">
      <c r="B148" s="68" t="s">
        <v>839</v>
      </c>
      <c r="C148" s="68" t="s">
        <v>270</v>
      </c>
      <c r="D148" s="68" t="s">
        <v>311</v>
      </c>
      <c r="E148" s="68" t="s">
        <v>900</v>
      </c>
      <c r="F148" s="68">
        <f>IF(Override!$G154="",'APR Data'!$H148,Override!$G154)</f>
        <v>6.8000000000000005E-2</v>
      </c>
      <c r="G148" s="68" t="s">
        <v>300</v>
      </c>
      <c r="H148" s="68" t="s">
        <v>840</v>
      </c>
      <c r="I148" s="68" t="s">
        <v>919</v>
      </c>
      <c r="J148" s="92" t="s">
        <v>842</v>
      </c>
      <c r="K148" s="68" t="str">
        <f t="shared" si="2"/>
        <v>Eels Regulations (measures at intakes) (water)</v>
      </c>
    </row>
    <row r="149" spans="2:11">
      <c r="B149" s="68" t="s">
        <v>839</v>
      </c>
      <c r="C149" s="68" t="s">
        <v>270</v>
      </c>
      <c r="D149" s="68" t="s">
        <v>320</v>
      </c>
      <c r="E149" s="68" t="s">
        <v>900</v>
      </c>
      <c r="F149" s="68">
        <f>IF(Override!$G155="",'APR Data'!$H149,Override!$G155)</f>
        <v>1.9E-2</v>
      </c>
      <c r="G149" s="68" t="s">
        <v>300</v>
      </c>
      <c r="H149" s="68" t="s">
        <v>840</v>
      </c>
      <c r="I149" s="68" t="s">
        <v>919</v>
      </c>
      <c r="J149" s="92" t="s">
        <v>843</v>
      </c>
      <c r="K149" s="68" t="str">
        <f t="shared" si="2"/>
        <v>Invasive Non Native Species (water)</v>
      </c>
    </row>
    <row r="150" spans="2:11">
      <c r="B150" s="68" t="s">
        <v>839</v>
      </c>
      <c r="C150" s="68" t="s">
        <v>270</v>
      </c>
      <c r="D150" s="68" t="s">
        <v>329</v>
      </c>
      <c r="E150" s="68" t="s">
        <v>900</v>
      </c>
      <c r="F150" s="68">
        <f>IF(Override!$G156="",'APR Data'!$H150,Override!$G156)</f>
        <v>4.4870000000000001</v>
      </c>
      <c r="G150" s="68" t="s">
        <v>300</v>
      </c>
      <c r="H150" s="68" t="s">
        <v>840</v>
      </c>
      <c r="I150" s="68" t="s">
        <v>919</v>
      </c>
      <c r="J150" s="92" t="s">
        <v>844</v>
      </c>
      <c r="K150" s="68" t="str">
        <f t="shared" si="2"/>
        <v>Drinking Water Protected Areas (schemes) (water)</v>
      </c>
    </row>
    <row r="151" spans="2:11">
      <c r="B151" s="68" t="s">
        <v>839</v>
      </c>
      <c r="C151" s="68" t="s">
        <v>270</v>
      </c>
      <c r="D151" s="68" t="s">
        <v>338</v>
      </c>
      <c r="E151" s="68" t="s">
        <v>900</v>
      </c>
      <c r="F151" s="68">
        <f>IF(Override!$G157="",'APR Data'!$H151,Override!$G157)</f>
        <v>1.7569999999999999</v>
      </c>
      <c r="G151" s="68" t="s">
        <v>300</v>
      </c>
      <c r="H151" s="68" t="s">
        <v>840</v>
      </c>
      <c r="I151" s="68" t="s">
        <v>919</v>
      </c>
      <c r="J151" s="92" t="s">
        <v>845</v>
      </c>
      <c r="K151" s="68" t="str">
        <f t="shared" si="2"/>
        <v>Water Framework Directive measure (water)</v>
      </c>
    </row>
    <row r="152" spans="2:11">
      <c r="B152" s="68" t="s">
        <v>839</v>
      </c>
      <c r="C152" s="68" t="s">
        <v>270</v>
      </c>
      <c r="D152" s="68" t="s">
        <v>347</v>
      </c>
      <c r="E152" s="68" t="s">
        <v>900</v>
      </c>
      <c r="F152" s="68">
        <f>IF(Override!$G158="",'APR Data'!$H152,Override!$G158)</f>
        <v>-4.5999999999999999E-2</v>
      </c>
      <c r="G152" s="68" t="s">
        <v>300</v>
      </c>
      <c r="H152" s="68" t="s">
        <v>840</v>
      </c>
      <c r="I152" s="68" t="s">
        <v>919</v>
      </c>
      <c r="J152" s="92" t="s">
        <v>846</v>
      </c>
      <c r="K152" s="68" t="str">
        <f t="shared" si="2"/>
        <v>Investigations (water)</v>
      </c>
    </row>
    <row r="153" spans="2:11">
      <c r="B153" s="68" t="s">
        <v>839</v>
      </c>
      <c r="C153" s="68" t="s">
        <v>270</v>
      </c>
      <c r="D153" s="68" t="s">
        <v>356</v>
      </c>
      <c r="E153" s="68" t="s">
        <v>900</v>
      </c>
      <c r="F153" s="68">
        <f>IF(Override!$G159="",'APR Data'!$H153,Override!$G159)</f>
        <v>11.586</v>
      </c>
      <c r="G153" s="68" t="s">
        <v>300</v>
      </c>
      <c r="H153" s="68" t="s">
        <v>840</v>
      </c>
      <c r="I153" s="68" t="s">
        <v>919</v>
      </c>
      <c r="J153" s="92" t="s">
        <v>847</v>
      </c>
      <c r="K153" s="68" t="str">
        <f t="shared" si="2"/>
        <v>Supply-side improvements delivering benefits in 2020-2025 (water)</v>
      </c>
    </row>
    <row r="154" spans="2:11">
      <c r="B154" s="68" t="s">
        <v>839</v>
      </c>
      <c r="C154" s="68" t="s">
        <v>270</v>
      </c>
      <c r="D154" s="68" t="s">
        <v>365</v>
      </c>
      <c r="E154" s="68" t="s">
        <v>900</v>
      </c>
      <c r="F154" s="68">
        <f>IF(Override!$G160="",'APR Data'!$H154,Override!$G160)</f>
        <v>6.7969999999999997</v>
      </c>
      <c r="G154" s="68" t="s">
        <v>300</v>
      </c>
      <c r="H154" s="68" t="s">
        <v>840</v>
      </c>
      <c r="I154" s="68" t="s">
        <v>919</v>
      </c>
      <c r="J154" s="92" t="s">
        <v>848</v>
      </c>
      <c r="K154" s="68" t="str">
        <f t="shared" si="2"/>
        <v>Demand-side improvements delivering benefits in 2020-2025 (excl leakage and metering) (water)</v>
      </c>
    </row>
    <row r="155" spans="2:11">
      <c r="B155" s="68" t="s">
        <v>839</v>
      </c>
      <c r="C155" s="68" t="s">
        <v>270</v>
      </c>
      <c r="D155" s="68" t="s">
        <v>374</v>
      </c>
      <c r="E155" s="68" t="s">
        <v>900</v>
      </c>
      <c r="F155" s="68">
        <f>IF(Override!$G161="",'APR Data'!$H155,Override!$G161)</f>
        <v>0</v>
      </c>
      <c r="G155" s="68" t="s">
        <v>300</v>
      </c>
      <c r="H155" s="68" t="s">
        <v>840</v>
      </c>
      <c r="I155" s="68" t="s">
        <v>919</v>
      </c>
      <c r="J155" s="92" t="s">
        <v>849</v>
      </c>
      <c r="K155" s="68" t="str">
        <f t="shared" si="2"/>
        <v>Leakage improvements delivering benefits in 2020-2025 (water)</v>
      </c>
    </row>
    <row r="156" spans="2:11">
      <c r="B156" s="68" t="s">
        <v>839</v>
      </c>
      <c r="C156" s="68" t="s">
        <v>270</v>
      </c>
      <c r="D156" s="68" t="s">
        <v>383</v>
      </c>
      <c r="E156" s="68" t="s">
        <v>900</v>
      </c>
      <c r="F156" s="68">
        <f>IF(Override!$G162="",'APR Data'!$H156,Override!$G162)</f>
        <v>0.49399999999999999</v>
      </c>
      <c r="G156" s="68" t="s">
        <v>300</v>
      </c>
      <c r="H156" s="68" t="s">
        <v>840</v>
      </c>
      <c r="I156" s="68" t="s">
        <v>919</v>
      </c>
      <c r="J156" s="92" t="s">
        <v>850</v>
      </c>
      <c r="K156" s="68" t="str">
        <f t="shared" si="2"/>
        <v>Internal interconnectors delivering benefits in 2020-2025 (water)</v>
      </c>
    </row>
    <row r="157" spans="2:11">
      <c r="B157" s="68" t="s">
        <v>839</v>
      </c>
      <c r="C157" s="68" t="s">
        <v>270</v>
      </c>
      <c r="D157" s="68" t="s">
        <v>826</v>
      </c>
      <c r="E157" s="68" t="s">
        <v>900</v>
      </c>
      <c r="F157" s="68">
        <f>IF(Override!$G163="",'APR Data'!$H157,Override!$G163)</f>
        <v>2E-3</v>
      </c>
      <c r="G157" s="68" t="s">
        <v>300</v>
      </c>
      <c r="H157" s="68" t="s">
        <v>840</v>
      </c>
      <c r="I157" s="68" t="s">
        <v>919</v>
      </c>
      <c r="J157" s="92" t="s">
        <v>851</v>
      </c>
      <c r="K157" s="68" t="str">
        <f t="shared" si="2"/>
        <v>Supply demand balance improvements delivering benefits starting from 2026 (water)</v>
      </c>
    </row>
    <row r="158" spans="2:11">
      <c r="B158" s="68" t="s">
        <v>839</v>
      </c>
      <c r="C158" s="68" t="s">
        <v>270</v>
      </c>
      <c r="D158" s="68" t="s">
        <v>401</v>
      </c>
      <c r="E158" s="68" t="s">
        <v>900</v>
      </c>
      <c r="F158" s="68">
        <f>IF(Override!$G164="",'APR Data'!$H158,Override!$G164)</f>
        <v>6.7000000000000004E-2</v>
      </c>
      <c r="G158" s="68" t="s">
        <v>300</v>
      </c>
      <c r="H158" s="68" t="s">
        <v>840</v>
      </c>
      <c r="I158" s="68" t="s">
        <v>919</v>
      </c>
      <c r="J158" s="92" t="s">
        <v>852</v>
      </c>
      <c r="K158" s="68" t="str">
        <f t="shared" si="2"/>
        <v>Strategic regional water resources (water)</v>
      </c>
    </row>
    <row r="159" spans="2:11">
      <c r="B159" s="68" t="s">
        <v>839</v>
      </c>
      <c r="C159" s="68" t="s">
        <v>270</v>
      </c>
      <c r="D159" s="68" t="s">
        <v>410</v>
      </c>
      <c r="E159" s="68" t="s">
        <v>900</v>
      </c>
      <c r="F159" s="68">
        <f>IF(Override!$G165="",'APR Data'!$H159,Override!$G165)</f>
        <v>17.443999999999999</v>
      </c>
      <c r="G159" s="68" t="s">
        <v>300</v>
      </c>
      <c r="H159" s="68" t="s">
        <v>840</v>
      </c>
      <c r="I159" s="68" t="s">
        <v>919</v>
      </c>
      <c r="J159" s="92" t="s">
        <v>853</v>
      </c>
      <c r="K159" s="68" t="str">
        <f t="shared" si="2"/>
        <v>Total metering expenditure  (water)</v>
      </c>
    </row>
    <row r="160" spans="2:11">
      <c r="B160" s="68" t="s">
        <v>839</v>
      </c>
      <c r="C160" s="68" t="s">
        <v>270</v>
      </c>
      <c r="D160" s="68" t="s">
        <v>419</v>
      </c>
      <c r="E160" s="68" t="s">
        <v>900</v>
      </c>
      <c r="F160" s="68">
        <f>IF(Override!$G166="",'APR Data'!$H160,Override!$G166)</f>
        <v>65.174999999999997</v>
      </c>
      <c r="G160" s="68" t="s">
        <v>300</v>
      </c>
      <c r="H160" s="68" t="s">
        <v>840</v>
      </c>
      <c r="I160" s="68" t="s">
        <v>919</v>
      </c>
      <c r="J160" s="92" t="s">
        <v>854</v>
      </c>
      <c r="K160" s="68" t="str">
        <f t="shared" si="2"/>
        <v>Improvments to taste, odour and colour (water)</v>
      </c>
    </row>
    <row r="161" spans="2:11">
      <c r="B161" s="68" t="s">
        <v>839</v>
      </c>
      <c r="C161" s="68" t="s">
        <v>270</v>
      </c>
      <c r="D161" s="68" t="s">
        <v>428</v>
      </c>
      <c r="E161" s="68" t="s">
        <v>900</v>
      </c>
      <c r="F161" s="68">
        <f>IF(Override!$G167="",'APR Data'!$H161,Override!$G167)</f>
        <v>0</v>
      </c>
      <c r="G161" s="68" t="s">
        <v>300</v>
      </c>
      <c r="H161" s="68" t="s">
        <v>840</v>
      </c>
      <c r="I161" s="68" t="s">
        <v>920</v>
      </c>
      <c r="J161" s="92" t="s">
        <v>855</v>
      </c>
      <c r="K161" s="68" t="str">
        <f t="shared" si="2"/>
        <v>Addressing raw water deterioration (grey solutions) (water)</v>
      </c>
    </row>
    <row r="162" spans="2:11">
      <c r="B162" s="68" t="s">
        <v>839</v>
      </c>
      <c r="C162" s="68" t="s">
        <v>270</v>
      </c>
      <c r="D162" s="68" t="s">
        <v>436</v>
      </c>
      <c r="E162" s="68" t="s">
        <v>900</v>
      </c>
      <c r="F162" s="68">
        <f>IF(Override!$G168="",'APR Data'!$H162,Override!$G168)</f>
        <v>0</v>
      </c>
      <c r="G162" s="68" t="s">
        <v>300</v>
      </c>
      <c r="H162" s="68" t="s">
        <v>840</v>
      </c>
      <c r="I162" s="68" t="s">
        <v>920</v>
      </c>
      <c r="J162" s="92" t="s">
        <v>856</v>
      </c>
      <c r="K162" s="68" t="str">
        <f t="shared" si="2"/>
        <v>Addressing raw water deterioration (green solutions) (water)</v>
      </c>
    </row>
    <row r="163" spans="2:11">
      <c r="B163" s="68" t="s">
        <v>839</v>
      </c>
      <c r="C163" s="68" t="s">
        <v>270</v>
      </c>
      <c r="D163" s="68" t="s">
        <v>442</v>
      </c>
      <c r="E163" s="68" t="s">
        <v>900</v>
      </c>
      <c r="F163" s="68">
        <f>IF(Override!$G169="",'APR Data'!$H163,Override!$G169)</f>
        <v>2.1339999999999999</v>
      </c>
      <c r="G163" s="68" t="s">
        <v>300</v>
      </c>
      <c r="H163" s="68" t="s">
        <v>840</v>
      </c>
      <c r="I163" s="68" t="s">
        <v>919</v>
      </c>
      <c r="J163" s="92" t="s">
        <v>857</v>
      </c>
      <c r="K163" s="68" t="str">
        <f t="shared" si="2"/>
        <v>Addressing raw water deterioration (total) (water)</v>
      </c>
    </row>
    <row r="164" spans="2:11">
      <c r="B164" s="68" t="s">
        <v>839</v>
      </c>
      <c r="C164" s="68" t="s">
        <v>270</v>
      </c>
      <c r="D164" s="68" t="s">
        <v>449</v>
      </c>
      <c r="E164" s="68" t="s">
        <v>900</v>
      </c>
      <c r="F164" s="68">
        <f>IF(Override!$G170="",'APR Data'!$H164,Override!$G170)</f>
        <v>0.152</v>
      </c>
      <c r="G164" s="68" t="s">
        <v>300</v>
      </c>
      <c r="H164" s="68" t="s">
        <v>840</v>
      </c>
      <c r="I164" s="68" t="s">
        <v>919</v>
      </c>
      <c r="J164" s="92" t="s">
        <v>858</v>
      </c>
      <c r="K164" s="68" t="str">
        <f t="shared" si="2"/>
        <v>Improvements to river flow (water)</v>
      </c>
    </row>
    <row r="165" spans="2:11">
      <c r="B165" s="68" t="s">
        <v>839</v>
      </c>
      <c r="C165" s="68" t="s">
        <v>270</v>
      </c>
      <c r="D165" s="68" t="s">
        <v>458</v>
      </c>
      <c r="E165" s="68" t="s">
        <v>900</v>
      </c>
      <c r="F165" s="68">
        <f>IF(Override!$G171="",'APR Data'!$H165,Override!$G171)</f>
        <v>2.8879999999999999</v>
      </c>
      <c r="G165" s="68" t="s">
        <v>300</v>
      </c>
      <c r="H165" s="68" t="s">
        <v>840</v>
      </c>
      <c r="I165" s="68" t="s">
        <v>919</v>
      </c>
      <c r="J165" s="92" t="s">
        <v>859</v>
      </c>
      <c r="K165" s="68" t="str">
        <f t="shared" si="2"/>
        <v>Enhancing resilience to low probability high consequence events (water)</v>
      </c>
    </row>
    <row r="166" spans="2:11">
      <c r="B166" s="68" t="s">
        <v>839</v>
      </c>
      <c r="C166" s="68" t="s">
        <v>270</v>
      </c>
      <c r="D166" s="68" t="s">
        <v>467</v>
      </c>
      <c r="E166" s="68" t="s">
        <v>900</v>
      </c>
      <c r="F166" s="68">
        <f>IF(Override!$G172="",'APR Data'!$H166,Override!$G172)</f>
        <v>0</v>
      </c>
      <c r="G166" s="68" t="s">
        <v>300</v>
      </c>
      <c r="H166" s="68" t="s">
        <v>840</v>
      </c>
      <c r="I166" s="68" t="s">
        <v>920</v>
      </c>
      <c r="J166" s="92" t="s">
        <v>860</v>
      </c>
      <c r="K166" s="68" t="str">
        <f t="shared" si="2"/>
        <v>Conditioning water to reduce plumbosolvency (water)</v>
      </c>
    </row>
    <row r="167" spans="2:11">
      <c r="B167" s="68" t="s">
        <v>839</v>
      </c>
      <c r="C167" s="68" t="s">
        <v>270</v>
      </c>
      <c r="D167" s="68" t="s">
        <v>476</v>
      </c>
      <c r="E167" s="68" t="s">
        <v>900</v>
      </c>
      <c r="F167" s="68">
        <f>IF(Override!$G173="",'APR Data'!$H167,Override!$G173)</f>
        <v>0</v>
      </c>
      <c r="G167" s="68" t="s">
        <v>300</v>
      </c>
      <c r="H167" s="68" t="s">
        <v>840</v>
      </c>
      <c r="I167" s="68" t="s">
        <v>920</v>
      </c>
      <c r="J167" s="92" t="s">
        <v>861</v>
      </c>
      <c r="K167" s="68" t="str">
        <f t="shared" si="2"/>
        <v>Lead communication pipes replaced or relined for water quality(water)</v>
      </c>
    </row>
    <row r="168" spans="2:11">
      <c r="B168" s="68" t="s">
        <v>839</v>
      </c>
      <c r="C168" s="68" t="s">
        <v>270</v>
      </c>
      <c r="D168" s="68" t="s">
        <v>485</v>
      </c>
      <c r="E168" s="68" t="s">
        <v>900</v>
      </c>
      <c r="F168" s="68">
        <f>IF(Override!$G174="",'APR Data'!$H168,Override!$G174)</f>
        <v>0</v>
      </c>
      <c r="G168" s="68" t="s">
        <v>300</v>
      </c>
      <c r="H168" s="68" t="s">
        <v>840</v>
      </c>
      <c r="I168" s="68" t="s">
        <v>920</v>
      </c>
      <c r="J168" s="92" t="s">
        <v>862</v>
      </c>
      <c r="K168" s="68" t="str">
        <f t="shared" si="2"/>
        <v>Other lead reduction related activity (water)</v>
      </c>
    </row>
    <row r="169" spans="2:11">
      <c r="B169" s="68" t="s">
        <v>839</v>
      </c>
      <c r="C169" s="68" t="s">
        <v>270</v>
      </c>
      <c r="D169" s="68" t="s">
        <v>494</v>
      </c>
      <c r="E169" s="68" t="s">
        <v>900</v>
      </c>
      <c r="F169" s="68">
        <f>IF(Override!$G175="",'APR Data'!$H169,Override!$G175)</f>
        <v>12.784000000000001</v>
      </c>
      <c r="G169" s="68" t="s">
        <v>300</v>
      </c>
      <c r="H169" s="68" t="s">
        <v>840</v>
      </c>
      <c r="I169" s="68" t="s">
        <v>919</v>
      </c>
      <c r="J169" s="92" t="s">
        <v>863</v>
      </c>
      <c r="K169" s="68" t="str">
        <f t="shared" si="2"/>
        <v>Meeting lead standards (Total) (water)</v>
      </c>
    </row>
    <row r="170" spans="2:11">
      <c r="B170" s="68" t="s">
        <v>839</v>
      </c>
      <c r="C170" s="68" t="s">
        <v>270</v>
      </c>
      <c r="D170" s="68" t="s">
        <v>503</v>
      </c>
      <c r="E170" s="68" t="s">
        <v>900</v>
      </c>
      <c r="F170" s="68">
        <f>IF(Override!$G176="",'APR Data'!$H170,Override!$G176)</f>
        <v>7.234</v>
      </c>
      <c r="G170" s="68" t="s">
        <v>300</v>
      </c>
      <c r="H170" s="68" t="s">
        <v>840</v>
      </c>
      <c r="I170" s="68" t="s">
        <v>919</v>
      </c>
      <c r="J170" s="92" t="s">
        <v>864</v>
      </c>
      <c r="K170" s="68" t="str">
        <f t="shared" si="2"/>
        <v>Security - SEMD (water)</v>
      </c>
    </row>
    <row r="171" spans="2:11">
      <c r="B171" s="68" t="s">
        <v>839</v>
      </c>
      <c r="C171" s="68" t="s">
        <v>270</v>
      </c>
      <c r="D171" s="68" t="s">
        <v>512</v>
      </c>
      <c r="E171" s="68" t="s">
        <v>900</v>
      </c>
      <c r="F171" s="68">
        <f>IF(Override!$G177="",'APR Data'!$H171,Override!$G177)</f>
        <v>1.133</v>
      </c>
      <c r="G171" s="68" t="s">
        <v>300</v>
      </c>
      <c r="H171" s="68" t="s">
        <v>840</v>
      </c>
      <c r="I171" s="68" t="s">
        <v>919</v>
      </c>
      <c r="J171" s="92" t="s">
        <v>865</v>
      </c>
      <c r="K171" s="68" t="str">
        <f t="shared" si="2"/>
        <v>Security - Non-SEMD (water)</v>
      </c>
    </row>
    <row r="172" spans="2:11">
      <c r="B172" s="68" t="s">
        <v>839</v>
      </c>
      <c r="C172" s="68" t="s">
        <v>270</v>
      </c>
      <c r="D172" s="68" t="s">
        <v>521</v>
      </c>
      <c r="E172" s="68" t="s">
        <v>900</v>
      </c>
      <c r="F172" s="68">
        <f>IF(Override!$G178="",'APR Data'!$H172,Override!$G178)</f>
        <v>104.5866507465</v>
      </c>
      <c r="G172" s="68" t="s">
        <v>300</v>
      </c>
      <c r="H172" s="68" t="s">
        <v>840</v>
      </c>
      <c r="I172" s="68" t="s">
        <v>919</v>
      </c>
      <c r="J172" s="92" t="s">
        <v>866</v>
      </c>
      <c r="K172" s="68" t="str">
        <f t="shared" si="2"/>
        <v>*Additional lines total (water)</v>
      </c>
    </row>
    <row r="173" spans="2:11">
      <c r="B173" s="68" t="s">
        <v>839</v>
      </c>
      <c r="C173" s="68" t="s">
        <v>270</v>
      </c>
      <c r="D173" s="68" t="s">
        <v>584</v>
      </c>
      <c r="E173" s="68" t="s">
        <v>900</v>
      </c>
      <c r="F173" s="68">
        <f>IF(Override!$G179="",'APR Data'!$H173,Override!$G179)</f>
        <v>0.40100000000000002</v>
      </c>
      <c r="G173" s="68" t="s">
        <v>300</v>
      </c>
      <c r="H173" s="68" t="s">
        <v>840</v>
      </c>
      <c r="I173" s="68" t="s">
        <v>919</v>
      </c>
      <c r="J173" s="68" t="s">
        <v>867</v>
      </c>
      <c r="K173" s="68" t="str">
        <f t="shared" si="2"/>
        <v>Conservation drivers (wastewater)</v>
      </c>
    </row>
    <row r="174" spans="2:11">
      <c r="B174" s="68" t="s">
        <v>839</v>
      </c>
      <c r="C174" s="68" t="s">
        <v>270</v>
      </c>
      <c r="D174" s="68" t="s">
        <v>593</v>
      </c>
      <c r="E174" s="68" t="s">
        <v>900</v>
      </c>
      <c r="F174" s="68">
        <f>IF(Override!$G180="",'APR Data'!$H174,Override!$G180)</f>
        <v>13.048999999999999</v>
      </c>
      <c r="G174" s="68" t="s">
        <v>300</v>
      </c>
      <c r="H174" s="68" t="s">
        <v>840</v>
      </c>
      <c r="I174" s="68" t="s">
        <v>919</v>
      </c>
      <c r="J174" s="68" t="s">
        <v>868</v>
      </c>
      <c r="K174" s="68" t="str">
        <f t="shared" si="2"/>
        <v>Event Duration Monitoring at intermittent discharges (wastewater)</v>
      </c>
    </row>
    <row r="175" spans="2:11">
      <c r="B175" s="68" t="s">
        <v>839</v>
      </c>
      <c r="C175" s="68" t="s">
        <v>270</v>
      </c>
      <c r="D175" s="68" t="s">
        <v>602</v>
      </c>
      <c r="E175" s="68" t="s">
        <v>900</v>
      </c>
      <c r="F175" s="68">
        <f>IF(Override!$G181="",'APR Data'!$H175,Override!$G181)</f>
        <v>21.384</v>
      </c>
      <c r="G175" s="68" t="s">
        <v>300</v>
      </c>
      <c r="H175" s="68" t="s">
        <v>840</v>
      </c>
      <c r="I175" s="68" t="s">
        <v>919</v>
      </c>
      <c r="J175" s="68" t="s">
        <v>869</v>
      </c>
      <c r="K175" s="68" t="str">
        <f t="shared" si="2"/>
        <v>Flow monitoring at sewage treatment works (wastewater)</v>
      </c>
    </row>
    <row r="176" spans="2:11">
      <c r="B176" s="68" t="s">
        <v>839</v>
      </c>
      <c r="C176" s="68" t="s">
        <v>270</v>
      </c>
      <c r="D176" s="68" t="s">
        <v>611</v>
      </c>
      <c r="E176" s="68" t="s">
        <v>900</v>
      </c>
      <c r="F176" s="68">
        <f>IF(Override!$G182="",'APR Data'!$H176,Override!$G182)</f>
        <v>8.5220000000000002</v>
      </c>
      <c r="G176" s="68" t="s">
        <v>300</v>
      </c>
      <c r="H176" s="68" t="s">
        <v>840</v>
      </c>
      <c r="I176" s="68" t="s">
        <v>919</v>
      </c>
      <c r="J176" s="68" t="s">
        <v>870</v>
      </c>
      <c r="K176" s="68" t="str">
        <f t="shared" si="2"/>
        <v>Schemes to increase flow to full treatment (wastewater)</v>
      </c>
    </row>
    <row r="177" spans="2:11">
      <c r="B177" s="68" t="s">
        <v>839</v>
      </c>
      <c r="C177" s="68" t="s">
        <v>270</v>
      </c>
      <c r="D177" s="68" t="s">
        <v>620</v>
      </c>
      <c r="E177" s="68" t="s">
        <v>900</v>
      </c>
      <c r="F177" s="68">
        <f>IF(Override!$G183="",'APR Data'!$H177,Override!$G183)</f>
        <v>2.3170000000000002</v>
      </c>
      <c r="G177" s="68" t="s">
        <v>300</v>
      </c>
      <c r="H177" s="68" t="s">
        <v>840</v>
      </c>
      <c r="I177" s="68" t="s">
        <v>919</v>
      </c>
      <c r="J177" s="68" t="s">
        <v>871</v>
      </c>
      <c r="K177" s="68" t="str">
        <f t="shared" si="2"/>
        <v>Schemes to increase storm tank capacity (wastewater)</v>
      </c>
    </row>
    <row r="178" spans="2:11">
      <c r="B178" s="68" t="s">
        <v>839</v>
      </c>
      <c r="C178" s="68" t="s">
        <v>270</v>
      </c>
      <c r="D178" s="68" t="s">
        <v>812</v>
      </c>
      <c r="E178" s="68" t="s">
        <v>900</v>
      </c>
      <c r="F178" s="68">
        <f>IF(Override!$G184="",'APR Data'!$H178,Override!$G184)</f>
        <v>9.2089999999999996</v>
      </c>
      <c r="G178" s="68" t="s">
        <v>300</v>
      </c>
      <c r="H178" s="68" t="s">
        <v>840</v>
      </c>
      <c r="I178" s="68" t="s">
        <v>919</v>
      </c>
      <c r="J178" s="68" t="s">
        <v>872</v>
      </c>
      <c r="K178" s="68" t="str">
        <f t="shared" si="2"/>
        <v>Storage schemes to reduce spill frequency at CSOs, storm tanks, etc (wastewater)</v>
      </c>
    </row>
    <row r="179" spans="2:11">
      <c r="B179" s="68" t="s">
        <v>839</v>
      </c>
      <c r="C179" s="68" t="s">
        <v>270</v>
      </c>
      <c r="D179" s="68" t="s">
        <v>629</v>
      </c>
      <c r="E179" s="68" t="s">
        <v>900</v>
      </c>
      <c r="F179" s="68">
        <f>IF(Override!$G185="",'APR Data'!$H179,Override!$G185)</f>
        <v>0</v>
      </c>
      <c r="G179" s="68" t="s">
        <v>300</v>
      </c>
      <c r="H179" s="68" t="s">
        <v>840</v>
      </c>
      <c r="I179" s="68" t="s">
        <v>919</v>
      </c>
      <c r="J179" s="68" t="s">
        <v>873</v>
      </c>
      <c r="K179" s="68" t="str">
        <f t="shared" si="2"/>
        <v>Chemical removals schemes (wastewater)</v>
      </c>
    </row>
    <row r="180" spans="2:11">
      <c r="B180" s="68" t="s">
        <v>839</v>
      </c>
      <c r="C180" s="68" t="s">
        <v>270</v>
      </c>
      <c r="D180" s="68" t="s">
        <v>638</v>
      </c>
      <c r="E180" s="68" t="s">
        <v>900</v>
      </c>
      <c r="F180" s="68">
        <f>IF(Override!$G186="",'APR Data'!$H180,Override!$G186)</f>
        <v>1.9650000000000001</v>
      </c>
      <c r="G180" s="68" t="s">
        <v>300</v>
      </c>
      <c r="H180" s="68" t="s">
        <v>840</v>
      </c>
      <c r="I180" s="68" t="s">
        <v>919</v>
      </c>
      <c r="J180" s="68" t="s">
        <v>874</v>
      </c>
      <c r="K180" s="68" t="str">
        <f t="shared" si="2"/>
        <v>Chemicals monitoring/ investigations/ options appraisals (wastewater)</v>
      </c>
    </row>
    <row r="181" spans="2:11">
      <c r="B181" s="68" t="s">
        <v>839</v>
      </c>
      <c r="C181" s="68" t="s">
        <v>270</v>
      </c>
      <c r="D181" s="68" t="s">
        <v>647</v>
      </c>
      <c r="E181" s="68" t="s">
        <v>900</v>
      </c>
      <c r="F181" s="68">
        <f>IF(Override!$G187="",'APR Data'!$H181,Override!$G187)</f>
        <v>0</v>
      </c>
      <c r="G181" s="68" t="s">
        <v>300</v>
      </c>
      <c r="H181" s="68" t="s">
        <v>840</v>
      </c>
      <c r="I181" s="68" t="s">
        <v>919</v>
      </c>
      <c r="J181" s="68" t="s">
        <v>875</v>
      </c>
      <c r="K181" s="68" t="str">
        <f t="shared" si="2"/>
        <v>Nitrogen removal (wastewater)</v>
      </c>
    </row>
    <row r="182" spans="2:11">
      <c r="B182" s="68" t="s">
        <v>839</v>
      </c>
      <c r="C182" s="68" t="s">
        <v>270</v>
      </c>
      <c r="D182" s="68" t="s">
        <v>653</v>
      </c>
      <c r="E182" s="68" t="s">
        <v>900</v>
      </c>
      <c r="F182" s="68">
        <f>IF(Override!$G188="",'APR Data'!$H182,Override!$G188)</f>
        <v>91.918999999999997</v>
      </c>
      <c r="G182" s="68" t="s">
        <v>300</v>
      </c>
      <c r="H182" s="68" t="s">
        <v>840</v>
      </c>
      <c r="I182" s="68" t="s">
        <v>919</v>
      </c>
      <c r="J182" s="68" t="s">
        <v>876</v>
      </c>
      <c r="K182" s="68" t="str">
        <f t="shared" si="2"/>
        <v>Phosphorus removal (wastewater)</v>
      </c>
    </row>
    <row r="183" spans="2:11">
      <c r="B183" s="68" t="s">
        <v>839</v>
      </c>
      <c r="C183" s="68" t="s">
        <v>270</v>
      </c>
      <c r="D183" s="68" t="s">
        <v>662</v>
      </c>
      <c r="E183" s="68" t="s">
        <v>900</v>
      </c>
      <c r="F183" s="68">
        <f>IF(Override!$G189="",'APR Data'!$H183,Override!$G189)</f>
        <v>11.347</v>
      </c>
      <c r="G183" s="68" t="s">
        <v>300</v>
      </c>
      <c r="H183" s="68" t="s">
        <v>840</v>
      </c>
      <c r="I183" s="68" t="s">
        <v>919</v>
      </c>
      <c r="J183" s="68" t="s">
        <v>877</v>
      </c>
      <c r="K183" s="68" t="str">
        <f t="shared" si="2"/>
        <v>Reduction of sanitary parameters (wastewater)</v>
      </c>
    </row>
    <row r="184" spans="2:11">
      <c r="B184" s="68" t="s">
        <v>839</v>
      </c>
      <c r="C184" s="68" t="s">
        <v>270</v>
      </c>
      <c r="D184" s="68" t="s">
        <v>671</v>
      </c>
      <c r="E184" s="68" t="s">
        <v>900</v>
      </c>
      <c r="F184" s="68">
        <f>IF(Override!$G190="",'APR Data'!$H184,Override!$G190)</f>
        <v>0</v>
      </c>
      <c r="G184" s="68" t="s">
        <v>300</v>
      </c>
      <c r="H184" s="68" t="s">
        <v>840</v>
      </c>
      <c r="I184" s="68" t="s">
        <v>919</v>
      </c>
      <c r="J184" s="68" t="s">
        <v>878</v>
      </c>
      <c r="K184" s="68" t="str">
        <f t="shared" si="2"/>
        <v>UV disinfection (or similar) (wastewater)</v>
      </c>
    </row>
    <row r="185" spans="2:11">
      <c r="B185" s="68" t="s">
        <v>839</v>
      </c>
      <c r="C185" s="68" t="s">
        <v>270</v>
      </c>
      <c r="D185" s="68" t="s">
        <v>680</v>
      </c>
      <c r="E185" s="68" t="s">
        <v>900</v>
      </c>
      <c r="F185" s="68">
        <f>IF(Override!$G191="",'APR Data'!$H185,Override!$G191)</f>
        <v>19.579000000000001</v>
      </c>
      <c r="G185" s="68" t="s">
        <v>300</v>
      </c>
      <c r="H185" s="68" t="s">
        <v>840</v>
      </c>
      <c r="I185" s="68" t="s">
        <v>919</v>
      </c>
      <c r="J185" s="68" t="s">
        <v>879</v>
      </c>
      <c r="K185" s="68" t="str">
        <f t="shared" si="2"/>
        <v>Investigations (wastewater)</v>
      </c>
    </row>
    <row r="186" spans="2:11">
      <c r="B186" s="68" t="s">
        <v>839</v>
      </c>
      <c r="C186" s="68" t="s">
        <v>270</v>
      </c>
      <c r="D186" s="68" t="s">
        <v>821</v>
      </c>
      <c r="E186" s="68" t="s">
        <v>900</v>
      </c>
      <c r="F186" s="68">
        <f>IF(Override!$G194="",'APR Data'!$H186,Override!$G194)</f>
        <v>3.7029999999999998</v>
      </c>
      <c r="G186" s="68" t="s">
        <v>300</v>
      </c>
      <c r="H186" s="68" t="s">
        <v>840</v>
      </c>
      <c r="I186" s="68" t="s">
        <v>919</v>
      </c>
      <c r="J186" s="68" t="s">
        <v>880</v>
      </c>
      <c r="K186" s="68" t="str">
        <f t="shared" si="2"/>
        <v>First time sewerage (wastewater)</v>
      </c>
    </row>
    <row r="187" spans="2:11">
      <c r="B187" s="68" t="s">
        <v>839</v>
      </c>
      <c r="C187" s="68" t="s">
        <v>270</v>
      </c>
      <c r="D187" s="68" t="s">
        <v>695</v>
      </c>
      <c r="E187" s="68" t="s">
        <v>900</v>
      </c>
      <c r="F187" s="68">
        <f>IF(Override!$G195="",'APR Data'!$H187,Override!$G195)</f>
        <v>4.4050000000000002</v>
      </c>
      <c r="G187" s="68" t="s">
        <v>300</v>
      </c>
      <c r="H187" s="68" t="s">
        <v>840</v>
      </c>
      <c r="I187" s="68" t="s">
        <v>919</v>
      </c>
      <c r="J187" s="68" t="s">
        <v>881</v>
      </c>
      <c r="K187" s="68" t="str">
        <f t="shared" si="2"/>
        <v>Sludge enhancement (quality) (wastewater)</v>
      </c>
    </row>
    <row r="188" spans="2:11">
      <c r="B188" s="68" t="s">
        <v>839</v>
      </c>
      <c r="C188" s="68" t="s">
        <v>270</v>
      </c>
      <c r="D188" s="68" t="s">
        <v>704</v>
      </c>
      <c r="E188" s="68" t="s">
        <v>900</v>
      </c>
      <c r="F188" s="68">
        <f>IF(Override!$G196="",'APR Data'!$H188,Override!$G196)</f>
        <v>3.4590000000000001</v>
      </c>
      <c r="G188" s="68" t="s">
        <v>300</v>
      </c>
      <c r="H188" s="68" t="s">
        <v>840</v>
      </c>
      <c r="I188" s="68" t="s">
        <v>919</v>
      </c>
      <c r="J188" s="68" t="s">
        <v>882</v>
      </c>
      <c r="K188" s="68" t="str">
        <f t="shared" si="2"/>
        <v>Sludge enhancement (growth) (wastewater)</v>
      </c>
    </row>
    <row r="189" spans="2:11">
      <c r="B189" s="68" t="s">
        <v>839</v>
      </c>
      <c r="C189" s="68" t="s">
        <v>270</v>
      </c>
      <c r="D189" s="68" t="s">
        <v>713</v>
      </c>
      <c r="E189" s="68" t="s">
        <v>900</v>
      </c>
      <c r="F189" s="68">
        <f>IF(Override!$G197="",'APR Data'!$H189,Override!$G197)</f>
        <v>3.7909999999999999</v>
      </c>
      <c r="G189" s="68" t="s">
        <v>300</v>
      </c>
      <c r="H189" s="68" t="s">
        <v>840</v>
      </c>
      <c r="I189" s="68" t="s">
        <v>919</v>
      </c>
      <c r="J189" s="68" t="s">
        <v>883</v>
      </c>
      <c r="K189" s="68" t="str">
        <f t="shared" si="2"/>
        <v>Odour (wastewater)</v>
      </c>
    </row>
    <row r="190" spans="2:11">
      <c r="B190" s="68" t="s">
        <v>839</v>
      </c>
      <c r="C190" s="68" t="s">
        <v>270</v>
      </c>
      <c r="D190" s="68" t="s">
        <v>722</v>
      </c>
      <c r="E190" s="68" t="s">
        <v>900</v>
      </c>
      <c r="F190" s="68">
        <f>IF(Override!$G198="",'APR Data'!$H190,Override!$G198)</f>
        <v>0.14499999999999999</v>
      </c>
      <c r="G190" s="68" t="s">
        <v>300</v>
      </c>
      <c r="H190" s="68" t="s">
        <v>840</v>
      </c>
      <c r="I190" s="68" t="s">
        <v>919</v>
      </c>
      <c r="J190" s="68" t="s">
        <v>884</v>
      </c>
      <c r="K190" s="68" t="str">
        <f t="shared" si="2"/>
        <v>Enhancing resilience to low probability high consequence events (wastewater)</v>
      </c>
    </row>
    <row r="191" spans="2:11">
      <c r="B191" s="68" t="s">
        <v>839</v>
      </c>
      <c r="C191" s="68" t="s">
        <v>270</v>
      </c>
      <c r="D191" s="68" t="s">
        <v>731</v>
      </c>
      <c r="E191" s="68" t="s">
        <v>900</v>
      </c>
      <c r="F191" s="68">
        <f>IF(Override!$G199="",'APR Data'!$H191,Override!$G199)</f>
        <v>1.5549999999999999</v>
      </c>
      <c r="G191" s="68" t="s">
        <v>300</v>
      </c>
      <c r="H191" s="68" t="s">
        <v>840</v>
      </c>
      <c r="I191" s="68" t="s">
        <v>919</v>
      </c>
      <c r="J191" s="68" t="s">
        <v>885</v>
      </c>
      <c r="K191" s="68" t="str">
        <f t="shared" si="2"/>
        <v>Security - SEMD (wastewater)</v>
      </c>
    </row>
    <row r="192" spans="2:11">
      <c r="B192" s="68" t="s">
        <v>839</v>
      </c>
      <c r="C192" s="68" t="s">
        <v>270</v>
      </c>
      <c r="D192" s="68" t="s">
        <v>740</v>
      </c>
      <c r="E192" s="68" t="s">
        <v>900</v>
      </c>
      <c r="F192" s="68">
        <f>IF(Override!$G200="",'APR Data'!$H192,Override!$G200)</f>
        <v>1.081</v>
      </c>
      <c r="G192" s="68" t="s">
        <v>300</v>
      </c>
      <c r="H192" s="68" t="s">
        <v>840</v>
      </c>
      <c r="I192" s="68" t="s">
        <v>919</v>
      </c>
      <c r="J192" s="68" t="s">
        <v>886</v>
      </c>
      <c r="K192" s="68" t="str">
        <f t="shared" si="2"/>
        <v>Security - Non-SEMD (wastewater)</v>
      </c>
    </row>
    <row r="193" spans="2:11">
      <c r="B193" s="68" t="s">
        <v>839</v>
      </c>
      <c r="C193" s="68" t="s">
        <v>270</v>
      </c>
      <c r="D193" s="68" t="s">
        <v>749</v>
      </c>
      <c r="E193" s="68" t="s">
        <v>900</v>
      </c>
      <c r="F193" s="68">
        <f>IF(Override!$G201="",'APR Data'!$H193,Override!$G201)</f>
        <v>34.856000000000002</v>
      </c>
      <c r="G193" s="68" t="s">
        <v>300</v>
      </c>
      <c r="H193" s="68" t="s">
        <v>840</v>
      </c>
      <c r="I193" s="68" t="s">
        <v>919</v>
      </c>
      <c r="J193" s="68" t="s">
        <v>887</v>
      </c>
      <c r="K193" s="68" t="str">
        <f t="shared" si="2"/>
        <v>*Additional lines total (wastewater)</v>
      </c>
    </row>
    <row r="194" spans="2:11">
      <c r="B194" s="68" t="s">
        <v>839</v>
      </c>
      <c r="C194" s="68" t="s">
        <v>270</v>
      </c>
      <c r="D194" s="68" t="s">
        <v>305</v>
      </c>
      <c r="E194" s="68" t="s">
        <v>900</v>
      </c>
      <c r="F194" s="68">
        <f>IF(Override!$G202="",'APR Data'!$H194,Override!$G202)</f>
        <v>0.248</v>
      </c>
      <c r="G194" s="68" t="s">
        <v>300</v>
      </c>
      <c r="H194" s="68" t="s">
        <v>888</v>
      </c>
      <c r="I194" s="68" t="s">
        <v>919</v>
      </c>
      <c r="J194" s="92" t="s">
        <v>841</v>
      </c>
      <c r="K194" s="68" t="str">
        <f t="shared" si="2"/>
        <v xml:space="preserve"> Ecological improvements at abstractions (water)</v>
      </c>
    </row>
    <row r="195" spans="2:11">
      <c r="B195" s="68" t="s">
        <v>839</v>
      </c>
      <c r="C195" s="68" t="s">
        <v>270</v>
      </c>
      <c r="D195" s="68" t="s">
        <v>314</v>
      </c>
      <c r="E195" s="68" t="s">
        <v>900</v>
      </c>
      <c r="F195" s="68">
        <f>IF(Override!$G203="",'APR Data'!$H195,Override!$G203)</f>
        <v>7.3999999999999996E-2</v>
      </c>
      <c r="G195" s="68" t="s">
        <v>300</v>
      </c>
      <c r="H195" s="68" t="s">
        <v>888</v>
      </c>
      <c r="I195" s="68" t="s">
        <v>919</v>
      </c>
      <c r="J195" s="92" t="s">
        <v>842</v>
      </c>
      <c r="K195" s="68" t="str">
        <f t="shared" si="2"/>
        <v xml:space="preserve"> Eels Regulations (measures at intakes) (water)</v>
      </c>
    </row>
    <row r="196" spans="2:11">
      <c r="B196" s="68" t="s">
        <v>839</v>
      </c>
      <c r="C196" s="68" t="s">
        <v>270</v>
      </c>
      <c r="D196" s="68" t="s">
        <v>323</v>
      </c>
      <c r="E196" s="68" t="s">
        <v>900</v>
      </c>
      <c r="F196" s="68">
        <f>IF(Override!$G204="",'APR Data'!$H196,Override!$G204)</f>
        <v>0.70499999999999996</v>
      </c>
      <c r="G196" s="68" t="s">
        <v>300</v>
      </c>
      <c r="H196" s="68" t="s">
        <v>888</v>
      </c>
      <c r="I196" s="68" t="s">
        <v>919</v>
      </c>
      <c r="J196" s="92" t="s">
        <v>843</v>
      </c>
      <c r="K196" s="68" t="str">
        <f t="shared" si="2"/>
        <v xml:space="preserve"> Invasive Non Native Species (water)</v>
      </c>
    </row>
    <row r="197" spans="2:11">
      <c r="B197" s="68" t="s">
        <v>839</v>
      </c>
      <c r="C197" s="68" t="s">
        <v>270</v>
      </c>
      <c r="D197" s="68" t="s">
        <v>332</v>
      </c>
      <c r="E197" s="68" t="s">
        <v>900</v>
      </c>
      <c r="F197" s="68">
        <f>IF(Override!$G205="",'APR Data'!$H197,Override!$G205)</f>
        <v>13.353999999999999</v>
      </c>
      <c r="G197" s="68" t="s">
        <v>300</v>
      </c>
      <c r="H197" s="68" t="s">
        <v>888</v>
      </c>
      <c r="I197" s="68" t="s">
        <v>919</v>
      </c>
      <c r="J197" s="92" t="s">
        <v>844</v>
      </c>
      <c r="K197" s="68" t="str">
        <f t="shared" si="2"/>
        <v xml:space="preserve"> Drinking Water Protected Areas (schemes) (water)</v>
      </c>
    </row>
    <row r="198" spans="2:11">
      <c r="B198" s="68" t="s">
        <v>839</v>
      </c>
      <c r="C198" s="68" t="s">
        <v>270</v>
      </c>
      <c r="D198" s="68" t="s">
        <v>341</v>
      </c>
      <c r="E198" s="68" t="s">
        <v>900</v>
      </c>
      <c r="F198" s="68">
        <f>IF(Override!$G206="",'APR Data'!$H198,Override!$G206)</f>
        <v>2.7789999999999999</v>
      </c>
      <c r="G198" s="68" t="s">
        <v>300</v>
      </c>
      <c r="H198" s="68" t="s">
        <v>888</v>
      </c>
      <c r="I198" s="68" t="s">
        <v>919</v>
      </c>
      <c r="J198" s="92" t="s">
        <v>845</v>
      </c>
      <c r="K198" s="68" t="str">
        <f t="shared" si="2"/>
        <v xml:space="preserve"> Water Framework Directive measure (water)</v>
      </c>
    </row>
    <row r="199" spans="2:11">
      <c r="B199" s="68" t="s">
        <v>839</v>
      </c>
      <c r="C199" s="68" t="s">
        <v>270</v>
      </c>
      <c r="D199" s="68" t="s">
        <v>350</v>
      </c>
      <c r="E199" s="68" t="s">
        <v>900</v>
      </c>
      <c r="F199" s="68">
        <f>IF(Override!$G207="",'APR Data'!$H199,Override!$G207)</f>
        <v>0</v>
      </c>
      <c r="G199" s="68" t="s">
        <v>300</v>
      </c>
      <c r="H199" s="68" t="s">
        <v>888</v>
      </c>
      <c r="I199" s="68" t="s">
        <v>919</v>
      </c>
      <c r="J199" s="92" t="s">
        <v>846</v>
      </c>
      <c r="K199" s="68" t="str">
        <f t="shared" ref="K199:K262" si="3">RIGHT(D199,LEN(D199)-15)</f>
        <v xml:space="preserve"> Investigations (water)</v>
      </c>
    </row>
    <row r="200" spans="2:11">
      <c r="B200" s="68" t="s">
        <v>839</v>
      </c>
      <c r="C200" s="68" t="s">
        <v>270</v>
      </c>
      <c r="D200" s="68" t="s">
        <v>359</v>
      </c>
      <c r="E200" s="68" t="s">
        <v>900</v>
      </c>
      <c r="F200" s="68">
        <f>IF(Override!$G208="",'APR Data'!$H200,Override!$G208)</f>
        <v>8.8569999999999993</v>
      </c>
      <c r="G200" s="68" t="s">
        <v>300</v>
      </c>
      <c r="H200" s="68" t="s">
        <v>888</v>
      </c>
      <c r="I200" s="68" t="s">
        <v>919</v>
      </c>
      <c r="J200" s="92" t="s">
        <v>847</v>
      </c>
      <c r="K200" s="68" t="str">
        <f t="shared" si="3"/>
        <v xml:space="preserve"> Supply-side improvements delivering benefits in 2020-2025 (water)</v>
      </c>
    </row>
    <row r="201" spans="2:11">
      <c r="B201" s="68" t="s">
        <v>839</v>
      </c>
      <c r="C201" s="68" t="s">
        <v>270</v>
      </c>
      <c r="D201" s="68" t="s">
        <v>368</v>
      </c>
      <c r="E201" s="68" t="s">
        <v>900</v>
      </c>
      <c r="F201" s="68">
        <f>IF(Override!$G209="",'APR Data'!$H201,Override!$G209)</f>
        <v>30.312000000000001</v>
      </c>
      <c r="G201" s="68" t="s">
        <v>300</v>
      </c>
      <c r="H201" s="68" t="s">
        <v>888</v>
      </c>
      <c r="I201" s="68" t="s">
        <v>919</v>
      </c>
      <c r="J201" s="92" t="s">
        <v>848</v>
      </c>
      <c r="K201" s="68" t="str">
        <f t="shared" si="3"/>
        <v xml:space="preserve"> Demand-side improvements delivering benefits in 2020-2025 (excl leakage and metering) (water)</v>
      </c>
    </row>
    <row r="202" spans="2:11">
      <c r="B202" s="68" t="s">
        <v>839</v>
      </c>
      <c r="C202" s="68" t="s">
        <v>270</v>
      </c>
      <c r="D202" s="68" t="s">
        <v>377</v>
      </c>
      <c r="E202" s="68" t="s">
        <v>900</v>
      </c>
      <c r="F202" s="68">
        <f>IF(Override!$G210="",'APR Data'!$H202,Override!$G210)</f>
        <v>0</v>
      </c>
      <c r="G202" s="68" t="s">
        <v>300</v>
      </c>
      <c r="H202" s="68" t="s">
        <v>888</v>
      </c>
      <c r="I202" s="68" t="s">
        <v>919</v>
      </c>
      <c r="J202" s="92" t="s">
        <v>849</v>
      </c>
      <c r="K202" s="68" t="str">
        <f t="shared" si="3"/>
        <v xml:space="preserve"> Leakage improvements delivering benefits in 2020-2025 (water)</v>
      </c>
    </row>
    <row r="203" spans="2:11">
      <c r="B203" s="68" t="s">
        <v>839</v>
      </c>
      <c r="C203" s="68" t="s">
        <v>270</v>
      </c>
      <c r="D203" s="68" t="s">
        <v>386</v>
      </c>
      <c r="E203" s="68" t="s">
        <v>900</v>
      </c>
      <c r="F203" s="68">
        <f>IF(Override!$G211="",'APR Data'!$H203,Override!$G211)</f>
        <v>6.0469999999999997</v>
      </c>
      <c r="G203" s="68" t="s">
        <v>300</v>
      </c>
      <c r="H203" s="68" t="s">
        <v>888</v>
      </c>
      <c r="I203" s="68" t="s">
        <v>919</v>
      </c>
      <c r="J203" s="92" t="s">
        <v>850</v>
      </c>
      <c r="K203" s="68" t="str">
        <f t="shared" si="3"/>
        <v xml:space="preserve"> Internal interconnectors delivering benefits in 2020-2025 (water)</v>
      </c>
    </row>
    <row r="204" spans="2:11">
      <c r="B204" s="68" t="s">
        <v>839</v>
      </c>
      <c r="C204" s="68" t="s">
        <v>270</v>
      </c>
      <c r="D204" s="68" t="s">
        <v>827</v>
      </c>
      <c r="E204" s="68" t="s">
        <v>900</v>
      </c>
      <c r="F204" s="68">
        <f>IF(Override!$G212="",'APR Data'!$H204,Override!$G212)</f>
        <v>8.2650000000000006</v>
      </c>
      <c r="G204" s="68" t="s">
        <v>300</v>
      </c>
      <c r="H204" s="68" t="s">
        <v>888</v>
      </c>
      <c r="I204" s="68" t="s">
        <v>919</v>
      </c>
      <c r="J204" s="92" t="s">
        <v>851</v>
      </c>
      <c r="K204" s="68" t="str">
        <f t="shared" si="3"/>
        <v xml:space="preserve"> Supply demand balance improvements delivering benefits starting from 2026 (water)</v>
      </c>
    </row>
    <row r="205" spans="2:11">
      <c r="B205" s="68" t="s">
        <v>839</v>
      </c>
      <c r="C205" s="68" t="s">
        <v>270</v>
      </c>
      <c r="D205" s="68" t="s">
        <v>404</v>
      </c>
      <c r="E205" s="68" t="s">
        <v>900</v>
      </c>
      <c r="F205" s="68">
        <f>IF(Override!$G213="",'APR Data'!$H205,Override!$G213)</f>
        <v>0</v>
      </c>
      <c r="G205" s="68" t="s">
        <v>300</v>
      </c>
      <c r="H205" s="68" t="s">
        <v>888</v>
      </c>
      <c r="I205" s="68" t="s">
        <v>919</v>
      </c>
      <c r="J205" s="92" t="s">
        <v>852</v>
      </c>
      <c r="K205" s="68" t="str">
        <f t="shared" si="3"/>
        <v xml:space="preserve"> Strategic regional water resources (water)</v>
      </c>
    </row>
    <row r="206" spans="2:11">
      <c r="B206" s="68" t="s">
        <v>839</v>
      </c>
      <c r="C206" s="68" t="s">
        <v>270</v>
      </c>
      <c r="D206" s="68" t="s">
        <v>413</v>
      </c>
      <c r="E206" s="68" t="s">
        <v>900</v>
      </c>
      <c r="F206" s="68">
        <f>IF(Override!$G214="",'APR Data'!$H206,Override!$G214)</f>
        <v>17.507000000000001</v>
      </c>
      <c r="G206" s="68" t="s">
        <v>300</v>
      </c>
      <c r="H206" s="68" t="s">
        <v>888</v>
      </c>
      <c r="I206" s="68" t="s">
        <v>919</v>
      </c>
      <c r="J206" s="92" t="s">
        <v>853</v>
      </c>
      <c r="K206" s="68" t="str">
        <f t="shared" si="3"/>
        <v xml:space="preserve"> Total metering expenditure  (water)</v>
      </c>
    </row>
    <row r="207" spans="2:11">
      <c r="B207" s="68" t="s">
        <v>839</v>
      </c>
      <c r="C207" s="68" t="s">
        <v>270</v>
      </c>
      <c r="D207" s="68" t="s">
        <v>422</v>
      </c>
      <c r="E207" s="68" t="s">
        <v>900</v>
      </c>
      <c r="F207" s="68">
        <f>IF(Override!$G215="",'APR Data'!$H207,Override!$G215)</f>
        <v>97.858999999999995</v>
      </c>
      <c r="G207" s="68" t="s">
        <v>300</v>
      </c>
      <c r="H207" s="68" t="s">
        <v>888</v>
      </c>
      <c r="I207" s="68" t="s">
        <v>919</v>
      </c>
      <c r="J207" s="92" t="s">
        <v>854</v>
      </c>
      <c r="K207" s="68" t="str">
        <f t="shared" si="3"/>
        <v xml:space="preserve"> Improvments to taste, odour and colour (water)</v>
      </c>
    </row>
    <row r="208" spans="2:11">
      <c r="B208" s="68" t="s">
        <v>839</v>
      </c>
      <c r="C208" s="68" t="s">
        <v>270</v>
      </c>
      <c r="D208" s="68" t="s">
        <v>431</v>
      </c>
      <c r="E208" s="68" t="s">
        <v>900</v>
      </c>
      <c r="F208" s="68">
        <f>IF(Override!$G216="",'APR Data'!$H208,Override!$G216)</f>
        <v>0</v>
      </c>
      <c r="G208" s="68" t="s">
        <v>300</v>
      </c>
      <c r="H208" s="68" t="s">
        <v>888</v>
      </c>
      <c r="I208" s="68" t="s">
        <v>920</v>
      </c>
      <c r="J208" s="92" t="s">
        <v>855</v>
      </c>
      <c r="K208" s="68" t="str">
        <f t="shared" si="3"/>
        <v xml:space="preserve"> Addressing raw water deterioration (grey solutions) (water)</v>
      </c>
    </row>
    <row r="209" spans="2:11">
      <c r="B209" s="68" t="s">
        <v>839</v>
      </c>
      <c r="C209" s="68" t="s">
        <v>270</v>
      </c>
      <c r="D209" s="68" t="s">
        <v>438</v>
      </c>
      <c r="E209" s="68" t="s">
        <v>900</v>
      </c>
      <c r="F209" s="68">
        <f>IF(Override!$G217="",'APR Data'!$H209,Override!$G217)</f>
        <v>0</v>
      </c>
      <c r="G209" s="68" t="s">
        <v>300</v>
      </c>
      <c r="H209" s="68" t="s">
        <v>888</v>
      </c>
      <c r="I209" s="68" t="s">
        <v>920</v>
      </c>
      <c r="J209" s="92" t="s">
        <v>856</v>
      </c>
      <c r="K209" s="68" t="str">
        <f t="shared" si="3"/>
        <v xml:space="preserve"> Addressing raw water deterioration (green solutions) (water)</v>
      </c>
    </row>
    <row r="210" spans="2:11">
      <c r="B210" s="68" t="s">
        <v>839</v>
      </c>
      <c r="C210" s="68" t="s">
        <v>270</v>
      </c>
      <c r="D210" s="68" t="s">
        <v>444</v>
      </c>
      <c r="E210" s="68" t="s">
        <v>900</v>
      </c>
      <c r="F210" s="68">
        <f>IF(Override!$G218="",'APR Data'!$H210,Override!$G218)</f>
        <v>10.678000000000001</v>
      </c>
      <c r="G210" s="68" t="s">
        <v>300</v>
      </c>
      <c r="H210" s="68" t="s">
        <v>888</v>
      </c>
      <c r="I210" s="68" t="s">
        <v>919</v>
      </c>
      <c r="J210" s="92" t="s">
        <v>857</v>
      </c>
      <c r="K210" s="68" t="str">
        <f t="shared" si="3"/>
        <v xml:space="preserve"> Addressing raw water deterioration (total) (water)</v>
      </c>
    </row>
    <row r="211" spans="2:11">
      <c r="B211" s="68" t="s">
        <v>839</v>
      </c>
      <c r="C211" s="68" t="s">
        <v>270</v>
      </c>
      <c r="D211" s="68" t="s">
        <v>452</v>
      </c>
      <c r="E211" s="68" t="s">
        <v>900</v>
      </c>
      <c r="F211" s="68">
        <f>IF(Override!$G219="",'APR Data'!$H211,Override!$G219)</f>
        <v>2.419</v>
      </c>
      <c r="G211" s="68" t="s">
        <v>300</v>
      </c>
      <c r="H211" s="68" t="s">
        <v>888</v>
      </c>
      <c r="I211" s="68" t="s">
        <v>919</v>
      </c>
      <c r="J211" s="92" t="s">
        <v>858</v>
      </c>
      <c r="K211" s="68" t="str">
        <f t="shared" si="3"/>
        <v xml:space="preserve"> Improvements to river flow (water)</v>
      </c>
    </row>
    <row r="212" spans="2:11">
      <c r="B212" s="68" t="s">
        <v>839</v>
      </c>
      <c r="C212" s="68" t="s">
        <v>270</v>
      </c>
      <c r="D212" s="68" t="s">
        <v>461</v>
      </c>
      <c r="E212" s="68" t="s">
        <v>900</v>
      </c>
      <c r="F212" s="68">
        <f>IF(Override!$G220="",'APR Data'!$H212,Override!$G220)</f>
        <v>18.931999999999999</v>
      </c>
      <c r="G212" s="68" t="s">
        <v>300</v>
      </c>
      <c r="H212" s="68" t="s">
        <v>888</v>
      </c>
      <c r="I212" s="68" t="s">
        <v>919</v>
      </c>
      <c r="J212" s="92" t="s">
        <v>859</v>
      </c>
      <c r="K212" s="68" t="str">
        <f t="shared" si="3"/>
        <v xml:space="preserve"> Enhancing resilience to low probability high consequence events (water)</v>
      </c>
    </row>
    <row r="213" spans="2:11">
      <c r="B213" s="68" t="s">
        <v>839</v>
      </c>
      <c r="C213" s="68" t="s">
        <v>270</v>
      </c>
      <c r="D213" s="68" t="s">
        <v>470</v>
      </c>
      <c r="E213" s="68" t="s">
        <v>900</v>
      </c>
      <c r="F213" s="68">
        <f>IF(Override!$G221="",'APR Data'!$H213,Override!$G221)</f>
        <v>0</v>
      </c>
      <c r="G213" s="68" t="s">
        <v>300</v>
      </c>
      <c r="H213" s="68" t="s">
        <v>888</v>
      </c>
      <c r="I213" s="68" t="s">
        <v>920</v>
      </c>
      <c r="J213" s="92" t="s">
        <v>860</v>
      </c>
      <c r="K213" s="68" t="str">
        <f t="shared" si="3"/>
        <v xml:space="preserve"> Conditioning water to reduce plumbosolvency (water)</v>
      </c>
    </row>
    <row r="214" spans="2:11">
      <c r="B214" s="68" t="s">
        <v>839</v>
      </c>
      <c r="C214" s="68" t="s">
        <v>270</v>
      </c>
      <c r="D214" s="68" t="s">
        <v>479</v>
      </c>
      <c r="E214" s="68" t="s">
        <v>900</v>
      </c>
      <c r="F214" s="68">
        <f>IF(Override!$G222="",'APR Data'!$H214,Override!$G222)</f>
        <v>0</v>
      </c>
      <c r="G214" s="68" t="s">
        <v>300</v>
      </c>
      <c r="H214" s="68" t="s">
        <v>888</v>
      </c>
      <c r="I214" s="68" t="s">
        <v>920</v>
      </c>
      <c r="J214" s="92" t="s">
        <v>861</v>
      </c>
      <c r="K214" s="68" t="str">
        <f t="shared" si="3"/>
        <v xml:space="preserve"> Lead communication pipes replaced or relined for water quality(water)</v>
      </c>
    </row>
    <row r="215" spans="2:11">
      <c r="B215" s="68" t="s">
        <v>839</v>
      </c>
      <c r="C215" s="68" t="s">
        <v>270</v>
      </c>
      <c r="D215" s="68" t="s">
        <v>488</v>
      </c>
      <c r="E215" s="68" t="s">
        <v>900</v>
      </c>
      <c r="F215" s="68">
        <f>IF(Override!$G223="",'APR Data'!$H215,Override!$G223)</f>
        <v>0</v>
      </c>
      <c r="G215" s="68" t="s">
        <v>300</v>
      </c>
      <c r="H215" s="68" t="s">
        <v>888</v>
      </c>
      <c r="I215" s="68" t="s">
        <v>920</v>
      </c>
      <c r="J215" s="92" t="s">
        <v>862</v>
      </c>
      <c r="K215" s="68" t="str">
        <f t="shared" si="3"/>
        <v xml:space="preserve"> Other lead reduction related activity (water)</v>
      </c>
    </row>
    <row r="216" spans="2:11">
      <c r="B216" s="68" t="s">
        <v>839</v>
      </c>
      <c r="C216" s="68" t="s">
        <v>270</v>
      </c>
      <c r="D216" s="68" t="s">
        <v>497</v>
      </c>
      <c r="E216" s="68" t="s">
        <v>900</v>
      </c>
      <c r="F216" s="68">
        <f>IF(Override!$G224="",'APR Data'!$H216,Override!$G224)</f>
        <v>14.144</v>
      </c>
      <c r="G216" s="68" t="s">
        <v>300</v>
      </c>
      <c r="H216" s="68" t="s">
        <v>888</v>
      </c>
      <c r="I216" s="68" t="s">
        <v>919</v>
      </c>
      <c r="J216" s="92" t="s">
        <v>863</v>
      </c>
      <c r="K216" s="68" t="str">
        <f t="shared" si="3"/>
        <v xml:space="preserve"> Meeting lead standards (Total) (water)</v>
      </c>
    </row>
    <row r="217" spans="2:11">
      <c r="B217" s="68" t="s">
        <v>839</v>
      </c>
      <c r="C217" s="68" t="s">
        <v>270</v>
      </c>
      <c r="D217" s="68" t="s">
        <v>506</v>
      </c>
      <c r="E217" s="68" t="s">
        <v>900</v>
      </c>
      <c r="F217" s="68">
        <f>IF(Override!$G225="",'APR Data'!$H217,Override!$G225)</f>
        <v>3.6669999999999998</v>
      </c>
      <c r="G217" s="68" t="s">
        <v>300</v>
      </c>
      <c r="H217" s="68" t="s">
        <v>888</v>
      </c>
      <c r="I217" s="68" t="s">
        <v>919</v>
      </c>
      <c r="J217" s="92" t="s">
        <v>864</v>
      </c>
      <c r="K217" s="68" t="str">
        <f t="shared" si="3"/>
        <v xml:space="preserve"> Security - SEMD (water)</v>
      </c>
    </row>
    <row r="218" spans="2:11">
      <c r="B218" s="68" t="s">
        <v>839</v>
      </c>
      <c r="C218" s="68" t="s">
        <v>270</v>
      </c>
      <c r="D218" s="68" t="s">
        <v>515</v>
      </c>
      <c r="E218" s="68" t="s">
        <v>900</v>
      </c>
      <c r="F218" s="68">
        <f>IF(Override!$G226="",'APR Data'!$H218,Override!$G226)</f>
        <v>8.6620000000000008</v>
      </c>
      <c r="G218" s="68" t="s">
        <v>300</v>
      </c>
      <c r="H218" s="68" t="s">
        <v>888</v>
      </c>
      <c r="I218" s="68" t="s">
        <v>919</v>
      </c>
      <c r="J218" s="92" t="s">
        <v>865</v>
      </c>
      <c r="K218" s="68" t="str">
        <f t="shared" si="3"/>
        <v xml:space="preserve"> Security - Non-SEMD (water)</v>
      </c>
    </row>
    <row r="219" spans="2:11">
      <c r="B219" s="68" t="s">
        <v>839</v>
      </c>
      <c r="C219" s="68" t="s">
        <v>270</v>
      </c>
      <c r="D219" s="68" t="s">
        <v>524</v>
      </c>
      <c r="E219" s="68" t="s">
        <v>900</v>
      </c>
      <c r="F219" s="68">
        <f>IF(Override!$G227="",'APR Data'!$H219,Override!$G227)</f>
        <v>101.77</v>
      </c>
      <c r="G219" s="68" t="s">
        <v>300</v>
      </c>
      <c r="H219" s="68" t="s">
        <v>888</v>
      </c>
      <c r="I219" s="68" t="s">
        <v>919</v>
      </c>
      <c r="J219" s="92" t="s">
        <v>866</v>
      </c>
      <c r="K219" s="68" t="str">
        <f t="shared" si="3"/>
        <v xml:space="preserve"> *Additional lines total (water)</v>
      </c>
    </row>
    <row r="220" spans="2:11">
      <c r="B220" s="68" t="s">
        <v>839</v>
      </c>
      <c r="C220" s="68" t="s">
        <v>270</v>
      </c>
      <c r="D220" s="68" t="s">
        <v>587</v>
      </c>
      <c r="E220" s="68" t="s">
        <v>900</v>
      </c>
      <c r="F220" s="68">
        <f>IF(Override!$G228="",'APR Data'!$H220,Override!$G228)</f>
        <v>1.4670000000000001</v>
      </c>
      <c r="G220" s="68" t="s">
        <v>300</v>
      </c>
      <c r="H220" s="68" t="s">
        <v>888</v>
      </c>
      <c r="I220" s="68" t="s">
        <v>919</v>
      </c>
      <c r="J220" s="68" t="s">
        <v>867</v>
      </c>
      <c r="K220" s="68" t="str">
        <f t="shared" si="3"/>
        <v xml:space="preserve"> Conservation drivers (wastewater)</v>
      </c>
    </row>
    <row r="221" spans="2:11">
      <c r="B221" s="68" t="s">
        <v>839</v>
      </c>
      <c r="C221" s="68" t="s">
        <v>270</v>
      </c>
      <c r="D221" s="68" t="s">
        <v>596</v>
      </c>
      <c r="E221" s="68" t="s">
        <v>900</v>
      </c>
      <c r="F221" s="68">
        <f>IF(Override!$G229="",'APR Data'!$H221,Override!$G229)</f>
        <v>4.6040000000000001</v>
      </c>
      <c r="G221" s="68" t="s">
        <v>300</v>
      </c>
      <c r="H221" s="68" t="s">
        <v>888</v>
      </c>
      <c r="I221" s="68" t="s">
        <v>919</v>
      </c>
      <c r="J221" s="68" t="s">
        <v>868</v>
      </c>
      <c r="K221" s="68" t="str">
        <f t="shared" si="3"/>
        <v xml:space="preserve"> Event Duration Monitoring at intermittent discharges (wastewater)</v>
      </c>
    </row>
    <row r="222" spans="2:11">
      <c r="B222" s="68" t="s">
        <v>839</v>
      </c>
      <c r="C222" s="68" t="s">
        <v>270</v>
      </c>
      <c r="D222" s="68" t="s">
        <v>605</v>
      </c>
      <c r="E222" s="68" t="s">
        <v>900</v>
      </c>
      <c r="F222" s="68">
        <f>IF(Override!$G230="",'APR Data'!$H222,Override!$G230)</f>
        <v>23.696000000000002</v>
      </c>
      <c r="G222" s="68" t="s">
        <v>300</v>
      </c>
      <c r="H222" s="68" t="s">
        <v>888</v>
      </c>
      <c r="I222" s="68" t="s">
        <v>919</v>
      </c>
      <c r="J222" s="68" t="s">
        <v>869</v>
      </c>
      <c r="K222" s="68" t="str">
        <f t="shared" si="3"/>
        <v xml:space="preserve"> Flow monitoring at sewage treatment works (wastewater)</v>
      </c>
    </row>
    <row r="223" spans="2:11">
      <c r="B223" s="68" t="s">
        <v>839</v>
      </c>
      <c r="C223" s="68" t="s">
        <v>270</v>
      </c>
      <c r="D223" s="68" t="s">
        <v>614</v>
      </c>
      <c r="E223" s="68" t="s">
        <v>900</v>
      </c>
      <c r="F223" s="68">
        <f>IF(Override!$G231="",'APR Data'!$H223,Override!$G231)</f>
        <v>16.66</v>
      </c>
      <c r="G223" s="68" t="s">
        <v>300</v>
      </c>
      <c r="H223" s="68" t="s">
        <v>888</v>
      </c>
      <c r="I223" s="68" t="s">
        <v>919</v>
      </c>
      <c r="J223" s="68" t="s">
        <v>870</v>
      </c>
      <c r="K223" s="68" t="str">
        <f t="shared" si="3"/>
        <v xml:space="preserve"> Schemes to increase flow to full treatment (wastewater)</v>
      </c>
    </row>
    <row r="224" spans="2:11">
      <c r="B224" s="68" t="s">
        <v>839</v>
      </c>
      <c r="C224" s="68" t="s">
        <v>270</v>
      </c>
      <c r="D224" s="68" t="s">
        <v>623</v>
      </c>
      <c r="E224" s="68" t="s">
        <v>900</v>
      </c>
      <c r="F224" s="68">
        <f>IF(Override!$G232="",'APR Data'!$H224,Override!$G232)</f>
        <v>8.7650000000000006</v>
      </c>
      <c r="G224" s="68" t="s">
        <v>300</v>
      </c>
      <c r="H224" s="68" t="s">
        <v>888</v>
      </c>
      <c r="I224" s="68" t="s">
        <v>919</v>
      </c>
      <c r="J224" s="68" t="s">
        <v>871</v>
      </c>
      <c r="K224" s="68" t="str">
        <f t="shared" si="3"/>
        <v xml:space="preserve"> Schemes to increase storm tank capacity (wastewater)</v>
      </c>
    </row>
    <row r="225" spans="2:11">
      <c r="B225" s="68" t="s">
        <v>839</v>
      </c>
      <c r="C225" s="68" t="s">
        <v>270</v>
      </c>
      <c r="D225" s="68" t="s">
        <v>815</v>
      </c>
      <c r="E225" s="68" t="s">
        <v>900</v>
      </c>
      <c r="F225" s="68">
        <f>IF(Override!$G233="",'APR Data'!$H225,Override!$G233)</f>
        <v>48.238999999999997</v>
      </c>
      <c r="G225" s="68" t="s">
        <v>300</v>
      </c>
      <c r="H225" s="68" t="s">
        <v>888</v>
      </c>
      <c r="I225" s="68" t="s">
        <v>919</v>
      </c>
      <c r="J225" s="68" t="s">
        <v>872</v>
      </c>
      <c r="K225" s="68" t="str">
        <f t="shared" si="3"/>
        <v xml:space="preserve"> Storage schemes to reduce spill frequency at CSOs, storm tanks, etc (wastewater)</v>
      </c>
    </row>
    <row r="226" spans="2:11">
      <c r="B226" s="68" t="s">
        <v>839</v>
      </c>
      <c r="C226" s="68" t="s">
        <v>270</v>
      </c>
      <c r="D226" s="68" t="s">
        <v>632</v>
      </c>
      <c r="E226" s="68" t="s">
        <v>900</v>
      </c>
      <c r="F226" s="68">
        <f>IF(Override!$G234="",'APR Data'!$H226,Override!$G234)</f>
        <v>0</v>
      </c>
      <c r="G226" s="68" t="s">
        <v>300</v>
      </c>
      <c r="H226" s="68" t="s">
        <v>888</v>
      </c>
      <c r="I226" s="68" t="s">
        <v>919</v>
      </c>
      <c r="J226" s="68" t="s">
        <v>873</v>
      </c>
      <c r="K226" s="68" t="str">
        <f t="shared" si="3"/>
        <v xml:space="preserve"> Chemical removals schemes (wastewater)</v>
      </c>
    </row>
    <row r="227" spans="2:11">
      <c r="B227" s="68" t="s">
        <v>839</v>
      </c>
      <c r="C227" s="68" t="s">
        <v>270</v>
      </c>
      <c r="D227" s="68" t="s">
        <v>641</v>
      </c>
      <c r="E227" s="68" t="s">
        <v>900</v>
      </c>
      <c r="F227" s="68">
        <f>IF(Override!$G235="",'APR Data'!$H227,Override!$G235)</f>
        <v>1.9410000000000001</v>
      </c>
      <c r="G227" s="68" t="s">
        <v>300</v>
      </c>
      <c r="H227" s="68" t="s">
        <v>888</v>
      </c>
      <c r="I227" s="68" t="s">
        <v>919</v>
      </c>
      <c r="J227" s="68" t="s">
        <v>874</v>
      </c>
      <c r="K227" s="68" t="str">
        <f t="shared" si="3"/>
        <v xml:space="preserve"> Chemicals monitoring/ investigations/ options appraisals (wastewater)</v>
      </c>
    </row>
    <row r="228" spans="2:11">
      <c r="B228" s="68" t="s">
        <v>839</v>
      </c>
      <c r="C228" s="68" t="s">
        <v>270</v>
      </c>
      <c r="D228" s="68" t="s">
        <v>824</v>
      </c>
      <c r="E228" s="68" t="s">
        <v>900</v>
      </c>
      <c r="F228" s="68">
        <f>IF(Override!$G236="",'APR Data'!$H228,Override!$G236)</f>
        <v>0</v>
      </c>
      <c r="G228" s="68" t="s">
        <v>300</v>
      </c>
      <c r="H228" s="68" t="s">
        <v>888</v>
      </c>
      <c r="I228" s="68" t="s">
        <v>919</v>
      </c>
      <c r="J228" s="68" t="s">
        <v>875</v>
      </c>
      <c r="K228" s="68" t="str">
        <f t="shared" si="3"/>
        <v xml:space="preserve"> Nitrogen removal (wastewater)</v>
      </c>
    </row>
    <row r="229" spans="2:11">
      <c r="B229" s="68" t="s">
        <v>839</v>
      </c>
      <c r="C229" s="68" t="s">
        <v>270</v>
      </c>
      <c r="D229" s="68" t="s">
        <v>656</v>
      </c>
      <c r="E229" s="68" t="s">
        <v>900</v>
      </c>
      <c r="F229" s="68">
        <f>IF(Override!$G237="",'APR Data'!$H229,Override!$G237)</f>
        <v>74.796000000000006</v>
      </c>
      <c r="G229" s="68" t="s">
        <v>300</v>
      </c>
      <c r="H229" s="68" t="s">
        <v>888</v>
      </c>
      <c r="I229" s="68" t="s">
        <v>919</v>
      </c>
      <c r="J229" s="68" t="s">
        <v>876</v>
      </c>
      <c r="K229" s="68" t="str">
        <f t="shared" si="3"/>
        <v xml:space="preserve"> Phosphorus removal (wastewater)</v>
      </c>
    </row>
    <row r="230" spans="2:11">
      <c r="B230" s="68" t="s">
        <v>839</v>
      </c>
      <c r="C230" s="68" t="s">
        <v>270</v>
      </c>
      <c r="D230" s="68" t="s">
        <v>665</v>
      </c>
      <c r="E230" s="68" t="s">
        <v>900</v>
      </c>
      <c r="F230" s="68">
        <f>IF(Override!$G238="",'APR Data'!$H230,Override!$G238)</f>
        <v>13.236000000000001</v>
      </c>
      <c r="G230" s="68" t="s">
        <v>300</v>
      </c>
      <c r="H230" s="68" t="s">
        <v>888</v>
      </c>
      <c r="I230" s="68" t="s">
        <v>919</v>
      </c>
      <c r="J230" s="68" t="s">
        <v>877</v>
      </c>
      <c r="K230" s="68" t="str">
        <f t="shared" si="3"/>
        <v xml:space="preserve"> Reduction of sanitary parameters (wastewater)</v>
      </c>
    </row>
    <row r="231" spans="2:11">
      <c r="B231" s="68" t="s">
        <v>839</v>
      </c>
      <c r="C231" s="68" t="s">
        <v>270</v>
      </c>
      <c r="D231" s="68" t="s">
        <v>674</v>
      </c>
      <c r="E231" s="68" t="s">
        <v>900</v>
      </c>
      <c r="F231" s="68">
        <f>IF(Override!$G239="",'APR Data'!$H231,Override!$G239)</f>
        <v>0</v>
      </c>
      <c r="G231" s="68" t="s">
        <v>300</v>
      </c>
      <c r="H231" s="68" t="s">
        <v>888</v>
      </c>
      <c r="I231" s="68" t="s">
        <v>919</v>
      </c>
      <c r="J231" s="68" t="s">
        <v>878</v>
      </c>
      <c r="K231" s="68" t="str">
        <f t="shared" si="3"/>
        <v xml:space="preserve"> UV disinfection (or similar) (wastewater)</v>
      </c>
    </row>
    <row r="232" spans="2:11">
      <c r="B232" s="68" t="s">
        <v>839</v>
      </c>
      <c r="C232" s="68" t="s">
        <v>270</v>
      </c>
      <c r="D232" s="68" t="s">
        <v>683</v>
      </c>
      <c r="E232" s="68" t="s">
        <v>900</v>
      </c>
      <c r="F232" s="68">
        <f>IF(Override!$G240="",'APR Data'!$H232,Override!$G240)</f>
        <v>6.1059999999999999</v>
      </c>
      <c r="G232" s="68" t="s">
        <v>300</v>
      </c>
      <c r="H232" s="68" t="s">
        <v>888</v>
      </c>
      <c r="I232" s="68" t="s">
        <v>919</v>
      </c>
      <c r="J232" s="68" t="s">
        <v>879</v>
      </c>
      <c r="K232" s="68" t="str">
        <f t="shared" si="3"/>
        <v xml:space="preserve"> Investigations (wastewater)</v>
      </c>
    </row>
    <row r="233" spans="2:11">
      <c r="B233" s="68" t="s">
        <v>839</v>
      </c>
      <c r="C233" s="68" t="s">
        <v>270</v>
      </c>
      <c r="D233" s="68" t="s">
        <v>689</v>
      </c>
      <c r="E233" s="68" t="s">
        <v>900</v>
      </c>
      <c r="F233" s="68">
        <f>IF(Override!$G243="",'APR Data'!$H233,Override!$G243)</f>
        <v>4.4909999999999997</v>
      </c>
      <c r="G233" s="68" t="s">
        <v>300</v>
      </c>
      <c r="H233" s="68" t="s">
        <v>888</v>
      </c>
      <c r="I233" s="68" t="s">
        <v>919</v>
      </c>
      <c r="J233" s="68" t="s">
        <v>880</v>
      </c>
      <c r="K233" s="68" t="str">
        <f t="shared" si="3"/>
        <v xml:space="preserve"> First time sewerage (wastewater)</v>
      </c>
    </row>
    <row r="234" spans="2:11">
      <c r="B234" s="68" t="s">
        <v>839</v>
      </c>
      <c r="C234" s="68" t="s">
        <v>270</v>
      </c>
      <c r="D234" s="68" t="s">
        <v>698</v>
      </c>
      <c r="E234" s="68" t="s">
        <v>900</v>
      </c>
      <c r="F234" s="68">
        <f>IF(Override!$G244="",'APR Data'!$H234,Override!$G244)</f>
        <v>5.6470000000000002</v>
      </c>
      <c r="G234" s="68" t="s">
        <v>300</v>
      </c>
      <c r="H234" s="68" t="s">
        <v>888</v>
      </c>
      <c r="I234" s="68" t="s">
        <v>919</v>
      </c>
      <c r="J234" s="68" t="s">
        <v>881</v>
      </c>
      <c r="K234" s="68" t="str">
        <f t="shared" si="3"/>
        <v xml:space="preserve"> Sludge enhancement (quality) (wastewater)</v>
      </c>
    </row>
    <row r="235" spans="2:11">
      <c r="B235" s="68" t="s">
        <v>839</v>
      </c>
      <c r="C235" s="68" t="s">
        <v>270</v>
      </c>
      <c r="D235" s="68" t="s">
        <v>707</v>
      </c>
      <c r="E235" s="68" t="s">
        <v>900</v>
      </c>
      <c r="F235" s="68">
        <f>IF(Override!$G245="",'APR Data'!$H235,Override!$G245)</f>
        <v>0</v>
      </c>
      <c r="G235" s="68" t="s">
        <v>300</v>
      </c>
      <c r="H235" s="68" t="s">
        <v>888</v>
      </c>
      <c r="I235" s="68" t="s">
        <v>919</v>
      </c>
      <c r="J235" s="68" t="s">
        <v>882</v>
      </c>
      <c r="K235" s="68" t="str">
        <f t="shared" si="3"/>
        <v xml:space="preserve"> Sludge enhancement (growth) (wastewater)</v>
      </c>
    </row>
    <row r="236" spans="2:11">
      <c r="B236" s="68" t="s">
        <v>839</v>
      </c>
      <c r="C236" s="68" t="s">
        <v>270</v>
      </c>
      <c r="D236" s="68" t="s">
        <v>716</v>
      </c>
      <c r="E236" s="68" t="s">
        <v>900</v>
      </c>
      <c r="F236" s="68">
        <f>IF(Override!$G246="",'APR Data'!$H236,Override!$G246)</f>
        <v>3.0950000000000002</v>
      </c>
      <c r="G236" s="68" t="s">
        <v>300</v>
      </c>
      <c r="H236" s="68" t="s">
        <v>888</v>
      </c>
      <c r="I236" s="68" t="s">
        <v>919</v>
      </c>
      <c r="J236" s="68" t="s">
        <v>883</v>
      </c>
      <c r="K236" s="68" t="str">
        <f t="shared" si="3"/>
        <v xml:space="preserve"> Odour (wastewater)</v>
      </c>
    </row>
    <row r="237" spans="2:11">
      <c r="B237" s="68" t="s">
        <v>839</v>
      </c>
      <c r="C237" s="68" t="s">
        <v>270</v>
      </c>
      <c r="D237" s="68" t="s">
        <v>725</v>
      </c>
      <c r="E237" s="68" t="s">
        <v>900</v>
      </c>
      <c r="F237" s="68">
        <f>IF(Override!$G247="",'APR Data'!$H237,Override!$G247)</f>
        <v>4.0190000000000001</v>
      </c>
      <c r="G237" s="68" t="s">
        <v>300</v>
      </c>
      <c r="H237" s="68" t="s">
        <v>888</v>
      </c>
      <c r="I237" s="68" t="s">
        <v>919</v>
      </c>
      <c r="J237" s="68" t="s">
        <v>884</v>
      </c>
      <c r="K237" s="68" t="str">
        <f t="shared" si="3"/>
        <v xml:space="preserve"> Enhancing resilience to low probability high consequence events (wastewater)</v>
      </c>
    </row>
    <row r="238" spans="2:11">
      <c r="B238" s="68" t="s">
        <v>839</v>
      </c>
      <c r="C238" s="68" t="s">
        <v>270</v>
      </c>
      <c r="D238" s="68" t="s">
        <v>734</v>
      </c>
      <c r="E238" s="68" t="s">
        <v>900</v>
      </c>
      <c r="F238" s="68">
        <f>IF(Override!$G248="",'APR Data'!$H238,Override!$G248)</f>
        <v>0.66900000000000004</v>
      </c>
      <c r="G238" s="68" t="s">
        <v>300</v>
      </c>
      <c r="H238" s="68" t="s">
        <v>888</v>
      </c>
      <c r="I238" s="68" t="s">
        <v>919</v>
      </c>
      <c r="J238" s="68" t="s">
        <v>885</v>
      </c>
      <c r="K238" s="68" t="str">
        <f t="shared" si="3"/>
        <v xml:space="preserve"> Security - SEMD (wastewater)</v>
      </c>
    </row>
    <row r="239" spans="2:11">
      <c r="B239" s="68" t="s">
        <v>839</v>
      </c>
      <c r="C239" s="68" t="s">
        <v>270</v>
      </c>
      <c r="D239" s="68" t="s">
        <v>743</v>
      </c>
      <c r="E239" s="68" t="s">
        <v>900</v>
      </c>
      <c r="F239" s="68">
        <f>IF(Override!$G249="",'APR Data'!$H239,Override!$G249)</f>
        <v>0.33600000000000002</v>
      </c>
      <c r="G239" s="68" t="s">
        <v>300</v>
      </c>
      <c r="H239" s="68" t="s">
        <v>888</v>
      </c>
      <c r="I239" s="68" t="s">
        <v>919</v>
      </c>
      <c r="J239" s="68" t="s">
        <v>886</v>
      </c>
      <c r="K239" s="68" t="str">
        <f t="shared" si="3"/>
        <v xml:space="preserve"> Security - Non-SEMD (wastewater)</v>
      </c>
    </row>
    <row r="240" spans="2:11">
      <c r="B240" s="68" t="s">
        <v>839</v>
      </c>
      <c r="C240" s="68" t="s">
        <v>270</v>
      </c>
      <c r="D240" s="68" t="s">
        <v>752</v>
      </c>
      <c r="E240" s="68" t="s">
        <v>900</v>
      </c>
      <c r="F240" s="68">
        <f>IF(Override!$G250="",'APR Data'!$H240,Override!$G250)</f>
        <v>40.713999999999999</v>
      </c>
      <c r="G240" s="68" t="s">
        <v>300</v>
      </c>
      <c r="H240" s="68" t="s">
        <v>888</v>
      </c>
      <c r="I240" s="68" t="s">
        <v>919</v>
      </c>
      <c r="J240" s="68" t="s">
        <v>887</v>
      </c>
      <c r="K240" s="68" t="str">
        <f t="shared" si="3"/>
        <v xml:space="preserve"> *Additional lines total (wastewater)</v>
      </c>
    </row>
    <row r="241" spans="2:11">
      <c r="B241" s="68" t="s">
        <v>839</v>
      </c>
      <c r="C241" s="68" t="s">
        <v>270</v>
      </c>
      <c r="D241" s="68" t="s">
        <v>308</v>
      </c>
      <c r="E241" s="68" t="s">
        <v>900</v>
      </c>
      <c r="F241" s="68">
        <f>IF(Override!$G251="",'APR Data'!$H241,Override!$G251)</f>
        <v>0.28299999999999997</v>
      </c>
      <c r="G241" s="68" t="s">
        <v>300</v>
      </c>
      <c r="H241" s="68" t="s">
        <v>889</v>
      </c>
      <c r="I241" s="68" t="s">
        <v>919</v>
      </c>
      <c r="J241" s="92" t="s">
        <v>841</v>
      </c>
      <c r="K241" s="68" t="str">
        <f t="shared" si="3"/>
        <v xml:space="preserve"> Ecological improvements at abstractions (water)</v>
      </c>
    </row>
    <row r="242" spans="2:11">
      <c r="B242" s="68" t="s">
        <v>839</v>
      </c>
      <c r="C242" s="68" t="s">
        <v>270</v>
      </c>
      <c r="D242" s="68" t="s">
        <v>317</v>
      </c>
      <c r="E242" s="68" t="s">
        <v>900</v>
      </c>
      <c r="F242" s="68">
        <f>IF(Override!$G252="",'APR Data'!$H242,Override!$G252)</f>
        <v>8.5000000000000006E-2</v>
      </c>
      <c r="G242" s="68" t="s">
        <v>300</v>
      </c>
      <c r="H242" s="68" t="s">
        <v>889</v>
      </c>
      <c r="I242" s="68" t="s">
        <v>919</v>
      </c>
      <c r="J242" s="92" t="s">
        <v>842</v>
      </c>
      <c r="K242" s="68" t="str">
        <f t="shared" si="3"/>
        <v xml:space="preserve"> Eels Regulations (measures at intakes) (water)</v>
      </c>
    </row>
    <row r="243" spans="2:11">
      <c r="B243" s="68" t="s">
        <v>839</v>
      </c>
      <c r="C243" s="68" t="s">
        <v>270</v>
      </c>
      <c r="D243" s="68" t="s">
        <v>326</v>
      </c>
      <c r="E243" s="68" t="s">
        <v>900</v>
      </c>
      <c r="F243" s="68">
        <f>IF(Override!$G253="",'APR Data'!$H243,Override!$G253)</f>
        <v>0.80500000000000005</v>
      </c>
      <c r="G243" s="68" t="s">
        <v>300</v>
      </c>
      <c r="H243" s="68" t="s">
        <v>889</v>
      </c>
      <c r="I243" s="68" t="s">
        <v>919</v>
      </c>
      <c r="J243" s="92" t="s">
        <v>843</v>
      </c>
      <c r="K243" s="68" t="str">
        <f t="shared" si="3"/>
        <v xml:space="preserve"> Invasive Non Native Species (water)</v>
      </c>
    </row>
    <row r="244" spans="2:11">
      <c r="B244" s="68" t="s">
        <v>839</v>
      </c>
      <c r="C244" s="68" t="s">
        <v>270</v>
      </c>
      <c r="D244" s="68" t="s">
        <v>335</v>
      </c>
      <c r="E244" s="68" t="s">
        <v>900</v>
      </c>
      <c r="F244" s="68">
        <f>IF(Override!$G254="",'APR Data'!$H244,Override!$G254)</f>
        <v>15.247999999999999</v>
      </c>
      <c r="G244" s="68" t="s">
        <v>300</v>
      </c>
      <c r="H244" s="68" t="s">
        <v>889</v>
      </c>
      <c r="I244" s="68" t="s">
        <v>919</v>
      </c>
      <c r="J244" s="92" t="s">
        <v>844</v>
      </c>
      <c r="K244" s="68" t="str">
        <f t="shared" si="3"/>
        <v xml:space="preserve"> Drinking Water Protected Areas (schemes) (water)</v>
      </c>
    </row>
    <row r="245" spans="2:11">
      <c r="B245" s="68" t="s">
        <v>839</v>
      </c>
      <c r="C245" s="68" t="s">
        <v>270</v>
      </c>
      <c r="D245" s="68" t="s">
        <v>344</v>
      </c>
      <c r="E245" s="68" t="s">
        <v>900</v>
      </c>
      <c r="F245" s="68">
        <f>IF(Override!$G255="",'APR Data'!$H245,Override!$G255)</f>
        <v>3.173</v>
      </c>
      <c r="G245" s="68" t="s">
        <v>300</v>
      </c>
      <c r="H245" s="68" t="s">
        <v>889</v>
      </c>
      <c r="I245" s="68" t="s">
        <v>919</v>
      </c>
      <c r="J245" s="92" t="s">
        <v>845</v>
      </c>
      <c r="K245" s="68" t="str">
        <f t="shared" si="3"/>
        <v xml:space="preserve"> Water Framework Directive measure (water)</v>
      </c>
    </row>
    <row r="246" spans="2:11">
      <c r="B246" s="68" t="s">
        <v>839</v>
      </c>
      <c r="C246" s="68" t="s">
        <v>270</v>
      </c>
      <c r="D246" s="68" t="s">
        <v>353</v>
      </c>
      <c r="E246" s="68" t="s">
        <v>900</v>
      </c>
      <c r="F246" s="68">
        <f>IF(Override!$G256="",'APR Data'!$H246,Override!$G256)</f>
        <v>0</v>
      </c>
      <c r="G246" s="68" t="s">
        <v>300</v>
      </c>
      <c r="H246" s="68" t="s">
        <v>889</v>
      </c>
      <c r="I246" s="68" t="s">
        <v>919</v>
      </c>
      <c r="J246" s="92" t="s">
        <v>846</v>
      </c>
      <c r="K246" s="68" t="str">
        <f t="shared" si="3"/>
        <v xml:space="preserve"> Investigations (water)</v>
      </c>
    </row>
    <row r="247" spans="2:11">
      <c r="B247" s="68" t="s">
        <v>839</v>
      </c>
      <c r="C247" s="68" t="s">
        <v>270</v>
      </c>
      <c r="D247" s="68" t="s">
        <v>362</v>
      </c>
      <c r="E247" s="68" t="s">
        <v>900</v>
      </c>
      <c r="F247" s="68">
        <f>IF(Override!$G257="",'APR Data'!$H247,Override!$G257)</f>
        <v>10.113</v>
      </c>
      <c r="G247" s="68" t="s">
        <v>300</v>
      </c>
      <c r="H247" s="68" t="s">
        <v>889</v>
      </c>
      <c r="I247" s="68" t="s">
        <v>919</v>
      </c>
      <c r="J247" s="92" t="s">
        <v>847</v>
      </c>
      <c r="K247" s="68" t="str">
        <f t="shared" si="3"/>
        <v xml:space="preserve"> Supply-side improvements delivering benefits in 2020-2025 (water)</v>
      </c>
    </row>
    <row r="248" spans="2:11">
      <c r="B248" s="68" t="s">
        <v>839</v>
      </c>
      <c r="C248" s="68" t="s">
        <v>270</v>
      </c>
      <c r="D248" s="68" t="s">
        <v>371</v>
      </c>
      <c r="E248" s="68" t="s">
        <v>900</v>
      </c>
      <c r="F248" s="68">
        <f>IF(Override!$G258="",'APR Data'!$H248,Override!$G258)</f>
        <v>34.610999999999997</v>
      </c>
      <c r="G248" s="68" t="s">
        <v>300</v>
      </c>
      <c r="H248" s="68" t="s">
        <v>889</v>
      </c>
      <c r="I248" s="68" t="s">
        <v>919</v>
      </c>
      <c r="J248" s="92" t="s">
        <v>848</v>
      </c>
      <c r="K248" s="68" t="str">
        <f t="shared" si="3"/>
        <v xml:space="preserve"> Demand-side improvements delivering benefits in 2020-2025 (excl leakage and metering) (water)</v>
      </c>
    </row>
    <row r="249" spans="2:11">
      <c r="B249" s="68" t="s">
        <v>839</v>
      </c>
      <c r="C249" s="68" t="s">
        <v>270</v>
      </c>
      <c r="D249" s="68" t="s">
        <v>380</v>
      </c>
      <c r="E249" s="68" t="s">
        <v>900</v>
      </c>
      <c r="F249" s="68">
        <f>IF(Override!$G259="",'APR Data'!$H249,Override!$G259)</f>
        <v>0</v>
      </c>
      <c r="G249" s="68" t="s">
        <v>300</v>
      </c>
      <c r="H249" s="68" t="s">
        <v>889</v>
      </c>
      <c r="I249" s="68" t="s">
        <v>919</v>
      </c>
      <c r="J249" s="92" t="s">
        <v>849</v>
      </c>
      <c r="K249" s="68" t="str">
        <f t="shared" si="3"/>
        <v xml:space="preserve"> Leakage improvements delivering benefits in 2020-2025 (water)</v>
      </c>
    </row>
    <row r="250" spans="2:11">
      <c r="B250" s="68" t="s">
        <v>839</v>
      </c>
      <c r="C250" s="68" t="s">
        <v>270</v>
      </c>
      <c r="D250" s="68" t="s">
        <v>389</v>
      </c>
      <c r="E250" s="68" t="s">
        <v>900</v>
      </c>
      <c r="F250" s="68">
        <f>IF(Override!$G260="",'APR Data'!$H250,Override!$G260)</f>
        <v>6.9050000000000002</v>
      </c>
      <c r="G250" s="68" t="s">
        <v>300</v>
      </c>
      <c r="H250" s="68" t="s">
        <v>889</v>
      </c>
      <c r="I250" s="68" t="s">
        <v>919</v>
      </c>
      <c r="J250" s="92" t="s">
        <v>850</v>
      </c>
      <c r="K250" s="68" t="str">
        <f t="shared" si="3"/>
        <v xml:space="preserve"> Internal interconnectors delivering benefits in 2020-2025 (water)</v>
      </c>
    </row>
    <row r="251" spans="2:11">
      <c r="B251" s="68" t="s">
        <v>839</v>
      </c>
      <c r="C251" s="68" t="s">
        <v>270</v>
      </c>
      <c r="D251" s="68" t="s">
        <v>828</v>
      </c>
      <c r="E251" s="68" t="s">
        <v>900</v>
      </c>
      <c r="F251" s="68">
        <f>IF(Override!$G261="",'APR Data'!$H251,Override!$G261)</f>
        <v>9.4369999999999994</v>
      </c>
      <c r="G251" s="68" t="s">
        <v>300</v>
      </c>
      <c r="H251" s="68" t="s">
        <v>889</v>
      </c>
      <c r="I251" s="68" t="s">
        <v>919</v>
      </c>
      <c r="J251" s="92" t="s">
        <v>851</v>
      </c>
      <c r="K251" s="68" t="str">
        <f t="shared" si="3"/>
        <v xml:space="preserve"> Supply demand balance improvements delivering benefits starting from 2026 (water)</v>
      </c>
    </row>
    <row r="252" spans="2:11">
      <c r="B252" s="68" t="s">
        <v>839</v>
      </c>
      <c r="C252" s="68" t="s">
        <v>270</v>
      </c>
      <c r="D252" s="68" t="s">
        <v>407</v>
      </c>
      <c r="E252" s="68" t="s">
        <v>900</v>
      </c>
      <c r="F252" s="68">
        <f>IF(Override!$G262="",'APR Data'!$H252,Override!$G262)</f>
        <v>0</v>
      </c>
      <c r="G252" s="68" t="s">
        <v>300</v>
      </c>
      <c r="H252" s="68" t="s">
        <v>889</v>
      </c>
      <c r="I252" s="68" t="s">
        <v>919</v>
      </c>
      <c r="J252" s="92" t="s">
        <v>852</v>
      </c>
      <c r="K252" s="68" t="str">
        <f t="shared" si="3"/>
        <v xml:space="preserve"> Strategic regional water resources (water)</v>
      </c>
    </row>
    <row r="253" spans="2:11">
      <c r="B253" s="68" t="s">
        <v>839</v>
      </c>
      <c r="C253" s="68" t="s">
        <v>270</v>
      </c>
      <c r="D253" s="68" t="s">
        <v>416</v>
      </c>
      <c r="E253" s="68" t="s">
        <v>900</v>
      </c>
      <c r="F253" s="68">
        <f>IF(Override!$G263="",'APR Data'!$H253,Override!$G263)</f>
        <v>21.603000000000002</v>
      </c>
      <c r="G253" s="68" t="s">
        <v>300</v>
      </c>
      <c r="H253" s="68" t="s">
        <v>889</v>
      </c>
      <c r="I253" s="68" t="s">
        <v>919</v>
      </c>
      <c r="J253" s="92" t="s">
        <v>853</v>
      </c>
      <c r="K253" s="68" t="str">
        <f t="shared" si="3"/>
        <v xml:space="preserve"> Total metering expenditure  (water)</v>
      </c>
    </row>
    <row r="254" spans="2:11">
      <c r="B254" s="68" t="s">
        <v>839</v>
      </c>
      <c r="C254" s="68" t="s">
        <v>270</v>
      </c>
      <c r="D254" s="68" t="s">
        <v>425</v>
      </c>
      <c r="E254" s="68" t="s">
        <v>900</v>
      </c>
      <c r="F254" s="68">
        <f>IF(Override!$G264="",'APR Data'!$H254,Override!$G264)</f>
        <v>120.75700000000001</v>
      </c>
      <c r="G254" s="68" t="s">
        <v>300</v>
      </c>
      <c r="H254" s="68" t="s">
        <v>889</v>
      </c>
      <c r="I254" s="68" t="s">
        <v>919</v>
      </c>
      <c r="J254" s="92" t="s">
        <v>854</v>
      </c>
      <c r="K254" s="68" t="str">
        <f t="shared" si="3"/>
        <v xml:space="preserve"> Improvments to taste, odour and colour (water)</v>
      </c>
    </row>
    <row r="255" spans="2:11">
      <c r="B255" s="68" t="s">
        <v>839</v>
      </c>
      <c r="C255" s="68" t="s">
        <v>270</v>
      </c>
      <c r="D255" s="68" t="s">
        <v>434</v>
      </c>
      <c r="E255" s="68" t="s">
        <v>900</v>
      </c>
      <c r="F255" s="68">
        <f>IF(Override!$G265="",'APR Data'!$H255,Override!$G265)</f>
        <v>0</v>
      </c>
      <c r="G255" s="68" t="s">
        <v>300</v>
      </c>
      <c r="H255" s="68" t="s">
        <v>889</v>
      </c>
      <c r="I255" s="68" t="s">
        <v>920</v>
      </c>
      <c r="J255" s="92" t="s">
        <v>855</v>
      </c>
      <c r="K255" s="68" t="str">
        <f t="shared" si="3"/>
        <v xml:space="preserve"> Addressing raw water deterioration (grey solutions) (water)</v>
      </c>
    </row>
    <row r="256" spans="2:11">
      <c r="B256" s="68" t="s">
        <v>839</v>
      </c>
      <c r="C256" s="68" t="s">
        <v>270</v>
      </c>
      <c r="D256" s="68" t="s">
        <v>440</v>
      </c>
      <c r="E256" s="68" t="s">
        <v>900</v>
      </c>
      <c r="F256" s="68">
        <f>IF(Override!$G266="",'APR Data'!$H256,Override!$G266)</f>
        <v>0</v>
      </c>
      <c r="G256" s="68" t="s">
        <v>300</v>
      </c>
      <c r="H256" s="68" t="s">
        <v>889</v>
      </c>
      <c r="I256" s="68" t="s">
        <v>920</v>
      </c>
      <c r="J256" s="92" t="s">
        <v>856</v>
      </c>
      <c r="K256" s="68" t="str">
        <f t="shared" si="3"/>
        <v xml:space="preserve"> Addressing raw water deterioration (green solutions) (water)</v>
      </c>
    </row>
    <row r="257" spans="2:11">
      <c r="B257" s="68" t="s">
        <v>839</v>
      </c>
      <c r="C257" s="68" t="s">
        <v>270</v>
      </c>
      <c r="D257" s="68" t="s">
        <v>446</v>
      </c>
      <c r="E257" s="68" t="s">
        <v>900</v>
      </c>
      <c r="F257" s="68">
        <f>IF(Override!$G267="",'APR Data'!$H257,Override!$G267)</f>
        <v>12.316000000000001</v>
      </c>
      <c r="G257" s="68" t="s">
        <v>300</v>
      </c>
      <c r="H257" s="68" t="s">
        <v>889</v>
      </c>
      <c r="I257" s="68" t="s">
        <v>919</v>
      </c>
      <c r="J257" s="92" t="s">
        <v>857</v>
      </c>
      <c r="K257" s="68" t="str">
        <f t="shared" si="3"/>
        <v xml:space="preserve"> Addressing raw water deterioration (total) (water)</v>
      </c>
    </row>
    <row r="258" spans="2:11">
      <c r="B258" s="68" t="s">
        <v>839</v>
      </c>
      <c r="C258" s="68" t="s">
        <v>270</v>
      </c>
      <c r="D258" s="68" t="s">
        <v>455</v>
      </c>
      <c r="E258" s="68" t="s">
        <v>900</v>
      </c>
      <c r="F258" s="68">
        <f>IF(Override!$G268="",'APR Data'!$H258,Override!$G268)</f>
        <v>2.7629999999999999</v>
      </c>
      <c r="G258" s="68" t="s">
        <v>300</v>
      </c>
      <c r="H258" s="68" t="s">
        <v>889</v>
      </c>
      <c r="I258" s="68" t="s">
        <v>919</v>
      </c>
      <c r="J258" s="92" t="s">
        <v>858</v>
      </c>
      <c r="K258" s="68" t="str">
        <f t="shared" si="3"/>
        <v xml:space="preserve"> Improvements to river flow (water)</v>
      </c>
    </row>
    <row r="259" spans="2:11">
      <c r="B259" s="68" t="s">
        <v>839</v>
      </c>
      <c r="C259" s="68" t="s">
        <v>270</v>
      </c>
      <c r="D259" s="68" t="s">
        <v>464</v>
      </c>
      <c r="E259" s="68" t="s">
        <v>900</v>
      </c>
      <c r="F259" s="68">
        <f>IF(Override!$G269="",'APR Data'!$H259,Override!$G269)</f>
        <v>23.361999999999998</v>
      </c>
      <c r="G259" s="68" t="s">
        <v>300</v>
      </c>
      <c r="H259" s="68" t="s">
        <v>889</v>
      </c>
      <c r="I259" s="68" t="s">
        <v>919</v>
      </c>
      <c r="J259" s="92" t="s">
        <v>859</v>
      </c>
      <c r="K259" s="68" t="str">
        <f t="shared" si="3"/>
        <v xml:space="preserve"> Enhancing resilience to low probability high consequence events (water)</v>
      </c>
    </row>
    <row r="260" spans="2:11">
      <c r="B260" s="68" t="s">
        <v>839</v>
      </c>
      <c r="C260" s="68" t="s">
        <v>270</v>
      </c>
      <c r="D260" s="68" t="s">
        <v>473</v>
      </c>
      <c r="E260" s="68" t="s">
        <v>900</v>
      </c>
      <c r="F260" s="68">
        <f>IF(Override!$G270="",'APR Data'!$H260,Override!$G270)</f>
        <v>0</v>
      </c>
      <c r="G260" s="68" t="s">
        <v>300</v>
      </c>
      <c r="H260" s="68" t="s">
        <v>889</v>
      </c>
      <c r="I260" s="68" t="s">
        <v>920</v>
      </c>
      <c r="J260" s="92" t="s">
        <v>860</v>
      </c>
      <c r="K260" s="68" t="str">
        <f t="shared" si="3"/>
        <v xml:space="preserve"> Conditioning water to reduce plumbosolvency (water)</v>
      </c>
    </row>
    <row r="261" spans="2:11">
      <c r="B261" s="68" t="s">
        <v>839</v>
      </c>
      <c r="C261" s="68" t="s">
        <v>270</v>
      </c>
      <c r="D261" s="68" t="s">
        <v>482</v>
      </c>
      <c r="E261" s="68" t="s">
        <v>900</v>
      </c>
      <c r="F261" s="68">
        <f>IF(Override!$G271="",'APR Data'!$H261,Override!$G271)</f>
        <v>0</v>
      </c>
      <c r="G261" s="68" t="s">
        <v>300</v>
      </c>
      <c r="H261" s="68" t="s">
        <v>889</v>
      </c>
      <c r="I261" s="68" t="s">
        <v>920</v>
      </c>
      <c r="J261" s="92" t="s">
        <v>861</v>
      </c>
      <c r="K261" s="68" t="str">
        <f t="shared" si="3"/>
        <v xml:space="preserve"> Lead communication pipes replaced or relined for water quality(water)</v>
      </c>
    </row>
    <row r="262" spans="2:11">
      <c r="B262" s="68" t="s">
        <v>839</v>
      </c>
      <c r="C262" s="68" t="s">
        <v>270</v>
      </c>
      <c r="D262" s="68" t="s">
        <v>491</v>
      </c>
      <c r="E262" s="68" t="s">
        <v>900</v>
      </c>
      <c r="F262" s="68">
        <f>IF(Override!$G272="",'APR Data'!$H262,Override!$G272)</f>
        <v>0</v>
      </c>
      <c r="G262" s="68" t="s">
        <v>300</v>
      </c>
      <c r="H262" s="68" t="s">
        <v>889</v>
      </c>
      <c r="I262" s="68" t="s">
        <v>920</v>
      </c>
      <c r="J262" s="92" t="s">
        <v>862</v>
      </c>
      <c r="K262" s="68" t="str">
        <f t="shared" si="3"/>
        <v xml:space="preserve"> Other lead reduction related activity (water)</v>
      </c>
    </row>
    <row r="263" spans="2:11">
      <c r="B263" s="68" t="s">
        <v>839</v>
      </c>
      <c r="C263" s="68" t="s">
        <v>270</v>
      </c>
      <c r="D263" s="68" t="s">
        <v>500</v>
      </c>
      <c r="E263" s="68" t="s">
        <v>900</v>
      </c>
      <c r="F263" s="68">
        <f>IF(Override!$G273="",'APR Data'!$H263,Override!$G273)</f>
        <v>17.452999999999999</v>
      </c>
      <c r="G263" s="68" t="s">
        <v>300</v>
      </c>
      <c r="H263" s="68" t="s">
        <v>889</v>
      </c>
      <c r="I263" s="68" t="s">
        <v>919</v>
      </c>
      <c r="J263" s="92" t="s">
        <v>863</v>
      </c>
      <c r="K263" s="68" t="str">
        <f t="shared" ref="K263:K326" si="4">RIGHT(D263,LEN(D263)-15)</f>
        <v xml:space="preserve"> Meeting lead standards (Total) (water)</v>
      </c>
    </row>
    <row r="264" spans="2:11">
      <c r="B264" s="68" t="s">
        <v>839</v>
      </c>
      <c r="C264" s="68" t="s">
        <v>270</v>
      </c>
      <c r="D264" s="68" t="s">
        <v>509</v>
      </c>
      <c r="E264" s="68" t="s">
        <v>900</v>
      </c>
      <c r="F264" s="68">
        <f>IF(Override!$G274="",'APR Data'!$H264,Override!$G274)</f>
        <v>4.5250000000000004</v>
      </c>
      <c r="G264" s="68" t="s">
        <v>300</v>
      </c>
      <c r="H264" s="68" t="s">
        <v>889</v>
      </c>
      <c r="I264" s="68" t="s">
        <v>919</v>
      </c>
      <c r="J264" s="92" t="s">
        <v>864</v>
      </c>
      <c r="K264" s="68" t="str">
        <f t="shared" si="4"/>
        <v xml:space="preserve"> Security - SEMD (water)</v>
      </c>
    </row>
    <row r="265" spans="2:11">
      <c r="B265" s="68" t="s">
        <v>839</v>
      </c>
      <c r="C265" s="68" t="s">
        <v>270</v>
      </c>
      <c r="D265" s="68" t="s">
        <v>518</v>
      </c>
      <c r="E265" s="68" t="s">
        <v>900</v>
      </c>
      <c r="F265" s="68">
        <f>IF(Override!$G275="",'APR Data'!$H265,Override!$G275)</f>
        <v>10.66</v>
      </c>
      <c r="G265" s="68" t="s">
        <v>300</v>
      </c>
      <c r="H265" s="68" t="s">
        <v>889</v>
      </c>
      <c r="I265" s="68" t="s">
        <v>919</v>
      </c>
      <c r="J265" s="92" t="s">
        <v>865</v>
      </c>
      <c r="K265" s="68" t="str">
        <f t="shared" si="4"/>
        <v xml:space="preserve"> Security - Non-SEMD (water)</v>
      </c>
    </row>
    <row r="266" spans="2:11">
      <c r="B266" s="68" t="s">
        <v>839</v>
      </c>
      <c r="C266" s="68" t="s">
        <v>270</v>
      </c>
      <c r="D266" s="68" t="s">
        <v>527</v>
      </c>
      <c r="E266" s="68" t="s">
        <v>900</v>
      </c>
      <c r="F266" s="68">
        <f>IF(Override!$G276="",'APR Data'!$H266,Override!$G276)</f>
        <v>117.46599999999999</v>
      </c>
      <c r="G266" s="68" t="s">
        <v>300</v>
      </c>
      <c r="H266" s="68" t="s">
        <v>889</v>
      </c>
      <c r="I266" s="68" t="s">
        <v>919</v>
      </c>
      <c r="J266" s="92" t="s">
        <v>866</v>
      </c>
      <c r="K266" s="68" t="str">
        <f t="shared" si="4"/>
        <v xml:space="preserve"> *Additional lines total (water)</v>
      </c>
    </row>
    <row r="267" spans="2:11">
      <c r="B267" s="68" t="s">
        <v>839</v>
      </c>
      <c r="C267" s="68" t="s">
        <v>270</v>
      </c>
      <c r="D267" s="68" t="s">
        <v>590</v>
      </c>
      <c r="E267" s="68" t="s">
        <v>900</v>
      </c>
      <c r="F267" s="68">
        <f>IF(Override!$G277="",'APR Data'!$H267,Override!$G277)</f>
        <v>1.7949999999999999</v>
      </c>
      <c r="G267" s="68" t="s">
        <v>300</v>
      </c>
      <c r="H267" s="68" t="s">
        <v>889</v>
      </c>
      <c r="I267" s="68" t="s">
        <v>919</v>
      </c>
      <c r="J267" s="68" t="s">
        <v>867</v>
      </c>
      <c r="K267" s="68" t="str">
        <f t="shared" si="4"/>
        <v xml:space="preserve"> Conservation drivers (wastewater)</v>
      </c>
    </row>
    <row r="268" spans="2:11">
      <c r="B268" s="68" t="s">
        <v>839</v>
      </c>
      <c r="C268" s="68" t="s">
        <v>270</v>
      </c>
      <c r="D268" s="68" t="s">
        <v>599</v>
      </c>
      <c r="E268" s="68" t="s">
        <v>900</v>
      </c>
      <c r="F268" s="68">
        <f>IF(Override!$G278="",'APR Data'!$H268,Override!$G278)</f>
        <v>5.633</v>
      </c>
      <c r="G268" s="68" t="s">
        <v>300</v>
      </c>
      <c r="H268" s="68" t="s">
        <v>889</v>
      </c>
      <c r="I268" s="68" t="s">
        <v>919</v>
      </c>
      <c r="J268" s="68" t="s">
        <v>868</v>
      </c>
      <c r="K268" s="68" t="str">
        <f t="shared" si="4"/>
        <v xml:space="preserve"> Event Duration Monitoring at intermittent discharges (wastewater)</v>
      </c>
    </row>
    <row r="269" spans="2:11">
      <c r="B269" s="68" t="s">
        <v>839</v>
      </c>
      <c r="C269" s="68" t="s">
        <v>270</v>
      </c>
      <c r="D269" s="68" t="s">
        <v>608</v>
      </c>
      <c r="E269" s="68" t="s">
        <v>900</v>
      </c>
      <c r="F269" s="68">
        <f>IF(Override!$G279="",'APR Data'!$H269,Override!$G279)</f>
        <v>28.994</v>
      </c>
      <c r="G269" s="68" t="s">
        <v>300</v>
      </c>
      <c r="H269" s="68" t="s">
        <v>889</v>
      </c>
      <c r="I269" s="68" t="s">
        <v>919</v>
      </c>
      <c r="J269" s="68" t="s">
        <v>869</v>
      </c>
      <c r="K269" s="68" t="str">
        <f t="shared" si="4"/>
        <v xml:space="preserve"> Flow monitoring at sewage treatment works (wastewater)</v>
      </c>
    </row>
    <row r="270" spans="2:11">
      <c r="B270" s="68" t="s">
        <v>839</v>
      </c>
      <c r="C270" s="68" t="s">
        <v>270</v>
      </c>
      <c r="D270" s="68" t="s">
        <v>617</v>
      </c>
      <c r="E270" s="68" t="s">
        <v>900</v>
      </c>
      <c r="F270" s="68">
        <f>IF(Override!$G280="",'APR Data'!$H270,Override!$G280)</f>
        <v>20.385000000000002</v>
      </c>
      <c r="G270" s="68" t="s">
        <v>300</v>
      </c>
      <c r="H270" s="68" t="s">
        <v>889</v>
      </c>
      <c r="I270" s="68" t="s">
        <v>919</v>
      </c>
      <c r="J270" s="68" t="s">
        <v>870</v>
      </c>
      <c r="K270" s="68" t="str">
        <f t="shared" si="4"/>
        <v xml:space="preserve"> Schemes to increase flow to full treatment (wastewater)</v>
      </c>
    </row>
    <row r="271" spans="2:11">
      <c r="B271" s="68" t="s">
        <v>839</v>
      </c>
      <c r="C271" s="68" t="s">
        <v>270</v>
      </c>
      <c r="D271" s="68" t="s">
        <v>626</v>
      </c>
      <c r="E271" s="68" t="s">
        <v>900</v>
      </c>
      <c r="F271" s="68">
        <f>IF(Override!$G281="",'APR Data'!$H271,Override!$G281)</f>
        <v>10.724</v>
      </c>
      <c r="G271" s="68" t="s">
        <v>300</v>
      </c>
      <c r="H271" s="68" t="s">
        <v>889</v>
      </c>
      <c r="I271" s="68" t="s">
        <v>919</v>
      </c>
      <c r="J271" s="68" t="s">
        <v>871</v>
      </c>
      <c r="K271" s="68" t="str">
        <f t="shared" si="4"/>
        <v xml:space="preserve"> Schemes to increase storm tank capacity (wastewater)</v>
      </c>
    </row>
    <row r="272" spans="2:11">
      <c r="B272" s="68" t="s">
        <v>839</v>
      </c>
      <c r="C272" s="68" t="s">
        <v>270</v>
      </c>
      <c r="D272" s="68" t="s">
        <v>818</v>
      </c>
      <c r="E272" s="68" t="s">
        <v>900</v>
      </c>
      <c r="F272" s="68">
        <f>IF(Override!$G282="",'APR Data'!$H272,Override!$G282)</f>
        <v>59.023000000000003</v>
      </c>
      <c r="G272" s="68" t="s">
        <v>300</v>
      </c>
      <c r="H272" s="68" t="s">
        <v>889</v>
      </c>
      <c r="I272" s="68" t="s">
        <v>919</v>
      </c>
      <c r="J272" s="68" t="s">
        <v>872</v>
      </c>
      <c r="K272" s="68" t="str">
        <f t="shared" si="4"/>
        <v xml:space="preserve"> Storage schemes to reduce spill frequency at CSOs, storm tanks, etc (wastewater)</v>
      </c>
    </row>
    <row r="273" spans="2:11">
      <c r="B273" s="68" t="s">
        <v>839</v>
      </c>
      <c r="C273" s="68" t="s">
        <v>270</v>
      </c>
      <c r="D273" s="68" t="s">
        <v>635</v>
      </c>
      <c r="E273" s="68" t="s">
        <v>900</v>
      </c>
      <c r="F273" s="68">
        <f>IF(Override!$G283="",'APR Data'!$H273,Override!$G283)</f>
        <v>0</v>
      </c>
      <c r="G273" s="68" t="s">
        <v>300</v>
      </c>
      <c r="H273" s="68" t="s">
        <v>889</v>
      </c>
      <c r="I273" s="68" t="s">
        <v>919</v>
      </c>
      <c r="J273" s="68" t="s">
        <v>873</v>
      </c>
      <c r="K273" s="68" t="str">
        <f t="shared" si="4"/>
        <v xml:space="preserve"> Chemical removals schemes (wastewater)</v>
      </c>
    </row>
    <row r="274" spans="2:11">
      <c r="B274" s="68" t="s">
        <v>839</v>
      </c>
      <c r="C274" s="68" t="s">
        <v>270</v>
      </c>
      <c r="D274" s="68" t="s">
        <v>644</v>
      </c>
      <c r="E274" s="68" t="s">
        <v>900</v>
      </c>
      <c r="F274" s="68">
        <f>IF(Override!$G284="",'APR Data'!$H274,Override!$G284)</f>
        <v>2.375</v>
      </c>
      <c r="G274" s="68" t="s">
        <v>300</v>
      </c>
      <c r="H274" s="68" t="s">
        <v>889</v>
      </c>
      <c r="I274" s="68" t="s">
        <v>919</v>
      </c>
      <c r="J274" s="68" t="s">
        <v>874</v>
      </c>
      <c r="K274" s="68" t="str">
        <f t="shared" si="4"/>
        <v xml:space="preserve"> Chemicals monitoring/ investigations/ options appraisals (wastewater)</v>
      </c>
    </row>
    <row r="275" spans="2:11">
      <c r="B275" s="68" t="s">
        <v>839</v>
      </c>
      <c r="C275" s="68" t="s">
        <v>270</v>
      </c>
      <c r="D275" s="68" t="s">
        <v>650</v>
      </c>
      <c r="E275" s="68" t="s">
        <v>900</v>
      </c>
      <c r="F275" s="68">
        <f>IF(Override!$G285="",'APR Data'!$H275,Override!$G285)</f>
        <v>0</v>
      </c>
      <c r="G275" s="68" t="s">
        <v>300</v>
      </c>
      <c r="H275" s="68" t="s">
        <v>889</v>
      </c>
      <c r="I275" s="68" t="s">
        <v>919</v>
      </c>
      <c r="J275" s="68" t="s">
        <v>875</v>
      </c>
      <c r="K275" s="68" t="str">
        <f t="shared" si="4"/>
        <v xml:space="preserve"> Nitrogen removal (wastewater)</v>
      </c>
    </row>
    <row r="276" spans="2:11">
      <c r="B276" s="68" t="s">
        <v>839</v>
      </c>
      <c r="C276" s="68" t="s">
        <v>270</v>
      </c>
      <c r="D276" s="68" t="s">
        <v>659</v>
      </c>
      <c r="E276" s="68" t="s">
        <v>900</v>
      </c>
      <c r="F276" s="68">
        <f>IF(Override!$G286="",'APR Data'!$H276,Override!$G286)</f>
        <v>91.536000000000001</v>
      </c>
      <c r="G276" s="68" t="s">
        <v>300</v>
      </c>
      <c r="H276" s="68" t="s">
        <v>889</v>
      </c>
      <c r="I276" s="68" t="s">
        <v>919</v>
      </c>
      <c r="J276" s="68" t="s">
        <v>876</v>
      </c>
      <c r="K276" s="68" t="str">
        <f t="shared" si="4"/>
        <v xml:space="preserve"> Phosphorus removal (wastewater)</v>
      </c>
    </row>
    <row r="277" spans="2:11">
      <c r="B277" s="68" t="s">
        <v>839</v>
      </c>
      <c r="C277" s="68" t="s">
        <v>270</v>
      </c>
      <c r="D277" s="68" t="s">
        <v>668</v>
      </c>
      <c r="E277" s="68" t="s">
        <v>900</v>
      </c>
      <c r="F277" s="68">
        <f>IF(Override!$G287="",'APR Data'!$H277,Override!$G287)</f>
        <v>16.195</v>
      </c>
      <c r="G277" s="68" t="s">
        <v>300</v>
      </c>
      <c r="H277" s="68" t="s">
        <v>889</v>
      </c>
      <c r="I277" s="68" t="s">
        <v>919</v>
      </c>
      <c r="J277" s="68" t="s">
        <v>877</v>
      </c>
      <c r="K277" s="68" t="str">
        <f t="shared" si="4"/>
        <v xml:space="preserve"> Reduction of sanitary parameters (wastewater)</v>
      </c>
    </row>
    <row r="278" spans="2:11">
      <c r="B278" s="68" t="s">
        <v>839</v>
      </c>
      <c r="C278" s="68" t="s">
        <v>270</v>
      </c>
      <c r="D278" s="68" t="s">
        <v>677</v>
      </c>
      <c r="E278" s="68" t="s">
        <v>900</v>
      </c>
      <c r="F278" s="68">
        <f>IF(Override!$G288="",'APR Data'!$H278,Override!$G288)</f>
        <v>0</v>
      </c>
      <c r="G278" s="68" t="s">
        <v>300</v>
      </c>
      <c r="H278" s="68" t="s">
        <v>889</v>
      </c>
      <c r="I278" s="68" t="s">
        <v>919</v>
      </c>
      <c r="J278" s="68" t="s">
        <v>878</v>
      </c>
      <c r="K278" s="68" t="str">
        <f t="shared" si="4"/>
        <v xml:space="preserve"> UV disinfection (or similar) (wastewater)</v>
      </c>
    </row>
    <row r="279" spans="2:11">
      <c r="B279" s="68" t="s">
        <v>839</v>
      </c>
      <c r="C279" s="68" t="s">
        <v>270</v>
      </c>
      <c r="D279" s="68" t="s">
        <v>686</v>
      </c>
      <c r="E279" s="68" t="s">
        <v>900</v>
      </c>
      <c r="F279" s="68">
        <f>IF(Override!$G289="",'APR Data'!$H279,Override!$G289)</f>
        <v>14.942</v>
      </c>
      <c r="G279" s="68" t="s">
        <v>300</v>
      </c>
      <c r="H279" s="68" t="s">
        <v>889</v>
      </c>
      <c r="I279" s="68" t="s">
        <v>919</v>
      </c>
      <c r="J279" s="68" t="s">
        <v>879</v>
      </c>
      <c r="K279" s="68" t="str">
        <f t="shared" si="4"/>
        <v xml:space="preserve"> Investigations (wastewater)</v>
      </c>
    </row>
    <row r="280" spans="2:11">
      <c r="B280" s="68" t="s">
        <v>839</v>
      </c>
      <c r="C280" s="68" t="s">
        <v>270</v>
      </c>
      <c r="D280" s="68" t="s">
        <v>692</v>
      </c>
      <c r="E280" s="68" t="s">
        <v>900</v>
      </c>
      <c r="F280" s="68">
        <f>IF(Override!$G292="",'APR Data'!$H280,Override!$G292)</f>
        <v>5.4960000000000004</v>
      </c>
      <c r="G280" s="68" t="s">
        <v>300</v>
      </c>
      <c r="H280" s="68" t="s">
        <v>889</v>
      </c>
      <c r="I280" s="68" t="s">
        <v>919</v>
      </c>
      <c r="J280" s="68" t="s">
        <v>880</v>
      </c>
      <c r="K280" s="68" t="str">
        <f t="shared" si="4"/>
        <v xml:space="preserve"> First time sewerage (wastewater)</v>
      </c>
    </row>
    <row r="281" spans="2:11">
      <c r="B281" s="68" t="s">
        <v>839</v>
      </c>
      <c r="C281" s="68" t="s">
        <v>270</v>
      </c>
      <c r="D281" s="68" t="s">
        <v>701</v>
      </c>
      <c r="E281" s="68" t="s">
        <v>900</v>
      </c>
      <c r="F281" s="68">
        <f>IF(Override!$G293="",'APR Data'!$H281,Override!$G293)</f>
        <v>7.1660000000000004</v>
      </c>
      <c r="G281" s="68" t="s">
        <v>300</v>
      </c>
      <c r="H281" s="68" t="s">
        <v>889</v>
      </c>
      <c r="I281" s="68" t="s">
        <v>919</v>
      </c>
      <c r="J281" s="68" t="s">
        <v>881</v>
      </c>
      <c r="K281" s="68" t="str">
        <f t="shared" si="4"/>
        <v xml:space="preserve"> Sludge enhancement (quality) (wastewater)</v>
      </c>
    </row>
    <row r="282" spans="2:11">
      <c r="B282" s="68" t="s">
        <v>839</v>
      </c>
      <c r="C282" s="68" t="s">
        <v>270</v>
      </c>
      <c r="D282" s="68" t="s">
        <v>710</v>
      </c>
      <c r="E282" s="68" t="s">
        <v>900</v>
      </c>
      <c r="F282" s="68">
        <f>IF(Override!$G294="",'APR Data'!$H282,Override!$G294)</f>
        <v>0</v>
      </c>
      <c r="G282" s="68" t="s">
        <v>300</v>
      </c>
      <c r="H282" s="68" t="s">
        <v>889</v>
      </c>
      <c r="I282" s="68" t="s">
        <v>919</v>
      </c>
      <c r="J282" s="68" t="s">
        <v>882</v>
      </c>
      <c r="K282" s="68" t="str">
        <f t="shared" si="4"/>
        <v xml:space="preserve"> Sludge enhancement (growth) (wastewater)</v>
      </c>
    </row>
    <row r="283" spans="2:11">
      <c r="B283" s="68" t="s">
        <v>839</v>
      </c>
      <c r="C283" s="68" t="s">
        <v>270</v>
      </c>
      <c r="D283" s="68" t="s">
        <v>719</v>
      </c>
      <c r="E283" s="68" t="s">
        <v>900</v>
      </c>
      <c r="F283" s="68">
        <f>IF(Override!$G295="",'APR Data'!$H283,Override!$G295)</f>
        <v>3.8159999999999998</v>
      </c>
      <c r="G283" s="68" t="s">
        <v>300</v>
      </c>
      <c r="H283" s="68" t="s">
        <v>889</v>
      </c>
      <c r="I283" s="68" t="s">
        <v>919</v>
      </c>
      <c r="J283" s="68" t="s">
        <v>883</v>
      </c>
      <c r="K283" s="68" t="str">
        <f t="shared" si="4"/>
        <v xml:space="preserve"> Odour (wastewater)</v>
      </c>
    </row>
    <row r="284" spans="2:11">
      <c r="B284" s="68" t="s">
        <v>839</v>
      </c>
      <c r="C284" s="68" t="s">
        <v>270</v>
      </c>
      <c r="D284" s="68" t="s">
        <v>728</v>
      </c>
      <c r="E284" s="68" t="s">
        <v>900</v>
      </c>
      <c r="F284" s="68">
        <f>IF(Override!$G296="",'APR Data'!$H284,Override!$G296)</f>
        <v>4.9180000000000001</v>
      </c>
      <c r="G284" s="68" t="s">
        <v>300</v>
      </c>
      <c r="H284" s="68" t="s">
        <v>889</v>
      </c>
      <c r="I284" s="68" t="s">
        <v>919</v>
      </c>
      <c r="J284" s="68" t="s">
        <v>884</v>
      </c>
      <c r="K284" s="68" t="str">
        <f t="shared" si="4"/>
        <v xml:space="preserve"> Enhancing resilience to low probability high consequence events (wastewater)</v>
      </c>
    </row>
    <row r="285" spans="2:11">
      <c r="B285" s="68" t="s">
        <v>839</v>
      </c>
      <c r="C285" s="68" t="s">
        <v>270</v>
      </c>
      <c r="D285" s="68" t="s">
        <v>737</v>
      </c>
      <c r="E285" s="68" t="s">
        <v>900</v>
      </c>
      <c r="F285" s="68">
        <f>IF(Override!$G297="",'APR Data'!$H285,Override!$G297)</f>
        <v>0.82399999999999995</v>
      </c>
      <c r="G285" s="68" t="s">
        <v>300</v>
      </c>
      <c r="H285" s="68" t="s">
        <v>889</v>
      </c>
      <c r="I285" s="68" t="s">
        <v>919</v>
      </c>
      <c r="J285" s="68" t="s">
        <v>885</v>
      </c>
      <c r="K285" s="68" t="str">
        <f t="shared" si="4"/>
        <v xml:space="preserve"> Security - SEMD (wastewater)</v>
      </c>
    </row>
    <row r="286" spans="2:11">
      <c r="B286" s="68" t="s">
        <v>839</v>
      </c>
      <c r="C286" s="68" t="s">
        <v>270</v>
      </c>
      <c r="D286" s="68" t="s">
        <v>746</v>
      </c>
      <c r="E286" s="68" t="s">
        <v>900</v>
      </c>
      <c r="F286" s="68">
        <f>IF(Override!$G298="",'APR Data'!$H286,Override!$G298)</f>
        <v>0.41099999999999998</v>
      </c>
      <c r="G286" s="68" t="s">
        <v>300</v>
      </c>
      <c r="H286" s="68" t="s">
        <v>889</v>
      </c>
      <c r="I286" s="68" t="s">
        <v>919</v>
      </c>
      <c r="J286" s="68" t="s">
        <v>886</v>
      </c>
      <c r="K286" s="68" t="str">
        <f t="shared" si="4"/>
        <v xml:space="preserve"> Security - Non-SEMD (wastewater)</v>
      </c>
    </row>
    <row r="287" spans="2:11">
      <c r="B287" s="68" t="s">
        <v>839</v>
      </c>
      <c r="C287" s="68" t="s">
        <v>270</v>
      </c>
      <c r="D287" s="68" t="s">
        <v>755</v>
      </c>
      <c r="E287" s="68" t="s">
        <v>900</v>
      </c>
      <c r="F287" s="68">
        <f>IF(Override!$G299="",'APR Data'!$H287,Override!$G299)</f>
        <v>49.817000000000007</v>
      </c>
      <c r="G287" s="68" t="s">
        <v>300</v>
      </c>
      <c r="H287" s="68" t="s">
        <v>889</v>
      </c>
      <c r="I287" s="68" t="s">
        <v>919</v>
      </c>
      <c r="J287" s="68" t="s">
        <v>887</v>
      </c>
      <c r="K287" s="68" t="str">
        <f t="shared" si="4"/>
        <v xml:space="preserve"> *Additional lines total (wastewater)</v>
      </c>
    </row>
    <row r="288" spans="2:11">
      <c r="B288" s="68" t="s">
        <v>839</v>
      </c>
      <c r="C288" s="68" t="s">
        <v>271</v>
      </c>
      <c r="D288" s="68" t="s">
        <v>302</v>
      </c>
      <c r="E288" s="68" t="s">
        <v>900</v>
      </c>
      <c r="F288" s="68">
        <f>IF(Override!$G300="",'APR Data'!$H288,Override!$G300)</f>
        <v>0</v>
      </c>
      <c r="G288" s="68" t="s">
        <v>300</v>
      </c>
      <c r="H288" s="68" t="s">
        <v>840</v>
      </c>
      <c r="I288" s="68" t="s">
        <v>919</v>
      </c>
      <c r="J288" s="92" t="s">
        <v>841</v>
      </c>
      <c r="K288" s="68" t="str">
        <f t="shared" si="4"/>
        <v>Ecological improvements at abstractions (water)</v>
      </c>
    </row>
    <row r="289" spans="2:11">
      <c r="B289" s="68" t="s">
        <v>839</v>
      </c>
      <c r="C289" s="68" t="s">
        <v>271</v>
      </c>
      <c r="D289" s="68" t="s">
        <v>311</v>
      </c>
      <c r="E289" s="68" t="s">
        <v>900</v>
      </c>
      <c r="F289" s="68">
        <f>IF(Override!$G301="",'APR Data'!$H289,Override!$G301)</f>
        <v>1.564143548106907</v>
      </c>
      <c r="G289" s="68" t="s">
        <v>300</v>
      </c>
      <c r="H289" s="68" t="s">
        <v>840</v>
      </c>
      <c r="I289" s="68" t="s">
        <v>919</v>
      </c>
      <c r="J289" s="92" t="s">
        <v>842</v>
      </c>
      <c r="K289" s="68" t="str">
        <f t="shared" si="4"/>
        <v>Eels Regulations (measures at intakes) (water)</v>
      </c>
    </row>
    <row r="290" spans="2:11">
      <c r="B290" s="68" t="s">
        <v>839</v>
      </c>
      <c r="C290" s="68" t="s">
        <v>271</v>
      </c>
      <c r="D290" s="68" t="s">
        <v>320</v>
      </c>
      <c r="E290" s="68" t="s">
        <v>900</v>
      </c>
      <c r="F290" s="68">
        <f>IF(Override!$G302="",'APR Data'!$H290,Override!$G302)</f>
        <v>0</v>
      </c>
      <c r="G290" s="68" t="s">
        <v>300</v>
      </c>
      <c r="H290" s="68" t="s">
        <v>840</v>
      </c>
      <c r="I290" s="68" t="s">
        <v>919</v>
      </c>
      <c r="J290" s="92" t="s">
        <v>843</v>
      </c>
      <c r="K290" s="68" t="str">
        <f t="shared" si="4"/>
        <v>Invasive Non Native Species (water)</v>
      </c>
    </row>
    <row r="291" spans="2:11">
      <c r="B291" s="68" t="s">
        <v>839</v>
      </c>
      <c r="C291" s="68" t="s">
        <v>271</v>
      </c>
      <c r="D291" s="68" t="s">
        <v>329</v>
      </c>
      <c r="E291" s="68" t="s">
        <v>900</v>
      </c>
      <c r="F291" s="68">
        <f>IF(Override!$G303="",'APR Data'!$H291,Override!$G303)</f>
        <v>0</v>
      </c>
      <c r="G291" s="68" t="s">
        <v>300</v>
      </c>
      <c r="H291" s="68" t="s">
        <v>840</v>
      </c>
      <c r="I291" s="68" t="s">
        <v>919</v>
      </c>
      <c r="J291" s="92" t="s">
        <v>844</v>
      </c>
      <c r="K291" s="68" t="str">
        <f t="shared" si="4"/>
        <v>Drinking Water Protected Areas (schemes) (water)</v>
      </c>
    </row>
    <row r="292" spans="2:11">
      <c r="B292" s="68" t="s">
        <v>839</v>
      </c>
      <c r="C292" s="68" t="s">
        <v>271</v>
      </c>
      <c r="D292" s="68" t="s">
        <v>338</v>
      </c>
      <c r="E292" s="68" t="s">
        <v>900</v>
      </c>
      <c r="F292" s="68">
        <f>IF(Override!$G304="",'APR Data'!$H292,Override!$G304)</f>
        <v>0</v>
      </c>
      <c r="G292" s="68" t="s">
        <v>300</v>
      </c>
      <c r="H292" s="68" t="s">
        <v>840</v>
      </c>
      <c r="I292" s="68" t="s">
        <v>919</v>
      </c>
      <c r="J292" s="92" t="s">
        <v>845</v>
      </c>
      <c r="K292" s="68" t="str">
        <f t="shared" si="4"/>
        <v>Water Framework Directive measure (water)</v>
      </c>
    </row>
    <row r="293" spans="2:11">
      <c r="B293" s="68" t="s">
        <v>839</v>
      </c>
      <c r="C293" s="68" t="s">
        <v>271</v>
      </c>
      <c r="D293" s="68" t="s">
        <v>347</v>
      </c>
      <c r="E293" s="68" t="s">
        <v>900</v>
      </c>
      <c r="F293" s="68">
        <f>IF(Override!$G305="",'APR Data'!$H293,Override!$G305)</f>
        <v>0</v>
      </c>
      <c r="G293" s="68" t="s">
        <v>300</v>
      </c>
      <c r="H293" s="68" t="s">
        <v>840</v>
      </c>
      <c r="I293" s="68" t="s">
        <v>919</v>
      </c>
      <c r="J293" s="92" t="s">
        <v>846</v>
      </c>
      <c r="K293" s="68" t="str">
        <f t="shared" si="4"/>
        <v>Investigations (water)</v>
      </c>
    </row>
    <row r="294" spans="2:11">
      <c r="B294" s="68" t="s">
        <v>839</v>
      </c>
      <c r="C294" s="68" t="s">
        <v>271</v>
      </c>
      <c r="D294" s="68" t="s">
        <v>356</v>
      </c>
      <c r="E294" s="68" t="s">
        <v>900</v>
      </c>
      <c r="F294" s="68">
        <f>IF(Override!$G306="",'APR Data'!$H294,Override!$G306)</f>
        <v>7.1415443366684471E-3</v>
      </c>
      <c r="G294" s="68" t="s">
        <v>300</v>
      </c>
      <c r="H294" s="68" t="s">
        <v>840</v>
      </c>
      <c r="I294" s="68" t="s">
        <v>919</v>
      </c>
      <c r="J294" s="92" t="s">
        <v>847</v>
      </c>
      <c r="K294" s="68" t="str">
        <f t="shared" si="4"/>
        <v>Supply-side improvements delivering benefits in 2020-2025 (water)</v>
      </c>
    </row>
    <row r="295" spans="2:11">
      <c r="B295" s="68" t="s">
        <v>839</v>
      </c>
      <c r="C295" s="68" t="s">
        <v>271</v>
      </c>
      <c r="D295" s="68" t="s">
        <v>365</v>
      </c>
      <c r="E295" s="68" t="s">
        <v>900</v>
      </c>
      <c r="F295" s="68">
        <f>IF(Override!$G307="",'APR Data'!$H295,Override!$G307)</f>
        <v>0</v>
      </c>
      <c r="G295" s="68" t="s">
        <v>300</v>
      </c>
      <c r="H295" s="68" t="s">
        <v>840</v>
      </c>
      <c r="I295" s="68" t="s">
        <v>919</v>
      </c>
      <c r="J295" s="92" t="s">
        <v>848</v>
      </c>
      <c r="K295" s="68" t="str">
        <f t="shared" si="4"/>
        <v>Demand-side improvements delivering benefits in 2020-2025 (excl leakage and metering) (water)</v>
      </c>
    </row>
    <row r="296" spans="2:11">
      <c r="B296" s="68" t="s">
        <v>839</v>
      </c>
      <c r="C296" s="68" t="s">
        <v>271</v>
      </c>
      <c r="D296" s="68" t="s">
        <v>374</v>
      </c>
      <c r="E296" s="68" t="s">
        <v>900</v>
      </c>
      <c r="F296" s="68">
        <f>IF(Override!$G308="",'APR Data'!$H296,Override!$G308)</f>
        <v>0</v>
      </c>
      <c r="G296" s="68" t="s">
        <v>300</v>
      </c>
      <c r="H296" s="68" t="s">
        <v>840</v>
      </c>
      <c r="I296" s="68" t="s">
        <v>919</v>
      </c>
      <c r="J296" s="92" t="s">
        <v>849</v>
      </c>
      <c r="K296" s="68" t="str">
        <f t="shared" si="4"/>
        <v>Leakage improvements delivering benefits in 2020-2025 (water)</v>
      </c>
    </row>
    <row r="297" spans="2:11">
      <c r="B297" s="68" t="s">
        <v>839</v>
      </c>
      <c r="C297" s="68" t="s">
        <v>271</v>
      </c>
      <c r="D297" s="68" t="s">
        <v>383</v>
      </c>
      <c r="E297" s="68" t="s">
        <v>900</v>
      </c>
      <c r="F297" s="68">
        <f>IF(Override!$G309="",'APR Data'!$H297,Override!$G309)</f>
        <v>0</v>
      </c>
      <c r="G297" s="68" t="s">
        <v>300</v>
      </c>
      <c r="H297" s="68" t="s">
        <v>840</v>
      </c>
      <c r="I297" s="68" t="s">
        <v>919</v>
      </c>
      <c r="J297" s="92" t="s">
        <v>850</v>
      </c>
      <c r="K297" s="68" t="str">
        <f t="shared" si="4"/>
        <v>Internal interconnectors delivering benefits in 2020-2025 (water)</v>
      </c>
    </row>
    <row r="298" spans="2:11">
      <c r="B298" s="68" t="s">
        <v>839</v>
      </c>
      <c r="C298" s="68" t="s">
        <v>271</v>
      </c>
      <c r="D298" s="68" t="s">
        <v>826</v>
      </c>
      <c r="E298" s="68" t="s">
        <v>900</v>
      </c>
      <c r="F298" s="68">
        <f>IF(Override!$G310="",'APR Data'!$H298,Override!$G310)</f>
        <v>0</v>
      </c>
      <c r="G298" s="68" t="s">
        <v>300</v>
      </c>
      <c r="H298" s="68" t="s">
        <v>840</v>
      </c>
      <c r="I298" s="68" t="s">
        <v>919</v>
      </c>
      <c r="J298" s="92" t="s">
        <v>851</v>
      </c>
      <c r="K298" s="68" t="str">
        <f t="shared" si="4"/>
        <v>Supply demand balance improvements delivering benefits starting from 2026 (water)</v>
      </c>
    </row>
    <row r="299" spans="2:11">
      <c r="B299" s="68" t="s">
        <v>839</v>
      </c>
      <c r="C299" s="68" t="s">
        <v>271</v>
      </c>
      <c r="D299" s="68" t="s">
        <v>401</v>
      </c>
      <c r="E299" s="68" t="s">
        <v>900</v>
      </c>
      <c r="F299" s="68">
        <f>IF(Override!$G311="",'APR Data'!$H299,Override!$G311)</f>
        <v>0</v>
      </c>
      <c r="G299" s="68" t="s">
        <v>300</v>
      </c>
      <c r="H299" s="68" t="s">
        <v>840</v>
      </c>
      <c r="I299" s="68" t="s">
        <v>919</v>
      </c>
      <c r="J299" s="92" t="s">
        <v>852</v>
      </c>
      <c r="K299" s="68" t="str">
        <f t="shared" si="4"/>
        <v>Strategic regional water resources (water)</v>
      </c>
    </row>
    <row r="300" spans="2:11">
      <c r="B300" s="68" t="s">
        <v>839</v>
      </c>
      <c r="C300" s="68" t="s">
        <v>271</v>
      </c>
      <c r="D300" s="68" t="s">
        <v>410</v>
      </c>
      <c r="E300" s="68" t="s">
        <v>900</v>
      </c>
      <c r="F300" s="68">
        <f>IF(Override!$G312="",'APR Data'!$H300,Override!$G312)</f>
        <v>0.63028157834729459</v>
      </c>
      <c r="G300" s="68" t="s">
        <v>300</v>
      </c>
      <c r="H300" s="68" t="s">
        <v>840</v>
      </c>
      <c r="I300" s="68" t="s">
        <v>919</v>
      </c>
      <c r="J300" s="92" t="s">
        <v>853</v>
      </c>
      <c r="K300" s="68" t="str">
        <f t="shared" si="4"/>
        <v>Total metering expenditure  (water)</v>
      </c>
    </row>
    <row r="301" spans="2:11">
      <c r="B301" s="68" t="s">
        <v>839</v>
      </c>
      <c r="C301" s="68" t="s">
        <v>271</v>
      </c>
      <c r="D301" s="68" t="s">
        <v>419</v>
      </c>
      <c r="E301" s="68" t="s">
        <v>900</v>
      </c>
      <c r="F301" s="68">
        <f>IF(Override!$G313="",'APR Data'!$H301,Override!$G313)</f>
        <v>0</v>
      </c>
      <c r="G301" s="68" t="s">
        <v>300</v>
      </c>
      <c r="H301" s="68" t="s">
        <v>840</v>
      </c>
      <c r="I301" s="68" t="s">
        <v>919</v>
      </c>
      <c r="J301" s="92" t="s">
        <v>854</v>
      </c>
      <c r="K301" s="68" t="str">
        <f t="shared" si="4"/>
        <v>Improvments to taste, odour and colour (water)</v>
      </c>
    </row>
    <row r="302" spans="2:11">
      <c r="B302" s="68" t="s">
        <v>839</v>
      </c>
      <c r="C302" s="68" t="s">
        <v>271</v>
      </c>
      <c r="D302" s="68" t="s">
        <v>428</v>
      </c>
      <c r="E302" s="68" t="s">
        <v>900</v>
      </c>
      <c r="F302" s="68">
        <f>IF(Override!$G314="",'APR Data'!$H302,Override!$G314)</f>
        <v>0</v>
      </c>
      <c r="G302" s="68" t="s">
        <v>300</v>
      </c>
      <c r="H302" s="68" t="s">
        <v>840</v>
      </c>
      <c r="I302" s="68" t="s">
        <v>920</v>
      </c>
      <c r="J302" s="92" t="s">
        <v>855</v>
      </c>
      <c r="K302" s="68" t="str">
        <f t="shared" si="4"/>
        <v>Addressing raw water deterioration (grey solutions) (water)</v>
      </c>
    </row>
    <row r="303" spans="2:11">
      <c r="B303" s="68" t="s">
        <v>839</v>
      </c>
      <c r="C303" s="68" t="s">
        <v>271</v>
      </c>
      <c r="D303" s="68" t="s">
        <v>436</v>
      </c>
      <c r="E303" s="68" t="s">
        <v>900</v>
      </c>
      <c r="F303" s="68">
        <f>IF(Override!$G315="",'APR Data'!$H303,Override!$G315)</f>
        <v>0</v>
      </c>
      <c r="G303" s="68" t="s">
        <v>300</v>
      </c>
      <c r="H303" s="68" t="s">
        <v>840</v>
      </c>
      <c r="I303" s="68" t="s">
        <v>920</v>
      </c>
      <c r="J303" s="92" t="s">
        <v>856</v>
      </c>
      <c r="K303" s="68" t="str">
        <f t="shared" si="4"/>
        <v>Addressing raw water deterioration (green solutions) (water)</v>
      </c>
    </row>
    <row r="304" spans="2:11">
      <c r="B304" s="68" t="s">
        <v>839</v>
      </c>
      <c r="C304" s="68" t="s">
        <v>271</v>
      </c>
      <c r="D304" s="68" t="s">
        <v>442</v>
      </c>
      <c r="E304" s="68" t="s">
        <v>900</v>
      </c>
      <c r="F304" s="68">
        <f>IF(Override!$G316="",'APR Data'!$H304,Override!$G316)</f>
        <v>0.32137411958992379</v>
      </c>
      <c r="G304" s="68" t="s">
        <v>300</v>
      </c>
      <c r="H304" s="68" t="s">
        <v>840</v>
      </c>
      <c r="I304" s="68" t="s">
        <v>919</v>
      </c>
      <c r="J304" s="92" t="s">
        <v>857</v>
      </c>
      <c r="K304" s="68" t="str">
        <f t="shared" si="4"/>
        <v>Addressing raw water deterioration (total) (water)</v>
      </c>
    </row>
    <row r="305" spans="2:11">
      <c r="B305" s="68" t="s">
        <v>839</v>
      </c>
      <c r="C305" s="68" t="s">
        <v>271</v>
      </c>
      <c r="D305" s="68" t="s">
        <v>449</v>
      </c>
      <c r="E305" s="68" t="s">
        <v>900</v>
      </c>
      <c r="F305" s="68">
        <f>IF(Override!$G317="",'APR Data'!$H305,Override!$G317)</f>
        <v>0</v>
      </c>
      <c r="G305" s="68" t="s">
        <v>300</v>
      </c>
      <c r="H305" s="68" t="s">
        <v>840</v>
      </c>
      <c r="I305" s="68" t="s">
        <v>919</v>
      </c>
      <c r="J305" s="92" t="s">
        <v>858</v>
      </c>
      <c r="K305" s="68" t="str">
        <f t="shared" si="4"/>
        <v>Improvements to river flow (water)</v>
      </c>
    </row>
    <row r="306" spans="2:11">
      <c r="B306" s="68" t="s">
        <v>839</v>
      </c>
      <c r="C306" s="68" t="s">
        <v>271</v>
      </c>
      <c r="D306" s="68" t="s">
        <v>458</v>
      </c>
      <c r="E306" s="68" t="s">
        <v>900</v>
      </c>
      <c r="F306" s="68">
        <f>IF(Override!$G318="",'APR Data'!$H306,Override!$G318)</f>
        <v>9.2534157536722272</v>
      </c>
      <c r="G306" s="68" t="s">
        <v>300</v>
      </c>
      <c r="H306" s="68" t="s">
        <v>840</v>
      </c>
      <c r="I306" s="68" t="s">
        <v>919</v>
      </c>
      <c r="J306" s="92" t="s">
        <v>859</v>
      </c>
      <c r="K306" s="68" t="str">
        <f t="shared" si="4"/>
        <v>Enhancing resilience to low probability high consequence events (water)</v>
      </c>
    </row>
    <row r="307" spans="2:11">
      <c r="B307" s="68" t="s">
        <v>839</v>
      </c>
      <c r="C307" s="68" t="s">
        <v>271</v>
      </c>
      <c r="D307" s="68" t="s">
        <v>467</v>
      </c>
      <c r="E307" s="68" t="s">
        <v>900</v>
      </c>
      <c r="F307" s="68">
        <f>IF(Override!$G319="",'APR Data'!$H307,Override!$G319)</f>
        <v>0</v>
      </c>
      <c r="G307" s="68" t="s">
        <v>300</v>
      </c>
      <c r="H307" s="68" t="s">
        <v>840</v>
      </c>
      <c r="I307" s="68" t="s">
        <v>920</v>
      </c>
      <c r="J307" s="92" t="s">
        <v>860</v>
      </c>
      <c r="K307" s="68" t="str">
        <f t="shared" si="4"/>
        <v>Conditioning water to reduce plumbosolvency (water)</v>
      </c>
    </row>
    <row r="308" spans="2:11">
      <c r="B308" s="68" t="s">
        <v>839</v>
      </c>
      <c r="C308" s="68" t="s">
        <v>271</v>
      </c>
      <c r="D308" s="68" t="s">
        <v>476</v>
      </c>
      <c r="E308" s="68" t="s">
        <v>900</v>
      </c>
      <c r="F308" s="68">
        <f>IF(Override!$G320="",'APR Data'!$H308,Override!$G320)</f>
        <v>0</v>
      </c>
      <c r="G308" s="68" t="s">
        <v>300</v>
      </c>
      <c r="H308" s="68" t="s">
        <v>840</v>
      </c>
      <c r="I308" s="68" t="s">
        <v>920</v>
      </c>
      <c r="J308" s="92" t="s">
        <v>861</v>
      </c>
      <c r="K308" s="68" t="str">
        <f t="shared" si="4"/>
        <v>Lead communication pipes replaced or relined for water quality(water)</v>
      </c>
    </row>
    <row r="309" spans="2:11">
      <c r="B309" s="68" t="s">
        <v>839</v>
      </c>
      <c r="C309" s="68" t="s">
        <v>271</v>
      </c>
      <c r="D309" s="68" t="s">
        <v>485</v>
      </c>
      <c r="E309" s="68" t="s">
        <v>900</v>
      </c>
      <c r="F309" s="68">
        <f>IF(Override!$G321="",'APR Data'!$H309,Override!$G321)</f>
        <v>0</v>
      </c>
      <c r="G309" s="68" t="s">
        <v>300</v>
      </c>
      <c r="H309" s="68" t="s">
        <v>840</v>
      </c>
      <c r="I309" s="68" t="s">
        <v>920</v>
      </c>
      <c r="J309" s="92" t="s">
        <v>862</v>
      </c>
      <c r="K309" s="68" t="str">
        <f t="shared" si="4"/>
        <v>Other lead reduction related activity (water)</v>
      </c>
    </row>
    <row r="310" spans="2:11">
      <c r="B310" s="68" t="s">
        <v>839</v>
      </c>
      <c r="C310" s="68" t="s">
        <v>271</v>
      </c>
      <c r="D310" s="68" t="s">
        <v>494</v>
      </c>
      <c r="E310" s="68" t="s">
        <v>900</v>
      </c>
      <c r="F310" s="68">
        <f>IF(Override!$G322="",'APR Data'!$H310,Override!$G322)</f>
        <v>1.239416476136034</v>
      </c>
      <c r="G310" s="68" t="s">
        <v>300</v>
      </c>
      <c r="H310" s="68" t="s">
        <v>840</v>
      </c>
      <c r="I310" s="68" t="s">
        <v>919</v>
      </c>
      <c r="J310" s="92" t="s">
        <v>863</v>
      </c>
      <c r="K310" s="68" t="str">
        <f t="shared" si="4"/>
        <v>Meeting lead standards (Total) (water)</v>
      </c>
    </row>
    <row r="311" spans="2:11">
      <c r="B311" s="68" t="s">
        <v>839</v>
      </c>
      <c r="C311" s="68" t="s">
        <v>271</v>
      </c>
      <c r="D311" s="68" t="s">
        <v>503</v>
      </c>
      <c r="E311" s="68" t="s">
        <v>900</v>
      </c>
      <c r="F311" s="68">
        <f>IF(Override!$G323="",'APR Data'!$H311,Override!$G323)</f>
        <v>1.3030487132897099</v>
      </c>
      <c r="G311" s="68" t="s">
        <v>300</v>
      </c>
      <c r="H311" s="68" t="s">
        <v>840</v>
      </c>
      <c r="I311" s="68" t="s">
        <v>919</v>
      </c>
      <c r="J311" s="92" t="s">
        <v>864</v>
      </c>
      <c r="K311" s="68" t="str">
        <f t="shared" si="4"/>
        <v>Security - SEMD (water)</v>
      </c>
    </row>
    <row r="312" spans="2:11">
      <c r="B312" s="68" t="s">
        <v>839</v>
      </c>
      <c r="C312" s="68" t="s">
        <v>271</v>
      </c>
      <c r="D312" s="68" t="s">
        <v>512</v>
      </c>
      <c r="E312" s="68" t="s">
        <v>900</v>
      </c>
      <c r="F312" s="68">
        <f>IF(Override!$G324="",'APR Data'!$H312,Override!$G324)</f>
        <v>0</v>
      </c>
      <c r="G312" s="68" t="s">
        <v>300</v>
      </c>
      <c r="H312" s="68" t="s">
        <v>840</v>
      </c>
      <c r="I312" s="68" t="s">
        <v>919</v>
      </c>
      <c r="J312" s="92" t="s">
        <v>865</v>
      </c>
      <c r="K312" s="68" t="str">
        <f t="shared" si="4"/>
        <v>Security - Non-SEMD (water)</v>
      </c>
    </row>
    <row r="313" spans="2:11">
      <c r="B313" s="68" t="s">
        <v>839</v>
      </c>
      <c r="C313" s="68" t="s">
        <v>271</v>
      </c>
      <c r="D313" s="68" t="s">
        <v>521</v>
      </c>
      <c r="E313" s="68" t="s">
        <v>900</v>
      </c>
      <c r="F313" s="68">
        <f>IF(Override!$G325="",'APR Data'!$H313,Override!$G325)</f>
        <v>8.3762491348948451</v>
      </c>
      <c r="G313" s="68" t="s">
        <v>300</v>
      </c>
      <c r="H313" s="68" t="s">
        <v>840</v>
      </c>
      <c r="I313" s="68" t="s">
        <v>919</v>
      </c>
      <c r="J313" s="92" t="s">
        <v>866</v>
      </c>
      <c r="K313" s="68" t="str">
        <f t="shared" si="4"/>
        <v>*Additional lines total (water)</v>
      </c>
    </row>
    <row r="314" spans="2:11">
      <c r="B314" s="68" t="s">
        <v>839</v>
      </c>
      <c r="C314" s="68" t="s">
        <v>271</v>
      </c>
      <c r="D314" s="68" t="s">
        <v>584</v>
      </c>
      <c r="E314" s="68" t="s">
        <v>900</v>
      </c>
      <c r="F314" s="68">
        <f>IF(Override!$G326="",'APR Data'!$H314,Override!$G326)</f>
        <v>4.2000000000000003E-2</v>
      </c>
      <c r="G314" s="68" t="s">
        <v>300</v>
      </c>
      <c r="H314" s="68" t="s">
        <v>840</v>
      </c>
      <c r="I314" s="68" t="s">
        <v>919</v>
      </c>
      <c r="J314" s="68" t="s">
        <v>867</v>
      </c>
      <c r="K314" s="68" t="str">
        <f t="shared" si="4"/>
        <v>Conservation drivers (wastewater)</v>
      </c>
    </row>
    <row r="315" spans="2:11">
      <c r="B315" s="68" t="s">
        <v>839</v>
      </c>
      <c r="C315" s="68" t="s">
        <v>271</v>
      </c>
      <c r="D315" s="68" t="s">
        <v>593</v>
      </c>
      <c r="E315" s="68" t="s">
        <v>900</v>
      </c>
      <c r="F315" s="68">
        <f>IF(Override!$G327="",'APR Data'!$H315,Override!$G327)</f>
        <v>5.0999999999999997E-2</v>
      </c>
      <c r="G315" s="68" t="s">
        <v>300</v>
      </c>
      <c r="H315" s="68" t="s">
        <v>840</v>
      </c>
      <c r="I315" s="68" t="s">
        <v>919</v>
      </c>
      <c r="J315" s="68" t="s">
        <v>868</v>
      </c>
      <c r="K315" s="68" t="str">
        <f t="shared" si="4"/>
        <v>Event Duration Monitoring at intermittent discharges (wastewater)</v>
      </c>
    </row>
    <row r="316" spans="2:11">
      <c r="B316" s="68" t="s">
        <v>839</v>
      </c>
      <c r="C316" s="68" t="s">
        <v>271</v>
      </c>
      <c r="D316" s="68" t="s">
        <v>602</v>
      </c>
      <c r="E316" s="68" t="s">
        <v>900</v>
      </c>
      <c r="F316" s="68">
        <f>IF(Override!$G328="",'APR Data'!$H316,Override!$G328)</f>
        <v>0.246</v>
      </c>
      <c r="G316" s="68" t="s">
        <v>300</v>
      </c>
      <c r="H316" s="68" t="s">
        <v>840</v>
      </c>
      <c r="I316" s="68" t="s">
        <v>919</v>
      </c>
      <c r="J316" s="68" t="s">
        <v>869</v>
      </c>
      <c r="K316" s="68" t="str">
        <f t="shared" si="4"/>
        <v>Flow monitoring at sewage treatment works (wastewater)</v>
      </c>
    </row>
    <row r="317" spans="2:11">
      <c r="B317" s="68" t="s">
        <v>839</v>
      </c>
      <c r="C317" s="68" t="s">
        <v>271</v>
      </c>
      <c r="D317" s="68" t="s">
        <v>611</v>
      </c>
      <c r="E317" s="68" t="s">
        <v>900</v>
      </c>
      <c r="F317" s="68">
        <f>IF(Override!$G329="",'APR Data'!$H317,Override!$G329)</f>
        <v>0.28000000000000003</v>
      </c>
      <c r="G317" s="68" t="s">
        <v>300</v>
      </c>
      <c r="H317" s="68" t="s">
        <v>840</v>
      </c>
      <c r="I317" s="68" t="s">
        <v>919</v>
      </c>
      <c r="J317" s="68" t="s">
        <v>870</v>
      </c>
      <c r="K317" s="68" t="str">
        <f t="shared" si="4"/>
        <v>Schemes to increase flow to full treatment (wastewater)</v>
      </c>
    </row>
    <row r="318" spans="2:11">
      <c r="B318" s="68" t="s">
        <v>839</v>
      </c>
      <c r="C318" s="68" t="s">
        <v>271</v>
      </c>
      <c r="D318" s="68" t="s">
        <v>620</v>
      </c>
      <c r="E318" s="68" t="s">
        <v>900</v>
      </c>
      <c r="F318" s="68">
        <f>IF(Override!$G330="",'APR Data'!$H318,Override!$G330)</f>
        <v>1.7999999999999999E-2</v>
      </c>
      <c r="G318" s="68" t="s">
        <v>300</v>
      </c>
      <c r="H318" s="68" t="s">
        <v>840</v>
      </c>
      <c r="I318" s="68" t="s">
        <v>919</v>
      </c>
      <c r="J318" s="68" t="s">
        <v>871</v>
      </c>
      <c r="K318" s="68" t="str">
        <f t="shared" si="4"/>
        <v>Schemes to increase storm tank capacity (wastewater)</v>
      </c>
    </row>
    <row r="319" spans="2:11">
      <c r="B319" s="68" t="s">
        <v>839</v>
      </c>
      <c r="C319" s="68" t="s">
        <v>271</v>
      </c>
      <c r="D319" s="68" t="s">
        <v>812</v>
      </c>
      <c r="E319" s="68" t="s">
        <v>900</v>
      </c>
      <c r="F319" s="68">
        <f>IF(Override!$G331="",'APR Data'!$H319,Override!$G331)</f>
        <v>0</v>
      </c>
      <c r="G319" s="68" t="s">
        <v>300</v>
      </c>
      <c r="H319" s="68" t="s">
        <v>840</v>
      </c>
      <c r="I319" s="68" t="s">
        <v>919</v>
      </c>
      <c r="J319" s="68" t="s">
        <v>872</v>
      </c>
      <c r="K319" s="68" t="str">
        <f t="shared" si="4"/>
        <v>Storage schemes to reduce spill frequency at CSOs, storm tanks, etc (wastewater)</v>
      </c>
    </row>
    <row r="320" spans="2:11">
      <c r="B320" s="68" t="s">
        <v>839</v>
      </c>
      <c r="C320" s="68" t="s">
        <v>271</v>
      </c>
      <c r="D320" s="68" t="s">
        <v>629</v>
      </c>
      <c r="E320" s="68" t="s">
        <v>900</v>
      </c>
      <c r="F320" s="68">
        <f>IF(Override!$G332="",'APR Data'!$H320,Override!$G332)</f>
        <v>0</v>
      </c>
      <c r="G320" s="68" t="s">
        <v>300</v>
      </c>
      <c r="H320" s="68" t="s">
        <v>840</v>
      </c>
      <c r="I320" s="68" t="s">
        <v>919</v>
      </c>
      <c r="J320" s="68" t="s">
        <v>873</v>
      </c>
      <c r="K320" s="68" t="str">
        <f t="shared" si="4"/>
        <v>Chemical removals schemes (wastewater)</v>
      </c>
    </row>
    <row r="321" spans="2:11">
      <c r="B321" s="68" t="s">
        <v>839</v>
      </c>
      <c r="C321" s="68" t="s">
        <v>271</v>
      </c>
      <c r="D321" s="68" t="s">
        <v>638</v>
      </c>
      <c r="E321" s="68" t="s">
        <v>900</v>
      </c>
      <c r="F321" s="68">
        <f>IF(Override!$G333="",'APR Data'!$H321,Override!$G333)</f>
        <v>0</v>
      </c>
      <c r="G321" s="68" t="s">
        <v>300</v>
      </c>
      <c r="H321" s="68" t="s">
        <v>840</v>
      </c>
      <c r="I321" s="68" t="s">
        <v>919</v>
      </c>
      <c r="J321" s="68" t="s">
        <v>874</v>
      </c>
      <c r="K321" s="68" t="str">
        <f t="shared" si="4"/>
        <v>Chemicals monitoring/ investigations/ options appraisals (wastewater)</v>
      </c>
    </row>
    <row r="322" spans="2:11">
      <c r="B322" s="68" t="s">
        <v>839</v>
      </c>
      <c r="C322" s="68" t="s">
        <v>271</v>
      </c>
      <c r="D322" s="68" t="s">
        <v>647</v>
      </c>
      <c r="E322" s="68" t="s">
        <v>900</v>
      </c>
      <c r="F322" s="68">
        <f>IF(Override!$G334="",'APR Data'!$H322,Override!$G334)</f>
        <v>0</v>
      </c>
      <c r="G322" s="68" t="s">
        <v>300</v>
      </c>
      <c r="H322" s="68" t="s">
        <v>840</v>
      </c>
      <c r="I322" s="68" t="s">
        <v>919</v>
      </c>
      <c r="J322" s="68" t="s">
        <v>875</v>
      </c>
      <c r="K322" s="68" t="str">
        <f t="shared" si="4"/>
        <v>Nitrogen removal (wastewater)</v>
      </c>
    </row>
    <row r="323" spans="2:11">
      <c r="B323" s="68" t="s">
        <v>839</v>
      </c>
      <c r="C323" s="68" t="s">
        <v>271</v>
      </c>
      <c r="D323" s="68" t="s">
        <v>653</v>
      </c>
      <c r="E323" s="68" t="s">
        <v>900</v>
      </c>
      <c r="F323" s="68">
        <f>IF(Override!$G335="",'APR Data'!$H323,Override!$G335)</f>
        <v>2.1520000000000001</v>
      </c>
      <c r="G323" s="68" t="s">
        <v>300</v>
      </c>
      <c r="H323" s="68" t="s">
        <v>840</v>
      </c>
      <c r="I323" s="68" t="s">
        <v>919</v>
      </c>
      <c r="J323" s="68" t="s">
        <v>876</v>
      </c>
      <c r="K323" s="68" t="str">
        <f t="shared" si="4"/>
        <v>Phosphorus removal (wastewater)</v>
      </c>
    </row>
    <row r="324" spans="2:11">
      <c r="B324" s="68" t="s">
        <v>839</v>
      </c>
      <c r="C324" s="68" t="s">
        <v>271</v>
      </c>
      <c r="D324" s="68" t="s">
        <v>662</v>
      </c>
      <c r="E324" s="68" t="s">
        <v>900</v>
      </c>
      <c r="F324" s="68">
        <f>IF(Override!$G336="",'APR Data'!$H324,Override!$G336)</f>
        <v>0.41799999999999998</v>
      </c>
      <c r="G324" s="68" t="s">
        <v>300</v>
      </c>
      <c r="H324" s="68" t="s">
        <v>840</v>
      </c>
      <c r="I324" s="68" t="s">
        <v>919</v>
      </c>
      <c r="J324" s="68" t="s">
        <v>877</v>
      </c>
      <c r="K324" s="68" t="str">
        <f t="shared" si="4"/>
        <v>Reduction of sanitary parameters (wastewater)</v>
      </c>
    </row>
    <row r="325" spans="2:11">
      <c r="B325" s="68" t="s">
        <v>839</v>
      </c>
      <c r="C325" s="68" t="s">
        <v>271</v>
      </c>
      <c r="D325" s="68" t="s">
        <v>671</v>
      </c>
      <c r="E325" s="68" t="s">
        <v>900</v>
      </c>
      <c r="F325" s="68">
        <f>IF(Override!$G337="",'APR Data'!$H325,Override!$G337)</f>
        <v>0</v>
      </c>
      <c r="G325" s="68" t="s">
        <v>300</v>
      </c>
      <c r="H325" s="68" t="s">
        <v>840</v>
      </c>
      <c r="I325" s="68" t="s">
        <v>919</v>
      </c>
      <c r="J325" s="68" t="s">
        <v>878</v>
      </c>
      <c r="K325" s="68" t="str">
        <f t="shared" si="4"/>
        <v>UV disinfection (or similar) (wastewater)</v>
      </c>
    </row>
    <row r="326" spans="2:11">
      <c r="B326" s="68" t="s">
        <v>839</v>
      </c>
      <c r="C326" s="68" t="s">
        <v>271</v>
      </c>
      <c r="D326" s="68" t="s">
        <v>680</v>
      </c>
      <c r="E326" s="68" t="s">
        <v>900</v>
      </c>
      <c r="F326" s="68">
        <f>IF(Override!$G338="",'APR Data'!$H326,Override!$G338)</f>
        <v>6.7000000000000004E-2</v>
      </c>
      <c r="G326" s="68" t="s">
        <v>300</v>
      </c>
      <c r="H326" s="68" t="s">
        <v>840</v>
      </c>
      <c r="I326" s="68" t="s">
        <v>919</v>
      </c>
      <c r="J326" s="68" t="s">
        <v>879</v>
      </c>
      <c r="K326" s="68" t="str">
        <f t="shared" si="4"/>
        <v>Investigations (wastewater)</v>
      </c>
    </row>
    <row r="327" spans="2:11">
      <c r="B327" s="68" t="s">
        <v>839</v>
      </c>
      <c r="C327" s="68" t="s">
        <v>271</v>
      </c>
      <c r="D327" s="68" t="s">
        <v>821</v>
      </c>
      <c r="E327" s="68" t="s">
        <v>900</v>
      </c>
      <c r="F327" s="68">
        <f>IF(Override!$G341="",'APR Data'!$H327,Override!$G341)</f>
        <v>0</v>
      </c>
      <c r="G327" s="68" t="s">
        <v>300</v>
      </c>
      <c r="H327" s="68" t="s">
        <v>840</v>
      </c>
      <c r="I327" s="68" t="s">
        <v>919</v>
      </c>
      <c r="J327" s="68" t="s">
        <v>880</v>
      </c>
      <c r="K327" s="68" t="str">
        <f t="shared" ref="K327:K390" si="5">RIGHT(D327,LEN(D327)-15)</f>
        <v>First time sewerage (wastewater)</v>
      </c>
    </row>
    <row r="328" spans="2:11">
      <c r="B328" s="68" t="s">
        <v>839</v>
      </c>
      <c r="C328" s="68" t="s">
        <v>271</v>
      </c>
      <c r="D328" s="68" t="s">
        <v>695</v>
      </c>
      <c r="E328" s="68" t="s">
        <v>900</v>
      </c>
      <c r="F328" s="68">
        <f>IF(Override!$G342="",'APR Data'!$H328,Override!$G342)</f>
        <v>0</v>
      </c>
      <c r="G328" s="68" t="s">
        <v>300</v>
      </c>
      <c r="H328" s="68" t="s">
        <v>840</v>
      </c>
      <c r="I328" s="68" t="s">
        <v>919</v>
      </c>
      <c r="J328" s="68" t="s">
        <v>881</v>
      </c>
      <c r="K328" s="68" t="str">
        <f t="shared" si="5"/>
        <v>Sludge enhancement (quality) (wastewater)</v>
      </c>
    </row>
    <row r="329" spans="2:11">
      <c r="B329" s="68" t="s">
        <v>839</v>
      </c>
      <c r="C329" s="68" t="s">
        <v>271</v>
      </c>
      <c r="D329" s="68" t="s">
        <v>704</v>
      </c>
      <c r="E329" s="68" t="s">
        <v>900</v>
      </c>
      <c r="F329" s="68">
        <f>IF(Override!$G343="",'APR Data'!$H329,Override!$G343)</f>
        <v>0</v>
      </c>
      <c r="G329" s="68" t="s">
        <v>300</v>
      </c>
      <c r="H329" s="68" t="s">
        <v>840</v>
      </c>
      <c r="I329" s="68" t="s">
        <v>919</v>
      </c>
      <c r="J329" s="68" t="s">
        <v>882</v>
      </c>
      <c r="K329" s="68" t="str">
        <f t="shared" si="5"/>
        <v>Sludge enhancement (growth) (wastewater)</v>
      </c>
    </row>
    <row r="330" spans="2:11">
      <c r="B330" s="68" t="s">
        <v>839</v>
      </c>
      <c r="C330" s="68" t="s">
        <v>271</v>
      </c>
      <c r="D330" s="68" t="s">
        <v>713</v>
      </c>
      <c r="E330" s="68" t="s">
        <v>900</v>
      </c>
      <c r="F330" s="68">
        <f>IF(Override!$G344="",'APR Data'!$H330,Override!$G344)</f>
        <v>0</v>
      </c>
      <c r="G330" s="68" t="s">
        <v>300</v>
      </c>
      <c r="H330" s="68" t="s">
        <v>840</v>
      </c>
      <c r="I330" s="68" t="s">
        <v>919</v>
      </c>
      <c r="J330" s="68" t="s">
        <v>883</v>
      </c>
      <c r="K330" s="68" t="str">
        <f t="shared" si="5"/>
        <v>Odour (wastewater)</v>
      </c>
    </row>
    <row r="331" spans="2:11">
      <c r="B331" s="68" t="s">
        <v>839</v>
      </c>
      <c r="C331" s="68" t="s">
        <v>271</v>
      </c>
      <c r="D331" s="68" t="s">
        <v>722</v>
      </c>
      <c r="E331" s="68" t="s">
        <v>900</v>
      </c>
      <c r="F331" s="68">
        <f>IF(Override!$G345="",'APR Data'!$H331,Override!$G345)</f>
        <v>0</v>
      </c>
      <c r="G331" s="68" t="s">
        <v>300</v>
      </c>
      <c r="H331" s="68" t="s">
        <v>840</v>
      </c>
      <c r="I331" s="68" t="s">
        <v>919</v>
      </c>
      <c r="J331" s="68" t="s">
        <v>884</v>
      </c>
      <c r="K331" s="68" t="str">
        <f t="shared" si="5"/>
        <v>Enhancing resilience to low probability high consequence events (wastewater)</v>
      </c>
    </row>
    <row r="332" spans="2:11">
      <c r="B332" s="68" t="s">
        <v>839</v>
      </c>
      <c r="C332" s="68" t="s">
        <v>271</v>
      </c>
      <c r="D332" s="68" t="s">
        <v>731</v>
      </c>
      <c r="E332" s="68" t="s">
        <v>900</v>
      </c>
      <c r="F332" s="68">
        <f>IF(Override!$G346="",'APR Data'!$H332,Override!$G346)</f>
        <v>0</v>
      </c>
      <c r="G332" s="68" t="s">
        <v>300</v>
      </c>
      <c r="H332" s="68" t="s">
        <v>840</v>
      </c>
      <c r="I332" s="68" t="s">
        <v>919</v>
      </c>
      <c r="J332" s="68" t="s">
        <v>885</v>
      </c>
      <c r="K332" s="68" t="str">
        <f t="shared" si="5"/>
        <v>Security - SEMD (wastewater)</v>
      </c>
    </row>
    <row r="333" spans="2:11">
      <c r="B333" s="68" t="s">
        <v>839</v>
      </c>
      <c r="C333" s="68" t="s">
        <v>271</v>
      </c>
      <c r="D333" s="68" t="s">
        <v>740</v>
      </c>
      <c r="E333" s="68" t="s">
        <v>900</v>
      </c>
      <c r="F333" s="68">
        <f>IF(Override!$G347="",'APR Data'!$H333,Override!$G347)</f>
        <v>0</v>
      </c>
      <c r="G333" s="68" t="s">
        <v>300</v>
      </c>
      <c r="H333" s="68" t="s">
        <v>840</v>
      </c>
      <c r="I333" s="68" t="s">
        <v>919</v>
      </c>
      <c r="J333" s="68" t="s">
        <v>886</v>
      </c>
      <c r="K333" s="68" t="str">
        <f t="shared" si="5"/>
        <v>Security - Non-SEMD (wastewater)</v>
      </c>
    </row>
    <row r="334" spans="2:11">
      <c r="B334" s="68" t="s">
        <v>839</v>
      </c>
      <c r="C334" s="68" t="s">
        <v>271</v>
      </c>
      <c r="D334" s="68" t="s">
        <v>749</v>
      </c>
      <c r="E334" s="68" t="s">
        <v>900</v>
      </c>
      <c r="F334" s="68">
        <f>IF(Override!$G348="",'APR Data'!$H334,Override!$G348)</f>
        <v>0.05</v>
      </c>
      <c r="G334" s="68" t="s">
        <v>300</v>
      </c>
      <c r="H334" s="68" t="s">
        <v>840</v>
      </c>
      <c r="I334" s="68" t="s">
        <v>919</v>
      </c>
      <c r="J334" s="68" t="s">
        <v>887</v>
      </c>
      <c r="K334" s="68" t="str">
        <f t="shared" si="5"/>
        <v>*Additional lines total (wastewater)</v>
      </c>
    </row>
    <row r="335" spans="2:11">
      <c r="B335" s="68" t="s">
        <v>839</v>
      </c>
      <c r="C335" s="68" t="s">
        <v>271</v>
      </c>
      <c r="D335" s="68" t="s">
        <v>305</v>
      </c>
      <c r="E335" s="68" t="s">
        <v>900</v>
      </c>
      <c r="F335" s="68">
        <f>IF(Override!$G349="",'APR Data'!$H335,Override!$G349)</f>
        <v>0.4897271485686871</v>
      </c>
      <c r="G335" s="68" t="s">
        <v>300</v>
      </c>
      <c r="H335" s="68" t="s">
        <v>888</v>
      </c>
      <c r="I335" s="68" t="s">
        <v>919</v>
      </c>
      <c r="J335" s="92" t="s">
        <v>841</v>
      </c>
      <c r="K335" s="68" t="str">
        <f t="shared" si="5"/>
        <v xml:space="preserve"> Ecological improvements at abstractions (water)</v>
      </c>
    </row>
    <row r="336" spans="2:11">
      <c r="B336" s="68" t="s">
        <v>839</v>
      </c>
      <c r="C336" s="68" t="s">
        <v>271</v>
      </c>
      <c r="D336" s="68" t="s">
        <v>314</v>
      </c>
      <c r="E336" s="68" t="s">
        <v>900</v>
      </c>
      <c r="F336" s="68">
        <f>IF(Override!$G350="",'APR Data'!$H336,Override!$G350)</f>
        <v>3.455504791300176</v>
      </c>
      <c r="G336" s="68" t="s">
        <v>300</v>
      </c>
      <c r="H336" s="68" t="s">
        <v>888</v>
      </c>
      <c r="I336" s="68" t="s">
        <v>919</v>
      </c>
      <c r="J336" s="92" t="s">
        <v>842</v>
      </c>
      <c r="K336" s="68" t="str">
        <f t="shared" si="5"/>
        <v xml:space="preserve"> Eels Regulations (measures at intakes) (water)</v>
      </c>
    </row>
    <row r="337" spans="2:11">
      <c r="B337" s="68" t="s">
        <v>839</v>
      </c>
      <c r="C337" s="68" t="s">
        <v>271</v>
      </c>
      <c r="D337" s="68" t="s">
        <v>323</v>
      </c>
      <c r="E337" s="68" t="s">
        <v>900</v>
      </c>
      <c r="F337" s="68">
        <f>IF(Override!$G351="",'APR Data'!$H337,Override!$G351)</f>
        <v>5.233725251879099E-2</v>
      </c>
      <c r="G337" s="68" t="s">
        <v>300</v>
      </c>
      <c r="H337" s="68" t="s">
        <v>888</v>
      </c>
      <c r="I337" s="68" t="s">
        <v>919</v>
      </c>
      <c r="J337" s="92" t="s">
        <v>843</v>
      </c>
      <c r="K337" s="68" t="str">
        <f t="shared" si="5"/>
        <v xml:space="preserve"> Invasive Non Native Species (water)</v>
      </c>
    </row>
    <row r="338" spans="2:11">
      <c r="B338" s="68" t="s">
        <v>839</v>
      </c>
      <c r="C338" s="68" t="s">
        <v>271</v>
      </c>
      <c r="D338" s="68" t="s">
        <v>332</v>
      </c>
      <c r="E338" s="68" t="s">
        <v>900</v>
      </c>
      <c r="F338" s="68">
        <f>IF(Override!$G352="",'APR Data'!$H338,Override!$G352)</f>
        <v>0</v>
      </c>
      <c r="G338" s="68" t="s">
        <v>300</v>
      </c>
      <c r="H338" s="68" t="s">
        <v>888</v>
      </c>
      <c r="I338" s="68" t="s">
        <v>919</v>
      </c>
      <c r="J338" s="92" t="s">
        <v>844</v>
      </c>
      <c r="K338" s="68" t="str">
        <f t="shared" si="5"/>
        <v xml:space="preserve"> Drinking Water Protected Areas (schemes) (water)</v>
      </c>
    </row>
    <row r="339" spans="2:11">
      <c r="B339" s="68" t="s">
        <v>839</v>
      </c>
      <c r="C339" s="68" t="s">
        <v>271</v>
      </c>
      <c r="D339" s="68" t="s">
        <v>341</v>
      </c>
      <c r="E339" s="68" t="s">
        <v>900</v>
      </c>
      <c r="F339" s="68">
        <f>IF(Override!$G353="",'APR Data'!$H339,Override!$G353)</f>
        <v>0</v>
      </c>
      <c r="G339" s="68" t="s">
        <v>300</v>
      </c>
      <c r="H339" s="68" t="s">
        <v>888</v>
      </c>
      <c r="I339" s="68" t="s">
        <v>919</v>
      </c>
      <c r="J339" s="92" t="s">
        <v>845</v>
      </c>
      <c r="K339" s="68" t="str">
        <f t="shared" si="5"/>
        <v xml:space="preserve"> Water Framework Directive measure (water)</v>
      </c>
    </row>
    <row r="340" spans="2:11">
      <c r="B340" s="68" t="s">
        <v>839</v>
      </c>
      <c r="C340" s="68" t="s">
        <v>271</v>
      </c>
      <c r="D340" s="68" t="s">
        <v>350</v>
      </c>
      <c r="E340" s="68" t="s">
        <v>900</v>
      </c>
      <c r="F340" s="68">
        <f>IF(Override!$G354="",'APR Data'!$H340,Override!$G354)</f>
        <v>0</v>
      </c>
      <c r="G340" s="68" t="s">
        <v>300</v>
      </c>
      <c r="H340" s="68" t="s">
        <v>888</v>
      </c>
      <c r="I340" s="68" t="s">
        <v>919</v>
      </c>
      <c r="J340" s="92" t="s">
        <v>846</v>
      </c>
      <c r="K340" s="68" t="str">
        <f t="shared" si="5"/>
        <v xml:space="preserve"> Investigations (water)</v>
      </c>
    </row>
    <row r="341" spans="2:11">
      <c r="B341" s="68" t="s">
        <v>839</v>
      </c>
      <c r="C341" s="68" t="s">
        <v>271</v>
      </c>
      <c r="D341" s="68" t="s">
        <v>359</v>
      </c>
      <c r="E341" s="68" t="s">
        <v>900</v>
      </c>
      <c r="F341" s="68">
        <f>IF(Override!$G355="",'APR Data'!$H341,Override!$G355)</f>
        <v>0</v>
      </c>
      <c r="G341" s="68" t="s">
        <v>300</v>
      </c>
      <c r="H341" s="68" t="s">
        <v>888</v>
      </c>
      <c r="I341" s="68" t="s">
        <v>919</v>
      </c>
      <c r="J341" s="92" t="s">
        <v>847</v>
      </c>
      <c r="K341" s="68" t="str">
        <f t="shared" si="5"/>
        <v xml:space="preserve"> Supply-side improvements delivering benefits in 2020-2025 (water)</v>
      </c>
    </row>
    <row r="342" spans="2:11">
      <c r="B342" s="68" t="s">
        <v>839</v>
      </c>
      <c r="C342" s="68" t="s">
        <v>271</v>
      </c>
      <c r="D342" s="68" t="s">
        <v>368</v>
      </c>
      <c r="E342" s="68" t="s">
        <v>900</v>
      </c>
      <c r="F342" s="68">
        <f>IF(Override!$G356="",'APR Data'!$H342,Override!$G356)</f>
        <v>0</v>
      </c>
      <c r="G342" s="68" t="s">
        <v>300</v>
      </c>
      <c r="H342" s="68" t="s">
        <v>888</v>
      </c>
      <c r="I342" s="68" t="s">
        <v>919</v>
      </c>
      <c r="J342" s="92" t="s">
        <v>848</v>
      </c>
      <c r="K342" s="68" t="str">
        <f t="shared" si="5"/>
        <v xml:space="preserve"> Demand-side improvements delivering benefits in 2020-2025 (excl leakage and metering) (water)</v>
      </c>
    </row>
    <row r="343" spans="2:11">
      <c r="B343" s="68" t="s">
        <v>839</v>
      </c>
      <c r="C343" s="68" t="s">
        <v>271</v>
      </c>
      <c r="D343" s="68" t="s">
        <v>377</v>
      </c>
      <c r="E343" s="68" t="s">
        <v>900</v>
      </c>
      <c r="F343" s="68">
        <f>IF(Override!$G357="",'APR Data'!$H343,Override!$G357)</f>
        <v>0</v>
      </c>
      <c r="G343" s="68" t="s">
        <v>300</v>
      </c>
      <c r="H343" s="68" t="s">
        <v>888</v>
      </c>
      <c r="I343" s="68" t="s">
        <v>919</v>
      </c>
      <c r="J343" s="92" t="s">
        <v>849</v>
      </c>
      <c r="K343" s="68" t="str">
        <f t="shared" si="5"/>
        <v xml:space="preserve"> Leakage improvements delivering benefits in 2020-2025 (water)</v>
      </c>
    </row>
    <row r="344" spans="2:11">
      <c r="B344" s="68" t="s">
        <v>839</v>
      </c>
      <c r="C344" s="68" t="s">
        <v>271</v>
      </c>
      <c r="D344" s="68" t="s">
        <v>386</v>
      </c>
      <c r="E344" s="68" t="s">
        <v>900</v>
      </c>
      <c r="F344" s="68">
        <f>IF(Override!$G358="",'APR Data'!$H344,Override!$G358)</f>
        <v>0</v>
      </c>
      <c r="G344" s="68" t="s">
        <v>300</v>
      </c>
      <c r="H344" s="68" t="s">
        <v>888</v>
      </c>
      <c r="I344" s="68" t="s">
        <v>919</v>
      </c>
      <c r="J344" s="92" t="s">
        <v>850</v>
      </c>
      <c r="K344" s="68" t="str">
        <f t="shared" si="5"/>
        <v xml:space="preserve"> Internal interconnectors delivering benefits in 2020-2025 (water)</v>
      </c>
    </row>
    <row r="345" spans="2:11">
      <c r="B345" s="68" t="s">
        <v>839</v>
      </c>
      <c r="C345" s="68" t="s">
        <v>271</v>
      </c>
      <c r="D345" s="68" t="s">
        <v>827</v>
      </c>
      <c r="E345" s="68" t="s">
        <v>900</v>
      </c>
      <c r="F345" s="68">
        <f>IF(Override!$G359="",'APR Data'!$H345,Override!$G359)</f>
        <v>0</v>
      </c>
      <c r="G345" s="68" t="s">
        <v>300</v>
      </c>
      <c r="H345" s="68" t="s">
        <v>888</v>
      </c>
      <c r="I345" s="68" t="s">
        <v>919</v>
      </c>
      <c r="J345" s="92" t="s">
        <v>851</v>
      </c>
      <c r="K345" s="68" t="str">
        <f t="shared" si="5"/>
        <v xml:space="preserve"> Supply demand balance improvements delivering benefits starting from 2026 (water)</v>
      </c>
    </row>
    <row r="346" spans="2:11">
      <c r="B346" s="68" t="s">
        <v>839</v>
      </c>
      <c r="C346" s="68" t="s">
        <v>271</v>
      </c>
      <c r="D346" s="68" t="s">
        <v>404</v>
      </c>
      <c r="E346" s="68" t="s">
        <v>900</v>
      </c>
      <c r="F346" s="68">
        <f>IF(Override!$G360="",'APR Data'!$H346,Override!$G360)</f>
        <v>0</v>
      </c>
      <c r="G346" s="68" t="s">
        <v>300</v>
      </c>
      <c r="H346" s="68" t="s">
        <v>888</v>
      </c>
      <c r="I346" s="68" t="s">
        <v>919</v>
      </c>
      <c r="J346" s="92" t="s">
        <v>852</v>
      </c>
      <c r="K346" s="68" t="str">
        <f t="shared" si="5"/>
        <v xml:space="preserve"> Strategic regional water resources (water)</v>
      </c>
    </row>
    <row r="347" spans="2:11">
      <c r="B347" s="68" t="s">
        <v>839</v>
      </c>
      <c r="C347" s="68" t="s">
        <v>271</v>
      </c>
      <c r="D347" s="68" t="s">
        <v>413</v>
      </c>
      <c r="E347" s="68" t="s">
        <v>900</v>
      </c>
      <c r="F347" s="68">
        <f>IF(Override!$G361="",'APR Data'!$H347,Override!$G361)</f>
        <v>0.76262853670238295</v>
      </c>
      <c r="G347" s="68" t="s">
        <v>300</v>
      </c>
      <c r="H347" s="68" t="s">
        <v>888</v>
      </c>
      <c r="I347" s="68" t="s">
        <v>919</v>
      </c>
      <c r="J347" s="92" t="s">
        <v>853</v>
      </c>
      <c r="K347" s="68" t="str">
        <f t="shared" si="5"/>
        <v xml:space="preserve"> Total metering expenditure  (water)</v>
      </c>
    </row>
    <row r="348" spans="2:11">
      <c r="B348" s="68" t="s">
        <v>839</v>
      </c>
      <c r="C348" s="68" t="s">
        <v>271</v>
      </c>
      <c r="D348" s="68" t="s">
        <v>422</v>
      </c>
      <c r="E348" s="68" t="s">
        <v>900</v>
      </c>
      <c r="F348" s="68">
        <f>IF(Override!$G362="",'APR Data'!$H348,Override!$G362)</f>
        <v>1.3180000000000001</v>
      </c>
      <c r="G348" s="68" t="s">
        <v>300</v>
      </c>
      <c r="H348" s="68" t="s">
        <v>888</v>
      </c>
      <c r="I348" s="68" t="s">
        <v>919</v>
      </c>
      <c r="J348" s="92" t="s">
        <v>854</v>
      </c>
      <c r="K348" s="68" t="str">
        <f t="shared" si="5"/>
        <v xml:space="preserve"> Improvments to taste, odour and colour (water)</v>
      </c>
    </row>
    <row r="349" spans="2:11">
      <c r="B349" s="68" t="s">
        <v>839</v>
      </c>
      <c r="C349" s="68" t="s">
        <v>271</v>
      </c>
      <c r="D349" s="68" t="s">
        <v>431</v>
      </c>
      <c r="E349" s="68" t="s">
        <v>900</v>
      </c>
      <c r="F349" s="68">
        <f>IF(Override!$G363="",'APR Data'!$H349,Override!$G363)</f>
        <v>0</v>
      </c>
      <c r="G349" s="68" t="s">
        <v>300</v>
      </c>
      <c r="H349" s="68" t="s">
        <v>888</v>
      </c>
      <c r="I349" s="68" t="s">
        <v>920</v>
      </c>
      <c r="J349" s="92" t="s">
        <v>855</v>
      </c>
      <c r="K349" s="68" t="str">
        <f t="shared" si="5"/>
        <v xml:space="preserve"> Addressing raw water deterioration (grey solutions) (water)</v>
      </c>
    </row>
    <row r="350" spans="2:11">
      <c r="B350" s="68" t="s">
        <v>839</v>
      </c>
      <c r="C350" s="68" t="s">
        <v>271</v>
      </c>
      <c r="D350" s="68" t="s">
        <v>438</v>
      </c>
      <c r="E350" s="68" t="s">
        <v>900</v>
      </c>
      <c r="F350" s="68">
        <f>IF(Override!$G364="",'APR Data'!$H350,Override!$G364)</f>
        <v>0</v>
      </c>
      <c r="G350" s="68" t="s">
        <v>300</v>
      </c>
      <c r="H350" s="68" t="s">
        <v>888</v>
      </c>
      <c r="I350" s="68" t="s">
        <v>920</v>
      </c>
      <c r="J350" s="92" t="s">
        <v>856</v>
      </c>
      <c r="K350" s="68" t="str">
        <f t="shared" si="5"/>
        <v xml:space="preserve"> Addressing raw water deterioration (green solutions) (water)</v>
      </c>
    </row>
    <row r="351" spans="2:11">
      <c r="B351" s="68" t="s">
        <v>839</v>
      </c>
      <c r="C351" s="68" t="s">
        <v>271</v>
      </c>
      <c r="D351" s="68" t="s">
        <v>444</v>
      </c>
      <c r="E351" s="68" t="s">
        <v>900</v>
      </c>
      <c r="F351" s="68">
        <f>IF(Override!$G365="",'APR Data'!$H351,Override!$G365)</f>
        <v>0.18691875899568211</v>
      </c>
      <c r="G351" s="68" t="s">
        <v>300</v>
      </c>
      <c r="H351" s="68" t="s">
        <v>888</v>
      </c>
      <c r="I351" s="68" t="s">
        <v>919</v>
      </c>
      <c r="J351" s="92" t="s">
        <v>857</v>
      </c>
      <c r="K351" s="68" t="str">
        <f t="shared" si="5"/>
        <v xml:space="preserve"> Addressing raw water deterioration (total) (water)</v>
      </c>
    </row>
    <row r="352" spans="2:11">
      <c r="B352" s="68" t="s">
        <v>839</v>
      </c>
      <c r="C352" s="68" t="s">
        <v>271</v>
      </c>
      <c r="D352" s="68" t="s">
        <v>452</v>
      </c>
      <c r="E352" s="68" t="s">
        <v>900</v>
      </c>
      <c r="F352" s="68">
        <f>IF(Override!$G366="",'APR Data'!$H352,Override!$G366)</f>
        <v>0</v>
      </c>
      <c r="G352" s="68" t="s">
        <v>300</v>
      </c>
      <c r="H352" s="68" t="s">
        <v>888</v>
      </c>
      <c r="I352" s="68" t="s">
        <v>919</v>
      </c>
      <c r="J352" s="92" t="s">
        <v>858</v>
      </c>
      <c r="K352" s="68" t="str">
        <f t="shared" si="5"/>
        <v xml:space="preserve"> Improvements to river flow (water)</v>
      </c>
    </row>
    <row r="353" spans="2:11">
      <c r="B353" s="68" t="s">
        <v>839</v>
      </c>
      <c r="C353" s="68" t="s">
        <v>271</v>
      </c>
      <c r="D353" s="68" t="s">
        <v>461</v>
      </c>
      <c r="E353" s="68" t="s">
        <v>900</v>
      </c>
      <c r="F353" s="68">
        <f>IF(Override!$G367="",'APR Data'!$H353,Override!$G367)</f>
        <v>0.49097327362865822</v>
      </c>
      <c r="G353" s="68" t="s">
        <v>300</v>
      </c>
      <c r="H353" s="68" t="s">
        <v>888</v>
      </c>
      <c r="I353" s="68" t="s">
        <v>919</v>
      </c>
      <c r="J353" s="92" t="s">
        <v>859</v>
      </c>
      <c r="K353" s="68" t="str">
        <f t="shared" si="5"/>
        <v xml:space="preserve"> Enhancing resilience to low probability high consequence events (water)</v>
      </c>
    </row>
    <row r="354" spans="2:11">
      <c r="B354" s="68" t="s">
        <v>839</v>
      </c>
      <c r="C354" s="68" t="s">
        <v>271</v>
      </c>
      <c r="D354" s="68" t="s">
        <v>470</v>
      </c>
      <c r="E354" s="68" t="s">
        <v>900</v>
      </c>
      <c r="F354" s="68">
        <f>IF(Override!$G368="",'APR Data'!$H354,Override!$G368)</f>
        <v>0</v>
      </c>
      <c r="G354" s="68" t="s">
        <v>300</v>
      </c>
      <c r="H354" s="68" t="s">
        <v>888</v>
      </c>
      <c r="I354" s="68" t="s">
        <v>920</v>
      </c>
      <c r="J354" s="92" t="s">
        <v>860</v>
      </c>
      <c r="K354" s="68" t="str">
        <f t="shared" si="5"/>
        <v xml:space="preserve"> Conditioning water to reduce plumbosolvency (water)</v>
      </c>
    </row>
    <row r="355" spans="2:11">
      <c r="B355" s="68" t="s">
        <v>839</v>
      </c>
      <c r="C355" s="68" t="s">
        <v>271</v>
      </c>
      <c r="D355" s="68" t="s">
        <v>479</v>
      </c>
      <c r="E355" s="68" t="s">
        <v>900</v>
      </c>
      <c r="F355" s="68">
        <f>IF(Override!$G369="",'APR Data'!$H355,Override!$G369)</f>
        <v>0</v>
      </c>
      <c r="G355" s="68" t="s">
        <v>300</v>
      </c>
      <c r="H355" s="68" t="s">
        <v>888</v>
      </c>
      <c r="I355" s="68" t="s">
        <v>920</v>
      </c>
      <c r="J355" s="92" t="s">
        <v>861</v>
      </c>
      <c r="K355" s="68" t="str">
        <f t="shared" si="5"/>
        <v xml:space="preserve"> Lead communication pipes replaced or relined for water quality(water)</v>
      </c>
    </row>
    <row r="356" spans="2:11">
      <c r="B356" s="68" t="s">
        <v>839</v>
      </c>
      <c r="C356" s="68" t="s">
        <v>271</v>
      </c>
      <c r="D356" s="68" t="s">
        <v>488</v>
      </c>
      <c r="E356" s="68" t="s">
        <v>900</v>
      </c>
      <c r="F356" s="68">
        <f>IF(Override!$G370="",'APR Data'!$H356,Override!$G370)</f>
        <v>0</v>
      </c>
      <c r="G356" s="68" t="s">
        <v>300</v>
      </c>
      <c r="H356" s="68" t="s">
        <v>888</v>
      </c>
      <c r="I356" s="68" t="s">
        <v>920</v>
      </c>
      <c r="J356" s="92" t="s">
        <v>862</v>
      </c>
      <c r="K356" s="68" t="str">
        <f t="shared" si="5"/>
        <v xml:space="preserve"> Other lead reduction related activity (water)</v>
      </c>
    </row>
    <row r="357" spans="2:11">
      <c r="B357" s="68" t="s">
        <v>839</v>
      </c>
      <c r="C357" s="68" t="s">
        <v>271</v>
      </c>
      <c r="D357" s="68" t="s">
        <v>497</v>
      </c>
      <c r="E357" s="68" t="s">
        <v>900</v>
      </c>
      <c r="F357" s="68">
        <f>IF(Override!$G371="",'APR Data'!$H357,Override!$G371)</f>
        <v>2.8648415128738209</v>
      </c>
      <c r="G357" s="68" t="s">
        <v>300</v>
      </c>
      <c r="H357" s="68" t="s">
        <v>888</v>
      </c>
      <c r="I357" s="68" t="s">
        <v>919</v>
      </c>
      <c r="J357" s="92" t="s">
        <v>863</v>
      </c>
      <c r="K357" s="68" t="str">
        <f t="shared" si="5"/>
        <v xml:space="preserve"> Meeting lead standards (Total) (water)</v>
      </c>
    </row>
    <row r="358" spans="2:11">
      <c r="B358" s="68" t="s">
        <v>839</v>
      </c>
      <c r="C358" s="68" t="s">
        <v>271</v>
      </c>
      <c r="D358" s="68" t="s">
        <v>506</v>
      </c>
      <c r="E358" s="68" t="s">
        <v>900</v>
      </c>
      <c r="F358" s="68">
        <f>IF(Override!$G372="",'APR Data'!$H358,Override!$G372)</f>
        <v>0</v>
      </c>
      <c r="G358" s="68" t="s">
        <v>300</v>
      </c>
      <c r="H358" s="68" t="s">
        <v>888</v>
      </c>
      <c r="I358" s="68" t="s">
        <v>919</v>
      </c>
      <c r="J358" s="92" t="s">
        <v>864</v>
      </c>
      <c r="K358" s="68" t="str">
        <f t="shared" si="5"/>
        <v xml:space="preserve"> Security - SEMD (water)</v>
      </c>
    </row>
    <row r="359" spans="2:11">
      <c r="B359" s="68" t="s">
        <v>839</v>
      </c>
      <c r="C359" s="68" t="s">
        <v>271</v>
      </c>
      <c r="D359" s="68" t="s">
        <v>515</v>
      </c>
      <c r="E359" s="68" t="s">
        <v>900</v>
      </c>
      <c r="F359" s="68">
        <f>IF(Override!$G373="",'APR Data'!$H359,Override!$G373)</f>
        <v>0.40872901967055808</v>
      </c>
      <c r="G359" s="68" t="s">
        <v>300</v>
      </c>
      <c r="H359" s="68" t="s">
        <v>888</v>
      </c>
      <c r="I359" s="68" t="s">
        <v>919</v>
      </c>
      <c r="J359" s="92" t="s">
        <v>865</v>
      </c>
      <c r="K359" s="68" t="str">
        <f t="shared" si="5"/>
        <v xml:space="preserve"> Security - Non-SEMD (water)</v>
      </c>
    </row>
    <row r="360" spans="2:11">
      <c r="B360" s="68" t="s">
        <v>839</v>
      </c>
      <c r="C360" s="68" t="s">
        <v>271</v>
      </c>
      <c r="D360" s="68" t="s">
        <v>524</v>
      </c>
      <c r="E360" s="68" t="s">
        <v>900</v>
      </c>
      <c r="F360" s="68">
        <f>IF(Override!$G374="",'APR Data'!$H360,Override!$G374)</f>
        <v>2.980731143451143</v>
      </c>
      <c r="G360" s="68" t="s">
        <v>300</v>
      </c>
      <c r="H360" s="68" t="s">
        <v>888</v>
      </c>
      <c r="I360" s="68" t="s">
        <v>919</v>
      </c>
      <c r="J360" s="92" t="s">
        <v>866</v>
      </c>
      <c r="K360" s="68" t="str">
        <f t="shared" si="5"/>
        <v xml:space="preserve"> *Additional lines total (water)</v>
      </c>
    </row>
    <row r="361" spans="2:11">
      <c r="B361" s="68" t="s">
        <v>839</v>
      </c>
      <c r="C361" s="68" t="s">
        <v>271</v>
      </c>
      <c r="D361" s="68" t="s">
        <v>587</v>
      </c>
      <c r="E361" s="68" t="s">
        <v>900</v>
      </c>
      <c r="F361" s="68">
        <f>IF(Override!$G375="",'APR Data'!$H361,Override!$G375)</f>
        <v>0.14099999999999999</v>
      </c>
      <c r="G361" s="68" t="s">
        <v>300</v>
      </c>
      <c r="H361" s="68" t="s">
        <v>888</v>
      </c>
      <c r="I361" s="68" t="s">
        <v>919</v>
      </c>
      <c r="J361" s="68" t="s">
        <v>867</v>
      </c>
      <c r="K361" s="68" t="str">
        <f t="shared" si="5"/>
        <v xml:space="preserve"> Conservation drivers (wastewater)</v>
      </c>
    </row>
    <row r="362" spans="2:11">
      <c r="B362" s="68" t="s">
        <v>839</v>
      </c>
      <c r="C362" s="68" t="s">
        <v>271</v>
      </c>
      <c r="D362" s="68" t="s">
        <v>596</v>
      </c>
      <c r="E362" s="68" t="s">
        <v>900</v>
      </c>
      <c r="F362" s="68">
        <f>IF(Override!$G376="",'APR Data'!$H362,Override!$G376)</f>
        <v>0.19600000000000001</v>
      </c>
      <c r="G362" s="68" t="s">
        <v>300</v>
      </c>
      <c r="H362" s="68" t="s">
        <v>888</v>
      </c>
      <c r="I362" s="68" t="s">
        <v>919</v>
      </c>
      <c r="J362" s="68" t="s">
        <v>868</v>
      </c>
      <c r="K362" s="68" t="str">
        <f t="shared" si="5"/>
        <v xml:space="preserve"> Event Duration Monitoring at intermittent discharges (wastewater)</v>
      </c>
    </row>
    <row r="363" spans="2:11">
      <c r="B363" s="68" t="s">
        <v>839</v>
      </c>
      <c r="C363" s="68" t="s">
        <v>271</v>
      </c>
      <c r="D363" s="68" t="s">
        <v>605</v>
      </c>
      <c r="E363" s="68" t="s">
        <v>900</v>
      </c>
      <c r="F363" s="68">
        <f>IF(Override!$G377="",'APR Data'!$H363,Override!$G377)</f>
        <v>0.20300000000000001</v>
      </c>
      <c r="G363" s="68" t="s">
        <v>300</v>
      </c>
      <c r="H363" s="68" t="s">
        <v>888</v>
      </c>
      <c r="I363" s="68" t="s">
        <v>919</v>
      </c>
      <c r="J363" s="68" t="s">
        <v>869</v>
      </c>
      <c r="K363" s="68" t="str">
        <f t="shared" si="5"/>
        <v xml:space="preserve"> Flow monitoring at sewage treatment works (wastewater)</v>
      </c>
    </row>
    <row r="364" spans="2:11">
      <c r="B364" s="68" t="s">
        <v>839</v>
      </c>
      <c r="C364" s="68" t="s">
        <v>271</v>
      </c>
      <c r="D364" s="68" t="s">
        <v>614</v>
      </c>
      <c r="E364" s="68" t="s">
        <v>900</v>
      </c>
      <c r="F364" s="68">
        <f>IF(Override!$G378="",'APR Data'!$H364,Override!$G378)</f>
        <v>0.40600000000000003</v>
      </c>
      <c r="G364" s="68" t="s">
        <v>300</v>
      </c>
      <c r="H364" s="68" t="s">
        <v>888</v>
      </c>
      <c r="I364" s="68" t="s">
        <v>919</v>
      </c>
      <c r="J364" s="68" t="s">
        <v>870</v>
      </c>
      <c r="K364" s="68" t="str">
        <f t="shared" si="5"/>
        <v xml:space="preserve"> Schemes to increase flow to full treatment (wastewater)</v>
      </c>
    </row>
    <row r="365" spans="2:11">
      <c r="B365" s="68" t="s">
        <v>839</v>
      </c>
      <c r="C365" s="68" t="s">
        <v>271</v>
      </c>
      <c r="D365" s="68" t="s">
        <v>623</v>
      </c>
      <c r="E365" s="68" t="s">
        <v>900</v>
      </c>
      <c r="F365" s="68">
        <f>IF(Override!$G379="",'APR Data'!$H365,Override!$G379)</f>
        <v>8.3000000000000004E-2</v>
      </c>
      <c r="G365" s="68" t="s">
        <v>300</v>
      </c>
      <c r="H365" s="68" t="s">
        <v>888</v>
      </c>
      <c r="I365" s="68" t="s">
        <v>919</v>
      </c>
      <c r="J365" s="68" t="s">
        <v>871</v>
      </c>
      <c r="K365" s="68" t="str">
        <f t="shared" si="5"/>
        <v xml:space="preserve"> Schemes to increase storm tank capacity (wastewater)</v>
      </c>
    </row>
    <row r="366" spans="2:11">
      <c r="B366" s="68" t="s">
        <v>839</v>
      </c>
      <c r="C366" s="68" t="s">
        <v>271</v>
      </c>
      <c r="D366" s="68" t="s">
        <v>815</v>
      </c>
      <c r="E366" s="68" t="s">
        <v>900</v>
      </c>
      <c r="F366" s="68">
        <f>IF(Override!$G380="",'APR Data'!$H366,Override!$G380)</f>
        <v>0</v>
      </c>
      <c r="G366" s="68" t="s">
        <v>300</v>
      </c>
      <c r="H366" s="68" t="s">
        <v>888</v>
      </c>
      <c r="I366" s="68" t="s">
        <v>919</v>
      </c>
      <c r="J366" s="68" t="s">
        <v>872</v>
      </c>
      <c r="K366" s="68" t="str">
        <f t="shared" si="5"/>
        <v xml:space="preserve"> Storage schemes to reduce spill frequency at CSOs, storm tanks, etc (wastewater)</v>
      </c>
    </row>
    <row r="367" spans="2:11">
      <c r="B367" s="68" t="s">
        <v>839</v>
      </c>
      <c r="C367" s="68" t="s">
        <v>271</v>
      </c>
      <c r="D367" s="68" t="s">
        <v>632</v>
      </c>
      <c r="E367" s="68" t="s">
        <v>900</v>
      </c>
      <c r="F367" s="68">
        <f>IF(Override!$G381="",'APR Data'!$H367,Override!$G381)</f>
        <v>0</v>
      </c>
      <c r="G367" s="68" t="s">
        <v>300</v>
      </c>
      <c r="H367" s="68" t="s">
        <v>888</v>
      </c>
      <c r="I367" s="68" t="s">
        <v>919</v>
      </c>
      <c r="J367" s="68" t="s">
        <v>873</v>
      </c>
      <c r="K367" s="68" t="str">
        <f t="shared" si="5"/>
        <v xml:space="preserve"> Chemical removals schemes (wastewater)</v>
      </c>
    </row>
    <row r="368" spans="2:11">
      <c r="B368" s="68" t="s">
        <v>839</v>
      </c>
      <c r="C368" s="68" t="s">
        <v>271</v>
      </c>
      <c r="D368" s="68" t="s">
        <v>641</v>
      </c>
      <c r="E368" s="68" t="s">
        <v>900</v>
      </c>
      <c r="F368" s="68">
        <f>IF(Override!$G382="",'APR Data'!$H368,Override!$G382)</f>
        <v>0</v>
      </c>
      <c r="G368" s="68" t="s">
        <v>300</v>
      </c>
      <c r="H368" s="68" t="s">
        <v>888</v>
      </c>
      <c r="I368" s="68" t="s">
        <v>919</v>
      </c>
      <c r="J368" s="68" t="s">
        <v>874</v>
      </c>
      <c r="K368" s="68" t="str">
        <f t="shared" si="5"/>
        <v xml:space="preserve"> Chemicals monitoring/ investigations/ options appraisals (wastewater)</v>
      </c>
    </row>
    <row r="369" spans="2:11">
      <c r="B369" s="68" t="s">
        <v>839</v>
      </c>
      <c r="C369" s="68" t="s">
        <v>271</v>
      </c>
      <c r="D369" s="68" t="s">
        <v>824</v>
      </c>
      <c r="E369" s="68" t="s">
        <v>900</v>
      </c>
      <c r="F369" s="68">
        <f>IF(Override!$G383="",'APR Data'!$H369,Override!$G383)</f>
        <v>0</v>
      </c>
      <c r="G369" s="68" t="s">
        <v>300</v>
      </c>
      <c r="H369" s="68" t="s">
        <v>888</v>
      </c>
      <c r="I369" s="68" t="s">
        <v>919</v>
      </c>
      <c r="J369" s="68" t="s">
        <v>875</v>
      </c>
      <c r="K369" s="68" t="str">
        <f t="shared" si="5"/>
        <v xml:space="preserve"> Nitrogen removal (wastewater)</v>
      </c>
    </row>
    <row r="370" spans="2:11">
      <c r="B370" s="68" t="s">
        <v>839</v>
      </c>
      <c r="C370" s="68" t="s">
        <v>271</v>
      </c>
      <c r="D370" s="68" t="s">
        <v>656</v>
      </c>
      <c r="E370" s="68" t="s">
        <v>900</v>
      </c>
      <c r="F370" s="68">
        <f>IF(Override!$G384="",'APR Data'!$H370,Override!$G384)</f>
        <v>2.0270000000000001</v>
      </c>
      <c r="G370" s="68" t="s">
        <v>300</v>
      </c>
      <c r="H370" s="68" t="s">
        <v>888</v>
      </c>
      <c r="I370" s="68" t="s">
        <v>919</v>
      </c>
      <c r="J370" s="68" t="s">
        <v>876</v>
      </c>
      <c r="K370" s="68" t="str">
        <f t="shared" si="5"/>
        <v xml:space="preserve"> Phosphorus removal (wastewater)</v>
      </c>
    </row>
    <row r="371" spans="2:11">
      <c r="B371" s="68" t="s">
        <v>839</v>
      </c>
      <c r="C371" s="68" t="s">
        <v>271</v>
      </c>
      <c r="D371" s="68" t="s">
        <v>665</v>
      </c>
      <c r="E371" s="68" t="s">
        <v>900</v>
      </c>
      <c r="F371" s="68">
        <f>IF(Override!$G385="",'APR Data'!$H371,Override!$G385)</f>
        <v>0</v>
      </c>
      <c r="G371" s="68" t="s">
        <v>300</v>
      </c>
      <c r="H371" s="68" t="s">
        <v>888</v>
      </c>
      <c r="I371" s="68" t="s">
        <v>919</v>
      </c>
      <c r="J371" s="68" t="s">
        <v>877</v>
      </c>
      <c r="K371" s="68" t="str">
        <f t="shared" si="5"/>
        <v xml:space="preserve"> Reduction of sanitary parameters (wastewater)</v>
      </c>
    </row>
    <row r="372" spans="2:11">
      <c r="B372" s="68" t="s">
        <v>839</v>
      </c>
      <c r="C372" s="68" t="s">
        <v>271</v>
      </c>
      <c r="D372" s="68" t="s">
        <v>674</v>
      </c>
      <c r="E372" s="68" t="s">
        <v>900</v>
      </c>
      <c r="F372" s="68">
        <f>IF(Override!$G386="",'APR Data'!$H372,Override!$G386)</f>
        <v>0</v>
      </c>
      <c r="G372" s="68" t="s">
        <v>300</v>
      </c>
      <c r="H372" s="68" t="s">
        <v>888</v>
      </c>
      <c r="I372" s="68" t="s">
        <v>919</v>
      </c>
      <c r="J372" s="68" t="s">
        <v>878</v>
      </c>
      <c r="K372" s="68" t="str">
        <f t="shared" si="5"/>
        <v xml:space="preserve"> UV disinfection (or similar) (wastewater)</v>
      </c>
    </row>
    <row r="373" spans="2:11">
      <c r="B373" s="68" t="s">
        <v>839</v>
      </c>
      <c r="C373" s="68" t="s">
        <v>271</v>
      </c>
      <c r="D373" s="68" t="s">
        <v>683</v>
      </c>
      <c r="E373" s="68" t="s">
        <v>900</v>
      </c>
      <c r="F373" s="68">
        <f>IF(Override!$G387="",'APR Data'!$H373,Override!$G387)</f>
        <v>0.107</v>
      </c>
      <c r="G373" s="68" t="s">
        <v>300</v>
      </c>
      <c r="H373" s="68" t="s">
        <v>888</v>
      </c>
      <c r="I373" s="68" t="s">
        <v>919</v>
      </c>
      <c r="J373" s="68" t="s">
        <v>879</v>
      </c>
      <c r="K373" s="68" t="str">
        <f t="shared" si="5"/>
        <v xml:space="preserve"> Investigations (wastewater)</v>
      </c>
    </row>
    <row r="374" spans="2:11">
      <c r="B374" s="68" t="s">
        <v>839</v>
      </c>
      <c r="C374" s="68" t="s">
        <v>271</v>
      </c>
      <c r="D374" s="68" t="s">
        <v>689</v>
      </c>
      <c r="E374" s="68" t="s">
        <v>900</v>
      </c>
      <c r="F374" s="68">
        <f>IF(Override!$G390="",'APR Data'!$H374,Override!$G390)</f>
        <v>0</v>
      </c>
      <c r="G374" s="68" t="s">
        <v>300</v>
      </c>
      <c r="H374" s="68" t="s">
        <v>888</v>
      </c>
      <c r="I374" s="68" t="s">
        <v>919</v>
      </c>
      <c r="J374" s="68" t="s">
        <v>880</v>
      </c>
      <c r="K374" s="68" t="str">
        <f t="shared" si="5"/>
        <v xml:space="preserve"> First time sewerage (wastewater)</v>
      </c>
    </row>
    <row r="375" spans="2:11">
      <c r="B375" s="68" t="s">
        <v>839</v>
      </c>
      <c r="C375" s="68" t="s">
        <v>271</v>
      </c>
      <c r="D375" s="68" t="s">
        <v>698</v>
      </c>
      <c r="E375" s="68" t="s">
        <v>900</v>
      </c>
      <c r="F375" s="68">
        <f>IF(Override!$G391="",'APR Data'!$H375,Override!$G391)</f>
        <v>0</v>
      </c>
      <c r="G375" s="68" t="s">
        <v>300</v>
      </c>
      <c r="H375" s="68" t="s">
        <v>888</v>
      </c>
      <c r="I375" s="68" t="s">
        <v>919</v>
      </c>
      <c r="J375" s="68" t="s">
        <v>881</v>
      </c>
      <c r="K375" s="68" t="str">
        <f t="shared" si="5"/>
        <v xml:space="preserve"> Sludge enhancement (quality) (wastewater)</v>
      </c>
    </row>
    <row r="376" spans="2:11">
      <c r="B376" s="68" t="s">
        <v>839</v>
      </c>
      <c r="C376" s="68" t="s">
        <v>271</v>
      </c>
      <c r="D376" s="68" t="s">
        <v>707</v>
      </c>
      <c r="E376" s="68" t="s">
        <v>900</v>
      </c>
      <c r="F376" s="68">
        <f>IF(Override!$G392="",'APR Data'!$H376,Override!$G392)</f>
        <v>0</v>
      </c>
      <c r="G376" s="68" t="s">
        <v>300</v>
      </c>
      <c r="H376" s="68" t="s">
        <v>888</v>
      </c>
      <c r="I376" s="68" t="s">
        <v>919</v>
      </c>
      <c r="J376" s="68" t="s">
        <v>882</v>
      </c>
      <c r="K376" s="68" t="str">
        <f t="shared" si="5"/>
        <v xml:space="preserve"> Sludge enhancement (growth) (wastewater)</v>
      </c>
    </row>
    <row r="377" spans="2:11">
      <c r="B377" s="68" t="s">
        <v>839</v>
      </c>
      <c r="C377" s="68" t="s">
        <v>271</v>
      </c>
      <c r="D377" s="68" t="s">
        <v>716</v>
      </c>
      <c r="E377" s="68" t="s">
        <v>900</v>
      </c>
      <c r="F377" s="68">
        <f>IF(Override!$G393="",'APR Data'!$H377,Override!$G393)</f>
        <v>0</v>
      </c>
      <c r="G377" s="68" t="s">
        <v>300</v>
      </c>
      <c r="H377" s="68" t="s">
        <v>888</v>
      </c>
      <c r="I377" s="68" t="s">
        <v>919</v>
      </c>
      <c r="J377" s="68" t="s">
        <v>883</v>
      </c>
      <c r="K377" s="68" t="str">
        <f t="shared" si="5"/>
        <v xml:space="preserve"> Odour (wastewater)</v>
      </c>
    </row>
    <row r="378" spans="2:11">
      <c r="B378" s="68" t="s">
        <v>839</v>
      </c>
      <c r="C378" s="68" t="s">
        <v>271</v>
      </c>
      <c r="D378" s="68" t="s">
        <v>725</v>
      </c>
      <c r="E378" s="68" t="s">
        <v>900</v>
      </c>
      <c r="F378" s="68">
        <f>IF(Override!$G394="",'APR Data'!$H378,Override!$G394)</f>
        <v>0</v>
      </c>
      <c r="G378" s="68" t="s">
        <v>300</v>
      </c>
      <c r="H378" s="68" t="s">
        <v>888</v>
      </c>
      <c r="I378" s="68" t="s">
        <v>919</v>
      </c>
      <c r="J378" s="68" t="s">
        <v>884</v>
      </c>
      <c r="K378" s="68" t="str">
        <f t="shared" si="5"/>
        <v xml:space="preserve"> Enhancing resilience to low probability high consequence events (wastewater)</v>
      </c>
    </row>
    <row r="379" spans="2:11">
      <c r="B379" s="68" t="s">
        <v>839</v>
      </c>
      <c r="C379" s="68" t="s">
        <v>271</v>
      </c>
      <c r="D379" s="68" t="s">
        <v>734</v>
      </c>
      <c r="E379" s="68" t="s">
        <v>900</v>
      </c>
      <c r="F379" s="68">
        <f>IF(Override!$G395="",'APR Data'!$H379,Override!$G395)</f>
        <v>0</v>
      </c>
      <c r="G379" s="68" t="s">
        <v>300</v>
      </c>
      <c r="H379" s="68" t="s">
        <v>888</v>
      </c>
      <c r="I379" s="68" t="s">
        <v>919</v>
      </c>
      <c r="J379" s="68" t="s">
        <v>885</v>
      </c>
      <c r="K379" s="68" t="str">
        <f t="shared" si="5"/>
        <v xml:space="preserve"> Security - SEMD (wastewater)</v>
      </c>
    </row>
    <row r="380" spans="2:11">
      <c r="B380" s="68" t="s">
        <v>839</v>
      </c>
      <c r="C380" s="68" t="s">
        <v>271</v>
      </c>
      <c r="D380" s="68" t="s">
        <v>743</v>
      </c>
      <c r="E380" s="68" t="s">
        <v>900</v>
      </c>
      <c r="F380" s="68">
        <f>IF(Override!$G396="",'APR Data'!$H380,Override!$G396)</f>
        <v>0</v>
      </c>
      <c r="G380" s="68" t="s">
        <v>300</v>
      </c>
      <c r="H380" s="68" t="s">
        <v>888</v>
      </c>
      <c r="I380" s="68" t="s">
        <v>919</v>
      </c>
      <c r="J380" s="68" t="s">
        <v>886</v>
      </c>
      <c r="K380" s="68" t="str">
        <f t="shared" si="5"/>
        <v xml:space="preserve"> Security - Non-SEMD (wastewater)</v>
      </c>
    </row>
    <row r="381" spans="2:11">
      <c r="B381" s="68" t="s">
        <v>839</v>
      </c>
      <c r="C381" s="68" t="s">
        <v>271</v>
      </c>
      <c r="D381" s="68" t="s">
        <v>752</v>
      </c>
      <c r="E381" s="68" t="s">
        <v>900</v>
      </c>
      <c r="F381" s="68">
        <f>IF(Override!$G397="",'APR Data'!$H381,Override!$G397)</f>
        <v>0</v>
      </c>
      <c r="G381" s="68" t="s">
        <v>300</v>
      </c>
      <c r="H381" s="68" t="s">
        <v>888</v>
      </c>
      <c r="I381" s="68" t="s">
        <v>919</v>
      </c>
      <c r="J381" s="68" t="s">
        <v>887</v>
      </c>
      <c r="K381" s="68" t="str">
        <f t="shared" si="5"/>
        <v xml:space="preserve"> *Additional lines total (wastewater)</v>
      </c>
    </row>
    <row r="382" spans="2:11">
      <c r="B382" s="68" t="s">
        <v>839</v>
      </c>
      <c r="C382" s="68" t="s">
        <v>271</v>
      </c>
      <c r="D382" s="68" t="s">
        <v>308</v>
      </c>
      <c r="E382" s="68" t="s">
        <v>900</v>
      </c>
      <c r="F382" s="68">
        <f>IF(Override!$G398="",'APR Data'!$H382,Override!$G398)</f>
        <v>0.59689390372621143</v>
      </c>
      <c r="G382" s="68" t="s">
        <v>300</v>
      </c>
      <c r="H382" s="68" t="s">
        <v>889</v>
      </c>
      <c r="I382" s="68" t="s">
        <v>919</v>
      </c>
      <c r="J382" s="92" t="s">
        <v>841</v>
      </c>
      <c r="K382" s="68" t="str">
        <f t="shared" si="5"/>
        <v xml:space="preserve"> Ecological improvements at abstractions (water)</v>
      </c>
    </row>
    <row r="383" spans="2:11">
      <c r="B383" s="68" t="s">
        <v>839</v>
      </c>
      <c r="C383" s="68" t="s">
        <v>271</v>
      </c>
      <c r="D383" s="68" t="s">
        <v>317</v>
      </c>
      <c r="E383" s="68" t="s">
        <v>900</v>
      </c>
      <c r="F383" s="68">
        <f>IF(Override!$G399="",'APR Data'!$H383,Override!$G399)</f>
        <v>4.2094104525827607</v>
      </c>
      <c r="G383" s="68" t="s">
        <v>300</v>
      </c>
      <c r="H383" s="68" t="s">
        <v>889</v>
      </c>
      <c r="I383" s="68" t="s">
        <v>919</v>
      </c>
      <c r="J383" s="92" t="s">
        <v>842</v>
      </c>
      <c r="K383" s="68" t="str">
        <f t="shared" si="5"/>
        <v xml:space="preserve"> Eels Regulations (measures at intakes) (water)</v>
      </c>
    </row>
    <row r="384" spans="2:11">
      <c r="B384" s="68" t="s">
        <v>839</v>
      </c>
      <c r="C384" s="68" t="s">
        <v>271</v>
      </c>
      <c r="D384" s="68" t="s">
        <v>326</v>
      </c>
      <c r="E384" s="68" t="s">
        <v>900</v>
      </c>
      <c r="F384" s="68">
        <f>IF(Override!$G400="",'APR Data'!$H384,Override!$G400)</f>
        <v>6.2306252998560699E-2</v>
      </c>
      <c r="G384" s="68" t="s">
        <v>300</v>
      </c>
      <c r="H384" s="68" t="s">
        <v>889</v>
      </c>
      <c r="I384" s="68" t="s">
        <v>919</v>
      </c>
      <c r="J384" s="92" t="s">
        <v>843</v>
      </c>
      <c r="K384" s="68" t="str">
        <f t="shared" si="5"/>
        <v xml:space="preserve"> Invasive Non Native Species (water)</v>
      </c>
    </row>
    <row r="385" spans="2:11">
      <c r="B385" s="68" t="s">
        <v>839</v>
      </c>
      <c r="C385" s="68" t="s">
        <v>271</v>
      </c>
      <c r="D385" s="68" t="s">
        <v>335</v>
      </c>
      <c r="E385" s="68" t="s">
        <v>900</v>
      </c>
      <c r="F385" s="68">
        <f>IF(Override!$G401="",'APR Data'!$H385,Override!$G401)</f>
        <v>0</v>
      </c>
      <c r="G385" s="68" t="s">
        <v>300</v>
      </c>
      <c r="H385" s="68" t="s">
        <v>889</v>
      </c>
      <c r="I385" s="68" t="s">
        <v>919</v>
      </c>
      <c r="J385" s="92" t="s">
        <v>844</v>
      </c>
      <c r="K385" s="68" t="str">
        <f t="shared" si="5"/>
        <v xml:space="preserve"> Drinking Water Protected Areas (schemes) (water)</v>
      </c>
    </row>
    <row r="386" spans="2:11">
      <c r="B386" s="68" t="s">
        <v>839</v>
      </c>
      <c r="C386" s="68" t="s">
        <v>271</v>
      </c>
      <c r="D386" s="68" t="s">
        <v>344</v>
      </c>
      <c r="E386" s="68" t="s">
        <v>900</v>
      </c>
      <c r="F386" s="68">
        <f>IF(Override!$G402="",'APR Data'!$H386,Override!$G402)</f>
        <v>0</v>
      </c>
      <c r="G386" s="68" t="s">
        <v>300</v>
      </c>
      <c r="H386" s="68" t="s">
        <v>889</v>
      </c>
      <c r="I386" s="68" t="s">
        <v>919</v>
      </c>
      <c r="J386" s="92" t="s">
        <v>845</v>
      </c>
      <c r="K386" s="68" t="str">
        <f t="shared" si="5"/>
        <v xml:space="preserve"> Water Framework Directive measure (water)</v>
      </c>
    </row>
    <row r="387" spans="2:11">
      <c r="B387" s="68" t="s">
        <v>839</v>
      </c>
      <c r="C387" s="68" t="s">
        <v>271</v>
      </c>
      <c r="D387" s="68" t="s">
        <v>353</v>
      </c>
      <c r="E387" s="68" t="s">
        <v>900</v>
      </c>
      <c r="F387" s="68">
        <f>IF(Override!$G403="",'APR Data'!$H387,Override!$G403)</f>
        <v>0</v>
      </c>
      <c r="G387" s="68" t="s">
        <v>300</v>
      </c>
      <c r="H387" s="68" t="s">
        <v>889</v>
      </c>
      <c r="I387" s="68" t="s">
        <v>919</v>
      </c>
      <c r="J387" s="92" t="s">
        <v>846</v>
      </c>
      <c r="K387" s="68" t="str">
        <f t="shared" si="5"/>
        <v xml:space="preserve"> Investigations (water)</v>
      </c>
    </row>
    <row r="388" spans="2:11">
      <c r="B388" s="68" t="s">
        <v>839</v>
      </c>
      <c r="C388" s="68" t="s">
        <v>271</v>
      </c>
      <c r="D388" s="68" t="s">
        <v>362</v>
      </c>
      <c r="E388" s="68" t="s">
        <v>900</v>
      </c>
      <c r="F388" s="68">
        <f>IF(Override!$G404="",'APR Data'!$H388,Override!$G404)</f>
        <v>0</v>
      </c>
      <c r="G388" s="68" t="s">
        <v>300</v>
      </c>
      <c r="H388" s="68" t="s">
        <v>889</v>
      </c>
      <c r="I388" s="68" t="s">
        <v>919</v>
      </c>
      <c r="J388" s="92" t="s">
        <v>847</v>
      </c>
      <c r="K388" s="68" t="str">
        <f t="shared" si="5"/>
        <v xml:space="preserve"> Supply-side improvements delivering benefits in 2020-2025 (water)</v>
      </c>
    </row>
    <row r="389" spans="2:11">
      <c r="B389" s="68" t="s">
        <v>839</v>
      </c>
      <c r="C389" s="68" t="s">
        <v>271</v>
      </c>
      <c r="D389" s="68" t="s">
        <v>371</v>
      </c>
      <c r="E389" s="68" t="s">
        <v>900</v>
      </c>
      <c r="F389" s="68">
        <f>IF(Override!$G405="",'APR Data'!$H389,Override!$G405)</f>
        <v>0</v>
      </c>
      <c r="G389" s="68" t="s">
        <v>300</v>
      </c>
      <c r="H389" s="68" t="s">
        <v>889</v>
      </c>
      <c r="I389" s="68" t="s">
        <v>919</v>
      </c>
      <c r="J389" s="92" t="s">
        <v>848</v>
      </c>
      <c r="K389" s="68" t="str">
        <f t="shared" si="5"/>
        <v xml:space="preserve"> Demand-side improvements delivering benefits in 2020-2025 (excl leakage and metering) (water)</v>
      </c>
    </row>
    <row r="390" spans="2:11">
      <c r="B390" s="68" t="s">
        <v>839</v>
      </c>
      <c r="C390" s="68" t="s">
        <v>271</v>
      </c>
      <c r="D390" s="68" t="s">
        <v>380</v>
      </c>
      <c r="E390" s="68" t="s">
        <v>900</v>
      </c>
      <c r="F390" s="68">
        <f>IF(Override!$G406="",'APR Data'!$H390,Override!$G406)</f>
        <v>0</v>
      </c>
      <c r="G390" s="68" t="s">
        <v>300</v>
      </c>
      <c r="H390" s="68" t="s">
        <v>889</v>
      </c>
      <c r="I390" s="68" t="s">
        <v>919</v>
      </c>
      <c r="J390" s="92" t="s">
        <v>849</v>
      </c>
      <c r="K390" s="68" t="str">
        <f t="shared" si="5"/>
        <v xml:space="preserve"> Leakage improvements delivering benefits in 2020-2025 (water)</v>
      </c>
    </row>
    <row r="391" spans="2:11">
      <c r="B391" s="68" t="s">
        <v>839</v>
      </c>
      <c r="C391" s="68" t="s">
        <v>271</v>
      </c>
      <c r="D391" s="68" t="s">
        <v>389</v>
      </c>
      <c r="E391" s="68" t="s">
        <v>900</v>
      </c>
      <c r="F391" s="68">
        <f>IF(Override!$G407="",'APR Data'!$H391,Override!$G407)</f>
        <v>0</v>
      </c>
      <c r="G391" s="68" t="s">
        <v>300</v>
      </c>
      <c r="H391" s="68" t="s">
        <v>889</v>
      </c>
      <c r="I391" s="68" t="s">
        <v>919</v>
      </c>
      <c r="J391" s="92" t="s">
        <v>850</v>
      </c>
      <c r="K391" s="68" t="str">
        <f t="shared" ref="K391:K454" si="6">RIGHT(D391,LEN(D391)-15)</f>
        <v xml:space="preserve"> Internal interconnectors delivering benefits in 2020-2025 (water)</v>
      </c>
    </row>
    <row r="392" spans="2:11">
      <c r="B392" s="68" t="s">
        <v>839</v>
      </c>
      <c r="C392" s="68" t="s">
        <v>271</v>
      </c>
      <c r="D392" s="68" t="s">
        <v>828</v>
      </c>
      <c r="E392" s="68" t="s">
        <v>900</v>
      </c>
      <c r="F392" s="68">
        <f>IF(Override!$G408="",'APR Data'!$H392,Override!$G408)</f>
        <v>0</v>
      </c>
      <c r="G392" s="68" t="s">
        <v>300</v>
      </c>
      <c r="H392" s="68" t="s">
        <v>889</v>
      </c>
      <c r="I392" s="68" t="s">
        <v>919</v>
      </c>
      <c r="J392" s="92" t="s">
        <v>851</v>
      </c>
      <c r="K392" s="68" t="str">
        <f t="shared" si="6"/>
        <v xml:space="preserve"> Supply demand balance improvements delivering benefits starting from 2026 (water)</v>
      </c>
    </row>
    <row r="393" spans="2:11">
      <c r="B393" s="68" t="s">
        <v>839</v>
      </c>
      <c r="C393" s="68" t="s">
        <v>271</v>
      </c>
      <c r="D393" s="68" t="s">
        <v>407</v>
      </c>
      <c r="E393" s="68" t="s">
        <v>900</v>
      </c>
      <c r="F393" s="68">
        <f>IF(Override!$G409="",'APR Data'!$H393,Override!$G409)</f>
        <v>0</v>
      </c>
      <c r="G393" s="68" t="s">
        <v>300</v>
      </c>
      <c r="H393" s="68" t="s">
        <v>889</v>
      </c>
      <c r="I393" s="68" t="s">
        <v>919</v>
      </c>
      <c r="J393" s="92" t="s">
        <v>852</v>
      </c>
      <c r="K393" s="68" t="str">
        <f t="shared" si="6"/>
        <v xml:space="preserve"> Strategic regional water resources (water)</v>
      </c>
    </row>
    <row r="394" spans="2:11">
      <c r="B394" s="68" t="s">
        <v>839</v>
      </c>
      <c r="C394" s="68" t="s">
        <v>271</v>
      </c>
      <c r="D394" s="68" t="s">
        <v>416</v>
      </c>
      <c r="E394" s="68" t="s">
        <v>900</v>
      </c>
      <c r="F394" s="68">
        <f>IF(Override!$G410="",'APR Data'!$H394,Override!$G410)</f>
        <v>0.97197754677754689</v>
      </c>
      <c r="G394" s="68" t="s">
        <v>300</v>
      </c>
      <c r="H394" s="68" t="s">
        <v>889</v>
      </c>
      <c r="I394" s="68" t="s">
        <v>919</v>
      </c>
      <c r="J394" s="92" t="s">
        <v>853</v>
      </c>
      <c r="K394" s="68" t="str">
        <f t="shared" si="6"/>
        <v xml:space="preserve"> Total metering expenditure  (water)</v>
      </c>
    </row>
    <row r="395" spans="2:11">
      <c r="B395" s="68" t="s">
        <v>839</v>
      </c>
      <c r="C395" s="68" t="s">
        <v>271</v>
      </c>
      <c r="D395" s="68" t="s">
        <v>425</v>
      </c>
      <c r="E395" s="68" t="s">
        <v>900</v>
      </c>
      <c r="F395" s="68">
        <f>IF(Override!$G411="",'APR Data'!$H395,Override!$G411)</f>
        <v>1.6719999999999999</v>
      </c>
      <c r="G395" s="68" t="s">
        <v>300</v>
      </c>
      <c r="H395" s="68" t="s">
        <v>889</v>
      </c>
      <c r="I395" s="68" t="s">
        <v>919</v>
      </c>
      <c r="J395" s="92" t="s">
        <v>854</v>
      </c>
      <c r="K395" s="68" t="str">
        <f t="shared" si="6"/>
        <v xml:space="preserve"> Improvments to taste, odour and colour (water)</v>
      </c>
    </row>
    <row r="396" spans="2:11">
      <c r="B396" s="68" t="s">
        <v>839</v>
      </c>
      <c r="C396" s="68" t="s">
        <v>271</v>
      </c>
      <c r="D396" s="68" t="s">
        <v>434</v>
      </c>
      <c r="E396" s="68" t="s">
        <v>900</v>
      </c>
      <c r="F396" s="68">
        <f>IF(Override!$G412="",'APR Data'!$H396,Override!$G412)</f>
        <v>0</v>
      </c>
      <c r="G396" s="68" t="s">
        <v>300</v>
      </c>
      <c r="H396" s="68" t="s">
        <v>889</v>
      </c>
      <c r="I396" s="68" t="s">
        <v>920</v>
      </c>
      <c r="J396" s="92" t="s">
        <v>855</v>
      </c>
      <c r="K396" s="68" t="str">
        <f t="shared" si="6"/>
        <v xml:space="preserve"> Addressing raw water deterioration (grey solutions) (water)</v>
      </c>
    </row>
    <row r="397" spans="2:11">
      <c r="B397" s="68" t="s">
        <v>839</v>
      </c>
      <c r="C397" s="68" t="s">
        <v>271</v>
      </c>
      <c r="D397" s="68" t="s">
        <v>440</v>
      </c>
      <c r="E397" s="68" t="s">
        <v>900</v>
      </c>
      <c r="F397" s="68">
        <f>IF(Override!$G413="",'APR Data'!$H397,Override!$G413)</f>
        <v>0</v>
      </c>
      <c r="G397" s="68" t="s">
        <v>300</v>
      </c>
      <c r="H397" s="68" t="s">
        <v>889</v>
      </c>
      <c r="I397" s="68" t="s">
        <v>920</v>
      </c>
      <c r="J397" s="92" t="s">
        <v>856</v>
      </c>
      <c r="K397" s="68" t="str">
        <f t="shared" si="6"/>
        <v xml:space="preserve"> Addressing raw water deterioration (green solutions) (water)</v>
      </c>
    </row>
    <row r="398" spans="2:11">
      <c r="B398" s="68" t="s">
        <v>839</v>
      </c>
      <c r="C398" s="68" t="s">
        <v>271</v>
      </c>
      <c r="D398" s="68" t="s">
        <v>446</v>
      </c>
      <c r="E398" s="68" t="s">
        <v>900</v>
      </c>
      <c r="F398" s="68">
        <f>IF(Override!$G414="",'APR Data'!$H398,Override!$G414)</f>
        <v>0.22679476091476089</v>
      </c>
      <c r="G398" s="68" t="s">
        <v>300</v>
      </c>
      <c r="H398" s="68" t="s">
        <v>889</v>
      </c>
      <c r="I398" s="68" t="s">
        <v>919</v>
      </c>
      <c r="J398" s="92" t="s">
        <v>857</v>
      </c>
      <c r="K398" s="68" t="str">
        <f t="shared" si="6"/>
        <v xml:space="preserve"> Addressing raw water deterioration (total) (water)</v>
      </c>
    </row>
    <row r="399" spans="2:11">
      <c r="B399" s="68" t="s">
        <v>839</v>
      </c>
      <c r="C399" s="68" t="s">
        <v>271</v>
      </c>
      <c r="D399" s="68" t="s">
        <v>455</v>
      </c>
      <c r="E399" s="68" t="s">
        <v>900</v>
      </c>
      <c r="F399" s="68">
        <f>IF(Override!$G415="",'APR Data'!$H399,Override!$G415)</f>
        <v>0</v>
      </c>
      <c r="G399" s="68" t="s">
        <v>300</v>
      </c>
      <c r="H399" s="68" t="s">
        <v>889</v>
      </c>
      <c r="I399" s="68" t="s">
        <v>919</v>
      </c>
      <c r="J399" s="92" t="s">
        <v>858</v>
      </c>
      <c r="K399" s="68" t="str">
        <f t="shared" si="6"/>
        <v xml:space="preserve"> Improvements to river flow (water)</v>
      </c>
    </row>
    <row r="400" spans="2:11">
      <c r="B400" s="68" t="s">
        <v>839</v>
      </c>
      <c r="C400" s="68" t="s">
        <v>271</v>
      </c>
      <c r="D400" s="68" t="s">
        <v>464</v>
      </c>
      <c r="E400" s="68" t="s">
        <v>900</v>
      </c>
      <c r="F400" s="68">
        <f>IF(Override!$G416="",'APR Data'!$H400,Override!$G416)</f>
        <v>0.62306252998560696</v>
      </c>
      <c r="G400" s="68" t="s">
        <v>300</v>
      </c>
      <c r="H400" s="68" t="s">
        <v>889</v>
      </c>
      <c r="I400" s="68" t="s">
        <v>919</v>
      </c>
      <c r="J400" s="92" t="s">
        <v>859</v>
      </c>
      <c r="K400" s="68" t="str">
        <f t="shared" si="6"/>
        <v xml:space="preserve"> Enhancing resilience to low probability high consequence events (water)</v>
      </c>
    </row>
    <row r="401" spans="2:11">
      <c r="B401" s="68" t="s">
        <v>839</v>
      </c>
      <c r="C401" s="68" t="s">
        <v>271</v>
      </c>
      <c r="D401" s="68" t="s">
        <v>473</v>
      </c>
      <c r="E401" s="68" t="s">
        <v>900</v>
      </c>
      <c r="F401" s="68">
        <f>IF(Override!$G417="",'APR Data'!$H401,Override!$G417)</f>
        <v>0</v>
      </c>
      <c r="G401" s="68" t="s">
        <v>300</v>
      </c>
      <c r="H401" s="68" t="s">
        <v>889</v>
      </c>
      <c r="I401" s="68" t="s">
        <v>920</v>
      </c>
      <c r="J401" s="92" t="s">
        <v>860</v>
      </c>
      <c r="K401" s="68" t="str">
        <f t="shared" si="6"/>
        <v xml:space="preserve"> Conditioning water to reduce plumbosolvency (water)</v>
      </c>
    </row>
    <row r="402" spans="2:11">
      <c r="B402" s="68" t="s">
        <v>839</v>
      </c>
      <c r="C402" s="68" t="s">
        <v>271</v>
      </c>
      <c r="D402" s="68" t="s">
        <v>482</v>
      </c>
      <c r="E402" s="68" t="s">
        <v>900</v>
      </c>
      <c r="F402" s="68">
        <f>IF(Override!$G418="",'APR Data'!$H402,Override!$G418)</f>
        <v>0</v>
      </c>
      <c r="G402" s="68" t="s">
        <v>300</v>
      </c>
      <c r="H402" s="68" t="s">
        <v>889</v>
      </c>
      <c r="I402" s="68" t="s">
        <v>920</v>
      </c>
      <c r="J402" s="92" t="s">
        <v>861</v>
      </c>
      <c r="K402" s="68" t="str">
        <f t="shared" si="6"/>
        <v xml:space="preserve"> Lead communication pipes replaced or relined for water quality(water)</v>
      </c>
    </row>
    <row r="403" spans="2:11">
      <c r="B403" s="68" t="s">
        <v>839</v>
      </c>
      <c r="C403" s="68" t="s">
        <v>271</v>
      </c>
      <c r="D403" s="68" t="s">
        <v>491</v>
      </c>
      <c r="E403" s="68" t="s">
        <v>900</v>
      </c>
      <c r="F403" s="68">
        <f>IF(Override!$G419="",'APR Data'!$H403,Override!$G419)</f>
        <v>0</v>
      </c>
      <c r="G403" s="68" t="s">
        <v>300</v>
      </c>
      <c r="H403" s="68" t="s">
        <v>889</v>
      </c>
      <c r="I403" s="68" t="s">
        <v>920</v>
      </c>
      <c r="J403" s="92" t="s">
        <v>862</v>
      </c>
      <c r="K403" s="68" t="str">
        <f t="shared" si="6"/>
        <v xml:space="preserve"> Other lead reduction related activity (water)</v>
      </c>
    </row>
    <row r="404" spans="2:11">
      <c r="B404" s="68" t="s">
        <v>839</v>
      </c>
      <c r="C404" s="68" t="s">
        <v>271</v>
      </c>
      <c r="D404" s="68" t="s">
        <v>500</v>
      </c>
      <c r="E404" s="68" t="s">
        <v>900</v>
      </c>
      <c r="F404" s="68">
        <f>IF(Override!$G420="",'APR Data'!$H404,Override!$G420)</f>
        <v>3.6511464257156572</v>
      </c>
      <c r="G404" s="68" t="s">
        <v>300</v>
      </c>
      <c r="H404" s="68" t="s">
        <v>889</v>
      </c>
      <c r="I404" s="68" t="s">
        <v>919</v>
      </c>
      <c r="J404" s="92" t="s">
        <v>863</v>
      </c>
      <c r="K404" s="68" t="str">
        <f t="shared" si="6"/>
        <v xml:space="preserve"> Meeting lead standards (Total) (water)</v>
      </c>
    </row>
    <row r="405" spans="2:11">
      <c r="B405" s="68" t="s">
        <v>839</v>
      </c>
      <c r="C405" s="68" t="s">
        <v>271</v>
      </c>
      <c r="D405" s="68" t="s">
        <v>509</v>
      </c>
      <c r="E405" s="68" t="s">
        <v>900</v>
      </c>
      <c r="F405" s="68">
        <f>IF(Override!$G421="",'APR Data'!$H405,Override!$G421)</f>
        <v>0</v>
      </c>
      <c r="G405" s="68" t="s">
        <v>300</v>
      </c>
      <c r="H405" s="68" t="s">
        <v>889</v>
      </c>
      <c r="I405" s="68" t="s">
        <v>919</v>
      </c>
      <c r="J405" s="92" t="s">
        <v>864</v>
      </c>
      <c r="K405" s="68" t="str">
        <f t="shared" si="6"/>
        <v xml:space="preserve"> Security - SEMD (water)</v>
      </c>
    </row>
    <row r="406" spans="2:11">
      <c r="B406" s="68" t="s">
        <v>839</v>
      </c>
      <c r="C406" s="68" t="s">
        <v>271</v>
      </c>
      <c r="D406" s="68" t="s">
        <v>518</v>
      </c>
      <c r="E406" s="68" t="s">
        <v>900</v>
      </c>
      <c r="F406" s="68">
        <f>IF(Override!$G422="",'APR Data'!$H406,Override!$G422)</f>
        <v>0.51963415000799618</v>
      </c>
      <c r="G406" s="68" t="s">
        <v>300</v>
      </c>
      <c r="H406" s="68" t="s">
        <v>889</v>
      </c>
      <c r="I406" s="68" t="s">
        <v>919</v>
      </c>
      <c r="J406" s="92" t="s">
        <v>865</v>
      </c>
      <c r="K406" s="68" t="str">
        <f t="shared" si="6"/>
        <v xml:space="preserve"> Security - Non-SEMD (water)</v>
      </c>
    </row>
    <row r="407" spans="2:11">
      <c r="B407" s="68" t="s">
        <v>839</v>
      </c>
      <c r="C407" s="68" t="s">
        <v>271</v>
      </c>
      <c r="D407" s="68" t="s">
        <v>527</v>
      </c>
      <c r="E407" s="68" t="s">
        <v>900</v>
      </c>
      <c r="F407" s="68">
        <f>IF(Override!$G423="",'APR Data'!$H407,Override!$G423)</f>
        <v>3.6324545498160892</v>
      </c>
      <c r="G407" s="68" t="s">
        <v>300</v>
      </c>
      <c r="H407" s="68" t="s">
        <v>889</v>
      </c>
      <c r="I407" s="68" t="s">
        <v>919</v>
      </c>
      <c r="J407" s="92" t="s">
        <v>866</v>
      </c>
      <c r="K407" s="68" t="str">
        <f t="shared" si="6"/>
        <v xml:space="preserve"> *Additional lines total (water)</v>
      </c>
    </row>
    <row r="408" spans="2:11">
      <c r="B408" s="68" t="s">
        <v>839</v>
      </c>
      <c r="C408" s="68" t="s">
        <v>271</v>
      </c>
      <c r="D408" s="68" t="s">
        <v>590</v>
      </c>
      <c r="E408" s="68" t="s">
        <v>900</v>
      </c>
      <c r="F408" s="68">
        <f>IF(Override!$G424="",'APR Data'!$H408,Override!$G424)</f>
        <v>0.14699999999999999</v>
      </c>
      <c r="G408" s="68" t="s">
        <v>300</v>
      </c>
      <c r="H408" s="68" t="s">
        <v>889</v>
      </c>
      <c r="I408" s="68" t="s">
        <v>919</v>
      </c>
      <c r="J408" s="68" t="s">
        <v>867</v>
      </c>
      <c r="K408" s="68" t="str">
        <f t="shared" si="6"/>
        <v xml:space="preserve"> Conservation drivers (wastewater)</v>
      </c>
    </row>
    <row r="409" spans="2:11">
      <c r="B409" s="68" t="s">
        <v>839</v>
      </c>
      <c r="C409" s="68" t="s">
        <v>271</v>
      </c>
      <c r="D409" s="68" t="s">
        <v>599</v>
      </c>
      <c r="E409" s="68" t="s">
        <v>900</v>
      </c>
      <c r="F409" s="68">
        <f>IF(Override!$G425="",'APR Data'!$H409,Override!$G425)</f>
        <v>0.20300000000000001</v>
      </c>
      <c r="G409" s="68" t="s">
        <v>300</v>
      </c>
      <c r="H409" s="68" t="s">
        <v>889</v>
      </c>
      <c r="I409" s="68" t="s">
        <v>919</v>
      </c>
      <c r="J409" s="68" t="s">
        <v>868</v>
      </c>
      <c r="K409" s="68" t="str">
        <f t="shared" si="6"/>
        <v xml:space="preserve"> Event Duration Monitoring at intermittent discharges (wastewater)</v>
      </c>
    </row>
    <row r="410" spans="2:11">
      <c r="B410" s="68" t="s">
        <v>839</v>
      </c>
      <c r="C410" s="68" t="s">
        <v>271</v>
      </c>
      <c r="D410" s="68" t="s">
        <v>608</v>
      </c>
      <c r="E410" s="68" t="s">
        <v>900</v>
      </c>
      <c r="F410" s="68">
        <f>IF(Override!$G426="",'APR Data'!$H410,Override!$G426)</f>
        <v>0.21099999999999999</v>
      </c>
      <c r="G410" s="68" t="s">
        <v>300</v>
      </c>
      <c r="H410" s="68" t="s">
        <v>889</v>
      </c>
      <c r="I410" s="68" t="s">
        <v>919</v>
      </c>
      <c r="J410" s="68" t="s">
        <v>869</v>
      </c>
      <c r="K410" s="68" t="str">
        <f t="shared" si="6"/>
        <v xml:space="preserve"> Flow monitoring at sewage treatment works (wastewater)</v>
      </c>
    </row>
    <row r="411" spans="2:11">
      <c r="B411" s="68" t="s">
        <v>839</v>
      </c>
      <c r="C411" s="68" t="s">
        <v>271</v>
      </c>
      <c r="D411" s="68" t="s">
        <v>617</v>
      </c>
      <c r="E411" s="68" t="s">
        <v>900</v>
      </c>
      <c r="F411" s="68">
        <f>IF(Override!$G427="",'APR Data'!$H411,Override!$G427)</f>
        <v>0.42099999999999999</v>
      </c>
      <c r="G411" s="68" t="s">
        <v>300</v>
      </c>
      <c r="H411" s="68" t="s">
        <v>889</v>
      </c>
      <c r="I411" s="68" t="s">
        <v>919</v>
      </c>
      <c r="J411" s="68" t="s">
        <v>870</v>
      </c>
      <c r="K411" s="68" t="str">
        <f t="shared" si="6"/>
        <v xml:space="preserve"> Schemes to increase flow to full treatment (wastewater)</v>
      </c>
    </row>
    <row r="412" spans="2:11">
      <c r="B412" s="68" t="s">
        <v>839</v>
      </c>
      <c r="C412" s="68" t="s">
        <v>271</v>
      </c>
      <c r="D412" s="68" t="s">
        <v>626</v>
      </c>
      <c r="E412" s="68" t="s">
        <v>900</v>
      </c>
      <c r="F412" s="68">
        <f>IF(Override!$G428="",'APR Data'!$H412,Override!$G428)</f>
        <v>8.5999999999999993E-2</v>
      </c>
      <c r="G412" s="68" t="s">
        <v>300</v>
      </c>
      <c r="H412" s="68" t="s">
        <v>889</v>
      </c>
      <c r="I412" s="68" t="s">
        <v>919</v>
      </c>
      <c r="J412" s="68" t="s">
        <v>871</v>
      </c>
      <c r="K412" s="68" t="str">
        <f t="shared" si="6"/>
        <v xml:space="preserve"> Schemes to increase storm tank capacity (wastewater)</v>
      </c>
    </row>
    <row r="413" spans="2:11">
      <c r="B413" s="68" t="s">
        <v>839</v>
      </c>
      <c r="C413" s="68" t="s">
        <v>271</v>
      </c>
      <c r="D413" s="68" t="s">
        <v>818</v>
      </c>
      <c r="E413" s="68" t="s">
        <v>900</v>
      </c>
      <c r="F413" s="68">
        <f>IF(Override!$G429="",'APR Data'!$H413,Override!$G429)</f>
        <v>0</v>
      </c>
      <c r="G413" s="68" t="s">
        <v>300</v>
      </c>
      <c r="H413" s="68" t="s">
        <v>889</v>
      </c>
      <c r="I413" s="68" t="s">
        <v>919</v>
      </c>
      <c r="J413" s="68" t="s">
        <v>872</v>
      </c>
      <c r="K413" s="68" t="str">
        <f t="shared" si="6"/>
        <v xml:space="preserve"> Storage schemes to reduce spill frequency at CSOs, storm tanks, etc (wastewater)</v>
      </c>
    </row>
    <row r="414" spans="2:11">
      <c r="B414" s="68" t="s">
        <v>839</v>
      </c>
      <c r="C414" s="68" t="s">
        <v>271</v>
      </c>
      <c r="D414" s="68" t="s">
        <v>635</v>
      </c>
      <c r="E414" s="68" t="s">
        <v>900</v>
      </c>
      <c r="F414" s="68">
        <f>IF(Override!$G430="",'APR Data'!$H414,Override!$G430)</f>
        <v>0</v>
      </c>
      <c r="G414" s="68" t="s">
        <v>300</v>
      </c>
      <c r="H414" s="68" t="s">
        <v>889</v>
      </c>
      <c r="I414" s="68" t="s">
        <v>919</v>
      </c>
      <c r="J414" s="68" t="s">
        <v>873</v>
      </c>
      <c r="K414" s="68" t="str">
        <f t="shared" si="6"/>
        <v xml:space="preserve"> Chemical removals schemes (wastewater)</v>
      </c>
    </row>
    <row r="415" spans="2:11">
      <c r="B415" s="68" t="s">
        <v>839</v>
      </c>
      <c r="C415" s="68" t="s">
        <v>271</v>
      </c>
      <c r="D415" s="68" t="s">
        <v>644</v>
      </c>
      <c r="E415" s="68" t="s">
        <v>900</v>
      </c>
      <c r="F415" s="68">
        <f>IF(Override!$G431="",'APR Data'!$H415,Override!$G431)</f>
        <v>0</v>
      </c>
      <c r="G415" s="68" t="s">
        <v>300</v>
      </c>
      <c r="H415" s="68" t="s">
        <v>889</v>
      </c>
      <c r="I415" s="68" t="s">
        <v>919</v>
      </c>
      <c r="J415" s="68" t="s">
        <v>874</v>
      </c>
      <c r="K415" s="68" t="str">
        <f t="shared" si="6"/>
        <v xml:space="preserve"> Chemicals monitoring/ investigations/ options appraisals (wastewater)</v>
      </c>
    </row>
    <row r="416" spans="2:11">
      <c r="B416" s="68" t="s">
        <v>839</v>
      </c>
      <c r="C416" s="68" t="s">
        <v>271</v>
      </c>
      <c r="D416" s="68" t="s">
        <v>650</v>
      </c>
      <c r="E416" s="68" t="s">
        <v>900</v>
      </c>
      <c r="F416" s="68">
        <f>IF(Override!$G432="",'APR Data'!$H416,Override!$G432)</f>
        <v>0</v>
      </c>
      <c r="G416" s="68" t="s">
        <v>300</v>
      </c>
      <c r="H416" s="68" t="s">
        <v>889</v>
      </c>
      <c r="I416" s="68" t="s">
        <v>919</v>
      </c>
      <c r="J416" s="68" t="s">
        <v>875</v>
      </c>
      <c r="K416" s="68" t="str">
        <f t="shared" si="6"/>
        <v xml:space="preserve"> Nitrogen removal (wastewater)</v>
      </c>
    </row>
    <row r="417" spans="2:11">
      <c r="B417" s="68" t="s">
        <v>839</v>
      </c>
      <c r="C417" s="68" t="s">
        <v>271</v>
      </c>
      <c r="D417" s="68" t="s">
        <v>659</v>
      </c>
      <c r="E417" s="68" t="s">
        <v>900</v>
      </c>
      <c r="F417" s="68">
        <f>IF(Override!$G433="",'APR Data'!$H417,Override!$G433)</f>
        <v>2.1059999999999999</v>
      </c>
      <c r="G417" s="68" t="s">
        <v>300</v>
      </c>
      <c r="H417" s="68" t="s">
        <v>889</v>
      </c>
      <c r="I417" s="68" t="s">
        <v>919</v>
      </c>
      <c r="J417" s="68" t="s">
        <v>876</v>
      </c>
      <c r="K417" s="68" t="str">
        <f t="shared" si="6"/>
        <v xml:space="preserve"> Phosphorus removal (wastewater)</v>
      </c>
    </row>
    <row r="418" spans="2:11">
      <c r="B418" s="68" t="s">
        <v>839</v>
      </c>
      <c r="C418" s="68" t="s">
        <v>271</v>
      </c>
      <c r="D418" s="68" t="s">
        <v>668</v>
      </c>
      <c r="E418" s="68" t="s">
        <v>900</v>
      </c>
      <c r="F418" s="68">
        <f>IF(Override!$G434="",'APR Data'!$H418,Override!$G434)</f>
        <v>0</v>
      </c>
      <c r="G418" s="68" t="s">
        <v>300</v>
      </c>
      <c r="H418" s="68" t="s">
        <v>889</v>
      </c>
      <c r="I418" s="68" t="s">
        <v>919</v>
      </c>
      <c r="J418" s="68" t="s">
        <v>877</v>
      </c>
      <c r="K418" s="68" t="str">
        <f t="shared" si="6"/>
        <v xml:space="preserve"> Reduction of sanitary parameters (wastewater)</v>
      </c>
    </row>
    <row r="419" spans="2:11">
      <c r="B419" s="68" t="s">
        <v>839</v>
      </c>
      <c r="C419" s="68" t="s">
        <v>271</v>
      </c>
      <c r="D419" s="68" t="s">
        <v>677</v>
      </c>
      <c r="E419" s="68" t="s">
        <v>900</v>
      </c>
      <c r="F419" s="68">
        <f>IF(Override!$G435="",'APR Data'!$H419,Override!$G435)</f>
        <v>0</v>
      </c>
      <c r="G419" s="68" t="s">
        <v>300</v>
      </c>
      <c r="H419" s="68" t="s">
        <v>889</v>
      </c>
      <c r="I419" s="68" t="s">
        <v>919</v>
      </c>
      <c r="J419" s="68" t="s">
        <v>878</v>
      </c>
      <c r="K419" s="68" t="str">
        <f t="shared" si="6"/>
        <v xml:space="preserve"> UV disinfection (or similar) (wastewater)</v>
      </c>
    </row>
    <row r="420" spans="2:11">
      <c r="B420" s="68" t="s">
        <v>839</v>
      </c>
      <c r="C420" s="68" t="s">
        <v>271</v>
      </c>
      <c r="D420" s="68" t="s">
        <v>686</v>
      </c>
      <c r="E420" s="68" t="s">
        <v>900</v>
      </c>
      <c r="F420" s="68">
        <f>IF(Override!$G436="",'APR Data'!$H420,Override!$G436)</f>
        <v>0.224</v>
      </c>
      <c r="G420" s="68" t="s">
        <v>300</v>
      </c>
      <c r="H420" s="68" t="s">
        <v>889</v>
      </c>
      <c r="I420" s="68" t="s">
        <v>919</v>
      </c>
      <c r="J420" s="68" t="s">
        <v>879</v>
      </c>
      <c r="K420" s="68" t="str">
        <f t="shared" si="6"/>
        <v xml:space="preserve"> Investigations (wastewater)</v>
      </c>
    </row>
    <row r="421" spans="2:11">
      <c r="B421" s="68" t="s">
        <v>839</v>
      </c>
      <c r="C421" s="68" t="s">
        <v>271</v>
      </c>
      <c r="D421" s="68" t="s">
        <v>692</v>
      </c>
      <c r="E421" s="68" t="s">
        <v>900</v>
      </c>
      <c r="F421" s="68">
        <f>IF(Override!$G439="",'APR Data'!$H421,Override!$G439)</f>
        <v>0</v>
      </c>
      <c r="G421" s="68" t="s">
        <v>300</v>
      </c>
      <c r="H421" s="68" t="s">
        <v>889</v>
      </c>
      <c r="I421" s="68" t="s">
        <v>919</v>
      </c>
      <c r="J421" s="68" t="s">
        <v>880</v>
      </c>
      <c r="K421" s="68" t="str">
        <f t="shared" si="6"/>
        <v xml:space="preserve"> First time sewerage (wastewater)</v>
      </c>
    </row>
    <row r="422" spans="2:11">
      <c r="B422" s="68" t="s">
        <v>839</v>
      </c>
      <c r="C422" s="68" t="s">
        <v>271</v>
      </c>
      <c r="D422" s="68" t="s">
        <v>701</v>
      </c>
      <c r="E422" s="68" t="s">
        <v>900</v>
      </c>
      <c r="F422" s="68">
        <f>IF(Override!$G440="",'APR Data'!$H422,Override!$G440)</f>
        <v>0</v>
      </c>
      <c r="G422" s="68" t="s">
        <v>300</v>
      </c>
      <c r="H422" s="68" t="s">
        <v>889</v>
      </c>
      <c r="I422" s="68" t="s">
        <v>919</v>
      </c>
      <c r="J422" s="68" t="s">
        <v>881</v>
      </c>
      <c r="K422" s="68" t="str">
        <f t="shared" si="6"/>
        <v xml:space="preserve"> Sludge enhancement (quality) (wastewater)</v>
      </c>
    </row>
    <row r="423" spans="2:11">
      <c r="B423" s="68" t="s">
        <v>839</v>
      </c>
      <c r="C423" s="68" t="s">
        <v>271</v>
      </c>
      <c r="D423" s="68" t="s">
        <v>710</v>
      </c>
      <c r="E423" s="68" t="s">
        <v>900</v>
      </c>
      <c r="F423" s="68">
        <f>IF(Override!$G441="",'APR Data'!$H423,Override!$G441)</f>
        <v>0</v>
      </c>
      <c r="G423" s="68" t="s">
        <v>300</v>
      </c>
      <c r="H423" s="68" t="s">
        <v>889</v>
      </c>
      <c r="I423" s="68" t="s">
        <v>919</v>
      </c>
      <c r="J423" s="68" t="s">
        <v>882</v>
      </c>
      <c r="K423" s="68" t="str">
        <f t="shared" si="6"/>
        <v xml:space="preserve"> Sludge enhancement (growth) (wastewater)</v>
      </c>
    </row>
    <row r="424" spans="2:11">
      <c r="B424" s="68" t="s">
        <v>839</v>
      </c>
      <c r="C424" s="68" t="s">
        <v>271</v>
      </c>
      <c r="D424" s="68" t="s">
        <v>719</v>
      </c>
      <c r="E424" s="68" t="s">
        <v>900</v>
      </c>
      <c r="F424" s="68">
        <f>IF(Override!$G442="",'APR Data'!$H424,Override!$G442)</f>
        <v>0</v>
      </c>
      <c r="G424" s="68" t="s">
        <v>300</v>
      </c>
      <c r="H424" s="68" t="s">
        <v>889</v>
      </c>
      <c r="I424" s="68" t="s">
        <v>919</v>
      </c>
      <c r="J424" s="68" t="s">
        <v>883</v>
      </c>
      <c r="K424" s="68" t="str">
        <f t="shared" si="6"/>
        <v xml:space="preserve"> Odour (wastewater)</v>
      </c>
    </row>
    <row r="425" spans="2:11">
      <c r="B425" s="68" t="s">
        <v>839</v>
      </c>
      <c r="C425" s="68" t="s">
        <v>271</v>
      </c>
      <c r="D425" s="68" t="s">
        <v>728</v>
      </c>
      <c r="E425" s="68" t="s">
        <v>900</v>
      </c>
      <c r="F425" s="68">
        <f>IF(Override!$G443="",'APR Data'!$H425,Override!$G443)</f>
        <v>0</v>
      </c>
      <c r="G425" s="68" t="s">
        <v>300</v>
      </c>
      <c r="H425" s="68" t="s">
        <v>889</v>
      </c>
      <c r="I425" s="68" t="s">
        <v>919</v>
      </c>
      <c r="J425" s="68" t="s">
        <v>884</v>
      </c>
      <c r="K425" s="68" t="str">
        <f t="shared" si="6"/>
        <v xml:space="preserve"> Enhancing resilience to low probability high consequence events (wastewater)</v>
      </c>
    </row>
    <row r="426" spans="2:11">
      <c r="B426" s="68" t="s">
        <v>839</v>
      </c>
      <c r="C426" s="68" t="s">
        <v>271</v>
      </c>
      <c r="D426" s="68" t="s">
        <v>737</v>
      </c>
      <c r="E426" s="68" t="s">
        <v>900</v>
      </c>
      <c r="F426" s="68">
        <f>IF(Override!$G444="",'APR Data'!$H426,Override!$G444)</f>
        <v>0</v>
      </c>
      <c r="G426" s="68" t="s">
        <v>300</v>
      </c>
      <c r="H426" s="68" t="s">
        <v>889</v>
      </c>
      <c r="I426" s="68" t="s">
        <v>919</v>
      </c>
      <c r="J426" s="68" t="s">
        <v>885</v>
      </c>
      <c r="K426" s="68" t="str">
        <f t="shared" si="6"/>
        <v xml:space="preserve"> Security - SEMD (wastewater)</v>
      </c>
    </row>
    <row r="427" spans="2:11">
      <c r="B427" s="68" t="s">
        <v>839</v>
      </c>
      <c r="C427" s="68" t="s">
        <v>271</v>
      </c>
      <c r="D427" s="68" t="s">
        <v>746</v>
      </c>
      <c r="E427" s="68" t="s">
        <v>900</v>
      </c>
      <c r="F427" s="68">
        <f>IF(Override!$G445="",'APR Data'!$H427,Override!$G445)</f>
        <v>0</v>
      </c>
      <c r="G427" s="68" t="s">
        <v>300</v>
      </c>
      <c r="H427" s="68" t="s">
        <v>889</v>
      </c>
      <c r="I427" s="68" t="s">
        <v>919</v>
      </c>
      <c r="J427" s="68" t="s">
        <v>886</v>
      </c>
      <c r="K427" s="68" t="str">
        <f t="shared" si="6"/>
        <v xml:space="preserve"> Security - Non-SEMD (wastewater)</v>
      </c>
    </row>
    <row r="428" spans="2:11">
      <c r="B428" s="68" t="s">
        <v>839</v>
      </c>
      <c r="C428" s="68" t="s">
        <v>271</v>
      </c>
      <c r="D428" s="68" t="s">
        <v>755</v>
      </c>
      <c r="E428" s="68" t="s">
        <v>900</v>
      </c>
      <c r="F428" s="68">
        <f>IF(Override!$G446="",'APR Data'!$H428,Override!$G446)</f>
        <v>0</v>
      </c>
      <c r="G428" s="68" t="s">
        <v>300</v>
      </c>
      <c r="H428" s="68" t="s">
        <v>889</v>
      </c>
      <c r="I428" s="68" t="s">
        <v>919</v>
      </c>
      <c r="J428" s="68" t="s">
        <v>887</v>
      </c>
      <c r="K428" s="68" t="str">
        <f t="shared" si="6"/>
        <v xml:space="preserve"> *Additional lines total (wastewater)</v>
      </c>
    </row>
    <row r="429" spans="2:11">
      <c r="B429" s="68" t="s">
        <v>839</v>
      </c>
      <c r="C429" s="68" t="s">
        <v>272</v>
      </c>
      <c r="D429" s="68" t="s">
        <v>302</v>
      </c>
      <c r="E429" s="68" t="s">
        <v>900</v>
      </c>
      <c r="F429" s="68">
        <f>IF(Override!$G447="",'APR Data'!$H429,Override!$G447)</f>
        <v>0.52600000000000002</v>
      </c>
      <c r="G429" s="68" t="s">
        <v>300</v>
      </c>
      <c r="H429" s="68" t="s">
        <v>840</v>
      </c>
      <c r="I429" s="68" t="s">
        <v>919</v>
      </c>
      <c r="J429" s="92" t="s">
        <v>841</v>
      </c>
      <c r="K429" s="68" t="str">
        <f t="shared" si="6"/>
        <v>Ecological improvements at abstractions (water)</v>
      </c>
    </row>
    <row r="430" spans="2:11">
      <c r="B430" s="68" t="s">
        <v>839</v>
      </c>
      <c r="C430" s="68" t="s">
        <v>272</v>
      </c>
      <c r="D430" s="68" t="s">
        <v>311</v>
      </c>
      <c r="E430" s="68" t="s">
        <v>900</v>
      </c>
      <c r="F430" s="68">
        <f>IF(Override!$G448="",'APR Data'!$H430,Override!$G448)</f>
        <v>8.0470000000000006</v>
      </c>
      <c r="G430" s="68" t="s">
        <v>300</v>
      </c>
      <c r="H430" s="68" t="s">
        <v>840</v>
      </c>
      <c r="I430" s="68" t="s">
        <v>919</v>
      </c>
      <c r="J430" s="92" t="s">
        <v>842</v>
      </c>
      <c r="K430" s="68" t="str">
        <f t="shared" si="6"/>
        <v>Eels Regulations (measures at intakes) (water)</v>
      </c>
    </row>
    <row r="431" spans="2:11">
      <c r="B431" s="68" t="s">
        <v>839</v>
      </c>
      <c r="C431" s="68" t="s">
        <v>272</v>
      </c>
      <c r="D431" s="68" t="s">
        <v>320</v>
      </c>
      <c r="E431" s="68" t="s">
        <v>900</v>
      </c>
      <c r="F431" s="68">
        <f>IF(Override!$G449="",'APR Data'!$H431,Override!$G449)</f>
        <v>0.76900000000000002</v>
      </c>
      <c r="G431" s="68" t="s">
        <v>300</v>
      </c>
      <c r="H431" s="68" t="s">
        <v>840</v>
      </c>
      <c r="I431" s="68" t="s">
        <v>919</v>
      </c>
      <c r="J431" s="92" t="s">
        <v>843</v>
      </c>
      <c r="K431" s="68" t="str">
        <f t="shared" si="6"/>
        <v>Invasive Non Native Species (water)</v>
      </c>
    </row>
    <row r="432" spans="2:11">
      <c r="B432" s="68" t="s">
        <v>839</v>
      </c>
      <c r="C432" s="68" t="s">
        <v>272</v>
      </c>
      <c r="D432" s="68" t="s">
        <v>329</v>
      </c>
      <c r="E432" s="68" t="s">
        <v>900</v>
      </c>
      <c r="F432" s="68">
        <f>IF(Override!$G450="",'APR Data'!$H432,Override!$G450)</f>
        <v>1.131</v>
      </c>
      <c r="G432" s="68" t="s">
        <v>300</v>
      </c>
      <c r="H432" s="68" t="s">
        <v>840</v>
      </c>
      <c r="I432" s="68" t="s">
        <v>919</v>
      </c>
      <c r="J432" s="92" t="s">
        <v>844</v>
      </c>
      <c r="K432" s="68" t="str">
        <f t="shared" si="6"/>
        <v>Drinking Water Protected Areas (schemes) (water)</v>
      </c>
    </row>
    <row r="433" spans="2:11">
      <c r="B433" s="68" t="s">
        <v>839</v>
      </c>
      <c r="C433" s="68" t="s">
        <v>272</v>
      </c>
      <c r="D433" s="68" t="s">
        <v>338</v>
      </c>
      <c r="E433" s="68" t="s">
        <v>900</v>
      </c>
      <c r="F433" s="68">
        <f>IF(Override!$G451="",'APR Data'!$H433,Override!$G451)</f>
        <v>1.4990000000000001</v>
      </c>
      <c r="G433" s="68" t="s">
        <v>300</v>
      </c>
      <c r="H433" s="68" t="s">
        <v>840</v>
      </c>
      <c r="I433" s="68" t="s">
        <v>919</v>
      </c>
      <c r="J433" s="92" t="s">
        <v>845</v>
      </c>
      <c r="K433" s="68" t="str">
        <f t="shared" si="6"/>
        <v>Water Framework Directive measure (water)</v>
      </c>
    </row>
    <row r="434" spans="2:11">
      <c r="B434" s="68" t="s">
        <v>839</v>
      </c>
      <c r="C434" s="68" t="s">
        <v>272</v>
      </c>
      <c r="D434" s="68" t="s">
        <v>347</v>
      </c>
      <c r="E434" s="68" t="s">
        <v>900</v>
      </c>
      <c r="F434" s="68">
        <f>IF(Override!$G452="",'APR Data'!$H434,Override!$G452)</f>
        <v>0.78100000000000003</v>
      </c>
      <c r="G434" s="68" t="s">
        <v>300</v>
      </c>
      <c r="H434" s="68" t="s">
        <v>840</v>
      </c>
      <c r="I434" s="68" t="s">
        <v>919</v>
      </c>
      <c r="J434" s="92" t="s">
        <v>846</v>
      </c>
      <c r="K434" s="68" t="str">
        <f t="shared" si="6"/>
        <v>Investigations (water)</v>
      </c>
    </row>
    <row r="435" spans="2:11">
      <c r="B435" s="68" t="s">
        <v>839</v>
      </c>
      <c r="C435" s="68" t="s">
        <v>272</v>
      </c>
      <c r="D435" s="68" t="s">
        <v>356</v>
      </c>
      <c r="E435" s="68" t="s">
        <v>900</v>
      </c>
      <c r="F435" s="68">
        <f>IF(Override!$G453="",'APR Data'!$H435,Override!$G453)</f>
        <v>0.218</v>
      </c>
      <c r="G435" s="68" t="s">
        <v>300</v>
      </c>
      <c r="H435" s="68" t="s">
        <v>840</v>
      </c>
      <c r="I435" s="68" t="s">
        <v>919</v>
      </c>
      <c r="J435" s="92" t="s">
        <v>847</v>
      </c>
      <c r="K435" s="68" t="str">
        <f t="shared" si="6"/>
        <v>Supply-side improvements delivering benefits in 2020-2025 (water)</v>
      </c>
    </row>
    <row r="436" spans="2:11">
      <c r="B436" s="68" t="s">
        <v>839</v>
      </c>
      <c r="C436" s="68" t="s">
        <v>272</v>
      </c>
      <c r="D436" s="68" t="s">
        <v>365</v>
      </c>
      <c r="E436" s="68" t="s">
        <v>900</v>
      </c>
      <c r="F436" s="68">
        <f>IF(Override!$G454="",'APR Data'!$H436,Override!$G454)</f>
        <v>4.5010000000000003</v>
      </c>
      <c r="G436" s="68" t="s">
        <v>300</v>
      </c>
      <c r="H436" s="68" t="s">
        <v>840</v>
      </c>
      <c r="I436" s="68" t="s">
        <v>919</v>
      </c>
      <c r="J436" s="92" t="s">
        <v>848</v>
      </c>
      <c r="K436" s="68" t="str">
        <f t="shared" si="6"/>
        <v>Demand-side improvements delivering benefits in 2020-2025 (excl leakage and metering) (water)</v>
      </c>
    </row>
    <row r="437" spans="2:11">
      <c r="B437" s="68" t="s">
        <v>839</v>
      </c>
      <c r="C437" s="68" t="s">
        <v>272</v>
      </c>
      <c r="D437" s="68" t="s">
        <v>374</v>
      </c>
      <c r="E437" s="68" t="s">
        <v>900</v>
      </c>
      <c r="F437" s="68">
        <f>IF(Override!$G455="",'APR Data'!$H437,Override!$G455)</f>
        <v>0</v>
      </c>
      <c r="G437" s="68" t="s">
        <v>300</v>
      </c>
      <c r="H437" s="68" t="s">
        <v>840</v>
      </c>
      <c r="I437" s="68" t="s">
        <v>919</v>
      </c>
      <c r="J437" s="92" t="s">
        <v>849</v>
      </c>
      <c r="K437" s="68" t="str">
        <f t="shared" si="6"/>
        <v>Leakage improvements delivering benefits in 2020-2025 (water)</v>
      </c>
    </row>
    <row r="438" spans="2:11">
      <c r="B438" s="68" t="s">
        <v>839</v>
      </c>
      <c r="C438" s="68" t="s">
        <v>272</v>
      </c>
      <c r="D438" s="68" t="s">
        <v>383</v>
      </c>
      <c r="E438" s="68" t="s">
        <v>900</v>
      </c>
      <c r="F438" s="68">
        <f>IF(Override!$G456="",'APR Data'!$H438,Override!$G456)</f>
        <v>0</v>
      </c>
      <c r="G438" s="68" t="s">
        <v>300</v>
      </c>
      <c r="H438" s="68" t="s">
        <v>840</v>
      </c>
      <c r="I438" s="68" t="s">
        <v>919</v>
      </c>
      <c r="J438" s="92" t="s">
        <v>850</v>
      </c>
      <c r="K438" s="68" t="str">
        <f t="shared" si="6"/>
        <v>Internal interconnectors delivering benefits in 2020-2025 (water)</v>
      </c>
    </row>
    <row r="439" spans="2:11">
      <c r="B439" s="68" t="s">
        <v>839</v>
      </c>
      <c r="C439" s="68" t="s">
        <v>272</v>
      </c>
      <c r="D439" s="68" t="s">
        <v>826</v>
      </c>
      <c r="E439" s="68" t="s">
        <v>900</v>
      </c>
      <c r="F439" s="68">
        <f>IF(Override!$G457="",'APR Data'!$H439,Override!$G457)</f>
        <v>0</v>
      </c>
      <c r="G439" s="68" t="s">
        <v>300</v>
      </c>
      <c r="H439" s="68" t="s">
        <v>840</v>
      </c>
      <c r="I439" s="68" t="s">
        <v>919</v>
      </c>
      <c r="J439" s="92" t="s">
        <v>851</v>
      </c>
      <c r="K439" s="68" t="str">
        <f t="shared" si="6"/>
        <v>Supply demand balance improvements delivering benefits starting from 2026 (water)</v>
      </c>
    </row>
    <row r="440" spans="2:11">
      <c r="B440" s="68" t="s">
        <v>839</v>
      </c>
      <c r="C440" s="68" t="s">
        <v>272</v>
      </c>
      <c r="D440" s="68" t="s">
        <v>401</v>
      </c>
      <c r="E440" s="68" t="s">
        <v>900</v>
      </c>
      <c r="F440" s="68">
        <f>IF(Override!$G458="",'APR Data'!$H440,Override!$G458)</f>
        <v>0</v>
      </c>
      <c r="G440" s="68" t="s">
        <v>300</v>
      </c>
      <c r="H440" s="68" t="s">
        <v>840</v>
      </c>
      <c r="I440" s="68" t="s">
        <v>919</v>
      </c>
      <c r="J440" s="92" t="s">
        <v>852</v>
      </c>
      <c r="K440" s="68" t="str">
        <f t="shared" si="6"/>
        <v>Strategic regional water resources (water)</v>
      </c>
    </row>
    <row r="441" spans="2:11">
      <c r="B441" s="68" t="s">
        <v>839</v>
      </c>
      <c r="C441" s="68" t="s">
        <v>272</v>
      </c>
      <c r="D441" s="68" t="s">
        <v>410</v>
      </c>
      <c r="E441" s="68" t="s">
        <v>900</v>
      </c>
      <c r="F441" s="68">
        <f>IF(Override!$G459="",'APR Data'!$H441,Override!$G459)</f>
        <v>33.783999999999999</v>
      </c>
      <c r="G441" s="68" t="s">
        <v>300</v>
      </c>
      <c r="H441" s="68" t="s">
        <v>840</v>
      </c>
      <c r="I441" s="68" t="s">
        <v>919</v>
      </c>
      <c r="J441" s="92" t="s">
        <v>853</v>
      </c>
      <c r="K441" s="68" t="str">
        <f t="shared" si="6"/>
        <v>Total metering expenditure  (water)</v>
      </c>
    </row>
    <row r="442" spans="2:11">
      <c r="B442" s="68" t="s">
        <v>839</v>
      </c>
      <c r="C442" s="68" t="s">
        <v>272</v>
      </c>
      <c r="D442" s="68" t="s">
        <v>419</v>
      </c>
      <c r="E442" s="68" t="s">
        <v>900</v>
      </c>
      <c r="F442" s="68">
        <f>IF(Override!$G460="",'APR Data'!$H442,Override!$G460)</f>
        <v>0.214</v>
      </c>
      <c r="G442" s="68" t="s">
        <v>300</v>
      </c>
      <c r="H442" s="68" t="s">
        <v>840</v>
      </c>
      <c r="I442" s="68" t="s">
        <v>919</v>
      </c>
      <c r="J442" s="92" t="s">
        <v>854</v>
      </c>
      <c r="K442" s="68" t="str">
        <f t="shared" si="6"/>
        <v>Improvments to taste, odour and colour (water)</v>
      </c>
    </row>
    <row r="443" spans="2:11">
      <c r="B443" s="68" t="s">
        <v>839</v>
      </c>
      <c r="C443" s="68" t="s">
        <v>272</v>
      </c>
      <c r="D443" s="68" t="s">
        <v>428</v>
      </c>
      <c r="E443" s="68" t="s">
        <v>900</v>
      </c>
      <c r="F443" s="68">
        <f>IF(Override!$G461="",'APR Data'!$H443,Override!$G461)</f>
        <v>0</v>
      </c>
      <c r="G443" s="68" t="s">
        <v>300</v>
      </c>
      <c r="H443" s="68" t="s">
        <v>840</v>
      </c>
      <c r="I443" s="68" t="s">
        <v>920</v>
      </c>
      <c r="J443" s="92" t="s">
        <v>855</v>
      </c>
      <c r="K443" s="68" t="str">
        <f t="shared" si="6"/>
        <v>Addressing raw water deterioration (grey solutions) (water)</v>
      </c>
    </row>
    <row r="444" spans="2:11">
      <c r="B444" s="68" t="s">
        <v>839</v>
      </c>
      <c r="C444" s="68" t="s">
        <v>272</v>
      </c>
      <c r="D444" s="68" t="s">
        <v>436</v>
      </c>
      <c r="E444" s="68" t="s">
        <v>900</v>
      </c>
      <c r="F444" s="68">
        <f>IF(Override!$G462="",'APR Data'!$H444,Override!$G462)</f>
        <v>0</v>
      </c>
      <c r="G444" s="68" t="s">
        <v>300</v>
      </c>
      <c r="H444" s="68" t="s">
        <v>840</v>
      </c>
      <c r="I444" s="68" t="s">
        <v>920</v>
      </c>
      <c r="J444" s="92" t="s">
        <v>856</v>
      </c>
      <c r="K444" s="68" t="str">
        <f t="shared" si="6"/>
        <v>Addressing raw water deterioration (green solutions) (water)</v>
      </c>
    </row>
    <row r="445" spans="2:11">
      <c r="B445" s="68" t="s">
        <v>839</v>
      </c>
      <c r="C445" s="68" t="s">
        <v>272</v>
      </c>
      <c r="D445" s="68" t="s">
        <v>442</v>
      </c>
      <c r="E445" s="68" t="s">
        <v>900</v>
      </c>
      <c r="F445" s="68">
        <f>IF(Override!$G463="",'APR Data'!$H445,Override!$G463)</f>
        <v>15.032999999999999</v>
      </c>
      <c r="G445" s="68" t="s">
        <v>300</v>
      </c>
      <c r="H445" s="68" t="s">
        <v>840</v>
      </c>
      <c r="I445" s="68" t="s">
        <v>919</v>
      </c>
      <c r="J445" s="92" t="s">
        <v>857</v>
      </c>
      <c r="K445" s="68" t="str">
        <f t="shared" si="6"/>
        <v>Addressing raw water deterioration (total) (water)</v>
      </c>
    </row>
    <row r="446" spans="2:11">
      <c r="B446" s="68" t="s">
        <v>839</v>
      </c>
      <c r="C446" s="68" t="s">
        <v>272</v>
      </c>
      <c r="D446" s="68" t="s">
        <v>449</v>
      </c>
      <c r="E446" s="68" t="s">
        <v>900</v>
      </c>
      <c r="F446" s="68">
        <f>IF(Override!$G464="",'APR Data'!$H446,Override!$G464)</f>
        <v>0</v>
      </c>
      <c r="G446" s="68" t="s">
        <v>300</v>
      </c>
      <c r="H446" s="68" t="s">
        <v>840</v>
      </c>
      <c r="I446" s="68" t="s">
        <v>919</v>
      </c>
      <c r="J446" s="92" t="s">
        <v>858</v>
      </c>
      <c r="K446" s="68" t="str">
        <f t="shared" si="6"/>
        <v>Improvements to river flow (water)</v>
      </c>
    </row>
    <row r="447" spans="2:11">
      <c r="B447" s="68" t="s">
        <v>839</v>
      </c>
      <c r="C447" s="68" t="s">
        <v>272</v>
      </c>
      <c r="D447" s="68" t="s">
        <v>458</v>
      </c>
      <c r="E447" s="68" t="s">
        <v>900</v>
      </c>
      <c r="F447" s="68">
        <f>IF(Override!$G465="",'APR Data'!$H447,Override!$G465)</f>
        <v>63.648000000000003</v>
      </c>
      <c r="G447" s="68" t="s">
        <v>300</v>
      </c>
      <c r="H447" s="68" t="s">
        <v>840</v>
      </c>
      <c r="I447" s="68" t="s">
        <v>919</v>
      </c>
      <c r="J447" s="92" t="s">
        <v>859</v>
      </c>
      <c r="K447" s="68" t="str">
        <f t="shared" si="6"/>
        <v>Enhancing resilience to low probability high consequence events (water)</v>
      </c>
    </row>
    <row r="448" spans="2:11">
      <c r="B448" s="68" t="s">
        <v>839</v>
      </c>
      <c r="C448" s="68" t="s">
        <v>272</v>
      </c>
      <c r="D448" s="68" t="s">
        <v>467</v>
      </c>
      <c r="E448" s="68" t="s">
        <v>900</v>
      </c>
      <c r="F448" s="68">
        <f>IF(Override!$G466="",'APR Data'!$H448,Override!$G466)</f>
        <v>0</v>
      </c>
      <c r="G448" s="68" t="s">
        <v>300</v>
      </c>
      <c r="H448" s="68" t="s">
        <v>840</v>
      </c>
      <c r="I448" s="68" t="s">
        <v>920</v>
      </c>
      <c r="J448" s="92" t="s">
        <v>860</v>
      </c>
      <c r="K448" s="68" t="str">
        <f t="shared" si="6"/>
        <v>Conditioning water to reduce plumbosolvency (water)</v>
      </c>
    </row>
    <row r="449" spans="2:11">
      <c r="B449" s="68" t="s">
        <v>839</v>
      </c>
      <c r="C449" s="68" t="s">
        <v>272</v>
      </c>
      <c r="D449" s="68" t="s">
        <v>476</v>
      </c>
      <c r="E449" s="68" t="s">
        <v>900</v>
      </c>
      <c r="F449" s="68">
        <f>IF(Override!$G467="",'APR Data'!$H449,Override!$G467)</f>
        <v>0</v>
      </c>
      <c r="G449" s="68" t="s">
        <v>300</v>
      </c>
      <c r="H449" s="68" t="s">
        <v>840</v>
      </c>
      <c r="I449" s="68" t="s">
        <v>920</v>
      </c>
      <c r="J449" s="92" t="s">
        <v>861</v>
      </c>
      <c r="K449" s="68" t="str">
        <f t="shared" si="6"/>
        <v>Lead communication pipes replaced or relined for water quality(water)</v>
      </c>
    </row>
    <row r="450" spans="2:11">
      <c r="B450" s="68" t="s">
        <v>839</v>
      </c>
      <c r="C450" s="68" t="s">
        <v>272</v>
      </c>
      <c r="D450" s="68" t="s">
        <v>485</v>
      </c>
      <c r="E450" s="68" t="s">
        <v>900</v>
      </c>
      <c r="F450" s="68">
        <f>IF(Override!$G468="",'APR Data'!$H450,Override!$G468)</f>
        <v>0</v>
      </c>
      <c r="G450" s="68" t="s">
        <v>300</v>
      </c>
      <c r="H450" s="68" t="s">
        <v>840</v>
      </c>
      <c r="I450" s="68" t="s">
        <v>920</v>
      </c>
      <c r="J450" s="92" t="s">
        <v>862</v>
      </c>
      <c r="K450" s="68" t="str">
        <f t="shared" si="6"/>
        <v>Other lead reduction related activity (water)</v>
      </c>
    </row>
    <row r="451" spans="2:11">
      <c r="B451" s="68" t="s">
        <v>839</v>
      </c>
      <c r="C451" s="68" t="s">
        <v>272</v>
      </c>
      <c r="D451" s="68" t="s">
        <v>494</v>
      </c>
      <c r="E451" s="68" t="s">
        <v>900</v>
      </c>
      <c r="F451" s="68">
        <f>IF(Override!$G469="",'APR Data'!$H451,Override!$G469)</f>
        <v>10.238</v>
      </c>
      <c r="G451" s="68" t="s">
        <v>300</v>
      </c>
      <c r="H451" s="68" t="s">
        <v>840</v>
      </c>
      <c r="I451" s="68" t="s">
        <v>919</v>
      </c>
      <c r="J451" s="92" t="s">
        <v>863</v>
      </c>
      <c r="K451" s="68" t="str">
        <f t="shared" si="6"/>
        <v>Meeting lead standards (Total) (water)</v>
      </c>
    </row>
    <row r="452" spans="2:11">
      <c r="B452" s="68" t="s">
        <v>839</v>
      </c>
      <c r="C452" s="68" t="s">
        <v>272</v>
      </c>
      <c r="D452" s="68" t="s">
        <v>503</v>
      </c>
      <c r="E452" s="68" t="s">
        <v>900</v>
      </c>
      <c r="F452" s="68">
        <f>IF(Override!$G470="",'APR Data'!$H452,Override!$G470)</f>
        <v>17.738</v>
      </c>
      <c r="G452" s="68" t="s">
        <v>300</v>
      </c>
      <c r="H452" s="68" t="s">
        <v>840</v>
      </c>
      <c r="I452" s="68" t="s">
        <v>919</v>
      </c>
      <c r="J452" s="92" t="s">
        <v>864</v>
      </c>
      <c r="K452" s="68" t="str">
        <f t="shared" si="6"/>
        <v>Security - SEMD (water)</v>
      </c>
    </row>
    <row r="453" spans="2:11">
      <c r="B453" s="68" t="s">
        <v>839</v>
      </c>
      <c r="C453" s="68" t="s">
        <v>272</v>
      </c>
      <c r="D453" s="68" t="s">
        <v>512</v>
      </c>
      <c r="E453" s="68" t="s">
        <v>900</v>
      </c>
      <c r="F453" s="68">
        <f>IF(Override!$G471="",'APR Data'!$H453,Override!$G471)</f>
        <v>2.516</v>
      </c>
      <c r="G453" s="68" t="s">
        <v>300</v>
      </c>
      <c r="H453" s="68" t="s">
        <v>840</v>
      </c>
      <c r="I453" s="68" t="s">
        <v>919</v>
      </c>
      <c r="J453" s="92" t="s">
        <v>865</v>
      </c>
      <c r="K453" s="68" t="str">
        <f t="shared" si="6"/>
        <v>Security - Non-SEMD (water)</v>
      </c>
    </row>
    <row r="454" spans="2:11">
      <c r="B454" s="68" t="s">
        <v>839</v>
      </c>
      <c r="C454" s="68" t="s">
        <v>272</v>
      </c>
      <c r="D454" s="68" t="s">
        <v>521</v>
      </c>
      <c r="E454" s="68" t="s">
        <v>900</v>
      </c>
      <c r="F454" s="68">
        <f>IF(Override!$G472="",'APR Data'!$H454,Override!$G472)</f>
        <v>0</v>
      </c>
      <c r="G454" s="68" t="s">
        <v>300</v>
      </c>
      <c r="H454" s="68" t="s">
        <v>840</v>
      </c>
      <c r="I454" s="68" t="s">
        <v>919</v>
      </c>
      <c r="J454" s="92" t="s">
        <v>866</v>
      </c>
      <c r="K454" s="68" t="str">
        <f t="shared" si="6"/>
        <v>*Additional lines total (water)</v>
      </c>
    </row>
    <row r="455" spans="2:11">
      <c r="B455" s="68" t="s">
        <v>839</v>
      </c>
      <c r="C455" s="68" t="s">
        <v>272</v>
      </c>
      <c r="D455" s="68" t="s">
        <v>584</v>
      </c>
      <c r="E455" s="68" t="s">
        <v>900</v>
      </c>
      <c r="F455" s="68">
        <f>IF(Override!$G473="",'APR Data'!$H455,Override!$G473)</f>
        <v>0</v>
      </c>
      <c r="G455" s="68" t="s">
        <v>300</v>
      </c>
      <c r="H455" s="68" t="s">
        <v>840</v>
      </c>
      <c r="I455" s="68" t="s">
        <v>919</v>
      </c>
      <c r="J455" s="68" t="s">
        <v>867</v>
      </c>
      <c r="K455" s="68" t="str">
        <f t="shared" ref="K455:K518" si="7">RIGHT(D455,LEN(D455)-15)</f>
        <v>Conservation drivers (wastewater)</v>
      </c>
    </row>
    <row r="456" spans="2:11">
      <c r="B456" s="68" t="s">
        <v>839</v>
      </c>
      <c r="C456" s="68" t="s">
        <v>272</v>
      </c>
      <c r="D456" s="68" t="s">
        <v>593</v>
      </c>
      <c r="E456" s="68" t="s">
        <v>900</v>
      </c>
      <c r="F456" s="68">
        <f>IF(Override!$G474="",'APR Data'!$H456,Override!$G474)</f>
        <v>4.6059999999999999</v>
      </c>
      <c r="G456" s="68" t="s">
        <v>300</v>
      </c>
      <c r="H456" s="68" t="s">
        <v>840</v>
      </c>
      <c r="I456" s="68" t="s">
        <v>919</v>
      </c>
      <c r="J456" s="68" t="s">
        <v>868</v>
      </c>
      <c r="K456" s="68" t="str">
        <f t="shared" si="7"/>
        <v>Event Duration Monitoring at intermittent discharges (wastewater)</v>
      </c>
    </row>
    <row r="457" spans="2:11">
      <c r="B457" s="68" t="s">
        <v>839</v>
      </c>
      <c r="C457" s="68" t="s">
        <v>272</v>
      </c>
      <c r="D457" s="68" t="s">
        <v>602</v>
      </c>
      <c r="E457" s="68" t="s">
        <v>900</v>
      </c>
      <c r="F457" s="68">
        <f>IF(Override!$G475="",'APR Data'!$H457,Override!$G475)</f>
        <v>4.351</v>
      </c>
      <c r="G457" s="68" t="s">
        <v>300</v>
      </c>
      <c r="H457" s="68" t="s">
        <v>840</v>
      </c>
      <c r="I457" s="68" t="s">
        <v>919</v>
      </c>
      <c r="J457" s="68" t="s">
        <v>869</v>
      </c>
      <c r="K457" s="68" t="str">
        <f t="shared" si="7"/>
        <v>Flow monitoring at sewage treatment works (wastewater)</v>
      </c>
    </row>
    <row r="458" spans="2:11">
      <c r="B458" s="68" t="s">
        <v>839</v>
      </c>
      <c r="C458" s="68" t="s">
        <v>272</v>
      </c>
      <c r="D458" s="68" t="s">
        <v>611</v>
      </c>
      <c r="E458" s="68" t="s">
        <v>900</v>
      </c>
      <c r="F458" s="68">
        <f>IF(Override!$G476="",'APR Data'!$H458,Override!$G476)</f>
        <v>13.382999999999999</v>
      </c>
      <c r="G458" s="68" t="s">
        <v>300</v>
      </c>
      <c r="H458" s="68" t="s">
        <v>840</v>
      </c>
      <c r="I458" s="68" t="s">
        <v>919</v>
      </c>
      <c r="J458" s="68" t="s">
        <v>870</v>
      </c>
      <c r="K458" s="68" t="str">
        <f t="shared" si="7"/>
        <v>Schemes to increase flow to full treatment (wastewater)</v>
      </c>
    </row>
    <row r="459" spans="2:11">
      <c r="B459" s="68" t="s">
        <v>839</v>
      </c>
      <c r="C459" s="68" t="s">
        <v>272</v>
      </c>
      <c r="D459" s="68" t="s">
        <v>620</v>
      </c>
      <c r="E459" s="68" t="s">
        <v>900</v>
      </c>
      <c r="F459" s="68">
        <f>IF(Override!$G477="",'APR Data'!$H459,Override!$G477)</f>
        <v>1.748</v>
      </c>
      <c r="G459" s="68" t="s">
        <v>300</v>
      </c>
      <c r="H459" s="68" t="s">
        <v>840</v>
      </c>
      <c r="I459" s="68" t="s">
        <v>919</v>
      </c>
      <c r="J459" s="68" t="s">
        <v>871</v>
      </c>
      <c r="K459" s="68" t="str">
        <f t="shared" si="7"/>
        <v>Schemes to increase storm tank capacity (wastewater)</v>
      </c>
    </row>
    <row r="460" spans="2:11">
      <c r="B460" s="68" t="s">
        <v>839</v>
      </c>
      <c r="C460" s="68" t="s">
        <v>272</v>
      </c>
      <c r="D460" s="68" t="s">
        <v>812</v>
      </c>
      <c r="E460" s="68" t="s">
        <v>900</v>
      </c>
      <c r="F460" s="68">
        <f>IF(Override!$G478="",'APR Data'!$H460,Override!$G478)</f>
        <v>6.7729999999999997</v>
      </c>
      <c r="G460" s="68" t="s">
        <v>300</v>
      </c>
      <c r="H460" s="68" t="s">
        <v>840</v>
      </c>
      <c r="I460" s="68" t="s">
        <v>919</v>
      </c>
      <c r="J460" s="68" t="s">
        <v>872</v>
      </c>
      <c r="K460" s="68" t="str">
        <f t="shared" si="7"/>
        <v>Storage schemes to reduce spill frequency at CSOs, storm tanks, etc (wastewater)</v>
      </c>
    </row>
    <row r="461" spans="2:11">
      <c r="B461" s="68" t="s">
        <v>839</v>
      </c>
      <c r="C461" s="68" t="s">
        <v>272</v>
      </c>
      <c r="D461" s="68" t="s">
        <v>629</v>
      </c>
      <c r="E461" s="68" t="s">
        <v>900</v>
      </c>
      <c r="F461" s="68">
        <f>IF(Override!$G479="",'APR Data'!$H461,Override!$G479)</f>
        <v>1.415</v>
      </c>
      <c r="G461" s="68" t="s">
        <v>300</v>
      </c>
      <c r="H461" s="68" t="s">
        <v>840</v>
      </c>
      <c r="I461" s="68" t="s">
        <v>919</v>
      </c>
      <c r="J461" s="68" t="s">
        <v>873</v>
      </c>
      <c r="K461" s="68" t="str">
        <f t="shared" si="7"/>
        <v>Chemical removals schemes (wastewater)</v>
      </c>
    </row>
    <row r="462" spans="2:11">
      <c r="B462" s="68" t="s">
        <v>839</v>
      </c>
      <c r="C462" s="68" t="s">
        <v>272</v>
      </c>
      <c r="D462" s="68" t="s">
        <v>638</v>
      </c>
      <c r="E462" s="68" t="s">
        <v>900</v>
      </c>
      <c r="F462" s="68">
        <f>IF(Override!$G480="",'APR Data'!$H462,Override!$G480)</f>
        <v>0.89900000000000002</v>
      </c>
      <c r="G462" s="68" t="s">
        <v>300</v>
      </c>
      <c r="H462" s="68" t="s">
        <v>840</v>
      </c>
      <c r="I462" s="68" t="s">
        <v>919</v>
      </c>
      <c r="J462" s="68" t="s">
        <v>874</v>
      </c>
      <c r="K462" s="68" t="str">
        <f t="shared" si="7"/>
        <v>Chemicals monitoring/ investigations/ options appraisals (wastewater)</v>
      </c>
    </row>
    <row r="463" spans="2:11">
      <c r="B463" s="68" t="s">
        <v>839</v>
      </c>
      <c r="C463" s="68" t="s">
        <v>272</v>
      </c>
      <c r="D463" s="68" t="s">
        <v>647</v>
      </c>
      <c r="E463" s="68" t="s">
        <v>900</v>
      </c>
      <c r="F463" s="68">
        <f>IF(Override!$G481="",'APR Data'!$H463,Override!$G481)</f>
        <v>0</v>
      </c>
      <c r="G463" s="68" t="s">
        <v>300</v>
      </c>
      <c r="H463" s="68" t="s">
        <v>840</v>
      </c>
      <c r="I463" s="68" t="s">
        <v>919</v>
      </c>
      <c r="J463" s="68" t="s">
        <v>875</v>
      </c>
      <c r="K463" s="68" t="str">
        <f t="shared" si="7"/>
        <v>Nitrogen removal (wastewater)</v>
      </c>
    </row>
    <row r="464" spans="2:11">
      <c r="B464" s="68" t="s">
        <v>839</v>
      </c>
      <c r="C464" s="68" t="s">
        <v>272</v>
      </c>
      <c r="D464" s="68" t="s">
        <v>653</v>
      </c>
      <c r="E464" s="68" t="s">
        <v>900</v>
      </c>
      <c r="F464" s="68">
        <f>IF(Override!$G482="",'APR Data'!$H464,Override!$G482)</f>
        <v>62.098999999999997</v>
      </c>
      <c r="G464" s="68" t="s">
        <v>300</v>
      </c>
      <c r="H464" s="68" t="s">
        <v>840</v>
      </c>
      <c r="I464" s="68" t="s">
        <v>919</v>
      </c>
      <c r="J464" s="68" t="s">
        <v>876</v>
      </c>
      <c r="K464" s="68" t="str">
        <f t="shared" si="7"/>
        <v>Phosphorus removal (wastewater)</v>
      </c>
    </row>
    <row r="465" spans="2:11">
      <c r="B465" s="68" t="s">
        <v>839</v>
      </c>
      <c r="C465" s="68" t="s">
        <v>272</v>
      </c>
      <c r="D465" s="68" t="s">
        <v>662</v>
      </c>
      <c r="E465" s="68" t="s">
        <v>900</v>
      </c>
      <c r="F465" s="68">
        <f>IF(Override!$G483="",'APR Data'!$H465,Override!$G483)</f>
        <v>5.3999999999999999E-2</v>
      </c>
      <c r="G465" s="68" t="s">
        <v>300</v>
      </c>
      <c r="H465" s="68" t="s">
        <v>840</v>
      </c>
      <c r="I465" s="68" t="s">
        <v>919</v>
      </c>
      <c r="J465" s="68" t="s">
        <v>877</v>
      </c>
      <c r="K465" s="68" t="str">
        <f t="shared" si="7"/>
        <v>Reduction of sanitary parameters (wastewater)</v>
      </c>
    </row>
    <row r="466" spans="2:11">
      <c r="B466" s="68" t="s">
        <v>839</v>
      </c>
      <c r="C466" s="68" t="s">
        <v>272</v>
      </c>
      <c r="D466" s="68" t="s">
        <v>671</v>
      </c>
      <c r="E466" s="68" t="s">
        <v>900</v>
      </c>
      <c r="F466" s="68">
        <f>IF(Override!$G484="",'APR Data'!$H466,Override!$G484)</f>
        <v>0</v>
      </c>
      <c r="G466" s="68" t="s">
        <v>300</v>
      </c>
      <c r="H466" s="68" t="s">
        <v>840</v>
      </c>
      <c r="I466" s="68" t="s">
        <v>919</v>
      </c>
      <c r="J466" s="68" t="s">
        <v>878</v>
      </c>
      <c r="K466" s="68" t="str">
        <f t="shared" si="7"/>
        <v>UV disinfection (or similar) (wastewater)</v>
      </c>
    </row>
    <row r="467" spans="2:11">
      <c r="B467" s="68" t="s">
        <v>839</v>
      </c>
      <c r="C467" s="68" t="s">
        <v>272</v>
      </c>
      <c r="D467" s="68" t="s">
        <v>680</v>
      </c>
      <c r="E467" s="68" t="s">
        <v>900</v>
      </c>
      <c r="F467" s="68">
        <f>IF(Override!$G485="",'APR Data'!$H467,Override!$G485)</f>
        <v>3.8769999999999998</v>
      </c>
      <c r="G467" s="68" t="s">
        <v>300</v>
      </c>
      <c r="H467" s="68" t="s">
        <v>840</v>
      </c>
      <c r="I467" s="68" t="s">
        <v>919</v>
      </c>
      <c r="J467" s="68" t="s">
        <v>879</v>
      </c>
      <c r="K467" s="68" t="str">
        <f t="shared" si="7"/>
        <v>Investigations (wastewater)</v>
      </c>
    </row>
    <row r="468" spans="2:11">
      <c r="B468" s="68" t="s">
        <v>839</v>
      </c>
      <c r="C468" s="68" t="s">
        <v>272</v>
      </c>
      <c r="D468" s="68" t="s">
        <v>821</v>
      </c>
      <c r="E468" s="68" t="s">
        <v>900</v>
      </c>
      <c r="F468" s="68">
        <f>IF(Override!$G488="",'APR Data'!$H468,Override!$G488)</f>
        <v>1.5089999999999999</v>
      </c>
      <c r="G468" s="68" t="s">
        <v>300</v>
      </c>
      <c r="H468" s="68" t="s">
        <v>840</v>
      </c>
      <c r="I468" s="68" t="s">
        <v>919</v>
      </c>
      <c r="J468" s="68" t="s">
        <v>880</v>
      </c>
      <c r="K468" s="68" t="str">
        <f t="shared" si="7"/>
        <v>First time sewerage (wastewater)</v>
      </c>
    </row>
    <row r="469" spans="2:11">
      <c r="B469" s="68" t="s">
        <v>839</v>
      </c>
      <c r="C469" s="68" t="s">
        <v>272</v>
      </c>
      <c r="D469" s="68" t="s">
        <v>695</v>
      </c>
      <c r="E469" s="68" t="s">
        <v>900</v>
      </c>
      <c r="F469" s="68">
        <f>IF(Override!$G489="",'APR Data'!$H469,Override!$G489)</f>
        <v>0</v>
      </c>
      <c r="G469" s="68" t="s">
        <v>300</v>
      </c>
      <c r="H469" s="68" t="s">
        <v>840</v>
      </c>
      <c r="I469" s="68" t="s">
        <v>919</v>
      </c>
      <c r="J469" s="68" t="s">
        <v>881</v>
      </c>
      <c r="K469" s="68" t="str">
        <f t="shared" si="7"/>
        <v>Sludge enhancement (quality) (wastewater)</v>
      </c>
    </row>
    <row r="470" spans="2:11">
      <c r="B470" s="68" t="s">
        <v>839</v>
      </c>
      <c r="C470" s="68" t="s">
        <v>272</v>
      </c>
      <c r="D470" s="68" t="s">
        <v>704</v>
      </c>
      <c r="E470" s="68" t="s">
        <v>900</v>
      </c>
      <c r="F470" s="68">
        <f>IF(Override!$G490="",'APR Data'!$H470,Override!$G490)</f>
        <v>0</v>
      </c>
      <c r="G470" s="68" t="s">
        <v>300</v>
      </c>
      <c r="H470" s="68" t="s">
        <v>840</v>
      </c>
      <c r="I470" s="68" t="s">
        <v>919</v>
      </c>
      <c r="J470" s="68" t="s">
        <v>882</v>
      </c>
      <c r="K470" s="68" t="str">
        <f t="shared" si="7"/>
        <v>Sludge enhancement (growth) (wastewater)</v>
      </c>
    </row>
    <row r="471" spans="2:11">
      <c r="B471" s="68" t="s">
        <v>839</v>
      </c>
      <c r="C471" s="68" t="s">
        <v>272</v>
      </c>
      <c r="D471" s="68" t="s">
        <v>713</v>
      </c>
      <c r="E471" s="68" t="s">
        <v>900</v>
      </c>
      <c r="F471" s="68">
        <f>IF(Override!$G491="",'APR Data'!$H471,Override!$G491)</f>
        <v>0</v>
      </c>
      <c r="G471" s="68" t="s">
        <v>300</v>
      </c>
      <c r="H471" s="68" t="s">
        <v>840</v>
      </c>
      <c r="I471" s="68" t="s">
        <v>919</v>
      </c>
      <c r="J471" s="68" t="s">
        <v>883</v>
      </c>
      <c r="K471" s="68" t="str">
        <f t="shared" si="7"/>
        <v>Odour (wastewater)</v>
      </c>
    </row>
    <row r="472" spans="2:11">
      <c r="B472" s="68" t="s">
        <v>839</v>
      </c>
      <c r="C472" s="68" t="s">
        <v>272</v>
      </c>
      <c r="D472" s="68" t="s">
        <v>722</v>
      </c>
      <c r="E472" s="68" t="s">
        <v>900</v>
      </c>
      <c r="F472" s="68">
        <f>IF(Override!$G492="",'APR Data'!$H472,Override!$G492)</f>
        <v>5.72</v>
      </c>
      <c r="G472" s="68" t="s">
        <v>300</v>
      </c>
      <c r="H472" s="68" t="s">
        <v>840</v>
      </c>
      <c r="I472" s="68" t="s">
        <v>919</v>
      </c>
      <c r="J472" s="68" t="s">
        <v>884</v>
      </c>
      <c r="K472" s="68" t="str">
        <f t="shared" si="7"/>
        <v>Enhancing resilience to low probability high consequence events (wastewater)</v>
      </c>
    </row>
    <row r="473" spans="2:11">
      <c r="B473" s="68" t="s">
        <v>839</v>
      </c>
      <c r="C473" s="68" t="s">
        <v>272</v>
      </c>
      <c r="D473" s="68" t="s">
        <v>731</v>
      </c>
      <c r="E473" s="68" t="s">
        <v>900</v>
      </c>
      <c r="F473" s="68">
        <f>IF(Override!$G493="",'APR Data'!$H473,Override!$G493)</f>
        <v>0</v>
      </c>
      <c r="G473" s="68" t="s">
        <v>300</v>
      </c>
      <c r="H473" s="68" t="s">
        <v>840</v>
      </c>
      <c r="I473" s="68" t="s">
        <v>919</v>
      </c>
      <c r="J473" s="68" t="s">
        <v>885</v>
      </c>
      <c r="K473" s="68" t="str">
        <f t="shared" si="7"/>
        <v>Security - SEMD (wastewater)</v>
      </c>
    </row>
    <row r="474" spans="2:11">
      <c r="B474" s="68" t="s">
        <v>839</v>
      </c>
      <c r="C474" s="68" t="s">
        <v>272</v>
      </c>
      <c r="D474" s="68" t="s">
        <v>740</v>
      </c>
      <c r="E474" s="68" t="s">
        <v>900</v>
      </c>
      <c r="F474" s="68">
        <f>IF(Override!$G494="",'APR Data'!$H474,Override!$G494)</f>
        <v>0.46300000000000002</v>
      </c>
      <c r="G474" s="68" t="s">
        <v>300</v>
      </c>
      <c r="H474" s="68" t="s">
        <v>840</v>
      </c>
      <c r="I474" s="68" t="s">
        <v>919</v>
      </c>
      <c r="J474" s="68" t="s">
        <v>886</v>
      </c>
      <c r="K474" s="68" t="str">
        <f t="shared" si="7"/>
        <v>Security - Non-SEMD (wastewater)</v>
      </c>
    </row>
    <row r="475" spans="2:11">
      <c r="B475" s="68" t="s">
        <v>839</v>
      </c>
      <c r="C475" s="68" t="s">
        <v>272</v>
      </c>
      <c r="D475" s="68" t="s">
        <v>749</v>
      </c>
      <c r="E475" s="68" t="s">
        <v>900</v>
      </c>
      <c r="F475" s="68">
        <f>IF(Override!$G495="",'APR Data'!$H475,Override!$G495)</f>
        <v>0</v>
      </c>
      <c r="G475" s="68" t="s">
        <v>300</v>
      </c>
      <c r="H475" s="68" t="s">
        <v>840</v>
      </c>
      <c r="I475" s="68" t="s">
        <v>919</v>
      </c>
      <c r="J475" s="68" t="s">
        <v>887</v>
      </c>
      <c r="K475" s="68" t="str">
        <f t="shared" si="7"/>
        <v>*Additional lines total (wastewater)</v>
      </c>
    </row>
    <row r="476" spans="2:11">
      <c r="B476" s="68" t="s">
        <v>839</v>
      </c>
      <c r="C476" s="68" t="s">
        <v>272</v>
      </c>
      <c r="D476" s="68" t="s">
        <v>305</v>
      </c>
      <c r="E476" s="68" t="s">
        <v>900</v>
      </c>
      <c r="F476" s="68">
        <f>IF(Override!$G496="",'APR Data'!$H476,Override!$G496)</f>
        <v>2.71</v>
      </c>
      <c r="G476" s="68" t="s">
        <v>300</v>
      </c>
      <c r="H476" s="68" t="s">
        <v>888</v>
      </c>
      <c r="I476" s="68" t="s">
        <v>919</v>
      </c>
      <c r="J476" s="92" t="s">
        <v>841</v>
      </c>
      <c r="K476" s="68" t="str">
        <f t="shared" si="7"/>
        <v xml:space="preserve"> Ecological improvements at abstractions (water)</v>
      </c>
    </row>
    <row r="477" spans="2:11">
      <c r="B477" s="68" t="s">
        <v>839</v>
      </c>
      <c r="C477" s="68" t="s">
        <v>272</v>
      </c>
      <c r="D477" s="68" t="s">
        <v>314</v>
      </c>
      <c r="E477" s="68" t="s">
        <v>900</v>
      </c>
      <c r="F477" s="68">
        <f>IF(Override!$G497="",'APR Data'!$H477,Override!$G497)</f>
        <v>3.58</v>
      </c>
      <c r="G477" s="68" t="s">
        <v>300</v>
      </c>
      <c r="H477" s="68" t="s">
        <v>888</v>
      </c>
      <c r="I477" s="68" t="s">
        <v>919</v>
      </c>
      <c r="J477" s="92" t="s">
        <v>842</v>
      </c>
      <c r="K477" s="68" t="str">
        <f t="shared" si="7"/>
        <v xml:space="preserve"> Eels Regulations (measures at intakes) (water)</v>
      </c>
    </row>
    <row r="478" spans="2:11">
      <c r="B478" s="68" t="s">
        <v>839</v>
      </c>
      <c r="C478" s="68" t="s">
        <v>272</v>
      </c>
      <c r="D478" s="68" t="s">
        <v>323</v>
      </c>
      <c r="E478" s="68" t="s">
        <v>900</v>
      </c>
      <c r="F478" s="68">
        <f>IF(Override!$G498="",'APR Data'!$H478,Override!$G498)</f>
        <v>1.355</v>
      </c>
      <c r="G478" s="68" t="s">
        <v>300</v>
      </c>
      <c r="H478" s="68" t="s">
        <v>888</v>
      </c>
      <c r="I478" s="68" t="s">
        <v>919</v>
      </c>
      <c r="J478" s="92" t="s">
        <v>843</v>
      </c>
      <c r="K478" s="68" t="str">
        <f t="shared" si="7"/>
        <v xml:space="preserve"> Invasive Non Native Species (water)</v>
      </c>
    </row>
    <row r="479" spans="2:11">
      <c r="B479" s="68" t="s">
        <v>839</v>
      </c>
      <c r="C479" s="68" t="s">
        <v>272</v>
      </c>
      <c r="D479" s="68" t="s">
        <v>332</v>
      </c>
      <c r="E479" s="68" t="s">
        <v>900</v>
      </c>
      <c r="F479" s="68">
        <f>IF(Override!$G499="",'APR Data'!$H479,Override!$G499)</f>
        <v>3.2719999999999998</v>
      </c>
      <c r="G479" s="68" t="s">
        <v>300</v>
      </c>
      <c r="H479" s="68" t="s">
        <v>888</v>
      </c>
      <c r="I479" s="68" t="s">
        <v>919</v>
      </c>
      <c r="J479" s="92" t="s">
        <v>844</v>
      </c>
      <c r="K479" s="68" t="str">
        <f t="shared" si="7"/>
        <v xml:space="preserve"> Drinking Water Protected Areas (schemes) (water)</v>
      </c>
    </row>
    <row r="480" spans="2:11">
      <c r="B480" s="68" t="s">
        <v>839</v>
      </c>
      <c r="C480" s="68" t="s">
        <v>272</v>
      </c>
      <c r="D480" s="68" t="s">
        <v>341</v>
      </c>
      <c r="E480" s="68" t="s">
        <v>900</v>
      </c>
      <c r="F480" s="68">
        <f>IF(Override!$G500="",'APR Data'!$H480,Override!$G500)</f>
        <v>5.0579999999999998</v>
      </c>
      <c r="G480" s="68" t="s">
        <v>300</v>
      </c>
      <c r="H480" s="68" t="s">
        <v>888</v>
      </c>
      <c r="I480" s="68" t="s">
        <v>919</v>
      </c>
      <c r="J480" s="92" t="s">
        <v>845</v>
      </c>
      <c r="K480" s="68" t="str">
        <f t="shared" si="7"/>
        <v xml:space="preserve"> Water Framework Directive measure (water)</v>
      </c>
    </row>
    <row r="481" spans="2:11">
      <c r="B481" s="68" t="s">
        <v>839</v>
      </c>
      <c r="C481" s="68" t="s">
        <v>272</v>
      </c>
      <c r="D481" s="68" t="s">
        <v>350</v>
      </c>
      <c r="E481" s="68" t="s">
        <v>900</v>
      </c>
      <c r="F481" s="68">
        <f>IF(Override!$G501="",'APR Data'!$H481,Override!$G501)</f>
        <v>0</v>
      </c>
      <c r="G481" s="68" t="s">
        <v>300</v>
      </c>
      <c r="H481" s="68" t="s">
        <v>888</v>
      </c>
      <c r="I481" s="68" t="s">
        <v>919</v>
      </c>
      <c r="J481" s="92" t="s">
        <v>846</v>
      </c>
      <c r="K481" s="68" t="str">
        <f t="shared" si="7"/>
        <v xml:space="preserve"> Investigations (water)</v>
      </c>
    </row>
    <row r="482" spans="2:11">
      <c r="B482" s="68" t="s">
        <v>839</v>
      </c>
      <c r="C482" s="68" t="s">
        <v>272</v>
      </c>
      <c r="D482" s="68" t="s">
        <v>359</v>
      </c>
      <c r="E482" s="68" t="s">
        <v>900</v>
      </c>
      <c r="F482" s="68">
        <f>IF(Override!$G502="",'APR Data'!$H482,Override!$G502)</f>
        <v>0</v>
      </c>
      <c r="G482" s="68" t="s">
        <v>300</v>
      </c>
      <c r="H482" s="68" t="s">
        <v>888</v>
      </c>
      <c r="I482" s="68" t="s">
        <v>919</v>
      </c>
      <c r="J482" s="92" t="s">
        <v>847</v>
      </c>
      <c r="K482" s="68" t="str">
        <f t="shared" si="7"/>
        <v xml:space="preserve"> Supply-side improvements delivering benefits in 2020-2025 (water)</v>
      </c>
    </row>
    <row r="483" spans="2:11">
      <c r="B483" s="68" t="s">
        <v>839</v>
      </c>
      <c r="C483" s="68" t="s">
        <v>272</v>
      </c>
      <c r="D483" s="68" t="s">
        <v>368</v>
      </c>
      <c r="E483" s="68" t="s">
        <v>900</v>
      </c>
      <c r="F483" s="68">
        <f>IF(Override!$G503="",'APR Data'!$H483,Override!$G503)</f>
        <v>0</v>
      </c>
      <c r="G483" s="68" t="s">
        <v>300</v>
      </c>
      <c r="H483" s="68" t="s">
        <v>888</v>
      </c>
      <c r="I483" s="68" t="s">
        <v>919</v>
      </c>
      <c r="J483" s="92" t="s">
        <v>848</v>
      </c>
      <c r="K483" s="68" t="str">
        <f t="shared" si="7"/>
        <v xml:space="preserve"> Demand-side improvements delivering benefits in 2020-2025 (excl leakage and metering) (water)</v>
      </c>
    </row>
    <row r="484" spans="2:11">
      <c r="B484" s="68" t="s">
        <v>839</v>
      </c>
      <c r="C484" s="68" t="s">
        <v>272</v>
      </c>
      <c r="D484" s="68" t="s">
        <v>377</v>
      </c>
      <c r="E484" s="68" t="s">
        <v>900</v>
      </c>
      <c r="F484" s="68">
        <f>IF(Override!$G504="",'APR Data'!$H484,Override!$G504)</f>
        <v>0</v>
      </c>
      <c r="G484" s="68" t="s">
        <v>300</v>
      </c>
      <c r="H484" s="68" t="s">
        <v>888</v>
      </c>
      <c r="I484" s="68" t="s">
        <v>919</v>
      </c>
      <c r="J484" s="92" t="s">
        <v>849</v>
      </c>
      <c r="K484" s="68" t="str">
        <f t="shared" si="7"/>
        <v xml:space="preserve"> Leakage improvements delivering benefits in 2020-2025 (water)</v>
      </c>
    </row>
    <row r="485" spans="2:11">
      <c r="B485" s="68" t="s">
        <v>839</v>
      </c>
      <c r="C485" s="68" t="s">
        <v>272</v>
      </c>
      <c r="D485" s="68" t="s">
        <v>386</v>
      </c>
      <c r="E485" s="68" t="s">
        <v>900</v>
      </c>
      <c r="F485" s="68">
        <f>IF(Override!$G505="",'APR Data'!$H485,Override!$G505)</f>
        <v>0</v>
      </c>
      <c r="G485" s="68" t="s">
        <v>300</v>
      </c>
      <c r="H485" s="68" t="s">
        <v>888</v>
      </c>
      <c r="I485" s="68" t="s">
        <v>919</v>
      </c>
      <c r="J485" s="92" t="s">
        <v>850</v>
      </c>
      <c r="K485" s="68" t="str">
        <f t="shared" si="7"/>
        <v xml:space="preserve"> Internal interconnectors delivering benefits in 2020-2025 (water)</v>
      </c>
    </row>
    <row r="486" spans="2:11">
      <c r="B486" s="68" t="s">
        <v>839</v>
      </c>
      <c r="C486" s="68" t="s">
        <v>272</v>
      </c>
      <c r="D486" s="68" t="s">
        <v>827</v>
      </c>
      <c r="E486" s="68" t="s">
        <v>900</v>
      </c>
      <c r="F486" s="68">
        <f>IF(Override!$G506="",'APR Data'!$H486,Override!$G506)</f>
        <v>0</v>
      </c>
      <c r="G486" s="68" t="s">
        <v>300</v>
      </c>
      <c r="H486" s="68" t="s">
        <v>888</v>
      </c>
      <c r="I486" s="68" t="s">
        <v>919</v>
      </c>
      <c r="J486" s="92" t="s">
        <v>851</v>
      </c>
      <c r="K486" s="68" t="str">
        <f t="shared" si="7"/>
        <v xml:space="preserve"> Supply demand balance improvements delivering benefits starting from 2026 (water)</v>
      </c>
    </row>
    <row r="487" spans="2:11">
      <c r="B487" s="68" t="s">
        <v>839</v>
      </c>
      <c r="C487" s="68" t="s">
        <v>272</v>
      </c>
      <c r="D487" s="68" t="s">
        <v>404</v>
      </c>
      <c r="E487" s="68" t="s">
        <v>900</v>
      </c>
      <c r="F487" s="68">
        <f>IF(Override!$G507="",'APR Data'!$H487,Override!$G507)</f>
        <v>0</v>
      </c>
      <c r="G487" s="68" t="s">
        <v>300</v>
      </c>
      <c r="H487" s="68" t="s">
        <v>888</v>
      </c>
      <c r="I487" s="68" t="s">
        <v>919</v>
      </c>
      <c r="J487" s="92" t="s">
        <v>852</v>
      </c>
      <c r="K487" s="68" t="str">
        <f t="shared" si="7"/>
        <v xml:space="preserve"> Strategic regional water resources (water)</v>
      </c>
    </row>
    <row r="488" spans="2:11">
      <c r="B488" s="68" t="s">
        <v>839</v>
      </c>
      <c r="C488" s="68" t="s">
        <v>272</v>
      </c>
      <c r="D488" s="68" t="s">
        <v>413</v>
      </c>
      <c r="E488" s="68" t="s">
        <v>900</v>
      </c>
      <c r="F488" s="68">
        <f>IF(Override!$G508="",'APR Data'!$H488,Override!$G508)</f>
        <v>48.486000000000004</v>
      </c>
      <c r="G488" s="68" t="s">
        <v>300</v>
      </c>
      <c r="H488" s="68" t="s">
        <v>888</v>
      </c>
      <c r="I488" s="68" t="s">
        <v>919</v>
      </c>
      <c r="J488" s="92" t="s">
        <v>853</v>
      </c>
      <c r="K488" s="68" t="str">
        <f t="shared" si="7"/>
        <v xml:space="preserve"> Total metering expenditure  (water)</v>
      </c>
    </row>
    <row r="489" spans="2:11">
      <c r="B489" s="68" t="s">
        <v>839</v>
      </c>
      <c r="C489" s="68" t="s">
        <v>272</v>
      </c>
      <c r="D489" s="68" t="s">
        <v>422</v>
      </c>
      <c r="E489" s="68" t="s">
        <v>900</v>
      </c>
      <c r="F489" s="68">
        <f>IF(Override!$G509="",'APR Data'!$H489,Override!$G509)</f>
        <v>0</v>
      </c>
      <c r="G489" s="68" t="s">
        <v>300</v>
      </c>
      <c r="H489" s="68" t="s">
        <v>888</v>
      </c>
      <c r="I489" s="68" t="s">
        <v>919</v>
      </c>
      <c r="J489" s="92" t="s">
        <v>854</v>
      </c>
      <c r="K489" s="68" t="str">
        <f t="shared" si="7"/>
        <v xml:space="preserve"> Improvments to taste, odour and colour (water)</v>
      </c>
    </row>
    <row r="490" spans="2:11">
      <c r="B490" s="68" t="s">
        <v>839</v>
      </c>
      <c r="C490" s="68" t="s">
        <v>272</v>
      </c>
      <c r="D490" s="68" t="s">
        <v>431</v>
      </c>
      <c r="E490" s="68" t="s">
        <v>900</v>
      </c>
      <c r="F490" s="68">
        <f>IF(Override!$G510="",'APR Data'!$H490,Override!$G510)</f>
        <v>0</v>
      </c>
      <c r="G490" s="68" t="s">
        <v>300</v>
      </c>
      <c r="H490" s="68" t="s">
        <v>888</v>
      </c>
      <c r="I490" s="68" t="s">
        <v>920</v>
      </c>
      <c r="J490" s="92" t="s">
        <v>855</v>
      </c>
      <c r="K490" s="68" t="str">
        <f t="shared" si="7"/>
        <v xml:space="preserve"> Addressing raw water deterioration (grey solutions) (water)</v>
      </c>
    </row>
    <row r="491" spans="2:11">
      <c r="B491" s="68" t="s">
        <v>839</v>
      </c>
      <c r="C491" s="68" t="s">
        <v>272</v>
      </c>
      <c r="D491" s="68" t="s">
        <v>438</v>
      </c>
      <c r="E491" s="68" t="s">
        <v>900</v>
      </c>
      <c r="F491" s="68">
        <f>IF(Override!$G511="",'APR Data'!$H491,Override!$G511)</f>
        <v>0</v>
      </c>
      <c r="G491" s="68" t="s">
        <v>300</v>
      </c>
      <c r="H491" s="68" t="s">
        <v>888</v>
      </c>
      <c r="I491" s="68" t="s">
        <v>920</v>
      </c>
      <c r="J491" s="92" t="s">
        <v>856</v>
      </c>
      <c r="K491" s="68" t="str">
        <f t="shared" si="7"/>
        <v xml:space="preserve"> Addressing raw water deterioration (green solutions) (water)</v>
      </c>
    </row>
    <row r="492" spans="2:11">
      <c r="B492" s="68" t="s">
        <v>839</v>
      </c>
      <c r="C492" s="68" t="s">
        <v>272</v>
      </c>
      <c r="D492" s="68" t="s">
        <v>444</v>
      </c>
      <c r="E492" s="68" t="s">
        <v>900</v>
      </c>
      <c r="F492" s="68">
        <f>IF(Override!$G512="",'APR Data'!$H492,Override!$G512)</f>
        <v>30.696000000000002</v>
      </c>
      <c r="G492" s="68" t="s">
        <v>300</v>
      </c>
      <c r="H492" s="68" t="s">
        <v>888</v>
      </c>
      <c r="I492" s="68" t="s">
        <v>919</v>
      </c>
      <c r="J492" s="92" t="s">
        <v>857</v>
      </c>
      <c r="K492" s="68" t="str">
        <f t="shared" si="7"/>
        <v xml:space="preserve"> Addressing raw water deterioration (total) (water)</v>
      </c>
    </row>
    <row r="493" spans="2:11">
      <c r="B493" s="68" t="s">
        <v>839</v>
      </c>
      <c r="C493" s="68" t="s">
        <v>272</v>
      </c>
      <c r="D493" s="68" t="s">
        <v>452</v>
      </c>
      <c r="E493" s="68" t="s">
        <v>900</v>
      </c>
      <c r="F493" s="68">
        <f>IF(Override!$G513="",'APR Data'!$H493,Override!$G513)</f>
        <v>6.2E-2</v>
      </c>
      <c r="G493" s="68" t="s">
        <v>300</v>
      </c>
      <c r="H493" s="68" t="s">
        <v>888</v>
      </c>
      <c r="I493" s="68" t="s">
        <v>919</v>
      </c>
      <c r="J493" s="92" t="s">
        <v>858</v>
      </c>
      <c r="K493" s="68" t="str">
        <f t="shared" si="7"/>
        <v xml:space="preserve"> Improvements to river flow (water)</v>
      </c>
    </row>
    <row r="494" spans="2:11">
      <c r="B494" s="68" t="s">
        <v>839</v>
      </c>
      <c r="C494" s="68" t="s">
        <v>272</v>
      </c>
      <c r="D494" s="68" t="s">
        <v>461</v>
      </c>
      <c r="E494" s="68" t="s">
        <v>900</v>
      </c>
      <c r="F494" s="68">
        <f>IF(Override!$G514="",'APR Data'!$H494,Override!$G514)</f>
        <v>88.537000000000006</v>
      </c>
      <c r="G494" s="68" t="s">
        <v>300</v>
      </c>
      <c r="H494" s="68" t="s">
        <v>888</v>
      </c>
      <c r="I494" s="68" t="s">
        <v>919</v>
      </c>
      <c r="J494" s="92" t="s">
        <v>859</v>
      </c>
      <c r="K494" s="68" t="str">
        <f t="shared" si="7"/>
        <v xml:space="preserve"> Enhancing resilience to low probability high consequence events (water)</v>
      </c>
    </row>
    <row r="495" spans="2:11">
      <c r="B495" s="68" t="s">
        <v>839</v>
      </c>
      <c r="C495" s="68" t="s">
        <v>272</v>
      </c>
      <c r="D495" s="68" t="s">
        <v>470</v>
      </c>
      <c r="E495" s="68" t="s">
        <v>900</v>
      </c>
      <c r="F495" s="68">
        <f>IF(Override!$G515="",'APR Data'!$H495,Override!$G515)</f>
        <v>0</v>
      </c>
      <c r="G495" s="68" t="s">
        <v>300</v>
      </c>
      <c r="H495" s="68" t="s">
        <v>888</v>
      </c>
      <c r="I495" s="68" t="s">
        <v>920</v>
      </c>
      <c r="J495" s="92" t="s">
        <v>860</v>
      </c>
      <c r="K495" s="68" t="str">
        <f t="shared" si="7"/>
        <v xml:space="preserve"> Conditioning water to reduce plumbosolvency (water)</v>
      </c>
    </row>
    <row r="496" spans="2:11">
      <c r="B496" s="68" t="s">
        <v>839</v>
      </c>
      <c r="C496" s="68" t="s">
        <v>272</v>
      </c>
      <c r="D496" s="68" t="s">
        <v>479</v>
      </c>
      <c r="E496" s="68" t="s">
        <v>900</v>
      </c>
      <c r="F496" s="68">
        <f>IF(Override!$G516="",'APR Data'!$H496,Override!$G516)</f>
        <v>0</v>
      </c>
      <c r="G496" s="68" t="s">
        <v>300</v>
      </c>
      <c r="H496" s="68" t="s">
        <v>888</v>
      </c>
      <c r="I496" s="68" t="s">
        <v>920</v>
      </c>
      <c r="J496" s="92" t="s">
        <v>861</v>
      </c>
      <c r="K496" s="68" t="str">
        <f t="shared" si="7"/>
        <v xml:space="preserve"> Lead communication pipes replaced or relined for water quality(water)</v>
      </c>
    </row>
    <row r="497" spans="2:11">
      <c r="B497" s="68" t="s">
        <v>839</v>
      </c>
      <c r="C497" s="68" t="s">
        <v>272</v>
      </c>
      <c r="D497" s="68" t="s">
        <v>488</v>
      </c>
      <c r="E497" s="68" t="s">
        <v>900</v>
      </c>
      <c r="F497" s="68">
        <f>IF(Override!$G517="",'APR Data'!$H497,Override!$G517)</f>
        <v>0</v>
      </c>
      <c r="G497" s="68" t="s">
        <v>300</v>
      </c>
      <c r="H497" s="68" t="s">
        <v>888</v>
      </c>
      <c r="I497" s="68" t="s">
        <v>920</v>
      </c>
      <c r="J497" s="92" t="s">
        <v>862</v>
      </c>
      <c r="K497" s="68" t="str">
        <f t="shared" si="7"/>
        <v xml:space="preserve"> Other lead reduction related activity (water)</v>
      </c>
    </row>
    <row r="498" spans="2:11">
      <c r="B498" s="68" t="s">
        <v>839</v>
      </c>
      <c r="C498" s="68" t="s">
        <v>272</v>
      </c>
      <c r="D498" s="68" t="s">
        <v>497</v>
      </c>
      <c r="E498" s="68" t="s">
        <v>900</v>
      </c>
      <c r="F498" s="68">
        <f>IF(Override!$G518="",'APR Data'!$H498,Override!$G518)</f>
        <v>11.56</v>
      </c>
      <c r="G498" s="68" t="s">
        <v>300</v>
      </c>
      <c r="H498" s="68" t="s">
        <v>888</v>
      </c>
      <c r="I498" s="68" t="s">
        <v>919</v>
      </c>
      <c r="J498" s="92" t="s">
        <v>863</v>
      </c>
      <c r="K498" s="68" t="str">
        <f t="shared" si="7"/>
        <v xml:space="preserve"> Meeting lead standards (Total) (water)</v>
      </c>
    </row>
    <row r="499" spans="2:11">
      <c r="B499" s="68" t="s">
        <v>839</v>
      </c>
      <c r="C499" s="68" t="s">
        <v>272</v>
      </c>
      <c r="D499" s="68" t="s">
        <v>506</v>
      </c>
      <c r="E499" s="68" t="s">
        <v>900</v>
      </c>
      <c r="F499" s="68">
        <f>IF(Override!$G519="",'APR Data'!$H499,Override!$G519)</f>
        <v>10.436</v>
      </c>
      <c r="G499" s="68" t="s">
        <v>300</v>
      </c>
      <c r="H499" s="68" t="s">
        <v>888</v>
      </c>
      <c r="I499" s="68" t="s">
        <v>919</v>
      </c>
      <c r="J499" s="92" t="s">
        <v>864</v>
      </c>
      <c r="K499" s="68" t="str">
        <f t="shared" si="7"/>
        <v xml:space="preserve"> Security - SEMD (water)</v>
      </c>
    </row>
    <row r="500" spans="2:11">
      <c r="B500" s="68" t="s">
        <v>839</v>
      </c>
      <c r="C500" s="68" t="s">
        <v>272</v>
      </c>
      <c r="D500" s="68" t="s">
        <v>515</v>
      </c>
      <c r="E500" s="68" t="s">
        <v>900</v>
      </c>
      <c r="F500" s="68">
        <f>IF(Override!$G520="",'APR Data'!$H500,Override!$G520)</f>
        <v>0</v>
      </c>
      <c r="G500" s="68" t="s">
        <v>300</v>
      </c>
      <c r="H500" s="68" t="s">
        <v>888</v>
      </c>
      <c r="I500" s="68" t="s">
        <v>919</v>
      </c>
      <c r="J500" s="92" t="s">
        <v>865</v>
      </c>
      <c r="K500" s="68" t="str">
        <f t="shared" si="7"/>
        <v xml:space="preserve"> Security - Non-SEMD (water)</v>
      </c>
    </row>
    <row r="501" spans="2:11">
      <c r="B501" s="68" t="s">
        <v>839</v>
      </c>
      <c r="C501" s="68" t="s">
        <v>272</v>
      </c>
      <c r="D501" s="68" t="s">
        <v>524</v>
      </c>
      <c r="E501" s="68" t="s">
        <v>900</v>
      </c>
      <c r="F501" s="68">
        <f>IF(Override!$G521="",'APR Data'!$H501,Override!$G521)</f>
        <v>0</v>
      </c>
      <c r="G501" s="68" t="s">
        <v>300</v>
      </c>
      <c r="H501" s="68" t="s">
        <v>888</v>
      </c>
      <c r="I501" s="68" t="s">
        <v>919</v>
      </c>
      <c r="J501" s="92" t="s">
        <v>866</v>
      </c>
      <c r="K501" s="68" t="str">
        <f t="shared" si="7"/>
        <v xml:space="preserve"> *Additional lines total (water)</v>
      </c>
    </row>
    <row r="502" spans="2:11">
      <c r="B502" s="68" t="s">
        <v>839</v>
      </c>
      <c r="C502" s="68" t="s">
        <v>272</v>
      </c>
      <c r="D502" s="68" t="s">
        <v>587</v>
      </c>
      <c r="E502" s="68" t="s">
        <v>900</v>
      </c>
      <c r="F502" s="68">
        <f>IF(Override!$G522="",'APR Data'!$H502,Override!$G522)</f>
        <v>0</v>
      </c>
      <c r="G502" s="68" t="s">
        <v>300</v>
      </c>
      <c r="H502" s="68" t="s">
        <v>888</v>
      </c>
      <c r="I502" s="68" t="s">
        <v>919</v>
      </c>
      <c r="J502" s="68" t="s">
        <v>867</v>
      </c>
      <c r="K502" s="68" t="str">
        <f t="shared" si="7"/>
        <v xml:space="preserve"> Conservation drivers (wastewater)</v>
      </c>
    </row>
    <row r="503" spans="2:11">
      <c r="B503" s="68" t="s">
        <v>839</v>
      </c>
      <c r="C503" s="68" t="s">
        <v>272</v>
      </c>
      <c r="D503" s="68" t="s">
        <v>596</v>
      </c>
      <c r="E503" s="68" t="s">
        <v>900</v>
      </c>
      <c r="F503" s="68">
        <f>IF(Override!$G523="",'APR Data'!$H503,Override!$G523)</f>
        <v>1.6749999999999998</v>
      </c>
      <c r="G503" s="68" t="s">
        <v>300</v>
      </c>
      <c r="H503" s="68" t="s">
        <v>888</v>
      </c>
      <c r="I503" s="68" t="s">
        <v>919</v>
      </c>
      <c r="J503" s="68" t="s">
        <v>868</v>
      </c>
      <c r="K503" s="68" t="str">
        <f t="shared" si="7"/>
        <v xml:space="preserve"> Event Duration Monitoring at intermittent discharges (wastewater)</v>
      </c>
    </row>
    <row r="504" spans="2:11">
      <c r="B504" s="68" t="s">
        <v>839</v>
      </c>
      <c r="C504" s="68" t="s">
        <v>272</v>
      </c>
      <c r="D504" s="68" t="s">
        <v>605</v>
      </c>
      <c r="E504" s="68" t="s">
        <v>900</v>
      </c>
      <c r="F504" s="68">
        <f>IF(Override!$G524="",'APR Data'!$H504,Override!$G524)</f>
        <v>3.411</v>
      </c>
      <c r="G504" s="68" t="s">
        <v>300</v>
      </c>
      <c r="H504" s="68" t="s">
        <v>888</v>
      </c>
      <c r="I504" s="68" t="s">
        <v>919</v>
      </c>
      <c r="J504" s="68" t="s">
        <v>869</v>
      </c>
      <c r="K504" s="68" t="str">
        <f t="shared" si="7"/>
        <v xml:space="preserve"> Flow monitoring at sewage treatment works (wastewater)</v>
      </c>
    </row>
    <row r="505" spans="2:11">
      <c r="B505" s="68" t="s">
        <v>839</v>
      </c>
      <c r="C505" s="68" t="s">
        <v>272</v>
      </c>
      <c r="D505" s="68" t="s">
        <v>614</v>
      </c>
      <c r="E505" s="68" t="s">
        <v>900</v>
      </c>
      <c r="F505" s="68">
        <f>IF(Override!$G525="",'APR Data'!$H505,Override!$G525)</f>
        <v>29.646000000000001</v>
      </c>
      <c r="G505" s="68" t="s">
        <v>300</v>
      </c>
      <c r="H505" s="68" t="s">
        <v>888</v>
      </c>
      <c r="I505" s="68" t="s">
        <v>919</v>
      </c>
      <c r="J505" s="68" t="s">
        <v>870</v>
      </c>
      <c r="K505" s="68" t="str">
        <f t="shared" si="7"/>
        <v xml:space="preserve"> Schemes to increase flow to full treatment (wastewater)</v>
      </c>
    </row>
    <row r="506" spans="2:11">
      <c r="B506" s="68" t="s">
        <v>839</v>
      </c>
      <c r="C506" s="68" t="s">
        <v>272</v>
      </c>
      <c r="D506" s="68" t="s">
        <v>623</v>
      </c>
      <c r="E506" s="68" t="s">
        <v>900</v>
      </c>
      <c r="F506" s="68">
        <f>IF(Override!$G526="",'APR Data'!$H506,Override!$G526)</f>
        <v>0.66300000000000003</v>
      </c>
      <c r="G506" s="68" t="s">
        <v>300</v>
      </c>
      <c r="H506" s="68" t="s">
        <v>888</v>
      </c>
      <c r="I506" s="68" t="s">
        <v>919</v>
      </c>
      <c r="J506" s="68" t="s">
        <v>871</v>
      </c>
      <c r="K506" s="68" t="str">
        <f t="shared" si="7"/>
        <v xml:space="preserve"> Schemes to increase storm tank capacity (wastewater)</v>
      </c>
    </row>
    <row r="507" spans="2:11">
      <c r="B507" s="68" t="s">
        <v>839</v>
      </c>
      <c r="C507" s="68" t="s">
        <v>272</v>
      </c>
      <c r="D507" s="68" t="s">
        <v>815</v>
      </c>
      <c r="E507" s="68" t="s">
        <v>900</v>
      </c>
      <c r="F507" s="68">
        <f>IF(Override!$G527="",'APR Data'!$H507,Override!$G527)</f>
        <v>13.334</v>
      </c>
      <c r="G507" s="68" t="s">
        <v>300</v>
      </c>
      <c r="H507" s="68" t="s">
        <v>888</v>
      </c>
      <c r="I507" s="68" t="s">
        <v>919</v>
      </c>
      <c r="J507" s="68" t="s">
        <v>872</v>
      </c>
      <c r="K507" s="68" t="str">
        <f t="shared" si="7"/>
        <v xml:space="preserve"> Storage schemes to reduce spill frequency at CSOs, storm tanks, etc (wastewater)</v>
      </c>
    </row>
    <row r="508" spans="2:11">
      <c r="B508" s="68" t="s">
        <v>839</v>
      </c>
      <c r="C508" s="68" t="s">
        <v>272</v>
      </c>
      <c r="D508" s="68" t="s">
        <v>632</v>
      </c>
      <c r="E508" s="68" t="s">
        <v>900</v>
      </c>
      <c r="F508" s="68">
        <f>IF(Override!$G528="",'APR Data'!$H508,Override!$G528)</f>
        <v>5.8319999999999999</v>
      </c>
      <c r="G508" s="68" t="s">
        <v>300</v>
      </c>
      <c r="H508" s="68" t="s">
        <v>888</v>
      </c>
      <c r="I508" s="68" t="s">
        <v>919</v>
      </c>
      <c r="J508" s="68" t="s">
        <v>873</v>
      </c>
      <c r="K508" s="68" t="str">
        <f t="shared" si="7"/>
        <v xml:space="preserve"> Chemical removals schemes (wastewater)</v>
      </c>
    </row>
    <row r="509" spans="2:11">
      <c r="B509" s="68" t="s">
        <v>839</v>
      </c>
      <c r="C509" s="68" t="s">
        <v>272</v>
      </c>
      <c r="D509" s="68" t="s">
        <v>641</v>
      </c>
      <c r="E509" s="68" t="s">
        <v>900</v>
      </c>
      <c r="F509" s="68">
        <f>IF(Override!$G529="",'APR Data'!$H509,Override!$G529)</f>
        <v>1.5369999999999999</v>
      </c>
      <c r="G509" s="68" t="s">
        <v>300</v>
      </c>
      <c r="H509" s="68" t="s">
        <v>888</v>
      </c>
      <c r="I509" s="68" t="s">
        <v>919</v>
      </c>
      <c r="J509" s="68" t="s">
        <v>874</v>
      </c>
      <c r="K509" s="68" t="str">
        <f t="shared" si="7"/>
        <v xml:space="preserve"> Chemicals monitoring/ investigations/ options appraisals (wastewater)</v>
      </c>
    </row>
    <row r="510" spans="2:11">
      <c r="B510" s="68" t="s">
        <v>839</v>
      </c>
      <c r="C510" s="68" t="s">
        <v>272</v>
      </c>
      <c r="D510" s="68" t="s">
        <v>824</v>
      </c>
      <c r="E510" s="68" t="s">
        <v>900</v>
      </c>
      <c r="F510" s="68">
        <f>IF(Override!$G530="",'APR Data'!$H510,Override!$G530)</f>
        <v>0</v>
      </c>
      <c r="G510" s="68" t="s">
        <v>300</v>
      </c>
      <c r="H510" s="68" t="s">
        <v>888</v>
      </c>
      <c r="I510" s="68" t="s">
        <v>919</v>
      </c>
      <c r="J510" s="68" t="s">
        <v>875</v>
      </c>
      <c r="K510" s="68" t="str">
        <f t="shared" si="7"/>
        <v xml:space="preserve"> Nitrogen removal (wastewater)</v>
      </c>
    </row>
    <row r="511" spans="2:11">
      <c r="B511" s="68" t="s">
        <v>839</v>
      </c>
      <c r="C511" s="68" t="s">
        <v>272</v>
      </c>
      <c r="D511" s="68" t="s">
        <v>656</v>
      </c>
      <c r="E511" s="68" t="s">
        <v>900</v>
      </c>
      <c r="F511" s="68">
        <f>IF(Override!$G531="",'APR Data'!$H511,Override!$G531)</f>
        <v>58.05</v>
      </c>
      <c r="G511" s="68" t="s">
        <v>300</v>
      </c>
      <c r="H511" s="68" t="s">
        <v>888</v>
      </c>
      <c r="I511" s="68" t="s">
        <v>919</v>
      </c>
      <c r="J511" s="68" t="s">
        <v>876</v>
      </c>
      <c r="K511" s="68" t="str">
        <f t="shared" si="7"/>
        <v xml:space="preserve"> Phosphorus removal (wastewater)</v>
      </c>
    </row>
    <row r="512" spans="2:11">
      <c r="B512" s="68" t="s">
        <v>839</v>
      </c>
      <c r="C512" s="68" t="s">
        <v>272</v>
      </c>
      <c r="D512" s="68" t="s">
        <v>665</v>
      </c>
      <c r="E512" s="68" t="s">
        <v>900</v>
      </c>
      <c r="F512" s="68">
        <f>IF(Override!$G532="",'APR Data'!$H512,Override!$G532)</f>
        <v>7.0760000000000005</v>
      </c>
      <c r="G512" s="68" t="s">
        <v>300</v>
      </c>
      <c r="H512" s="68" t="s">
        <v>888</v>
      </c>
      <c r="I512" s="68" t="s">
        <v>919</v>
      </c>
      <c r="J512" s="68" t="s">
        <v>877</v>
      </c>
      <c r="K512" s="68" t="str">
        <f t="shared" si="7"/>
        <v xml:space="preserve"> Reduction of sanitary parameters (wastewater)</v>
      </c>
    </row>
    <row r="513" spans="2:11">
      <c r="B513" s="68" t="s">
        <v>839</v>
      </c>
      <c r="C513" s="68" t="s">
        <v>272</v>
      </c>
      <c r="D513" s="68" t="s">
        <v>674</v>
      </c>
      <c r="E513" s="68" t="s">
        <v>900</v>
      </c>
      <c r="F513" s="68">
        <f>IF(Override!$G533="",'APR Data'!$H513,Override!$G533)</f>
        <v>0</v>
      </c>
      <c r="G513" s="68" t="s">
        <v>300</v>
      </c>
      <c r="H513" s="68" t="s">
        <v>888</v>
      </c>
      <c r="I513" s="68" t="s">
        <v>919</v>
      </c>
      <c r="J513" s="68" t="s">
        <v>878</v>
      </c>
      <c r="K513" s="68" t="str">
        <f t="shared" si="7"/>
        <v xml:space="preserve"> UV disinfection (or similar) (wastewater)</v>
      </c>
    </row>
    <row r="514" spans="2:11">
      <c r="B514" s="68" t="s">
        <v>839</v>
      </c>
      <c r="C514" s="68" t="s">
        <v>272</v>
      </c>
      <c r="D514" s="68" t="s">
        <v>683</v>
      </c>
      <c r="E514" s="68" t="s">
        <v>900</v>
      </c>
      <c r="F514" s="68">
        <f>IF(Override!$G534="",'APR Data'!$H514,Override!$G534)</f>
        <v>5.2859999999999996</v>
      </c>
      <c r="G514" s="68" t="s">
        <v>300</v>
      </c>
      <c r="H514" s="68" t="s">
        <v>888</v>
      </c>
      <c r="I514" s="68" t="s">
        <v>919</v>
      </c>
      <c r="J514" s="68" t="s">
        <v>879</v>
      </c>
      <c r="K514" s="68" t="str">
        <f t="shared" si="7"/>
        <v xml:space="preserve"> Investigations (wastewater)</v>
      </c>
    </row>
    <row r="515" spans="2:11">
      <c r="B515" s="68" t="s">
        <v>839</v>
      </c>
      <c r="C515" s="68" t="s">
        <v>272</v>
      </c>
      <c r="D515" s="68" t="s">
        <v>689</v>
      </c>
      <c r="E515" s="68" t="s">
        <v>900</v>
      </c>
      <c r="F515" s="68">
        <f>IF(Override!$G537="",'APR Data'!$H515,Override!$G537)</f>
        <v>1.74</v>
      </c>
      <c r="G515" s="68" t="s">
        <v>300</v>
      </c>
      <c r="H515" s="68" t="s">
        <v>888</v>
      </c>
      <c r="I515" s="68" t="s">
        <v>919</v>
      </c>
      <c r="J515" s="68" t="s">
        <v>880</v>
      </c>
      <c r="K515" s="68" t="str">
        <f t="shared" si="7"/>
        <v xml:space="preserve"> First time sewerage (wastewater)</v>
      </c>
    </row>
    <row r="516" spans="2:11">
      <c r="B516" s="68" t="s">
        <v>839</v>
      </c>
      <c r="C516" s="68" t="s">
        <v>272</v>
      </c>
      <c r="D516" s="68" t="s">
        <v>698</v>
      </c>
      <c r="E516" s="68" t="s">
        <v>900</v>
      </c>
      <c r="F516" s="68">
        <f>IF(Override!$G538="",'APR Data'!$H516,Override!$G538)</f>
        <v>0</v>
      </c>
      <c r="G516" s="68" t="s">
        <v>300</v>
      </c>
      <c r="H516" s="68" t="s">
        <v>888</v>
      </c>
      <c r="I516" s="68" t="s">
        <v>919</v>
      </c>
      <c r="J516" s="68" t="s">
        <v>881</v>
      </c>
      <c r="K516" s="68" t="str">
        <f t="shared" si="7"/>
        <v xml:space="preserve"> Sludge enhancement (quality) (wastewater)</v>
      </c>
    </row>
    <row r="517" spans="2:11">
      <c r="B517" s="68" t="s">
        <v>839</v>
      </c>
      <c r="C517" s="68" t="s">
        <v>272</v>
      </c>
      <c r="D517" s="68" t="s">
        <v>707</v>
      </c>
      <c r="E517" s="68" t="s">
        <v>900</v>
      </c>
      <c r="F517" s="68">
        <f>IF(Override!$G539="",'APR Data'!$H517,Override!$G539)</f>
        <v>0</v>
      </c>
      <c r="G517" s="68" t="s">
        <v>300</v>
      </c>
      <c r="H517" s="68" t="s">
        <v>888</v>
      </c>
      <c r="I517" s="68" t="s">
        <v>919</v>
      </c>
      <c r="J517" s="68" t="s">
        <v>882</v>
      </c>
      <c r="K517" s="68" t="str">
        <f t="shared" si="7"/>
        <v xml:space="preserve"> Sludge enhancement (growth) (wastewater)</v>
      </c>
    </row>
    <row r="518" spans="2:11">
      <c r="B518" s="68" t="s">
        <v>839</v>
      </c>
      <c r="C518" s="68" t="s">
        <v>272</v>
      </c>
      <c r="D518" s="68" t="s">
        <v>716</v>
      </c>
      <c r="E518" s="68" t="s">
        <v>900</v>
      </c>
      <c r="F518" s="68">
        <f>IF(Override!$G540="",'APR Data'!$H518,Override!$G540)</f>
        <v>0</v>
      </c>
      <c r="G518" s="68" t="s">
        <v>300</v>
      </c>
      <c r="H518" s="68" t="s">
        <v>888</v>
      </c>
      <c r="I518" s="68" t="s">
        <v>919</v>
      </c>
      <c r="J518" s="68" t="s">
        <v>883</v>
      </c>
      <c r="K518" s="68" t="str">
        <f t="shared" si="7"/>
        <v xml:space="preserve"> Odour (wastewater)</v>
      </c>
    </row>
    <row r="519" spans="2:11">
      <c r="B519" s="68" t="s">
        <v>839</v>
      </c>
      <c r="C519" s="68" t="s">
        <v>272</v>
      </c>
      <c r="D519" s="68" t="s">
        <v>725</v>
      </c>
      <c r="E519" s="68" t="s">
        <v>900</v>
      </c>
      <c r="F519" s="68">
        <f>IF(Override!$G541="",'APR Data'!$H519,Override!$G541)</f>
        <v>33.35</v>
      </c>
      <c r="G519" s="68" t="s">
        <v>300</v>
      </c>
      <c r="H519" s="68" t="s">
        <v>888</v>
      </c>
      <c r="I519" s="68" t="s">
        <v>919</v>
      </c>
      <c r="J519" s="68" t="s">
        <v>884</v>
      </c>
      <c r="K519" s="68" t="str">
        <f t="shared" ref="K519:K582" si="8">RIGHT(D519,LEN(D519)-15)</f>
        <v xml:space="preserve"> Enhancing resilience to low probability high consequence events (wastewater)</v>
      </c>
    </row>
    <row r="520" spans="2:11">
      <c r="B520" s="68" t="s">
        <v>839</v>
      </c>
      <c r="C520" s="68" t="s">
        <v>272</v>
      </c>
      <c r="D520" s="68" t="s">
        <v>734</v>
      </c>
      <c r="E520" s="68" t="s">
        <v>900</v>
      </c>
      <c r="F520" s="68">
        <f>IF(Override!$G542="",'APR Data'!$H520,Override!$G542)</f>
        <v>0</v>
      </c>
      <c r="G520" s="68" t="s">
        <v>300</v>
      </c>
      <c r="H520" s="68" t="s">
        <v>888</v>
      </c>
      <c r="I520" s="68" t="s">
        <v>919</v>
      </c>
      <c r="J520" s="68" t="s">
        <v>885</v>
      </c>
      <c r="K520" s="68" t="str">
        <f t="shared" si="8"/>
        <v xml:space="preserve"> Security - SEMD (wastewater)</v>
      </c>
    </row>
    <row r="521" spans="2:11">
      <c r="B521" s="68" t="s">
        <v>839</v>
      </c>
      <c r="C521" s="68" t="s">
        <v>272</v>
      </c>
      <c r="D521" s="68" t="s">
        <v>743</v>
      </c>
      <c r="E521" s="68" t="s">
        <v>900</v>
      </c>
      <c r="F521" s="68">
        <f>IF(Override!$G543="",'APR Data'!$H521,Override!$G543)</f>
        <v>3.391</v>
      </c>
      <c r="G521" s="68" t="s">
        <v>300</v>
      </c>
      <c r="H521" s="68" t="s">
        <v>888</v>
      </c>
      <c r="I521" s="68" t="s">
        <v>919</v>
      </c>
      <c r="J521" s="68" t="s">
        <v>886</v>
      </c>
      <c r="K521" s="68" t="str">
        <f t="shared" si="8"/>
        <v xml:space="preserve"> Security - Non-SEMD (wastewater)</v>
      </c>
    </row>
    <row r="522" spans="2:11">
      <c r="B522" s="68" t="s">
        <v>839</v>
      </c>
      <c r="C522" s="68" t="s">
        <v>272</v>
      </c>
      <c r="D522" s="68" t="s">
        <v>752</v>
      </c>
      <c r="E522" s="68" t="s">
        <v>900</v>
      </c>
      <c r="F522" s="68">
        <f>IF(Override!$G544="",'APR Data'!$H522,Override!$G544)</f>
        <v>0</v>
      </c>
      <c r="G522" s="68" t="s">
        <v>300</v>
      </c>
      <c r="H522" s="68" t="s">
        <v>888</v>
      </c>
      <c r="I522" s="68" t="s">
        <v>919</v>
      </c>
      <c r="J522" s="68" t="s">
        <v>887</v>
      </c>
      <c r="K522" s="68" t="str">
        <f t="shared" si="8"/>
        <v xml:space="preserve"> *Additional lines total (wastewater)</v>
      </c>
    </row>
    <row r="523" spans="2:11">
      <c r="B523" s="68" t="s">
        <v>839</v>
      </c>
      <c r="C523" s="68" t="s">
        <v>272</v>
      </c>
      <c r="D523" s="68" t="s">
        <v>308</v>
      </c>
      <c r="E523" s="68" t="s">
        <v>900</v>
      </c>
      <c r="F523" s="68">
        <f>IF(Override!$G545="",'APR Data'!$H523,Override!$G545)</f>
        <v>2.996</v>
      </c>
      <c r="G523" s="68" t="s">
        <v>300</v>
      </c>
      <c r="H523" s="68" t="s">
        <v>889</v>
      </c>
      <c r="I523" s="68" t="s">
        <v>919</v>
      </c>
      <c r="J523" s="92" t="s">
        <v>841</v>
      </c>
      <c r="K523" s="68" t="str">
        <f t="shared" si="8"/>
        <v xml:space="preserve"> Ecological improvements at abstractions (water)</v>
      </c>
    </row>
    <row r="524" spans="2:11">
      <c r="B524" s="68" t="s">
        <v>839</v>
      </c>
      <c r="C524" s="68" t="s">
        <v>272</v>
      </c>
      <c r="D524" s="68" t="s">
        <v>317</v>
      </c>
      <c r="E524" s="68" t="s">
        <v>900</v>
      </c>
      <c r="F524" s="68">
        <f>IF(Override!$G546="",'APR Data'!$H524,Override!$G546)</f>
        <v>3.9580000000000002</v>
      </c>
      <c r="G524" s="68" t="s">
        <v>300</v>
      </c>
      <c r="H524" s="68" t="s">
        <v>889</v>
      </c>
      <c r="I524" s="68" t="s">
        <v>919</v>
      </c>
      <c r="J524" s="92" t="s">
        <v>842</v>
      </c>
      <c r="K524" s="68" t="str">
        <f t="shared" si="8"/>
        <v xml:space="preserve"> Eels Regulations (measures at intakes) (water)</v>
      </c>
    </row>
    <row r="525" spans="2:11">
      <c r="B525" s="68" t="s">
        <v>839</v>
      </c>
      <c r="C525" s="68" t="s">
        <v>272</v>
      </c>
      <c r="D525" s="68" t="s">
        <v>326</v>
      </c>
      <c r="E525" s="68" t="s">
        <v>900</v>
      </c>
      <c r="F525" s="68">
        <f>IF(Override!$G547="",'APR Data'!$H525,Override!$G547)</f>
        <v>1.498</v>
      </c>
      <c r="G525" s="68" t="s">
        <v>300</v>
      </c>
      <c r="H525" s="68" t="s">
        <v>889</v>
      </c>
      <c r="I525" s="68" t="s">
        <v>919</v>
      </c>
      <c r="J525" s="92" t="s">
        <v>843</v>
      </c>
      <c r="K525" s="68" t="str">
        <f t="shared" si="8"/>
        <v xml:space="preserve"> Invasive Non Native Species (water)</v>
      </c>
    </row>
    <row r="526" spans="2:11">
      <c r="B526" s="68" t="s">
        <v>839</v>
      </c>
      <c r="C526" s="68" t="s">
        <v>272</v>
      </c>
      <c r="D526" s="68" t="s">
        <v>335</v>
      </c>
      <c r="E526" s="68" t="s">
        <v>900</v>
      </c>
      <c r="F526" s="68">
        <f>IF(Override!$G548="",'APR Data'!$H526,Override!$G548)</f>
        <v>3.617</v>
      </c>
      <c r="G526" s="68" t="s">
        <v>300</v>
      </c>
      <c r="H526" s="68" t="s">
        <v>889</v>
      </c>
      <c r="I526" s="68" t="s">
        <v>919</v>
      </c>
      <c r="J526" s="92" t="s">
        <v>844</v>
      </c>
      <c r="K526" s="68" t="str">
        <f t="shared" si="8"/>
        <v xml:space="preserve"> Drinking Water Protected Areas (schemes) (water)</v>
      </c>
    </row>
    <row r="527" spans="2:11">
      <c r="B527" s="68" t="s">
        <v>839</v>
      </c>
      <c r="C527" s="68" t="s">
        <v>272</v>
      </c>
      <c r="D527" s="68" t="s">
        <v>344</v>
      </c>
      <c r="E527" s="68" t="s">
        <v>900</v>
      </c>
      <c r="F527" s="68">
        <f>IF(Override!$G549="",'APR Data'!$H527,Override!$G549)</f>
        <v>5.5910000000000002</v>
      </c>
      <c r="G527" s="68" t="s">
        <v>300</v>
      </c>
      <c r="H527" s="68" t="s">
        <v>889</v>
      </c>
      <c r="I527" s="68" t="s">
        <v>919</v>
      </c>
      <c r="J527" s="92" t="s">
        <v>845</v>
      </c>
      <c r="K527" s="68" t="str">
        <f t="shared" si="8"/>
        <v xml:space="preserve"> Water Framework Directive measure (water)</v>
      </c>
    </row>
    <row r="528" spans="2:11">
      <c r="B528" s="68" t="s">
        <v>839</v>
      </c>
      <c r="C528" s="68" t="s">
        <v>272</v>
      </c>
      <c r="D528" s="68" t="s">
        <v>353</v>
      </c>
      <c r="E528" s="68" t="s">
        <v>900</v>
      </c>
      <c r="F528" s="68">
        <f>IF(Override!$G550="",'APR Data'!$H528,Override!$G550)</f>
        <v>0</v>
      </c>
      <c r="G528" s="68" t="s">
        <v>300</v>
      </c>
      <c r="H528" s="68" t="s">
        <v>889</v>
      </c>
      <c r="I528" s="68" t="s">
        <v>919</v>
      </c>
      <c r="J528" s="92" t="s">
        <v>846</v>
      </c>
      <c r="K528" s="68" t="str">
        <f t="shared" si="8"/>
        <v xml:space="preserve"> Investigations (water)</v>
      </c>
    </row>
    <row r="529" spans="2:11">
      <c r="B529" s="68" t="s">
        <v>839</v>
      </c>
      <c r="C529" s="68" t="s">
        <v>272</v>
      </c>
      <c r="D529" s="68" t="s">
        <v>362</v>
      </c>
      <c r="E529" s="68" t="s">
        <v>900</v>
      </c>
      <c r="F529" s="68">
        <f>IF(Override!$G551="",'APR Data'!$H529,Override!$G551)</f>
        <v>0</v>
      </c>
      <c r="G529" s="68" t="s">
        <v>300</v>
      </c>
      <c r="H529" s="68" t="s">
        <v>889</v>
      </c>
      <c r="I529" s="68" t="s">
        <v>919</v>
      </c>
      <c r="J529" s="92" t="s">
        <v>847</v>
      </c>
      <c r="K529" s="68" t="str">
        <f t="shared" si="8"/>
        <v xml:space="preserve"> Supply-side improvements delivering benefits in 2020-2025 (water)</v>
      </c>
    </row>
    <row r="530" spans="2:11">
      <c r="B530" s="68" t="s">
        <v>839</v>
      </c>
      <c r="C530" s="68" t="s">
        <v>272</v>
      </c>
      <c r="D530" s="68" t="s">
        <v>371</v>
      </c>
      <c r="E530" s="68" t="s">
        <v>900</v>
      </c>
      <c r="F530" s="68">
        <f>IF(Override!$G552="",'APR Data'!$H530,Override!$G552)</f>
        <v>0</v>
      </c>
      <c r="G530" s="68" t="s">
        <v>300</v>
      </c>
      <c r="H530" s="68" t="s">
        <v>889</v>
      </c>
      <c r="I530" s="68" t="s">
        <v>919</v>
      </c>
      <c r="J530" s="92" t="s">
        <v>848</v>
      </c>
      <c r="K530" s="68" t="str">
        <f t="shared" si="8"/>
        <v xml:space="preserve"> Demand-side improvements delivering benefits in 2020-2025 (excl leakage and metering) (water)</v>
      </c>
    </row>
    <row r="531" spans="2:11">
      <c r="B531" s="68" t="s">
        <v>839</v>
      </c>
      <c r="C531" s="68" t="s">
        <v>272</v>
      </c>
      <c r="D531" s="68" t="s">
        <v>380</v>
      </c>
      <c r="E531" s="68" t="s">
        <v>900</v>
      </c>
      <c r="F531" s="68">
        <f>IF(Override!$G553="",'APR Data'!$H531,Override!$G553)</f>
        <v>0</v>
      </c>
      <c r="G531" s="68" t="s">
        <v>300</v>
      </c>
      <c r="H531" s="68" t="s">
        <v>889</v>
      </c>
      <c r="I531" s="68" t="s">
        <v>919</v>
      </c>
      <c r="J531" s="92" t="s">
        <v>849</v>
      </c>
      <c r="K531" s="68" t="str">
        <f t="shared" si="8"/>
        <v xml:space="preserve"> Leakage improvements delivering benefits in 2020-2025 (water)</v>
      </c>
    </row>
    <row r="532" spans="2:11">
      <c r="B532" s="68" t="s">
        <v>839</v>
      </c>
      <c r="C532" s="68" t="s">
        <v>272</v>
      </c>
      <c r="D532" s="68" t="s">
        <v>389</v>
      </c>
      <c r="E532" s="68" t="s">
        <v>900</v>
      </c>
      <c r="F532" s="68">
        <f>IF(Override!$G554="",'APR Data'!$H532,Override!$G554)</f>
        <v>0</v>
      </c>
      <c r="G532" s="68" t="s">
        <v>300</v>
      </c>
      <c r="H532" s="68" t="s">
        <v>889</v>
      </c>
      <c r="I532" s="68" t="s">
        <v>919</v>
      </c>
      <c r="J532" s="92" t="s">
        <v>850</v>
      </c>
      <c r="K532" s="68" t="str">
        <f t="shared" si="8"/>
        <v xml:space="preserve"> Internal interconnectors delivering benefits in 2020-2025 (water)</v>
      </c>
    </row>
    <row r="533" spans="2:11">
      <c r="B533" s="68" t="s">
        <v>839</v>
      </c>
      <c r="C533" s="68" t="s">
        <v>272</v>
      </c>
      <c r="D533" s="68" t="s">
        <v>828</v>
      </c>
      <c r="E533" s="68" t="s">
        <v>900</v>
      </c>
      <c r="F533" s="68">
        <f>IF(Override!$G555="",'APR Data'!$H533,Override!$G555)</f>
        <v>0</v>
      </c>
      <c r="G533" s="68" t="s">
        <v>300</v>
      </c>
      <c r="H533" s="68" t="s">
        <v>889</v>
      </c>
      <c r="I533" s="68" t="s">
        <v>919</v>
      </c>
      <c r="J533" s="92" t="s">
        <v>851</v>
      </c>
      <c r="K533" s="68" t="str">
        <f t="shared" si="8"/>
        <v xml:space="preserve"> Supply demand balance improvements delivering benefits starting from 2026 (water)</v>
      </c>
    </row>
    <row r="534" spans="2:11">
      <c r="B534" s="68" t="s">
        <v>839</v>
      </c>
      <c r="C534" s="68" t="s">
        <v>272</v>
      </c>
      <c r="D534" s="68" t="s">
        <v>407</v>
      </c>
      <c r="E534" s="68" t="s">
        <v>900</v>
      </c>
      <c r="F534" s="68">
        <f>IF(Override!$G556="",'APR Data'!$H534,Override!$G556)</f>
        <v>0</v>
      </c>
      <c r="G534" s="68" t="s">
        <v>300</v>
      </c>
      <c r="H534" s="68" t="s">
        <v>889</v>
      </c>
      <c r="I534" s="68" t="s">
        <v>919</v>
      </c>
      <c r="J534" s="92" t="s">
        <v>852</v>
      </c>
      <c r="K534" s="68" t="str">
        <f t="shared" si="8"/>
        <v xml:space="preserve"> Strategic regional water resources (water)</v>
      </c>
    </row>
    <row r="535" spans="2:11">
      <c r="B535" s="68" t="s">
        <v>839</v>
      </c>
      <c r="C535" s="68" t="s">
        <v>272</v>
      </c>
      <c r="D535" s="68" t="s">
        <v>416</v>
      </c>
      <c r="E535" s="68" t="s">
        <v>900</v>
      </c>
      <c r="F535" s="68">
        <f>IF(Override!$G557="",'APR Data'!$H535,Override!$G557)</f>
        <v>52.511000000000003</v>
      </c>
      <c r="G535" s="68" t="s">
        <v>300</v>
      </c>
      <c r="H535" s="68" t="s">
        <v>889</v>
      </c>
      <c r="I535" s="68" t="s">
        <v>919</v>
      </c>
      <c r="J535" s="92" t="s">
        <v>853</v>
      </c>
      <c r="K535" s="68" t="str">
        <f t="shared" si="8"/>
        <v xml:space="preserve"> Total metering expenditure  (water)</v>
      </c>
    </row>
    <row r="536" spans="2:11">
      <c r="B536" s="68" t="s">
        <v>839</v>
      </c>
      <c r="C536" s="68" t="s">
        <v>272</v>
      </c>
      <c r="D536" s="68" t="s">
        <v>425</v>
      </c>
      <c r="E536" s="68" t="s">
        <v>900</v>
      </c>
      <c r="F536" s="68">
        <f>IF(Override!$G558="",'APR Data'!$H536,Override!$G558)</f>
        <v>0</v>
      </c>
      <c r="G536" s="68" t="s">
        <v>300</v>
      </c>
      <c r="H536" s="68" t="s">
        <v>889</v>
      </c>
      <c r="I536" s="68" t="s">
        <v>919</v>
      </c>
      <c r="J536" s="92" t="s">
        <v>854</v>
      </c>
      <c r="K536" s="68" t="str">
        <f t="shared" si="8"/>
        <v xml:space="preserve"> Improvments to taste, odour and colour (water)</v>
      </c>
    </row>
    <row r="537" spans="2:11">
      <c r="B537" s="68" t="s">
        <v>839</v>
      </c>
      <c r="C537" s="68" t="s">
        <v>272</v>
      </c>
      <c r="D537" s="68" t="s">
        <v>434</v>
      </c>
      <c r="E537" s="68" t="s">
        <v>900</v>
      </c>
      <c r="F537" s="68">
        <f>IF(Override!$G559="",'APR Data'!$H537,Override!$G559)</f>
        <v>0</v>
      </c>
      <c r="G537" s="68" t="s">
        <v>300</v>
      </c>
      <c r="H537" s="68" t="s">
        <v>889</v>
      </c>
      <c r="I537" s="68" t="s">
        <v>920</v>
      </c>
      <c r="J537" s="92" t="s">
        <v>855</v>
      </c>
      <c r="K537" s="68" t="str">
        <f t="shared" si="8"/>
        <v xml:space="preserve"> Addressing raw water deterioration (grey solutions) (water)</v>
      </c>
    </row>
    <row r="538" spans="2:11">
      <c r="B538" s="68" t="s">
        <v>839</v>
      </c>
      <c r="C538" s="68" t="s">
        <v>272</v>
      </c>
      <c r="D538" s="68" t="s">
        <v>440</v>
      </c>
      <c r="E538" s="68" t="s">
        <v>900</v>
      </c>
      <c r="F538" s="68">
        <f>IF(Override!$G560="",'APR Data'!$H538,Override!$G560)</f>
        <v>0</v>
      </c>
      <c r="G538" s="68" t="s">
        <v>300</v>
      </c>
      <c r="H538" s="68" t="s">
        <v>889</v>
      </c>
      <c r="I538" s="68" t="s">
        <v>920</v>
      </c>
      <c r="J538" s="92" t="s">
        <v>856</v>
      </c>
      <c r="K538" s="68" t="str">
        <f t="shared" si="8"/>
        <v xml:space="preserve"> Addressing raw water deterioration (green solutions) (water)</v>
      </c>
    </row>
    <row r="539" spans="2:11">
      <c r="B539" s="68" t="s">
        <v>839</v>
      </c>
      <c r="C539" s="68" t="s">
        <v>272</v>
      </c>
      <c r="D539" s="68" t="s">
        <v>446</v>
      </c>
      <c r="E539" s="68" t="s">
        <v>900</v>
      </c>
      <c r="F539" s="68">
        <f>IF(Override!$G561="",'APR Data'!$H539,Override!$G561)</f>
        <v>33.244</v>
      </c>
      <c r="G539" s="68" t="s">
        <v>300</v>
      </c>
      <c r="H539" s="68" t="s">
        <v>889</v>
      </c>
      <c r="I539" s="68" t="s">
        <v>919</v>
      </c>
      <c r="J539" s="92" t="s">
        <v>857</v>
      </c>
      <c r="K539" s="68" t="str">
        <f t="shared" si="8"/>
        <v xml:space="preserve"> Addressing raw water deterioration (total) (water)</v>
      </c>
    </row>
    <row r="540" spans="2:11">
      <c r="B540" s="68" t="s">
        <v>839</v>
      </c>
      <c r="C540" s="68" t="s">
        <v>272</v>
      </c>
      <c r="D540" s="68" t="s">
        <v>455</v>
      </c>
      <c r="E540" s="68" t="s">
        <v>900</v>
      </c>
      <c r="F540" s="68">
        <f>IF(Override!$G562="",'APR Data'!$H540,Override!$G562)</f>
        <v>6.9000000000000006E-2</v>
      </c>
      <c r="G540" s="68" t="s">
        <v>300</v>
      </c>
      <c r="H540" s="68" t="s">
        <v>889</v>
      </c>
      <c r="I540" s="68" t="s">
        <v>919</v>
      </c>
      <c r="J540" s="92" t="s">
        <v>858</v>
      </c>
      <c r="K540" s="68" t="str">
        <f t="shared" si="8"/>
        <v xml:space="preserve"> Improvements to river flow (water)</v>
      </c>
    </row>
    <row r="541" spans="2:11">
      <c r="B541" s="68" t="s">
        <v>839</v>
      </c>
      <c r="C541" s="68" t="s">
        <v>272</v>
      </c>
      <c r="D541" s="68" t="s">
        <v>464</v>
      </c>
      <c r="E541" s="68" t="s">
        <v>900</v>
      </c>
      <c r="F541" s="68">
        <f>IF(Override!$G563="",'APR Data'!$H541,Override!$G563)</f>
        <v>95.88600000000001</v>
      </c>
      <c r="G541" s="68" t="s">
        <v>300</v>
      </c>
      <c r="H541" s="68" t="s">
        <v>889</v>
      </c>
      <c r="I541" s="68" t="s">
        <v>919</v>
      </c>
      <c r="J541" s="92" t="s">
        <v>859</v>
      </c>
      <c r="K541" s="68" t="str">
        <f t="shared" si="8"/>
        <v xml:space="preserve"> Enhancing resilience to low probability high consequence events (water)</v>
      </c>
    </row>
    <row r="542" spans="2:11">
      <c r="B542" s="68" t="s">
        <v>839</v>
      </c>
      <c r="C542" s="68" t="s">
        <v>272</v>
      </c>
      <c r="D542" s="68" t="s">
        <v>473</v>
      </c>
      <c r="E542" s="68" t="s">
        <v>900</v>
      </c>
      <c r="F542" s="68">
        <f>IF(Override!$G564="",'APR Data'!$H542,Override!$G564)</f>
        <v>0</v>
      </c>
      <c r="G542" s="68" t="s">
        <v>300</v>
      </c>
      <c r="H542" s="68" t="s">
        <v>889</v>
      </c>
      <c r="I542" s="68" t="s">
        <v>920</v>
      </c>
      <c r="J542" s="92" t="s">
        <v>860</v>
      </c>
      <c r="K542" s="68" t="str">
        <f t="shared" si="8"/>
        <v xml:space="preserve"> Conditioning water to reduce plumbosolvency (water)</v>
      </c>
    </row>
    <row r="543" spans="2:11">
      <c r="B543" s="68" t="s">
        <v>839</v>
      </c>
      <c r="C543" s="68" t="s">
        <v>272</v>
      </c>
      <c r="D543" s="68" t="s">
        <v>482</v>
      </c>
      <c r="E543" s="68" t="s">
        <v>900</v>
      </c>
      <c r="F543" s="68">
        <f>IF(Override!$G565="",'APR Data'!$H543,Override!$G565)</f>
        <v>0</v>
      </c>
      <c r="G543" s="68" t="s">
        <v>300</v>
      </c>
      <c r="H543" s="68" t="s">
        <v>889</v>
      </c>
      <c r="I543" s="68" t="s">
        <v>920</v>
      </c>
      <c r="J543" s="92" t="s">
        <v>861</v>
      </c>
      <c r="K543" s="68" t="str">
        <f t="shared" si="8"/>
        <v xml:space="preserve"> Lead communication pipes replaced or relined for water quality(water)</v>
      </c>
    </row>
    <row r="544" spans="2:11">
      <c r="B544" s="68" t="s">
        <v>839</v>
      </c>
      <c r="C544" s="68" t="s">
        <v>272</v>
      </c>
      <c r="D544" s="68" t="s">
        <v>491</v>
      </c>
      <c r="E544" s="68" t="s">
        <v>900</v>
      </c>
      <c r="F544" s="68">
        <f>IF(Override!$G566="",'APR Data'!$H544,Override!$G566)</f>
        <v>0</v>
      </c>
      <c r="G544" s="68" t="s">
        <v>300</v>
      </c>
      <c r="H544" s="68" t="s">
        <v>889</v>
      </c>
      <c r="I544" s="68" t="s">
        <v>920</v>
      </c>
      <c r="J544" s="92" t="s">
        <v>862</v>
      </c>
      <c r="K544" s="68" t="str">
        <f t="shared" si="8"/>
        <v xml:space="preserve"> Other lead reduction related activity (water)</v>
      </c>
    </row>
    <row r="545" spans="2:11">
      <c r="B545" s="68" t="s">
        <v>839</v>
      </c>
      <c r="C545" s="68" t="s">
        <v>272</v>
      </c>
      <c r="D545" s="68" t="s">
        <v>500</v>
      </c>
      <c r="E545" s="68" t="s">
        <v>900</v>
      </c>
      <c r="F545" s="68">
        <f>IF(Override!$G567="",'APR Data'!$H545,Override!$G567)</f>
        <v>12.519</v>
      </c>
      <c r="G545" s="68" t="s">
        <v>300</v>
      </c>
      <c r="H545" s="68" t="s">
        <v>889</v>
      </c>
      <c r="I545" s="68" t="s">
        <v>919</v>
      </c>
      <c r="J545" s="92" t="s">
        <v>863</v>
      </c>
      <c r="K545" s="68" t="str">
        <f t="shared" si="8"/>
        <v xml:space="preserve"> Meeting lead standards (Total) (water)</v>
      </c>
    </row>
    <row r="546" spans="2:11">
      <c r="B546" s="68" t="s">
        <v>839</v>
      </c>
      <c r="C546" s="68" t="s">
        <v>272</v>
      </c>
      <c r="D546" s="68" t="s">
        <v>509</v>
      </c>
      <c r="E546" s="68" t="s">
        <v>900</v>
      </c>
      <c r="F546" s="68">
        <f>IF(Override!$G568="",'APR Data'!$H546,Override!$G568)</f>
        <v>11.302</v>
      </c>
      <c r="G546" s="68" t="s">
        <v>300</v>
      </c>
      <c r="H546" s="68" t="s">
        <v>889</v>
      </c>
      <c r="I546" s="68" t="s">
        <v>919</v>
      </c>
      <c r="J546" s="92" t="s">
        <v>864</v>
      </c>
      <c r="K546" s="68" t="str">
        <f t="shared" si="8"/>
        <v xml:space="preserve"> Security - SEMD (water)</v>
      </c>
    </row>
    <row r="547" spans="2:11">
      <c r="B547" s="68" t="s">
        <v>839</v>
      </c>
      <c r="C547" s="68" t="s">
        <v>272</v>
      </c>
      <c r="D547" s="68" t="s">
        <v>518</v>
      </c>
      <c r="E547" s="68" t="s">
        <v>900</v>
      </c>
      <c r="F547" s="68">
        <f>IF(Override!$G569="",'APR Data'!$H547,Override!$G569)</f>
        <v>0</v>
      </c>
      <c r="G547" s="68" t="s">
        <v>300</v>
      </c>
      <c r="H547" s="68" t="s">
        <v>889</v>
      </c>
      <c r="I547" s="68" t="s">
        <v>919</v>
      </c>
      <c r="J547" s="92" t="s">
        <v>865</v>
      </c>
      <c r="K547" s="68" t="str">
        <f t="shared" si="8"/>
        <v xml:space="preserve"> Security - Non-SEMD (water)</v>
      </c>
    </row>
    <row r="548" spans="2:11">
      <c r="B548" s="68" t="s">
        <v>839</v>
      </c>
      <c r="C548" s="68" t="s">
        <v>272</v>
      </c>
      <c r="D548" s="68" t="s">
        <v>527</v>
      </c>
      <c r="E548" s="68" t="s">
        <v>900</v>
      </c>
      <c r="F548" s="68">
        <f>IF(Override!$G570="",'APR Data'!$H548,Override!$G570)</f>
        <v>0</v>
      </c>
      <c r="G548" s="68" t="s">
        <v>300</v>
      </c>
      <c r="H548" s="68" t="s">
        <v>889</v>
      </c>
      <c r="I548" s="68" t="s">
        <v>919</v>
      </c>
      <c r="J548" s="92" t="s">
        <v>866</v>
      </c>
      <c r="K548" s="68" t="str">
        <f t="shared" si="8"/>
        <v xml:space="preserve"> *Additional lines total (water)</v>
      </c>
    </row>
    <row r="549" spans="2:11">
      <c r="B549" s="68" t="s">
        <v>839</v>
      </c>
      <c r="C549" s="68" t="s">
        <v>272</v>
      </c>
      <c r="D549" s="68" t="s">
        <v>590</v>
      </c>
      <c r="E549" s="68" t="s">
        <v>900</v>
      </c>
      <c r="F549" s="68">
        <f>IF(Override!$G571="",'APR Data'!$H549,Override!$G571)</f>
        <v>0</v>
      </c>
      <c r="G549" s="68" t="s">
        <v>300</v>
      </c>
      <c r="H549" s="68" t="s">
        <v>889</v>
      </c>
      <c r="I549" s="68" t="s">
        <v>919</v>
      </c>
      <c r="J549" s="68" t="s">
        <v>867</v>
      </c>
      <c r="K549" s="68" t="str">
        <f t="shared" si="8"/>
        <v xml:space="preserve"> Conservation drivers (wastewater)</v>
      </c>
    </row>
    <row r="550" spans="2:11">
      <c r="B550" s="68" t="s">
        <v>839</v>
      </c>
      <c r="C550" s="68" t="s">
        <v>272</v>
      </c>
      <c r="D550" s="68" t="s">
        <v>599</v>
      </c>
      <c r="E550" s="68" t="s">
        <v>900</v>
      </c>
      <c r="F550" s="68">
        <f>IF(Override!$G572="",'APR Data'!$H550,Override!$G572)</f>
        <v>2.343</v>
      </c>
      <c r="G550" s="68" t="s">
        <v>300</v>
      </c>
      <c r="H550" s="68" t="s">
        <v>889</v>
      </c>
      <c r="I550" s="68" t="s">
        <v>919</v>
      </c>
      <c r="J550" s="68" t="s">
        <v>868</v>
      </c>
      <c r="K550" s="68" t="str">
        <f t="shared" si="8"/>
        <v xml:space="preserve"> Event Duration Monitoring at intermittent discharges (wastewater)</v>
      </c>
    </row>
    <row r="551" spans="2:11">
      <c r="B551" s="68" t="s">
        <v>839</v>
      </c>
      <c r="C551" s="68" t="s">
        <v>272</v>
      </c>
      <c r="D551" s="68" t="s">
        <v>608</v>
      </c>
      <c r="E551" s="68" t="s">
        <v>900</v>
      </c>
      <c r="F551" s="68">
        <f>IF(Override!$G573="",'APR Data'!$H551,Override!$G573)</f>
        <v>4.7729999999999997</v>
      </c>
      <c r="G551" s="68" t="s">
        <v>300</v>
      </c>
      <c r="H551" s="68" t="s">
        <v>889</v>
      </c>
      <c r="I551" s="68" t="s">
        <v>919</v>
      </c>
      <c r="J551" s="68" t="s">
        <v>869</v>
      </c>
      <c r="K551" s="68" t="str">
        <f t="shared" si="8"/>
        <v xml:space="preserve"> Flow monitoring at sewage treatment works (wastewater)</v>
      </c>
    </row>
    <row r="552" spans="2:11">
      <c r="B552" s="68" t="s">
        <v>839</v>
      </c>
      <c r="C552" s="68" t="s">
        <v>272</v>
      </c>
      <c r="D552" s="68" t="s">
        <v>617</v>
      </c>
      <c r="E552" s="68" t="s">
        <v>900</v>
      </c>
      <c r="F552" s="68">
        <f>IF(Override!$G574="",'APR Data'!$H552,Override!$G574)</f>
        <v>41.478999999999999</v>
      </c>
      <c r="G552" s="68" t="s">
        <v>300</v>
      </c>
      <c r="H552" s="68" t="s">
        <v>889</v>
      </c>
      <c r="I552" s="68" t="s">
        <v>919</v>
      </c>
      <c r="J552" s="68" t="s">
        <v>870</v>
      </c>
      <c r="K552" s="68" t="str">
        <f t="shared" si="8"/>
        <v xml:space="preserve"> Schemes to increase flow to full treatment (wastewater)</v>
      </c>
    </row>
    <row r="553" spans="2:11">
      <c r="B553" s="68" t="s">
        <v>839</v>
      </c>
      <c r="C553" s="68" t="s">
        <v>272</v>
      </c>
      <c r="D553" s="68" t="s">
        <v>626</v>
      </c>
      <c r="E553" s="68" t="s">
        <v>900</v>
      </c>
      <c r="F553" s="68">
        <f>IF(Override!$G575="",'APR Data'!$H553,Override!$G575)</f>
        <v>0.92800000000000005</v>
      </c>
      <c r="G553" s="68" t="s">
        <v>300</v>
      </c>
      <c r="H553" s="68" t="s">
        <v>889</v>
      </c>
      <c r="I553" s="68" t="s">
        <v>919</v>
      </c>
      <c r="J553" s="68" t="s">
        <v>871</v>
      </c>
      <c r="K553" s="68" t="str">
        <f t="shared" si="8"/>
        <v xml:space="preserve"> Schemes to increase storm tank capacity (wastewater)</v>
      </c>
    </row>
    <row r="554" spans="2:11">
      <c r="B554" s="68" t="s">
        <v>839</v>
      </c>
      <c r="C554" s="68" t="s">
        <v>272</v>
      </c>
      <c r="D554" s="68" t="s">
        <v>818</v>
      </c>
      <c r="E554" s="68" t="s">
        <v>900</v>
      </c>
      <c r="F554" s="68">
        <f>IF(Override!$G576="",'APR Data'!$H554,Override!$G576)</f>
        <v>18.655999999999999</v>
      </c>
      <c r="G554" s="68" t="s">
        <v>300</v>
      </c>
      <c r="H554" s="68" t="s">
        <v>889</v>
      </c>
      <c r="I554" s="68" t="s">
        <v>919</v>
      </c>
      <c r="J554" s="68" t="s">
        <v>872</v>
      </c>
      <c r="K554" s="68" t="str">
        <f t="shared" si="8"/>
        <v xml:space="preserve"> Storage schemes to reduce spill frequency at CSOs, storm tanks, etc (wastewater)</v>
      </c>
    </row>
    <row r="555" spans="2:11">
      <c r="B555" s="68" t="s">
        <v>839</v>
      </c>
      <c r="C555" s="68" t="s">
        <v>272</v>
      </c>
      <c r="D555" s="68" t="s">
        <v>635</v>
      </c>
      <c r="E555" s="68" t="s">
        <v>900</v>
      </c>
      <c r="F555" s="68">
        <f>IF(Override!$G577="",'APR Data'!$H555,Override!$G577)</f>
        <v>8.16</v>
      </c>
      <c r="G555" s="68" t="s">
        <v>300</v>
      </c>
      <c r="H555" s="68" t="s">
        <v>889</v>
      </c>
      <c r="I555" s="68" t="s">
        <v>919</v>
      </c>
      <c r="J555" s="68" t="s">
        <v>873</v>
      </c>
      <c r="K555" s="68" t="str">
        <f t="shared" si="8"/>
        <v xml:space="preserve"> Chemical removals schemes (wastewater)</v>
      </c>
    </row>
    <row r="556" spans="2:11">
      <c r="B556" s="68" t="s">
        <v>839</v>
      </c>
      <c r="C556" s="68" t="s">
        <v>272</v>
      </c>
      <c r="D556" s="68" t="s">
        <v>644</v>
      </c>
      <c r="E556" s="68" t="s">
        <v>900</v>
      </c>
      <c r="F556" s="68">
        <f>IF(Override!$G578="",'APR Data'!$H556,Override!$G578)</f>
        <v>2.15</v>
      </c>
      <c r="G556" s="68" t="s">
        <v>300</v>
      </c>
      <c r="H556" s="68" t="s">
        <v>889</v>
      </c>
      <c r="I556" s="68" t="s">
        <v>919</v>
      </c>
      <c r="J556" s="68" t="s">
        <v>874</v>
      </c>
      <c r="K556" s="68" t="str">
        <f t="shared" si="8"/>
        <v xml:space="preserve"> Chemicals monitoring/ investigations/ options appraisals (wastewater)</v>
      </c>
    </row>
    <row r="557" spans="2:11">
      <c r="B557" s="68" t="s">
        <v>839</v>
      </c>
      <c r="C557" s="68" t="s">
        <v>272</v>
      </c>
      <c r="D557" s="68" t="s">
        <v>650</v>
      </c>
      <c r="E557" s="68" t="s">
        <v>900</v>
      </c>
      <c r="F557" s="68">
        <f>IF(Override!$G579="",'APR Data'!$H557,Override!$G579)</f>
        <v>0</v>
      </c>
      <c r="G557" s="68" t="s">
        <v>300</v>
      </c>
      <c r="H557" s="68" t="s">
        <v>889</v>
      </c>
      <c r="I557" s="68" t="s">
        <v>919</v>
      </c>
      <c r="J557" s="68" t="s">
        <v>875</v>
      </c>
      <c r="K557" s="68" t="str">
        <f t="shared" si="8"/>
        <v xml:space="preserve"> Nitrogen removal (wastewater)</v>
      </c>
    </row>
    <row r="558" spans="2:11">
      <c r="B558" s="68" t="s">
        <v>839</v>
      </c>
      <c r="C558" s="68" t="s">
        <v>272</v>
      </c>
      <c r="D558" s="68" t="s">
        <v>659</v>
      </c>
      <c r="E558" s="68" t="s">
        <v>900</v>
      </c>
      <c r="F558" s="68">
        <f>IF(Override!$G580="",'APR Data'!$H558,Override!$G580)</f>
        <v>81.218999999999994</v>
      </c>
      <c r="G558" s="68" t="s">
        <v>300</v>
      </c>
      <c r="H558" s="68" t="s">
        <v>889</v>
      </c>
      <c r="I558" s="68" t="s">
        <v>919</v>
      </c>
      <c r="J558" s="68" t="s">
        <v>876</v>
      </c>
      <c r="K558" s="68" t="str">
        <f t="shared" si="8"/>
        <v xml:space="preserve"> Phosphorus removal (wastewater)</v>
      </c>
    </row>
    <row r="559" spans="2:11">
      <c r="B559" s="68" t="s">
        <v>839</v>
      </c>
      <c r="C559" s="68" t="s">
        <v>272</v>
      </c>
      <c r="D559" s="68" t="s">
        <v>668</v>
      </c>
      <c r="E559" s="68" t="s">
        <v>900</v>
      </c>
      <c r="F559" s="68">
        <f>IF(Override!$G581="",'APR Data'!$H559,Override!$G581)</f>
        <v>9.9</v>
      </c>
      <c r="G559" s="68" t="s">
        <v>300</v>
      </c>
      <c r="H559" s="68" t="s">
        <v>889</v>
      </c>
      <c r="I559" s="68" t="s">
        <v>919</v>
      </c>
      <c r="J559" s="68" t="s">
        <v>877</v>
      </c>
      <c r="K559" s="68" t="str">
        <f t="shared" si="8"/>
        <v xml:space="preserve"> Reduction of sanitary parameters (wastewater)</v>
      </c>
    </row>
    <row r="560" spans="2:11">
      <c r="B560" s="68" t="s">
        <v>839</v>
      </c>
      <c r="C560" s="68" t="s">
        <v>272</v>
      </c>
      <c r="D560" s="68" t="s">
        <v>677</v>
      </c>
      <c r="E560" s="68" t="s">
        <v>900</v>
      </c>
      <c r="F560" s="68">
        <f>IF(Override!$G582="",'APR Data'!$H560,Override!$G582)</f>
        <v>0</v>
      </c>
      <c r="G560" s="68" t="s">
        <v>300</v>
      </c>
      <c r="H560" s="68" t="s">
        <v>889</v>
      </c>
      <c r="I560" s="68" t="s">
        <v>919</v>
      </c>
      <c r="J560" s="68" t="s">
        <v>878</v>
      </c>
      <c r="K560" s="68" t="str">
        <f t="shared" si="8"/>
        <v xml:space="preserve"> UV disinfection (or similar) (wastewater)</v>
      </c>
    </row>
    <row r="561" spans="2:11">
      <c r="B561" s="68" t="s">
        <v>839</v>
      </c>
      <c r="C561" s="68" t="s">
        <v>272</v>
      </c>
      <c r="D561" s="68" t="s">
        <v>686</v>
      </c>
      <c r="E561" s="68" t="s">
        <v>900</v>
      </c>
      <c r="F561" s="68">
        <f>IF(Override!$G583="",'APR Data'!$H561,Override!$G583)</f>
        <v>14.791999999999998</v>
      </c>
      <c r="G561" s="68" t="s">
        <v>300</v>
      </c>
      <c r="H561" s="68" t="s">
        <v>889</v>
      </c>
      <c r="I561" s="68" t="s">
        <v>919</v>
      </c>
      <c r="J561" s="68" t="s">
        <v>879</v>
      </c>
      <c r="K561" s="68" t="str">
        <f t="shared" si="8"/>
        <v xml:space="preserve"> Investigations (wastewater)</v>
      </c>
    </row>
    <row r="562" spans="2:11">
      <c r="B562" s="68" t="s">
        <v>839</v>
      </c>
      <c r="C562" s="68" t="s">
        <v>272</v>
      </c>
      <c r="D562" s="68" t="s">
        <v>692</v>
      </c>
      <c r="E562" s="68" t="s">
        <v>900</v>
      </c>
      <c r="F562" s="68">
        <f>IF(Override!$G586="",'APR Data'!$H562,Override!$G586)</f>
        <v>2.4359999999999999</v>
      </c>
      <c r="G562" s="68" t="s">
        <v>300</v>
      </c>
      <c r="H562" s="68" t="s">
        <v>889</v>
      </c>
      <c r="I562" s="68" t="s">
        <v>919</v>
      </c>
      <c r="J562" s="68" t="s">
        <v>880</v>
      </c>
      <c r="K562" s="68" t="str">
        <f t="shared" si="8"/>
        <v xml:space="preserve"> First time sewerage (wastewater)</v>
      </c>
    </row>
    <row r="563" spans="2:11">
      <c r="B563" s="68" t="s">
        <v>839</v>
      </c>
      <c r="C563" s="68" t="s">
        <v>272</v>
      </c>
      <c r="D563" s="68" t="s">
        <v>701</v>
      </c>
      <c r="E563" s="68" t="s">
        <v>900</v>
      </c>
      <c r="F563" s="68">
        <f>IF(Override!$G587="",'APR Data'!$H563,Override!$G587)</f>
        <v>0</v>
      </c>
      <c r="G563" s="68" t="s">
        <v>300</v>
      </c>
      <c r="H563" s="68" t="s">
        <v>889</v>
      </c>
      <c r="I563" s="68" t="s">
        <v>919</v>
      </c>
      <c r="J563" s="68" t="s">
        <v>881</v>
      </c>
      <c r="K563" s="68" t="str">
        <f t="shared" si="8"/>
        <v xml:space="preserve"> Sludge enhancement (quality) (wastewater)</v>
      </c>
    </row>
    <row r="564" spans="2:11">
      <c r="B564" s="68" t="s">
        <v>839</v>
      </c>
      <c r="C564" s="68" t="s">
        <v>272</v>
      </c>
      <c r="D564" s="68" t="s">
        <v>710</v>
      </c>
      <c r="E564" s="68" t="s">
        <v>900</v>
      </c>
      <c r="F564" s="68">
        <f>IF(Override!$G588="",'APR Data'!$H564,Override!$G588)</f>
        <v>0</v>
      </c>
      <c r="G564" s="68" t="s">
        <v>300</v>
      </c>
      <c r="H564" s="68" t="s">
        <v>889</v>
      </c>
      <c r="I564" s="68" t="s">
        <v>919</v>
      </c>
      <c r="J564" s="68" t="s">
        <v>882</v>
      </c>
      <c r="K564" s="68" t="str">
        <f t="shared" si="8"/>
        <v xml:space="preserve"> Sludge enhancement (growth) (wastewater)</v>
      </c>
    </row>
    <row r="565" spans="2:11">
      <c r="B565" s="68" t="s">
        <v>839</v>
      </c>
      <c r="C565" s="68" t="s">
        <v>272</v>
      </c>
      <c r="D565" s="68" t="s">
        <v>719</v>
      </c>
      <c r="E565" s="68" t="s">
        <v>900</v>
      </c>
      <c r="F565" s="68">
        <f>IF(Override!$G589="",'APR Data'!$H565,Override!$G589)</f>
        <v>0</v>
      </c>
      <c r="G565" s="68" t="s">
        <v>300</v>
      </c>
      <c r="H565" s="68" t="s">
        <v>889</v>
      </c>
      <c r="I565" s="68" t="s">
        <v>919</v>
      </c>
      <c r="J565" s="68" t="s">
        <v>883</v>
      </c>
      <c r="K565" s="68" t="str">
        <f t="shared" si="8"/>
        <v xml:space="preserve"> Odour (wastewater)</v>
      </c>
    </row>
    <row r="566" spans="2:11">
      <c r="B566" s="68" t="s">
        <v>839</v>
      </c>
      <c r="C566" s="68" t="s">
        <v>272</v>
      </c>
      <c r="D566" s="68" t="s">
        <v>728</v>
      </c>
      <c r="E566" s="68" t="s">
        <v>900</v>
      </c>
      <c r="F566" s="68">
        <f>IF(Override!$G590="",'APR Data'!$H566,Override!$G590)</f>
        <v>46.661000000000001</v>
      </c>
      <c r="G566" s="68" t="s">
        <v>300</v>
      </c>
      <c r="H566" s="68" t="s">
        <v>889</v>
      </c>
      <c r="I566" s="68" t="s">
        <v>919</v>
      </c>
      <c r="J566" s="68" t="s">
        <v>884</v>
      </c>
      <c r="K566" s="68" t="str">
        <f t="shared" si="8"/>
        <v xml:space="preserve"> Enhancing resilience to low probability high consequence events (wastewater)</v>
      </c>
    </row>
    <row r="567" spans="2:11">
      <c r="B567" s="68" t="s">
        <v>839</v>
      </c>
      <c r="C567" s="68" t="s">
        <v>272</v>
      </c>
      <c r="D567" s="68" t="s">
        <v>737</v>
      </c>
      <c r="E567" s="68" t="s">
        <v>900</v>
      </c>
      <c r="F567" s="68">
        <f>IF(Override!$G591="",'APR Data'!$H567,Override!$G591)</f>
        <v>0</v>
      </c>
      <c r="G567" s="68" t="s">
        <v>300</v>
      </c>
      <c r="H567" s="68" t="s">
        <v>889</v>
      </c>
      <c r="I567" s="68" t="s">
        <v>919</v>
      </c>
      <c r="J567" s="68" t="s">
        <v>885</v>
      </c>
      <c r="K567" s="68" t="str">
        <f t="shared" si="8"/>
        <v xml:space="preserve"> Security - SEMD (wastewater)</v>
      </c>
    </row>
    <row r="568" spans="2:11">
      <c r="B568" s="68" t="s">
        <v>839</v>
      </c>
      <c r="C568" s="68" t="s">
        <v>272</v>
      </c>
      <c r="D568" s="68" t="s">
        <v>746</v>
      </c>
      <c r="E568" s="68" t="s">
        <v>900</v>
      </c>
      <c r="F568" s="68">
        <f>IF(Override!$G592="",'APR Data'!$H568,Override!$G592)</f>
        <v>4.7450000000000001</v>
      </c>
      <c r="G568" s="68" t="s">
        <v>300</v>
      </c>
      <c r="H568" s="68" t="s">
        <v>889</v>
      </c>
      <c r="I568" s="68" t="s">
        <v>919</v>
      </c>
      <c r="J568" s="68" t="s">
        <v>886</v>
      </c>
      <c r="K568" s="68" t="str">
        <f t="shared" si="8"/>
        <v xml:space="preserve"> Security - Non-SEMD (wastewater)</v>
      </c>
    </row>
    <row r="569" spans="2:11">
      <c r="B569" s="68" t="s">
        <v>839</v>
      </c>
      <c r="C569" s="68" t="s">
        <v>272</v>
      </c>
      <c r="D569" s="68" t="s">
        <v>755</v>
      </c>
      <c r="E569" s="68" t="s">
        <v>900</v>
      </c>
      <c r="F569" s="68">
        <f>IF(Override!$G593="",'APR Data'!$H569,Override!$G593)</f>
        <v>0</v>
      </c>
      <c r="G569" s="68" t="s">
        <v>300</v>
      </c>
      <c r="H569" s="68" t="s">
        <v>889</v>
      </c>
      <c r="I569" s="68" t="s">
        <v>919</v>
      </c>
      <c r="J569" s="68" t="s">
        <v>887</v>
      </c>
      <c r="K569" s="68" t="str">
        <f t="shared" si="8"/>
        <v xml:space="preserve"> *Additional lines total (wastewater)</v>
      </c>
    </row>
    <row r="570" spans="2:11">
      <c r="B570" s="68" t="s">
        <v>839</v>
      </c>
      <c r="C570" s="68" t="s">
        <v>273</v>
      </c>
      <c r="D570" s="68" t="s">
        <v>302</v>
      </c>
      <c r="E570" s="68" t="s">
        <v>900</v>
      </c>
      <c r="F570" s="68">
        <f>IF(Override!$G594="",'APR Data'!$H570,Override!$G594)</f>
        <v>8.4000000000000005E-2</v>
      </c>
      <c r="G570" s="68" t="s">
        <v>300</v>
      </c>
      <c r="H570" s="68" t="s">
        <v>840</v>
      </c>
      <c r="I570" s="68" t="s">
        <v>919</v>
      </c>
      <c r="J570" s="92" t="s">
        <v>841</v>
      </c>
      <c r="K570" s="68" t="str">
        <f t="shared" si="8"/>
        <v>Ecological improvements at abstractions (water)</v>
      </c>
    </row>
    <row r="571" spans="2:11">
      <c r="B571" s="68" t="s">
        <v>839</v>
      </c>
      <c r="C571" s="68" t="s">
        <v>273</v>
      </c>
      <c r="D571" s="68" t="s">
        <v>311</v>
      </c>
      <c r="E571" s="68" t="s">
        <v>900</v>
      </c>
      <c r="F571" s="68">
        <f>IF(Override!$G595="",'APR Data'!$H571,Override!$G595)</f>
        <v>16.338999999999999</v>
      </c>
      <c r="G571" s="68" t="s">
        <v>300</v>
      </c>
      <c r="H571" s="68" t="s">
        <v>840</v>
      </c>
      <c r="I571" s="68" t="s">
        <v>919</v>
      </c>
      <c r="J571" s="92" t="s">
        <v>842</v>
      </c>
      <c r="K571" s="68" t="str">
        <f t="shared" si="8"/>
        <v>Eels Regulations (measures at intakes) (water)</v>
      </c>
    </row>
    <row r="572" spans="2:11">
      <c r="B572" s="68" t="s">
        <v>839</v>
      </c>
      <c r="C572" s="68" t="s">
        <v>273</v>
      </c>
      <c r="D572" s="68" t="s">
        <v>320</v>
      </c>
      <c r="E572" s="68" t="s">
        <v>900</v>
      </c>
      <c r="F572" s="68">
        <f>IF(Override!$G596="",'APR Data'!$H572,Override!$G596)</f>
        <v>0.32700000000000001</v>
      </c>
      <c r="G572" s="68" t="s">
        <v>300</v>
      </c>
      <c r="H572" s="68" t="s">
        <v>840</v>
      </c>
      <c r="I572" s="68" t="s">
        <v>919</v>
      </c>
      <c r="J572" s="92" t="s">
        <v>843</v>
      </c>
      <c r="K572" s="68" t="str">
        <f t="shared" si="8"/>
        <v>Invasive Non Native Species (water)</v>
      </c>
    </row>
    <row r="573" spans="2:11">
      <c r="B573" s="68" t="s">
        <v>839</v>
      </c>
      <c r="C573" s="68" t="s">
        <v>273</v>
      </c>
      <c r="D573" s="68" t="s">
        <v>329</v>
      </c>
      <c r="E573" s="68" t="s">
        <v>900</v>
      </c>
      <c r="F573" s="68">
        <f>IF(Override!$G597="",'APR Data'!$H573,Override!$G597)</f>
        <v>1.8220000000000001</v>
      </c>
      <c r="G573" s="68" t="s">
        <v>300</v>
      </c>
      <c r="H573" s="68" t="s">
        <v>840</v>
      </c>
      <c r="I573" s="68" t="s">
        <v>919</v>
      </c>
      <c r="J573" s="92" t="s">
        <v>844</v>
      </c>
      <c r="K573" s="68" t="str">
        <f t="shared" si="8"/>
        <v>Drinking Water Protected Areas (schemes) (water)</v>
      </c>
    </row>
    <row r="574" spans="2:11">
      <c r="B574" s="68" t="s">
        <v>839</v>
      </c>
      <c r="C574" s="68" t="s">
        <v>273</v>
      </c>
      <c r="D574" s="68" t="s">
        <v>338</v>
      </c>
      <c r="E574" s="68" t="s">
        <v>900</v>
      </c>
      <c r="F574" s="68">
        <f>IF(Override!$G598="",'APR Data'!$H574,Override!$G598)</f>
        <v>4.9400000000000004</v>
      </c>
      <c r="G574" s="68" t="s">
        <v>300</v>
      </c>
      <c r="H574" s="68" t="s">
        <v>840</v>
      </c>
      <c r="I574" s="68" t="s">
        <v>919</v>
      </c>
      <c r="J574" s="92" t="s">
        <v>845</v>
      </c>
      <c r="K574" s="68" t="str">
        <f t="shared" si="8"/>
        <v>Water Framework Directive measure (water)</v>
      </c>
    </row>
    <row r="575" spans="2:11">
      <c r="B575" s="68" t="s">
        <v>839</v>
      </c>
      <c r="C575" s="68" t="s">
        <v>273</v>
      </c>
      <c r="D575" s="68" t="s">
        <v>347</v>
      </c>
      <c r="E575" s="68" t="s">
        <v>900</v>
      </c>
      <c r="F575" s="68">
        <f>IF(Override!$G599="",'APR Data'!$H575,Override!$G599)</f>
        <v>12.79</v>
      </c>
      <c r="G575" s="68" t="s">
        <v>300</v>
      </c>
      <c r="H575" s="68" t="s">
        <v>840</v>
      </c>
      <c r="I575" s="68" t="s">
        <v>919</v>
      </c>
      <c r="J575" s="92" t="s">
        <v>846</v>
      </c>
      <c r="K575" s="68" t="str">
        <f t="shared" si="8"/>
        <v>Investigations (water)</v>
      </c>
    </row>
    <row r="576" spans="2:11">
      <c r="B576" s="68" t="s">
        <v>839</v>
      </c>
      <c r="C576" s="68" t="s">
        <v>273</v>
      </c>
      <c r="D576" s="68" t="s">
        <v>356</v>
      </c>
      <c r="E576" s="68" t="s">
        <v>900</v>
      </c>
      <c r="F576" s="68">
        <f>IF(Override!$G600="",'APR Data'!$H576,Override!$G600)</f>
        <v>138.88499999999999</v>
      </c>
      <c r="G576" s="68" t="s">
        <v>300</v>
      </c>
      <c r="H576" s="68" t="s">
        <v>840</v>
      </c>
      <c r="I576" s="68" t="s">
        <v>919</v>
      </c>
      <c r="J576" s="92" t="s">
        <v>847</v>
      </c>
      <c r="K576" s="68" t="str">
        <f t="shared" si="8"/>
        <v>Supply-side improvements delivering benefits in 2020-2025 (water)</v>
      </c>
    </row>
    <row r="577" spans="2:11">
      <c r="B577" s="68" t="s">
        <v>839</v>
      </c>
      <c r="C577" s="68" t="s">
        <v>273</v>
      </c>
      <c r="D577" s="68" t="s">
        <v>365</v>
      </c>
      <c r="E577" s="68" t="s">
        <v>900</v>
      </c>
      <c r="F577" s="68">
        <f>IF(Override!$G601="",'APR Data'!$H577,Override!$G601)</f>
        <v>8.6750000000000007</v>
      </c>
      <c r="G577" s="68" t="s">
        <v>300</v>
      </c>
      <c r="H577" s="68" t="s">
        <v>840</v>
      </c>
      <c r="I577" s="68" t="s">
        <v>919</v>
      </c>
      <c r="J577" s="92" t="s">
        <v>848</v>
      </c>
      <c r="K577" s="68" t="str">
        <f t="shared" si="8"/>
        <v>Demand-side improvements delivering benefits in 2020-2025 (excl leakage and metering) (water)</v>
      </c>
    </row>
    <row r="578" spans="2:11">
      <c r="B578" s="68" t="s">
        <v>839</v>
      </c>
      <c r="C578" s="68" t="s">
        <v>273</v>
      </c>
      <c r="D578" s="68" t="s">
        <v>374</v>
      </c>
      <c r="E578" s="68" t="s">
        <v>900</v>
      </c>
      <c r="F578" s="68">
        <f>IF(Override!$G602="",'APR Data'!$H578,Override!$G602)</f>
        <v>0</v>
      </c>
      <c r="G578" s="68" t="s">
        <v>300</v>
      </c>
      <c r="H578" s="68" t="s">
        <v>840</v>
      </c>
      <c r="I578" s="68" t="s">
        <v>919</v>
      </c>
      <c r="J578" s="92" t="s">
        <v>849</v>
      </c>
      <c r="K578" s="68" t="str">
        <f t="shared" si="8"/>
        <v>Leakage improvements delivering benefits in 2020-2025 (water)</v>
      </c>
    </row>
    <row r="579" spans="2:11">
      <c r="B579" s="68" t="s">
        <v>839</v>
      </c>
      <c r="C579" s="68" t="s">
        <v>273</v>
      </c>
      <c r="D579" s="68" t="s">
        <v>383</v>
      </c>
      <c r="E579" s="68" t="s">
        <v>900</v>
      </c>
      <c r="F579" s="68">
        <f>IF(Override!$G603="",'APR Data'!$H579,Override!$G603)</f>
        <v>14.132</v>
      </c>
      <c r="G579" s="68" t="s">
        <v>300</v>
      </c>
      <c r="H579" s="68" t="s">
        <v>840</v>
      </c>
      <c r="I579" s="68" t="s">
        <v>919</v>
      </c>
      <c r="J579" s="92" t="s">
        <v>850</v>
      </c>
      <c r="K579" s="68" t="str">
        <f t="shared" si="8"/>
        <v>Internal interconnectors delivering benefits in 2020-2025 (water)</v>
      </c>
    </row>
    <row r="580" spans="2:11">
      <c r="B580" s="68" t="s">
        <v>839</v>
      </c>
      <c r="C580" s="68" t="s">
        <v>273</v>
      </c>
      <c r="D580" s="68" t="s">
        <v>826</v>
      </c>
      <c r="E580" s="68" t="s">
        <v>900</v>
      </c>
      <c r="F580" s="68">
        <f>IF(Override!$G604="",'APR Data'!$H580,Override!$G604)</f>
        <v>4.7629999999999999</v>
      </c>
      <c r="G580" s="68" t="s">
        <v>300</v>
      </c>
      <c r="H580" s="68" t="s">
        <v>840</v>
      </c>
      <c r="I580" s="68" t="s">
        <v>919</v>
      </c>
      <c r="J580" s="92" t="s">
        <v>851</v>
      </c>
      <c r="K580" s="68" t="str">
        <f t="shared" si="8"/>
        <v>Supply demand balance improvements delivering benefits starting from 2026 (water)</v>
      </c>
    </row>
    <row r="581" spans="2:11">
      <c r="B581" s="68" t="s">
        <v>839</v>
      </c>
      <c r="C581" s="68" t="s">
        <v>273</v>
      </c>
      <c r="D581" s="68" t="s">
        <v>401</v>
      </c>
      <c r="E581" s="68" t="s">
        <v>900</v>
      </c>
      <c r="F581" s="68">
        <f>IF(Override!$G605="",'APR Data'!$H581,Override!$G605)</f>
        <v>17.212</v>
      </c>
      <c r="G581" s="68" t="s">
        <v>300</v>
      </c>
      <c r="H581" s="68" t="s">
        <v>840</v>
      </c>
      <c r="I581" s="68" t="s">
        <v>919</v>
      </c>
      <c r="J581" s="92" t="s">
        <v>852</v>
      </c>
      <c r="K581" s="68" t="str">
        <f t="shared" si="8"/>
        <v>Strategic regional water resources (water)</v>
      </c>
    </row>
    <row r="582" spans="2:11">
      <c r="B582" s="68" t="s">
        <v>839</v>
      </c>
      <c r="C582" s="68" t="s">
        <v>273</v>
      </c>
      <c r="D582" s="68" t="s">
        <v>410</v>
      </c>
      <c r="E582" s="68" t="s">
        <v>900</v>
      </c>
      <c r="F582" s="68">
        <f>IF(Override!$G606="",'APR Data'!$H582,Override!$G606)</f>
        <v>104.914</v>
      </c>
      <c r="G582" s="68" t="s">
        <v>300</v>
      </c>
      <c r="H582" s="68" t="s">
        <v>840</v>
      </c>
      <c r="I582" s="68" t="s">
        <v>919</v>
      </c>
      <c r="J582" s="92" t="s">
        <v>853</v>
      </c>
      <c r="K582" s="68" t="str">
        <f t="shared" si="8"/>
        <v>Total metering expenditure  (water)</v>
      </c>
    </row>
    <row r="583" spans="2:11">
      <c r="B583" s="68" t="s">
        <v>839</v>
      </c>
      <c r="C583" s="68" t="s">
        <v>273</v>
      </c>
      <c r="D583" s="68" t="s">
        <v>419</v>
      </c>
      <c r="E583" s="68" t="s">
        <v>900</v>
      </c>
      <c r="F583" s="68">
        <f>IF(Override!$G607="",'APR Data'!$H583,Override!$G607)</f>
        <v>9.41</v>
      </c>
      <c r="G583" s="68" t="s">
        <v>300</v>
      </c>
      <c r="H583" s="68" t="s">
        <v>840</v>
      </c>
      <c r="I583" s="68" t="s">
        <v>919</v>
      </c>
      <c r="J583" s="92" t="s">
        <v>854</v>
      </c>
      <c r="K583" s="68" t="str">
        <f t="shared" ref="K583:K646" si="9">RIGHT(D583,LEN(D583)-15)</f>
        <v>Improvments to taste, odour and colour (water)</v>
      </c>
    </row>
    <row r="584" spans="2:11">
      <c r="B584" s="68" t="s">
        <v>839</v>
      </c>
      <c r="C584" s="68" t="s">
        <v>273</v>
      </c>
      <c r="D584" s="68" t="s">
        <v>428</v>
      </c>
      <c r="E584" s="68" t="s">
        <v>900</v>
      </c>
      <c r="F584" s="68">
        <f>IF(Override!$G608="",'APR Data'!$H584,Override!$G608)</f>
        <v>0</v>
      </c>
      <c r="G584" s="68" t="s">
        <v>300</v>
      </c>
      <c r="H584" s="68" t="s">
        <v>840</v>
      </c>
      <c r="I584" s="68" t="s">
        <v>920</v>
      </c>
      <c r="J584" s="92" t="s">
        <v>855</v>
      </c>
      <c r="K584" s="68" t="str">
        <f t="shared" si="9"/>
        <v>Addressing raw water deterioration (grey solutions) (water)</v>
      </c>
    </row>
    <row r="585" spans="2:11">
      <c r="B585" s="68" t="s">
        <v>839</v>
      </c>
      <c r="C585" s="68" t="s">
        <v>273</v>
      </c>
      <c r="D585" s="68" t="s">
        <v>436</v>
      </c>
      <c r="E585" s="68" t="s">
        <v>900</v>
      </c>
      <c r="F585" s="68">
        <f>IF(Override!$G609="",'APR Data'!$H585,Override!$G609)</f>
        <v>0</v>
      </c>
      <c r="G585" s="68" t="s">
        <v>300</v>
      </c>
      <c r="H585" s="68" t="s">
        <v>840</v>
      </c>
      <c r="I585" s="68" t="s">
        <v>920</v>
      </c>
      <c r="J585" s="92" t="s">
        <v>856</v>
      </c>
      <c r="K585" s="68" t="str">
        <f t="shared" si="9"/>
        <v>Addressing raw water deterioration (green solutions) (water)</v>
      </c>
    </row>
    <row r="586" spans="2:11">
      <c r="B586" s="68" t="s">
        <v>839</v>
      </c>
      <c r="C586" s="68" t="s">
        <v>273</v>
      </c>
      <c r="D586" s="68" t="s">
        <v>442</v>
      </c>
      <c r="E586" s="68" t="s">
        <v>900</v>
      </c>
      <c r="F586" s="68">
        <f>IF(Override!$G610="",'APR Data'!$H586,Override!$G610)</f>
        <v>39.832000000000001</v>
      </c>
      <c r="G586" s="68" t="s">
        <v>300</v>
      </c>
      <c r="H586" s="68" t="s">
        <v>840</v>
      </c>
      <c r="I586" s="68" t="s">
        <v>919</v>
      </c>
      <c r="J586" s="92" t="s">
        <v>857</v>
      </c>
      <c r="K586" s="68" t="str">
        <f t="shared" si="9"/>
        <v>Addressing raw water deterioration (total) (water)</v>
      </c>
    </row>
    <row r="587" spans="2:11">
      <c r="B587" s="68" t="s">
        <v>839</v>
      </c>
      <c r="C587" s="68" t="s">
        <v>273</v>
      </c>
      <c r="D587" s="68" t="s">
        <v>449</v>
      </c>
      <c r="E587" s="68" t="s">
        <v>900</v>
      </c>
      <c r="F587" s="68">
        <f>IF(Override!$G611="",'APR Data'!$H587,Override!$G611)</f>
        <v>0</v>
      </c>
      <c r="G587" s="68" t="s">
        <v>300</v>
      </c>
      <c r="H587" s="68" t="s">
        <v>840</v>
      </c>
      <c r="I587" s="68" t="s">
        <v>919</v>
      </c>
      <c r="J587" s="92" t="s">
        <v>858</v>
      </c>
      <c r="K587" s="68" t="str">
        <f t="shared" si="9"/>
        <v>Improvements to river flow (water)</v>
      </c>
    </row>
    <row r="588" spans="2:11">
      <c r="B588" s="68" t="s">
        <v>839</v>
      </c>
      <c r="C588" s="68" t="s">
        <v>273</v>
      </c>
      <c r="D588" s="68" t="s">
        <v>458</v>
      </c>
      <c r="E588" s="68" t="s">
        <v>900</v>
      </c>
      <c r="F588" s="68">
        <f>IF(Override!$G612="",'APR Data'!$H588,Override!$G612)</f>
        <v>297.98</v>
      </c>
      <c r="G588" s="68" t="s">
        <v>300</v>
      </c>
      <c r="H588" s="68" t="s">
        <v>840</v>
      </c>
      <c r="I588" s="68" t="s">
        <v>919</v>
      </c>
      <c r="J588" s="92" t="s">
        <v>859</v>
      </c>
      <c r="K588" s="68" t="str">
        <f t="shared" si="9"/>
        <v>Enhancing resilience to low probability high consequence events (water)</v>
      </c>
    </row>
    <row r="589" spans="2:11">
      <c r="B589" s="68" t="s">
        <v>839</v>
      </c>
      <c r="C589" s="68" t="s">
        <v>273</v>
      </c>
      <c r="D589" s="68" t="s">
        <v>467</v>
      </c>
      <c r="E589" s="68" t="s">
        <v>900</v>
      </c>
      <c r="F589" s="68">
        <f>IF(Override!$G613="",'APR Data'!$H589,Override!$G613)</f>
        <v>0</v>
      </c>
      <c r="G589" s="68" t="s">
        <v>300</v>
      </c>
      <c r="H589" s="68" t="s">
        <v>840</v>
      </c>
      <c r="I589" s="68" t="s">
        <v>920</v>
      </c>
      <c r="J589" s="92" t="s">
        <v>860</v>
      </c>
      <c r="K589" s="68" t="str">
        <f t="shared" si="9"/>
        <v>Conditioning water to reduce plumbosolvency (water)</v>
      </c>
    </row>
    <row r="590" spans="2:11">
      <c r="B590" s="68" t="s">
        <v>839</v>
      </c>
      <c r="C590" s="68" t="s">
        <v>273</v>
      </c>
      <c r="D590" s="68" t="s">
        <v>476</v>
      </c>
      <c r="E590" s="68" t="s">
        <v>900</v>
      </c>
      <c r="F590" s="68">
        <f>IF(Override!$G614="",'APR Data'!$H590,Override!$G614)</f>
        <v>0</v>
      </c>
      <c r="G590" s="68" t="s">
        <v>300</v>
      </c>
      <c r="H590" s="68" t="s">
        <v>840</v>
      </c>
      <c r="I590" s="68" t="s">
        <v>920</v>
      </c>
      <c r="J590" s="92" t="s">
        <v>861</v>
      </c>
      <c r="K590" s="68" t="str">
        <f t="shared" si="9"/>
        <v>Lead communication pipes replaced or relined for water quality(water)</v>
      </c>
    </row>
    <row r="591" spans="2:11">
      <c r="B591" s="68" t="s">
        <v>839</v>
      </c>
      <c r="C591" s="68" t="s">
        <v>273</v>
      </c>
      <c r="D591" s="68" t="s">
        <v>485</v>
      </c>
      <c r="E591" s="68" t="s">
        <v>900</v>
      </c>
      <c r="F591" s="68">
        <f>IF(Override!$G615="",'APR Data'!$H591,Override!$G615)</f>
        <v>0</v>
      </c>
      <c r="G591" s="68" t="s">
        <v>300</v>
      </c>
      <c r="H591" s="68" t="s">
        <v>840</v>
      </c>
      <c r="I591" s="68" t="s">
        <v>920</v>
      </c>
      <c r="J591" s="92" t="s">
        <v>862</v>
      </c>
      <c r="K591" s="68" t="str">
        <f t="shared" si="9"/>
        <v>Other lead reduction related activity (water)</v>
      </c>
    </row>
    <row r="592" spans="2:11">
      <c r="B592" s="68" t="s">
        <v>839</v>
      </c>
      <c r="C592" s="68" t="s">
        <v>273</v>
      </c>
      <c r="D592" s="68" t="s">
        <v>494</v>
      </c>
      <c r="E592" s="68" t="s">
        <v>900</v>
      </c>
      <c r="F592" s="68">
        <f>IF(Override!$G616="",'APR Data'!$H592,Override!$G616)</f>
        <v>57.267000000000003</v>
      </c>
      <c r="G592" s="68" t="s">
        <v>300</v>
      </c>
      <c r="H592" s="68" t="s">
        <v>840</v>
      </c>
      <c r="I592" s="68" t="s">
        <v>919</v>
      </c>
      <c r="J592" s="92" t="s">
        <v>863</v>
      </c>
      <c r="K592" s="68" t="str">
        <f t="shared" si="9"/>
        <v>Meeting lead standards (Total) (water)</v>
      </c>
    </row>
    <row r="593" spans="2:11">
      <c r="B593" s="68" t="s">
        <v>839</v>
      </c>
      <c r="C593" s="68" t="s">
        <v>273</v>
      </c>
      <c r="D593" s="68" t="s">
        <v>503</v>
      </c>
      <c r="E593" s="68" t="s">
        <v>900</v>
      </c>
      <c r="F593" s="68">
        <f>IF(Override!$G617="",'APR Data'!$H593,Override!$G617)</f>
        <v>4.6589999999999998</v>
      </c>
      <c r="G593" s="68" t="s">
        <v>300</v>
      </c>
      <c r="H593" s="68" t="s">
        <v>840</v>
      </c>
      <c r="I593" s="68" t="s">
        <v>919</v>
      </c>
      <c r="J593" s="92" t="s">
        <v>864</v>
      </c>
      <c r="K593" s="68" t="str">
        <f t="shared" si="9"/>
        <v>Security - SEMD (water)</v>
      </c>
    </row>
    <row r="594" spans="2:11">
      <c r="B594" s="68" t="s">
        <v>839</v>
      </c>
      <c r="C594" s="68" t="s">
        <v>273</v>
      </c>
      <c r="D594" s="68" t="s">
        <v>512</v>
      </c>
      <c r="E594" s="68" t="s">
        <v>900</v>
      </c>
      <c r="F594" s="68">
        <f>IF(Override!$G618="",'APR Data'!$H594,Override!$G618)</f>
        <v>0</v>
      </c>
      <c r="G594" s="68" t="s">
        <v>300</v>
      </c>
      <c r="H594" s="68" t="s">
        <v>840</v>
      </c>
      <c r="I594" s="68" t="s">
        <v>919</v>
      </c>
      <c r="J594" s="92" t="s">
        <v>865</v>
      </c>
      <c r="K594" s="68" t="str">
        <f t="shared" si="9"/>
        <v>Security - Non-SEMD (water)</v>
      </c>
    </row>
    <row r="595" spans="2:11">
      <c r="B595" s="68" t="s">
        <v>839</v>
      </c>
      <c r="C595" s="68" t="s">
        <v>273</v>
      </c>
      <c r="D595" s="68" t="s">
        <v>521</v>
      </c>
      <c r="E595" s="68" t="s">
        <v>900</v>
      </c>
      <c r="F595" s="68">
        <f>IF(Override!$G619="",'APR Data'!$H595,Override!$G619)</f>
        <v>39.044999999999995</v>
      </c>
      <c r="G595" s="68" t="s">
        <v>300</v>
      </c>
      <c r="H595" s="68" t="s">
        <v>840</v>
      </c>
      <c r="I595" s="68" t="s">
        <v>919</v>
      </c>
      <c r="J595" s="92" t="s">
        <v>866</v>
      </c>
      <c r="K595" s="68" t="str">
        <f t="shared" si="9"/>
        <v>*Additional lines total (water)</v>
      </c>
    </row>
    <row r="596" spans="2:11">
      <c r="B596" s="68" t="s">
        <v>839</v>
      </c>
      <c r="C596" s="68" t="s">
        <v>273</v>
      </c>
      <c r="D596" s="68" t="s">
        <v>584</v>
      </c>
      <c r="E596" s="68" t="s">
        <v>900</v>
      </c>
      <c r="F596" s="68">
        <f>IF(Override!$G620="",'APR Data'!$H596,Override!$G620)</f>
        <v>0.34499999999999997</v>
      </c>
      <c r="G596" s="68" t="s">
        <v>300</v>
      </c>
      <c r="H596" s="68" t="s">
        <v>840</v>
      </c>
      <c r="I596" s="68" t="s">
        <v>919</v>
      </c>
      <c r="J596" s="68" t="s">
        <v>867</v>
      </c>
      <c r="K596" s="68" t="str">
        <f t="shared" si="9"/>
        <v>Conservation drivers (wastewater)</v>
      </c>
    </row>
    <row r="597" spans="2:11">
      <c r="B597" s="68" t="s">
        <v>839</v>
      </c>
      <c r="C597" s="68" t="s">
        <v>273</v>
      </c>
      <c r="D597" s="68" t="s">
        <v>593</v>
      </c>
      <c r="E597" s="68" t="s">
        <v>900</v>
      </c>
      <c r="F597" s="68">
        <f>IF(Override!$G621="",'APR Data'!$H597,Override!$G621)</f>
        <v>4.5570000000000004</v>
      </c>
      <c r="G597" s="68" t="s">
        <v>300</v>
      </c>
      <c r="H597" s="68" t="s">
        <v>840</v>
      </c>
      <c r="I597" s="68" t="s">
        <v>919</v>
      </c>
      <c r="J597" s="68" t="s">
        <v>868</v>
      </c>
      <c r="K597" s="68" t="str">
        <f t="shared" si="9"/>
        <v>Event Duration Monitoring at intermittent discharges (wastewater)</v>
      </c>
    </row>
    <row r="598" spans="2:11">
      <c r="B598" s="68" t="s">
        <v>839</v>
      </c>
      <c r="C598" s="68" t="s">
        <v>273</v>
      </c>
      <c r="D598" s="68" t="s">
        <v>602</v>
      </c>
      <c r="E598" s="68" t="s">
        <v>900</v>
      </c>
      <c r="F598" s="68">
        <f>IF(Override!$G622="",'APR Data'!$H598,Override!$G622)</f>
        <v>4.4240000000000004</v>
      </c>
      <c r="G598" s="68" t="s">
        <v>300</v>
      </c>
      <c r="H598" s="68" t="s">
        <v>840</v>
      </c>
      <c r="I598" s="68" t="s">
        <v>919</v>
      </c>
      <c r="J598" s="68" t="s">
        <v>869</v>
      </c>
      <c r="K598" s="68" t="str">
        <f t="shared" si="9"/>
        <v>Flow monitoring at sewage treatment works (wastewater)</v>
      </c>
    </row>
    <row r="599" spans="2:11">
      <c r="B599" s="68" t="s">
        <v>839</v>
      </c>
      <c r="C599" s="68" t="s">
        <v>273</v>
      </c>
      <c r="D599" s="68" t="s">
        <v>611</v>
      </c>
      <c r="E599" s="68" t="s">
        <v>900</v>
      </c>
      <c r="F599" s="68">
        <f>IF(Override!$G623="",'APR Data'!$H599,Override!$G623)</f>
        <v>22.902000000000001</v>
      </c>
      <c r="G599" s="68" t="s">
        <v>300</v>
      </c>
      <c r="H599" s="68" t="s">
        <v>840</v>
      </c>
      <c r="I599" s="68" t="s">
        <v>919</v>
      </c>
      <c r="J599" s="68" t="s">
        <v>870</v>
      </c>
      <c r="K599" s="68" t="str">
        <f t="shared" si="9"/>
        <v>Schemes to increase flow to full treatment (wastewater)</v>
      </c>
    </row>
    <row r="600" spans="2:11">
      <c r="B600" s="68" t="s">
        <v>839</v>
      </c>
      <c r="C600" s="68" t="s">
        <v>273</v>
      </c>
      <c r="D600" s="68" t="s">
        <v>620</v>
      </c>
      <c r="E600" s="68" t="s">
        <v>900</v>
      </c>
      <c r="F600" s="68">
        <f>IF(Override!$G624="",'APR Data'!$H600,Override!$G624)</f>
        <v>14.811</v>
      </c>
      <c r="G600" s="68" t="s">
        <v>300</v>
      </c>
      <c r="H600" s="68" t="s">
        <v>840</v>
      </c>
      <c r="I600" s="68" t="s">
        <v>919</v>
      </c>
      <c r="J600" s="68" t="s">
        <v>871</v>
      </c>
      <c r="K600" s="68" t="str">
        <f t="shared" si="9"/>
        <v>Schemes to increase storm tank capacity (wastewater)</v>
      </c>
    </row>
    <row r="601" spans="2:11">
      <c r="B601" s="68" t="s">
        <v>839</v>
      </c>
      <c r="C601" s="68" t="s">
        <v>273</v>
      </c>
      <c r="D601" s="68" t="s">
        <v>812</v>
      </c>
      <c r="E601" s="68" t="s">
        <v>900</v>
      </c>
      <c r="F601" s="68">
        <f>IF(Override!$G625="",'APR Data'!$H601,Override!$G625)</f>
        <v>11.476000000000001</v>
      </c>
      <c r="G601" s="68" t="s">
        <v>300</v>
      </c>
      <c r="H601" s="68" t="s">
        <v>840</v>
      </c>
      <c r="I601" s="68" t="s">
        <v>919</v>
      </c>
      <c r="J601" s="68" t="s">
        <v>872</v>
      </c>
      <c r="K601" s="68" t="str">
        <f t="shared" si="9"/>
        <v>Storage schemes to reduce spill frequency at CSOs, storm tanks, etc (wastewater)</v>
      </c>
    </row>
    <row r="602" spans="2:11">
      <c r="B602" s="68" t="s">
        <v>839</v>
      </c>
      <c r="C602" s="68" t="s">
        <v>273</v>
      </c>
      <c r="D602" s="68" t="s">
        <v>629</v>
      </c>
      <c r="E602" s="68" t="s">
        <v>900</v>
      </c>
      <c r="F602" s="68">
        <f>IF(Override!$G626="",'APR Data'!$H602,Override!$G626)</f>
        <v>4.5140000000000002</v>
      </c>
      <c r="G602" s="68" t="s">
        <v>300</v>
      </c>
      <c r="H602" s="68" t="s">
        <v>840</v>
      </c>
      <c r="I602" s="68" t="s">
        <v>919</v>
      </c>
      <c r="J602" s="68" t="s">
        <v>873</v>
      </c>
      <c r="K602" s="68" t="str">
        <f t="shared" si="9"/>
        <v>Chemical removals schemes (wastewater)</v>
      </c>
    </row>
    <row r="603" spans="2:11">
      <c r="B603" s="68" t="s">
        <v>839</v>
      </c>
      <c r="C603" s="68" t="s">
        <v>273</v>
      </c>
      <c r="D603" s="68" t="s">
        <v>638</v>
      </c>
      <c r="E603" s="68" t="s">
        <v>900</v>
      </c>
      <c r="F603" s="68">
        <f>IF(Override!$G627="",'APR Data'!$H603,Override!$G627)</f>
        <v>2.7029999999999998</v>
      </c>
      <c r="G603" s="68" t="s">
        <v>300</v>
      </c>
      <c r="H603" s="68" t="s">
        <v>840</v>
      </c>
      <c r="I603" s="68" t="s">
        <v>919</v>
      </c>
      <c r="J603" s="68" t="s">
        <v>874</v>
      </c>
      <c r="K603" s="68" t="str">
        <f t="shared" si="9"/>
        <v>Chemicals monitoring/ investigations/ options appraisals (wastewater)</v>
      </c>
    </row>
    <row r="604" spans="2:11">
      <c r="B604" s="68" t="s">
        <v>839</v>
      </c>
      <c r="C604" s="68" t="s">
        <v>273</v>
      </c>
      <c r="D604" s="68" t="s">
        <v>647</v>
      </c>
      <c r="E604" s="68" t="s">
        <v>900</v>
      </c>
      <c r="F604" s="68">
        <f>IF(Override!$G628="",'APR Data'!$H604,Override!$G628)</f>
        <v>0.22700000000000001</v>
      </c>
      <c r="G604" s="68" t="s">
        <v>300</v>
      </c>
      <c r="H604" s="68" t="s">
        <v>840</v>
      </c>
      <c r="I604" s="68" t="s">
        <v>919</v>
      </c>
      <c r="J604" s="68" t="s">
        <v>875</v>
      </c>
      <c r="K604" s="68" t="str">
        <f t="shared" si="9"/>
        <v>Nitrogen removal (wastewater)</v>
      </c>
    </row>
    <row r="605" spans="2:11">
      <c r="B605" s="68" t="s">
        <v>839</v>
      </c>
      <c r="C605" s="68" t="s">
        <v>273</v>
      </c>
      <c r="D605" s="68" t="s">
        <v>653</v>
      </c>
      <c r="E605" s="68" t="s">
        <v>900</v>
      </c>
      <c r="F605" s="68">
        <f>IF(Override!$G629="",'APR Data'!$H605,Override!$G629)</f>
        <v>389.29300000000001</v>
      </c>
      <c r="G605" s="68" t="s">
        <v>300</v>
      </c>
      <c r="H605" s="68" t="s">
        <v>840</v>
      </c>
      <c r="I605" s="68" t="s">
        <v>919</v>
      </c>
      <c r="J605" s="68" t="s">
        <v>876</v>
      </c>
      <c r="K605" s="68" t="str">
        <f t="shared" si="9"/>
        <v>Phosphorus removal (wastewater)</v>
      </c>
    </row>
    <row r="606" spans="2:11">
      <c r="B606" s="68" t="s">
        <v>839</v>
      </c>
      <c r="C606" s="68" t="s">
        <v>273</v>
      </c>
      <c r="D606" s="68" t="s">
        <v>662</v>
      </c>
      <c r="E606" s="68" t="s">
        <v>900</v>
      </c>
      <c r="F606" s="68">
        <f>IF(Override!$G630="",'APR Data'!$H606,Override!$G630)</f>
        <v>79.912999999999997</v>
      </c>
      <c r="G606" s="68" t="s">
        <v>300</v>
      </c>
      <c r="H606" s="68" t="s">
        <v>840</v>
      </c>
      <c r="I606" s="68" t="s">
        <v>919</v>
      </c>
      <c r="J606" s="68" t="s">
        <v>877</v>
      </c>
      <c r="K606" s="68" t="str">
        <f t="shared" si="9"/>
        <v>Reduction of sanitary parameters (wastewater)</v>
      </c>
    </row>
    <row r="607" spans="2:11">
      <c r="B607" s="68" t="s">
        <v>839</v>
      </c>
      <c r="C607" s="68" t="s">
        <v>273</v>
      </c>
      <c r="D607" s="68" t="s">
        <v>671</v>
      </c>
      <c r="E607" s="68" t="s">
        <v>900</v>
      </c>
      <c r="F607" s="68">
        <f>IF(Override!$G631="",'APR Data'!$H607,Override!$G631)</f>
        <v>0</v>
      </c>
      <c r="G607" s="68" t="s">
        <v>300</v>
      </c>
      <c r="H607" s="68" t="s">
        <v>840</v>
      </c>
      <c r="I607" s="68" t="s">
        <v>919</v>
      </c>
      <c r="J607" s="68" t="s">
        <v>878</v>
      </c>
      <c r="K607" s="68" t="str">
        <f t="shared" si="9"/>
        <v>UV disinfection (or similar) (wastewater)</v>
      </c>
    </row>
    <row r="608" spans="2:11">
      <c r="B608" s="68" t="s">
        <v>839</v>
      </c>
      <c r="C608" s="68" t="s">
        <v>273</v>
      </c>
      <c r="D608" s="68" t="s">
        <v>680</v>
      </c>
      <c r="E608" s="68" t="s">
        <v>900</v>
      </c>
      <c r="F608" s="68">
        <f>IF(Override!$G632="",'APR Data'!$H608,Override!$G632)</f>
        <v>7.3079999999999998</v>
      </c>
      <c r="G608" s="68" t="s">
        <v>300</v>
      </c>
      <c r="H608" s="68" t="s">
        <v>840</v>
      </c>
      <c r="I608" s="68" t="s">
        <v>919</v>
      </c>
      <c r="J608" s="68" t="s">
        <v>879</v>
      </c>
      <c r="K608" s="68" t="str">
        <f t="shared" si="9"/>
        <v>Investigations (wastewater)</v>
      </c>
    </row>
    <row r="609" spans="2:11">
      <c r="B609" s="68" t="s">
        <v>839</v>
      </c>
      <c r="C609" s="68" t="s">
        <v>273</v>
      </c>
      <c r="D609" s="68" t="s">
        <v>821</v>
      </c>
      <c r="E609" s="68" t="s">
        <v>900</v>
      </c>
      <c r="F609" s="68">
        <f>IF(Override!$G635="",'APR Data'!$H609,Override!$G635)</f>
        <v>8.5589999999999993</v>
      </c>
      <c r="G609" s="68" t="s">
        <v>300</v>
      </c>
      <c r="H609" s="68" t="s">
        <v>840</v>
      </c>
      <c r="I609" s="68" t="s">
        <v>919</v>
      </c>
      <c r="J609" s="68" t="s">
        <v>880</v>
      </c>
      <c r="K609" s="68" t="str">
        <f t="shared" si="9"/>
        <v>First time sewerage (wastewater)</v>
      </c>
    </row>
    <row r="610" spans="2:11">
      <c r="B610" s="68" t="s">
        <v>839</v>
      </c>
      <c r="C610" s="68" t="s">
        <v>273</v>
      </c>
      <c r="D610" s="68" t="s">
        <v>695</v>
      </c>
      <c r="E610" s="68" t="s">
        <v>900</v>
      </c>
      <c r="F610" s="68">
        <f>IF(Override!$G636="",'APR Data'!$H610,Override!$G636)</f>
        <v>2E-3</v>
      </c>
      <c r="G610" s="68" t="s">
        <v>300</v>
      </c>
      <c r="H610" s="68" t="s">
        <v>840</v>
      </c>
      <c r="I610" s="68" t="s">
        <v>919</v>
      </c>
      <c r="J610" s="68" t="s">
        <v>881</v>
      </c>
      <c r="K610" s="68" t="str">
        <f t="shared" si="9"/>
        <v>Sludge enhancement (quality) (wastewater)</v>
      </c>
    </row>
    <row r="611" spans="2:11">
      <c r="B611" s="68" t="s">
        <v>839</v>
      </c>
      <c r="C611" s="68" t="s">
        <v>273</v>
      </c>
      <c r="D611" s="68" t="s">
        <v>704</v>
      </c>
      <c r="E611" s="68" t="s">
        <v>900</v>
      </c>
      <c r="F611" s="68">
        <f>IF(Override!$G637="",'APR Data'!$H611,Override!$G637)</f>
        <v>0.13100000000000001</v>
      </c>
      <c r="G611" s="68" t="s">
        <v>300</v>
      </c>
      <c r="H611" s="68" t="s">
        <v>840</v>
      </c>
      <c r="I611" s="68" t="s">
        <v>919</v>
      </c>
      <c r="J611" s="68" t="s">
        <v>882</v>
      </c>
      <c r="K611" s="68" t="str">
        <f t="shared" si="9"/>
        <v>Sludge enhancement (growth) (wastewater)</v>
      </c>
    </row>
    <row r="612" spans="2:11">
      <c r="B612" s="68" t="s">
        <v>839</v>
      </c>
      <c r="C612" s="68" t="s">
        <v>273</v>
      </c>
      <c r="D612" s="68" t="s">
        <v>713</v>
      </c>
      <c r="E612" s="68" t="s">
        <v>900</v>
      </c>
      <c r="F612" s="68">
        <f>IF(Override!$G638="",'APR Data'!$H612,Override!$G638)</f>
        <v>0.36199999999999999</v>
      </c>
      <c r="G612" s="68" t="s">
        <v>300</v>
      </c>
      <c r="H612" s="68" t="s">
        <v>840</v>
      </c>
      <c r="I612" s="68" t="s">
        <v>919</v>
      </c>
      <c r="J612" s="68" t="s">
        <v>883</v>
      </c>
      <c r="K612" s="68" t="str">
        <f t="shared" si="9"/>
        <v>Odour (wastewater)</v>
      </c>
    </row>
    <row r="613" spans="2:11">
      <c r="B613" s="68" t="s">
        <v>839</v>
      </c>
      <c r="C613" s="68" t="s">
        <v>273</v>
      </c>
      <c r="D613" s="68" t="s">
        <v>722</v>
      </c>
      <c r="E613" s="68" t="s">
        <v>900</v>
      </c>
      <c r="F613" s="68">
        <f>IF(Override!$G639="",'APR Data'!$H613,Override!$G639)</f>
        <v>1.0999999999999999E-2</v>
      </c>
      <c r="G613" s="68" t="s">
        <v>300</v>
      </c>
      <c r="H613" s="68" t="s">
        <v>840</v>
      </c>
      <c r="I613" s="68" t="s">
        <v>919</v>
      </c>
      <c r="J613" s="68" t="s">
        <v>884</v>
      </c>
      <c r="K613" s="68" t="str">
        <f t="shared" si="9"/>
        <v>Enhancing resilience to low probability high consequence events (wastewater)</v>
      </c>
    </row>
    <row r="614" spans="2:11">
      <c r="B614" s="68" t="s">
        <v>839</v>
      </c>
      <c r="C614" s="68" t="s">
        <v>273</v>
      </c>
      <c r="D614" s="68" t="s">
        <v>731</v>
      </c>
      <c r="E614" s="68" t="s">
        <v>900</v>
      </c>
      <c r="F614" s="68">
        <f>IF(Override!$G640="",'APR Data'!$H614,Override!$G640)</f>
        <v>0</v>
      </c>
      <c r="G614" s="68" t="s">
        <v>300</v>
      </c>
      <c r="H614" s="68" t="s">
        <v>840</v>
      </c>
      <c r="I614" s="68" t="s">
        <v>919</v>
      </c>
      <c r="J614" s="68" t="s">
        <v>885</v>
      </c>
      <c r="K614" s="68" t="str">
        <f t="shared" si="9"/>
        <v>Security - SEMD (wastewater)</v>
      </c>
    </row>
    <row r="615" spans="2:11">
      <c r="B615" s="68" t="s">
        <v>839</v>
      </c>
      <c r="C615" s="68" t="s">
        <v>273</v>
      </c>
      <c r="D615" s="68" t="s">
        <v>740</v>
      </c>
      <c r="E615" s="68" t="s">
        <v>900</v>
      </c>
      <c r="F615" s="68">
        <f>IF(Override!$G641="",'APR Data'!$H615,Override!$G641)</f>
        <v>0</v>
      </c>
      <c r="G615" s="68" t="s">
        <v>300</v>
      </c>
      <c r="H615" s="68" t="s">
        <v>840</v>
      </c>
      <c r="I615" s="68" t="s">
        <v>919</v>
      </c>
      <c r="J615" s="68" t="s">
        <v>886</v>
      </c>
      <c r="K615" s="68" t="str">
        <f t="shared" si="9"/>
        <v>Security - Non-SEMD (wastewater)</v>
      </c>
    </row>
    <row r="616" spans="2:11">
      <c r="B616" s="68" t="s">
        <v>839</v>
      </c>
      <c r="C616" s="68" t="s">
        <v>273</v>
      </c>
      <c r="D616" s="68" t="s">
        <v>749</v>
      </c>
      <c r="E616" s="68" t="s">
        <v>900</v>
      </c>
      <c r="F616" s="68">
        <f>IF(Override!$G642="",'APR Data'!$H616,Override!$G642)</f>
        <v>34.643000000000001</v>
      </c>
      <c r="G616" s="68" t="s">
        <v>300</v>
      </c>
      <c r="H616" s="68" t="s">
        <v>840</v>
      </c>
      <c r="I616" s="68" t="s">
        <v>919</v>
      </c>
      <c r="J616" s="68" t="s">
        <v>887</v>
      </c>
      <c r="K616" s="68" t="str">
        <f t="shared" si="9"/>
        <v>*Additional lines total (wastewater)</v>
      </c>
    </row>
    <row r="617" spans="2:11">
      <c r="B617" s="68" t="s">
        <v>839</v>
      </c>
      <c r="C617" s="68" t="s">
        <v>273</v>
      </c>
      <c r="D617" s="68" t="s">
        <v>305</v>
      </c>
      <c r="E617" s="68" t="s">
        <v>900</v>
      </c>
      <c r="F617" s="68">
        <f>IF(Override!$G643="",'APR Data'!$H617,Override!$G643)</f>
        <v>6.2569999999999997</v>
      </c>
      <c r="G617" s="68" t="s">
        <v>300</v>
      </c>
      <c r="H617" s="68" t="s">
        <v>888</v>
      </c>
      <c r="I617" s="68" t="s">
        <v>919</v>
      </c>
      <c r="J617" s="92" t="s">
        <v>841</v>
      </c>
      <c r="K617" s="68" t="str">
        <f t="shared" si="9"/>
        <v xml:space="preserve"> Ecological improvements at abstractions (water)</v>
      </c>
    </row>
    <row r="618" spans="2:11">
      <c r="B618" s="68" t="s">
        <v>839</v>
      </c>
      <c r="C618" s="68" t="s">
        <v>273</v>
      </c>
      <c r="D618" s="68" t="s">
        <v>314</v>
      </c>
      <c r="E618" s="68" t="s">
        <v>900</v>
      </c>
      <c r="F618" s="68">
        <f>IF(Override!$G644="",'APR Data'!$H618,Override!$G644)</f>
        <v>7.9820000000000002</v>
      </c>
      <c r="G618" s="68" t="s">
        <v>300</v>
      </c>
      <c r="H618" s="68" t="s">
        <v>888</v>
      </c>
      <c r="I618" s="68" t="s">
        <v>919</v>
      </c>
      <c r="J618" s="92" t="s">
        <v>842</v>
      </c>
      <c r="K618" s="68" t="str">
        <f t="shared" si="9"/>
        <v xml:space="preserve"> Eels Regulations (measures at intakes) (water)</v>
      </c>
    </row>
    <row r="619" spans="2:11">
      <c r="B619" s="68" t="s">
        <v>839</v>
      </c>
      <c r="C619" s="68" t="s">
        <v>273</v>
      </c>
      <c r="D619" s="68" t="s">
        <v>323</v>
      </c>
      <c r="E619" s="68" t="s">
        <v>900</v>
      </c>
      <c r="F619" s="68">
        <f>IF(Override!$G645="",'APR Data'!$H619,Override!$G645)</f>
        <v>1.464</v>
      </c>
      <c r="G619" s="68" t="s">
        <v>300</v>
      </c>
      <c r="H619" s="68" t="s">
        <v>888</v>
      </c>
      <c r="I619" s="68" t="s">
        <v>919</v>
      </c>
      <c r="J619" s="92" t="s">
        <v>843</v>
      </c>
      <c r="K619" s="68" t="str">
        <f t="shared" si="9"/>
        <v xml:space="preserve"> Invasive Non Native Species (water)</v>
      </c>
    </row>
    <row r="620" spans="2:11">
      <c r="B620" s="68" t="s">
        <v>839</v>
      </c>
      <c r="C620" s="68" t="s">
        <v>273</v>
      </c>
      <c r="D620" s="68" t="s">
        <v>332</v>
      </c>
      <c r="E620" s="68" t="s">
        <v>900</v>
      </c>
      <c r="F620" s="68">
        <f>IF(Override!$G646="",'APR Data'!$H620,Override!$G646)</f>
        <v>0</v>
      </c>
      <c r="G620" s="68" t="s">
        <v>300</v>
      </c>
      <c r="H620" s="68" t="s">
        <v>888</v>
      </c>
      <c r="I620" s="68" t="s">
        <v>919</v>
      </c>
      <c r="J620" s="92" t="s">
        <v>844</v>
      </c>
      <c r="K620" s="68" t="str">
        <f t="shared" si="9"/>
        <v xml:space="preserve"> Drinking Water Protected Areas (schemes) (water)</v>
      </c>
    </row>
    <row r="621" spans="2:11">
      <c r="B621" s="68" t="s">
        <v>839</v>
      </c>
      <c r="C621" s="68" t="s">
        <v>273</v>
      </c>
      <c r="D621" s="68" t="s">
        <v>341</v>
      </c>
      <c r="E621" s="68" t="s">
        <v>900</v>
      </c>
      <c r="F621" s="68">
        <f>IF(Override!$G647="",'APR Data'!$H621,Override!$G647)</f>
        <v>40.761000000000003</v>
      </c>
      <c r="G621" s="68" t="s">
        <v>300</v>
      </c>
      <c r="H621" s="68" t="s">
        <v>888</v>
      </c>
      <c r="I621" s="68" t="s">
        <v>919</v>
      </c>
      <c r="J621" s="92" t="s">
        <v>845</v>
      </c>
      <c r="K621" s="68" t="str">
        <f t="shared" si="9"/>
        <v xml:space="preserve"> Water Framework Directive measure (water)</v>
      </c>
    </row>
    <row r="622" spans="2:11">
      <c r="B622" s="68" t="s">
        <v>839</v>
      </c>
      <c r="C622" s="68" t="s">
        <v>273</v>
      </c>
      <c r="D622" s="68" t="s">
        <v>350</v>
      </c>
      <c r="E622" s="68" t="s">
        <v>900</v>
      </c>
      <c r="F622" s="68">
        <f>IF(Override!$G648="",'APR Data'!$H622,Override!$G648)</f>
        <v>11.641</v>
      </c>
      <c r="G622" s="68" t="s">
        <v>300</v>
      </c>
      <c r="H622" s="68" t="s">
        <v>888</v>
      </c>
      <c r="I622" s="68" t="s">
        <v>919</v>
      </c>
      <c r="J622" s="92" t="s">
        <v>846</v>
      </c>
      <c r="K622" s="68" t="str">
        <f t="shared" si="9"/>
        <v xml:space="preserve"> Investigations (water)</v>
      </c>
    </row>
    <row r="623" spans="2:11">
      <c r="B623" s="68" t="s">
        <v>839</v>
      </c>
      <c r="C623" s="68" t="s">
        <v>273</v>
      </c>
      <c r="D623" s="68" t="s">
        <v>359</v>
      </c>
      <c r="E623" s="68" t="s">
        <v>900</v>
      </c>
      <c r="F623" s="68">
        <f>IF(Override!$G649="",'APR Data'!$H623,Override!$G649)</f>
        <v>184.66</v>
      </c>
      <c r="G623" s="68" t="s">
        <v>300</v>
      </c>
      <c r="H623" s="68" t="s">
        <v>888</v>
      </c>
      <c r="I623" s="68" t="s">
        <v>919</v>
      </c>
      <c r="J623" s="92" t="s">
        <v>847</v>
      </c>
      <c r="K623" s="68" t="str">
        <f t="shared" si="9"/>
        <v xml:space="preserve"> Supply-side improvements delivering benefits in 2020-2025 (water)</v>
      </c>
    </row>
    <row r="624" spans="2:11">
      <c r="B624" s="68" t="s">
        <v>839</v>
      </c>
      <c r="C624" s="68" t="s">
        <v>273</v>
      </c>
      <c r="D624" s="68" t="s">
        <v>368</v>
      </c>
      <c r="E624" s="68" t="s">
        <v>900</v>
      </c>
      <c r="F624" s="68">
        <f>IF(Override!$G650="",'APR Data'!$H624,Override!$G650)</f>
        <v>15.028</v>
      </c>
      <c r="G624" s="68" t="s">
        <v>300</v>
      </c>
      <c r="H624" s="68" t="s">
        <v>888</v>
      </c>
      <c r="I624" s="68" t="s">
        <v>919</v>
      </c>
      <c r="J624" s="92" t="s">
        <v>848</v>
      </c>
      <c r="K624" s="68" t="str">
        <f t="shared" si="9"/>
        <v xml:space="preserve"> Demand-side improvements delivering benefits in 2020-2025 (excl leakage and metering) (water)</v>
      </c>
    </row>
    <row r="625" spans="2:11">
      <c r="B625" s="68" t="s">
        <v>839</v>
      </c>
      <c r="C625" s="68" t="s">
        <v>273</v>
      </c>
      <c r="D625" s="68" t="s">
        <v>377</v>
      </c>
      <c r="E625" s="68" t="s">
        <v>900</v>
      </c>
      <c r="F625" s="68">
        <f>IF(Override!$G651="",'APR Data'!$H625,Override!$G651)</f>
        <v>0</v>
      </c>
      <c r="G625" s="68" t="s">
        <v>300</v>
      </c>
      <c r="H625" s="68" t="s">
        <v>888</v>
      </c>
      <c r="I625" s="68" t="s">
        <v>919</v>
      </c>
      <c r="J625" s="92" t="s">
        <v>849</v>
      </c>
      <c r="K625" s="68" t="str">
        <f t="shared" si="9"/>
        <v xml:space="preserve"> Leakage improvements delivering benefits in 2020-2025 (water)</v>
      </c>
    </row>
    <row r="626" spans="2:11">
      <c r="B626" s="68" t="s">
        <v>839</v>
      </c>
      <c r="C626" s="68" t="s">
        <v>273</v>
      </c>
      <c r="D626" s="68" t="s">
        <v>386</v>
      </c>
      <c r="E626" s="68" t="s">
        <v>900</v>
      </c>
      <c r="F626" s="68">
        <f>IF(Override!$G652="",'APR Data'!$H626,Override!$G652)</f>
        <v>0</v>
      </c>
      <c r="G626" s="68" t="s">
        <v>300</v>
      </c>
      <c r="H626" s="68" t="s">
        <v>888</v>
      </c>
      <c r="I626" s="68" t="s">
        <v>919</v>
      </c>
      <c r="J626" s="92" t="s">
        <v>850</v>
      </c>
      <c r="K626" s="68" t="str">
        <f t="shared" si="9"/>
        <v xml:space="preserve"> Internal interconnectors delivering benefits in 2020-2025 (water)</v>
      </c>
    </row>
    <row r="627" spans="2:11">
      <c r="B627" s="68" t="s">
        <v>839</v>
      </c>
      <c r="C627" s="68" t="s">
        <v>273</v>
      </c>
      <c r="D627" s="68" t="s">
        <v>827</v>
      </c>
      <c r="E627" s="68" t="s">
        <v>900</v>
      </c>
      <c r="F627" s="68">
        <f>IF(Override!$G653="",'APR Data'!$H627,Override!$G653)</f>
        <v>3.2120000000000002</v>
      </c>
      <c r="G627" s="68" t="s">
        <v>300</v>
      </c>
      <c r="H627" s="68" t="s">
        <v>888</v>
      </c>
      <c r="I627" s="68" t="s">
        <v>919</v>
      </c>
      <c r="J627" s="92" t="s">
        <v>851</v>
      </c>
      <c r="K627" s="68" t="str">
        <f t="shared" si="9"/>
        <v xml:space="preserve"> Supply demand balance improvements delivering benefits starting from 2026 (water)</v>
      </c>
    </row>
    <row r="628" spans="2:11">
      <c r="B628" s="68" t="s">
        <v>839</v>
      </c>
      <c r="C628" s="68" t="s">
        <v>273</v>
      </c>
      <c r="D628" s="68" t="s">
        <v>404</v>
      </c>
      <c r="E628" s="68" t="s">
        <v>900</v>
      </c>
      <c r="F628" s="68">
        <f>IF(Override!$G654="",'APR Data'!$H628,Override!$G654)</f>
        <v>45.253999999999998</v>
      </c>
      <c r="G628" s="68" t="s">
        <v>300</v>
      </c>
      <c r="H628" s="68" t="s">
        <v>888</v>
      </c>
      <c r="I628" s="68" t="s">
        <v>919</v>
      </c>
      <c r="J628" s="92" t="s">
        <v>852</v>
      </c>
      <c r="K628" s="68" t="str">
        <f t="shared" si="9"/>
        <v xml:space="preserve"> Strategic regional water resources (water)</v>
      </c>
    </row>
    <row r="629" spans="2:11">
      <c r="B629" s="68" t="s">
        <v>839</v>
      </c>
      <c r="C629" s="68" t="s">
        <v>273</v>
      </c>
      <c r="D629" s="68" t="s">
        <v>413</v>
      </c>
      <c r="E629" s="68" t="s">
        <v>900</v>
      </c>
      <c r="F629" s="68">
        <f>IF(Override!$G655="",'APR Data'!$H629,Override!$G655)</f>
        <v>82.724999999999994</v>
      </c>
      <c r="G629" s="68" t="s">
        <v>300</v>
      </c>
      <c r="H629" s="68" t="s">
        <v>888</v>
      </c>
      <c r="I629" s="68" t="s">
        <v>919</v>
      </c>
      <c r="J629" s="92" t="s">
        <v>853</v>
      </c>
      <c r="K629" s="68" t="str">
        <f t="shared" si="9"/>
        <v xml:space="preserve"> Total metering expenditure  (water)</v>
      </c>
    </row>
    <row r="630" spans="2:11">
      <c r="B630" s="68" t="s">
        <v>839</v>
      </c>
      <c r="C630" s="68" t="s">
        <v>273</v>
      </c>
      <c r="D630" s="68" t="s">
        <v>422</v>
      </c>
      <c r="E630" s="68" t="s">
        <v>900</v>
      </c>
      <c r="F630" s="68">
        <f>IF(Override!$G656="",'APR Data'!$H630,Override!$G656)</f>
        <v>20.308</v>
      </c>
      <c r="G630" s="68" t="s">
        <v>300</v>
      </c>
      <c r="H630" s="68" t="s">
        <v>888</v>
      </c>
      <c r="I630" s="68" t="s">
        <v>919</v>
      </c>
      <c r="J630" s="92" t="s">
        <v>854</v>
      </c>
      <c r="K630" s="68" t="str">
        <f t="shared" si="9"/>
        <v xml:space="preserve"> Improvments to taste, odour and colour (water)</v>
      </c>
    </row>
    <row r="631" spans="2:11">
      <c r="B631" s="68" t="s">
        <v>839</v>
      </c>
      <c r="C631" s="68" t="s">
        <v>273</v>
      </c>
      <c r="D631" s="68" t="s">
        <v>431</v>
      </c>
      <c r="E631" s="68" t="s">
        <v>900</v>
      </c>
      <c r="F631" s="68">
        <f>IF(Override!$G657="",'APR Data'!$H631,Override!$G657)</f>
        <v>0</v>
      </c>
      <c r="G631" s="68" t="s">
        <v>300</v>
      </c>
      <c r="H631" s="68" t="s">
        <v>888</v>
      </c>
      <c r="I631" s="68" t="s">
        <v>920</v>
      </c>
      <c r="J631" s="92" t="s">
        <v>855</v>
      </c>
      <c r="K631" s="68" t="str">
        <f t="shared" si="9"/>
        <v xml:space="preserve"> Addressing raw water deterioration (grey solutions) (water)</v>
      </c>
    </row>
    <row r="632" spans="2:11">
      <c r="B632" s="68" t="s">
        <v>839</v>
      </c>
      <c r="C632" s="68" t="s">
        <v>273</v>
      </c>
      <c r="D632" s="68" t="s">
        <v>438</v>
      </c>
      <c r="E632" s="68" t="s">
        <v>900</v>
      </c>
      <c r="F632" s="68">
        <f>IF(Override!$G658="",'APR Data'!$H632,Override!$G658)</f>
        <v>0</v>
      </c>
      <c r="G632" s="68" t="s">
        <v>300</v>
      </c>
      <c r="H632" s="68" t="s">
        <v>888</v>
      </c>
      <c r="I632" s="68" t="s">
        <v>920</v>
      </c>
      <c r="J632" s="92" t="s">
        <v>856</v>
      </c>
      <c r="K632" s="68" t="str">
        <f t="shared" si="9"/>
        <v xml:space="preserve"> Addressing raw water deterioration (green solutions) (water)</v>
      </c>
    </row>
    <row r="633" spans="2:11">
      <c r="B633" s="68" t="s">
        <v>839</v>
      </c>
      <c r="C633" s="68" t="s">
        <v>273</v>
      </c>
      <c r="D633" s="68" t="s">
        <v>444</v>
      </c>
      <c r="E633" s="68" t="s">
        <v>900</v>
      </c>
      <c r="F633" s="68">
        <f>IF(Override!$G659="",'APR Data'!$H633,Override!$G659)</f>
        <v>36.097999999999999</v>
      </c>
      <c r="G633" s="68" t="s">
        <v>300</v>
      </c>
      <c r="H633" s="68" t="s">
        <v>888</v>
      </c>
      <c r="I633" s="68" t="s">
        <v>919</v>
      </c>
      <c r="J633" s="92" t="s">
        <v>857</v>
      </c>
      <c r="K633" s="68" t="str">
        <f t="shared" si="9"/>
        <v xml:space="preserve"> Addressing raw water deterioration (total) (water)</v>
      </c>
    </row>
    <row r="634" spans="2:11">
      <c r="B634" s="68" t="s">
        <v>839</v>
      </c>
      <c r="C634" s="68" t="s">
        <v>273</v>
      </c>
      <c r="D634" s="68" t="s">
        <v>452</v>
      </c>
      <c r="E634" s="68" t="s">
        <v>900</v>
      </c>
      <c r="F634" s="68">
        <f>IF(Override!$G660="",'APR Data'!$H634,Override!$G660)</f>
        <v>13.744999999999999</v>
      </c>
      <c r="G634" s="68" t="s">
        <v>300</v>
      </c>
      <c r="H634" s="68" t="s">
        <v>888</v>
      </c>
      <c r="I634" s="68" t="s">
        <v>919</v>
      </c>
      <c r="J634" s="92" t="s">
        <v>858</v>
      </c>
      <c r="K634" s="68" t="str">
        <f t="shared" si="9"/>
        <v xml:space="preserve"> Improvements to river flow (water)</v>
      </c>
    </row>
    <row r="635" spans="2:11">
      <c r="B635" s="68" t="s">
        <v>839</v>
      </c>
      <c r="C635" s="68" t="s">
        <v>273</v>
      </c>
      <c r="D635" s="68" t="s">
        <v>461</v>
      </c>
      <c r="E635" s="68" t="s">
        <v>900</v>
      </c>
      <c r="F635" s="68">
        <f>IF(Override!$G661="",'APR Data'!$H635,Override!$G661)</f>
        <v>104.18899999999999</v>
      </c>
      <c r="G635" s="68" t="s">
        <v>300</v>
      </c>
      <c r="H635" s="68" t="s">
        <v>888</v>
      </c>
      <c r="I635" s="68" t="s">
        <v>919</v>
      </c>
      <c r="J635" s="92" t="s">
        <v>859</v>
      </c>
      <c r="K635" s="68" t="str">
        <f t="shared" si="9"/>
        <v xml:space="preserve"> Enhancing resilience to low probability high consequence events (water)</v>
      </c>
    </row>
    <row r="636" spans="2:11">
      <c r="B636" s="68" t="s">
        <v>839</v>
      </c>
      <c r="C636" s="68" t="s">
        <v>273</v>
      </c>
      <c r="D636" s="68" t="s">
        <v>470</v>
      </c>
      <c r="E636" s="68" t="s">
        <v>900</v>
      </c>
      <c r="F636" s="68">
        <f>IF(Override!$G662="",'APR Data'!$H636,Override!$G662)</f>
        <v>0</v>
      </c>
      <c r="G636" s="68" t="s">
        <v>300</v>
      </c>
      <c r="H636" s="68" t="s">
        <v>888</v>
      </c>
      <c r="I636" s="68" t="s">
        <v>920</v>
      </c>
      <c r="J636" s="92" t="s">
        <v>860</v>
      </c>
      <c r="K636" s="68" t="str">
        <f t="shared" si="9"/>
        <v xml:space="preserve"> Conditioning water to reduce plumbosolvency (water)</v>
      </c>
    </row>
    <row r="637" spans="2:11">
      <c r="B637" s="68" t="s">
        <v>839</v>
      </c>
      <c r="C637" s="68" t="s">
        <v>273</v>
      </c>
      <c r="D637" s="68" t="s">
        <v>479</v>
      </c>
      <c r="E637" s="68" t="s">
        <v>900</v>
      </c>
      <c r="F637" s="68">
        <f>IF(Override!$G663="",'APR Data'!$H637,Override!$G663)</f>
        <v>0</v>
      </c>
      <c r="G637" s="68" t="s">
        <v>300</v>
      </c>
      <c r="H637" s="68" t="s">
        <v>888</v>
      </c>
      <c r="I637" s="68" t="s">
        <v>920</v>
      </c>
      <c r="J637" s="92" t="s">
        <v>861</v>
      </c>
      <c r="K637" s="68" t="str">
        <f t="shared" si="9"/>
        <v xml:space="preserve"> Lead communication pipes replaced or relined for water quality(water)</v>
      </c>
    </row>
    <row r="638" spans="2:11">
      <c r="B638" s="68" t="s">
        <v>839</v>
      </c>
      <c r="C638" s="68" t="s">
        <v>273</v>
      </c>
      <c r="D638" s="68" t="s">
        <v>488</v>
      </c>
      <c r="E638" s="68" t="s">
        <v>900</v>
      </c>
      <c r="F638" s="68">
        <f>IF(Override!$G664="",'APR Data'!$H638,Override!$G664)</f>
        <v>0</v>
      </c>
      <c r="G638" s="68" t="s">
        <v>300</v>
      </c>
      <c r="H638" s="68" t="s">
        <v>888</v>
      </c>
      <c r="I638" s="68" t="s">
        <v>920</v>
      </c>
      <c r="J638" s="92" t="s">
        <v>862</v>
      </c>
      <c r="K638" s="68" t="str">
        <f t="shared" si="9"/>
        <v xml:space="preserve"> Other lead reduction related activity (water)</v>
      </c>
    </row>
    <row r="639" spans="2:11">
      <c r="B639" s="68" t="s">
        <v>839</v>
      </c>
      <c r="C639" s="68" t="s">
        <v>273</v>
      </c>
      <c r="D639" s="68" t="s">
        <v>497</v>
      </c>
      <c r="E639" s="68" t="s">
        <v>900</v>
      </c>
      <c r="F639" s="68">
        <f>IF(Override!$G665="",'APR Data'!$H639,Override!$G665)</f>
        <v>71.215999999999994</v>
      </c>
      <c r="G639" s="68" t="s">
        <v>300</v>
      </c>
      <c r="H639" s="68" t="s">
        <v>888</v>
      </c>
      <c r="I639" s="68" t="s">
        <v>919</v>
      </c>
      <c r="J639" s="92" t="s">
        <v>863</v>
      </c>
      <c r="K639" s="68" t="str">
        <f t="shared" si="9"/>
        <v xml:space="preserve"> Meeting lead standards (Total) (water)</v>
      </c>
    </row>
    <row r="640" spans="2:11">
      <c r="B640" s="68" t="s">
        <v>839</v>
      </c>
      <c r="C640" s="68" t="s">
        <v>273</v>
      </c>
      <c r="D640" s="68" t="s">
        <v>506</v>
      </c>
      <c r="E640" s="68" t="s">
        <v>900</v>
      </c>
      <c r="F640" s="68">
        <f>IF(Override!$G666="",'APR Data'!$H640,Override!$G666)</f>
        <v>0</v>
      </c>
      <c r="G640" s="68" t="s">
        <v>300</v>
      </c>
      <c r="H640" s="68" t="s">
        <v>888</v>
      </c>
      <c r="I640" s="68" t="s">
        <v>919</v>
      </c>
      <c r="J640" s="92" t="s">
        <v>864</v>
      </c>
      <c r="K640" s="68" t="str">
        <f t="shared" si="9"/>
        <v xml:space="preserve"> Security - SEMD (water)</v>
      </c>
    </row>
    <row r="641" spans="2:11">
      <c r="B641" s="68" t="s">
        <v>839</v>
      </c>
      <c r="C641" s="68" t="s">
        <v>273</v>
      </c>
      <c r="D641" s="68" t="s">
        <v>515</v>
      </c>
      <c r="E641" s="68" t="s">
        <v>900</v>
      </c>
      <c r="F641" s="68">
        <f>IF(Override!$G667="",'APR Data'!$H641,Override!$G667)</f>
        <v>0</v>
      </c>
      <c r="G641" s="68" t="s">
        <v>300</v>
      </c>
      <c r="H641" s="68" t="s">
        <v>888</v>
      </c>
      <c r="I641" s="68" t="s">
        <v>919</v>
      </c>
      <c r="J641" s="92" t="s">
        <v>865</v>
      </c>
      <c r="K641" s="68" t="str">
        <f t="shared" si="9"/>
        <v xml:space="preserve"> Security - Non-SEMD (water)</v>
      </c>
    </row>
    <row r="642" spans="2:11">
      <c r="B642" s="68" t="s">
        <v>839</v>
      </c>
      <c r="C642" s="68" t="s">
        <v>273</v>
      </c>
      <c r="D642" s="68" t="s">
        <v>524</v>
      </c>
      <c r="E642" s="68" t="s">
        <v>900</v>
      </c>
      <c r="F642" s="68">
        <f>IF(Override!$G668="",'APR Data'!$H642,Override!$G668)</f>
        <v>0</v>
      </c>
      <c r="G642" s="68" t="s">
        <v>300</v>
      </c>
      <c r="H642" s="68" t="s">
        <v>888</v>
      </c>
      <c r="I642" s="68" t="s">
        <v>919</v>
      </c>
      <c r="J642" s="92" t="s">
        <v>866</v>
      </c>
      <c r="K642" s="68" t="str">
        <f t="shared" si="9"/>
        <v xml:space="preserve"> *Additional lines total (water)</v>
      </c>
    </row>
    <row r="643" spans="2:11">
      <c r="B643" s="68" t="s">
        <v>839</v>
      </c>
      <c r="C643" s="68" t="s">
        <v>273</v>
      </c>
      <c r="D643" s="68" t="s">
        <v>587</v>
      </c>
      <c r="E643" s="68" t="s">
        <v>900</v>
      </c>
      <c r="F643" s="68">
        <f>IF(Override!$G669="",'APR Data'!$H643,Override!$G669)</f>
        <v>0</v>
      </c>
      <c r="G643" s="68" t="s">
        <v>300</v>
      </c>
      <c r="H643" s="68" t="s">
        <v>888</v>
      </c>
      <c r="I643" s="68" t="s">
        <v>919</v>
      </c>
      <c r="J643" s="68" t="s">
        <v>867</v>
      </c>
      <c r="K643" s="68" t="str">
        <f t="shared" si="9"/>
        <v xml:space="preserve"> Conservation drivers (wastewater)</v>
      </c>
    </row>
    <row r="644" spans="2:11">
      <c r="B644" s="68" t="s">
        <v>839</v>
      </c>
      <c r="C644" s="68" t="s">
        <v>273</v>
      </c>
      <c r="D644" s="68" t="s">
        <v>596</v>
      </c>
      <c r="E644" s="68" t="s">
        <v>900</v>
      </c>
      <c r="F644" s="68">
        <f>IF(Override!$G670="",'APR Data'!$H644,Override!$G670)</f>
        <v>0</v>
      </c>
      <c r="G644" s="68" t="s">
        <v>300</v>
      </c>
      <c r="H644" s="68" t="s">
        <v>888</v>
      </c>
      <c r="I644" s="68" t="s">
        <v>919</v>
      </c>
      <c r="J644" s="68" t="s">
        <v>868</v>
      </c>
      <c r="K644" s="68" t="str">
        <f t="shared" si="9"/>
        <v xml:space="preserve"> Event Duration Monitoring at intermittent discharges (wastewater)</v>
      </c>
    </row>
    <row r="645" spans="2:11">
      <c r="B645" s="68" t="s">
        <v>839</v>
      </c>
      <c r="C645" s="68" t="s">
        <v>273</v>
      </c>
      <c r="D645" s="68" t="s">
        <v>605</v>
      </c>
      <c r="E645" s="68" t="s">
        <v>900</v>
      </c>
      <c r="F645" s="68">
        <f>IF(Override!$G671="",'APR Data'!$H645,Override!$G671)</f>
        <v>4.3899999999999997</v>
      </c>
      <c r="G645" s="68" t="s">
        <v>300</v>
      </c>
      <c r="H645" s="68" t="s">
        <v>888</v>
      </c>
      <c r="I645" s="68" t="s">
        <v>919</v>
      </c>
      <c r="J645" s="68" t="s">
        <v>869</v>
      </c>
      <c r="K645" s="68" t="str">
        <f t="shared" si="9"/>
        <v xml:space="preserve"> Flow monitoring at sewage treatment works (wastewater)</v>
      </c>
    </row>
    <row r="646" spans="2:11">
      <c r="B646" s="68" t="s">
        <v>839</v>
      </c>
      <c r="C646" s="68" t="s">
        <v>273</v>
      </c>
      <c r="D646" s="68" t="s">
        <v>614</v>
      </c>
      <c r="E646" s="68" t="s">
        <v>900</v>
      </c>
      <c r="F646" s="68">
        <f>IF(Override!$G672="",'APR Data'!$H646,Override!$G672)</f>
        <v>13.728</v>
      </c>
      <c r="G646" s="68" t="s">
        <v>300</v>
      </c>
      <c r="H646" s="68" t="s">
        <v>888</v>
      </c>
      <c r="I646" s="68" t="s">
        <v>919</v>
      </c>
      <c r="J646" s="68" t="s">
        <v>870</v>
      </c>
      <c r="K646" s="68" t="str">
        <f t="shared" si="9"/>
        <v xml:space="preserve"> Schemes to increase flow to full treatment (wastewater)</v>
      </c>
    </row>
    <row r="647" spans="2:11">
      <c r="B647" s="68" t="s">
        <v>839</v>
      </c>
      <c r="C647" s="68" t="s">
        <v>273</v>
      </c>
      <c r="D647" s="68" t="s">
        <v>623</v>
      </c>
      <c r="E647" s="68" t="s">
        <v>900</v>
      </c>
      <c r="F647" s="68">
        <f>IF(Override!$G673="",'APR Data'!$H647,Override!$G673)</f>
        <v>3.4319999999999999</v>
      </c>
      <c r="G647" s="68" t="s">
        <v>300</v>
      </c>
      <c r="H647" s="68" t="s">
        <v>888</v>
      </c>
      <c r="I647" s="68" t="s">
        <v>919</v>
      </c>
      <c r="J647" s="68" t="s">
        <v>871</v>
      </c>
      <c r="K647" s="68" t="str">
        <f t="shared" ref="K647:K710" si="10">RIGHT(D647,LEN(D647)-15)</f>
        <v xml:space="preserve"> Schemes to increase storm tank capacity (wastewater)</v>
      </c>
    </row>
    <row r="648" spans="2:11">
      <c r="B648" s="68" t="s">
        <v>839</v>
      </c>
      <c r="C648" s="68" t="s">
        <v>273</v>
      </c>
      <c r="D648" s="68" t="s">
        <v>815</v>
      </c>
      <c r="E648" s="68" t="s">
        <v>900</v>
      </c>
      <c r="F648" s="68">
        <f>IF(Override!$G674="",'APR Data'!$H648,Override!$G674)</f>
        <v>48.271000000000001</v>
      </c>
      <c r="G648" s="68" t="s">
        <v>300</v>
      </c>
      <c r="H648" s="68" t="s">
        <v>888</v>
      </c>
      <c r="I648" s="68" t="s">
        <v>919</v>
      </c>
      <c r="J648" s="68" t="s">
        <v>872</v>
      </c>
      <c r="K648" s="68" t="str">
        <f t="shared" si="10"/>
        <v xml:space="preserve"> Storage schemes to reduce spill frequency at CSOs, storm tanks, etc (wastewater)</v>
      </c>
    </row>
    <row r="649" spans="2:11">
      <c r="B649" s="68" t="s">
        <v>839</v>
      </c>
      <c r="C649" s="68" t="s">
        <v>273</v>
      </c>
      <c r="D649" s="68" t="s">
        <v>632</v>
      </c>
      <c r="E649" s="68" t="s">
        <v>900</v>
      </c>
      <c r="F649" s="68">
        <f>IF(Override!$G675="",'APR Data'!$H649,Override!$G675)</f>
        <v>17.047999999999998</v>
      </c>
      <c r="G649" s="68" t="s">
        <v>300</v>
      </c>
      <c r="H649" s="68" t="s">
        <v>888</v>
      </c>
      <c r="I649" s="68" t="s">
        <v>919</v>
      </c>
      <c r="J649" s="68" t="s">
        <v>873</v>
      </c>
      <c r="K649" s="68" t="str">
        <f t="shared" si="10"/>
        <v xml:space="preserve"> Chemical removals schemes (wastewater)</v>
      </c>
    </row>
    <row r="650" spans="2:11">
      <c r="B650" s="68" t="s">
        <v>839</v>
      </c>
      <c r="C650" s="68" t="s">
        <v>273</v>
      </c>
      <c r="D650" s="68" t="s">
        <v>641</v>
      </c>
      <c r="E650" s="68" t="s">
        <v>900</v>
      </c>
      <c r="F650" s="68">
        <f>IF(Override!$G676="",'APR Data'!$H650,Override!$G676)</f>
        <v>5.6000000000000001E-2</v>
      </c>
      <c r="G650" s="68" t="s">
        <v>300</v>
      </c>
      <c r="H650" s="68" t="s">
        <v>888</v>
      </c>
      <c r="I650" s="68" t="s">
        <v>919</v>
      </c>
      <c r="J650" s="68" t="s">
        <v>874</v>
      </c>
      <c r="K650" s="68" t="str">
        <f t="shared" si="10"/>
        <v xml:space="preserve"> Chemicals monitoring/ investigations/ options appraisals (wastewater)</v>
      </c>
    </row>
    <row r="651" spans="2:11">
      <c r="B651" s="68" t="s">
        <v>839</v>
      </c>
      <c r="C651" s="68" t="s">
        <v>273</v>
      </c>
      <c r="D651" s="68" t="s">
        <v>824</v>
      </c>
      <c r="E651" s="68" t="s">
        <v>900</v>
      </c>
      <c r="F651" s="68">
        <f>IF(Override!$G677="",'APR Data'!$H651,Override!$G677)</f>
        <v>0</v>
      </c>
      <c r="G651" s="68" t="s">
        <v>300</v>
      </c>
      <c r="H651" s="68" t="s">
        <v>888</v>
      </c>
      <c r="I651" s="68" t="s">
        <v>919</v>
      </c>
      <c r="J651" s="68" t="s">
        <v>875</v>
      </c>
      <c r="K651" s="68" t="str">
        <f t="shared" si="10"/>
        <v xml:space="preserve"> Nitrogen removal (wastewater)</v>
      </c>
    </row>
    <row r="652" spans="2:11">
      <c r="B652" s="68" t="s">
        <v>839</v>
      </c>
      <c r="C652" s="68" t="s">
        <v>273</v>
      </c>
      <c r="D652" s="68" t="s">
        <v>656</v>
      </c>
      <c r="E652" s="68" t="s">
        <v>900</v>
      </c>
      <c r="F652" s="68">
        <f>IF(Override!$G678="",'APR Data'!$H652,Override!$G678)</f>
        <v>548.20600000000002</v>
      </c>
      <c r="G652" s="68" t="s">
        <v>300</v>
      </c>
      <c r="H652" s="68" t="s">
        <v>888</v>
      </c>
      <c r="I652" s="68" t="s">
        <v>919</v>
      </c>
      <c r="J652" s="68" t="s">
        <v>876</v>
      </c>
      <c r="K652" s="68" t="str">
        <f t="shared" si="10"/>
        <v xml:space="preserve"> Phosphorus removal (wastewater)</v>
      </c>
    </row>
    <row r="653" spans="2:11">
      <c r="B653" s="68" t="s">
        <v>839</v>
      </c>
      <c r="C653" s="68" t="s">
        <v>273</v>
      </c>
      <c r="D653" s="68" t="s">
        <v>665</v>
      </c>
      <c r="E653" s="68" t="s">
        <v>900</v>
      </c>
      <c r="F653" s="68">
        <f>IF(Override!$G679="",'APR Data'!$H653,Override!$G679)</f>
        <v>63.707000000000001</v>
      </c>
      <c r="G653" s="68" t="s">
        <v>300</v>
      </c>
      <c r="H653" s="68" t="s">
        <v>888</v>
      </c>
      <c r="I653" s="68" t="s">
        <v>919</v>
      </c>
      <c r="J653" s="68" t="s">
        <v>877</v>
      </c>
      <c r="K653" s="68" t="str">
        <f t="shared" si="10"/>
        <v xml:space="preserve"> Reduction of sanitary parameters (wastewater)</v>
      </c>
    </row>
    <row r="654" spans="2:11">
      <c r="B654" s="68" t="s">
        <v>839</v>
      </c>
      <c r="C654" s="68" t="s">
        <v>273</v>
      </c>
      <c r="D654" s="68" t="s">
        <v>674</v>
      </c>
      <c r="E654" s="68" t="s">
        <v>900</v>
      </c>
      <c r="F654" s="68">
        <f>IF(Override!$G680="",'APR Data'!$H654,Override!$G680)</f>
        <v>0</v>
      </c>
      <c r="G654" s="68" t="s">
        <v>300</v>
      </c>
      <c r="H654" s="68" t="s">
        <v>888</v>
      </c>
      <c r="I654" s="68" t="s">
        <v>919</v>
      </c>
      <c r="J654" s="68" t="s">
        <v>878</v>
      </c>
      <c r="K654" s="68" t="str">
        <f t="shared" si="10"/>
        <v xml:space="preserve"> UV disinfection (or similar) (wastewater)</v>
      </c>
    </row>
    <row r="655" spans="2:11">
      <c r="B655" s="68" t="s">
        <v>839</v>
      </c>
      <c r="C655" s="68" t="s">
        <v>273</v>
      </c>
      <c r="D655" s="68" t="s">
        <v>683</v>
      </c>
      <c r="E655" s="68" t="s">
        <v>900</v>
      </c>
      <c r="F655" s="68">
        <f>IF(Override!$G681="",'APR Data'!$H655,Override!$G681)</f>
        <v>7.6790000000000003</v>
      </c>
      <c r="G655" s="68" t="s">
        <v>300</v>
      </c>
      <c r="H655" s="68" t="s">
        <v>888</v>
      </c>
      <c r="I655" s="68" t="s">
        <v>919</v>
      </c>
      <c r="J655" s="68" t="s">
        <v>879</v>
      </c>
      <c r="K655" s="68" t="str">
        <f t="shared" si="10"/>
        <v xml:space="preserve"> Investigations (wastewater)</v>
      </c>
    </row>
    <row r="656" spans="2:11">
      <c r="B656" s="68" t="s">
        <v>839</v>
      </c>
      <c r="C656" s="68" t="s">
        <v>273</v>
      </c>
      <c r="D656" s="68" t="s">
        <v>689</v>
      </c>
      <c r="E656" s="68" t="s">
        <v>900</v>
      </c>
      <c r="F656" s="68">
        <f>IF(Override!$G684="",'APR Data'!$H656,Override!$G684)</f>
        <v>25.856000000000002</v>
      </c>
      <c r="G656" s="68" t="s">
        <v>300</v>
      </c>
      <c r="H656" s="68" t="s">
        <v>888</v>
      </c>
      <c r="I656" s="68" t="s">
        <v>919</v>
      </c>
      <c r="J656" s="68" t="s">
        <v>880</v>
      </c>
      <c r="K656" s="68" t="str">
        <f t="shared" si="10"/>
        <v xml:space="preserve"> First time sewerage (wastewater)</v>
      </c>
    </row>
    <row r="657" spans="2:11">
      <c r="B657" s="68" t="s">
        <v>839</v>
      </c>
      <c r="C657" s="68" t="s">
        <v>273</v>
      </c>
      <c r="D657" s="68" t="s">
        <v>698</v>
      </c>
      <c r="E657" s="68" t="s">
        <v>900</v>
      </c>
      <c r="F657" s="68">
        <f>IF(Override!$G685="",'APR Data'!$H657,Override!$G685)</f>
        <v>0</v>
      </c>
      <c r="G657" s="68" t="s">
        <v>300</v>
      </c>
      <c r="H657" s="68" t="s">
        <v>888</v>
      </c>
      <c r="I657" s="68" t="s">
        <v>919</v>
      </c>
      <c r="J657" s="68" t="s">
        <v>881</v>
      </c>
      <c r="K657" s="68" t="str">
        <f t="shared" si="10"/>
        <v xml:space="preserve"> Sludge enhancement (quality) (wastewater)</v>
      </c>
    </row>
    <row r="658" spans="2:11">
      <c r="B658" s="68" t="s">
        <v>839</v>
      </c>
      <c r="C658" s="68" t="s">
        <v>273</v>
      </c>
      <c r="D658" s="68" t="s">
        <v>707</v>
      </c>
      <c r="E658" s="68" t="s">
        <v>900</v>
      </c>
      <c r="F658" s="68">
        <f>IF(Override!$G686="",'APR Data'!$H658,Override!$G686)</f>
        <v>0</v>
      </c>
      <c r="G658" s="68" t="s">
        <v>300</v>
      </c>
      <c r="H658" s="68" t="s">
        <v>888</v>
      </c>
      <c r="I658" s="68" t="s">
        <v>919</v>
      </c>
      <c r="J658" s="68" t="s">
        <v>882</v>
      </c>
      <c r="K658" s="68" t="str">
        <f t="shared" si="10"/>
        <v xml:space="preserve"> Sludge enhancement (growth) (wastewater)</v>
      </c>
    </row>
    <row r="659" spans="2:11">
      <c r="B659" s="68" t="s">
        <v>839</v>
      </c>
      <c r="C659" s="68" t="s">
        <v>273</v>
      </c>
      <c r="D659" s="68" t="s">
        <v>716</v>
      </c>
      <c r="E659" s="68" t="s">
        <v>900</v>
      </c>
      <c r="F659" s="68">
        <f>IF(Override!$G687="",'APR Data'!$H659,Override!$G687)</f>
        <v>0</v>
      </c>
      <c r="G659" s="68" t="s">
        <v>300</v>
      </c>
      <c r="H659" s="68" t="s">
        <v>888</v>
      </c>
      <c r="I659" s="68" t="s">
        <v>919</v>
      </c>
      <c r="J659" s="68" t="s">
        <v>883</v>
      </c>
      <c r="K659" s="68" t="str">
        <f t="shared" si="10"/>
        <v xml:space="preserve"> Odour (wastewater)</v>
      </c>
    </row>
    <row r="660" spans="2:11">
      <c r="B660" s="68" t="s">
        <v>839</v>
      </c>
      <c r="C660" s="68" t="s">
        <v>273</v>
      </c>
      <c r="D660" s="68" t="s">
        <v>725</v>
      </c>
      <c r="E660" s="68" t="s">
        <v>900</v>
      </c>
      <c r="F660" s="68">
        <f>IF(Override!$G688="",'APR Data'!$H660,Override!$G688)</f>
        <v>0</v>
      </c>
      <c r="G660" s="68" t="s">
        <v>300</v>
      </c>
      <c r="H660" s="68" t="s">
        <v>888</v>
      </c>
      <c r="I660" s="68" t="s">
        <v>919</v>
      </c>
      <c r="J660" s="68" t="s">
        <v>884</v>
      </c>
      <c r="K660" s="68" t="str">
        <f t="shared" si="10"/>
        <v xml:space="preserve"> Enhancing resilience to low probability high consequence events (wastewater)</v>
      </c>
    </row>
    <row r="661" spans="2:11">
      <c r="B661" s="68" t="s">
        <v>839</v>
      </c>
      <c r="C661" s="68" t="s">
        <v>273</v>
      </c>
      <c r="D661" s="68" t="s">
        <v>734</v>
      </c>
      <c r="E661" s="68" t="s">
        <v>900</v>
      </c>
      <c r="F661" s="68">
        <f>IF(Override!$G689="",'APR Data'!$H661,Override!$G689)</f>
        <v>0</v>
      </c>
      <c r="G661" s="68" t="s">
        <v>300</v>
      </c>
      <c r="H661" s="68" t="s">
        <v>888</v>
      </c>
      <c r="I661" s="68" t="s">
        <v>919</v>
      </c>
      <c r="J661" s="68" t="s">
        <v>885</v>
      </c>
      <c r="K661" s="68" t="str">
        <f t="shared" si="10"/>
        <v xml:space="preserve"> Security - SEMD (wastewater)</v>
      </c>
    </row>
    <row r="662" spans="2:11">
      <c r="B662" s="68" t="s">
        <v>839</v>
      </c>
      <c r="C662" s="68" t="s">
        <v>273</v>
      </c>
      <c r="D662" s="68" t="s">
        <v>743</v>
      </c>
      <c r="E662" s="68" t="s">
        <v>900</v>
      </c>
      <c r="F662" s="68">
        <f>IF(Override!$G690="",'APR Data'!$H662,Override!$G690)</f>
        <v>0</v>
      </c>
      <c r="G662" s="68" t="s">
        <v>300</v>
      </c>
      <c r="H662" s="68" t="s">
        <v>888</v>
      </c>
      <c r="I662" s="68" t="s">
        <v>919</v>
      </c>
      <c r="J662" s="68" t="s">
        <v>886</v>
      </c>
      <c r="K662" s="68" t="str">
        <f t="shared" si="10"/>
        <v xml:space="preserve"> Security - Non-SEMD (wastewater)</v>
      </c>
    </row>
    <row r="663" spans="2:11">
      <c r="B663" s="68" t="s">
        <v>839</v>
      </c>
      <c r="C663" s="68" t="s">
        <v>273</v>
      </c>
      <c r="D663" s="68" t="s">
        <v>752</v>
      </c>
      <c r="E663" s="68" t="s">
        <v>900</v>
      </c>
      <c r="F663" s="68">
        <f>IF(Override!$G691="",'APR Data'!$H663,Override!$G691)</f>
        <v>101.977</v>
      </c>
      <c r="G663" s="68" t="s">
        <v>300</v>
      </c>
      <c r="H663" s="68" t="s">
        <v>888</v>
      </c>
      <c r="I663" s="68" t="s">
        <v>919</v>
      </c>
      <c r="J663" s="68" t="s">
        <v>887</v>
      </c>
      <c r="K663" s="68" t="str">
        <f t="shared" si="10"/>
        <v xml:space="preserve"> *Additional lines total (wastewater)</v>
      </c>
    </row>
    <row r="664" spans="2:11">
      <c r="B664" s="68" t="s">
        <v>839</v>
      </c>
      <c r="C664" s="68" t="s">
        <v>273</v>
      </c>
      <c r="D664" s="68" t="s">
        <v>308</v>
      </c>
      <c r="E664" s="68" t="s">
        <v>900</v>
      </c>
      <c r="F664" s="68">
        <f>IF(Override!$G692="",'APR Data'!$H664,Override!$G692)</f>
        <v>8.3740000000000006</v>
      </c>
      <c r="G664" s="68" t="s">
        <v>300</v>
      </c>
      <c r="H664" s="68" t="s">
        <v>889</v>
      </c>
      <c r="I664" s="68" t="s">
        <v>919</v>
      </c>
      <c r="J664" s="92" t="s">
        <v>841</v>
      </c>
      <c r="K664" s="68" t="str">
        <f t="shared" si="10"/>
        <v xml:space="preserve"> Ecological improvements at abstractions (water)</v>
      </c>
    </row>
    <row r="665" spans="2:11">
      <c r="B665" s="68" t="s">
        <v>839</v>
      </c>
      <c r="C665" s="68" t="s">
        <v>273</v>
      </c>
      <c r="D665" s="68" t="s">
        <v>317</v>
      </c>
      <c r="E665" s="68" t="s">
        <v>900</v>
      </c>
      <c r="F665" s="68">
        <f>IF(Override!$G693="",'APR Data'!$H665,Override!$G693)</f>
        <v>10.98</v>
      </c>
      <c r="G665" s="68" t="s">
        <v>300</v>
      </c>
      <c r="H665" s="68" t="s">
        <v>889</v>
      </c>
      <c r="I665" s="68" t="s">
        <v>919</v>
      </c>
      <c r="J665" s="92" t="s">
        <v>842</v>
      </c>
      <c r="K665" s="68" t="str">
        <f t="shared" si="10"/>
        <v xml:space="preserve"> Eels Regulations (measures at intakes) (water)</v>
      </c>
    </row>
    <row r="666" spans="2:11">
      <c r="B666" s="68" t="s">
        <v>839</v>
      </c>
      <c r="C666" s="68" t="s">
        <v>273</v>
      </c>
      <c r="D666" s="68" t="s">
        <v>326</v>
      </c>
      <c r="E666" s="68" t="s">
        <v>900</v>
      </c>
      <c r="F666" s="68">
        <f>IF(Override!$G694="",'APR Data'!$H666,Override!$G694)</f>
        <v>1.994</v>
      </c>
      <c r="G666" s="68" t="s">
        <v>300</v>
      </c>
      <c r="H666" s="68" t="s">
        <v>889</v>
      </c>
      <c r="I666" s="68" t="s">
        <v>919</v>
      </c>
      <c r="J666" s="92" t="s">
        <v>843</v>
      </c>
      <c r="K666" s="68" t="str">
        <f t="shared" si="10"/>
        <v xml:space="preserve"> Invasive Non Native Species (water)</v>
      </c>
    </row>
    <row r="667" spans="2:11">
      <c r="B667" s="68" t="s">
        <v>839</v>
      </c>
      <c r="C667" s="68" t="s">
        <v>273</v>
      </c>
      <c r="D667" s="68" t="s">
        <v>335</v>
      </c>
      <c r="E667" s="68" t="s">
        <v>900</v>
      </c>
      <c r="F667" s="68">
        <f>IF(Override!$G695="",'APR Data'!$H667,Override!$G695)</f>
        <v>0</v>
      </c>
      <c r="G667" s="68" t="s">
        <v>300</v>
      </c>
      <c r="H667" s="68" t="s">
        <v>889</v>
      </c>
      <c r="I667" s="68" t="s">
        <v>919</v>
      </c>
      <c r="J667" s="92" t="s">
        <v>844</v>
      </c>
      <c r="K667" s="68" t="str">
        <f t="shared" si="10"/>
        <v xml:space="preserve"> Drinking Water Protected Areas (schemes) (water)</v>
      </c>
    </row>
    <row r="668" spans="2:11">
      <c r="B668" s="68" t="s">
        <v>839</v>
      </c>
      <c r="C668" s="68" t="s">
        <v>273</v>
      </c>
      <c r="D668" s="68" t="s">
        <v>344</v>
      </c>
      <c r="E668" s="68" t="s">
        <v>900</v>
      </c>
      <c r="F668" s="68">
        <f>IF(Override!$G696="",'APR Data'!$H668,Override!$G696)</f>
        <v>53.19</v>
      </c>
      <c r="G668" s="68" t="s">
        <v>300</v>
      </c>
      <c r="H668" s="68" t="s">
        <v>889</v>
      </c>
      <c r="I668" s="68" t="s">
        <v>919</v>
      </c>
      <c r="J668" s="92" t="s">
        <v>845</v>
      </c>
      <c r="K668" s="68" t="str">
        <f t="shared" si="10"/>
        <v xml:space="preserve"> Water Framework Directive measure (water)</v>
      </c>
    </row>
    <row r="669" spans="2:11">
      <c r="B669" s="68" t="s">
        <v>839</v>
      </c>
      <c r="C669" s="68" t="s">
        <v>273</v>
      </c>
      <c r="D669" s="68" t="s">
        <v>353</v>
      </c>
      <c r="E669" s="68" t="s">
        <v>900</v>
      </c>
      <c r="F669" s="68">
        <f>IF(Override!$G697="",'APR Data'!$H669,Override!$G697)</f>
        <v>16.013000000000002</v>
      </c>
      <c r="G669" s="68" t="s">
        <v>300</v>
      </c>
      <c r="H669" s="68" t="s">
        <v>889</v>
      </c>
      <c r="I669" s="68" t="s">
        <v>919</v>
      </c>
      <c r="J669" s="92" t="s">
        <v>846</v>
      </c>
      <c r="K669" s="68" t="str">
        <f t="shared" si="10"/>
        <v xml:space="preserve"> Investigations (water)</v>
      </c>
    </row>
    <row r="670" spans="2:11">
      <c r="B670" s="68" t="s">
        <v>839</v>
      </c>
      <c r="C670" s="68" t="s">
        <v>273</v>
      </c>
      <c r="D670" s="68" t="s">
        <v>362</v>
      </c>
      <c r="E670" s="68" t="s">
        <v>900</v>
      </c>
      <c r="F670" s="68">
        <f>IF(Override!$G698="",'APR Data'!$H670,Override!$G698)</f>
        <v>269.73599999999999</v>
      </c>
      <c r="G670" s="68" t="s">
        <v>300</v>
      </c>
      <c r="H670" s="68" t="s">
        <v>889</v>
      </c>
      <c r="I670" s="68" t="s">
        <v>919</v>
      </c>
      <c r="J670" s="92" t="s">
        <v>847</v>
      </c>
      <c r="K670" s="68" t="str">
        <f t="shared" si="10"/>
        <v xml:space="preserve"> Supply-side improvements delivering benefits in 2020-2025 (water)</v>
      </c>
    </row>
    <row r="671" spans="2:11">
      <c r="B671" s="68" t="s">
        <v>839</v>
      </c>
      <c r="C671" s="68" t="s">
        <v>273</v>
      </c>
      <c r="D671" s="68" t="s">
        <v>371</v>
      </c>
      <c r="E671" s="68" t="s">
        <v>900</v>
      </c>
      <c r="F671" s="68">
        <f>IF(Override!$G699="",'APR Data'!$H671,Override!$G699)</f>
        <v>19.478999999999999</v>
      </c>
      <c r="G671" s="68" t="s">
        <v>300</v>
      </c>
      <c r="H671" s="68" t="s">
        <v>889</v>
      </c>
      <c r="I671" s="68" t="s">
        <v>919</v>
      </c>
      <c r="J671" s="92" t="s">
        <v>848</v>
      </c>
      <c r="K671" s="68" t="str">
        <f t="shared" si="10"/>
        <v xml:space="preserve"> Demand-side improvements delivering benefits in 2020-2025 (excl leakage and metering) (water)</v>
      </c>
    </row>
    <row r="672" spans="2:11">
      <c r="B672" s="68" t="s">
        <v>839</v>
      </c>
      <c r="C672" s="68" t="s">
        <v>273</v>
      </c>
      <c r="D672" s="68" t="s">
        <v>380</v>
      </c>
      <c r="E672" s="68" t="s">
        <v>900</v>
      </c>
      <c r="F672" s="68">
        <f>IF(Override!$G700="",'APR Data'!$H672,Override!$G700)</f>
        <v>0</v>
      </c>
      <c r="G672" s="68" t="s">
        <v>300</v>
      </c>
      <c r="H672" s="68" t="s">
        <v>889</v>
      </c>
      <c r="I672" s="68" t="s">
        <v>919</v>
      </c>
      <c r="J672" s="92" t="s">
        <v>849</v>
      </c>
      <c r="K672" s="68" t="str">
        <f t="shared" si="10"/>
        <v xml:space="preserve"> Leakage improvements delivering benefits in 2020-2025 (water)</v>
      </c>
    </row>
    <row r="673" spans="2:11">
      <c r="B673" s="68" t="s">
        <v>839</v>
      </c>
      <c r="C673" s="68" t="s">
        <v>273</v>
      </c>
      <c r="D673" s="68" t="s">
        <v>389</v>
      </c>
      <c r="E673" s="68" t="s">
        <v>900</v>
      </c>
      <c r="F673" s="68">
        <f>IF(Override!$G701="",'APR Data'!$H673,Override!$G701)</f>
        <v>0</v>
      </c>
      <c r="G673" s="68" t="s">
        <v>300</v>
      </c>
      <c r="H673" s="68" t="s">
        <v>889</v>
      </c>
      <c r="I673" s="68" t="s">
        <v>919</v>
      </c>
      <c r="J673" s="92" t="s">
        <v>850</v>
      </c>
      <c r="K673" s="68" t="str">
        <f t="shared" si="10"/>
        <v xml:space="preserve"> Internal interconnectors delivering benefits in 2020-2025 (water)</v>
      </c>
    </row>
    <row r="674" spans="2:11">
      <c r="B674" s="68" t="s">
        <v>839</v>
      </c>
      <c r="C674" s="68" t="s">
        <v>273</v>
      </c>
      <c r="D674" s="68" t="s">
        <v>828</v>
      </c>
      <c r="E674" s="68" t="s">
        <v>900</v>
      </c>
      <c r="F674" s="68">
        <f>IF(Override!$G702="",'APR Data'!$H674,Override!$G702)</f>
        <v>4.1269999999999998</v>
      </c>
      <c r="G674" s="68" t="s">
        <v>300</v>
      </c>
      <c r="H674" s="68" t="s">
        <v>889</v>
      </c>
      <c r="I674" s="68" t="s">
        <v>919</v>
      </c>
      <c r="J674" s="92" t="s">
        <v>851</v>
      </c>
      <c r="K674" s="68" t="str">
        <f t="shared" si="10"/>
        <v xml:space="preserve"> Supply demand balance improvements delivering benefits starting from 2026 (water)</v>
      </c>
    </row>
    <row r="675" spans="2:11">
      <c r="B675" s="68" t="s">
        <v>839</v>
      </c>
      <c r="C675" s="68" t="s">
        <v>273</v>
      </c>
      <c r="D675" s="68" t="s">
        <v>407</v>
      </c>
      <c r="E675" s="68" t="s">
        <v>900</v>
      </c>
      <c r="F675" s="68">
        <f>IF(Override!$G703="",'APR Data'!$H675,Override!$G703)</f>
        <v>52.957999999999998</v>
      </c>
      <c r="G675" s="68" t="s">
        <v>300</v>
      </c>
      <c r="H675" s="68" t="s">
        <v>889</v>
      </c>
      <c r="I675" s="68" t="s">
        <v>919</v>
      </c>
      <c r="J675" s="92" t="s">
        <v>852</v>
      </c>
      <c r="K675" s="68" t="str">
        <f t="shared" si="10"/>
        <v xml:space="preserve"> Strategic regional water resources (water)</v>
      </c>
    </row>
    <row r="676" spans="2:11">
      <c r="B676" s="68" t="s">
        <v>839</v>
      </c>
      <c r="C676" s="68" t="s">
        <v>273</v>
      </c>
      <c r="D676" s="68" t="s">
        <v>416</v>
      </c>
      <c r="E676" s="68" t="s">
        <v>900</v>
      </c>
      <c r="F676" s="68">
        <f>IF(Override!$G704="",'APR Data'!$H676,Override!$G704)</f>
        <v>108.063</v>
      </c>
      <c r="G676" s="68" t="s">
        <v>300</v>
      </c>
      <c r="H676" s="68" t="s">
        <v>889</v>
      </c>
      <c r="I676" s="68" t="s">
        <v>919</v>
      </c>
      <c r="J676" s="92" t="s">
        <v>853</v>
      </c>
      <c r="K676" s="68" t="str">
        <f t="shared" si="10"/>
        <v xml:space="preserve"> Total metering expenditure  (water)</v>
      </c>
    </row>
    <row r="677" spans="2:11">
      <c r="B677" s="68" t="s">
        <v>839</v>
      </c>
      <c r="C677" s="68" t="s">
        <v>273</v>
      </c>
      <c r="D677" s="68" t="s">
        <v>425</v>
      </c>
      <c r="E677" s="68" t="s">
        <v>900</v>
      </c>
      <c r="F677" s="68">
        <f>IF(Override!$G705="",'APR Data'!$H677,Override!$G705)</f>
        <v>23.998000000000001</v>
      </c>
      <c r="G677" s="68" t="s">
        <v>300</v>
      </c>
      <c r="H677" s="68" t="s">
        <v>889</v>
      </c>
      <c r="I677" s="68" t="s">
        <v>919</v>
      </c>
      <c r="J677" s="92" t="s">
        <v>854</v>
      </c>
      <c r="K677" s="68" t="str">
        <f t="shared" si="10"/>
        <v xml:space="preserve"> Improvments to taste, odour and colour (water)</v>
      </c>
    </row>
    <row r="678" spans="2:11">
      <c r="B678" s="68" t="s">
        <v>839</v>
      </c>
      <c r="C678" s="68" t="s">
        <v>273</v>
      </c>
      <c r="D678" s="68" t="s">
        <v>434</v>
      </c>
      <c r="E678" s="68" t="s">
        <v>900</v>
      </c>
      <c r="F678" s="68">
        <f>IF(Override!$G706="",'APR Data'!$H678,Override!$G706)</f>
        <v>0</v>
      </c>
      <c r="G678" s="68" t="s">
        <v>300</v>
      </c>
      <c r="H678" s="68" t="s">
        <v>889</v>
      </c>
      <c r="I678" s="68" t="s">
        <v>920</v>
      </c>
      <c r="J678" s="92" t="s">
        <v>855</v>
      </c>
      <c r="K678" s="68" t="str">
        <f t="shared" si="10"/>
        <v xml:space="preserve"> Addressing raw water deterioration (grey solutions) (water)</v>
      </c>
    </row>
    <row r="679" spans="2:11">
      <c r="B679" s="68" t="s">
        <v>839</v>
      </c>
      <c r="C679" s="68" t="s">
        <v>273</v>
      </c>
      <c r="D679" s="68" t="s">
        <v>440</v>
      </c>
      <c r="E679" s="68" t="s">
        <v>900</v>
      </c>
      <c r="F679" s="68">
        <f>IF(Override!$G707="",'APR Data'!$H679,Override!$G707)</f>
        <v>0</v>
      </c>
      <c r="G679" s="68" t="s">
        <v>300</v>
      </c>
      <c r="H679" s="68" t="s">
        <v>889</v>
      </c>
      <c r="I679" s="68" t="s">
        <v>920</v>
      </c>
      <c r="J679" s="92" t="s">
        <v>856</v>
      </c>
      <c r="K679" s="68" t="str">
        <f t="shared" si="10"/>
        <v xml:space="preserve"> Addressing raw water deterioration (green solutions) (water)</v>
      </c>
    </row>
    <row r="680" spans="2:11">
      <c r="B680" s="68" t="s">
        <v>839</v>
      </c>
      <c r="C680" s="68" t="s">
        <v>273</v>
      </c>
      <c r="D680" s="68" t="s">
        <v>446</v>
      </c>
      <c r="E680" s="68" t="s">
        <v>900</v>
      </c>
      <c r="F680" s="68">
        <f>IF(Override!$G708="",'APR Data'!$H680,Override!$G708)</f>
        <v>46.219000000000001</v>
      </c>
      <c r="G680" s="68" t="s">
        <v>300</v>
      </c>
      <c r="H680" s="68" t="s">
        <v>889</v>
      </c>
      <c r="I680" s="68" t="s">
        <v>919</v>
      </c>
      <c r="J680" s="92" t="s">
        <v>857</v>
      </c>
      <c r="K680" s="68" t="str">
        <f t="shared" si="10"/>
        <v xml:space="preserve"> Addressing raw water deterioration (total) (water)</v>
      </c>
    </row>
    <row r="681" spans="2:11">
      <c r="B681" s="68" t="s">
        <v>839</v>
      </c>
      <c r="C681" s="68" t="s">
        <v>273</v>
      </c>
      <c r="D681" s="68" t="s">
        <v>455</v>
      </c>
      <c r="E681" s="68" t="s">
        <v>900</v>
      </c>
      <c r="F681" s="68">
        <f>IF(Override!$G709="",'APR Data'!$H681,Override!$G709)</f>
        <v>18.907</v>
      </c>
      <c r="G681" s="68" t="s">
        <v>300</v>
      </c>
      <c r="H681" s="68" t="s">
        <v>889</v>
      </c>
      <c r="I681" s="68" t="s">
        <v>919</v>
      </c>
      <c r="J681" s="92" t="s">
        <v>858</v>
      </c>
      <c r="K681" s="68" t="str">
        <f t="shared" si="10"/>
        <v xml:space="preserve"> Improvements to river flow (water)</v>
      </c>
    </row>
    <row r="682" spans="2:11">
      <c r="B682" s="68" t="s">
        <v>839</v>
      </c>
      <c r="C682" s="68" t="s">
        <v>273</v>
      </c>
      <c r="D682" s="68" t="s">
        <v>464</v>
      </c>
      <c r="E682" s="68" t="s">
        <v>900</v>
      </c>
      <c r="F682" s="68">
        <f>IF(Override!$G710="",'APR Data'!$H682,Override!$G710)</f>
        <v>133.52199999999999</v>
      </c>
      <c r="G682" s="68" t="s">
        <v>300</v>
      </c>
      <c r="H682" s="68" t="s">
        <v>889</v>
      </c>
      <c r="I682" s="68" t="s">
        <v>919</v>
      </c>
      <c r="J682" s="92" t="s">
        <v>859</v>
      </c>
      <c r="K682" s="68" t="str">
        <f t="shared" si="10"/>
        <v xml:space="preserve"> Enhancing resilience to low probability high consequence events (water)</v>
      </c>
    </row>
    <row r="683" spans="2:11">
      <c r="B683" s="68" t="s">
        <v>839</v>
      </c>
      <c r="C683" s="68" t="s">
        <v>273</v>
      </c>
      <c r="D683" s="68" t="s">
        <v>473</v>
      </c>
      <c r="E683" s="68" t="s">
        <v>900</v>
      </c>
      <c r="F683" s="68">
        <f>IF(Override!$G711="",'APR Data'!$H683,Override!$G711)</f>
        <v>0</v>
      </c>
      <c r="G683" s="68" t="s">
        <v>300</v>
      </c>
      <c r="H683" s="68" t="s">
        <v>889</v>
      </c>
      <c r="I683" s="68" t="s">
        <v>920</v>
      </c>
      <c r="J683" s="92" t="s">
        <v>860</v>
      </c>
      <c r="K683" s="68" t="str">
        <f t="shared" si="10"/>
        <v xml:space="preserve"> Conditioning water to reduce plumbosolvency (water)</v>
      </c>
    </row>
    <row r="684" spans="2:11">
      <c r="B684" s="68" t="s">
        <v>839</v>
      </c>
      <c r="C684" s="68" t="s">
        <v>273</v>
      </c>
      <c r="D684" s="68" t="s">
        <v>482</v>
      </c>
      <c r="E684" s="68" t="s">
        <v>900</v>
      </c>
      <c r="F684" s="68">
        <f>IF(Override!$G712="",'APR Data'!$H684,Override!$G712)</f>
        <v>0</v>
      </c>
      <c r="G684" s="68" t="s">
        <v>300</v>
      </c>
      <c r="H684" s="68" t="s">
        <v>889</v>
      </c>
      <c r="I684" s="68" t="s">
        <v>920</v>
      </c>
      <c r="J684" s="92" t="s">
        <v>861</v>
      </c>
      <c r="K684" s="68" t="str">
        <f t="shared" si="10"/>
        <v xml:space="preserve"> Lead communication pipes replaced or relined for water quality(water)</v>
      </c>
    </row>
    <row r="685" spans="2:11">
      <c r="B685" s="68" t="s">
        <v>839</v>
      </c>
      <c r="C685" s="68" t="s">
        <v>273</v>
      </c>
      <c r="D685" s="68" t="s">
        <v>491</v>
      </c>
      <c r="E685" s="68" t="s">
        <v>900</v>
      </c>
      <c r="F685" s="68">
        <f>IF(Override!$G713="",'APR Data'!$H685,Override!$G713)</f>
        <v>0</v>
      </c>
      <c r="G685" s="68" t="s">
        <v>300</v>
      </c>
      <c r="H685" s="68" t="s">
        <v>889</v>
      </c>
      <c r="I685" s="68" t="s">
        <v>920</v>
      </c>
      <c r="J685" s="92" t="s">
        <v>862</v>
      </c>
      <c r="K685" s="68" t="str">
        <f t="shared" si="10"/>
        <v xml:space="preserve"> Other lead reduction related activity (water)</v>
      </c>
    </row>
    <row r="686" spans="2:11">
      <c r="B686" s="68" t="s">
        <v>839</v>
      </c>
      <c r="C686" s="68" t="s">
        <v>273</v>
      </c>
      <c r="D686" s="68" t="s">
        <v>500</v>
      </c>
      <c r="E686" s="68" t="s">
        <v>900</v>
      </c>
      <c r="F686" s="68">
        <f>IF(Override!$G714="",'APR Data'!$H686,Override!$G714)</f>
        <v>100.83</v>
      </c>
      <c r="G686" s="68" t="s">
        <v>300</v>
      </c>
      <c r="H686" s="68" t="s">
        <v>889</v>
      </c>
      <c r="I686" s="68" t="s">
        <v>919</v>
      </c>
      <c r="J686" s="92" t="s">
        <v>863</v>
      </c>
      <c r="K686" s="68" t="str">
        <f t="shared" si="10"/>
        <v xml:space="preserve"> Meeting lead standards (Total) (water)</v>
      </c>
    </row>
    <row r="687" spans="2:11">
      <c r="B687" s="68" t="s">
        <v>839</v>
      </c>
      <c r="C687" s="68" t="s">
        <v>273</v>
      </c>
      <c r="D687" s="68" t="s">
        <v>509</v>
      </c>
      <c r="E687" s="68" t="s">
        <v>900</v>
      </c>
      <c r="F687" s="68">
        <f>IF(Override!$G715="",'APR Data'!$H687,Override!$G715)</f>
        <v>0</v>
      </c>
      <c r="G687" s="68" t="s">
        <v>300</v>
      </c>
      <c r="H687" s="68" t="s">
        <v>889</v>
      </c>
      <c r="I687" s="68" t="s">
        <v>919</v>
      </c>
      <c r="J687" s="92" t="s">
        <v>864</v>
      </c>
      <c r="K687" s="68" t="str">
        <f t="shared" si="10"/>
        <v xml:space="preserve"> Security - SEMD (water)</v>
      </c>
    </row>
    <row r="688" spans="2:11">
      <c r="B688" s="68" t="s">
        <v>839</v>
      </c>
      <c r="C688" s="68" t="s">
        <v>273</v>
      </c>
      <c r="D688" s="68" t="s">
        <v>518</v>
      </c>
      <c r="E688" s="68" t="s">
        <v>900</v>
      </c>
      <c r="F688" s="68">
        <f>IF(Override!$G716="",'APR Data'!$H688,Override!$G716)</f>
        <v>0</v>
      </c>
      <c r="G688" s="68" t="s">
        <v>300</v>
      </c>
      <c r="H688" s="68" t="s">
        <v>889</v>
      </c>
      <c r="I688" s="68" t="s">
        <v>919</v>
      </c>
      <c r="J688" s="92" t="s">
        <v>865</v>
      </c>
      <c r="K688" s="68" t="str">
        <f t="shared" si="10"/>
        <v xml:space="preserve"> Security - Non-SEMD (water)</v>
      </c>
    </row>
    <row r="689" spans="2:11">
      <c r="B689" s="68" t="s">
        <v>839</v>
      </c>
      <c r="C689" s="68" t="s">
        <v>273</v>
      </c>
      <c r="D689" s="68" t="s">
        <v>527</v>
      </c>
      <c r="E689" s="68" t="s">
        <v>900</v>
      </c>
      <c r="F689" s="68">
        <f>IF(Override!$G717="",'APR Data'!$H689,Override!$G717)</f>
        <v>0</v>
      </c>
      <c r="G689" s="68" t="s">
        <v>300</v>
      </c>
      <c r="H689" s="68" t="s">
        <v>889</v>
      </c>
      <c r="I689" s="68" t="s">
        <v>919</v>
      </c>
      <c r="J689" s="92" t="s">
        <v>866</v>
      </c>
      <c r="K689" s="68" t="str">
        <f t="shared" si="10"/>
        <v xml:space="preserve"> *Additional lines total (water)</v>
      </c>
    </row>
    <row r="690" spans="2:11">
      <c r="B690" s="68" t="s">
        <v>839</v>
      </c>
      <c r="C690" s="68" t="s">
        <v>273</v>
      </c>
      <c r="D690" s="68" t="s">
        <v>590</v>
      </c>
      <c r="E690" s="68" t="s">
        <v>900</v>
      </c>
      <c r="F690" s="68">
        <f>IF(Override!$G718="",'APR Data'!$H690,Override!$G718)</f>
        <v>0</v>
      </c>
      <c r="G690" s="68" t="s">
        <v>300</v>
      </c>
      <c r="H690" s="68" t="s">
        <v>889</v>
      </c>
      <c r="I690" s="68" t="s">
        <v>919</v>
      </c>
      <c r="J690" s="68" t="s">
        <v>867</v>
      </c>
      <c r="K690" s="68" t="str">
        <f t="shared" si="10"/>
        <v xml:space="preserve"> Conservation drivers (wastewater)</v>
      </c>
    </row>
    <row r="691" spans="2:11">
      <c r="B691" s="68" t="s">
        <v>839</v>
      </c>
      <c r="C691" s="68" t="s">
        <v>273</v>
      </c>
      <c r="D691" s="68" t="s">
        <v>599</v>
      </c>
      <c r="E691" s="68" t="s">
        <v>900</v>
      </c>
      <c r="F691" s="68">
        <f>IF(Override!$G719="",'APR Data'!$H691,Override!$G719)</f>
        <v>0</v>
      </c>
      <c r="G691" s="68" t="s">
        <v>300</v>
      </c>
      <c r="H691" s="68" t="s">
        <v>889</v>
      </c>
      <c r="I691" s="68" t="s">
        <v>919</v>
      </c>
      <c r="J691" s="68" t="s">
        <v>868</v>
      </c>
      <c r="K691" s="68" t="str">
        <f t="shared" si="10"/>
        <v xml:space="preserve"> Event Duration Monitoring at intermittent discharges (wastewater)</v>
      </c>
    </row>
    <row r="692" spans="2:11">
      <c r="B692" s="68" t="s">
        <v>839</v>
      </c>
      <c r="C692" s="68" t="s">
        <v>273</v>
      </c>
      <c r="D692" s="68" t="s">
        <v>608</v>
      </c>
      <c r="E692" s="68" t="s">
        <v>900</v>
      </c>
      <c r="F692" s="68">
        <f>IF(Override!$G720="",'APR Data'!$H692,Override!$G720)</f>
        <v>5.383</v>
      </c>
      <c r="G692" s="68" t="s">
        <v>300</v>
      </c>
      <c r="H692" s="68" t="s">
        <v>889</v>
      </c>
      <c r="I692" s="68" t="s">
        <v>919</v>
      </c>
      <c r="J692" s="68" t="s">
        <v>869</v>
      </c>
      <c r="K692" s="68" t="str">
        <f t="shared" si="10"/>
        <v xml:space="preserve"> Flow monitoring at sewage treatment works (wastewater)</v>
      </c>
    </row>
    <row r="693" spans="2:11">
      <c r="B693" s="68" t="s">
        <v>839</v>
      </c>
      <c r="C693" s="68" t="s">
        <v>273</v>
      </c>
      <c r="D693" s="68" t="s">
        <v>617</v>
      </c>
      <c r="E693" s="68" t="s">
        <v>900</v>
      </c>
      <c r="F693" s="68">
        <f>IF(Override!$G721="",'APR Data'!$H693,Override!$G721)</f>
        <v>16.835999999999999</v>
      </c>
      <c r="G693" s="68" t="s">
        <v>300</v>
      </c>
      <c r="H693" s="68" t="s">
        <v>889</v>
      </c>
      <c r="I693" s="68" t="s">
        <v>919</v>
      </c>
      <c r="J693" s="68" t="s">
        <v>870</v>
      </c>
      <c r="K693" s="68" t="str">
        <f t="shared" si="10"/>
        <v xml:space="preserve"> Schemes to increase flow to full treatment (wastewater)</v>
      </c>
    </row>
    <row r="694" spans="2:11">
      <c r="B694" s="68" t="s">
        <v>839</v>
      </c>
      <c r="C694" s="68" t="s">
        <v>273</v>
      </c>
      <c r="D694" s="68" t="s">
        <v>626</v>
      </c>
      <c r="E694" s="68" t="s">
        <v>900</v>
      </c>
      <c r="F694" s="68">
        <f>IF(Override!$G722="",'APR Data'!$H694,Override!$G722)</f>
        <v>4.2089999999999996</v>
      </c>
      <c r="G694" s="68" t="s">
        <v>300</v>
      </c>
      <c r="H694" s="68" t="s">
        <v>889</v>
      </c>
      <c r="I694" s="68" t="s">
        <v>919</v>
      </c>
      <c r="J694" s="68" t="s">
        <v>871</v>
      </c>
      <c r="K694" s="68" t="str">
        <f t="shared" si="10"/>
        <v xml:space="preserve"> Schemes to increase storm tank capacity (wastewater)</v>
      </c>
    </row>
    <row r="695" spans="2:11">
      <c r="B695" s="68" t="s">
        <v>839</v>
      </c>
      <c r="C695" s="68" t="s">
        <v>273</v>
      </c>
      <c r="D695" s="68" t="s">
        <v>818</v>
      </c>
      <c r="E695" s="68" t="s">
        <v>900</v>
      </c>
      <c r="F695" s="68">
        <f>IF(Override!$G723="",'APR Data'!$H695,Override!$G723)</f>
        <v>59.960999999999999</v>
      </c>
      <c r="G695" s="68" t="s">
        <v>300</v>
      </c>
      <c r="H695" s="68" t="s">
        <v>889</v>
      </c>
      <c r="I695" s="68" t="s">
        <v>919</v>
      </c>
      <c r="J695" s="68" t="s">
        <v>872</v>
      </c>
      <c r="K695" s="68" t="str">
        <f t="shared" si="10"/>
        <v xml:space="preserve"> Storage schemes to reduce spill frequency at CSOs, storm tanks, etc (wastewater)</v>
      </c>
    </row>
    <row r="696" spans="2:11">
      <c r="B696" s="68" t="s">
        <v>839</v>
      </c>
      <c r="C696" s="68" t="s">
        <v>273</v>
      </c>
      <c r="D696" s="68" t="s">
        <v>635</v>
      </c>
      <c r="E696" s="68" t="s">
        <v>900</v>
      </c>
      <c r="F696" s="68">
        <f>IF(Override!$G724="",'APR Data'!$H696,Override!$G724)</f>
        <v>20.91</v>
      </c>
      <c r="G696" s="68" t="s">
        <v>300</v>
      </c>
      <c r="H696" s="68" t="s">
        <v>889</v>
      </c>
      <c r="I696" s="68" t="s">
        <v>919</v>
      </c>
      <c r="J696" s="68" t="s">
        <v>873</v>
      </c>
      <c r="K696" s="68" t="str">
        <f t="shared" si="10"/>
        <v xml:space="preserve"> Chemical removals schemes (wastewater)</v>
      </c>
    </row>
    <row r="697" spans="2:11">
      <c r="B697" s="68" t="s">
        <v>839</v>
      </c>
      <c r="C697" s="68" t="s">
        <v>273</v>
      </c>
      <c r="D697" s="68" t="s">
        <v>644</v>
      </c>
      <c r="E697" s="68" t="s">
        <v>900</v>
      </c>
      <c r="F697" s="68">
        <f>IF(Override!$G725="",'APR Data'!$H697,Override!$G725)</f>
        <v>6.9000000000000006E-2</v>
      </c>
      <c r="G697" s="68" t="s">
        <v>300</v>
      </c>
      <c r="H697" s="68" t="s">
        <v>889</v>
      </c>
      <c r="I697" s="68" t="s">
        <v>919</v>
      </c>
      <c r="J697" s="68" t="s">
        <v>874</v>
      </c>
      <c r="K697" s="68" t="str">
        <f t="shared" si="10"/>
        <v xml:space="preserve"> Chemicals monitoring/ investigations/ options appraisals (wastewater)</v>
      </c>
    </row>
    <row r="698" spans="2:11">
      <c r="B698" s="68" t="s">
        <v>839</v>
      </c>
      <c r="C698" s="68" t="s">
        <v>273</v>
      </c>
      <c r="D698" s="68" t="s">
        <v>650</v>
      </c>
      <c r="E698" s="68" t="s">
        <v>900</v>
      </c>
      <c r="F698" s="68">
        <f>IF(Override!$G726="",'APR Data'!$H698,Override!$G726)</f>
        <v>0</v>
      </c>
      <c r="G698" s="68" t="s">
        <v>300</v>
      </c>
      <c r="H698" s="68" t="s">
        <v>889</v>
      </c>
      <c r="I698" s="68" t="s">
        <v>919</v>
      </c>
      <c r="J698" s="68" t="s">
        <v>875</v>
      </c>
      <c r="K698" s="68" t="str">
        <f t="shared" si="10"/>
        <v xml:space="preserve"> Nitrogen removal (wastewater)</v>
      </c>
    </row>
    <row r="699" spans="2:11">
      <c r="B699" s="68" t="s">
        <v>839</v>
      </c>
      <c r="C699" s="68" t="s">
        <v>273</v>
      </c>
      <c r="D699" s="68" t="s">
        <v>659</v>
      </c>
      <c r="E699" s="68" t="s">
        <v>900</v>
      </c>
      <c r="F699" s="68">
        <f>IF(Override!$G727="",'APR Data'!$H699,Override!$G727)</f>
        <v>745.75900000000001</v>
      </c>
      <c r="G699" s="68" t="s">
        <v>300</v>
      </c>
      <c r="H699" s="68" t="s">
        <v>889</v>
      </c>
      <c r="I699" s="68" t="s">
        <v>919</v>
      </c>
      <c r="J699" s="68" t="s">
        <v>876</v>
      </c>
      <c r="K699" s="68" t="str">
        <f t="shared" si="10"/>
        <v xml:space="preserve"> Phosphorus removal (wastewater)</v>
      </c>
    </row>
    <row r="700" spans="2:11">
      <c r="B700" s="68" t="s">
        <v>839</v>
      </c>
      <c r="C700" s="68" t="s">
        <v>273</v>
      </c>
      <c r="D700" s="68" t="s">
        <v>668</v>
      </c>
      <c r="E700" s="68" t="s">
        <v>900</v>
      </c>
      <c r="F700" s="68">
        <f>IF(Override!$G728="",'APR Data'!$H700,Override!$G728)</f>
        <v>78.165999999999997</v>
      </c>
      <c r="G700" s="68" t="s">
        <v>300</v>
      </c>
      <c r="H700" s="68" t="s">
        <v>889</v>
      </c>
      <c r="I700" s="68" t="s">
        <v>919</v>
      </c>
      <c r="J700" s="68" t="s">
        <v>877</v>
      </c>
      <c r="K700" s="68" t="str">
        <f t="shared" si="10"/>
        <v xml:space="preserve"> Reduction of sanitary parameters (wastewater)</v>
      </c>
    </row>
    <row r="701" spans="2:11">
      <c r="B701" s="68" t="s">
        <v>839</v>
      </c>
      <c r="C701" s="68" t="s">
        <v>273</v>
      </c>
      <c r="D701" s="68" t="s">
        <v>677</v>
      </c>
      <c r="E701" s="68" t="s">
        <v>900</v>
      </c>
      <c r="F701" s="68">
        <f>IF(Override!$G729="",'APR Data'!$H701,Override!$G729)</f>
        <v>0</v>
      </c>
      <c r="G701" s="68" t="s">
        <v>300</v>
      </c>
      <c r="H701" s="68" t="s">
        <v>889</v>
      </c>
      <c r="I701" s="68" t="s">
        <v>919</v>
      </c>
      <c r="J701" s="68" t="s">
        <v>878</v>
      </c>
      <c r="K701" s="68" t="str">
        <f t="shared" si="10"/>
        <v xml:space="preserve"> UV disinfection (or similar) (wastewater)</v>
      </c>
    </row>
    <row r="702" spans="2:11">
      <c r="B702" s="68" t="s">
        <v>839</v>
      </c>
      <c r="C702" s="68" t="s">
        <v>273</v>
      </c>
      <c r="D702" s="68" t="s">
        <v>686</v>
      </c>
      <c r="E702" s="68" t="s">
        <v>900</v>
      </c>
      <c r="F702" s="68">
        <f>IF(Override!$G730="",'APR Data'!$H702,Override!$G730)</f>
        <v>19.739999999999998</v>
      </c>
      <c r="G702" s="68" t="s">
        <v>300</v>
      </c>
      <c r="H702" s="68" t="s">
        <v>889</v>
      </c>
      <c r="I702" s="68" t="s">
        <v>919</v>
      </c>
      <c r="J702" s="68" t="s">
        <v>879</v>
      </c>
      <c r="K702" s="68" t="str">
        <f t="shared" si="10"/>
        <v xml:space="preserve"> Investigations (wastewater)</v>
      </c>
    </row>
    <row r="703" spans="2:11">
      <c r="B703" s="68" t="s">
        <v>839</v>
      </c>
      <c r="C703" s="68" t="s">
        <v>273</v>
      </c>
      <c r="D703" s="68" t="s">
        <v>692</v>
      </c>
      <c r="E703" s="68" t="s">
        <v>900</v>
      </c>
      <c r="F703" s="68">
        <f>IF(Override!$G733="",'APR Data'!$H703,Override!$G733)</f>
        <v>31.707999999999998</v>
      </c>
      <c r="G703" s="68" t="s">
        <v>300</v>
      </c>
      <c r="H703" s="68" t="s">
        <v>889</v>
      </c>
      <c r="I703" s="68" t="s">
        <v>919</v>
      </c>
      <c r="J703" s="68" t="s">
        <v>880</v>
      </c>
      <c r="K703" s="68" t="str">
        <f t="shared" si="10"/>
        <v xml:space="preserve"> First time sewerage (wastewater)</v>
      </c>
    </row>
    <row r="704" spans="2:11">
      <c r="B704" s="68" t="s">
        <v>839</v>
      </c>
      <c r="C704" s="68" t="s">
        <v>273</v>
      </c>
      <c r="D704" s="68" t="s">
        <v>701</v>
      </c>
      <c r="E704" s="68" t="s">
        <v>900</v>
      </c>
      <c r="F704" s="68">
        <f>IF(Override!$G734="",'APR Data'!$H704,Override!$G734)</f>
        <v>0</v>
      </c>
      <c r="G704" s="68" t="s">
        <v>300</v>
      </c>
      <c r="H704" s="68" t="s">
        <v>889</v>
      </c>
      <c r="I704" s="68" t="s">
        <v>919</v>
      </c>
      <c r="J704" s="68" t="s">
        <v>881</v>
      </c>
      <c r="K704" s="68" t="str">
        <f t="shared" si="10"/>
        <v xml:space="preserve"> Sludge enhancement (quality) (wastewater)</v>
      </c>
    </row>
    <row r="705" spans="2:11">
      <c r="B705" s="68" t="s">
        <v>839</v>
      </c>
      <c r="C705" s="68" t="s">
        <v>273</v>
      </c>
      <c r="D705" s="68" t="s">
        <v>710</v>
      </c>
      <c r="E705" s="68" t="s">
        <v>900</v>
      </c>
      <c r="F705" s="68">
        <f>IF(Override!$G735="",'APR Data'!$H705,Override!$G735)</f>
        <v>0</v>
      </c>
      <c r="G705" s="68" t="s">
        <v>300</v>
      </c>
      <c r="H705" s="68" t="s">
        <v>889</v>
      </c>
      <c r="I705" s="68" t="s">
        <v>919</v>
      </c>
      <c r="J705" s="68" t="s">
        <v>882</v>
      </c>
      <c r="K705" s="68" t="str">
        <f t="shared" si="10"/>
        <v xml:space="preserve"> Sludge enhancement (growth) (wastewater)</v>
      </c>
    </row>
    <row r="706" spans="2:11">
      <c r="B706" s="68" t="s">
        <v>839</v>
      </c>
      <c r="C706" s="68" t="s">
        <v>273</v>
      </c>
      <c r="D706" s="68" t="s">
        <v>719</v>
      </c>
      <c r="E706" s="68" t="s">
        <v>900</v>
      </c>
      <c r="F706" s="68">
        <f>IF(Override!$G736="",'APR Data'!$H706,Override!$G736)</f>
        <v>0</v>
      </c>
      <c r="G706" s="68" t="s">
        <v>300</v>
      </c>
      <c r="H706" s="68" t="s">
        <v>889</v>
      </c>
      <c r="I706" s="68" t="s">
        <v>919</v>
      </c>
      <c r="J706" s="68" t="s">
        <v>883</v>
      </c>
      <c r="K706" s="68" t="str">
        <f t="shared" si="10"/>
        <v xml:space="preserve"> Odour (wastewater)</v>
      </c>
    </row>
    <row r="707" spans="2:11">
      <c r="B707" s="68" t="s">
        <v>839</v>
      </c>
      <c r="C707" s="68" t="s">
        <v>273</v>
      </c>
      <c r="D707" s="68" t="s">
        <v>728</v>
      </c>
      <c r="E707" s="68" t="s">
        <v>900</v>
      </c>
      <c r="F707" s="68">
        <f>IF(Override!$G737="",'APR Data'!$H707,Override!$G737)</f>
        <v>0</v>
      </c>
      <c r="G707" s="68" t="s">
        <v>300</v>
      </c>
      <c r="H707" s="68" t="s">
        <v>889</v>
      </c>
      <c r="I707" s="68" t="s">
        <v>919</v>
      </c>
      <c r="J707" s="68" t="s">
        <v>884</v>
      </c>
      <c r="K707" s="68" t="str">
        <f t="shared" si="10"/>
        <v xml:space="preserve"> Enhancing resilience to low probability high consequence events (wastewater)</v>
      </c>
    </row>
    <row r="708" spans="2:11">
      <c r="B708" s="68" t="s">
        <v>839</v>
      </c>
      <c r="C708" s="68" t="s">
        <v>273</v>
      </c>
      <c r="D708" s="68" t="s">
        <v>737</v>
      </c>
      <c r="E708" s="68" t="s">
        <v>900</v>
      </c>
      <c r="F708" s="68">
        <f>IF(Override!$G738="",'APR Data'!$H708,Override!$G738)</f>
        <v>0</v>
      </c>
      <c r="G708" s="68" t="s">
        <v>300</v>
      </c>
      <c r="H708" s="68" t="s">
        <v>889</v>
      </c>
      <c r="I708" s="68" t="s">
        <v>919</v>
      </c>
      <c r="J708" s="68" t="s">
        <v>885</v>
      </c>
      <c r="K708" s="68" t="str">
        <f t="shared" si="10"/>
        <v xml:space="preserve"> Security - SEMD (wastewater)</v>
      </c>
    </row>
    <row r="709" spans="2:11">
      <c r="B709" s="68" t="s">
        <v>839</v>
      </c>
      <c r="C709" s="68" t="s">
        <v>273</v>
      </c>
      <c r="D709" s="68" t="s">
        <v>746</v>
      </c>
      <c r="E709" s="68" t="s">
        <v>900</v>
      </c>
      <c r="F709" s="68">
        <f>IF(Override!$G739="",'APR Data'!$H709,Override!$G739)</f>
        <v>0</v>
      </c>
      <c r="G709" s="68" t="s">
        <v>300</v>
      </c>
      <c r="H709" s="68" t="s">
        <v>889</v>
      </c>
      <c r="I709" s="68" t="s">
        <v>919</v>
      </c>
      <c r="J709" s="68" t="s">
        <v>886</v>
      </c>
      <c r="K709" s="68" t="str">
        <f t="shared" si="10"/>
        <v xml:space="preserve"> Security - Non-SEMD (wastewater)</v>
      </c>
    </row>
    <row r="710" spans="2:11">
      <c r="B710" s="68" t="s">
        <v>839</v>
      </c>
      <c r="C710" s="68" t="s">
        <v>273</v>
      </c>
      <c r="D710" s="68" t="s">
        <v>755</v>
      </c>
      <c r="E710" s="68" t="s">
        <v>900</v>
      </c>
      <c r="F710" s="68">
        <f>IF(Override!$G740="",'APR Data'!$H710,Override!$G740)</f>
        <v>159.886</v>
      </c>
      <c r="G710" s="68" t="s">
        <v>300</v>
      </c>
      <c r="H710" s="68" t="s">
        <v>889</v>
      </c>
      <c r="I710" s="68" t="s">
        <v>919</v>
      </c>
      <c r="J710" s="68" t="s">
        <v>887</v>
      </c>
      <c r="K710" s="68" t="str">
        <f t="shared" si="10"/>
        <v xml:space="preserve"> *Additional lines total (wastewater)</v>
      </c>
    </row>
    <row r="711" spans="2:11">
      <c r="B711" s="68" t="s">
        <v>839</v>
      </c>
      <c r="C711" s="68" t="s">
        <v>274</v>
      </c>
      <c r="D711" s="68" t="s">
        <v>302</v>
      </c>
      <c r="E711" s="68" t="s">
        <v>900</v>
      </c>
      <c r="F711" s="68">
        <f>IF(Override!$G741="",'APR Data'!$H711,Override!$G741)</f>
        <v>2.395</v>
      </c>
      <c r="G711" s="68" t="s">
        <v>300</v>
      </c>
      <c r="H711" s="68" t="s">
        <v>840</v>
      </c>
      <c r="I711" s="68" t="s">
        <v>919</v>
      </c>
      <c r="J711" s="92" t="s">
        <v>841</v>
      </c>
      <c r="K711" s="68" t="str">
        <f t="shared" ref="K711:K774" si="11">RIGHT(D711,LEN(D711)-15)</f>
        <v>Ecological improvements at abstractions (water)</v>
      </c>
    </row>
    <row r="712" spans="2:11">
      <c r="B712" s="68" t="s">
        <v>839</v>
      </c>
      <c r="C712" s="68" t="s">
        <v>274</v>
      </c>
      <c r="D712" s="68" t="s">
        <v>311</v>
      </c>
      <c r="E712" s="68" t="s">
        <v>900</v>
      </c>
      <c r="F712" s="68">
        <f>IF(Override!$G742="",'APR Data'!$H712,Override!$G742)</f>
        <v>2.1720000000000002</v>
      </c>
      <c r="G712" s="68" t="s">
        <v>300</v>
      </c>
      <c r="H712" s="68" t="s">
        <v>840</v>
      </c>
      <c r="I712" s="68" t="s">
        <v>919</v>
      </c>
      <c r="J712" s="92" t="s">
        <v>842</v>
      </c>
      <c r="K712" s="68" t="str">
        <f t="shared" si="11"/>
        <v>Eels Regulations (measures at intakes) (water)</v>
      </c>
    </row>
    <row r="713" spans="2:11">
      <c r="B713" s="68" t="s">
        <v>839</v>
      </c>
      <c r="C713" s="68" t="s">
        <v>274</v>
      </c>
      <c r="D713" s="68" t="s">
        <v>320</v>
      </c>
      <c r="E713" s="68" t="s">
        <v>900</v>
      </c>
      <c r="F713" s="68">
        <f>IF(Override!$G743="",'APR Data'!$H713,Override!$G743)</f>
        <v>1.667</v>
      </c>
      <c r="G713" s="68" t="s">
        <v>300</v>
      </c>
      <c r="H713" s="68" t="s">
        <v>840</v>
      </c>
      <c r="I713" s="68" t="s">
        <v>919</v>
      </c>
      <c r="J713" s="92" t="s">
        <v>843</v>
      </c>
      <c r="K713" s="68" t="str">
        <f t="shared" si="11"/>
        <v>Invasive Non Native Species (water)</v>
      </c>
    </row>
    <row r="714" spans="2:11">
      <c r="B714" s="68" t="s">
        <v>839</v>
      </c>
      <c r="C714" s="68" t="s">
        <v>274</v>
      </c>
      <c r="D714" s="68" t="s">
        <v>329</v>
      </c>
      <c r="E714" s="68" t="s">
        <v>900</v>
      </c>
      <c r="F714" s="68">
        <f>IF(Override!$G744="",'APR Data'!$H714,Override!$G744)</f>
        <v>2.9940000000000002</v>
      </c>
      <c r="G714" s="68" t="s">
        <v>300</v>
      </c>
      <c r="H714" s="68" t="s">
        <v>840</v>
      </c>
      <c r="I714" s="68" t="s">
        <v>919</v>
      </c>
      <c r="J714" s="92" t="s">
        <v>844</v>
      </c>
      <c r="K714" s="68" t="str">
        <f t="shared" si="11"/>
        <v>Drinking Water Protected Areas (schemes) (water)</v>
      </c>
    </row>
    <row r="715" spans="2:11">
      <c r="B715" s="68" t="s">
        <v>839</v>
      </c>
      <c r="C715" s="68" t="s">
        <v>274</v>
      </c>
      <c r="D715" s="68" t="s">
        <v>338</v>
      </c>
      <c r="E715" s="68" t="s">
        <v>900</v>
      </c>
      <c r="F715" s="68">
        <f>IF(Override!$G745="",'APR Data'!$H715,Override!$G745)</f>
        <v>0.95399999999999996</v>
      </c>
      <c r="G715" s="68" t="s">
        <v>300</v>
      </c>
      <c r="H715" s="68" t="s">
        <v>840</v>
      </c>
      <c r="I715" s="68" t="s">
        <v>919</v>
      </c>
      <c r="J715" s="92" t="s">
        <v>845</v>
      </c>
      <c r="K715" s="68" t="str">
        <f t="shared" si="11"/>
        <v>Water Framework Directive measure (water)</v>
      </c>
    </row>
    <row r="716" spans="2:11">
      <c r="B716" s="68" t="s">
        <v>839</v>
      </c>
      <c r="C716" s="68" t="s">
        <v>274</v>
      </c>
      <c r="D716" s="68" t="s">
        <v>347</v>
      </c>
      <c r="E716" s="68" t="s">
        <v>900</v>
      </c>
      <c r="F716" s="68">
        <f>IF(Override!$G746="",'APR Data'!$H716,Override!$G746)</f>
        <v>0</v>
      </c>
      <c r="G716" s="68" t="s">
        <v>300</v>
      </c>
      <c r="H716" s="68" t="s">
        <v>840</v>
      </c>
      <c r="I716" s="68" t="s">
        <v>919</v>
      </c>
      <c r="J716" s="92" t="s">
        <v>846</v>
      </c>
      <c r="K716" s="68" t="str">
        <f t="shared" si="11"/>
        <v>Investigations (water)</v>
      </c>
    </row>
    <row r="717" spans="2:11">
      <c r="B717" s="68" t="s">
        <v>839</v>
      </c>
      <c r="C717" s="68" t="s">
        <v>274</v>
      </c>
      <c r="D717" s="68" t="s">
        <v>356</v>
      </c>
      <c r="E717" s="68" t="s">
        <v>900</v>
      </c>
      <c r="F717" s="68">
        <f>IF(Override!$G747="",'APR Data'!$H717,Override!$G747)</f>
        <v>52.280999999999999</v>
      </c>
      <c r="G717" s="68" t="s">
        <v>300</v>
      </c>
      <c r="H717" s="68" t="s">
        <v>840</v>
      </c>
      <c r="I717" s="68" t="s">
        <v>919</v>
      </c>
      <c r="J717" s="92" t="s">
        <v>847</v>
      </c>
      <c r="K717" s="68" t="str">
        <f t="shared" si="11"/>
        <v>Supply-side improvements delivering benefits in 2020-2025 (water)</v>
      </c>
    </row>
    <row r="718" spans="2:11">
      <c r="B718" s="68" t="s">
        <v>839</v>
      </c>
      <c r="C718" s="68" t="s">
        <v>274</v>
      </c>
      <c r="D718" s="68" t="s">
        <v>365</v>
      </c>
      <c r="E718" s="68" t="s">
        <v>900</v>
      </c>
      <c r="F718" s="68">
        <f>IF(Override!$G748="",'APR Data'!$H718,Override!$G748)</f>
        <v>3.2890000000000001</v>
      </c>
      <c r="G718" s="68" t="s">
        <v>300</v>
      </c>
      <c r="H718" s="68" t="s">
        <v>840</v>
      </c>
      <c r="I718" s="68" t="s">
        <v>919</v>
      </c>
      <c r="J718" s="92" t="s">
        <v>848</v>
      </c>
      <c r="K718" s="68" t="str">
        <f t="shared" si="11"/>
        <v>Demand-side improvements delivering benefits in 2020-2025 (excl leakage and metering) (water)</v>
      </c>
    </row>
    <row r="719" spans="2:11">
      <c r="B719" s="68" t="s">
        <v>839</v>
      </c>
      <c r="C719" s="68" t="s">
        <v>274</v>
      </c>
      <c r="D719" s="68" t="s">
        <v>374</v>
      </c>
      <c r="E719" s="68" t="s">
        <v>900</v>
      </c>
      <c r="F719" s="68">
        <f>IF(Override!$G749="",'APR Data'!$H719,Override!$G749)</f>
        <v>0</v>
      </c>
      <c r="G719" s="68" t="s">
        <v>300</v>
      </c>
      <c r="H719" s="68" t="s">
        <v>840</v>
      </c>
      <c r="I719" s="68" t="s">
        <v>919</v>
      </c>
      <c r="J719" s="92" t="s">
        <v>849</v>
      </c>
      <c r="K719" s="68" t="str">
        <f t="shared" si="11"/>
        <v>Leakage improvements delivering benefits in 2020-2025 (water)</v>
      </c>
    </row>
    <row r="720" spans="2:11">
      <c r="B720" s="68" t="s">
        <v>839</v>
      </c>
      <c r="C720" s="68" t="s">
        <v>274</v>
      </c>
      <c r="D720" s="68" t="s">
        <v>383</v>
      </c>
      <c r="E720" s="68" t="s">
        <v>900</v>
      </c>
      <c r="F720" s="68">
        <f>IF(Override!$G750="",'APR Data'!$H720,Override!$G750)</f>
        <v>0</v>
      </c>
      <c r="G720" s="68" t="s">
        <v>300</v>
      </c>
      <c r="H720" s="68" t="s">
        <v>840</v>
      </c>
      <c r="I720" s="68" t="s">
        <v>919</v>
      </c>
      <c r="J720" s="92" t="s">
        <v>850</v>
      </c>
      <c r="K720" s="68" t="str">
        <f t="shared" si="11"/>
        <v>Internal interconnectors delivering benefits in 2020-2025 (water)</v>
      </c>
    </row>
    <row r="721" spans="2:11">
      <c r="B721" s="68" t="s">
        <v>839</v>
      </c>
      <c r="C721" s="68" t="s">
        <v>274</v>
      </c>
      <c r="D721" s="68" t="s">
        <v>826</v>
      </c>
      <c r="E721" s="68" t="s">
        <v>900</v>
      </c>
      <c r="F721" s="68">
        <f>IF(Override!$G751="",'APR Data'!$H721,Override!$G751)</f>
        <v>0</v>
      </c>
      <c r="G721" s="68" t="s">
        <v>300</v>
      </c>
      <c r="H721" s="68" t="s">
        <v>840</v>
      </c>
      <c r="I721" s="68" t="s">
        <v>919</v>
      </c>
      <c r="J721" s="92" t="s">
        <v>851</v>
      </c>
      <c r="K721" s="68" t="str">
        <f t="shared" si="11"/>
        <v>Supply demand balance improvements delivering benefits starting from 2026 (water)</v>
      </c>
    </row>
    <row r="722" spans="2:11">
      <c r="B722" s="68" t="s">
        <v>839</v>
      </c>
      <c r="C722" s="68" t="s">
        <v>274</v>
      </c>
      <c r="D722" s="68" t="s">
        <v>401</v>
      </c>
      <c r="E722" s="68" t="s">
        <v>900</v>
      </c>
      <c r="F722" s="68">
        <f>IF(Override!$G752="",'APR Data'!$H722,Override!$G752)</f>
        <v>2.887</v>
      </c>
      <c r="G722" s="68" t="s">
        <v>300</v>
      </c>
      <c r="H722" s="68" t="s">
        <v>840</v>
      </c>
      <c r="I722" s="68" t="s">
        <v>919</v>
      </c>
      <c r="J722" s="92" t="s">
        <v>852</v>
      </c>
      <c r="K722" s="68" t="str">
        <f t="shared" si="11"/>
        <v>Strategic regional water resources (water)</v>
      </c>
    </row>
    <row r="723" spans="2:11">
      <c r="B723" s="68" t="s">
        <v>839</v>
      </c>
      <c r="C723" s="68" t="s">
        <v>274</v>
      </c>
      <c r="D723" s="68" t="s">
        <v>410</v>
      </c>
      <c r="E723" s="68" t="s">
        <v>900</v>
      </c>
      <c r="F723" s="68">
        <f>IF(Override!$G753="",'APR Data'!$H723,Override!$G753)</f>
        <v>20.326000000000001</v>
      </c>
      <c r="G723" s="68" t="s">
        <v>300</v>
      </c>
      <c r="H723" s="68" t="s">
        <v>840</v>
      </c>
      <c r="I723" s="68" t="s">
        <v>919</v>
      </c>
      <c r="J723" s="92" t="s">
        <v>853</v>
      </c>
      <c r="K723" s="68" t="str">
        <f t="shared" si="11"/>
        <v>Total metering expenditure  (water)</v>
      </c>
    </row>
    <row r="724" spans="2:11">
      <c r="B724" s="68" t="s">
        <v>839</v>
      </c>
      <c r="C724" s="68" t="s">
        <v>274</v>
      </c>
      <c r="D724" s="68" t="s">
        <v>419</v>
      </c>
      <c r="E724" s="68" t="s">
        <v>900</v>
      </c>
      <c r="F724" s="68">
        <f>IF(Override!$G754="",'APR Data'!$H724,Override!$G754)</f>
        <v>3.6040000000000001</v>
      </c>
      <c r="G724" s="68" t="s">
        <v>300</v>
      </c>
      <c r="H724" s="68" t="s">
        <v>840</v>
      </c>
      <c r="I724" s="68" t="s">
        <v>919</v>
      </c>
      <c r="J724" s="92" t="s">
        <v>854</v>
      </c>
      <c r="K724" s="68" t="str">
        <f t="shared" si="11"/>
        <v>Improvments to taste, odour and colour (water)</v>
      </c>
    </row>
    <row r="725" spans="2:11">
      <c r="B725" s="68" t="s">
        <v>839</v>
      </c>
      <c r="C725" s="68" t="s">
        <v>274</v>
      </c>
      <c r="D725" s="68" t="s">
        <v>428</v>
      </c>
      <c r="E725" s="68" t="s">
        <v>900</v>
      </c>
      <c r="F725" s="68">
        <f>IF(Override!$G755="",'APR Data'!$H725,Override!$G755)</f>
        <v>0</v>
      </c>
      <c r="G725" s="68" t="s">
        <v>300</v>
      </c>
      <c r="H725" s="68" t="s">
        <v>840</v>
      </c>
      <c r="I725" s="68" t="s">
        <v>920</v>
      </c>
      <c r="J725" s="92" t="s">
        <v>855</v>
      </c>
      <c r="K725" s="68" t="str">
        <f t="shared" si="11"/>
        <v>Addressing raw water deterioration (grey solutions) (water)</v>
      </c>
    </row>
    <row r="726" spans="2:11">
      <c r="B726" s="68" t="s">
        <v>839</v>
      </c>
      <c r="C726" s="68" t="s">
        <v>274</v>
      </c>
      <c r="D726" s="68" t="s">
        <v>436</v>
      </c>
      <c r="E726" s="68" t="s">
        <v>900</v>
      </c>
      <c r="F726" s="68">
        <f>IF(Override!$G756="",'APR Data'!$H726,Override!$G756)</f>
        <v>0</v>
      </c>
      <c r="G726" s="68" t="s">
        <v>300</v>
      </c>
      <c r="H726" s="68" t="s">
        <v>840</v>
      </c>
      <c r="I726" s="68" t="s">
        <v>920</v>
      </c>
      <c r="J726" s="92" t="s">
        <v>856</v>
      </c>
      <c r="K726" s="68" t="str">
        <f t="shared" si="11"/>
        <v>Addressing raw water deterioration (green solutions) (water)</v>
      </c>
    </row>
    <row r="727" spans="2:11">
      <c r="B727" s="68" t="s">
        <v>839</v>
      </c>
      <c r="C727" s="68" t="s">
        <v>274</v>
      </c>
      <c r="D727" s="68" t="s">
        <v>442</v>
      </c>
      <c r="E727" s="68" t="s">
        <v>900</v>
      </c>
      <c r="F727" s="68">
        <f>IF(Override!$G757="",'APR Data'!$H727,Override!$G757)</f>
        <v>99.527000000000001</v>
      </c>
      <c r="G727" s="68" t="s">
        <v>300</v>
      </c>
      <c r="H727" s="68" t="s">
        <v>840</v>
      </c>
      <c r="I727" s="68" t="s">
        <v>919</v>
      </c>
      <c r="J727" s="92" t="s">
        <v>857</v>
      </c>
      <c r="K727" s="68" t="str">
        <f t="shared" si="11"/>
        <v>Addressing raw water deterioration (total) (water)</v>
      </c>
    </row>
    <row r="728" spans="2:11">
      <c r="B728" s="68" t="s">
        <v>839</v>
      </c>
      <c r="C728" s="68" t="s">
        <v>274</v>
      </c>
      <c r="D728" s="68" t="s">
        <v>449</v>
      </c>
      <c r="E728" s="68" t="s">
        <v>900</v>
      </c>
      <c r="F728" s="68">
        <f>IF(Override!$G758="",'APR Data'!$H728,Override!$G758)</f>
        <v>0</v>
      </c>
      <c r="G728" s="68" t="s">
        <v>300</v>
      </c>
      <c r="H728" s="68" t="s">
        <v>840</v>
      </c>
      <c r="I728" s="68" t="s">
        <v>919</v>
      </c>
      <c r="J728" s="92" t="s">
        <v>858</v>
      </c>
      <c r="K728" s="68" t="str">
        <f t="shared" si="11"/>
        <v>Improvements to river flow (water)</v>
      </c>
    </row>
    <row r="729" spans="2:11">
      <c r="B729" s="68" t="s">
        <v>839</v>
      </c>
      <c r="C729" s="68" t="s">
        <v>274</v>
      </c>
      <c r="D729" s="68" t="s">
        <v>458</v>
      </c>
      <c r="E729" s="68" t="s">
        <v>900</v>
      </c>
      <c r="F729" s="68">
        <f>IF(Override!$G759="",'APR Data'!$H729,Override!$G759)</f>
        <v>91.781999999999996</v>
      </c>
      <c r="G729" s="68" t="s">
        <v>300</v>
      </c>
      <c r="H729" s="68" t="s">
        <v>840</v>
      </c>
      <c r="I729" s="68" t="s">
        <v>919</v>
      </c>
      <c r="J729" s="92" t="s">
        <v>859</v>
      </c>
      <c r="K729" s="68" t="str">
        <f t="shared" si="11"/>
        <v>Enhancing resilience to low probability high consequence events (water)</v>
      </c>
    </row>
    <row r="730" spans="2:11">
      <c r="B730" s="68" t="s">
        <v>839</v>
      </c>
      <c r="C730" s="68" t="s">
        <v>274</v>
      </c>
      <c r="D730" s="68" t="s">
        <v>467</v>
      </c>
      <c r="E730" s="68" t="s">
        <v>900</v>
      </c>
      <c r="F730" s="68">
        <f>IF(Override!$G760="",'APR Data'!$H730,Override!$G760)</f>
        <v>0</v>
      </c>
      <c r="G730" s="68" t="s">
        <v>300</v>
      </c>
      <c r="H730" s="68" t="s">
        <v>840</v>
      </c>
      <c r="I730" s="68" t="s">
        <v>920</v>
      </c>
      <c r="J730" s="92" t="s">
        <v>860</v>
      </c>
      <c r="K730" s="68" t="str">
        <f t="shared" si="11"/>
        <v>Conditioning water to reduce plumbosolvency (water)</v>
      </c>
    </row>
    <row r="731" spans="2:11">
      <c r="B731" s="68" t="s">
        <v>839</v>
      </c>
      <c r="C731" s="68" t="s">
        <v>274</v>
      </c>
      <c r="D731" s="68" t="s">
        <v>476</v>
      </c>
      <c r="E731" s="68" t="s">
        <v>900</v>
      </c>
      <c r="F731" s="68">
        <f>IF(Override!$G761="",'APR Data'!$H731,Override!$G761)</f>
        <v>0</v>
      </c>
      <c r="G731" s="68" t="s">
        <v>300</v>
      </c>
      <c r="H731" s="68" t="s">
        <v>840</v>
      </c>
      <c r="I731" s="68" t="s">
        <v>920</v>
      </c>
      <c r="J731" s="92" t="s">
        <v>861</v>
      </c>
      <c r="K731" s="68" t="str">
        <f t="shared" si="11"/>
        <v>Lead communication pipes replaced or relined for water quality(water)</v>
      </c>
    </row>
    <row r="732" spans="2:11">
      <c r="B732" s="68" t="s">
        <v>839</v>
      </c>
      <c r="C732" s="68" t="s">
        <v>274</v>
      </c>
      <c r="D732" s="68" t="s">
        <v>485</v>
      </c>
      <c r="E732" s="68" t="s">
        <v>900</v>
      </c>
      <c r="F732" s="68">
        <f>IF(Override!$G762="",'APR Data'!$H732,Override!$G762)</f>
        <v>0</v>
      </c>
      <c r="G732" s="68" t="s">
        <v>300</v>
      </c>
      <c r="H732" s="68" t="s">
        <v>840</v>
      </c>
      <c r="I732" s="68" t="s">
        <v>920</v>
      </c>
      <c r="J732" s="92" t="s">
        <v>862</v>
      </c>
      <c r="K732" s="68" t="str">
        <f t="shared" si="11"/>
        <v>Other lead reduction related activity (water)</v>
      </c>
    </row>
    <row r="733" spans="2:11">
      <c r="B733" s="68" t="s">
        <v>839</v>
      </c>
      <c r="C733" s="68" t="s">
        <v>274</v>
      </c>
      <c r="D733" s="68" t="s">
        <v>494</v>
      </c>
      <c r="E733" s="68" t="s">
        <v>900</v>
      </c>
      <c r="F733" s="68">
        <f>IF(Override!$G763="",'APR Data'!$H733,Override!$G763)</f>
        <v>3.7109999999999999</v>
      </c>
      <c r="G733" s="68" t="s">
        <v>300</v>
      </c>
      <c r="H733" s="68" t="s">
        <v>840</v>
      </c>
      <c r="I733" s="68" t="s">
        <v>919</v>
      </c>
      <c r="J733" s="92" t="s">
        <v>863</v>
      </c>
      <c r="K733" s="68" t="str">
        <f t="shared" si="11"/>
        <v>Meeting lead standards (Total) (water)</v>
      </c>
    </row>
    <row r="734" spans="2:11">
      <c r="B734" s="68" t="s">
        <v>839</v>
      </c>
      <c r="C734" s="68" t="s">
        <v>274</v>
      </c>
      <c r="D734" s="68" t="s">
        <v>503</v>
      </c>
      <c r="E734" s="68" t="s">
        <v>900</v>
      </c>
      <c r="F734" s="68">
        <f>IF(Override!$G764="",'APR Data'!$H734,Override!$G764)</f>
        <v>8.4000000000000005E-2</v>
      </c>
      <c r="G734" s="68" t="s">
        <v>300</v>
      </c>
      <c r="H734" s="68" t="s">
        <v>840</v>
      </c>
      <c r="I734" s="68" t="s">
        <v>919</v>
      </c>
      <c r="J734" s="92" t="s">
        <v>864</v>
      </c>
      <c r="K734" s="68" t="str">
        <f t="shared" si="11"/>
        <v>Security - SEMD (water)</v>
      </c>
    </row>
    <row r="735" spans="2:11">
      <c r="B735" s="68" t="s">
        <v>839</v>
      </c>
      <c r="C735" s="68" t="s">
        <v>274</v>
      </c>
      <c r="D735" s="68" t="s">
        <v>512</v>
      </c>
      <c r="E735" s="68" t="s">
        <v>900</v>
      </c>
      <c r="F735" s="68">
        <f>IF(Override!$G765="",'APR Data'!$H735,Override!$G765)</f>
        <v>0.71099999999999997</v>
      </c>
      <c r="G735" s="68" t="s">
        <v>300</v>
      </c>
      <c r="H735" s="68" t="s">
        <v>840</v>
      </c>
      <c r="I735" s="68" t="s">
        <v>919</v>
      </c>
      <c r="J735" s="92" t="s">
        <v>865</v>
      </c>
      <c r="K735" s="68" t="str">
        <f t="shared" si="11"/>
        <v>Security - Non-SEMD (water)</v>
      </c>
    </row>
    <row r="736" spans="2:11">
      <c r="B736" s="68" t="s">
        <v>839</v>
      </c>
      <c r="C736" s="68" t="s">
        <v>274</v>
      </c>
      <c r="D736" s="68" t="s">
        <v>521</v>
      </c>
      <c r="E736" s="68" t="s">
        <v>900</v>
      </c>
      <c r="F736" s="68">
        <f>IF(Override!$G766="",'APR Data'!$H736,Override!$G766)</f>
        <v>5.5659999999999998</v>
      </c>
      <c r="G736" s="68" t="s">
        <v>300</v>
      </c>
      <c r="H736" s="68" t="s">
        <v>840</v>
      </c>
      <c r="I736" s="68" t="s">
        <v>919</v>
      </c>
      <c r="J736" s="92" t="s">
        <v>866</v>
      </c>
      <c r="K736" s="68" t="str">
        <f t="shared" si="11"/>
        <v>*Additional lines total (water)</v>
      </c>
    </row>
    <row r="737" spans="2:11">
      <c r="B737" s="68" t="s">
        <v>839</v>
      </c>
      <c r="C737" s="68" t="s">
        <v>274</v>
      </c>
      <c r="D737" s="68" t="s">
        <v>584</v>
      </c>
      <c r="E737" s="68" t="s">
        <v>900</v>
      </c>
      <c r="F737" s="68">
        <f>IF(Override!$G767="",'APR Data'!$H737,Override!$G767)</f>
        <v>0.20499999999999999</v>
      </c>
      <c r="G737" s="68" t="s">
        <v>300</v>
      </c>
      <c r="H737" s="68" t="s">
        <v>840</v>
      </c>
      <c r="I737" s="68" t="s">
        <v>919</v>
      </c>
      <c r="J737" s="68" t="s">
        <v>867</v>
      </c>
      <c r="K737" s="68" t="str">
        <f t="shared" si="11"/>
        <v>Conservation drivers (wastewater)</v>
      </c>
    </row>
    <row r="738" spans="2:11">
      <c r="B738" s="68" t="s">
        <v>839</v>
      </c>
      <c r="C738" s="68" t="s">
        <v>274</v>
      </c>
      <c r="D738" s="68" t="s">
        <v>593</v>
      </c>
      <c r="E738" s="68" t="s">
        <v>900</v>
      </c>
      <c r="F738" s="68">
        <f>IF(Override!$G768="",'APR Data'!$H738,Override!$G768)</f>
        <v>6.8419999999999996</v>
      </c>
      <c r="G738" s="68" t="s">
        <v>300</v>
      </c>
      <c r="H738" s="68" t="s">
        <v>840</v>
      </c>
      <c r="I738" s="68" t="s">
        <v>919</v>
      </c>
      <c r="J738" s="68" t="s">
        <v>868</v>
      </c>
      <c r="K738" s="68" t="str">
        <f t="shared" si="11"/>
        <v>Event Duration Monitoring at intermittent discharges (wastewater)</v>
      </c>
    </row>
    <row r="739" spans="2:11">
      <c r="B739" s="68" t="s">
        <v>839</v>
      </c>
      <c r="C739" s="68" t="s">
        <v>274</v>
      </c>
      <c r="D739" s="68" t="s">
        <v>602</v>
      </c>
      <c r="E739" s="68" t="s">
        <v>900</v>
      </c>
      <c r="F739" s="68">
        <f>IF(Override!$G769="",'APR Data'!$H739,Override!$G769)</f>
        <v>18.498000000000001</v>
      </c>
      <c r="G739" s="68" t="s">
        <v>300</v>
      </c>
      <c r="H739" s="68" t="s">
        <v>840</v>
      </c>
      <c r="I739" s="68" t="s">
        <v>919</v>
      </c>
      <c r="J739" s="68" t="s">
        <v>869</v>
      </c>
      <c r="K739" s="68" t="str">
        <f t="shared" si="11"/>
        <v>Flow monitoring at sewage treatment works (wastewater)</v>
      </c>
    </row>
    <row r="740" spans="2:11">
      <c r="B740" s="68" t="s">
        <v>839</v>
      </c>
      <c r="C740" s="68" t="s">
        <v>274</v>
      </c>
      <c r="D740" s="68" t="s">
        <v>611</v>
      </c>
      <c r="E740" s="68" t="s">
        <v>900</v>
      </c>
      <c r="F740" s="68">
        <f>IF(Override!$G770="",'APR Data'!$H740,Override!$G770)</f>
        <v>28.763999999999999</v>
      </c>
      <c r="G740" s="68" t="s">
        <v>300</v>
      </c>
      <c r="H740" s="68" t="s">
        <v>840</v>
      </c>
      <c r="I740" s="68" t="s">
        <v>919</v>
      </c>
      <c r="J740" s="68" t="s">
        <v>870</v>
      </c>
      <c r="K740" s="68" t="str">
        <f t="shared" si="11"/>
        <v>Schemes to increase flow to full treatment (wastewater)</v>
      </c>
    </row>
    <row r="741" spans="2:11">
      <c r="B741" s="68" t="s">
        <v>839</v>
      </c>
      <c r="C741" s="68" t="s">
        <v>274</v>
      </c>
      <c r="D741" s="68" t="s">
        <v>620</v>
      </c>
      <c r="E741" s="68" t="s">
        <v>900</v>
      </c>
      <c r="F741" s="68">
        <f>IF(Override!$G771="",'APR Data'!$H741,Override!$G771)</f>
        <v>29.614999999999998</v>
      </c>
      <c r="G741" s="68" t="s">
        <v>300</v>
      </c>
      <c r="H741" s="68" t="s">
        <v>840</v>
      </c>
      <c r="I741" s="68" t="s">
        <v>919</v>
      </c>
      <c r="J741" s="68" t="s">
        <v>871</v>
      </c>
      <c r="K741" s="68" t="str">
        <f t="shared" si="11"/>
        <v>Schemes to increase storm tank capacity (wastewater)</v>
      </c>
    </row>
    <row r="742" spans="2:11">
      <c r="B742" s="68" t="s">
        <v>839</v>
      </c>
      <c r="C742" s="68" t="s">
        <v>274</v>
      </c>
      <c r="D742" s="68" t="s">
        <v>812</v>
      </c>
      <c r="E742" s="68" t="s">
        <v>900</v>
      </c>
      <c r="F742" s="68">
        <f>IF(Override!$G772="",'APR Data'!$H742,Override!$G772)</f>
        <v>51.058</v>
      </c>
      <c r="G742" s="68" t="s">
        <v>300</v>
      </c>
      <c r="H742" s="68" t="s">
        <v>840</v>
      </c>
      <c r="I742" s="68" t="s">
        <v>919</v>
      </c>
      <c r="J742" s="68" t="s">
        <v>872</v>
      </c>
      <c r="K742" s="68" t="str">
        <f t="shared" si="11"/>
        <v>Storage schemes to reduce spill frequency at CSOs, storm tanks, etc (wastewater)</v>
      </c>
    </row>
    <row r="743" spans="2:11">
      <c r="B743" s="68" t="s">
        <v>839</v>
      </c>
      <c r="C743" s="68" t="s">
        <v>274</v>
      </c>
      <c r="D743" s="68" t="s">
        <v>629</v>
      </c>
      <c r="E743" s="68" t="s">
        <v>900</v>
      </c>
      <c r="F743" s="68">
        <f>IF(Override!$G773="",'APR Data'!$H743,Override!$G773)</f>
        <v>0</v>
      </c>
      <c r="G743" s="68" t="s">
        <v>300</v>
      </c>
      <c r="H743" s="68" t="s">
        <v>840</v>
      </c>
      <c r="I743" s="68" t="s">
        <v>919</v>
      </c>
      <c r="J743" s="68" t="s">
        <v>873</v>
      </c>
      <c r="K743" s="68" t="str">
        <f t="shared" si="11"/>
        <v>Chemical removals schemes (wastewater)</v>
      </c>
    </row>
    <row r="744" spans="2:11">
      <c r="B744" s="68" t="s">
        <v>839</v>
      </c>
      <c r="C744" s="68" t="s">
        <v>274</v>
      </c>
      <c r="D744" s="68" t="s">
        <v>638</v>
      </c>
      <c r="E744" s="68" t="s">
        <v>900</v>
      </c>
      <c r="F744" s="68">
        <f>IF(Override!$G774="",'APR Data'!$H744,Override!$G774)</f>
        <v>0.75600000000000001</v>
      </c>
      <c r="G744" s="68" t="s">
        <v>300</v>
      </c>
      <c r="H744" s="68" t="s">
        <v>840</v>
      </c>
      <c r="I744" s="68" t="s">
        <v>919</v>
      </c>
      <c r="J744" s="68" t="s">
        <v>874</v>
      </c>
      <c r="K744" s="68" t="str">
        <f t="shared" si="11"/>
        <v>Chemicals monitoring/ investigations/ options appraisals (wastewater)</v>
      </c>
    </row>
    <row r="745" spans="2:11">
      <c r="B745" s="68" t="s">
        <v>839</v>
      </c>
      <c r="C745" s="68" t="s">
        <v>274</v>
      </c>
      <c r="D745" s="68" t="s">
        <v>647</v>
      </c>
      <c r="E745" s="68" t="s">
        <v>900</v>
      </c>
      <c r="F745" s="68">
        <f>IF(Override!$G775="",'APR Data'!$H745,Override!$G775)</f>
        <v>0</v>
      </c>
      <c r="G745" s="68" t="s">
        <v>300</v>
      </c>
      <c r="H745" s="68" t="s">
        <v>840</v>
      </c>
      <c r="I745" s="68" t="s">
        <v>919</v>
      </c>
      <c r="J745" s="68" t="s">
        <v>875</v>
      </c>
      <c r="K745" s="68" t="str">
        <f t="shared" si="11"/>
        <v>Nitrogen removal (wastewater)</v>
      </c>
    </row>
    <row r="746" spans="2:11">
      <c r="B746" s="68" t="s">
        <v>839</v>
      </c>
      <c r="C746" s="68" t="s">
        <v>274</v>
      </c>
      <c r="D746" s="68" t="s">
        <v>653</v>
      </c>
      <c r="E746" s="68" t="s">
        <v>900</v>
      </c>
      <c r="F746" s="68">
        <f>IF(Override!$G776="",'APR Data'!$H746,Override!$G776)</f>
        <v>23.542999999999999</v>
      </c>
      <c r="G746" s="68" t="s">
        <v>300</v>
      </c>
      <c r="H746" s="68" t="s">
        <v>840</v>
      </c>
      <c r="I746" s="68" t="s">
        <v>919</v>
      </c>
      <c r="J746" s="68" t="s">
        <v>876</v>
      </c>
      <c r="K746" s="68" t="str">
        <f t="shared" si="11"/>
        <v>Phosphorus removal (wastewater)</v>
      </c>
    </row>
    <row r="747" spans="2:11">
      <c r="B747" s="68" t="s">
        <v>839</v>
      </c>
      <c r="C747" s="68" t="s">
        <v>274</v>
      </c>
      <c r="D747" s="68" t="s">
        <v>662</v>
      </c>
      <c r="E747" s="68" t="s">
        <v>900</v>
      </c>
      <c r="F747" s="68">
        <f>IF(Override!$G777="",'APR Data'!$H747,Override!$G777)</f>
        <v>1.9750000000000001</v>
      </c>
      <c r="G747" s="68" t="s">
        <v>300</v>
      </c>
      <c r="H747" s="68" t="s">
        <v>840</v>
      </c>
      <c r="I747" s="68" t="s">
        <v>919</v>
      </c>
      <c r="J747" s="68" t="s">
        <v>877</v>
      </c>
      <c r="K747" s="68" t="str">
        <f t="shared" si="11"/>
        <v>Reduction of sanitary parameters (wastewater)</v>
      </c>
    </row>
    <row r="748" spans="2:11">
      <c r="B748" s="68" t="s">
        <v>839</v>
      </c>
      <c r="C748" s="68" t="s">
        <v>274</v>
      </c>
      <c r="D748" s="68" t="s">
        <v>671</v>
      </c>
      <c r="E748" s="68" t="s">
        <v>900</v>
      </c>
      <c r="F748" s="68">
        <f>IF(Override!$G778="",'APR Data'!$H748,Override!$G778)</f>
        <v>0.624</v>
      </c>
      <c r="G748" s="68" t="s">
        <v>300</v>
      </c>
      <c r="H748" s="68" t="s">
        <v>840</v>
      </c>
      <c r="I748" s="68" t="s">
        <v>919</v>
      </c>
      <c r="J748" s="68" t="s">
        <v>878</v>
      </c>
      <c r="K748" s="68" t="str">
        <f t="shared" si="11"/>
        <v>UV disinfection (or similar) (wastewater)</v>
      </c>
    </row>
    <row r="749" spans="2:11">
      <c r="B749" s="68" t="s">
        <v>839</v>
      </c>
      <c r="C749" s="68" t="s">
        <v>274</v>
      </c>
      <c r="D749" s="68" t="s">
        <v>680</v>
      </c>
      <c r="E749" s="68" t="s">
        <v>900</v>
      </c>
      <c r="F749" s="68">
        <f>IF(Override!$G779="",'APR Data'!$H749,Override!$G779)</f>
        <v>3.714</v>
      </c>
      <c r="G749" s="68" t="s">
        <v>300</v>
      </c>
      <c r="H749" s="68" t="s">
        <v>840</v>
      </c>
      <c r="I749" s="68" t="s">
        <v>919</v>
      </c>
      <c r="J749" s="68" t="s">
        <v>879</v>
      </c>
      <c r="K749" s="68" t="str">
        <f t="shared" si="11"/>
        <v>Investigations (wastewater)</v>
      </c>
    </row>
    <row r="750" spans="2:11">
      <c r="B750" s="68" t="s">
        <v>839</v>
      </c>
      <c r="C750" s="68" t="s">
        <v>274</v>
      </c>
      <c r="D750" s="68" t="s">
        <v>821</v>
      </c>
      <c r="E750" s="68" t="s">
        <v>900</v>
      </c>
      <c r="F750" s="68">
        <f>IF(Override!$G782="",'APR Data'!$H750,Override!$G782)</f>
        <v>0.69699999999999995</v>
      </c>
      <c r="G750" s="68" t="s">
        <v>300</v>
      </c>
      <c r="H750" s="68" t="s">
        <v>840</v>
      </c>
      <c r="I750" s="68" t="s">
        <v>919</v>
      </c>
      <c r="J750" s="68" t="s">
        <v>880</v>
      </c>
      <c r="K750" s="68" t="str">
        <f t="shared" si="11"/>
        <v>First time sewerage (wastewater)</v>
      </c>
    </row>
    <row r="751" spans="2:11">
      <c r="B751" s="68" t="s">
        <v>839</v>
      </c>
      <c r="C751" s="68" t="s">
        <v>274</v>
      </c>
      <c r="D751" s="68" t="s">
        <v>695</v>
      </c>
      <c r="E751" s="68" t="s">
        <v>900</v>
      </c>
      <c r="F751" s="68">
        <f>IF(Override!$G783="",'APR Data'!$H751,Override!$G783)</f>
        <v>0</v>
      </c>
      <c r="G751" s="68" t="s">
        <v>300</v>
      </c>
      <c r="H751" s="68" t="s">
        <v>840</v>
      </c>
      <c r="I751" s="68" t="s">
        <v>919</v>
      </c>
      <c r="J751" s="68" t="s">
        <v>881</v>
      </c>
      <c r="K751" s="68" t="str">
        <f t="shared" si="11"/>
        <v>Sludge enhancement (quality) (wastewater)</v>
      </c>
    </row>
    <row r="752" spans="2:11">
      <c r="B752" s="68" t="s">
        <v>839</v>
      </c>
      <c r="C752" s="68" t="s">
        <v>274</v>
      </c>
      <c r="D752" s="68" t="s">
        <v>704</v>
      </c>
      <c r="E752" s="68" t="s">
        <v>900</v>
      </c>
      <c r="F752" s="68">
        <f>IF(Override!$G784="",'APR Data'!$H752,Override!$G784)</f>
        <v>0</v>
      </c>
      <c r="G752" s="68" t="s">
        <v>300</v>
      </c>
      <c r="H752" s="68" t="s">
        <v>840</v>
      </c>
      <c r="I752" s="68" t="s">
        <v>919</v>
      </c>
      <c r="J752" s="68" t="s">
        <v>882</v>
      </c>
      <c r="K752" s="68" t="str">
        <f t="shared" si="11"/>
        <v>Sludge enhancement (growth) (wastewater)</v>
      </c>
    </row>
    <row r="753" spans="2:11">
      <c r="B753" s="68" t="s">
        <v>839</v>
      </c>
      <c r="C753" s="68" t="s">
        <v>274</v>
      </c>
      <c r="D753" s="68" t="s">
        <v>713</v>
      </c>
      <c r="E753" s="68" t="s">
        <v>900</v>
      </c>
      <c r="F753" s="68">
        <f>IF(Override!$G785="",'APR Data'!$H753,Override!$G785)</f>
        <v>0</v>
      </c>
      <c r="G753" s="68" t="s">
        <v>300</v>
      </c>
      <c r="H753" s="68" t="s">
        <v>840</v>
      </c>
      <c r="I753" s="68" t="s">
        <v>919</v>
      </c>
      <c r="J753" s="68" t="s">
        <v>883</v>
      </c>
      <c r="K753" s="68" t="str">
        <f t="shared" si="11"/>
        <v>Odour (wastewater)</v>
      </c>
    </row>
    <row r="754" spans="2:11">
      <c r="B754" s="68" t="s">
        <v>839</v>
      </c>
      <c r="C754" s="68" t="s">
        <v>274</v>
      </c>
      <c r="D754" s="68" t="s">
        <v>722</v>
      </c>
      <c r="E754" s="68" t="s">
        <v>900</v>
      </c>
      <c r="F754" s="68">
        <f>IF(Override!$G786="",'APR Data'!$H754,Override!$G786)</f>
        <v>2.669</v>
      </c>
      <c r="G754" s="68" t="s">
        <v>300</v>
      </c>
      <c r="H754" s="68" t="s">
        <v>840</v>
      </c>
      <c r="I754" s="68" t="s">
        <v>919</v>
      </c>
      <c r="J754" s="68" t="s">
        <v>884</v>
      </c>
      <c r="K754" s="68" t="str">
        <f t="shared" si="11"/>
        <v>Enhancing resilience to low probability high consequence events (wastewater)</v>
      </c>
    </row>
    <row r="755" spans="2:11">
      <c r="B755" s="68" t="s">
        <v>839</v>
      </c>
      <c r="C755" s="68" t="s">
        <v>274</v>
      </c>
      <c r="D755" s="68" t="s">
        <v>731</v>
      </c>
      <c r="E755" s="68" t="s">
        <v>900</v>
      </c>
      <c r="F755" s="68">
        <f>IF(Override!$G787="",'APR Data'!$H755,Override!$G787)</f>
        <v>9.2999999999999999E-2</v>
      </c>
      <c r="G755" s="68" t="s">
        <v>300</v>
      </c>
      <c r="H755" s="68" t="s">
        <v>840</v>
      </c>
      <c r="I755" s="68" t="s">
        <v>919</v>
      </c>
      <c r="J755" s="68" t="s">
        <v>885</v>
      </c>
      <c r="K755" s="68" t="str">
        <f t="shared" si="11"/>
        <v>Security - SEMD (wastewater)</v>
      </c>
    </row>
    <row r="756" spans="2:11">
      <c r="B756" s="68" t="s">
        <v>839</v>
      </c>
      <c r="C756" s="68" t="s">
        <v>274</v>
      </c>
      <c r="D756" s="68" t="s">
        <v>740</v>
      </c>
      <c r="E756" s="68" t="s">
        <v>900</v>
      </c>
      <c r="F756" s="68">
        <f>IF(Override!$G788="",'APR Data'!$H756,Override!$G788)</f>
        <v>0.122</v>
      </c>
      <c r="G756" s="68" t="s">
        <v>300</v>
      </c>
      <c r="H756" s="68" t="s">
        <v>840</v>
      </c>
      <c r="I756" s="68" t="s">
        <v>919</v>
      </c>
      <c r="J756" s="68" t="s">
        <v>886</v>
      </c>
      <c r="K756" s="68" t="str">
        <f t="shared" si="11"/>
        <v>Security - Non-SEMD (wastewater)</v>
      </c>
    </row>
    <row r="757" spans="2:11">
      <c r="B757" s="68" t="s">
        <v>839</v>
      </c>
      <c r="C757" s="68" t="s">
        <v>274</v>
      </c>
      <c r="D757" s="68" t="s">
        <v>749</v>
      </c>
      <c r="E757" s="68" t="s">
        <v>900</v>
      </c>
      <c r="F757" s="68">
        <f>IF(Override!$G789="",'APR Data'!$H757,Override!$G789)</f>
        <v>2.39</v>
      </c>
      <c r="G757" s="68" t="s">
        <v>300</v>
      </c>
      <c r="H757" s="68" t="s">
        <v>840</v>
      </c>
      <c r="I757" s="68" t="s">
        <v>919</v>
      </c>
      <c r="J757" s="68" t="s">
        <v>887</v>
      </c>
      <c r="K757" s="68" t="str">
        <f t="shared" si="11"/>
        <v>*Additional lines total (wastewater)</v>
      </c>
    </row>
    <row r="758" spans="2:11">
      <c r="B758" s="68" t="s">
        <v>839</v>
      </c>
      <c r="C758" s="68" t="s">
        <v>274</v>
      </c>
      <c r="D758" s="68" t="s">
        <v>305</v>
      </c>
      <c r="E758" s="68" t="s">
        <v>900</v>
      </c>
      <c r="F758" s="68">
        <f>IF(Override!$G790="",'APR Data'!$H758,Override!$G790)</f>
        <v>3.0619999999999998</v>
      </c>
      <c r="G758" s="68" t="s">
        <v>300</v>
      </c>
      <c r="H758" s="68" t="s">
        <v>888</v>
      </c>
      <c r="I758" s="68" t="s">
        <v>919</v>
      </c>
      <c r="J758" s="92" t="s">
        <v>841</v>
      </c>
      <c r="K758" s="68" t="str">
        <f t="shared" si="11"/>
        <v xml:space="preserve"> Ecological improvements at abstractions (water)</v>
      </c>
    </row>
    <row r="759" spans="2:11">
      <c r="B759" s="68" t="s">
        <v>839</v>
      </c>
      <c r="C759" s="68" t="s">
        <v>274</v>
      </c>
      <c r="D759" s="68" t="s">
        <v>314</v>
      </c>
      <c r="E759" s="68" t="s">
        <v>900</v>
      </c>
      <c r="F759" s="68">
        <f>IF(Override!$G791="",'APR Data'!$H759,Override!$G791)</f>
        <v>1.0740000000000001</v>
      </c>
      <c r="G759" s="68" t="s">
        <v>300</v>
      </c>
      <c r="H759" s="68" t="s">
        <v>888</v>
      </c>
      <c r="I759" s="68" t="s">
        <v>919</v>
      </c>
      <c r="J759" s="92" t="s">
        <v>842</v>
      </c>
      <c r="K759" s="68" t="str">
        <f t="shared" si="11"/>
        <v xml:space="preserve"> Eels Regulations (measures at intakes) (water)</v>
      </c>
    </row>
    <row r="760" spans="2:11">
      <c r="B760" s="68" t="s">
        <v>839</v>
      </c>
      <c r="C760" s="68" t="s">
        <v>274</v>
      </c>
      <c r="D760" s="68" t="s">
        <v>323</v>
      </c>
      <c r="E760" s="68" t="s">
        <v>900</v>
      </c>
      <c r="F760" s="68">
        <f>IF(Override!$G792="",'APR Data'!$H760,Override!$G792)</f>
        <v>2.0259999999999998</v>
      </c>
      <c r="G760" s="68" t="s">
        <v>300</v>
      </c>
      <c r="H760" s="68" t="s">
        <v>888</v>
      </c>
      <c r="I760" s="68" t="s">
        <v>919</v>
      </c>
      <c r="J760" s="92" t="s">
        <v>843</v>
      </c>
      <c r="K760" s="68" t="str">
        <f t="shared" si="11"/>
        <v xml:space="preserve"> Invasive Non Native Species (water)</v>
      </c>
    </row>
    <row r="761" spans="2:11">
      <c r="B761" s="68" t="s">
        <v>839</v>
      </c>
      <c r="C761" s="68" t="s">
        <v>274</v>
      </c>
      <c r="D761" s="68" t="s">
        <v>332</v>
      </c>
      <c r="E761" s="68" t="s">
        <v>900</v>
      </c>
      <c r="F761" s="68">
        <f>IF(Override!$G793="",'APR Data'!$H761,Override!$G793)</f>
        <v>4.4560000000000004</v>
      </c>
      <c r="G761" s="68" t="s">
        <v>300</v>
      </c>
      <c r="H761" s="68" t="s">
        <v>888</v>
      </c>
      <c r="I761" s="68" t="s">
        <v>919</v>
      </c>
      <c r="J761" s="68" t="s">
        <v>844</v>
      </c>
      <c r="K761" s="68" t="str">
        <f t="shared" si="11"/>
        <v xml:space="preserve"> Drinking Water Protected Areas (schemes) (water)</v>
      </c>
    </row>
    <row r="762" spans="2:11">
      <c r="B762" s="68" t="s">
        <v>839</v>
      </c>
      <c r="C762" s="68" t="s">
        <v>274</v>
      </c>
      <c r="D762" s="68" t="s">
        <v>341</v>
      </c>
      <c r="E762" s="68" t="s">
        <v>900</v>
      </c>
      <c r="F762" s="68">
        <f>IF(Override!$G794="",'APR Data'!$H762,Override!$G794)</f>
        <v>0.57599999999999996</v>
      </c>
      <c r="G762" s="68" t="s">
        <v>300</v>
      </c>
      <c r="H762" s="68" t="s">
        <v>888</v>
      </c>
      <c r="I762" s="68" t="s">
        <v>919</v>
      </c>
      <c r="J762" s="92" t="s">
        <v>845</v>
      </c>
      <c r="K762" s="68" t="str">
        <f t="shared" si="11"/>
        <v xml:space="preserve"> Water Framework Directive measure (water)</v>
      </c>
    </row>
    <row r="763" spans="2:11">
      <c r="B763" s="68" t="s">
        <v>839</v>
      </c>
      <c r="C763" s="68" t="s">
        <v>274</v>
      </c>
      <c r="D763" s="68" t="s">
        <v>350</v>
      </c>
      <c r="E763" s="68" t="s">
        <v>900</v>
      </c>
      <c r="F763" s="68">
        <f>IF(Override!$G795="",'APR Data'!$H763,Override!$G795)</f>
        <v>0</v>
      </c>
      <c r="G763" s="68" t="s">
        <v>300</v>
      </c>
      <c r="H763" s="68" t="s">
        <v>888</v>
      </c>
      <c r="I763" s="68" t="s">
        <v>919</v>
      </c>
      <c r="J763" s="92" t="s">
        <v>846</v>
      </c>
      <c r="K763" s="68" t="str">
        <f t="shared" si="11"/>
        <v xml:space="preserve"> Investigations (water)</v>
      </c>
    </row>
    <row r="764" spans="2:11">
      <c r="B764" s="68" t="s">
        <v>839</v>
      </c>
      <c r="C764" s="68" t="s">
        <v>274</v>
      </c>
      <c r="D764" s="68" t="s">
        <v>359</v>
      </c>
      <c r="E764" s="68" t="s">
        <v>900</v>
      </c>
      <c r="F764" s="68">
        <f>IF(Override!$G796="",'APR Data'!$H764,Override!$G796)</f>
        <v>12.603999999999999</v>
      </c>
      <c r="G764" s="68" t="s">
        <v>300</v>
      </c>
      <c r="H764" s="68" t="s">
        <v>888</v>
      </c>
      <c r="I764" s="68" t="s">
        <v>919</v>
      </c>
      <c r="J764" s="92" t="s">
        <v>847</v>
      </c>
      <c r="K764" s="68" t="str">
        <f t="shared" si="11"/>
        <v xml:space="preserve"> Supply-side improvements delivering benefits in 2020-2025 (water)</v>
      </c>
    </row>
    <row r="765" spans="2:11">
      <c r="B765" s="68" t="s">
        <v>839</v>
      </c>
      <c r="C765" s="68" t="s">
        <v>274</v>
      </c>
      <c r="D765" s="68" t="s">
        <v>368</v>
      </c>
      <c r="E765" s="68" t="s">
        <v>900</v>
      </c>
      <c r="F765" s="68">
        <f>IF(Override!$G797="",'APR Data'!$H765,Override!$G797)</f>
        <v>1.962</v>
      </c>
      <c r="G765" s="68" t="s">
        <v>300</v>
      </c>
      <c r="H765" s="68" t="s">
        <v>888</v>
      </c>
      <c r="I765" s="68" t="s">
        <v>919</v>
      </c>
      <c r="J765" s="92" t="s">
        <v>848</v>
      </c>
      <c r="K765" s="68" t="str">
        <f t="shared" si="11"/>
        <v xml:space="preserve"> Demand-side improvements delivering benefits in 2020-2025 (excl leakage and metering) (water)</v>
      </c>
    </row>
    <row r="766" spans="2:11">
      <c r="B766" s="68" t="s">
        <v>839</v>
      </c>
      <c r="C766" s="68" t="s">
        <v>274</v>
      </c>
      <c r="D766" s="68" t="s">
        <v>377</v>
      </c>
      <c r="E766" s="68" t="s">
        <v>900</v>
      </c>
      <c r="F766" s="68">
        <f>IF(Override!$G798="",'APR Data'!$H766,Override!$G798)</f>
        <v>1.1739999999999999</v>
      </c>
      <c r="G766" s="68" t="s">
        <v>300</v>
      </c>
      <c r="H766" s="68" t="s">
        <v>888</v>
      </c>
      <c r="I766" s="68" t="s">
        <v>919</v>
      </c>
      <c r="J766" s="92" t="s">
        <v>849</v>
      </c>
      <c r="K766" s="68" t="str">
        <f t="shared" si="11"/>
        <v xml:space="preserve"> Leakage improvements delivering benefits in 2020-2025 (water)</v>
      </c>
    </row>
    <row r="767" spans="2:11">
      <c r="B767" s="68" t="s">
        <v>839</v>
      </c>
      <c r="C767" s="68" t="s">
        <v>274</v>
      </c>
      <c r="D767" s="68" t="s">
        <v>386</v>
      </c>
      <c r="E767" s="68" t="s">
        <v>900</v>
      </c>
      <c r="F767" s="68">
        <f>IF(Override!$G799="",'APR Data'!$H767,Override!$G799)</f>
        <v>0</v>
      </c>
      <c r="G767" s="68" t="s">
        <v>300</v>
      </c>
      <c r="H767" s="68" t="s">
        <v>888</v>
      </c>
      <c r="I767" s="68" t="s">
        <v>919</v>
      </c>
      <c r="J767" s="92" t="s">
        <v>850</v>
      </c>
      <c r="K767" s="68" t="str">
        <f t="shared" si="11"/>
        <v xml:space="preserve"> Internal interconnectors delivering benefits in 2020-2025 (water)</v>
      </c>
    </row>
    <row r="768" spans="2:11">
      <c r="B768" s="68" t="s">
        <v>839</v>
      </c>
      <c r="C768" s="68" t="s">
        <v>274</v>
      </c>
      <c r="D768" s="68" t="s">
        <v>827</v>
      </c>
      <c r="E768" s="68" t="s">
        <v>900</v>
      </c>
      <c r="F768" s="68">
        <f>IF(Override!$G800="",'APR Data'!$H768,Override!$G800)</f>
        <v>0</v>
      </c>
      <c r="G768" s="68" t="s">
        <v>300</v>
      </c>
      <c r="H768" s="68" t="s">
        <v>888</v>
      </c>
      <c r="I768" s="68" t="s">
        <v>919</v>
      </c>
      <c r="J768" s="92" t="s">
        <v>851</v>
      </c>
      <c r="K768" s="68" t="str">
        <f t="shared" si="11"/>
        <v xml:space="preserve"> Supply demand balance improvements delivering benefits starting from 2026 (water)</v>
      </c>
    </row>
    <row r="769" spans="2:11">
      <c r="B769" s="68" t="s">
        <v>839</v>
      </c>
      <c r="C769" s="68" t="s">
        <v>274</v>
      </c>
      <c r="D769" s="68" t="s">
        <v>404</v>
      </c>
      <c r="E769" s="68" t="s">
        <v>900</v>
      </c>
      <c r="F769" s="68">
        <f>IF(Override!$G801="",'APR Data'!$H769,Override!$G801)</f>
        <v>4.1840000000000002</v>
      </c>
      <c r="G769" s="68" t="s">
        <v>300</v>
      </c>
      <c r="H769" s="68" t="s">
        <v>888</v>
      </c>
      <c r="I769" s="68" t="s">
        <v>919</v>
      </c>
      <c r="J769" s="92" t="s">
        <v>852</v>
      </c>
      <c r="K769" s="68" t="str">
        <f t="shared" si="11"/>
        <v xml:space="preserve"> Strategic regional water resources (water)</v>
      </c>
    </row>
    <row r="770" spans="2:11">
      <c r="B770" s="68" t="s">
        <v>839</v>
      </c>
      <c r="C770" s="68" t="s">
        <v>274</v>
      </c>
      <c r="D770" s="68" t="s">
        <v>413</v>
      </c>
      <c r="E770" s="68" t="s">
        <v>900</v>
      </c>
      <c r="F770" s="68">
        <f>IF(Override!$G802="",'APR Data'!$H770,Override!$G802)</f>
        <v>13.638</v>
      </c>
      <c r="G770" s="68" t="s">
        <v>300</v>
      </c>
      <c r="H770" s="68" t="s">
        <v>888</v>
      </c>
      <c r="I770" s="68" t="s">
        <v>919</v>
      </c>
      <c r="J770" s="92" t="s">
        <v>853</v>
      </c>
      <c r="K770" s="68" t="str">
        <f t="shared" si="11"/>
        <v xml:space="preserve"> Total metering expenditure  (water)</v>
      </c>
    </row>
    <row r="771" spans="2:11">
      <c r="B771" s="68" t="s">
        <v>839</v>
      </c>
      <c r="C771" s="68" t="s">
        <v>274</v>
      </c>
      <c r="D771" s="68" t="s">
        <v>422</v>
      </c>
      <c r="E771" s="68" t="s">
        <v>900</v>
      </c>
      <c r="F771" s="68">
        <f>IF(Override!$G803="",'APR Data'!$H771,Override!$G803)</f>
        <v>7.3949999999999996</v>
      </c>
      <c r="G771" s="68" t="s">
        <v>300</v>
      </c>
      <c r="H771" s="68" t="s">
        <v>888</v>
      </c>
      <c r="I771" s="68" t="s">
        <v>919</v>
      </c>
      <c r="J771" s="92" t="s">
        <v>854</v>
      </c>
      <c r="K771" s="68" t="str">
        <f t="shared" si="11"/>
        <v xml:space="preserve"> Improvments to taste, odour and colour (water)</v>
      </c>
    </row>
    <row r="772" spans="2:11">
      <c r="B772" s="68" t="s">
        <v>839</v>
      </c>
      <c r="C772" s="68" t="s">
        <v>274</v>
      </c>
      <c r="D772" s="68" t="s">
        <v>431</v>
      </c>
      <c r="E772" s="68" t="s">
        <v>900</v>
      </c>
      <c r="F772" s="68">
        <f>IF(Override!$G804="",'APR Data'!$H772,Override!$G804)</f>
        <v>0</v>
      </c>
      <c r="G772" s="68" t="s">
        <v>300</v>
      </c>
      <c r="H772" s="68" t="s">
        <v>888</v>
      </c>
      <c r="I772" s="68" t="s">
        <v>920</v>
      </c>
      <c r="J772" s="92" t="s">
        <v>855</v>
      </c>
      <c r="K772" s="68" t="str">
        <f t="shared" si="11"/>
        <v xml:space="preserve"> Addressing raw water deterioration (grey solutions) (water)</v>
      </c>
    </row>
    <row r="773" spans="2:11">
      <c r="B773" s="68" t="s">
        <v>839</v>
      </c>
      <c r="C773" s="68" t="s">
        <v>274</v>
      </c>
      <c r="D773" s="68" t="s">
        <v>438</v>
      </c>
      <c r="E773" s="68" t="s">
        <v>900</v>
      </c>
      <c r="F773" s="68">
        <f>IF(Override!$G805="",'APR Data'!$H773,Override!$G805)</f>
        <v>0</v>
      </c>
      <c r="G773" s="68" t="s">
        <v>300</v>
      </c>
      <c r="H773" s="68" t="s">
        <v>888</v>
      </c>
      <c r="I773" s="68" t="s">
        <v>920</v>
      </c>
      <c r="J773" s="92" t="s">
        <v>856</v>
      </c>
      <c r="K773" s="68" t="str">
        <f t="shared" si="11"/>
        <v xml:space="preserve"> Addressing raw water deterioration (green solutions) (water)</v>
      </c>
    </row>
    <row r="774" spans="2:11">
      <c r="B774" s="68" t="s">
        <v>839</v>
      </c>
      <c r="C774" s="68" t="s">
        <v>274</v>
      </c>
      <c r="D774" s="68" t="s">
        <v>444</v>
      </c>
      <c r="E774" s="68" t="s">
        <v>900</v>
      </c>
      <c r="F774" s="68">
        <f>IF(Override!$G806="",'APR Data'!$H774,Override!$G806)</f>
        <v>91.947000000000003</v>
      </c>
      <c r="G774" s="68" t="s">
        <v>300</v>
      </c>
      <c r="H774" s="68" t="s">
        <v>888</v>
      </c>
      <c r="I774" s="68" t="s">
        <v>919</v>
      </c>
      <c r="J774" s="92" t="s">
        <v>857</v>
      </c>
      <c r="K774" s="68" t="str">
        <f t="shared" si="11"/>
        <v xml:space="preserve"> Addressing raw water deterioration (total) (water)</v>
      </c>
    </row>
    <row r="775" spans="2:11">
      <c r="B775" s="68" t="s">
        <v>839</v>
      </c>
      <c r="C775" s="68" t="s">
        <v>274</v>
      </c>
      <c r="D775" s="68" t="s">
        <v>452</v>
      </c>
      <c r="E775" s="68" t="s">
        <v>900</v>
      </c>
      <c r="F775" s="68">
        <f>IF(Override!$G807="",'APR Data'!$H775,Override!$G807)</f>
        <v>0</v>
      </c>
      <c r="G775" s="68" t="s">
        <v>300</v>
      </c>
      <c r="H775" s="68" t="s">
        <v>888</v>
      </c>
      <c r="I775" s="68" t="s">
        <v>919</v>
      </c>
      <c r="J775" s="92" t="s">
        <v>858</v>
      </c>
      <c r="K775" s="68" t="str">
        <f t="shared" ref="K775:K838" si="12">RIGHT(D775,LEN(D775)-15)</f>
        <v xml:space="preserve"> Improvements to river flow (water)</v>
      </c>
    </row>
    <row r="776" spans="2:11">
      <c r="B776" s="68" t="s">
        <v>839</v>
      </c>
      <c r="C776" s="68" t="s">
        <v>274</v>
      </c>
      <c r="D776" s="68" t="s">
        <v>461</v>
      </c>
      <c r="E776" s="68" t="s">
        <v>900</v>
      </c>
      <c r="F776" s="68">
        <f>IF(Override!$G808="",'APR Data'!$H776,Override!$G808)</f>
        <v>51.076999999999998</v>
      </c>
      <c r="G776" s="68" t="s">
        <v>300</v>
      </c>
      <c r="H776" s="68" t="s">
        <v>888</v>
      </c>
      <c r="I776" s="68" t="s">
        <v>919</v>
      </c>
      <c r="J776" s="92" t="s">
        <v>859</v>
      </c>
      <c r="K776" s="68" t="str">
        <f t="shared" si="12"/>
        <v xml:space="preserve"> Enhancing resilience to low probability high consequence events (water)</v>
      </c>
    </row>
    <row r="777" spans="2:11">
      <c r="B777" s="68" t="s">
        <v>839</v>
      </c>
      <c r="C777" s="68" t="s">
        <v>274</v>
      </c>
      <c r="D777" s="68" t="s">
        <v>470</v>
      </c>
      <c r="E777" s="68" t="s">
        <v>900</v>
      </c>
      <c r="F777" s="68">
        <f>IF(Override!$G809="",'APR Data'!$H777,Override!$G809)</f>
        <v>0</v>
      </c>
      <c r="G777" s="68" t="s">
        <v>300</v>
      </c>
      <c r="H777" s="68" t="s">
        <v>888</v>
      </c>
      <c r="I777" s="68" t="s">
        <v>920</v>
      </c>
      <c r="J777" s="92" t="s">
        <v>860</v>
      </c>
      <c r="K777" s="68" t="str">
        <f t="shared" si="12"/>
        <v xml:space="preserve"> Conditioning water to reduce plumbosolvency (water)</v>
      </c>
    </row>
    <row r="778" spans="2:11">
      <c r="B778" s="68" t="s">
        <v>839</v>
      </c>
      <c r="C778" s="68" t="s">
        <v>274</v>
      </c>
      <c r="D778" s="68" t="s">
        <v>479</v>
      </c>
      <c r="E778" s="68" t="s">
        <v>900</v>
      </c>
      <c r="F778" s="68">
        <f>IF(Override!$G810="",'APR Data'!$H778,Override!$G810)</f>
        <v>0</v>
      </c>
      <c r="G778" s="68" t="s">
        <v>300</v>
      </c>
      <c r="H778" s="68" t="s">
        <v>888</v>
      </c>
      <c r="I778" s="68" t="s">
        <v>920</v>
      </c>
      <c r="J778" s="92" t="s">
        <v>861</v>
      </c>
      <c r="K778" s="68" t="str">
        <f t="shared" si="12"/>
        <v xml:space="preserve"> Lead communication pipes replaced or relined for water quality(water)</v>
      </c>
    </row>
    <row r="779" spans="2:11">
      <c r="B779" s="68" t="s">
        <v>839</v>
      </c>
      <c r="C779" s="68" t="s">
        <v>274</v>
      </c>
      <c r="D779" s="68" t="s">
        <v>488</v>
      </c>
      <c r="E779" s="68" t="s">
        <v>900</v>
      </c>
      <c r="F779" s="68">
        <f>IF(Override!$G811="",'APR Data'!$H779,Override!$G811)</f>
        <v>0</v>
      </c>
      <c r="G779" s="68" t="s">
        <v>300</v>
      </c>
      <c r="H779" s="68" t="s">
        <v>888</v>
      </c>
      <c r="I779" s="68" t="s">
        <v>920</v>
      </c>
      <c r="J779" s="92" t="s">
        <v>862</v>
      </c>
      <c r="K779" s="68" t="str">
        <f t="shared" si="12"/>
        <v xml:space="preserve"> Other lead reduction related activity (water)</v>
      </c>
    </row>
    <row r="780" spans="2:11">
      <c r="B780" s="68" t="s">
        <v>839</v>
      </c>
      <c r="C780" s="68" t="s">
        <v>274</v>
      </c>
      <c r="D780" s="68" t="s">
        <v>497</v>
      </c>
      <c r="E780" s="68" t="s">
        <v>900</v>
      </c>
      <c r="F780" s="68">
        <f>IF(Override!$G812="",'APR Data'!$H780,Override!$G812)</f>
        <v>12.193</v>
      </c>
      <c r="G780" s="68" t="s">
        <v>300</v>
      </c>
      <c r="H780" s="68" t="s">
        <v>888</v>
      </c>
      <c r="I780" s="68" t="s">
        <v>919</v>
      </c>
      <c r="J780" s="92" t="s">
        <v>863</v>
      </c>
      <c r="K780" s="68" t="str">
        <f t="shared" si="12"/>
        <v xml:space="preserve"> Meeting lead standards (Total) (water)</v>
      </c>
    </row>
    <row r="781" spans="2:11">
      <c r="B781" s="68" t="s">
        <v>839</v>
      </c>
      <c r="C781" s="68" t="s">
        <v>274</v>
      </c>
      <c r="D781" s="68" t="s">
        <v>506</v>
      </c>
      <c r="E781" s="68" t="s">
        <v>900</v>
      </c>
      <c r="F781" s="68">
        <f>IF(Override!$G813="",'APR Data'!$H781,Override!$G813)</f>
        <v>1.5920000000000001</v>
      </c>
      <c r="G781" s="68" t="s">
        <v>300</v>
      </c>
      <c r="H781" s="68" t="s">
        <v>888</v>
      </c>
      <c r="I781" s="68" t="s">
        <v>919</v>
      </c>
      <c r="J781" s="92" t="s">
        <v>864</v>
      </c>
      <c r="K781" s="68" t="str">
        <f t="shared" si="12"/>
        <v xml:space="preserve"> Security - SEMD (water)</v>
      </c>
    </row>
    <row r="782" spans="2:11">
      <c r="B782" s="68" t="s">
        <v>839</v>
      </c>
      <c r="C782" s="68" t="s">
        <v>274</v>
      </c>
      <c r="D782" s="68" t="s">
        <v>515</v>
      </c>
      <c r="E782" s="68" t="s">
        <v>900</v>
      </c>
      <c r="F782" s="68">
        <f>IF(Override!$G814="",'APR Data'!$H782,Override!$G814)</f>
        <v>1.5920000000000001</v>
      </c>
      <c r="G782" s="68" t="s">
        <v>300</v>
      </c>
      <c r="H782" s="68" t="s">
        <v>888</v>
      </c>
      <c r="I782" s="68" t="s">
        <v>919</v>
      </c>
      <c r="J782" s="92" t="s">
        <v>865</v>
      </c>
      <c r="K782" s="68" t="str">
        <f t="shared" si="12"/>
        <v xml:space="preserve"> Security - Non-SEMD (water)</v>
      </c>
    </row>
    <row r="783" spans="2:11">
      <c r="B783" s="68" t="s">
        <v>839</v>
      </c>
      <c r="C783" s="68" t="s">
        <v>274</v>
      </c>
      <c r="D783" s="68" t="s">
        <v>524</v>
      </c>
      <c r="E783" s="68" t="s">
        <v>900</v>
      </c>
      <c r="F783" s="68">
        <f>IF(Override!$G815="",'APR Data'!$H783,Override!$G815)</f>
        <v>9.0210000000000008</v>
      </c>
      <c r="G783" s="68" t="s">
        <v>300</v>
      </c>
      <c r="H783" s="68" t="s">
        <v>888</v>
      </c>
      <c r="I783" s="68" t="s">
        <v>919</v>
      </c>
      <c r="J783" s="92" t="s">
        <v>866</v>
      </c>
      <c r="K783" s="68" t="str">
        <f t="shared" si="12"/>
        <v xml:space="preserve"> *Additional lines total (water)</v>
      </c>
    </row>
    <row r="784" spans="2:11">
      <c r="B784" s="68" t="s">
        <v>839</v>
      </c>
      <c r="C784" s="68" t="s">
        <v>274</v>
      </c>
      <c r="D784" s="68" t="s">
        <v>587</v>
      </c>
      <c r="E784" s="68" t="s">
        <v>900</v>
      </c>
      <c r="F784" s="68">
        <f>IF(Override!$G816="",'APR Data'!$H784,Override!$G816)</f>
        <v>4.6100000000000003</v>
      </c>
      <c r="G784" s="68" t="s">
        <v>300</v>
      </c>
      <c r="H784" s="68" t="s">
        <v>888</v>
      </c>
      <c r="I784" s="68" t="s">
        <v>919</v>
      </c>
      <c r="J784" s="68" t="s">
        <v>867</v>
      </c>
      <c r="K784" s="68" t="str">
        <f t="shared" si="12"/>
        <v xml:space="preserve"> Conservation drivers (wastewater)</v>
      </c>
    </row>
    <row r="785" spans="2:11">
      <c r="B785" s="68" t="s">
        <v>839</v>
      </c>
      <c r="C785" s="68" t="s">
        <v>274</v>
      </c>
      <c r="D785" s="68" t="s">
        <v>596</v>
      </c>
      <c r="E785" s="68" t="s">
        <v>900</v>
      </c>
      <c r="F785" s="68">
        <f>IF(Override!$G817="",'APR Data'!$H785,Override!$G817)</f>
        <v>5.2229999999999999</v>
      </c>
      <c r="G785" s="68" t="s">
        <v>300</v>
      </c>
      <c r="H785" s="68" t="s">
        <v>888</v>
      </c>
      <c r="I785" s="68" t="s">
        <v>919</v>
      </c>
      <c r="J785" s="68" t="s">
        <v>868</v>
      </c>
      <c r="K785" s="68" t="str">
        <f t="shared" si="12"/>
        <v xml:space="preserve"> Event Duration Monitoring at intermittent discharges (wastewater)</v>
      </c>
    </row>
    <row r="786" spans="2:11">
      <c r="B786" s="68" t="s">
        <v>839</v>
      </c>
      <c r="C786" s="68" t="s">
        <v>274</v>
      </c>
      <c r="D786" s="68" t="s">
        <v>605</v>
      </c>
      <c r="E786" s="68" t="s">
        <v>900</v>
      </c>
      <c r="F786" s="68">
        <f>IF(Override!$G818="",'APR Data'!$H786,Override!$G818)</f>
        <v>1.776</v>
      </c>
      <c r="G786" s="68" t="s">
        <v>300</v>
      </c>
      <c r="H786" s="68" t="s">
        <v>888</v>
      </c>
      <c r="I786" s="68" t="s">
        <v>919</v>
      </c>
      <c r="J786" s="68" t="s">
        <v>869</v>
      </c>
      <c r="K786" s="68" t="str">
        <f t="shared" si="12"/>
        <v xml:space="preserve"> Flow monitoring at sewage treatment works (wastewater)</v>
      </c>
    </row>
    <row r="787" spans="2:11">
      <c r="B787" s="68" t="s">
        <v>839</v>
      </c>
      <c r="C787" s="68" t="s">
        <v>274</v>
      </c>
      <c r="D787" s="68" t="s">
        <v>614</v>
      </c>
      <c r="E787" s="68" t="s">
        <v>900</v>
      </c>
      <c r="F787" s="68">
        <f>IF(Override!$G819="",'APR Data'!$H787,Override!$G819)</f>
        <v>32.021000000000001</v>
      </c>
      <c r="G787" s="68" t="s">
        <v>300</v>
      </c>
      <c r="H787" s="68" t="s">
        <v>888</v>
      </c>
      <c r="I787" s="68" t="s">
        <v>919</v>
      </c>
      <c r="J787" s="68" t="s">
        <v>870</v>
      </c>
      <c r="K787" s="68" t="str">
        <f t="shared" si="12"/>
        <v xml:space="preserve"> Schemes to increase flow to full treatment (wastewater)</v>
      </c>
    </row>
    <row r="788" spans="2:11">
      <c r="B788" s="68" t="s">
        <v>839</v>
      </c>
      <c r="C788" s="68" t="s">
        <v>274</v>
      </c>
      <c r="D788" s="68" t="s">
        <v>623</v>
      </c>
      <c r="E788" s="68" t="s">
        <v>900</v>
      </c>
      <c r="F788" s="68">
        <f>IF(Override!$G820="",'APR Data'!$H788,Override!$G820)</f>
        <v>19.382999999999999</v>
      </c>
      <c r="G788" s="68" t="s">
        <v>300</v>
      </c>
      <c r="H788" s="68" t="s">
        <v>888</v>
      </c>
      <c r="I788" s="68" t="s">
        <v>919</v>
      </c>
      <c r="J788" s="68" t="s">
        <v>871</v>
      </c>
      <c r="K788" s="68" t="str">
        <f t="shared" si="12"/>
        <v xml:space="preserve"> Schemes to increase storm tank capacity (wastewater)</v>
      </c>
    </row>
    <row r="789" spans="2:11">
      <c r="B789" s="68" t="s">
        <v>839</v>
      </c>
      <c r="C789" s="68" t="s">
        <v>274</v>
      </c>
      <c r="D789" s="68" t="s">
        <v>815</v>
      </c>
      <c r="E789" s="68" t="s">
        <v>900</v>
      </c>
      <c r="F789" s="68">
        <f>IF(Override!$G821="",'APR Data'!$H789,Override!$G821)</f>
        <v>51.344000000000001</v>
      </c>
      <c r="G789" s="68" t="s">
        <v>300</v>
      </c>
      <c r="H789" s="68" t="s">
        <v>888</v>
      </c>
      <c r="I789" s="68" t="s">
        <v>919</v>
      </c>
      <c r="J789" s="68" t="s">
        <v>872</v>
      </c>
      <c r="K789" s="68" t="str">
        <f t="shared" si="12"/>
        <v xml:space="preserve"> Storage schemes to reduce spill frequency at CSOs, storm tanks, etc (wastewater)</v>
      </c>
    </row>
    <row r="790" spans="2:11">
      <c r="B790" s="68" t="s">
        <v>839</v>
      </c>
      <c r="C790" s="68" t="s">
        <v>274</v>
      </c>
      <c r="D790" s="68" t="s">
        <v>632</v>
      </c>
      <c r="E790" s="68" t="s">
        <v>900</v>
      </c>
      <c r="F790" s="68">
        <f>IF(Override!$G822="",'APR Data'!$H790,Override!$G822)</f>
        <v>2.7639999999999998</v>
      </c>
      <c r="G790" s="68" t="s">
        <v>300</v>
      </c>
      <c r="H790" s="68" t="s">
        <v>888</v>
      </c>
      <c r="I790" s="68" t="s">
        <v>919</v>
      </c>
      <c r="J790" s="68" t="s">
        <v>873</v>
      </c>
      <c r="K790" s="68" t="str">
        <f t="shared" si="12"/>
        <v xml:space="preserve"> Chemical removals schemes (wastewater)</v>
      </c>
    </row>
    <row r="791" spans="2:11">
      <c r="B791" s="68" t="s">
        <v>839</v>
      </c>
      <c r="C791" s="68" t="s">
        <v>274</v>
      </c>
      <c r="D791" s="68" t="s">
        <v>641</v>
      </c>
      <c r="E791" s="68" t="s">
        <v>900</v>
      </c>
      <c r="F791" s="68">
        <f>IF(Override!$G823="",'APR Data'!$H791,Override!$G823)</f>
        <v>2.9430000000000001</v>
      </c>
      <c r="G791" s="68" t="s">
        <v>300</v>
      </c>
      <c r="H791" s="68" t="s">
        <v>888</v>
      </c>
      <c r="I791" s="68" t="s">
        <v>919</v>
      </c>
      <c r="J791" s="68" t="s">
        <v>874</v>
      </c>
      <c r="K791" s="68" t="str">
        <f t="shared" si="12"/>
        <v xml:space="preserve"> Chemicals monitoring/ investigations/ options appraisals (wastewater)</v>
      </c>
    </row>
    <row r="792" spans="2:11">
      <c r="B792" s="68" t="s">
        <v>839</v>
      </c>
      <c r="C792" s="68" t="s">
        <v>274</v>
      </c>
      <c r="D792" s="68" t="s">
        <v>824</v>
      </c>
      <c r="E792" s="68" t="s">
        <v>900</v>
      </c>
      <c r="F792" s="68">
        <f>IF(Override!$G824="",'APR Data'!$H792,Override!$G824)</f>
        <v>0</v>
      </c>
      <c r="G792" s="68" t="s">
        <v>300</v>
      </c>
      <c r="H792" s="68" t="s">
        <v>888</v>
      </c>
      <c r="I792" s="68" t="s">
        <v>919</v>
      </c>
      <c r="J792" s="68" t="s">
        <v>875</v>
      </c>
      <c r="K792" s="68" t="str">
        <f t="shared" si="12"/>
        <v xml:space="preserve"> Nitrogen removal (wastewater)</v>
      </c>
    </row>
    <row r="793" spans="2:11">
      <c r="B793" s="68" t="s">
        <v>839</v>
      </c>
      <c r="C793" s="68" t="s">
        <v>274</v>
      </c>
      <c r="D793" s="68" t="s">
        <v>656</v>
      </c>
      <c r="E793" s="68" t="s">
        <v>900</v>
      </c>
      <c r="F793" s="68">
        <f>IF(Override!$G825="",'APR Data'!$H793,Override!$G825)</f>
        <v>29.998999999999999</v>
      </c>
      <c r="G793" s="68" t="s">
        <v>300</v>
      </c>
      <c r="H793" s="68" t="s">
        <v>888</v>
      </c>
      <c r="I793" s="68" t="s">
        <v>919</v>
      </c>
      <c r="J793" s="68" t="s">
        <v>876</v>
      </c>
      <c r="K793" s="68" t="str">
        <f t="shared" si="12"/>
        <v xml:space="preserve"> Phosphorus removal (wastewater)</v>
      </c>
    </row>
    <row r="794" spans="2:11">
      <c r="B794" s="68" t="s">
        <v>839</v>
      </c>
      <c r="C794" s="68" t="s">
        <v>274</v>
      </c>
      <c r="D794" s="68" t="s">
        <v>665</v>
      </c>
      <c r="E794" s="68" t="s">
        <v>900</v>
      </c>
      <c r="F794" s="68">
        <f>IF(Override!$G826="",'APR Data'!$H794,Override!$G826)</f>
        <v>11.497999999999999</v>
      </c>
      <c r="G794" s="68" t="s">
        <v>300</v>
      </c>
      <c r="H794" s="68" t="s">
        <v>888</v>
      </c>
      <c r="I794" s="68" t="s">
        <v>919</v>
      </c>
      <c r="J794" s="68" t="s">
        <v>877</v>
      </c>
      <c r="K794" s="68" t="str">
        <f t="shared" si="12"/>
        <v xml:space="preserve"> Reduction of sanitary parameters (wastewater)</v>
      </c>
    </row>
    <row r="795" spans="2:11">
      <c r="B795" s="68" t="s">
        <v>839</v>
      </c>
      <c r="C795" s="68" t="s">
        <v>274</v>
      </c>
      <c r="D795" s="68" t="s">
        <v>674</v>
      </c>
      <c r="E795" s="68" t="s">
        <v>900</v>
      </c>
      <c r="F795" s="68">
        <f>IF(Override!$G827="",'APR Data'!$H795,Override!$G827)</f>
        <v>1.087</v>
      </c>
      <c r="G795" s="68" t="s">
        <v>300</v>
      </c>
      <c r="H795" s="68" t="s">
        <v>888</v>
      </c>
      <c r="I795" s="68" t="s">
        <v>919</v>
      </c>
      <c r="J795" s="68" t="s">
        <v>878</v>
      </c>
      <c r="K795" s="68" t="str">
        <f t="shared" si="12"/>
        <v xml:space="preserve"> UV disinfection (or similar) (wastewater)</v>
      </c>
    </row>
    <row r="796" spans="2:11">
      <c r="B796" s="68" t="s">
        <v>839</v>
      </c>
      <c r="C796" s="68" t="s">
        <v>274</v>
      </c>
      <c r="D796" s="68" t="s">
        <v>683</v>
      </c>
      <c r="E796" s="68" t="s">
        <v>900</v>
      </c>
      <c r="F796" s="68">
        <f>IF(Override!$G828="",'APR Data'!$H796,Override!$G828)</f>
        <v>3.6120000000000001</v>
      </c>
      <c r="G796" s="68" t="s">
        <v>300</v>
      </c>
      <c r="H796" s="68" t="s">
        <v>888</v>
      </c>
      <c r="I796" s="68" t="s">
        <v>919</v>
      </c>
      <c r="J796" s="68" t="s">
        <v>879</v>
      </c>
      <c r="K796" s="68" t="str">
        <f t="shared" si="12"/>
        <v xml:space="preserve"> Investigations (wastewater)</v>
      </c>
    </row>
    <row r="797" spans="2:11">
      <c r="B797" s="68" t="s">
        <v>839</v>
      </c>
      <c r="C797" s="68" t="s">
        <v>274</v>
      </c>
      <c r="D797" s="68" t="s">
        <v>689</v>
      </c>
      <c r="E797" s="68" t="s">
        <v>900</v>
      </c>
      <c r="F797" s="68">
        <f>IF(Override!$G831="",'APR Data'!$H797,Override!$G831)</f>
        <v>2.206</v>
      </c>
      <c r="G797" s="68" t="s">
        <v>300</v>
      </c>
      <c r="H797" s="68" t="s">
        <v>888</v>
      </c>
      <c r="I797" s="68" t="s">
        <v>919</v>
      </c>
      <c r="J797" s="68" t="s">
        <v>880</v>
      </c>
      <c r="K797" s="68" t="str">
        <f t="shared" si="12"/>
        <v xml:space="preserve"> First time sewerage (wastewater)</v>
      </c>
    </row>
    <row r="798" spans="2:11">
      <c r="B798" s="68" t="s">
        <v>839</v>
      </c>
      <c r="C798" s="68" t="s">
        <v>274</v>
      </c>
      <c r="D798" s="68" t="s">
        <v>698</v>
      </c>
      <c r="E798" s="68" t="s">
        <v>900</v>
      </c>
      <c r="F798" s="68">
        <f>IF(Override!$G832="",'APR Data'!$H798,Override!$G832)</f>
        <v>0</v>
      </c>
      <c r="G798" s="68" t="s">
        <v>300</v>
      </c>
      <c r="H798" s="68" t="s">
        <v>888</v>
      </c>
      <c r="I798" s="68" t="s">
        <v>919</v>
      </c>
      <c r="J798" s="68" t="s">
        <v>881</v>
      </c>
      <c r="K798" s="68" t="str">
        <f t="shared" si="12"/>
        <v xml:space="preserve"> Sludge enhancement (quality) (wastewater)</v>
      </c>
    </row>
    <row r="799" spans="2:11">
      <c r="B799" s="68" t="s">
        <v>839</v>
      </c>
      <c r="C799" s="68" t="s">
        <v>274</v>
      </c>
      <c r="D799" s="68" t="s">
        <v>707</v>
      </c>
      <c r="E799" s="68" t="s">
        <v>900</v>
      </c>
      <c r="F799" s="68">
        <f>IF(Override!$G833="",'APR Data'!$H799,Override!$G833)</f>
        <v>0</v>
      </c>
      <c r="G799" s="68" t="s">
        <v>300</v>
      </c>
      <c r="H799" s="68" t="s">
        <v>888</v>
      </c>
      <c r="I799" s="68" t="s">
        <v>919</v>
      </c>
      <c r="J799" s="68" t="s">
        <v>882</v>
      </c>
      <c r="K799" s="68" t="str">
        <f t="shared" si="12"/>
        <v xml:space="preserve"> Sludge enhancement (growth) (wastewater)</v>
      </c>
    </row>
    <row r="800" spans="2:11">
      <c r="B800" s="68" t="s">
        <v>839</v>
      </c>
      <c r="C800" s="68" t="s">
        <v>274</v>
      </c>
      <c r="D800" s="68" t="s">
        <v>716</v>
      </c>
      <c r="E800" s="68" t="s">
        <v>900</v>
      </c>
      <c r="F800" s="68">
        <f>IF(Override!$G834="",'APR Data'!$H800,Override!$G834)</f>
        <v>0</v>
      </c>
      <c r="G800" s="68" t="s">
        <v>300</v>
      </c>
      <c r="H800" s="68" t="s">
        <v>888</v>
      </c>
      <c r="I800" s="68" t="s">
        <v>919</v>
      </c>
      <c r="J800" s="68" t="s">
        <v>883</v>
      </c>
      <c r="K800" s="68" t="str">
        <f t="shared" si="12"/>
        <v xml:space="preserve"> Odour (wastewater)</v>
      </c>
    </row>
    <row r="801" spans="2:11">
      <c r="B801" s="68" t="s">
        <v>839</v>
      </c>
      <c r="C801" s="68" t="s">
        <v>274</v>
      </c>
      <c r="D801" s="68" t="s">
        <v>725</v>
      </c>
      <c r="E801" s="68" t="s">
        <v>900</v>
      </c>
      <c r="F801" s="68">
        <f>IF(Override!$G835="",'APR Data'!$H801,Override!$G835)</f>
        <v>3.9780000000000002</v>
      </c>
      <c r="G801" s="68" t="s">
        <v>300</v>
      </c>
      <c r="H801" s="68" t="s">
        <v>888</v>
      </c>
      <c r="I801" s="68" t="s">
        <v>919</v>
      </c>
      <c r="J801" s="68" t="s">
        <v>884</v>
      </c>
      <c r="K801" s="68" t="str">
        <f t="shared" si="12"/>
        <v xml:space="preserve"> Enhancing resilience to low probability high consequence events (wastewater)</v>
      </c>
    </row>
    <row r="802" spans="2:11">
      <c r="B802" s="68" t="s">
        <v>839</v>
      </c>
      <c r="C802" s="68" t="s">
        <v>274</v>
      </c>
      <c r="D802" s="68" t="s">
        <v>734</v>
      </c>
      <c r="E802" s="68" t="s">
        <v>900</v>
      </c>
      <c r="F802" s="68">
        <f>IF(Override!$G836="",'APR Data'!$H802,Override!$G836)</f>
        <v>3.9E-2</v>
      </c>
      <c r="G802" s="68" t="s">
        <v>300</v>
      </c>
      <c r="H802" s="68" t="s">
        <v>888</v>
      </c>
      <c r="I802" s="68" t="s">
        <v>919</v>
      </c>
      <c r="J802" s="68" t="s">
        <v>885</v>
      </c>
      <c r="K802" s="68" t="str">
        <f t="shared" si="12"/>
        <v xml:space="preserve"> Security - SEMD (wastewater)</v>
      </c>
    </row>
    <row r="803" spans="2:11">
      <c r="B803" s="68" t="s">
        <v>839</v>
      </c>
      <c r="C803" s="68" t="s">
        <v>274</v>
      </c>
      <c r="D803" s="68" t="s">
        <v>743</v>
      </c>
      <c r="E803" s="68" t="s">
        <v>900</v>
      </c>
      <c r="F803" s="68">
        <f>IF(Override!$G837="",'APR Data'!$H803,Override!$G837)</f>
        <v>3.9E-2</v>
      </c>
      <c r="G803" s="68" t="s">
        <v>300</v>
      </c>
      <c r="H803" s="68" t="s">
        <v>888</v>
      </c>
      <c r="I803" s="68" t="s">
        <v>919</v>
      </c>
      <c r="J803" s="68" t="s">
        <v>886</v>
      </c>
      <c r="K803" s="68" t="str">
        <f t="shared" si="12"/>
        <v xml:space="preserve"> Security - Non-SEMD (wastewater)</v>
      </c>
    </row>
    <row r="804" spans="2:11">
      <c r="B804" s="68" t="s">
        <v>839</v>
      </c>
      <c r="C804" s="68" t="s">
        <v>274</v>
      </c>
      <c r="D804" s="68" t="s">
        <v>752</v>
      </c>
      <c r="E804" s="68" t="s">
        <v>900</v>
      </c>
      <c r="F804" s="68">
        <f>IF(Override!$G838="",'APR Data'!$H804,Override!$G838)</f>
        <v>8.359</v>
      </c>
      <c r="G804" s="68" t="s">
        <v>300</v>
      </c>
      <c r="H804" s="68" t="s">
        <v>888</v>
      </c>
      <c r="I804" s="68" t="s">
        <v>919</v>
      </c>
      <c r="J804" s="68" t="s">
        <v>887</v>
      </c>
      <c r="K804" s="68" t="str">
        <f t="shared" si="12"/>
        <v xml:space="preserve"> *Additional lines total (wastewater)</v>
      </c>
    </row>
    <row r="805" spans="2:11">
      <c r="B805" s="68" t="s">
        <v>839</v>
      </c>
      <c r="C805" s="68" t="s">
        <v>274</v>
      </c>
      <c r="D805" s="68" t="s">
        <v>308</v>
      </c>
      <c r="E805" s="68" t="s">
        <v>900</v>
      </c>
      <c r="F805" s="68">
        <f>IF(Override!$G839="",'APR Data'!$H805,Override!$G839)</f>
        <v>3.8130000000000002</v>
      </c>
      <c r="G805" s="68" t="s">
        <v>300</v>
      </c>
      <c r="H805" s="68" t="s">
        <v>889</v>
      </c>
      <c r="I805" s="68" t="s">
        <v>919</v>
      </c>
      <c r="J805" s="92" t="s">
        <v>841</v>
      </c>
      <c r="K805" s="68" t="str">
        <f t="shared" si="12"/>
        <v xml:space="preserve"> Ecological improvements at abstractions (water)</v>
      </c>
    </row>
    <row r="806" spans="2:11">
      <c r="B806" s="68" t="s">
        <v>839</v>
      </c>
      <c r="C806" s="68" t="s">
        <v>274</v>
      </c>
      <c r="D806" s="68" t="s">
        <v>317</v>
      </c>
      <c r="E806" s="68" t="s">
        <v>900</v>
      </c>
      <c r="F806" s="68">
        <f>IF(Override!$G840="",'APR Data'!$H806,Override!$G840)</f>
        <v>1.3360000000000001</v>
      </c>
      <c r="G806" s="68" t="s">
        <v>300</v>
      </c>
      <c r="H806" s="68" t="s">
        <v>889</v>
      </c>
      <c r="I806" s="68" t="s">
        <v>919</v>
      </c>
      <c r="J806" s="92" t="s">
        <v>842</v>
      </c>
      <c r="K806" s="68" t="str">
        <f t="shared" si="12"/>
        <v xml:space="preserve"> Eels Regulations (measures at intakes) (water)</v>
      </c>
    </row>
    <row r="807" spans="2:11">
      <c r="B807" s="68" t="s">
        <v>839</v>
      </c>
      <c r="C807" s="68" t="s">
        <v>274</v>
      </c>
      <c r="D807" s="68" t="s">
        <v>326</v>
      </c>
      <c r="E807" s="68" t="s">
        <v>900</v>
      </c>
      <c r="F807" s="68">
        <f>IF(Override!$G841="",'APR Data'!$H807,Override!$G841)</f>
        <v>2.5230000000000001</v>
      </c>
      <c r="G807" s="68" t="s">
        <v>300</v>
      </c>
      <c r="H807" s="68" t="s">
        <v>889</v>
      </c>
      <c r="I807" s="68" t="s">
        <v>919</v>
      </c>
      <c r="J807" s="92" t="s">
        <v>843</v>
      </c>
      <c r="K807" s="68" t="str">
        <f t="shared" si="12"/>
        <v xml:space="preserve"> Invasive Non Native Species (water)</v>
      </c>
    </row>
    <row r="808" spans="2:11">
      <c r="B808" s="68" t="s">
        <v>839</v>
      </c>
      <c r="C808" s="68" t="s">
        <v>274</v>
      </c>
      <c r="D808" s="68" t="s">
        <v>335</v>
      </c>
      <c r="E808" s="68" t="s">
        <v>900</v>
      </c>
      <c r="F808" s="68">
        <f>IF(Override!$G842="",'APR Data'!$H808,Override!$G842)</f>
        <v>5.5540000000000003</v>
      </c>
      <c r="G808" s="68" t="s">
        <v>300</v>
      </c>
      <c r="H808" s="68" t="s">
        <v>889</v>
      </c>
      <c r="I808" s="68" t="s">
        <v>919</v>
      </c>
      <c r="J808" s="68" t="s">
        <v>844</v>
      </c>
      <c r="K808" s="68" t="str">
        <f t="shared" si="12"/>
        <v xml:space="preserve"> Drinking Water Protected Areas (schemes) (water)</v>
      </c>
    </row>
    <row r="809" spans="2:11">
      <c r="B809" s="68" t="s">
        <v>839</v>
      </c>
      <c r="C809" s="68" t="s">
        <v>274</v>
      </c>
      <c r="D809" s="68" t="s">
        <v>344</v>
      </c>
      <c r="E809" s="68" t="s">
        <v>900</v>
      </c>
      <c r="F809" s="68">
        <f>IF(Override!$G843="",'APR Data'!$H809,Override!$G843)</f>
        <v>0.71799999999999997</v>
      </c>
      <c r="G809" s="68" t="s">
        <v>300</v>
      </c>
      <c r="H809" s="68" t="s">
        <v>889</v>
      </c>
      <c r="I809" s="68" t="s">
        <v>919</v>
      </c>
      <c r="J809" s="92" t="s">
        <v>845</v>
      </c>
      <c r="K809" s="68" t="str">
        <f t="shared" si="12"/>
        <v xml:space="preserve"> Water Framework Directive measure (water)</v>
      </c>
    </row>
    <row r="810" spans="2:11">
      <c r="B810" s="68" t="s">
        <v>839</v>
      </c>
      <c r="C810" s="68" t="s">
        <v>274</v>
      </c>
      <c r="D810" s="68" t="s">
        <v>353</v>
      </c>
      <c r="E810" s="68" t="s">
        <v>900</v>
      </c>
      <c r="F810" s="68">
        <f>IF(Override!$G844="",'APR Data'!$H810,Override!$G844)</f>
        <v>0</v>
      </c>
      <c r="G810" s="68" t="s">
        <v>300</v>
      </c>
      <c r="H810" s="68" t="s">
        <v>889</v>
      </c>
      <c r="I810" s="68" t="s">
        <v>919</v>
      </c>
      <c r="J810" s="92" t="s">
        <v>846</v>
      </c>
      <c r="K810" s="68" t="str">
        <f t="shared" si="12"/>
        <v xml:space="preserve"> Investigations (water)</v>
      </c>
    </row>
    <row r="811" spans="2:11">
      <c r="B811" s="68" t="s">
        <v>839</v>
      </c>
      <c r="C811" s="68" t="s">
        <v>274</v>
      </c>
      <c r="D811" s="68" t="s">
        <v>362</v>
      </c>
      <c r="E811" s="68" t="s">
        <v>900</v>
      </c>
      <c r="F811" s="68">
        <f>IF(Override!$G845="",'APR Data'!$H811,Override!$G845)</f>
        <v>18.422999999999998</v>
      </c>
      <c r="G811" s="68" t="s">
        <v>300</v>
      </c>
      <c r="H811" s="68" t="s">
        <v>889</v>
      </c>
      <c r="I811" s="68" t="s">
        <v>919</v>
      </c>
      <c r="J811" s="92" t="s">
        <v>847</v>
      </c>
      <c r="K811" s="68" t="str">
        <f t="shared" si="12"/>
        <v xml:space="preserve"> Supply-side improvements delivering benefits in 2020-2025 (water)</v>
      </c>
    </row>
    <row r="812" spans="2:11">
      <c r="B812" s="68" t="s">
        <v>839</v>
      </c>
      <c r="C812" s="68" t="s">
        <v>274</v>
      </c>
      <c r="D812" s="68" t="s">
        <v>371</v>
      </c>
      <c r="E812" s="68" t="s">
        <v>900</v>
      </c>
      <c r="F812" s="68">
        <f>IF(Override!$G846="",'APR Data'!$H812,Override!$G846)</f>
        <v>2.4500000000000002</v>
      </c>
      <c r="G812" s="68" t="s">
        <v>300</v>
      </c>
      <c r="H812" s="68" t="s">
        <v>889</v>
      </c>
      <c r="I812" s="68" t="s">
        <v>919</v>
      </c>
      <c r="J812" s="92" t="s">
        <v>848</v>
      </c>
      <c r="K812" s="68" t="str">
        <f t="shared" si="12"/>
        <v xml:space="preserve"> Demand-side improvements delivering benefits in 2020-2025 (excl leakage and metering) (water)</v>
      </c>
    </row>
    <row r="813" spans="2:11">
      <c r="B813" s="68" t="s">
        <v>839</v>
      </c>
      <c r="C813" s="68" t="s">
        <v>274</v>
      </c>
      <c r="D813" s="68" t="s">
        <v>380</v>
      </c>
      <c r="E813" s="68" t="s">
        <v>900</v>
      </c>
      <c r="F813" s="68">
        <f>IF(Override!$G847="",'APR Data'!$H813,Override!$G847)</f>
        <v>1.7629999999999999</v>
      </c>
      <c r="G813" s="68" t="s">
        <v>300</v>
      </c>
      <c r="H813" s="68" t="s">
        <v>889</v>
      </c>
      <c r="I813" s="68" t="s">
        <v>919</v>
      </c>
      <c r="J813" s="92" t="s">
        <v>849</v>
      </c>
      <c r="K813" s="68" t="str">
        <f t="shared" si="12"/>
        <v xml:space="preserve"> Leakage improvements delivering benefits in 2020-2025 (water)</v>
      </c>
    </row>
    <row r="814" spans="2:11">
      <c r="B814" s="68" t="s">
        <v>839</v>
      </c>
      <c r="C814" s="68" t="s">
        <v>274</v>
      </c>
      <c r="D814" s="68" t="s">
        <v>389</v>
      </c>
      <c r="E814" s="68" t="s">
        <v>900</v>
      </c>
      <c r="F814" s="68">
        <f>IF(Override!$G848="",'APR Data'!$H814,Override!$G848)</f>
        <v>0</v>
      </c>
      <c r="G814" s="68" t="s">
        <v>300</v>
      </c>
      <c r="H814" s="68" t="s">
        <v>889</v>
      </c>
      <c r="I814" s="68" t="s">
        <v>919</v>
      </c>
      <c r="J814" s="92" t="s">
        <v>850</v>
      </c>
      <c r="K814" s="68" t="str">
        <f t="shared" si="12"/>
        <v xml:space="preserve"> Internal interconnectors delivering benefits in 2020-2025 (water)</v>
      </c>
    </row>
    <row r="815" spans="2:11">
      <c r="B815" s="68" t="s">
        <v>839</v>
      </c>
      <c r="C815" s="68" t="s">
        <v>274</v>
      </c>
      <c r="D815" s="68" t="s">
        <v>828</v>
      </c>
      <c r="E815" s="68" t="s">
        <v>900</v>
      </c>
      <c r="F815" s="68">
        <f>IF(Override!$G849="",'APR Data'!$H815,Override!$G849)</f>
        <v>0</v>
      </c>
      <c r="G815" s="68" t="s">
        <v>300</v>
      </c>
      <c r="H815" s="68" t="s">
        <v>889</v>
      </c>
      <c r="I815" s="68" t="s">
        <v>919</v>
      </c>
      <c r="J815" s="92" t="s">
        <v>851</v>
      </c>
      <c r="K815" s="68" t="str">
        <f t="shared" si="12"/>
        <v xml:space="preserve"> Supply demand balance improvements delivering benefits starting from 2026 (water)</v>
      </c>
    </row>
    <row r="816" spans="2:11">
      <c r="B816" s="68" t="s">
        <v>839</v>
      </c>
      <c r="C816" s="68" t="s">
        <v>274</v>
      </c>
      <c r="D816" s="68" t="s">
        <v>407</v>
      </c>
      <c r="E816" s="68" t="s">
        <v>900</v>
      </c>
      <c r="F816" s="68">
        <f>IF(Override!$G850="",'APR Data'!$H816,Override!$G850)</f>
        <v>4.8970000000000002</v>
      </c>
      <c r="G816" s="68" t="s">
        <v>300</v>
      </c>
      <c r="H816" s="68" t="s">
        <v>889</v>
      </c>
      <c r="I816" s="68" t="s">
        <v>919</v>
      </c>
      <c r="J816" s="92" t="s">
        <v>852</v>
      </c>
      <c r="K816" s="68" t="str">
        <f t="shared" si="12"/>
        <v xml:space="preserve"> Strategic regional water resources (water)</v>
      </c>
    </row>
    <row r="817" spans="2:11">
      <c r="B817" s="68" t="s">
        <v>839</v>
      </c>
      <c r="C817" s="68" t="s">
        <v>274</v>
      </c>
      <c r="D817" s="68" t="s">
        <v>416</v>
      </c>
      <c r="E817" s="68" t="s">
        <v>900</v>
      </c>
      <c r="F817" s="68">
        <f>IF(Override!$G851="",'APR Data'!$H817,Override!$G851)</f>
        <v>18.312000000000001</v>
      </c>
      <c r="G817" s="68" t="s">
        <v>300</v>
      </c>
      <c r="H817" s="68" t="s">
        <v>889</v>
      </c>
      <c r="I817" s="68" t="s">
        <v>919</v>
      </c>
      <c r="J817" s="92" t="s">
        <v>853</v>
      </c>
      <c r="K817" s="68" t="str">
        <f t="shared" si="12"/>
        <v xml:space="preserve"> Total metering expenditure  (water)</v>
      </c>
    </row>
    <row r="818" spans="2:11">
      <c r="B818" s="68" t="s">
        <v>839</v>
      </c>
      <c r="C818" s="68" t="s">
        <v>274</v>
      </c>
      <c r="D818" s="68" t="s">
        <v>425</v>
      </c>
      <c r="E818" s="68" t="s">
        <v>900</v>
      </c>
      <c r="F818" s="68">
        <f>IF(Override!$G852="",'APR Data'!$H818,Override!$G852)</f>
        <v>9.234</v>
      </c>
      <c r="G818" s="68" t="s">
        <v>300</v>
      </c>
      <c r="H818" s="68" t="s">
        <v>889</v>
      </c>
      <c r="I818" s="68" t="s">
        <v>919</v>
      </c>
      <c r="J818" s="92" t="s">
        <v>854</v>
      </c>
      <c r="K818" s="68" t="str">
        <f t="shared" si="12"/>
        <v xml:space="preserve"> Improvments to taste, odour and colour (water)</v>
      </c>
    </row>
    <row r="819" spans="2:11">
      <c r="B819" s="68" t="s">
        <v>839</v>
      </c>
      <c r="C819" s="68" t="s">
        <v>274</v>
      </c>
      <c r="D819" s="68" t="s">
        <v>434</v>
      </c>
      <c r="E819" s="68" t="s">
        <v>900</v>
      </c>
      <c r="F819" s="68">
        <f>IF(Override!$G853="",'APR Data'!$H819,Override!$G853)</f>
        <v>0</v>
      </c>
      <c r="G819" s="68" t="s">
        <v>300</v>
      </c>
      <c r="H819" s="68" t="s">
        <v>889</v>
      </c>
      <c r="I819" s="68" t="s">
        <v>920</v>
      </c>
      <c r="J819" s="92" t="s">
        <v>855</v>
      </c>
      <c r="K819" s="68" t="str">
        <f t="shared" si="12"/>
        <v xml:space="preserve"> Addressing raw water deterioration (grey solutions) (water)</v>
      </c>
    </row>
    <row r="820" spans="2:11">
      <c r="B820" s="68" t="s">
        <v>839</v>
      </c>
      <c r="C820" s="68" t="s">
        <v>274</v>
      </c>
      <c r="D820" s="68" t="s">
        <v>440</v>
      </c>
      <c r="E820" s="68" t="s">
        <v>900</v>
      </c>
      <c r="F820" s="68">
        <f>IF(Override!$G854="",'APR Data'!$H820,Override!$G854)</f>
        <v>0</v>
      </c>
      <c r="G820" s="68" t="s">
        <v>300</v>
      </c>
      <c r="H820" s="68" t="s">
        <v>889</v>
      </c>
      <c r="I820" s="68" t="s">
        <v>920</v>
      </c>
      <c r="J820" s="92" t="s">
        <v>856</v>
      </c>
      <c r="K820" s="68" t="str">
        <f t="shared" si="12"/>
        <v xml:space="preserve"> Addressing raw water deterioration (green solutions) (water)</v>
      </c>
    </row>
    <row r="821" spans="2:11">
      <c r="B821" s="68" t="s">
        <v>839</v>
      </c>
      <c r="C821" s="68" t="s">
        <v>274</v>
      </c>
      <c r="D821" s="68" t="s">
        <v>446</v>
      </c>
      <c r="E821" s="68" t="s">
        <v>900</v>
      </c>
      <c r="F821" s="68">
        <f>IF(Override!$G855="",'APR Data'!$H821,Override!$G855)</f>
        <v>120.872</v>
      </c>
      <c r="G821" s="68" t="s">
        <v>300</v>
      </c>
      <c r="H821" s="68" t="s">
        <v>889</v>
      </c>
      <c r="I821" s="68" t="s">
        <v>919</v>
      </c>
      <c r="J821" s="92" t="s">
        <v>857</v>
      </c>
      <c r="K821" s="68" t="str">
        <f t="shared" si="12"/>
        <v xml:space="preserve"> Addressing raw water deterioration (total) (water)</v>
      </c>
    </row>
    <row r="822" spans="2:11">
      <c r="B822" s="68" t="s">
        <v>839</v>
      </c>
      <c r="C822" s="68" t="s">
        <v>274</v>
      </c>
      <c r="D822" s="68" t="s">
        <v>455</v>
      </c>
      <c r="E822" s="68" t="s">
        <v>900</v>
      </c>
      <c r="F822" s="68">
        <f>IF(Override!$G856="",'APR Data'!$H822,Override!$G856)</f>
        <v>0</v>
      </c>
      <c r="G822" s="68" t="s">
        <v>300</v>
      </c>
      <c r="H822" s="68" t="s">
        <v>889</v>
      </c>
      <c r="I822" s="68" t="s">
        <v>919</v>
      </c>
      <c r="J822" s="92" t="s">
        <v>858</v>
      </c>
      <c r="K822" s="68" t="str">
        <f t="shared" si="12"/>
        <v xml:space="preserve"> Improvements to river flow (water)</v>
      </c>
    </row>
    <row r="823" spans="2:11">
      <c r="B823" s="68" t="s">
        <v>839</v>
      </c>
      <c r="C823" s="68" t="s">
        <v>274</v>
      </c>
      <c r="D823" s="68" t="s">
        <v>464</v>
      </c>
      <c r="E823" s="68" t="s">
        <v>900</v>
      </c>
      <c r="F823" s="68">
        <f>IF(Override!$G857="",'APR Data'!$H823,Override!$G857)</f>
        <v>66.915000000000006</v>
      </c>
      <c r="G823" s="68" t="s">
        <v>300</v>
      </c>
      <c r="H823" s="68" t="s">
        <v>889</v>
      </c>
      <c r="I823" s="68" t="s">
        <v>919</v>
      </c>
      <c r="J823" s="92" t="s">
        <v>859</v>
      </c>
      <c r="K823" s="68" t="str">
        <f t="shared" si="12"/>
        <v xml:space="preserve"> Enhancing resilience to low probability high consequence events (water)</v>
      </c>
    </row>
    <row r="824" spans="2:11">
      <c r="B824" s="68" t="s">
        <v>839</v>
      </c>
      <c r="C824" s="68" t="s">
        <v>274</v>
      </c>
      <c r="D824" s="68" t="s">
        <v>473</v>
      </c>
      <c r="E824" s="68" t="s">
        <v>900</v>
      </c>
      <c r="F824" s="68">
        <f>IF(Override!$G858="",'APR Data'!$H824,Override!$G858)</f>
        <v>0</v>
      </c>
      <c r="G824" s="68" t="s">
        <v>300</v>
      </c>
      <c r="H824" s="68" t="s">
        <v>889</v>
      </c>
      <c r="I824" s="68" t="s">
        <v>920</v>
      </c>
      <c r="J824" s="92" t="s">
        <v>860</v>
      </c>
      <c r="K824" s="68" t="str">
        <f t="shared" si="12"/>
        <v xml:space="preserve"> Conditioning water to reduce plumbosolvency (water)</v>
      </c>
    </row>
    <row r="825" spans="2:11">
      <c r="B825" s="68" t="s">
        <v>839</v>
      </c>
      <c r="C825" s="68" t="s">
        <v>274</v>
      </c>
      <c r="D825" s="68" t="s">
        <v>482</v>
      </c>
      <c r="E825" s="68" t="s">
        <v>900</v>
      </c>
      <c r="F825" s="68">
        <f>IF(Override!$G859="",'APR Data'!$H825,Override!$G859)</f>
        <v>0</v>
      </c>
      <c r="G825" s="68" t="s">
        <v>300</v>
      </c>
      <c r="H825" s="68" t="s">
        <v>889</v>
      </c>
      <c r="I825" s="68" t="s">
        <v>920</v>
      </c>
      <c r="J825" s="92" t="s">
        <v>861</v>
      </c>
      <c r="K825" s="68" t="str">
        <f t="shared" si="12"/>
        <v xml:space="preserve"> Lead communication pipes replaced or relined for water quality(water)</v>
      </c>
    </row>
    <row r="826" spans="2:11">
      <c r="B826" s="68" t="s">
        <v>839</v>
      </c>
      <c r="C826" s="68" t="s">
        <v>274</v>
      </c>
      <c r="D826" s="68" t="s">
        <v>491</v>
      </c>
      <c r="E826" s="68" t="s">
        <v>900</v>
      </c>
      <c r="F826" s="68">
        <f>IF(Override!$G860="",'APR Data'!$H826,Override!$G860)</f>
        <v>0</v>
      </c>
      <c r="G826" s="68" t="s">
        <v>300</v>
      </c>
      <c r="H826" s="68" t="s">
        <v>889</v>
      </c>
      <c r="I826" s="68" t="s">
        <v>920</v>
      </c>
      <c r="J826" s="92" t="s">
        <v>862</v>
      </c>
      <c r="K826" s="68" t="str">
        <f t="shared" si="12"/>
        <v xml:space="preserve"> Other lead reduction related activity (water)</v>
      </c>
    </row>
    <row r="827" spans="2:11">
      <c r="B827" s="68" t="s">
        <v>839</v>
      </c>
      <c r="C827" s="68" t="s">
        <v>274</v>
      </c>
      <c r="D827" s="68" t="s">
        <v>500</v>
      </c>
      <c r="E827" s="68" t="s">
        <v>900</v>
      </c>
      <c r="F827" s="68">
        <f>IF(Override!$G861="",'APR Data'!$H827,Override!$G861)</f>
        <v>17.302</v>
      </c>
      <c r="G827" s="68" t="s">
        <v>300</v>
      </c>
      <c r="H827" s="68" t="s">
        <v>889</v>
      </c>
      <c r="I827" s="68" t="s">
        <v>919</v>
      </c>
      <c r="J827" s="92" t="s">
        <v>863</v>
      </c>
      <c r="K827" s="68" t="str">
        <f t="shared" si="12"/>
        <v xml:space="preserve"> Meeting lead standards (Total) (water)</v>
      </c>
    </row>
    <row r="828" spans="2:11">
      <c r="B828" s="68" t="s">
        <v>839</v>
      </c>
      <c r="C828" s="68" t="s">
        <v>274</v>
      </c>
      <c r="D828" s="68" t="s">
        <v>509</v>
      </c>
      <c r="E828" s="68" t="s">
        <v>900</v>
      </c>
      <c r="F828" s="68">
        <f>IF(Override!$G862="",'APR Data'!$H828,Override!$G862)</f>
        <v>1.988</v>
      </c>
      <c r="G828" s="68" t="s">
        <v>300</v>
      </c>
      <c r="H828" s="68" t="s">
        <v>889</v>
      </c>
      <c r="I828" s="68" t="s">
        <v>919</v>
      </c>
      <c r="J828" s="92" t="s">
        <v>864</v>
      </c>
      <c r="K828" s="68" t="str">
        <f t="shared" si="12"/>
        <v xml:space="preserve"> Security - SEMD (water)</v>
      </c>
    </row>
    <row r="829" spans="2:11">
      <c r="B829" s="68" t="s">
        <v>839</v>
      </c>
      <c r="C829" s="68" t="s">
        <v>274</v>
      </c>
      <c r="D829" s="68" t="s">
        <v>518</v>
      </c>
      <c r="E829" s="68" t="s">
        <v>900</v>
      </c>
      <c r="F829" s="68">
        <f>IF(Override!$G863="",'APR Data'!$H829,Override!$G863)</f>
        <v>1.988</v>
      </c>
      <c r="G829" s="68" t="s">
        <v>300</v>
      </c>
      <c r="H829" s="68" t="s">
        <v>889</v>
      </c>
      <c r="I829" s="68" t="s">
        <v>919</v>
      </c>
      <c r="J829" s="92" t="s">
        <v>865</v>
      </c>
      <c r="K829" s="68" t="str">
        <f t="shared" si="12"/>
        <v xml:space="preserve"> Security - Non-SEMD (water)</v>
      </c>
    </row>
    <row r="830" spans="2:11">
      <c r="B830" s="68" t="s">
        <v>839</v>
      </c>
      <c r="C830" s="68" t="s">
        <v>274</v>
      </c>
      <c r="D830" s="68" t="s">
        <v>527</v>
      </c>
      <c r="E830" s="68" t="s">
        <v>900</v>
      </c>
      <c r="F830" s="68">
        <f>IF(Override!$G864="",'APR Data'!$H830,Override!$G864)</f>
        <v>11.262</v>
      </c>
      <c r="G830" s="68" t="s">
        <v>300</v>
      </c>
      <c r="H830" s="68" t="s">
        <v>889</v>
      </c>
      <c r="I830" s="68" t="s">
        <v>919</v>
      </c>
      <c r="J830" s="92" t="s">
        <v>866</v>
      </c>
      <c r="K830" s="68" t="str">
        <f t="shared" si="12"/>
        <v xml:space="preserve"> *Additional lines total (water)</v>
      </c>
    </row>
    <row r="831" spans="2:11">
      <c r="B831" s="68" t="s">
        <v>839</v>
      </c>
      <c r="C831" s="68" t="s">
        <v>274</v>
      </c>
      <c r="D831" s="68" t="s">
        <v>590</v>
      </c>
      <c r="E831" s="68" t="s">
        <v>900</v>
      </c>
      <c r="F831" s="68">
        <f>IF(Override!$G865="",'APR Data'!$H831,Override!$G865)</f>
        <v>5.2709999999999999</v>
      </c>
      <c r="G831" s="68" t="s">
        <v>300</v>
      </c>
      <c r="H831" s="68" t="s">
        <v>889</v>
      </c>
      <c r="I831" s="68" t="s">
        <v>919</v>
      </c>
      <c r="J831" s="68" t="s">
        <v>867</v>
      </c>
      <c r="K831" s="68" t="str">
        <f t="shared" si="12"/>
        <v xml:space="preserve"> Conservation drivers (wastewater)</v>
      </c>
    </row>
    <row r="832" spans="2:11">
      <c r="B832" s="68" t="s">
        <v>839</v>
      </c>
      <c r="C832" s="68" t="s">
        <v>274</v>
      </c>
      <c r="D832" s="68" t="s">
        <v>599</v>
      </c>
      <c r="E832" s="68" t="s">
        <v>900</v>
      </c>
      <c r="F832" s="68">
        <f>IF(Override!$G866="",'APR Data'!$H832,Override!$G866)</f>
        <v>5.9729999999999999</v>
      </c>
      <c r="G832" s="68" t="s">
        <v>300</v>
      </c>
      <c r="H832" s="68" t="s">
        <v>889</v>
      </c>
      <c r="I832" s="68" t="s">
        <v>919</v>
      </c>
      <c r="J832" s="68" t="s">
        <v>868</v>
      </c>
      <c r="K832" s="68" t="str">
        <f t="shared" si="12"/>
        <v xml:space="preserve"> Event Duration Monitoring at intermittent discharges (wastewater)</v>
      </c>
    </row>
    <row r="833" spans="2:11">
      <c r="B833" s="68" t="s">
        <v>839</v>
      </c>
      <c r="C833" s="68" t="s">
        <v>274</v>
      </c>
      <c r="D833" s="68" t="s">
        <v>608</v>
      </c>
      <c r="E833" s="68" t="s">
        <v>900</v>
      </c>
      <c r="F833" s="68">
        <f>IF(Override!$G867="",'APR Data'!$H833,Override!$G867)</f>
        <v>2.0310000000000001</v>
      </c>
      <c r="G833" s="68" t="s">
        <v>300</v>
      </c>
      <c r="H833" s="68" t="s">
        <v>889</v>
      </c>
      <c r="I833" s="68" t="s">
        <v>919</v>
      </c>
      <c r="J833" s="68" t="s">
        <v>869</v>
      </c>
      <c r="K833" s="68" t="str">
        <f t="shared" si="12"/>
        <v xml:space="preserve"> Flow monitoring at sewage treatment works (wastewater)</v>
      </c>
    </row>
    <row r="834" spans="2:11">
      <c r="B834" s="68" t="s">
        <v>839</v>
      </c>
      <c r="C834" s="68" t="s">
        <v>274</v>
      </c>
      <c r="D834" s="68" t="s">
        <v>617</v>
      </c>
      <c r="E834" s="68" t="s">
        <v>900</v>
      </c>
      <c r="F834" s="68">
        <f>IF(Override!$G868="",'APR Data'!$H834,Override!$G868)</f>
        <v>36.613999999999997</v>
      </c>
      <c r="G834" s="68" t="s">
        <v>300</v>
      </c>
      <c r="H834" s="68" t="s">
        <v>889</v>
      </c>
      <c r="I834" s="68" t="s">
        <v>919</v>
      </c>
      <c r="J834" s="68" t="s">
        <v>870</v>
      </c>
      <c r="K834" s="68" t="str">
        <f t="shared" si="12"/>
        <v xml:space="preserve"> Schemes to increase flow to full treatment (wastewater)</v>
      </c>
    </row>
    <row r="835" spans="2:11">
      <c r="B835" s="68" t="s">
        <v>839</v>
      </c>
      <c r="C835" s="68" t="s">
        <v>274</v>
      </c>
      <c r="D835" s="68" t="s">
        <v>626</v>
      </c>
      <c r="E835" s="68" t="s">
        <v>900</v>
      </c>
      <c r="F835" s="68">
        <f>IF(Override!$G869="",'APR Data'!$H835,Override!$G869)</f>
        <v>22.164000000000001</v>
      </c>
      <c r="G835" s="68" t="s">
        <v>300</v>
      </c>
      <c r="H835" s="68" t="s">
        <v>889</v>
      </c>
      <c r="I835" s="68" t="s">
        <v>919</v>
      </c>
      <c r="J835" s="68" t="s">
        <v>871</v>
      </c>
      <c r="K835" s="68" t="str">
        <f t="shared" si="12"/>
        <v xml:space="preserve"> Schemes to increase storm tank capacity (wastewater)</v>
      </c>
    </row>
    <row r="836" spans="2:11">
      <c r="B836" s="68" t="s">
        <v>839</v>
      </c>
      <c r="C836" s="68" t="s">
        <v>274</v>
      </c>
      <c r="D836" s="68" t="s">
        <v>818</v>
      </c>
      <c r="E836" s="68" t="s">
        <v>900</v>
      </c>
      <c r="F836" s="68">
        <f>IF(Override!$G870="",'APR Data'!$H836,Override!$G870)</f>
        <v>59.095999999999997</v>
      </c>
      <c r="G836" s="68" t="s">
        <v>300</v>
      </c>
      <c r="H836" s="68" t="s">
        <v>889</v>
      </c>
      <c r="I836" s="68" t="s">
        <v>919</v>
      </c>
      <c r="J836" s="68" t="s">
        <v>872</v>
      </c>
      <c r="K836" s="68" t="str">
        <f t="shared" si="12"/>
        <v xml:space="preserve"> Storage schemes to reduce spill frequency at CSOs, storm tanks, etc (wastewater)</v>
      </c>
    </row>
    <row r="837" spans="2:11">
      <c r="B837" s="68" t="s">
        <v>839</v>
      </c>
      <c r="C837" s="68" t="s">
        <v>274</v>
      </c>
      <c r="D837" s="68" t="s">
        <v>635</v>
      </c>
      <c r="E837" s="68" t="s">
        <v>900</v>
      </c>
      <c r="F837" s="68">
        <f>IF(Override!$G871="",'APR Data'!$H837,Override!$G871)</f>
        <v>3.16</v>
      </c>
      <c r="G837" s="68" t="s">
        <v>300</v>
      </c>
      <c r="H837" s="68" t="s">
        <v>889</v>
      </c>
      <c r="I837" s="68" t="s">
        <v>919</v>
      </c>
      <c r="J837" s="68" t="s">
        <v>873</v>
      </c>
      <c r="K837" s="68" t="str">
        <f t="shared" si="12"/>
        <v xml:space="preserve"> Chemical removals schemes (wastewater)</v>
      </c>
    </row>
    <row r="838" spans="2:11">
      <c r="B838" s="68" t="s">
        <v>839</v>
      </c>
      <c r="C838" s="68" t="s">
        <v>274</v>
      </c>
      <c r="D838" s="68" t="s">
        <v>644</v>
      </c>
      <c r="E838" s="68" t="s">
        <v>900</v>
      </c>
      <c r="F838" s="68">
        <f>IF(Override!$G872="",'APR Data'!$H838,Override!$G872)</f>
        <v>3.3650000000000002</v>
      </c>
      <c r="G838" s="68" t="s">
        <v>300</v>
      </c>
      <c r="H838" s="68" t="s">
        <v>889</v>
      </c>
      <c r="I838" s="68" t="s">
        <v>919</v>
      </c>
      <c r="J838" s="68" t="s">
        <v>874</v>
      </c>
      <c r="K838" s="68" t="str">
        <f t="shared" si="12"/>
        <v xml:space="preserve"> Chemicals monitoring/ investigations/ options appraisals (wastewater)</v>
      </c>
    </row>
    <row r="839" spans="2:11">
      <c r="B839" s="68" t="s">
        <v>839</v>
      </c>
      <c r="C839" s="68" t="s">
        <v>274</v>
      </c>
      <c r="D839" s="68" t="s">
        <v>650</v>
      </c>
      <c r="E839" s="68" t="s">
        <v>900</v>
      </c>
      <c r="F839" s="68">
        <f>IF(Override!$G873="",'APR Data'!$H839,Override!$G873)</f>
        <v>0</v>
      </c>
      <c r="G839" s="68" t="s">
        <v>300</v>
      </c>
      <c r="H839" s="68" t="s">
        <v>889</v>
      </c>
      <c r="I839" s="68" t="s">
        <v>919</v>
      </c>
      <c r="J839" s="68" t="s">
        <v>875</v>
      </c>
      <c r="K839" s="68" t="str">
        <f t="shared" ref="K839:K902" si="13">RIGHT(D839,LEN(D839)-15)</f>
        <v xml:space="preserve"> Nitrogen removal (wastewater)</v>
      </c>
    </row>
    <row r="840" spans="2:11">
      <c r="B840" s="68" t="s">
        <v>839</v>
      </c>
      <c r="C840" s="68" t="s">
        <v>274</v>
      </c>
      <c r="D840" s="68" t="s">
        <v>659</v>
      </c>
      <c r="E840" s="68" t="s">
        <v>900</v>
      </c>
      <c r="F840" s="68">
        <f>IF(Override!$G874="",'APR Data'!$H840,Override!$G874)</f>
        <v>34.302</v>
      </c>
      <c r="G840" s="68" t="s">
        <v>300</v>
      </c>
      <c r="H840" s="68" t="s">
        <v>889</v>
      </c>
      <c r="I840" s="68" t="s">
        <v>919</v>
      </c>
      <c r="J840" s="68" t="s">
        <v>876</v>
      </c>
      <c r="K840" s="68" t="str">
        <f t="shared" si="13"/>
        <v xml:space="preserve"> Phosphorus removal (wastewater)</v>
      </c>
    </row>
    <row r="841" spans="2:11">
      <c r="B841" s="68" t="s">
        <v>839</v>
      </c>
      <c r="C841" s="68" t="s">
        <v>274</v>
      </c>
      <c r="D841" s="68" t="s">
        <v>668</v>
      </c>
      <c r="E841" s="68" t="s">
        <v>900</v>
      </c>
      <c r="F841" s="68">
        <f>IF(Override!$G875="",'APR Data'!$H841,Override!$G875)</f>
        <v>13.147</v>
      </c>
      <c r="G841" s="68" t="s">
        <v>300</v>
      </c>
      <c r="H841" s="68" t="s">
        <v>889</v>
      </c>
      <c r="I841" s="68" t="s">
        <v>919</v>
      </c>
      <c r="J841" s="68" t="s">
        <v>877</v>
      </c>
      <c r="K841" s="68" t="str">
        <f t="shared" si="13"/>
        <v xml:space="preserve"> Reduction of sanitary parameters (wastewater)</v>
      </c>
    </row>
    <row r="842" spans="2:11">
      <c r="B842" s="68" t="s">
        <v>839</v>
      </c>
      <c r="C842" s="68" t="s">
        <v>274</v>
      </c>
      <c r="D842" s="68" t="s">
        <v>677</v>
      </c>
      <c r="E842" s="68" t="s">
        <v>900</v>
      </c>
      <c r="F842" s="68">
        <f>IF(Override!$G876="",'APR Data'!$H842,Override!$G876)</f>
        <v>1.242</v>
      </c>
      <c r="G842" s="68" t="s">
        <v>300</v>
      </c>
      <c r="H842" s="68" t="s">
        <v>889</v>
      </c>
      <c r="I842" s="68" t="s">
        <v>919</v>
      </c>
      <c r="J842" s="68" t="s">
        <v>878</v>
      </c>
      <c r="K842" s="68" t="str">
        <f t="shared" si="13"/>
        <v xml:space="preserve"> UV disinfection (or similar) (wastewater)</v>
      </c>
    </row>
    <row r="843" spans="2:11">
      <c r="B843" s="68" t="s">
        <v>839</v>
      </c>
      <c r="C843" s="68" t="s">
        <v>274</v>
      </c>
      <c r="D843" s="68" t="s">
        <v>686</v>
      </c>
      <c r="E843" s="68" t="s">
        <v>900</v>
      </c>
      <c r="F843" s="68">
        <f>IF(Override!$G877="",'APR Data'!$H843,Override!$G877)</f>
        <v>8.26</v>
      </c>
      <c r="G843" s="68" t="s">
        <v>300</v>
      </c>
      <c r="H843" s="68" t="s">
        <v>889</v>
      </c>
      <c r="I843" s="68" t="s">
        <v>919</v>
      </c>
      <c r="J843" s="68" t="s">
        <v>879</v>
      </c>
      <c r="K843" s="68" t="str">
        <f t="shared" si="13"/>
        <v xml:space="preserve"> Investigations (wastewater)</v>
      </c>
    </row>
    <row r="844" spans="2:11">
      <c r="B844" s="68" t="s">
        <v>839</v>
      </c>
      <c r="C844" s="68" t="s">
        <v>274</v>
      </c>
      <c r="D844" s="68" t="s">
        <v>692</v>
      </c>
      <c r="E844" s="68" t="s">
        <v>900</v>
      </c>
      <c r="F844" s="68">
        <f>IF(Override!$G880="",'APR Data'!$H844,Override!$G880)</f>
        <v>2.5219999999999998</v>
      </c>
      <c r="G844" s="68" t="s">
        <v>300</v>
      </c>
      <c r="H844" s="68" t="s">
        <v>889</v>
      </c>
      <c r="I844" s="68" t="s">
        <v>919</v>
      </c>
      <c r="J844" s="68" t="s">
        <v>880</v>
      </c>
      <c r="K844" s="68" t="str">
        <f t="shared" si="13"/>
        <v xml:space="preserve"> First time sewerage (wastewater)</v>
      </c>
    </row>
    <row r="845" spans="2:11">
      <c r="B845" s="68" t="s">
        <v>839</v>
      </c>
      <c r="C845" s="68" t="s">
        <v>274</v>
      </c>
      <c r="D845" s="68" t="s">
        <v>701</v>
      </c>
      <c r="E845" s="68" t="s">
        <v>900</v>
      </c>
      <c r="F845" s="68">
        <f>IF(Override!$G881="",'APR Data'!$H845,Override!$G881)</f>
        <v>0</v>
      </c>
      <c r="G845" s="68" t="s">
        <v>300</v>
      </c>
      <c r="H845" s="68" t="s">
        <v>889</v>
      </c>
      <c r="I845" s="68" t="s">
        <v>919</v>
      </c>
      <c r="J845" s="68" t="s">
        <v>881</v>
      </c>
      <c r="K845" s="68" t="str">
        <f t="shared" si="13"/>
        <v xml:space="preserve"> Sludge enhancement (quality) (wastewater)</v>
      </c>
    </row>
    <row r="846" spans="2:11">
      <c r="B846" s="68" t="s">
        <v>839</v>
      </c>
      <c r="C846" s="68" t="s">
        <v>274</v>
      </c>
      <c r="D846" s="68" t="s">
        <v>710</v>
      </c>
      <c r="E846" s="68" t="s">
        <v>900</v>
      </c>
      <c r="F846" s="68">
        <f>IF(Override!$G882="",'APR Data'!$H846,Override!$G882)</f>
        <v>0</v>
      </c>
      <c r="G846" s="68" t="s">
        <v>300</v>
      </c>
      <c r="H846" s="68" t="s">
        <v>889</v>
      </c>
      <c r="I846" s="68" t="s">
        <v>919</v>
      </c>
      <c r="J846" s="68" t="s">
        <v>882</v>
      </c>
      <c r="K846" s="68" t="str">
        <f t="shared" si="13"/>
        <v xml:space="preserve"> Sludge enhancement (growth) (wastewater)</v>
      </c>
    </row>
    <row r="847" spans="2:11">
      <c r="B847" s="68" t="s">
        <v>839</v>
      </c>
      <c r="C847" s="68" t="s">
        <v>274</v>
      </c>
      <c r="D847" s="68" t="s">
        <v>719</v>
      </c>
      <c r="E847" s="68" t="s">
        <v>900</v>
      </c>
      <c r="F847" s="68">
        <f>IF(Override!$G883="",'APR Data'!$H847,Override!$G883)</f>
        <v>0</v>
      </c>
      <c r="G847" s="68" t="s">
        <v>300</v>
      </c>
      <c r="H847" s="68" t="s">
        <v>889</v>
      </c>
      <c r="I847" s="68" t="s">
        <v>919</v>
      </c>
      <c r="J847" s="68" t="s">
        <v>883</v>
      </c>
      <c r="K847" s="68" t="str">
        <f t="shared" si="13"/>
        <v xml:space="preserve"> Odour (wastewater)</v>
      </c>
    </row>
    <row r="848" spans="2:11">
      <c r="B848" s="68" t="s">
        <v>839</v>
      </c>
      <c r="C848" s="68" t="s">
        <v>274</v>
      </c>
      <c r="D848" s="68" t="s">
        <v>728</v>
      </c>
      <c r="E848" s="68" t="s">
        <v>900</v>
      </c>
      <c r="F848" s="68">
        <f>IF(Override!$G884="",'APR Data'!$H848,Override!$G884)</f>
        <v>4.5490000000000004</v>
      </c>
      <c r="G848" s="68" t="s">
        <v>300</v>
      </c>
      <c r="H848" s="68" t="s">
        <v>889</v>
      </c>
      <c r="I848" s="68" t="s">
        <v>919</v>
      </c>
      <c r="J848" s="68" t="s">
        <v>884</v>
      </c>
      <c r="K848" s="68" t="str">
        <f t="shared" si="13"/>
        <v xml:space="preserve"> Enhancing resilience to low probability high consequence events (wastewater)</v>
      </c>
    </row>
    <row r="849" spans="2:11">
      <c r="B849" s="68" t="s">
        <v>839</v>
      </c>
      <c r="C849" s="68" t="s">
        <v>274</v>
      </c>
      <c r="D849" s="68" t="s">
        <v>737</v>
      </c>
      <c r="E849" s="68" t="s">
        <v>900</v>
      </c>
      <c r="F849" s="68">
        <f>IF(Override!$G885="",'APR Data'!$H849,Override!$G885)</f>
        <v>4.3999999999999997E-2</v>
      </c>
      <c r="G849" s="68" t="s">
        <v>300</v>
      </c>
      <c r="H849" s="68" t="s">
        <v>889</v>
      </c>
      <c r="I849" s="68" t="s">
        <v>919</v>
      </c>
      <c r="J849" s="68" t="s">
        <v>885</v>
      </c>
      <c r="K849" s="68" t="str">
        <f t="shared" si="13"/>
        <v xml:space="preserve"> Security - SEMD (wastewater)</v>
      </c>
    </row>
    <row r="850" spans="2:11">
      <c r="B850" s="68" t="s">
        <v>839</v>
      </c>
      <c r="C850" s="68" t="s">
        <v>274</v>
      </c>
      <c r="D850" s="68" t="s">
        <v>746</v>
      </c>
      <c r="E850" s="68" t="s">
        <v>900</v>
      </c>
      <c r="F850" s="68">
        <f>IF(Override!$G886="",'APR Data'!$H850,Override!$G886)</f>
        <v>4.3999999999999997E-2</v>
      </c>
      <c r="G850" s="68" t="s">
        <v>300</v>
      </c>
      <c r="H850" s="68" t="s">
        <v>889</v>
      </c>
      <c r="I850" s="68" t="s">
        <v>919</v>
      </c>
      <c r="J850" s="68" t="s">
        <v>886</v>
      </c>
      <c r="K850" s="68" t="str">
        <f t="shared" si="13"/>
        <v xml:space="preserve"> Security - Non-SEMD (wastewater)</v>
      </c>
    </row>
    <row r="851" spans="2:11">
      <c r="B851" s="68" t="s">
        <v>839</v>
      </c>
      <c r="C851" s="68" t="s">
        <v>274</v>
      </c>
      <c r="D851" s="68" t="s">
        <v>755</v>
      </c>
      <c r="E851" s="68" t="s">
        <v>900</v>
      </c>
      <c r="F851" s="68">
        <f>IF(Override!$G887="",'APR Data'!$H851,Override!$G887)</f>
        <v>9.6820000000000004</v>
      </c>
      <c r="G851" s="68" t="s">
        <v>300</v>
      </c>
      <c r="H851" s="68" t="s">
        <v>889</v>
      </c>
      <c r="I851" s="68" t="s">
        <v>919</v>
      </c>
      <c r="J851" s="68" t="s">
        <v>887</v>
      </c>
      <c r="K851" s="68" t="str">
        <f t="shared" si="13"/>
        <v xml:space="preserve"> *Additional lines total (wastewater)</v>
      </c>
    </row>
    <row r="852" spans="2:11">
      <c r="B852" s="68" t="s">
        <v>839</v>
      </c>
      <c r="C852" s="68" t="s">
        <v>275</v>
      </c>
      <c r="D852" s="68" t="s">
        <v>302</v>
      </c>
      <c r="E852" s="68" t="s">
        <v>900</v>
      </c>
      <c r="F852" s="68">
        <f>IF(Override!$G888="",'APR Data'!$H852,Override!$G888)</f>
        <v>1.8740000000000001</v>
      </c>
      <c r="G852" s="68" t="s">
        <v>300</v>
      </c>
      <c r="H852" s="68" t="s">
        <v>840</v>
      </c>
      <c r="I852" s="68" t="s">
        <v>919</v>
      </c>
      <c r="J852" s="92" t="s">
        <v>841</v>
      </c>
      <c r="K852" s="68" t="str">
        <f t="shared" si="13"/>
        <v>Ecological improvements at abstractions (water)</v>
      </c>
    </row>
    <row r="853" spans="2:11">
      <c r="B853" s="68" t="s">
        <v>839</v>
      </c>
      <c r="C853" s="68" t="s">
        <v>275</v>
      </c>
      <c r="D853" s="68" t="s">
        <v>311</v>
      </c>
      <c r="E853" s="68" t="s">
        <v>900</v>
      </c>
      <c r="F853" s="68">
        <f>IF(Override!$G889="",'APR Data'!$H853,Override!$G889)</f>
        <v>28.928999999999998</v>
      </c>
      <c r="G853" s="68" t="s">
        <v>300</v>
      </c>
      <c r="H853" s="68" t="s">
        <v>840</v>
      </c>
      <c r="I853" s="68" t="s">
        <v>919</v>
      </c>
      <c r="J853" s="92" t="s">
        <v>842</v>
      </c>
      <c r="K853" s="68" t="str">
        <f t="shared" si="13"/>
        <v>Eels Regulations (measures at intakes) (water)</v>
      </c>
    </row>
    <row r="854" spans="2:11">
      <c r="B854" s="68" t="s">
        <v>839</v>
      </c>
      <c r="C854" s="68" t="s">
        <v>275</v>
      </c>
      <c r="D854" s="68" t="s">
        <v>320</v>
      </c>
      <c r="E854" s="68" t="s">
        <v>900</v>
      </c>
      <c r="F854" s="68">
        <f>IF(Override!$G890="",'APR Data'!$H854,Override!$G890)</f>
        <v>0.4</v>
      </c>
      <c r="G854" s="68" t="s">
        <v>300</v>
      </c>
      <c r="H854" s="68" t="s">
        <v>840</v>
      </c>
      <c r="I854" s="68" t="s">
        <v>919</v>
      </c>
      <c r="J854" s="92" t="s">
        <v>843</v>
      </c>
      <c r="K854" s="68" t="str">
        <f t="shared" si="13"/>
        <v>Invasive Non Native Species (water)</v>
      </c>
    </row>
    <row r="855" spans="2:11">
      <c r="B855" s="68" t="s">
        <v>839</v>
      </c>
      <c r="C855" s="68" t="s">
        <v>275</v>
      </c>
      <c r="D855" s="68" t="s">
        <v>329</v>
      </c>
      <c r="E855" s="68" t="s">
        <v>900</v>
      </c>
      <c r="F855" s="68">
        <f>IF(Override!$G891="",'APR Data'!$H855,Override!$G891)</f>
        <v>0</v>
      </c>
      <c r="G855" s="68" t="s">
        <v>300</v>
      </c>
      <c r="H855" s="68" t="s">
        <v>840</v>
      </c>
      <c r="I855" s="68" t="s">
        <v>919</v>
      </c>
      <c r="J855" s="68" t="s">
        <v>844</v>
      </c>
      <c r="K855" s="68" t="str">
        <f t="shared" si="13"/>
        <v>Drinking Water Protected Areas (schemes) (water)</v>
      </c>
    </row>
    <row r="856" spans="2:11">
      <c r="B856" s="68" t="s">
        <v>839</v>
      </c>
      <c r="C856" s="68" t="s">
        <v>275</v>
      </c>
      <c r="D856" s="68" t="s">
        <v>338</v>
      </c>
      <c r="E856" s="68" t="s">
        <v>900</v>
      </c>
      <c r="F856" s="68">
        <f>IF(Override!$G892="",'APR Data'!$H856,Override!$G892)</f>
        <v>1.4999999999999999E-2</v>
      </c>
      <c r="G856" s="68" t="s">
        <v>300</v>
      </c>
      <c r="H856" s="68" t="s">
        <v>840</v>
      </c>
      <c r="I856" s="68" t="s">
        <v>919</v>
      </c>
      <c r="J856" s="92" t="s">
        <v>845</v>
      </c>
      <c r="K856" s="68" t="str">
        <f t="shared" si="13"/>
        <v>Water Framework Directive measure (water)</v>
      </c>
    </row>
    <row r="857" spans="2:11">
      <c r="B857" s="68" t="s">
        <v>839</v>
      </c>
      <c r="C857" s="68" t="s">
        <v>275</v>
      </c>
      <c r="D857" s="68" t="s">
        <v>347</v>
      </c>
      <c r="E857" s="68" t="s">
        <v>900</v>
      </c>
      <c r="F857" s="68">
        <f>IF(Override!$G893="",'APR Data'!$H857,Override!$G893)</f>
        <v>0.68899999999999995</v>
      </c>
      <c r="G857" s="68" t="s">
        <v>300</v>
      </c>
      <c r="H857" s="68" t="s">
        <v>840</v>
      </c>
      <c r="I857" s="68" t="s">
        <v>919</v>
      </c>
      <c r="J857" s="92" t="s">
        <v>846</v>
      </c>
      <c r="K857" s="68" t="str">
        <f t="shared" si="13"/>
        <v>Investigations (water)</v>
      </c>
    </row>
    <row r="858" spans="2:11">
      <c r="B858" s="68" t="s">
        <v>839</v>
      </c>
      <c r="C858" s="68" t="s">
        <v>275</v>
      </c>
      <c r="D858" s="68" t="s">
        <v>356</v>
      </c>
      <c r="E858" s="68" t="s">
        <v>900</v>
      </c>
      <c r="F858" s="68">
        <f>IF(Override!$G894="",'APR Data'!$H858,Override!$G894)</f>
        <v>20.41</v>
      </c>
      <c r="G858" s="68" t="s">
        <v>300</v>
      </c>
      <c r="H858" s="68" t="s">
        <v>840</v>
      </c>
      <c r="I858" s="68" t="s">
        <v>919</v>
      </c>
      <c r="J858" s="92" t="s">
        <v>847</v>
      </c>
      <c r="K858" s="68" t="str">
        <f t="shared" si="13"/>
        <v>Supply-side improvements delivering benefits in 2020-2025 (water)</v>
      </c>
    </row>
    <row r="859" spans="2:11">
      <c r="B859" s="68" t="s">
        <v>839</v>
      </c>
      <c r="C859" s="68" t="s">
        <v>275</v>
      </c>
      <c r="D859" s="68" t="s">
        <v>365</v>
      </c>
      <c r="E859" s="68" t="s">
        <v>900</v>
      </c>
      <c r="F859" s="68">
        <f>IF(Override!$G895="",'APR Data'!$H859,Override!$G895)</f>
        <v>8.9030000000000005</v>
      </c>
      <c r="G859" s="68" t="s">
        <v>300</v>
      </c>
      <c r="H859" s="68" t="s">
        <v>840</v>
      </c>
      <c r="I859" s="68" t="s">
        <v>919</v>
      </c>
      <c r="J859" s="92" t="s">
        <v>848</v>
      </c>
      <c r="K859" s="68" t="str">
        <f t="shared" si="13"/>
        <v>Demand-side improvements delivering benefits in 2020-2025 (excl leakage and metering) (water)</v>
      </c>
    </row>
    <row r="860" spans="2:11">
      <c r="B860" s="68" t="s">
        <v>839</v>
      </c>
      <c r="C860" s="68" t="s">
        <v>275</v>
      </c>
      <c r="D860" s="68" t="s">
        <v>374</v>
      </c>
      <c r="E860" s="68" t="s">
        <v>900</v>
      </c>
      <c r="F860" s="68">
        <f>IF(Override!$G896="",'APR Data'!$H860,Override!$G896)</f>
        <v>0</v>
      </c>
      <c r="G860" s="68" t="s">
        <v>300</v>
      </c>
      <c r="H860" s="68" t="s">
        <v>840</v>
      </c>
      <c r="I860" s="68" t="s">
        <v>919</v>
      </c>
      <c r="J860" s="92" t="s">
        <v>849</v>
      </c>
      <c r="K860" s="68" t="str">
        <f t="shared" si="13"/>
        <v>Leakage improvements delivering benefits in 2020-2025 (water)</v>
      </c>
    </row>
    <row r="861" spans="2:11">
      <c r="B861" s="68" t="s">
        <v>839</v>
      </c>
      <c r="C861" s="68" t="s">
        <v>275</v>
      </c>
      <c r="D861" s="68" t="s">
        <v>383</v>
      </c>
      <c r="E861" s="68" t="s">
        <v>900</v>
      </c>
      <c r="F861" s="68">
        <f>IF(Override!$G897="",'APR Data'!$H861,Override!$G897)</f>
        <v>16.853999999999999</v>
      </c>
      <c r="G861" s="68" t="s">
        <v>300</v>
      </c>
      <c r="H861" s="68" t="s">
        <v>840</v>
      </c>
      <c r="I861" s="68" t="s">
        <v>919</v>
      </c>
      <c r="J861" s="92" t="s">
        <v>850</v>
      </c>
      <c r="K861" s="68" t="str">
        <f t="shared" si="13"/>
        <v>Internal interconnectors delivering benefits in 2020-2025 (water)</v>
      </c>
    </row>
    <row r="862" spans="2:11">
      <c r="B862" s="68" t="s">
        <v>839</v>
      </c>
      <c r="C862" s="68" t="s">
        <v>275</v>
      </c>
      <c r="D862" s="68" t="s">
        <v>826</v>
      </c>
      <c r="E862" s="68" t="s">
        <v>900</v>
      </c>
      <c r="F862" s="68">
        <f>IF(Override!$G898="",'APR Data'!$H862,Override!$G898)</f>
        <v>14.69</v>
      </c>
      <c r="G862" s="68" t="s">
        <v>300</v>
      </c>
      <c r="H862" s="68" t="s">
        <v>840</v>
      </c>
      <c r="I862" s="68" t="s">
        <v>919</v>
      </c>
      <c r="J862" s="92" t="s">
        <v>851</v>
      </c>
      <c r="K862" s="68" t="str">
        <f t="shared" si="13"/>
        <v>Supply demand balance improvements delivering benefits starting from 2026 (water)</v>
      </c>
    </row>
    <row r="863" spans="2:11">
      <c r="B863" s="68" t="s">
        <v>839</v>
      </c>
      <c r="C863" s="68" t="s">
        <v>275</v>
      </c>
      <c r="D863" s="68" t="s">
        <v>401</v>
      </c>
      <c r="E863" s="68" t="s">
        <v>900</v>
      </c>
      <c r="F863" s="68">
        <f>IF(Override!$G899="",'APR Data'!$H863,Override!$G899)</f>
        <v>88.971999999999994</v>
      </c>
      <c r="G863" s="68" t="s">
        <v>300</v>
      </c>
      <c r="H863" s="68" t="s">
        <v>840</v>
      </c>
      <c r="I863" s="68" t="s">
        <v>919</v>
      </c>
      <c r="J863" s="92" t="s">
        <v>852</v>
      </c>
      <c r="K863" s="68" t="str">
        <f t="shared" si="13"/>
        <v>Strategic regional water resources (water)</v>
      </c>
    </row>
    <row r="864" spans="2:11">
      <c r="B864" s="68" t="s">
        <v>839</v>
      </c>
      <c r="C864" s="68" t="s">
        <v>275</v>
      </c>
      <c r="D864" s="68" t="s">
        <v>410</v>
      </c>
      <c r="E864" s="68" t="s">
        <v>900</v>
      </c>
      <c r="F864" s="68">
        <f>IF(Override!$G900="",'APR Data'!$H864,Override!$G900)</f>
        <v>2.2280000000000002</v>
      </c>
      <c r="G864" s="68" t="s">
        <v>300</v>
      </c>
      <c r="H864" s="68" t="s">
        <v>840</v>
      </c>
      <c r="I864" s="68" t="s">
        <v>919</v>
      </c>
      <c r="J864" s="92" t="s">
        <v>853</v>
      </c>
      <c r="K864" s="68" t="str">
        <f t="shared" si="13"/>
        <v>Total metering expenditure  (water)</v>
      </c>
    </row>
    <row r="865" spans="2:11">
      <c r="B865" s="68" t="s">
        <v>839</v>
      </c>
      <c r="C865" s="68" t="s">
        <v>275</v>
      </c>
      <c r="D865" s="68" t="s">
        <v>419</v>
      </c>
      <c r="E865" s="68" t="s">
        <v>900</v>
      </c>
      <c r="F865" s="68">
        <f>IF(Override!$G901="",'APR Data'!$H865,Override!$G901)</f>
        <v>0</v>
      </c>
      <c r="G865" s="68" t="s">
        <v>300</v>
      </c>
      <c r="H865" s="68" t="s">
        <v>840</v>
      </c>
      <c r="I865" s="68" t="s">
        <v>919</v>
      </c>
      <c r="J865" s="92" t="s">
        <v>854</v>
      </c>
      <c r="K865" s="68" t="str">
        <f t="shared" si="13"/>
        <v>Improvments to taste, odour and colour (water)</v>
      </c>
    </row>
    <row r="866" spans="2:11">
      <c r="B866" s="68" t="s">
        <v>839</v>
      </c>
      <c r="C866" s="68" t="s">
        <v>275</v>
      </c>
      <c r="D866" s="68" t="s">
        <v>428</v>
      </c>
      <c r="E866" s="68" t="s">
        <v>900</v>
      </c>
      <c r="F866" s="68">
        <f>IF(Override!$G902="",'APR Data'!$H866,Override!$G902)</f>
        <v>0</v>
      </c>
      <c r="G866" s="68" t="s">
        <v>300</v>
      </c>
      <c r="H866" s="68" t="s">
        <v>840</v>
      </c>
      <c r="I866" s="68" t="s">
        <v>920</v>
      </c>
      <c r="J866" s="92" t="s">
        <v>855</v>
      </c>
      <c r="K866" s="68" t="str">
        <f t="shared" si="13"/>
        <v>Addressing raw water deterioration (grey solutions) (water)</v>
      </c>
    </row>
    <row r="867" spans="2:11">
      <c r="B867" s="68" t="s">
        <v>839</v>
      </c>
      <c r="C867" s="68" t="s">
        <v>275</v>
      </c>
      <c r="D867" s="68" t="s">
        <v>436</v>
      </c>
      <c r="E867" s="68" t="s">
        <v>900</v>
      </c>
      <c r="F867" s="68">
        <f>IF(Override!$G903="",'APR Data'!$H867,Override!$G903)</f>
        <v>0</v>
      </c>
      <c r="G867" s="68" t="s">
        <v>300</v>
      </c>
      <c r="H867" s="68" t="s">
        <v>840</v>
      </c>
      <c r="I867" s="68" t="s">
        <v>920</v>
      </c>
      <c r="J867" s="92" t="s">
        <v>856</v>
      </c>
      <c r="K867" s="68" t="str">
        <f t="shared" si="13"/>
        <v>Addressing raw water deterioration (green solutions) (water)</v>
      </c>
    </row>
    <row r="868" spans="2:11">
      <c r="B868" s="68" t="s">
        <v>839</v>
      </c>
      <c r="C868" s="68" t="s">
        <v>275</v>
      </c>
      <c r="D868" s="68" t="s">
        <v>442</v>
      </c>
      <c r="E868" s="68" t="s">
        <v>900</v>
      </c>
      <c r="F868" s="68">
        <f>IF(Override!$G904="",'APR Data'!$H868,Override!$G904)</f>
        <v>50.841000000000001</v>
      </c>
      <c r="G868" s="68" t="s">
        <v>300</v>
      </c>
      <c r="H868" s="68" t="s">
        <v>840</v>
      </c>
      <c r="I868" s="68" t="s">
        <v>919</v>
      </c>
      <c r="J868" s="92" t="s">
        <v>857</v>
      </c>
      <c r="K868" s="68" t="str">
        <f t="shared" si="13"/>
        <v>Addressing raw water deterioration (total) (water)</v>
      </c>
    </row>
    <row r="869" spans="2:11">
      <c r="B869" s="68" t="s">
        <v>839</v>
      </c>
      <c r="C869" s="68" t="s">
        <v>275</v>
      </c>
      <c r="D869" s="68" t="s">
        <v>449</v>
      </c>
      <c r="E869" s="68" t="s">
        <v>900</v>
      </c>
      <c r="F869" s="68">
        <f>IF(Override!$G905="",'APR Data'!$H869,Override!$G905)</f>
        <v>0</v>
      </c>
      <c r="G869" s="68" t="s">
        <v>300</v>
      </c>
      <c r="H869" s="68" t="s">
        <v>840</v>
      </c>
      <c r="I869" s="68" t="s">
        <v>919</v>
      </c>
      <c r="J869" s="92" t="s">
        <v>858</v>
      </c>
      <c r="K869" s="68" t="str">
        <f t="shared" si="13"/>
        <v>Improvements to river flow (water)</v>
      </c>
    </row>
    <row r="870" spans="2:11">
      <c r="B870" s="68" t="s">
        <v>839</v>
      </c>
      <c r="C870" s="68" t="s">
        <v>275</v>
      </c>
      <c r="D870" s="68" t="s">
        <v>458</v>
      </c>
      <c r="E870" s="68" t="s">
        <v>900</v>
      </c>
      <c r="F870" s="68">
        <f>IF(Override!$G906="",'APR Data'!$H870,Override!$G906)</f>
        <v>0</v>
      </c>
      <c r="G870" s="68" t="s">
        <v>300</v>
      </c>
      <c r="H870" s="68" t="s">
        <v>840</v>
      </c>
      <c r="I870" s="68" t="s">
        <v>919</v>
      </c>
      <c r="J870" s="92" t="s">
        <v>859</v>
      </c>
      <c r="K870" s="68" t="str">
        <f t="shared" si="13"/>
        <v>Enhancing resilience to low probability high consequence events (water)</v>
      </c>
    </row>
    <row r="871" spans="2:11">
      <c r="B871" s="68" t="s">
        <v>839</v>
      </c>
      <c r="C871" s="68" t="s">
        <v>275</v>
      </c>
      <c r="D871" s="68" t="s">
        <v>467</v>
      </c>
      <c r="E871" s="68" t="s">
        <v>900</v>
      </c>
      <c r="F871" s="68">
        <f>IF(Override!$G907="",'APR Data'!$H871,Override!$G907)</f>
        <v>0</v>
      </c>
      <c r="G871" s="68" t="s">
        <v>300</v>
      </c>
      <c r="H871" s="68" t="s">
        <v>840</v>
      </c>
      <c r="I871" s="68" t="s">
        <v>920</v>
      </c>
      <c r="J871" s="92" t="s">
        <v>860</v>
      </c>
      <c r="K871" s="68" t="str">
        <f t="shared" si="13"/>
        <v>Conditioning water to reduce plumbosolvency (water)</v>
      </c>
    </row>
    <row r="872" spans="2:11">
      <c r="B872" s="68" t="s">
        <v>839</v>
      </c>
      <c r="C872" s="68" t="s">
        <v>275</v>
      </c>
      <c r="D872" s="68" t="s">
        <v>476</v>
      </c>
      <c r="E872" s="68" t="s">
        <v>900</v>
      </c>
      <c r="F872" s="68">
        <f>IF(Override!$G908="",'APR Data'!$H872,Override!$G908)</f>
        <v>0</v>
      </c>
      <c r="G872" s="68" t="s">
        <v>300</v>
      </c>
      <c r="H872" s="68" t="s">
        <v>840</v>
      </c>
      <c r="I872" s="68" t="s">
        <v>920</v>
      </c>
      <c r="J872" s="92" t="s">
        <v>861</v>
      </c>
      <c r="K872" s="68" t="str">
        <f t="shared" si="13"/>
        <v>Lead communication pipes replaced or relined for water quality(water)</v>
      </c>
    </row>
    <row r="873" spans="2:11">
      <c r="B873" s="68" t="s">
        <v>839</v>
      </c>
      <c r="C873" s="68" t="s">
        <v>275</v>
      </c>
      <c r="D873" s="68" t="s">
        <v>485</v>
      </c>
      <c r="E873" s="68" t="s">
        <v>900</v>
      </c>
      <c r="F873" s="68">
        <f>IF(Override!$G909="",'APR Data'!$H873,Override!$G909)</f>
        <v>0</v>
      </c>
      <c r="G873" s="68" t="s">
        <v>300</v>
      </c>
      <c r="H873" s="68" t="s">
        <v>840</v>
      </c>
      <c r="I873" s="68" t="s">
        <v>920</v>
      </c>
      <c r="J873" s="92" t="s">
        <v>862</v>
      </c>
      <c r="K873" s="68" t="str">
        <f t="shared" si="13"/>
        <v>Other lead reduction related activity (water)</v>
      </c>
    </row>
    <row r="874" spans="2:11">
      <c r="B874" s="68" t="s">
        <v>839</v>
      </c>
      <c r="C874" s="68" t="s">
        <v>275</v>
      </c>
      <c r="D874" s="68" t="s">
        <v>494</v>
      </c>
      <c r="E874" s="68" t="s">
        <v>900</v>
      </c>
      <c r="F874" s="68">
        <f>IF(Override!$G910="",'APR Data'!$H874,Override!$G910)</f>
        <v>3.5659999999999998</v>
      </c>
      <c r="G874" s="68" t="s">
        <v>300</v>
      </c>
      <c r="H874" s="68" t="s">
        <v>840</v>
      </c>
      <c r="I874" s="68" t="s">
        <v>919</v>
      </c>
      <c r="J874" s="92" t="s">
        <v>863</v>
      </c>
      <c r="K874" s="68" t="str">
        <f t="shared" si="13"/>
        <v>Meeting lead standards (Total) (water)</v>
      </c>
    </row>
    <row r="875" spans="2:11">
      <c r="B875" s="68" t="s">
        <v>839</v>
      </c>
      <c r="C875" s="68" t="s">
        <v>275</v>
      </c>
      <c r="D875" s="68" t="s">
        <v>503</v>
      </c>
      <c r="E875" s="68" t="s">
        <v>900</v>
      </c>
      <c r="F875" s="68">
        <f>IF(Override!$G911="",'APR Data'!$H875,Override!$G911)</f>
        <v>0</v>
      </c>
      <c r="G875" s="68" t="s">
        <v>300</v>
      </c>
      <c r="H875" s="68" t="s">
        <v>840</v>
      </c>
      <c r="I875" s="68" t="s">
        <v>919</v>
      </c>
      <c r="J875" s="92" t="s">
        <v>864</v>
      </c>
      <c r="K875" s="68" t="str">
        <f t="shared" si="13"/>
        <v>Security - SEMD (water)</v>
      </c>
    </row>
    <row r="876" spans="2:11">
      <c r="B876" s="68" t="s">
        <v>839</v>
      </c>
      <c r="C876" s="68" t="s">
        <v>275</v>
      </c>
      <c r="D876" s="68" t="s">
        <v>512</v>
      </c>
      <c r="E876" s="68" t="s">
        <v>900</v>
      </c>
      <c r="F876" s="68">
        <f>IF(Override!$G912="",'APR Data'!$H876,Override!$G912)</f>
        <v>0</v>
      </c>
      <c r="G876" s="68" t="s">
        <v>300</v>
      </c>
      <c r="H876" s="68" t="s">
        <v>840</v>
      </c>
      <c r="I876" s="68" t="s">
        <v>919</v>
      </c>
      <c r="J876" s="92" t="s">
        <v>865</v>
      </c>
      <c r="K876" s="68" t="str">
        <f t="shared" si="13"/>
        <v>Security - Non-SEMD (water)</v>
      </c>
    </row>
    <row r="877" spans="2:11">
      <c r="B877" s="68" t="s">
        <v>839</v>
      </c>
      <c r="C877" s="68" t="s">
        <v>275</v>
      </c>
      <c r="D877" s="68" t="s">
        <v>521</v>
      </c>
      <c r="E877" s="68" t="s">
        <v>900</v>
      </c>
      <c r="F877" s="68">
        <f>IF(Override!$G913="",'APR Data'!$H877,Override!$G913)</f>
        <v>12.503</v>
      </c>
      <c r="G877" s="68" t="s">
        <v>300</v>
      </c>
      <c r="H877" s="68" t="s">
        <v>840</v>
      </c>
      <c r="I877" s="68" t="s">
        <v>919</v>
      </c>
      <c r="J877" s="92" t="s">
        <v>866</v>
      </c>
      <c r="K877" s="68" t="str">
        <f t="shared" si="13"/>
        <v>*Additional lines total (water)</v>
      </c>
    </row>
    <row r="878" spans="2:11">
      <c r="B878" s="68" t="s">
        <v>839</v>
      </c>
      <c r="C878" s="68" t="s">
        <v>275</v>
      </c>
      <c r="D878" s="68" t="s">
        <v>584</v>
      </c>
      <c r="E878" s="68" t="s">
        <v>900</v>
      </c>
      <c r="F878" s="68">
        <f>IF(Override!$G914="",'APR Data'!$H878,Override!$G914)</f>
        <v>0.871</v>
      </c>
      <c r="G878" s="68" t="s">
        <v>300</v>
      </c>
      <c r="H878" s="68" t="s">
        <v>840</v>
      </c>
      <c r="I878" s="68" t="s">
        <v>919</v>
      </c>
      <c r="J878" s="68" t="s">
        <v>867</v>
      </c>
      <c r="K878" s="68" t="str">
        <f t="shared" si="13"/>
        <v>Conservation drivers (wastewater)</v>
      </c>
    </row>
    <row r="879" spans="2:11">
      <c r="B879" s="68" t="s">
        <v>839</v>
      </c>
      <c r="C879" s="68" t="s">
        <v>275</v>
      </c>
      <c r="D879" s="68" t="s">
        <v>593</v>
      </c>
      <c r="E879" s="68" t="s">
        <v>900</v>
      </c>
      <c r="F879" s="68">
        <f>IF(Override!$G915="",'APR Data'!$H879,Override!$G915)</f>
        <v>9.6669999999999998</v>
      </c>
      <c r="G879" s="68" t="s">
        <v>300</v>
      </c>
      <c r="H879" s="68" t="s">
        <v>840</v>
      </c>
      <c r="I879" s="68" t="s">
        <v>919</v>
      </c>
      <c r="J879" s="68" t="s">
        <v>868</v>
      </c>
      <c r="K879" s="68" t="str">
        <f t="shared" si="13"/>
        <v>Event Duration Monitoring at intermittent discharges (wastewater)</v>
      </c>
    </row>
    <row r="880" spans="2:11">
      <c r="B880" s="68" t="s">
        <v>839</v>
      </c>
      <c r="C880" s="68" t="s">
        <v>275</v>
      </c>
      <c r="D880" s="68" t="s">
        <v>602</v>
      </c>
      <c r="E880" s="68" t="s">
        <v>900</v>
      </c>
      <c r="F880" s="68">
        <f>IF(Override!$G916="",'APR Data'!$H880,Override!$G916)</f>
        <v>0.27700000000000002</v>
      </c>
      <c r="G880" s="68" t="s">
        <v>300</v>
      </c>
      <c r="H880" s="68" t="s">
        <v>840</v>
      </c>
      <c r="I880" s="68" t="s">
        <v>919</v>
      </c>
      <c r="J880" s="68" t="s">
        <v>869</v>
      </c>
      <c r="K880" s="68" t="str">
        <f t="shared" si="13"/>
        <v>Flow monitoring at sewage treatment works (wastewater)</v>
      </c>
    </row>
    <row r="881" spans="2:11">
      <c r="B881" s="68" t="s">
        <v>839</v>
      </c>
      <c r="C881" s="68" t="s">
        <v>275</v>
      </c>
      <c r="D881" s="68" t="s">
        <v>611</v>
      </c>
      <c r="E881" s="68" t="s">
        <v>900</v>
      </c>
      <c r="F881" s="68">
        <f>IF(Override!$G917="",'APR Data'!$H881,Override!$G917)</f>
        <v>74.566000000000003</v>
      </c>
      <c r="G881" s="68" t="s">
        <v>300</v>
      </c>
      <c r="H881" s="68" t="s">
        <v>840</v>
      </c>
      <c r="I881" s="68" t="s">
        <v>919</v>
      </c>
      <c r="J881" s="68" t="s">
        <v>870</v>
      </c>
      <c r="K881" s="68" t="str">
        <f t="shared" si="13"/>
        <v>Schemes to increase flow to full treatment (wastewater)</v>
      </c>
    </row>
    <row r="882" spans="2:11">
      <c r="B882" s="68" t="s">
        <v>839</v>
      </c>
      <c r="C882" s="68" t="s">
        <v>275</v>
      </c>
      <c r="D882" s="68" t="s">
        <v>620</v>
      </c>
      <c r="E882" s="68" t="s">
        <v>900</v>
      </c>
      <c r="F882" s="68">
        <f>IF(Override!$G918="",'APR Data'!$H882,Override!$G918)</f>
        <v>40.633000000000003</v>
      </c>
      <c r="G882" s="68" t="s">
        <v>300</v>
      </c>
      <c r="H882" s="68" t="s">
        <v>840</v>
      </c>
      <c r="I882" s="68" t="s">
        <v>919</v>
      </c>
      <c r="J882" s="68" t="s">
        <v>871</v>
      </c>
      <c r="K882" s="68" t="str">
        <f t="shared" si="13"/>
        <v>Schemes to increase storm tank capacity (wastewater)</v>
      </c>
    </row>
    <row r="883" spans="2:11">
      <c r="B883" s="68" t="s">
        <v>839</v>
      </c>
      <c r="C883" s="68" t="s">
        <v>275</v>
      </c>
      <c r="D883" s="68" t="s">
        <v>812</v>
      </c>
      <c r="E883" s="68" t="s">
        <v>900</v>
      </c>
      <c r="F883" s="68">
        <f>IF(Override!$G919="",'APR Data'!$H883,Override!$G919)</f>
        <v>11.677</v>
      </c>
      <c r="G883" s="68" t="s">
        <v>300</v>
      </c>
      <c r="H883" s="68" t="s">
        <v>840</v>
      </c>
      <c r="I883" s="68" t="s">
        <v>919</v>
      </c>
      <c r="J883" s="68" t="s">
        <v>872</v>
      </c>
      <c r="K883" s="68" t="str">
        <f t="shared" si="13"/>
        <v>Storage schemes to reduce spill frequency at CSOs, storm tanks, etc (wastewater)</v>
      </c>
    </row>
    <row r="884" spans="2:11">
      <c r="B884" s="68" t="s">
        <v>839</v>
      </c>
      <c r="C884" s="68" t="s">
        <v>275</v>
      </c>
      <c r="D884" s="68" t="s">
        <v>629</v>
      </c>
      <c r="E884" s="68" t="s">
        <v>900</v>
      </c>
      <c r="F884" s="68">
        <f>IF(Override!$G920="",'APR Data'!$H884,Override!$G920)</f>
        <v>1.266</v>
      </c>
      <c r="G884" s="68" t="s">
        <v>300</v>
      </c>
      <c r="H884" s="68" t="s">
        <v>840</v>
      </c>
      <c r="I884" s="68" t="s">
        <v>919</v>
      </c>
      <c r="J884" s="68" t="s">
        <v>873</v>
      </c>
      <c r="K884" s="68" t="str">
        <f t="shared" si="13"/>
        <v>Chemical removals schemes (wastewater)</v>
      </c>
    </row>
    <row r="885" spans="2:11">
      <c r="B885" s="68" t="s">
        <v>839</v>
      </c>
      <c r="C885" s="68" t="s">
        <v>275</v>
      </c>
      <c r="D885" s="68" t="s">
        <v>638</v>
      </c>
      <c r="E885" s="68" t="s">
        <v>900</v>
      </c>
      <c r="F885" s="68">
        <f>IF(Override!$G921="",'APR Data'!$H885,Override!$G921)</f>
        <v>3.262</v>
      </c>
      <c r="G885" s="68" t="s">
        <v>300</v>
      </c>
      <c r="H885" s="68" t="s">
        <v>840</v>
      </c>
      <c r="I885" s="68" t="s">
        <v>919</v>
      </c>
      <c r="J885" s="68" t="s">
        <v>874</v>
      </c>
      <c r="K885" s="68" t="str">
        <f t="shared" si="13"/>
        <v>Chemicals monitoring/ investigations/ options appraisals (wastewater)</v>
      </c>
    </row>
    <row r="886" spans="2:11">
      <c r="B886" s="68" t="s">
        <v>839</v>
      </c>
      <c r="C886" s="68" t="s">
        <v>275</v>
      </c>
      <c r="D886" s="68" t="s">
        <v>647</v>
      </c>
      <c r="E886" s="68" t="s">
        <v>900</v>
      </c>
      <c r="F886" s="68">
        <f>IF(Override!$G922="",'APR Data'!$H886,Override!$G922)</f>
        <v>16.292000000000002</v>
      </c>
      <c r="G886" s="68" t="s">
        <v>300</v>
      </c>
      <c r="H886" s="68" t="s">
        <v>840</v>
      </c>
      <c r="I886" s="68" t="s">
        <v>919</v>
      </c>
      <c r="J886" s="68" t="s">
        <v>875</v>
      </c>
      <c r="K886" s="68" t="str">
        <f t="shared" si="13"/>
        <v>Nitrogen removal (wastewater)</v>
      </c>
    </row>
    <row r="887" spans="2:11">
      <c r="B887" s="68" t="s">
        <v>839</v>
      </c>
      <c r="C887" s="68" t="s">
        <v>275</v>
      </c>
      <c r="D887" s="68" t="s">
        <v>653</v>
      </c>
      <c r="E887" s="68" t="s">
        <v>900</v>
      </c>
      <c r="F887" s="68">
        <f>IF(Override!$G923="",'APR Data'!$H887,Override!$G923)</f>
        <v>213.684</v>
      </c>
      <c r="G887" s="68" t="s">
        <v>300</v>
      </c>
      <c r="H887" s="68" t="s">
        <v>840</v>
      </c>
      <c r="I887" s="68" t="s">
        <v>919</v>
      </c>
      <c r="J887" s="68" t="s">
        <v>876</v>
      </c>
      <c r="K887" s="68" t="str">
        <f t="shared" si="13"/>
        <v>Phosphorus removal (wastewater)</v>
      </c>
    </row>
    <row r="888" spans="2:11">
      <c r="B888" s="68" t="s">
        <v>839</v>
      </c>
      <c r="C888" s="68" t="s">
        <v>275</v>
      </c>
      <c r="D888" s="68" t="s">
        <v>662</v>
      </c>
      <c r="E888" s="68" t="s">
        <v>900</v>
      </c>
      <c r="F888" s="68">
        <f>IF(Override!$G924="",'APR Data'!$H888,Override!$G924)</f>
        <v>19.190000000000001</v>
      </c>
      <c r="G888" s="68" t="s">
        <v>300</v>
      </c>
      <c r="H888" s="68" t="s">
        <v>840</v>
      </c>
      <c r="I888" s="68" t="s">
        <v>919</v>
      </c>
      <c r="J888" s="68" t="s">
        <v>877</v>
      </c>
      <c r="K888" s="68" t="str">
        <f t="shared" si="13"/>
        <v>Reduction of sanitary parameters (wastewater)</v>
      </c>
    </row>
    <row r="889" spans="2:11">
      <c r="B889" s="68" t="s">
        <v>839</v>
      </c>
      <c r="C889" s="68" t="s">
        <v>275</v>
      </c>
      <c r="D889" s="68" t="s">
        <v>671</v>
      </c>
      <c r="E889" s="68" t="s">
        <v>900</v>
      </c>
      <c r="F889" s="68">
        <f>IF(Override!$G925="",'APR Data'!$H889,Override!$G925)</f>
        <v>11.297000000000001</v>
      </c>
      <c r="G889" s="68" t="s">
        <v>300</v>
      </c>
      <c r="H889" s="68" t="s">
        <v>840</v>
      </c>
      <c r="I889" s="68" t="s">
        <v>919</v>
      </c>
      <c r="J889" s="68" t="s">
        <v>878</v>
      </c>
      <c r="K889" s="68" t="str">
        <f t="shared" si="13"/>
        <v>UV disinfection (or similar) (wastewater)</v>
      </c>
    </row>
    <row r="890" spans="2:11">
      <c r="B890" s="68" t="s">
        <v>839</v>
      </c>
      <c r="C890" s="68" t="s">
        <v>275</v>
      </c>
      <c r="D890" s="68" t="s">
        <v>680</v>
      </c>
      <c r="E890" s="68" t="s">
        <v>900</v>
      </c>
      <c r="F890" s="68">
        <f>IF(Override!$G926="",'APR Data'!$H890,Override!$G926)</f>
        <v>9.07</v>
      </c>
      <c r="G890" s="68" t="s">
        <v>300</v>
      </c>
      <c r="H890" s="68" t="s">
        <v>840</v>
      </c>
      <c r="I890" s="68" t="s">
        <v>919</v>
      </c>
      <c r="J890" s="68" t="s">
        <v>879</v>
      </c>
      <c r="K890" s="68" t="str">
        <f t="shared" si="13"/>
        <v>Investigations (wastewater)</v>
      </c>
    </row>
    <row r="891" spans="2:11">
      <c r="B891" s="68" t="s">
        <v>839</v>
      </c>
      <c r="C891" s="68" t="s">
        <v>275</v>
      </c>
      <c r="D891" s="68" t="s">
        <v>821</v>
      </c>
      <c r="E891" s="68" t="s">
        <v>900</v>
      </c>
      <c r="F891" s="68">
        <f>IF(Override!$G929="",'APR Data'!$H891,Override!$G929)</f>
        <v>5.0839999999999996</v>
      </c>
      <c r="G891" s="68" t="s">
        <v>300</v>
      </c>
      <c r="H891" s="68" t="s">
        <v>840</v>
      </c>
      <c r="I891" s="68" t="s">
        <v>919</v>
      </c>
      <c r="J891" s="68" t="s">
        <v>880</v>
      </c>
      <c r="K891" s="68" t="str">
        <f t="shared" si="13"/>
        <v>First time sewerage (wastewater)</v>
      </c>
    </row>
    <row r="892" spans="2:11">
      <c r="B892" s="68" t="s">
        <v>839</v>
      </c>
      <c r="C892" s="68" t="s">
        <v>275</v>
      </c>
      <c r="D892" s="68" t="s">
        <v>695</v>
      </c>
      <c r="E892" s="68" t="s">
        <v>900</v>
      </c>
      <c r="F892" s="68">
        <f>IF(Override!$G930="",'APR Data'!$H892,Override!$G930)</f>
        <v>0</v>
      </c>
      <c r="G892" s="68" t="s">
        <v>300</v>
      </c>
      <c r="H892" s="68" t="s">
        <v>840</v>
      </c>
      <c r="I892" s="68" t="s">
        <v>919</v>
      </c>
      <c r="J892" s="68" t="s">
        <v>881</v>
      </c>
      <c r="K892" s="68" t="str">
        <f t="shared" si="13"/>
        <v>Sludge enhancement (quality) (wastewater)</v>
      </c>
    </row>
    <row r="893" spans="2:11">
      <c r="B893" s="68" t="s">
        <v>839</v>
      </c>
      <c r="C893" s="68" t="s">
        <v>275</v>
      </c>
      <c r="D893" s="68" t="s">
        <v>704</v>
      </c>
      <c r="E893" s="68" t="s">
        <v>900</v>
      </c>
      <c r="F893" s="68">
        <f>IF(Override!$G931="",'APR Data'!$H893,Override!$G931)</f>
        <v>3.3370000000000002</v>
      </c>
      <c r="G893" s="68" t="s">
        <v>300</v>
      </c>
      <c r="H893" s="68" t="s">
        <v>840</v>
      </c>
      <c r="I893" s="68" t="s">
        <v>919</v>
      </c>
      <c r="J893" s="68" t="s">
        <v>882</v>
      </c>
      <c r="K893" s="68" t="str">
        <f t="shared" si="13"/>
        <v>Sludge enhancement (growth) (wastewater)</v>
      </c>
    </row>
    <row r="894" spans="2:11">
      <c r="B894" s="68" t="s">
        <v>839</v>
      </c>
      <c r="C894" s="68" t="s">
        <v>275</v>
      </c>
      <c r="D894" s="68" t="s">
        <v>713</v>
      </c>
      <c r="E894" s="68" t="s">
        <v>900</v>
      </c>
      <c r="F894" s="68">
        <f>IF(Override!$G932="",'APR Data'!$H894,Override!$G932)</f>
        <v>0</v>
      </c>
      <c r="G894" s="68" t="s">
        <v>300</v>
      </c>
      <c r="H894" s="68" t="s">
        <v>840</v>
      </c>
      <c r="I894" s="68" t="s">
        <v>919</v>
      </c>
      <c r="J894" s="68" t="s">
        <v>883</v>
      </c>
      <c r="K894" s="68" t="str">
        <f t="shared" si="13"/>
        <v>Odour (wastewater)</v>
      </c>
    </row>
    <row r="895" spans="2:11">
      <c r="B895" s="68" t="s">
        <v>839</v>
      </c>
      <c r="C895" s="68" t="s">
        <v>275</v>
      </c>
      <c r="D895" s="68" t="s">
        <v>722</v>
      </c>
      <c r="E895" s="68" t="s">
        <v>900</v>
      </c>
      <c r="F895" s="68">
        <f>IF(Override!$G933="",'APR Data'!$H895,Override!$G933)</f>
        <v>0</v>
      </c>
      <c r="G895" s="68" t="s">
        <v>300</v>
      </c>
      <c r="H895" s="68" t="s">
        <v>840</v>
      </c>
      <c r="I895" s="68" t="s">
        <v>919</v>
      </c>
      <c r="J895" s="68" t="s">
        <v>884</v>
      </c>
      <c r="K895" s="68" t="str">
        <f t="shared" si="13"/>
        <v>Enhancing resilience to low probability high consequence events (wastewater)</v>
      </c>
    </row>
    <row r="896" spans="2:11">
      <c r="B896" s="68" t="s">
        <v>839</v>
      </c>
      <c r="C896" s="68" t="s">
        <v>275</v>
      </c>
      <c r="D896" s="68" t="s">
        <v>731</v>
      </c>
      <c r="E896" s="68" t="s">
        <v>900</v>
      </c>
      <c r="F896" s="68">
        <f>IF(Override!$G934="",'APR Data'!$H896,Override!$G934)</f>
        <v>0</v>
      </c>
      <c r="G896" s="68" t="s">
        <v>300</v>
      </c>
      <c r="H896" s="68" t="s">
        <v>840</v>
      </c>
      <c r="I896" s="68" t="s">
        <v>919</v>
      </c>
      <c r="J896" s="68" t="s">
        <v>885</v>
      </c>
      <c r="K896" s="68" t="str">
        <f t="shared" si="13"/>
        <v>Security - SEMD (wastewater)</v>
      </c>
    </row>
    <row r="897" spans="2:11">
      <c r="B897" s="68" t="s">
        <v>839</v>
      </c>
      <c r="C897" s="68" t="s">
        <v>275</v>
      </c>
      <c r="D897" s="68" t="s">
        <v>740</v>
      </c>
      <c r="E897" s="68" t="s">
        <v>900</v>
      </c>
      <c r="F897" s="68">
        <f>IF(Override!$G935="",'APR Data'!$H897,Override!$G935)</f>
        <v>0</v>
      </c>
      <c r="G897" s="68" t="s">
        <v>300</v>
      </c>
      <c r="H897" s="68" t="s">
        <v>840</v>
      </c>
      <c r="I897" s="68" t="s">
        <v>919</v>
      </c>
      <c r="J897" s="68" t="s">
        <v>886</v>
      </c>
      <c r="K897" s="68" t="str">
        <f t="shared" si="13"/>
        <v>Security - Non-SEMD (wastewater)</v>
      </c>
    </row>
    <row r="898" spans="2:11">
      <c r="B898" s="68" t="s">
        <v>839</v>
      </c>
      <c r="C898" s="68" t="s">
        <v>275</v>
      </c>
      <c r="D898" s="68" t="s">
        <v>749</v>
      </c>
      <c r="E898" s="68" t="s">
        <v>900</v>
      </c>
      <c r="F898" s="68">
        <f>IF(Override!$G936="",'APR Data'!$H898,Override!$G936)</f>
        <v>52.563000000000002</v>
      </c>
      <c r="G898" s="68" t="s">
        <v>300</v>
      </c>
      <c r="H898" s="68" t="s">
        <v>840</v>
      </c>
      <c r="I898" s="68" t="s">
        <v>919</v>
      </c>
      <c r="J898" s="68" t="s">
        <v>887</v>
      </c>
      <c r="K898" s="68" t="str">
        <f t="shared" si="13"/>
        <v>*Additional lines total (wastewater)</v>
      </c>
    </row>
    <row r="899" spans="2:11">
      <c r="B899" s="68" t="s">
        <v>839</v>
      </c>
      <c r="C899" s="68" t="s">
        <v>275</v>
      </c>
      <c r="D899" s="68" t="s">
        <v>305</v>
      </c>
      <c r="E899" s="68" t="s">
        <v>900</v>
      </c>
      <c r="F899" s="68">
        <f>IF(Override!$G937="",'APR Data'!$H899,Override!$G937)</f>
        <v>0</v>
      </c>
      <c r="G899" s="68" t="s">
        <v>300</v>
      </c>
      <c r="H899" s="68" t="s">
        <v>888</v>
      </c>
      <c r="I899" s="68" t="s">
        <v>919</v>
      </c>
      <c r="J899" s="92" t="s">
        <v>841</v>
      </c>
      <c r="K899" s="68" t="str">
        <f t="shared" si="13"/>
        <v xml:space="preserve"> Ecological improvements at abstractions (water)</v>
      </c>
    </row>
    <row r="900" spans="2:11">
      <c r="B900" s="68" t="s">
        <v>839</v>
      </c>
      <c r="C900" s="68" t="s">
        <v>275</v>
      </c>
      <c r="D900" s="68" t="s">
        <v>314</v>
      </c>
      <c r="E900" s="68" t="s">
        <v>900</v>
      </c>
      <c r="F900" s="68">
        <f>IF(Override!$G938="",'APR Data'!$H900,Override!$G938)</f>
        <v>8.0000000000000002E-3</v>
      </c>
      <c r="G900" s="68" t="s">
        <v>300</v>
      </c>
      <c r="H900" s="68" t="s">
        <v>888</v>
      </c>
      <c r="I900" s="68" t="s">
        <v>919</v>
      </c>
      <c r="J900" s="92" t="s">
        <v>842</v>
      </c>
      <c r="K900" s="68" t="str">
        <f t="shared" si="13"/>
        <v xml:space="preserve"> Eels Regulations (measures at intakes) (water)</v>
      </c>
    </row>
    <row r="901" spans="2:11">
      <c r="B901" s="68" t="s">
        <v>839</v>
      </c>
      <c r="C901" s="68" t="s">
        <v>275</v>
      </c>
      <c r="D901" s="68" t="s">
        <v>323</v>
      </c>
      <c r="E901" s="68" t="s">
        <v>900</v>
      </c>
      <c r="F901" s="68">
        <f>IF(Override!$G939="",'APR Data'!$H901,Override!$G939)</f>
        <v>3.2330000000000001</v>
      </c>
      <c r="G901" s="68" t="s">
        <v>300</v>
      </c>
      <c r="H901" s="68" t="s">
        <v>888</v>
      </c>
      <c r="I901" s="68" t="s">
        <v>919</v>
      </c>
      <c r="J901" s="92" t="s">
        <v>843</v>
      </c>
      <c r="K901" s="68" t="str">
        <f t="shared" si="13"/>
        <v xml:space="preserve"> Invasive Non Native Species (water)</v>
      </c>
    </row>
    <row r="902" spans="2:11">
      <c r="B902" s="68" t="s">
        <v>839</v>
      </c>
      <c r="C902" s="68" t="s">
        <v>275</v>
      </c>
      <c r="D902" s="68" t="s">
        <v>332</v>
      </c>
      <c r="E902" s="68" t="s">
        <v>900</v>
      </c>
      <c r="F902" s="68">
        <f>IF(Override!$G940="",'APR Data'!$H902,Override!$G940)</f>
        <v>0</v>
      </c>
      <c r="G902" s="68" t="s">
        <v>300</v>
      </c>
      <c r="H902" s="68" t="s">
        <v>888</v>
      </c>
      <c r="I902" s="68" t="s">
        <v>919</v>
      </c>
      <c r="J902" s="68" t="s">
        <v>844</v>
      </c>
      <c r="K902" s="68" t="str">
        <f t="shared" si="13"/>
        <v xml:space="preserve"> Drinking Water Protected Areas (schemes) (water)</v>
      </c>
    </row>
    <row r="903" spans="2:11">
      <c r="B903" s="68" t="s">
        <v>839</v>
      </c>
      <c r="C903" s="68" t="s">
        <v>275</v>
      </c>
      <c r="D903" s="68" t="s">
        <v>341</v>
      </c>
      <c r="E903" s="68" t="s">
        <v>900</v>
      </c>
      <c r="F903" s="68">
        <f>IF(Override!$G941="",'APR Data'!$H903,Override!$G941)</f>
        <v>2.0750000000000002</v>
      </c>
      <c r="G903" s="68" t="s">
        <v>300</v>
      </c>
      <c r="H903" s="68" t="s">
        <v>888</v>
      </c>
      <c r="I903" s="68" t="s">
        <v>919</v>
      </c>
      <c r="J903" s="92" t="s">
        <v>845</v>
      </c>
      <c r="K903" s="68" t="str">
        <f t="shared" ref="K903:K966" si="14">RIGHT(D903,LEN(D903)-15)</f>
        <v xml:space="preserve"> Water Framework Directive measure (water)</v>
      </c>
    </row>
    <row r="904" spans="2:11">
      <c r="B904" s="68" t="s">
        <v>839</v>
      </c>
      <c r="C904" s="68" t="s">
        <v>275</v>
      </c>
      <c r="D904" s="68" t="s">
        <v>350</v>
      </c>
      <c r="E904" s="68" t="s">
        <v>900</v>
      </c>
      <c r="F904" s="68">
        <f>IF(Override!$G942="",'APR Data'!$H904,Override!$G942)</f>
        <v>10.101000000000001</v>
      </c>
      <c r="G904" s="68" t="s">
        <v>300</v>
      </c>
      <c r="H904" s="68" t="s">
        <v>888</v>
      </c>
      <c r="I904" s="68" t="s">
        <v>919</v>
      </c>
      <c r="J904" s="92" t="s">
        <v>846</v>
      </c>
      <c r="K904" s="68" t="str">
        <f t="shared" si="14"/>
        <v xml:space="preserve"> Investigations (water)</v>
      </c>
    </row>
    <row r="905" spans="2:11">
      <c r="B905" s="68" t="s">
        <v>839</v>
      </c>
      <c r="C905" s="68" t="s">
        <v>275</v>
      </c>
      <c r="D905" s="68" t="s">
        <v>359</v>
      </c>
      <c r="E905" s="68" t="s">
        <v>900</v>
      </c>
      <c r="F905" s="68">
        <f>IF(Override!$G943="",'APR Data'!$H905,Override!$G943)</f>
        <v>14.971</v>
      </c>
      <c r="G905" s="68" t="s">
        <v>300</v>
      </c>
      <c r="H905" s="68" t="s">
        <v>888</v>
      </c>
      <c r="I905" s="68" t="s">
        <v>919</v>
      </c>
      <c r="J905" s="92" t="s">
        <v>847</v>
      </c>
      <c r="K905" s="68" t="str">
        <f t="shared" si="14"/>
        <v xml:space="preserve"> Supply-side improvements delivering benefits in 2020-2025 (water)</v>
      </c>
    </row>
    <row r="906" spans="2:11">
      <c r="B906" s="68" t="s">
        <v>839</v>
      </c>
      <c r="C906" s="68" t="s">
        <v>275</v>
      </c>
      <c r="D906" s="68" t="s">
        <v>368</v>
      </c>
      <c r="E906" s="68" t="s">
        <v>900</v>
      </c>
      <c r="F906" s="68">
        <f>IF(Override!$G944="",'APR Data'!$H906,Override!$G944)</f>
        <v>32.494</v>
      </c>
      <c r="G906" s="68" t="s">
        <v>300</v>
      </c>
      <c r="H906" s="68" t="s">
        <v>888</v>
      </c>
      <c r="I906" s="68" t="s">
        <v>919</v>
      </c>
      <c r="J906" s="92" t="s">
        <v>848</v>
      </c>
      <c r="K906" s="68" t="str">
        <f t="shared" si="14"/>
        <v xml:space="preserve"> Demand-side improvements delivering benefits in 2020-2025 (excl leakage and metering) (water)</v>
      </c>
    </row>
    <row r="907" spans="2:11">
      <c r="B907" s="68" t="s">
        <v>839</v>
      </c>
      <c r="C907" s="68" t="s">
        <v>275</v>
      </c>
      <c r="D907" s="68" t="s">
        <v>377</v>
      </c>
      <c r="E907" s="68" t="s">
        <v>900</v>
      </c>
      <c r="F907" s="68">
        <f>IF(Override!$G945="",'APR Data'!$H907,Override!$G945)</f>
        <v>0</v>
      </c>
      <c r="G907" s="68" t="s">
        <v>300</v>
      </c>
      <c r="H907" s="68" t="s">
        <v>888</v>
      </c>
      <c r="I907" s="68" t="s">
        <v>919</v>
      </c>
      <c r="J907" s="92" t="s">
        <v>849</v>
      </c>
      <c r="K907" s="68" t="str">
        <f t="shared" si="14"/>
        <v xml:space="preserve"> Leakage improvements delivering benefits in 2020-2025 (water)</v>
      </c>
    </row>
    <row r="908" spans="2:11">
      <c r="B908" s="68" t="s">
        <v>839</v>
      </c>
      <c r="C908" s="68" t="s">
        <v>275</v>
      </c>
      <c r="D908" s="68" t="s">
        <v>386</v>
      </c>
      <c r="E908" s="68" t="s">
        <v>900</v>
      </c>
      <c r="F908" s="68">
        <f>IF(Override!$G946="",'APR Data'!$H908,Override!$G946)</f>
        <v>46.302</v>
      </c>
      <c r="G908" s="68" t="s">
        <v>300</v>
      </c>
      <c r="H908" s="68" t="s">
        <v>888</v>
      </c>
      <c r="I908" s="68" t="s">
        <v>919</v>
      </c>
      <c r="J908" s="92" t="s">
        <v>850</v>
      </c>
      <c r="K908" s="68" t="str">
        <f t="shared" si="14"/>
        <v xml:space="preserve"> Internal interconnectors delivering benefits in 2020-2025 (water)</v>
      </c>
    </row>
    <row r="909" spans="2:11">
      <c r="B909" s="68" t="s">
        <v>839</v>
      </c>
      <c r="C909" s="68" t="s">
        <v>275</v>
      </c>
      <c r="D909" s="68" t="s">
        <v>827</v>
      </c>
      <c r="E909" s="68" t="s">
        <v>900</v>
      </c>
      <c r="F909" s="68">
        <f>IF(Override!$G947="",'APR Data'!$H909,Override!$G947)</f>
        <v>61.238999999999997</v>
      </c>
      <c r="G909" s="68" t="s">
        <v>300</v>
      </c>
      <c r="H909" s="68" t="s">
        <v>888</v>
      </c>
      <c r="I909" s="68" t="s">
        <v>919</v>
      </c>
      <c r="J909" s="92" t="s">
        <v>851</v>
      </c>
      <c r="K909" s="68" t="str">
        <f t="shared" si="14"/>
        <v xml:space="preserve"> Supply demand balance improvements delivering benefits starting from 2026 (water)</v>
      </c>
    </row>
    <row r="910" spans="2:11">
      <c r="B910" s="68" t="s">
        <v>839</v>
      </c>
      <c r="C910" s="68" t="s">
        <v>275</v>
      </c>
      <c r="D910" s="68" t="s">
        <v>404</v>
      </c>
      <c r="E910" s="68" t="s">
        <v>900</v>
      </c>
      <c r="F910" s="68">
        <f>IF(Override!$G948="",'APR Data'!$H910,Override!$G948)</f>
        <v>103.959</v>
      </c>
      <c r="G910" s="68" t="s">
        <v>300</v>
      </c>
      <c r="H910" s="68" t="s">
        <v>888</v>
      </c>
      <c r="I910" s="68" t="s">
        <v>919</v>
      </c>
      <c r="J910" s="92" t="s">
        <v>852</v>
      </c>
      <c r="K910" s="68" t="str">
        <f t="shared" si="14"/>
        <v xml:space="preserve"> Strategic regional water resources (water)</v>
      </c>
    </row>
    <row r="911" spans="2:11">
      <c r="B911" s="68" t="s">
        <v>839</v>
      </c>
      <c r="C911" s="68" t="s">
        <v>275</v>
      </c>
      <c r="D911" s="68" t="s">
        <v>413</v>
      </c>
      <c r="E911" s="68" t="s">
        <v>900</v>
      </c>
      <c r="F911" s="68">
        <f>IF(Override!$G949="",'APR Data'!$H911,Override!$G949)</f>
        <v>9.2880000000000003</v>
      </c>
      <c r="G911" s="68" t="s">
        <v>300</v>
      </c>
      <c r="H911" s="68" t="s">
        <v>888</v>
      </c>
      <c r="I911" s="68" t="s">
        <v>919</v>
      </c>
      <c r="J911" s="92" t="s">
        <v>853</v>
      </c>
      <c r="K911" s="68" t="str">
        <f t="shared" si="14"/>
        <v xml:space="preserve"> Total metering expenditure  (water)</v>
      </c>
    </row>
    <row r="912" spans="2:11">
      <c r="B912" s="68" t="s">
        <v>839</v>
      </c>
      <c r="C912" s="68" t="s">
        <v>275</v>
      </c>
      <c r="D912" s="68" t="s">
        <v>422</v>
      </c>
      <c r="E912" s="68" t="s">
        <v>900</v>
      </c>
      <c r="F912" s="68">
        <f>IF(Override!$G950="",'APR Data'!$H912,Override!$G950)</f>
        <v>0</v>
      </c>
      <c r="G912" s="68" t="s">
        <v>300</v>
      </c>
      <c r="H912" s="68" t="s">
        <v>888</v>
      </c>
      <c r="I912" s="68" t="s">
        <v>919</v>
      </c>
      <c r="J912" s="92" t="s">
        <v>854</v>
      </c>
      <c r="K912" s="68" t="str">
        <f t="shared" si="14"/>
        <v xml:space="preserve"> Improvments to taste, odour and colour (water)</v>
      </c>
    </row>
    <row r="913" spans="2:11">
      <c r="B913" s="68" t="s">
        <v>839</v>
      </c>
      <c r="C913" s="68" t="s">
        <v>275</v>
      </c>
      <c r="D913" s="68" t="s">
        <v>431</v>
      </c>
      <c r="E913" s="68" t="s">
        <v>900</v>
      </c>
      <c r="F913" s="68">
        <f>IF(Override!$G951="",'APR Data'!$H913,Override!$G951)</f>
        <v>0</v>
      </c>
      <c r="G913" s="68" t="s">
        <v>300</v>
      </c>
      <c r="H913" s="68" t="s">
        <v>888</v>
      </c>
      <c r="I913" s="68" t="s">
        <v>920</v>
      </c>
      <c r="J913" s="92" t="s">
        <v>855</v>
      </c>
      <c r="K913" s="68" t="str">
        <f t="shared" si="14"/>
        <v xml:space="preserve"> Addressing raw water deterioration (grey solutions) (water)</v>
      </c>
    </row>
    <row r="914" spans="2:11">
      <c r="B914" s="68" t="s">
        <v>839</v>
      </c>
      <c r="C914" s="68" t="s">
        <v>275</v>
      </c>
      <c r="D914" s="68" t="s">
        <v>438</v>
      </c>
      <c r="E914" s="68" t="s">
        <v>900</v>
      </c>
      <c r="F914" s="68">
        <f>IF(Override!$G952="",'APR Data'!$H914,Override!$G952)</f>
        <v>0</v>
      </c>
      <c r="G914" s="68" t="s">
        <v>300</v>
      </c>
      <c r="H914" s="68" t="s">
        <v>888</v>
      </c>
      <c r="I914" s="68" t="s">
        <v>920</v>
      </c>
      <c r="J914" s="92" t="s">
        <v>856</v>
      </c>
      <c r="K914" s="68" t="str">
        <f t="shared" si="14"/>
        <v xml:space="preserve"> Addressing raw water deterioration (green solutions) (water)</v>
      </c>
    </row>
    <row r="915" spans="2:11">
      <c r="B915" s="68" t="s">
        <v>839</v>
      </c>
      <c r="C915" s="68" t="s">
        <v>275</v>
      </c>
      <c r="D915" s="68" t="s">
        <v>444</v>
      </c>
      <c r="E915" s="68" t="s">
        <v>900</v>
      </c>
      <c r="F915" s="68">
        <f>IF(Override!$G953="",'APR Data'!$H915,Override!$G953)</f>
        <v>54.107999999999997</v>
      </c>
      <c r="G915" s="68" t="s">
        <v>300</v>
      </c>
      <c r="H915" s="68" t="s">
        <v>888</v>
      </c>
      <c r="I915" s="68" t="s">
        <v>919</v>
      </c>
      <c r="J915" s="92" t="s">
        <v>857</v>
      </c>
      <c r="K915" s="68" t="str">
        <f t="shared" si="14"/>
        <v xml:space="preserve"> Addressing raw water deterioration (total) (water)</v>
      </c>
    </row>
    <row r="916" spans="2:11">
      <c r="B916" s="68" t="s">
        <v>839</v>
      </c>
      <c r="C916" s="68" t="s">
        <v>275</v>
      </c>
      <c r="D916" s="68" t="s">
        <v>452</v>
      </c>
      <c r="E916" s="68" t="s">
        <v>900</v>
      </c>
      <c r="F916" s="68">
        <f>IF(Override!$G954="",'APR Data'!$H916,Override!$G954)</f>
        <v>0</v>
      </c>
      <c r="G916" s="68" t="s">
        <v>300</v>
      </c>
      <c r="H916" s="68" t="s">
        <v>888</v>
      </c>
      <c r="I916" s="68" t="s">
        <v>919</v>
      </c>
      <c r="J916" s="92" t="s">
        <v>858</v>
      </c>
      <c r="K916" s="68" t="str">
        <f t="shared" si="14"/>
        <v xml:space="preserve"> Improvements to river flow (water)</v>
      </c>
    </row>
    <row r="917" spans="2:11">
      <c r="B917" s="68" t="s">
        <v>839</v>
      </c>
      <c r="C917" s="68" t="s">
        <v>275</v>
      </c>
      <c r="D917" s="68" t="s">
        <v>461</v>
      </c>
      <c r="E917" s="68" t="s">
        <v>900</v>
      </c>
      <c r="F917" s="68">
        <f>IF(Override!$G955="",'APR Data'!$H917,Override!$G955)</f>
        <v>0</v>
      </c>
      <c r="G917" s="68" t="s">
        <v>300</v>
      </c>
      <c r="H917" s="68" t="s">
        <v>888</v>
      </c>
      <c r="I917" s="68" t="s">
        <v>919</v>
      </c>
      <c r="J917" s="92" t="s">
        <v>859</v>
      </c>
      <c r="K917" s="68" t="str">
        <f t="shared" si="14"/>
        <v xml:space="preserve"> Enhancing resilience to low probability high consequence events (water)</v>
      </c>
    </row>
    <row r="918" spans="2:11">
      <c r="B918" s="68" t="s">
        <v>839</v>
      </c>
      <c r="C918" s="68" t="s">
        <v>275</v>
      </c>
      <c r="D918" s="68" t="s">
        <v>470</v>
      </c>
      <c r="E918" s="68" t="s">
        <v>900</v>
      </c>
      <c r="F918" s="68">
        <f>IF(Override!$G956="",'APR Data'!$H918,Override!$G956)</f>
        <v>0</v>
      </c>
      <c r="G918" s="68" t="s">
        <v>300</v>
      </c>
      <c r="H918" s="68" t="s">
        <v>888</v>
      </c>
      <c r="I918" s="68" t="s">
        <v>920</v>
      </c>
      <c r="J918" s="92" t="s">
        <v>860</v>
      </c>
      <c r="K918" s="68" t="str">
        <f t="shared" si="14"/>
        <v xml:space="preserve"> Conditioning water to reduce plumbosolvency (water)</v>
      </c>
    </row>
    <row r="919" spans="2:11">
      <c r="B919" s="68" t="s">
        <v>839</v>
      </c>
      <c r="C919" s="68" t="s">
        <v>275</v>
      </c>
      <c r="D919" s="68" t="s">
        <v>479</v>
      </c>
      <c r="E919" s="68" t="s">
        <v>900</v>
      </c>
      <c r="F919" s="68">
        <f>IF(Override!$G957="",'APR Data'!$H919,Override!$G957)</f>
        <v>0</v>
      </c>
      <c r="G919" s="68" t="s">
        <v>300</v>
      </c>
      <c r="H919" s="68" t="s">
        <v>888</v>
      </c>
      <c r="I919" s="68" t="s">
        <v>920</v>
      </c>
      <c r="J919" s="92" t="s">
        <v>861</v>
      </c>
      <c r="K919" s="68" t="str">
        <f t="shared" si="14"/>
        <v xml:space="preserve"> Lead communication pipes replaced or relined for water quality(water)</v>
      </c>
    </row>
    <row r="920" spans="2:11">
      <c r="B920" s="68" t="s">
        <v>839</v>
      </c>
      <c r="C920" s="68" t="s">
        <v>275</v>
      </c>
      <c r="D920" s="68" t="s">
        <v>488</v>
      </c>
      <c r="E920" s="68" t="s">
        <v>900</v>
      </c>
      <c r="F920" s="68">
        <f>IF(Override!$G958="",'APR Data'!$H920,Override!$G958)</f>
        <v>0</v>
      </c>
      <c r="G920" s="68" t="s">
        <v>300</v>
      </c>
      <c r="H920" s="68" t="s">
        <v>888</v>
      </c>
      <c r="I920" s="68" t="s">
        <v>920</v>
      </c>
      <c r="J920" s="92" t="s">
        <v>862</v>
      </c>
      <c r="K920" s="68" t="str">
        <f t="shared" si="14"/>
        <v xml:space="preserve"> Other lead reduction related activity (water)</v>
      </c>
    </row>
    <row r="921" spans="2:11">
      <c r="B921" s="68" t="s">
        <v>839</v>
      </c>
      <c r="C921" s="68" t="s">
        <v>275</v>
      </c>
      <c r="D921" s="68" t="s">
        <v>497</v>
      </c>
      <c r="E921" s="68" t="s">
        <v>900</v>
      </c>
      <c r="F921" s="68">
        <f>IF(Override!$G959="",'APR Data'!$H921,Override!$G959)</f>
        <v>17.713000000000001</v>
      </c>
      <c r="G921" s="68" t="s">
        <v>300</v>
      </c>
      <c r="H921" s="68" t="s">
        <v>888</v>
      </c>
      <c r="I921" s="68" t="s">
        <v>919</v>
      </c>
      <c r="J921" s="92" t="s">
        <v>863</v>
      </c>
      <c r="K921" s="68" t="str">
        <f t="shared" si="14"/>
        <v xml:space="preserve"> Meeting lead standards (Total) (water)</v>
      </c>
    </row>
    <row r="922" spans="2:11">
      <c r="B922" s="68" t="s">
        <v>839</v>
      </c>
      <c r="C922" s="68" t="s">
        <v>275</v>
      </c>
      <c r="D922" s="68" t="s">
        <v>506</v>
      </c>
      <c r="E922" s="68" t="s">
        <v>900</v>
      </c>
      <c r="F922" s="68">
        <f>IF(Override!$G960="",'APR Data'!$H922,Override!$G960)</f>
        <v>0</v>
      </c>
      <c r="G922" s="68" t="s">
        <v>300</v>
      </c>
      <c r="H922" s="68" t="s">
        <v>888</v>
      </c>
      <c r="I922" s="68" t="s">
        <v>919</v>
      </c>
      <c r="J922" s="92" t="s">
        <v>864</v>
      </c>
      <c r="K922" s="68" t="str">
        <f t="shared" si="14"/>
        <v xml:space="preserve"> Security - SEMD (water)</v>
      </c>
    </row>
    <row r="923" spans="2:11">
      <c r="B923" s="68" t="s">
        <v>839</v>
      </c>
      <c r="C923" s="68" t="s">
        <v>275</v>
      </c>
      <c r="D923" s="68" t="s">
        <v>515</v>
      </c>
      <c r="E923" s="68" t="s">
        <v>900</v>
      </c>
      <c r="F923" s="68">
        <f>IF(Override!$G961="",'APR Data'!$H923,Override!$G961)</f>
        <v>0</v>
      </c>
      <c r="G923" s="68" t="s">
        <v>300</v>
      </c>
      <c r="H923" s="68" t="s">
        <v>888</v>
      </c>
      <c r="I923" s="68" t="s">
        <v>919</v>
      </c>
      <c r="J923" s="92" t="s">
        <v>865</v>
      </c>
      <c r="K923" s="68" t="str">
        <f t="shared" si="14"/>
        <v xml:space="preserve"> Security - Non-SEMD (water)</v>
      </c>
    </row>
    <row r="924" spans="2:11">
      <c r="B924" s="68" t="s">
        <v>839</v>
      </c>
      <c r="C924" s="68" t="s">
        <v>275</v>
      </c>
      <c r="D924" s="68" t="s">
        <v>524</v>
      </c>
      <c r="E924" s="68" t="s">
        <v>900</v>
      </c>
      <c r="F924" s="68">
        <f>IF(Override!$G962="",'APR Data'!$H924,Override!$G962)</f>
        <v>6.2089999999999996</v>
      </c>
      <c r="G924" s="68" t="s">
        <v>300</v>
      </c>
      <c r="H924" s="68" t="s">
        <v>888</v>
      </c>
      <c r="I924" s="68" t="s">
        <v>919</v>
      </c>
      <c r="J924" s="92" t="s">
        <v>866</v>
      </c>
      <c r="K924" s="68" t="str">
        <f t="shared" si="14"/>
        <v xml:space="preserve"> *Additional lines total (water)</v>
      </c>
    </row>
    <row r="925" spans="2:11">
      <c r="B925" s="68" t="s">
        <v>839</v>
      </c>
      <c r="C925" s="68" t="s">
        <v>275</v>
      </c>
      <c r="D925" s="68" t="s">
        <v>587</v>
      </c>
      <c r="E925" s="68" t="s">
        <v>900</v>
      </c>
      <c r="F925" s="68">
        <f>IF(Override!$G963="",'APR Data'!$H925,Override!$G963)</f>
        <v>13.311999999999999</v>
      </c>
      <c r="G925" s="68" t="s">
        <v>300</v>
      </c>
      <c r="H925" s="68" t="s">
        <v>888</v>
      </c>
      <c r="I925" s="68" t="s">
        <v>919</v>
      </c>
      <c r="J925" s="68" t="s">
        <v>867</v>
      </c>
      <c r="K925" s="68" t="str">
        <f t="shared" si="14"/>
        <v xml:space="preserve"> Conservation drivers (wastewater)</v>
      </c>
    </row>
    <row r="926" spans="2:11">
      <c r="B926" s="68" t="s">
        <v>839</v>
      </c>
      <c r="C926" s="68" t="s">
        <v>275</v>
      </c>
      <c r="D926" s="68" t="s">
        <v>596</v>
      </c>
      <c r="E926" s="68" t="s">
        <v>900</v>
      </c>
      <c r="F926" s="68">
        <f>IF(Override!$G964="",'APR Data'!$H926,Override!$G964)</f>
        <v>4.8170000000000002</v>
      </c>
      <c r="G926" s="68" t="s">
        <v>300</v>
      </c>
      <c r="H926" s="68" t="s">
        <v>888</v>
      </c>
      <c r="I926" s="68" t="s">
        <v>919</v>
      </c>
      <c r="J926" s="68" t="s">
        <v>868</v>
      </c>
      <c r="K926" s="68" t="str">
        <f t="shared" si="14"/>
        <v xml:space="preserve"> Event Duration Monitoring at intermittent discharges (wastewater)</v>
      </c>
    </row>
    <row r="927" spans="2:11">
      <c r="B927" s="68" t="s">
        <v>839</v>
      </c>
      <c r="C927" s="68" t="s">
        <v>275</v>
      </c>
      <c r="D927" s="68" t="s">
        <v>605</v>
      </c>
      <c r="E927" s="68" t="s">
        <v>900</v>
      </c>
      <c r="F927" s="68">
        <f>IF(Override!$G965="",'APR Data'!$H927,Override!$G965)</f>
        <v>0.23699999999999999</v>
      </c>
      <c r="G927" s="68" t="s">
        <v>300</v>
      </c>
      <c r="H927" s="68" t="s">
        <v>888</v>
      </c>
      <c r="I927" s="68" t="s">
        <v>919</v>
      </c>
      <c r="J927" s="68" t="s">
        <v>869</v>
      </c>
      <c r="K927" s="68" t="str">
        <f t="shared" si="14"/>
        <v xml:space="preserve"> Flow monitoring at sewage treatment works (wastewater)</v>
      </c>
    </row>
    <row r="928" spans="2:11">
      <c r="B928" s="68" t="s">
        <v>839</v>
      </c>
      <c r="C928" s="68" t="s">
        <v>275</v>
      </c>
      <c r="D928" s="68" t="s">
        <v>614</v>
      </c>
      <c r="E928" s="68" t="s">
        <v>900</v>
      </c>
      <c r="F928" s="68">
        <f>IF(Override!$G966="",'APR Data'!$H928,Override!$G966)</f>
        <v>144.19499999999999</v>
      </c>
      <c r="G928" s="68" t="s">
        <v>300</v>
      </c>
      <c r="H928" s="68" t="s">
        <v>888</v>
      </c>
      <c r="I928" s="68" t="s">
        <v>919</v>
      </c>
      <c r="J928" s="68" t="s">
        <v>870</v>
      </c>
      <c r="K928" s="68" t="str">
        <f t="shared" si="14"/>
        <v xml:space="preserve"> Schemes to increase flow to full treatment (wastewater)</v>
      </c>
    </row>
    <row r="929" spans="2:11">
      <c r="B929" s="68" t="s">
        <v>839</v>
      </c>
      <c r="C929" s="68" t="s">
        <v>275</v>
      </c>
      <c r="D929" s="68" t="s">
        <v>623</v>
      </c>
      <c r="E929" s="68" t="s">
        <v>900</v>
      </c>
      <c r="F929" s="68">
        <f>IF(Override!$G967="",'APR Data'!$H929,Override!$G967)</f>
        <v>80.590999999999994</v>
      </c>
      <c r="G929" s="68" t="s">
        <v>300</v>
      </c>
      <c r="H929" s="68" t="s">
        <v>888</v>
      </c>
      <c r="I929" s="68" t="s">
        <v>919</v>
      </c>
      <c r="J929" s="68" t="s">
        <v>871</v>
      </c>
      <c r="K929" s="68" t="str">
        <f t="shared" si="14"/>
        <v xml:space="preserve"> Schemes to increase storm tank capacity (wastewater)</v>
      </c>
    </row>
    <row r="930" spans="2:11">
      <c r="B930" s="68" t="s">
        <v>839</v>
      </c>
      <c r="C930" s="68" t="s">
        <v>275</v>
      </c>
      <c r="D930" s="68" t="s">
        <v>815</v>
      </c>
      <c r="E930" s="68" t="s">
        <v>900</v>
      </c>
      <c r="F930" s="68">
        <f>IF(Override!$G968="",'APR Data'!$H930,Override!$G968)</f>
        <v>0.28699999999999998</v>
      </c>
      <c r="G930" s="68" t="s">
        <v>300</v>
      </c>
      <c r="H930" s="68" t="s">
        <v>888</v>
      </c>
      <c r="I930" s="68" t="s">
        <v>919</v>
      </c>
      <c r="J930" s="68" t="s">
        <v>872</v>
      </c>
      <c r="K930" s="68" t="str">
        <f t="shared" si="14"/>
        <v xml:space="preserve"> Storage schemes to reduce spill frequency at CSOs, storm tanks, etc (wastewater)</v>
      </c>
    </row>
    <row r="931" spans="2:11">
      <c r="B931" s="68" t="s">
        <v>839</v>
      </c>
      <c r="C931" s="68" t="s">
        <v>275</v>
      </c>
      <c r="D931" s="68" t="s">
        <v>632</v>
      </c>
      <c r="E931" s="68" t="s">
        <v>900</v>
      </c>
      <c r="F931" s="68">
        <f>IF(Override!$G969="",'APR Data'!$H931,Override!$G969)</f>
        <v>3.1859999999999999</v>
      </c>
      <c r="G931" s="68" t="s">
        <v>300</v>
      </c>
      <c r="H931" s="68" t="s">
        <v>888</v>
      </c>
      <c r="I931" s="68" t="s">
        <v>919</v>
      </c>
      <c r="J931" s="68" t="s">
        <v>873</v>
      </c>
      <c r="K931" s="68" t="str">
        <f t="shared" si="14"/>
        <v xml:space="preserve"> Chemical removals schemes (wastewater)</v>
      </c>
    </row>
    <row r="932" spans="2:11">
      <c r="B932" s="68" t="s">
        <v>839</v>
      </c>
      <c r="C932" s="68" t="s">
        <v>275</v>
      </c>
      <c r="D932" s="68" t="s">
        <v>641</v>
      </c>
      <c r="E932" s="68" t="s">
        <v>900</v>
      </c>
      <c r="F932" s="68">
        <f>IF(Override!$G970="",'APR Data'!$H932,Override!$G970)</f>
        <v>1.948</v>
      </c>
      <c r="G932" s="68" t="s">
        <v>300</v>
      </c>
      <c r="H932" s="68" t="s">
        <v>888</v>
      </c>
      <c r="I932" s="68" t="s">
        <v>919</v>
      </c>
      <c r="J932" s="68" t="s">
        <v>874</v>
      </c>
      <c r="K932" s="68" t="str">
        <f t="shared" si="14"/>
        <v xml:space="preserve"> Chemicals monitoring/ investigations/ options appraisals (wastewater)</v>
      </c>
    </row>
    <row r="933" spans="2:11">
      <c r="B933" s="68" t="s">
        <v>839</v>
      </c>
      <c r="C933" s="68" t="s">
        <v>275</v>
      </c>
      <c r="D933" s="68" t="s">
        <v>824</v>
      </c>
      <c r="E933" s="68" t="s">
        <v>900</v>
      </c>
      <c r="F933" s="68">
        <f>IF(Override!$G971="",'APR Data'!$H933,Override!$G971)</f>
        <v>8.7279999999999998</v>
      </c>
      <c r="G933" s="68" t="s">
        <v>300</v>
      </c>
      <c r="H933" s="68" t="s">
        <v>888</v>
      </c>
      <c r="I933" s="68" t="s">
        <v>919</v>
      </c>
      <c r="J933" s="68" t="s">
        <v>875</v>
      </c>
      <c r="K933" s="68" t="str">
        <f t="shared" si="14"/>
        <v xml:space="preserve"> Nitrogen removal (wastewater)</v>
      </c>
    </row>
    <row r="934" spans="2:11">
      <c r="B934" s="68" t="s">
        <v>839</v>
      </c>
      <c r="C934" s="68" t="s">
        <v>275</v>
      </c>
      <c r="D934" s="68" t="s">
        <v>656</v>
      </c>
      <c r="E934" s="68" t="s">
        <v>900</v>
      </c>
      <c r="F934" s="68">
        <f>IF(Override!$G972="",'APR Data'!$H934,Override!$G972)</f>
        <v>236.328</v>
      </c>
      <c r="G934" s="68" t="s">
        <v>300</v>
      </c>
      <c r="H934" s="68" t="s">
        <v>888</v>
      </c>
      <c r="I934" s="68" t="s">
        <v>919</v>
      </c>
      <c r="J934" s="68" t="s">
        <v>876</v>
      </c>
      <c r="K934" s="68" t="str">
        <f t="shared" si="14"/>
        <v xml:space="preserve"> Phosphorus removal (wastewater)</v>
      </c>
    </row>
    <row r="935" spans="2:11">
      <c r="B935" s="68" t="s">
        <v>839</v>
      </c>
      <c r="C935" s="68" t="s">
        <v>275</v>
      </c>
      <c r="D935" s="68" t="s">
        <v>665</v>
      </c>
      <c r="E935" s="68" t="s">
        <v>900</v>
      </c>
      <c r="F935" s="68">
        <f>IF(Override!$G973="",'APR Data'!$H935,Override!$G973)</f>
        <v>30.619</v>
      </c>
      <c r="G935" s="68" t="s">
        <v>300</v>
      </c>
      <c r="H935" s="68" t="s">
        <v>888</v>
      </c>
      <c r="I935" s="68" t="s">
        <v>919</v>
      </c>
      <c r="J935" s="68" t="s">
        <v>877</v>
      </c>
      <c r="K935" s="68" t="str">
        <f t="shared" si="14"/>
        <v xml:space="preserve"> Reduction of sanitary parameters (wastewater)</v>
      </c>
    </row>
    <row r="936" spans="2:11">
      <c r="B936" s="68" t="s">
        <v>839</v>
      </c>
      <c r="C936" s="68" t="s">
        <v>275</v>
      </c>
      <c r="D936" s="68" t="s">
        <v>674</v>
      </c>
      <c r="E936" s="68" t="s">
        <v>900</v>
      </c>
      <c r="F936" s="68">
        <f>IF(Override!$G974="",'APR Data'!$H936,Override!$G974)</f>
        <v>13.241</v>
      </c>
      <c r="G936" s="68" t="s">
        <v>300</v>
      </c>
      <c r="H936" s="68" t="s">
        <v>888</v>
      </c>
      <c r="I936" s="68" t="s">
        <v>919</v>
      </c>
      <c r="J936" s="68" t="s">
        <v>878</v>
      </c>
      <c r="K936" s="68" t="str">
        <f t="shared" si="14"/>
        <v xml:space="preserve"> UV disinfection (or similar) (wastewater)</v>
      </c>
    </row>
    <row r="937" spans="2:11">
      <c r="B937" s="68" t="s">
        <v>839</v>
      </c>
      <c r="C937" s="68" t="s">
        <v>275</v>
      </c>
      <c r="D937" s="68" t="s">
        <v>683</v>
      </c>
      <c r="E937" s="68" t="s">
        <v>900</v>
      </c>
      <c r="F937" s="68">
        <f>IF(Override!$G975="",'APR Data'!$H937,Override!$G975)</f>
        <v>16.777000000000001</v>
      </c>
      <c r="G937" s="68" t="s">
        <v>300</v>
      </c>
      <c r="H937" s="68" t="s">
        <v>888</v>
      </c>
      <c r="I937" s="68" t="s">
        <v>919</v>
      </c>
      <c r="J937" s="68" t="s">
        <v>879</v>
      </c>
      <c r="K937" s="68" t="str">
        <f t="shared" si="14"/>
        <v xml:space="preserve"> Investigations (wastewater)</v>
      </c>
    </row>
    <row r="938" spans="2:11">
      <c r="B938" s="68" t="s">
        <v>839</v>
      </c>
      <c r="C938" s="68" t="s">
        <v>275</v>
      </c>
      <c r="D938" s="68" t="s">
        <v>689</v>
      </c>
      <c r="E938" s="68" t="s">
        <v>900</v>
      </c>
      <c r="F938" s="68">
        <f>IF(Override!$G978="",'APR Data'!$H938,Override!$G978)</f>
        <v>10.744</v>
      </c>
      <c r="G938" s="68" t="s">
        <v>300</v>
      </c>
      <c r="H938" s="68" t="s">
        <v>888</v>
      </c>
      <c r="I938" s="68" t="s">
        <v>919</v>
      </c>
      <c r="J938" s="68" t="s">
        <v>880</v>
      </c>
      <c r="K938" s="68" t="str">
        <f t="shared" si="14"/>
        <v xml:space="preserve"> First time sewerage (wastewater)</v>
      </c>
    </row>
    <row r="939" spans="2:11">
      <c r="B939" s="68" t="s">
        <v>839</v>
      </c>
      <c r="C939" s="68" t="s">
        <v>275</v>
      </c>
      <c r="D939" s="68" t="s">
        <v>698</v>
      </c>
      <c r="E939" s="68" t="s">
        <v>900</v>
      </c>
      <c r="F939" s="68">
        <f>IF(Override!$G979="",'APR Data'!$H939,Override!$G979)</f>
        <v>0</v>
      </c>
      <c r="G939" s="68" t="s">
        <v>300</v>
      </c>
      <c r="H939" s="68" t="s">
        <v>888</v>
      </c>
      <c r="I939" s="68" t="s">
        <v>919</v>
      </c>
      <c r="J939" s="68" t="s">
        <v>881</v>
      </c>
      <c r="K939" s="68" t="str">
        <f t="shared" si="14"/>
        <v xml:space="preserve"> Sludge enhancement (quality) (wastewater)</v>
      </c>
    </row>
    <row r="940" spans="2:11">
      <c r="B940" s="68" t="s">
        <v>839</v>
      </c>
      <c r="C940" s="68" t="s">
        <v>275</v>
      </c>
      <c r="D940" s="68" t="s">
        <v>707</v>
      </c>
      <c r="E940" s="68" t="s">
        <v>900</v>
      </c>
      <c r="F940" s="68">
        <f>IF(Override!$G980="",'APR Data'!$H940,Override!$G980)</f>
        <v>5.8410000000000002</v>
      </c>
      <c r="G940" s="68" t="s">
        <v>300</v>
      </c>
      <c r="H940" s="68" t="s">
        <v>888</v>
      </c>
      <c r="I940" s="68" t="s">
        <v>919</v>
      </c>
      <c r="J940" s="68" t="s">
        <v>882</v>
      </c>
      <c r="K940" s="68" t="str">
        <f t="shared" si="14"/>
        <v xml:space="preserve"> Sludge enhancement (growth) (wastewater)</v>
      </c>
    </row>
    <row r="941" spans="2:11">
      <c r="B941" s="68" t="s">
        <v>839</v>
      </c>
      <c r="C941" s="68" t="s">
        <v>275</v>
      </c>
      <c r="D941" s="68" t="s">
        <v>716</v>
      </c>
      <c r="E941" s="68" t="s">
        <v>900</v>
      </c>
      <c r="F941" s="68">
        <f>IF(Override!$G981="",'APR Data'!$H941,Override!$G981)</f>
        <v>0</v>
      </c>
      <c r="G941" s="68" t="s">
        <v>300</v>
      </c>
      <c r="H941" s="68" t="s">
        <v>888</v>
      </c>
      <c r="I941" s="68" t="s">
        <v>919</v>
      </c>
      <c r="J941" s="68" t="s">
        <v>883</v>
      </c>
      <c r="K941" s="68" t="str">
        <f t="shared" si="14"/>
        <v xml:space="preserve"> Odour (wastewater)</v>
      </c>
    </row>
    <row r="942" spans="2:11">
      <c r="B942" s="68" t="s">
        <v>839</v>
      </c>
      <c r="C942" s="68" t="s">
        <v>275</v>
      </c>
      <c r="D942" s="68" t="s">
        <v>725</v>
      </c>
      <c r="E942" s="68" t="s">
        <v>900</v>
      </c>
      <c r="F942" s="68">
        <f>IF(Override!$G982="",'APR Data'!$H942,Override!$G982)</f>
        <v>0</v>
      </c>
      <c r="G942" s="68" t="s">
        <v>300</v>
      </c>
      <c r="H942" s="68" t="s">
        <v>888</v>
      </c>
      <c r="I942" s="68" t="s">
        <v>919</v>
      </c>
      <c r="J942" s="68" t="s">
        <v>884</v>
      </c>
      <c r="K942" s="68" t="str">
        <f t="shared" si="14"/>
        <v xml:space="preserve"> Enhancing resilience to low probability high consequence events (wastewater)</v>
      </c>
    </row>
    <row r="943" spans="2:11">
      <c r="B943" s="68" t="s">
        <v>839</v>
      </c>
      <c r="C943" s="68" t="s">
        <v>275</v>
      </c>
      <c r="D943" s="68" t="s">
        <v>734</v>
      </c>
      <c r="E943" s="68" t="s">
        <v>900</v>
      </c>
      <c r="F943" s="68">
        <f>IF(Override!$G983="",'APR Data'!$H943,Override!$G983)</f>
        <v>0</v>
      </c>
      <c r="G943" s="68" t="s">
        <v>300</v>
      </c>
      <c r="H943" s="68" t="s">
        <v>888</v>
      </c>
      <c r="I943" s="68" t="s">
        <v>919</v>
      </c>
      <c r="J943" s="68" t="s">
        <v>885</v>
      </c>
      <c r="K943" s="68" t="str">
        <f t="shared" si="14"/>
        <v xml:space="preserve"> Security - SEMD (wastewater)</v>
      </c>
    </row>
    <row r="944" spans="2:11">
      <c r="B944" s="68" t="s">
        <v>839</v>
      </c>
      <c r="C944" s="68" t="s">
        <v>275</v>
      </c>
      <c r="D944" s="68" t="s">
        <v>743</v>
      </c>
      <c r="E944" s="68" t="s">
        <v>900</v>
      </c>
      <c r="F944" s="68">
        <f>IF(Override!$G984="",'APR Data'!$H944,Override!$G984)</f>
        <v>0</v>
      </c>
      <c r="G944" s="68" t="s">
        <v>300</v>
      </c>
      <c r="H944" s="68" t="s">
        <v>888</v>
      </c>
      <c r="I944" s="68" t="s">
        <v>919</v>
      </c>
      <c r="J944" s="68" t="s">
        <v>886</v>
      </c>
      <c r="K944" s="68" t="str">
        <f t="shared" si="14"/>
        <v xml:space="preserve"> Security - Non-SEMD (wastewater)</v>
      </c>
    </row>
    <row r="945" spans="2:11">
      <c r="B945" s="68" t="s">
        <v>839</v>
      </c>
      <c r="C945" s="68" t="s">
        <v>275</v>
      </c>
      <c r="D945" s="68" t="s">
        <v>752</v>
      </c>
      <c r="E945" s="68" t="s">
        <v>900</v>
      </c>
      <c r="F945" s="68">
        <f>IF(Override!$G985="",'APR Data'!$H945,Override!$G985)</f>
        <v>51.914999999999999</v>
      </c>
      <c r="G945" s="68" t="s">
        <v>300</v>
      </c>
      <c r="H945" s="68" t="s">
        <v>888</v>
      </c>
      <c r="I945" s="68" t="s">
        <v>919</v>
      </c>
      <c r="J945" s="68" t="s">
        <v>887</v>
      </c>
      <c r="K945" s="68" t="str">
        <f t="shared" si="14"/>
        <v xml:space="preserve"> *Additional lines total (wastewater)</v>
      </c>
    </row>
    <row r="946" spans="2:11">
      <c r="B946" s="68" t="s">
        <v>839</v>
      </c>
      <c r="C946" s="68" t="s">
        <v>275</v>
      </c>
      <c r="D946" s="68" t="s">
        <v>308</v>
      </c>
      <c r="E946" s="68" t="s">
        <v>900</v>
      </c>
      <c r="F946" s="68">
        <f>IF(Override!$G986="",'APR Data'!$H946,Override!$G986)</f>
        <v>0</v>
      </c>
      <c r="G946" s="68" t="s">
        <v>300</v>
      </c>
      <c r="H946" s="68" t="s">
        <v>889</v>
      </c>
      <c r="I946" s="68" t="s">
        <v>919</v>
      </c>
      <c r="J946" s="92" t="s">
        <v>841</v>
      </c>
      <c r="K946" s="68" t="str">
        <f t="shared" si="14"/>
        <v xml:space="preserve"> Ecological improvements at abstractions (water)</v>
      </c>
    </row>
    <row r="947" spans="2:11">
      <c r="B947" s="68" t="s">
        <v>839</v>
      </c>
      <c r="C947" s="68" t="s">
        <v>275</v>
      </c>
      <c r="D947" s="68" t="s">
        <v>317</v>
      </c>
      <c r="E947" s="68" t="s">
        <v>900</v>
      </c>
      <c r="F947" s="68">
        <f>IF(Override!$G987="",'APR Data'!$H947,Override!$G987)</f>
        <v>1.0999999999999999E-2</v>
      </c>
      <c r="G947" s="68" t="s">
        <v>300</v>
      </c>
      <c r="H947" s="68" t="s">
        <v>889</v>
      </c>
      <c r="I947" s="68" t="s">
        <v>919</v>
      </c>
      <c r="J947" s="92" t="s">
        <v>842</v>
      </c>
      <c r="K947" s="68" t="str">
        <f t="shared" si="14"/>
        <v xml:space="preserve"> Eels Regulations (measures at intakes) (water)</v>
      </c>
    </row>
    <row r="948" spans="2:11">
      <c r="B948" s="68" t="s">
        <v>839</v>
      </c>
      <c r="C948" s="68" t="s">
        <v>275</v>
      </c>
      <c r="D948" s="68" t="s">
        <v>326</v>
      </c>
      <c r="E948" s="68" t="s">
        <v>900</v>
      </c>
      <c r="F948" s="68">
        <f>IF(Override!$G988="",'APR Data'!$H948,Override!$G988)</f>
        <v>4.5140000000000002</v>
      </c>
      <c r="G948" s="68" t="s">
        <v>300</v>
      </c>
      <c r="H948" s="68" t="s">
        <v>889</v>
      </c>
      <c r="I948" s="68" t="s">
        <v>919</v>
      </c>
      <c r="J948" s="92" t="s">
        <v>843</v>
      </c>
      <c r="K948" s="68" t="str">
        <f t="shared" si="14"/>
        <v xml:space="preserve"> Invasive Non Native Species (water)</v>
      </c>
    </row>
    <row r="949" spans="2:11">
      <c r="B949" s="68" t="s">
        <v>839</v>
      </c>
      <c r="C949" s="68" t="s">
        <v>275</v>
      </c>
      <c r="D949" s="68" t="s">
        <v>335</v>
      </c>
      <c r="E949" s="68" t="s">
        <v>900</v>
      </c>
      <c r="F949" s="68">
        <f>IF(Override!$G989="",'APR Data'!$H949,Override!$G989)</f>
        <v>0</v>
      </c>
      <c r="G949" s="68" t="s">
        <v>300</v>
      </c>
      <c r="H949" s="68" t="s">
        <v>889</v>
      </c>
      <c r="I949" s="68" t="s">
        <v>919</v>
      </c>
      <c r="J949" s="68" t="s">
        <v>844</v>
      </c>
      <c r="K949" s="68" t="str">
        <f t="shared" si="14"/>
        <v xml:space="preserve"> Drinking Water Protected Areas (schemes) (water)</v>
      </c>
    </row>
    <row r="950" spans="2:11">
      <c r="B950" s="68" t="s">
        <v>839</v>
      </c>
      <c r="C950" s="68" t="s">
        <v>275</v>
      </c>
      <c r="D950" s="68" t="s">
        <v>344</v>
      </c>
      <c r="E950" s="68" t="s">
        <v>900</v>
      </c>
      <c r="F950" s="68">
        <f>IF(Override!$G990="",'APR Data'!$H950,Override!$G990)</f>
        <v>2.8559999999999999</v>
      </c>
      <c r="G950" s="68" t="s">
        <v>300</v>
      </c>
      <c r="H950" s="68" t="s">
        <v>889</v>
      </c>
      <c r="I950" s="68" t="s">
        <v>919</v>
      </c>
      <c r="J950" s="92" t="s">
        <v>845</v>
      </c>
      <c r="K950" s="68" t="str">
        <f t="shared" si="14"/>
        <v xml:space="preserve"> Water Framework Directive measure (water)</v>
      </c>
    </row>
    <row r="951" spans="2:11">
      <c r="B951" s="68" t="s">
        <v>839</v>
      </c>
      <c r="C951" s="68" t="s">
        <v>275</v>
      </c>
      <c r="D951" s="68" t="s">
        <v>353</v>
      </c>
      <c r="E951" s="68" t="s">
        <v>900</v>
      </c>
      <c r="F951" s="68">
        <f>IF(Override!$G991="",'APR Data'!$H951,Override!$G991)</f>
        <v>13.898999999999999</v>
      </c>
      <c r="G951" s="68" t="s">
        <v>300</v>
      </c>
      <c r="H951" s="68" t="s">
        <v>889</v>
      </c>
      <c r="I951" s="68" t="s">
        <v>919</v>
      </c>
      <c r="J951" s="92" t="s">
        <v>846</v>
      </c>
      <c r="K951" s="68" t="str">
        <f t="shared" si="14"/>
        <v xml:space="preserve"> Investigations (water)</v>
      </c>
    </row>
    <row r="952" spans="2:11">
      <c r="B952" s="68" t="s">
        <v>839</v>
      </c>
      <c r="C952" s="68" t="s">
        <v>275</v>
      </c>
      <c r="D952" s="68" t="s">
        <v>362</v>
      </c>
      <c r="E952" s="68" t="s">
        <v>900</v>
      </c>
      <c r="F952" s="68">
        <f>IF(Override!$G992="",'APR Data'!$H952,Override!$G992)</f>
        <v>20.882999999999999</v>
      </c>
      <c r="G952" s="68" t="s">
        <v>300</v>
      </c>
      <c r="H952" s="68" t="s">
        <v>889</v>
      </c>
      <c r="I952" s="68" t="s">
        <v>919</v>
      </c>
      <c r="J952" s="92" t="s">
        <v>847</v>
      </c>
      <c r="K952" s="68" t="str">
        <f t="shared" si="14"/>
        <v xml:space="preserve"> Supply-side improvements delivering benefits in 2020-2025 (water)</v>
      </c>
    </row>
    <row r="953" spans="2:11">
      <c r="B953" s="68" t="s">
        <v>839</v>
      </c>
      <c r="C953" s="68" t="s">
        <v>275</v>
      </c>
      <c r="D953" s="68" t="s">
        <v>371</v>
      </c>
      <c r="E953" s="68" t="s">
        <v>900</v>
      </c>
      <c r="F953" s="68">
        <f>IF(Override!$G993="",'APR Data'!$H953,Override!$G993)</f>
        <v>45.371000000000002</v>
      </c>
      <c r="G953" s="68" t="s">
        <v>300</v>
      </c>
      <c r="H953" s="68" t="s">
        <v>889</v>
      </c>
      <c r="I953" s="68" t="s">
        <v>919</v>
      </c>
      <c r="J953" s="92" t="s">
        <v>848</v>
      </c>
      <c r="K953" s="68" t="str">
        <f t="shared" si="14"/>
        <v xml:space="preserve"> Demand-side improvements delivering benefits in 2020-2025 (excl leakage and metering) (water)</v>
      </c>
    </row>
    <row r="954" spans="2:11">
      <c r="B954" s="68" t="s">
        <v>839</v>
      </c>
      <c r="C954" s="68" t="s">
        <v>275</v>
      </c>
      <c r="D954" s="68" t="s">
        <v>380</v>
      </c>
      <c r="E954" s="68" t="s">
        <v>900</v>
      </c>
      <c r="F954" s="68">
        <f>IF(Override!$G994="",'APR Data'!$H954,Override!$G994)</f>
        <v>0</v>
      </c>
      <c r="G954" s="68" t="s">
        <v>300</v>
      </c>
      <c r="H954" s="68" t="s">
        <v>889</v>
      </c>
      <c r="I954" s="68" t="s">
        <v>919</v>
      </c>
      <c r="J954" s="92" t="s">
        <v>849</v>
      </c>
      <c r="K954" s="68" t="str">
        <f t="shared" si="14"/>
        <v xml:space="preserve"> Leakage improvements delivering benefits in 2020-2025 (water)</v>
      </c>
    </row>
    <row r="955" spans="2:11">
      <c r="B955" s="68" t="s">
        <v>839</v>
      </c>
      <c r="C955" s="68" t="s">
        <v>275</v>
      </c>
      <c r="D955" s="68" t="s">
        <v>389</v>
      </c>
      <c r="E955" s="68" t="s">
        <v>900</v>
      </c>
      <c r="F955" s="68">
        <f>IF(Override!$G995="",'APR Data'!$H955,Override!$G995)</f>
        <v>64.652000000000001</v>
      </c>
      <c r="G955" s="68" t="s">
        <v>300</v>
      </c>
      <c r="H955" s="68" t="s">
        <v>889</v>
      </c>
      <c r="I955" s="68" t="s">
        <v>919</v>
      </c>
      <c r="J955" s="92" t="s">
        <v>850</v>
      </c>
      <c r="K955" s="68" t="str">
        <f t="shared" si="14"/>
        <v xml:space="preserve"> Internal interconnectors delivering benefits in 2020-2025 (water)</v>
      </c>
    </row>
    <row r="956" spans="2:11">
      <c r="B956" s="68" t="s">
        <v>839</v>
      </c>
      <c r="C956" s="68" t="s">
        <v>275</v>
      </c>
      <c r="D956" s="68" t="s">
        <v>828</v>
      </c>
      <c r="E956" s="68" t="s">
        <v>900</v>
      </c>
      <c r="F956" s="68">
        <f>IF(Override!$G996="",'APR Data'!$H956,Override!$G996)</f>
        <v>85.418000000000006</v>
      </c>
      <c r="G956" s="68" t="s">
        <v>300</v>
      </c>
      <c r="H956" s="68" t="s">
        <v>889</v>
      </c>
      <c r="I956" s="68" t="s">
        <v>919</v>
      </c>
      <c r="J956" s="92" t="s">
        <v>851</v>
      </c>
      <c r="K956" s="68" t="str">
        <f t="shared" si="14"/>
        <v xml:space="preserve"> Supply demand balance improvements delivering benefits starting from 2026 (water)</v>
      </c>
    </row>
    <row r="957" spans="2:11">
      <c r="B957" s="68" t="s">
        <v>839</v>
      </c>
      <c r="C957" s="68" t="s">
        <v>275</v>
      </c>
      <c r="D957" s="68" t="s">
        <v>407</v>
      </c>
      <c r="E957" s="68" t="s">
        <v>900</v>
      </c>
      <c r="F957" s="68">
        <f>IF(Override!$G997="",'APR Data'!$H957,Override!$G997)</f>
        <v>105.824</v>
      </c>
      <c r="G957" s="68" t="s">
        <v>300</v>
      </c>
      <c r="H957" s="68" t="s">
        <v>889</v>
      </c>
      <c r="I957" s="68" t="s">
        <v>919</v>
      </c>
      <c r="J957" s="92" t="s">
        <v>852</v>
      </c>
      <c r="K957" s="68" t="str">
        <f t="shared" si="14"/>
        <v xml:space="preserve"> Strategic regional water resources (water)</v>
      </c>
    </row>
    <row r="958" spans="2:11">
      <c r="B958" s="68" t="s">
        <v>839</v>
      </c>
      <c r="C958" s="68" t="s">
        <v>275</v>
      </c>
      <c r="D958" s="68" t="s">
        <v>416</v>
      </c>
      <c r="E958" s="68" t="s">
        <v>900</v>
      </c>
      <c r="F958" s="68">
        <f>IF(Override!$G998="",'APR Data'!$H958,Override!$G998)</f>
        <v>12.968</v>
      </c>
      <c r="G958" s="68" t="s">
        <v>300</v>
      </c>
      <c r="H958" s="68" t="s">
        <v>889</v>
      </c>
      <c r="I958" s="68" t="s">
        <v>919</v>
      </c>
      <c r="J958" s="92" t="s">
        <v>853</v>
      </c>
      <c r="K958" s="68" t="str">
        <f t="shared" si="14"/>
        <v xml:space="preserve"> Total metering expenditure  (water)</v>
      </c>
    </row>
    <row r="959" spans="2:11">
      <c r="B959" s="68" t="s">
        <v>839</v>
      </c>
      <c r="C959" s="68" t="s">
        <v>275</v>
      </c>
      <c r="D959" s="68" t="s">
        <v>425</v>
      </c>
      <c r="E959" s="68" t="s">
        <v>900</v>
      </c>
      <c r="F959" s="68">
        <f>IF(Override!$G999="",'APR Data'!$H959,Override!$G999)</f>
        <v>0</v>
      </c>
      <c r="G959" s="68" t="s">
        <v>300</v>
      </c>
      <c r="H959" s="68" t="s">
        <v>889</v>
      </c>
      <c r="I959" s="68" t="s">
        <v>919</v>
      </c>
      <c r="J959" s="92" t="s">
        <v>854</v>
      </c>
      <c r="K959" s="68" t="str">
        <f t="shared" si="14"/>
        <v xml:space="preserve"> Improvments to taste, odour and colour (water)</v>
      </c>
    </row>
    <row r="960" spans="2:11">
      <c r="B960" s="68" t="s">
        <v>839</v>
      </c>
      <c r="C960" s="68" t="s">
        <v>275</v>
      </c>
      <c r="D960" s="68" t="s">
        <v>434</v>
      </c>
      <c r="E960" s="68" t="s">
        <v>900</v>
      </c>
      <c r="F960" s="68">
        <f>IF(Override!$G1000="",'APR Data'!$H960,Override!$G1000)</f>
        <v>0</v>
      </c>
      <c r="G960" s="68" t="s">
        <v>300</v>
      </c>
      <c r="H960" s="68" t="s">
        <v>889</v>
      </c>
      <c r="I960" s="68" t="s">
        <v>920</v>
      </c>
      <c r="J960" s="92" t="s">
        <v>855</v>
      </c>
      <c r="K960" s="68" t="str">
        <f t="shared" si="14"/>
        <v xml:space="preserve"> Addressing raw water deterioration (grey solutions) (water)</v>
      </c>
    </row>
    <row r="961" spans="2:11">
      <c r="B961" s="68" t="s">
        <v>839</v>
      </c>
      <c r="C961" s="68" t="s">
        <v>275</v>
      </c>
      <c r="D961" s="68" t="s">
        <v>440</v>
      </c>
      <c r="E961" s="68" t="s">
        <v>900</v>
      </c>
      <c r="F961" s="68">
        <f>IF(Override!$G1001="",'APR Data'!$H961,Override!$G1001)</f>
        <v>0</v>
      </c>
      <c r="G961" s="68" t="s">
        <v>300</v>
      </c>
      <c r="H961" s="68" t="s">
        <v>889</v>
      </c>
      <c r="I961" s="68" t="s">
        <v>920</v>
      </c>
      <c r="J961" s="92" t="s">
        <v>856</v>
      </c>
      <c r="K961" s="68" t="str">
        <f t="shared" si="14"/>
        <v xml:space="preserve"> Addressing raw water deterioration (green solutions) (water)</v>
      </c>
    </row>
    <row r="962" spans="2:11">
      <c r="B962" s="68" t="s">
        <v>839</v>
      </c>
      <c r="C962" s="68" t="s">
        <v>275</v>
      </c>
      <c r="D962" s="68" t="s">
        <v>446</v>
      </c>
      <c r="E962" s="68" t="s">
        <v>900</v>
      </c>
      <c r="F962" s="68">
        <f>IF(Override!$G1002="",'APR Data'!$H962,Override!$G1002)</f>
        <v>75.313999999999993</v>
      </c>
      <c r="G962" s="68" t="s">
        <v>300</v>
      </c>
      <c r="H962" s="68" t="s">
        <v>889</v>
      </c>
      <c r="I962" s="68" t="s">
        <v>919</v>
      </c>
      <c r="J962" s="92" t="s">
        <v>857</v>
      </c>
      <c r="K962" s="68" t="str">
        <f t="shared" si="14"/>
        <v xml:space="preserve"> Addressing raw water deterioration (total) (water)</v>
      </c>
    </row>
    <row r="963" spans="2:11">
      <c r="B963" s="68" t="s">
        <v>839</v>
      </c>
      <c r="C963" s="68" t="s">
        <v>275</v>
      </c>
      <c r="D963" s="68" t="s">
        <v>455</v>
      </c>
      <c r="E963" s="68" t="s">
        <v>900</v>
      </c>
      <c r="F963" s="68">
        <f>IF(Override!$G1003="",'APR Data'!$H963,Override!$G1003)</f>
        <v>0</v>
      </c>
      <c r="G963" s="68" t="s">
        <v>300</v>
      </c>
      <c r="H963" s="68" t="s">
        <v>889</v>
      </c>
      <c r="I963" s="68" t="s">
        <v>919</v>
      </c>
      <c r="J963" s="92" t="s">
        <v>858</v>
      </c>
      <c r="K963" s="68" t="str">
        <f t="shared" si="14"/>
        <v xml:space="preserve"> Improvements to river flow (water)</v>
      </c>
    </row>
    <row r="964" spans="2:11">
      <c r="B964" s="68" t="s">
        <v>839</v>
      </c>
      <c r="C964" s="68" t="s">
        <v>275</v>
      </c>
      <c r="D964" s="68" t="s">
        <v>464</v>
      </c>
      <c r="E964" s="68" t="s">
        <v>900</v>
      </c>
      <c r="F964" s="68">
        <f>IF(Override!$G1004="",'APR Data'!$H964,Override!$G1004)</f>
        <v>0</v>
      </c>
      <c r="G964" s="68" t="s">
        <v>300</v>
      </c>
      <c r="H964" s="68" t="s">
        <v>889</v>
      </c>
      <c r="I964" s="68" t="s">
        <v>919</v>
      </c>
      <c r="J964" s="92" t="s">
        <v>859</v>
      </c>
      <c r="K964" s="68" t="str">
        <f t="shared" si="14"/>
        <v xml:space="preserve"> Enhancing resilience to low probability high consequence events (water)</v>
      </c>
    </row>
    <row r="965" spans="2:11">
      <c r="B965" s="68" t="s">
        <v>839</v>
      </c>
      <c r="C965" s="68" t="s">
        <v>275</v>
      </c>
      <c r="D965" s="68" t="s">
        <v>473</v>
      </c>
      <c r="E965" s="68" t="s">
        <v>900</v>
      </c>
      <c r="F965" s="68">
        <f>IF(Override!$G1005="",'APR Data'!$H965,Override!$G1005)</f>
        <v>0</v>
      </c>
      <c r="G965" s="68" t="s">
        <v>300</v>
      </c>
      <c r="H965" s="68" t="s">
        <v>889</v>
      </c>
      <c r="I965" s="68" t="s">
        <v>920</v>
      </c>
      <c r="J965" s="92" t="s">
        <v>860</v>
      </c>
      <c r="K965" s="68" t="str">
        <f t="shared" si="14"/>
        <v xml:space="preserve"> Conditioning water to reduce plumbosolvency (water)</v>
      </c>
    </row>
    <row r="966" spans="2:11">
      <c r="B966" s="68" t="s">
        <v>839</v>
      </c>
      <c r="C966" s="68" t="s">
        <v>275</v>
      </c>
      <c r="D966" s="68" t="s">
        <v>482</v>
      </c>
      <c r="E966" s="68" t="s">
        <v>900</v>
      </c>
      <c r="F966" s="68">
        <f>IF(Override!$G1006="",'APR Data'!$H966,Override!$G1006)</f>
        <v>0</v>
      </c>
      <c r="G966" s="68" t="s">
        <v>300</v>
      </c>
      <c r="H966" s="68" t="s">
        <v>889</v>
      </c>
      <c r="I966" s="68" t="s">
        <v>920</v>
      </c>
      <c r="J966" s="92" t="s">
        <v>861</v>
      </c>
      <c r="K966" s="68" t="str">
        <f t="shared" si="14"/>
        <v xml:space="preserve"> Lead communication pipes replaced or relined for water quality(water)</v>
      </c>
    </row>
    <row r="967" spans="2:11">
      <c r="B967" s="68" t="s">
        <v>839</v>
      </c>
      <c r="C967" s="68" t="s">
        <v>275</v>
      </c>
      <c r="D967" s="68" t="s">
        <v>491</v>
      </c>
      <c r="E967" s="68" t="s">
        <v>900</v>
      </c>
      <c r="F967" s="68">
        <f>IF(Override!$G1007="",'APR Data'!$H967,Override!$G1007)</f>
        <v>0</v>
      </c>
      <c r="G967" s="68" t="s">
        <v>300</v>
      </c>
      <c r="H967" s="68" t="s">
        <v>889</v>
      </c>
      <c r="I967" s="68" t="s">
        <v>920</v>
      </c>
      <c r="J967" s="92" t="s">
        <v>862</v>
      </c>
      <c r="K967" s="68" t="str">
        <f t="shared" ref="K967:K1030" si="15">RIGHT(D967,LEN(D967)-15)</f>
        <v xml:space="preserve"> Other lead reduction related activity (water)</v>
      </c>
    </row>
    <row r="968" spans="2:11">
      <c r="B968" s="68" t="s">
        <v>839</v>
      </c>
      <c r="C968" s="68" t="s">
        <v>275</v>
      </c>
      <c r="D968" s="68" t="s">
        <v>500</v>
      </c>
      <c r="E968" s="68" t="s">
        <v>900</v>
      </c>
      <c r="F968" s="68">
        <f>IF(Override!$G1008="",'APR Data'!$H968,Override!$G1008)</f>
        <v>24.733000000000001</v>
      </c>
      <c r="G968" s="68" t="s">
        <v>300</v>
      </c>
      <c r="H968" s="68" t="s">
        <v>889</v>
      </c>
      <c r="I968" s="68" t="s">
        <v>919</v>
      </c>
      <c r="J968" s="92" t="s">
        <v>863</v>
      </c>
      <c r="K968" s="68" t="str">
        <f t="shared" si="15"/>
        <v xml:space="preserve"> Meeting lead standards (Total) (water)</v>
      </c>
    </row>
    <row r="969" spans="2:11">
      <c r="B969" s="68" t="s">
        <v>839</v>
      </c>
      <c r="C969" s="68" t="s">
        <v>275</v>
      </c>
      <c r="D969" s="68" t="s">
        <v>509</v>
      </c>
      <c r="E969" s="68" t="s">
        <v>900</v>
      </c>
      <c r="F969" s="68">
        <f>IF(Override!$G1009="",'APR Data'!$H969,Override!$G1009)</f>
        <v>0</v>
      </c>
      <c r="G969" s="68" t="s">
        <v>300</v>
      </c>
      <c r="H969" s="68" t="s">
        <v>889</v>
      </c>
      <c r="I969" s="68" t="s">
        <v>919</v>
      </c>
      <c r="J969" s="92" t="s">
        <v>864</v>
      </c>
      <c r="K969" s="68" t="str">
        <f t="shared" si="15"/>
        <v xml:space="preserve"> Security - SEMD (water)</v>
      </c>
    </row>
    <row r="970" spans="2:11">
      <c r="B970" s="68" t="s">
        <v>839</v>
      </c>
      <c r="C970" s="68" t="s">
        <v>275</v>
      </c>
      <c r="D970" s="68" t="s">
        <v>518</v>
      </c>
      <c r="E970" s="68" t="s">
        <v>900</v>
      </c>
      <c r="F970" s="68">
        <f>IF(Override!$G1010="",'APR Data'!$H970,Override!$G1010)</f>
        <v>0</v>
      </c>
      <c r="G970" s="68" t="s">
        <v>300</v>
      </c>
      <c r="H970" s="68" t="s">
        <v>889</v>
      </c>
      <c r="I970" s="68" t="s">
        <v>919</v>
      </c>
      <c r="J970" s="92" t="s">
        <v>865</v>
      </c>
      <c r="K970" s="68" t="str">
        <f t="shared" si="15"/>
        <v xml:space="preserve"> Security - Non-SEMD (water)</v>
      </c>
    </row>
    <row r="971" spans="2:11">
      <c r="B971" s="68" t="s">
        <v>839</v>
      </c>
      <c r="C971" s="68" t="s">
        <v>275</v>
      </c>
      <c r="D971" s="68" t="s">
        <v>527</v>
      </c>
      <c r="E971" s="68" t="s">
        <v>900</v>
      </c>
      <c r="F971" s="68">
        <f>IF(Override!$G1011="",'APR Data'!$H971,Override!$G1011)</f>
        <v>8.5440000000000005</v>
      </c>
      <c r="G971" s="68" t="s">
        <v>300</v>
      </c>
      <c r="H971" s="68" t="s">
        <v>889</v>
      </c>
      <c r="I971" s="68" t="s">
        <v>919</v>
      </c>
      <c r="J971" s="92" t="s">
        <v>866</v>
      </c>
      <c r="K971" s="68" t="str">
        <f t="shared" si="15"/>
        <v xml:space="preserve"> *Additional lines total (water)</v>
      </c>
    </row>
    <row r="972" spans="2:11">
      <c r="B972" s="68" t="s">
        <v>839</v>
      </c>
      <c r="C972" s="68" t="s">
        <v>275</v>
      </c>
      <c r="D972" s="68" t="s">
        <v>590</v>
      </c>
      <c r="E972" s="68" t="s">
        <v>900</v>
      </c>
      <c r="F972" s="68">
        <f>IF(Override!$G1012="",'APR Data'!$H972,Override!$G1012)</f>
        <v>15.247999999999999</v>
      </c>
      <c r="G972" s="68" t="s">
        <v>300</v>
      </c>
      <c r="H972" s="68" t="s">
        <v>889</v>
      </c>
      <c r="I972" s="68" t="s">
        <v>919</v>
      </c>
      <c r="J972" s="68" t="s">
        <v>867</v>
      </c>
      <c r="K972" s="68" t="str">
        <f t="shared" si="15"/>
        <v xml:space="preserve"> Conservation drivers (wastewater)</v>
      </c>
    </row>
    <row r="973" spans="2:11">
      <c r="B973" s="68" t="s">
        <v>839</v>
      </c>
      <c r="C973" s="68" t="s">
        <v>275</v>
      </c>
      <c r="D973" s="68" t="s">
        <v>599</v>
      </c>
      <c r="E973" s="68" t="s">
        <v>900</v>
      </c>
      <c r="F973" s="68">
        <f>IF(Override!$G1013="",'APR Data'!$H973,Override!$G1013)</f>
        <v>5.5179999999999998</v>
      </c>
      <c r="G973" s="68" t="s">
        <v>300</v>
      </c>
      <c r="H973" s="68" t="s">
        <v>889</v>
      </c>
      <c r="I973" s="68" t="s">
        <v>919</v>
      </c>
      <c r="J973" s="68" t="s">
        <v>868</v>
      </c>
      <c r="K973" s="68" t="str">
        <f t="shared" si="15"/>
        <v xml:space="preserve"> Event Duration Monitoring at intermittent discharges (wastewater)</v>
      </c>
    </row>
    <row r="974" spans="2:11">
      <c r="B974" s="68" t="s">
        <v>839</v>
      </c>
      <c r="C974" s="68" t="s">
        <v>275</v>
      </c>
      <c r="D974" s="68" t="s">
        <v>608</v>
      </c>
      <c r="E974" s="68" t="s">
        <v>900</v>
      </c>
      <c r="F974" s="68">
        <f>IF(Override!$G1014="",'APR Data'!$H974,Override!$G1014)</f>
        <v>0.27200000000000002</v>
      </c>
      <c r="G974" s="68" t="s">
        <v>300</v>
      </c>
      <c r="H974" s="68" t="s">
        <v>889</v>
      </c>
      <c r="I974" s="68" t="s">
        <v>919</v>
      </c>
      <c r="J974" s="68" t="s">
        <v>869</v>
      </c>
      <c r="K974" s="68" t="str">
        <f t="shared" si="15"/>
        <v xml:space="preserve"> Flow monitoring at sewage treatment works (wastewater)</v>
      </c>
    </row>
    <row r="975" spans="2:11">
      <c r="B975" s="68" t="s">
        <v>839</v>
      </c>
      <c r="C975" s="68" t="s">
        <v>275</v>
      </c>
      <c r="D975" s="68" t="s">
        <v>617</v>
      </c>
      <c r="E975" s="68" t="s">
        <v>900</v>
      </c>
      <c r="F975" s="68">
        <f>IF(Override!$G1015="",'APR Data'!$H975,Override!$G1015)</f>
        <v>165.16900000000001</v>
      </c>
      <c r="G975" s="68" t="s">
        <v>300</v>
      </c>
      <c r="H975" s="68" t="s">
        <v>889</v>
      </c>
      <c r="I975" s="68" t="s">
        <v>919</v>
      </c>
      <c r="J975" s="68" t="s">
        <v>870</v>
      </c>
      <c r="K975" s="68" t="str">
        <f t="shared" si="15"/>
        <v xml:space="preserve"> Schemes to increase flow to full treatment (wastewater)</v>
      </c>
    </row>
    <row r="976" spans="2:11">
      <c r="B976" s="68" t="s">
        <v>839</v>
      </c>
      <c r="C976" s="68" t="s">
        <v>275</v>
      </c>
      <c r="D976" s="68" t="s">
        <v>626</v>
      </c>
      <c r="E976" s="68" t="s">
        <v>900</v>
      </c>
      <c r="F976" s="68">
        <f>IF(Override!$G1016="",'APR Data'!$H976,Override!$G1016)</f>
        <v>92.313000000000002</v>
      </c>
      <c r="G976" s="68" t="s">
        <v>300</v>
      </c>
      <c r="H976" s="68" t="s">
        <v>889</v>
      </c>
      <c r="I976" s="68" t="s">
        <v>919</v>
      </c>
      <c r="J976" s="68" t="s">
        <v>871</v>
      </c>
      <c r="K976" s="68" t="str">
        <f t="shared" si="15"/>
        <v xml:space="preserve"> Schemes to increase storm tank capacity (wastewater)</v>
      </c>
    </row>
    <row r="977" spans="2:11">
      <c r="B977" s="68" t="s">
        <v>839</v>
      </c>
      <c r="C977" s="68" t="s">
        <v>275</v>
      </c>
      <c r="D977" s="68" t="s">
        <v>818</v>
      </c>
      <c r="E977" s="68" t="s">
        <v>900</v>
      </c>
      <c r="F977" s="68">
        <f>IF(Override!$G1017="",'APR Data'!$H977,Override!$G1017)</f>
        <v>0.32900000000000001</v>
      </c>
      <c r="G977" s="68" t="s">
        <v>300</v>
      </c>
      <c r="H977" s="68" t="s">
        <v>889</v>
      </c>
      <c r="I977" s="68" t="s">
        <v>919</v>
      </c>
      <c r="J977" s="68" t="s">
        <v>872</v>
      </c>
      <c r="K977" s="68" t="str">
        <f t="shared" si="15"/>
        <v xml:space="preserve"> Storage schemes to reduce spill frequency at CSOs, storm tanks, etc (wastewater)</v>
      </c>
    </row>
    <row r="978" spans="2:11">
      <c r="B978" s="68" t="s">
        <v>839</v>
      </c>
      <c r="C978" s="68" t="s">
        <v>275</v>
      </c>
      <c r="D978" s="68" t="s">
        <v>635</v>
      </c>
      <c r="E978" s="68" t="s">
        <v>900</v>
      </c>
      <c r="F978" s="68">
        <f>IF(Override!$G1018="",'APR Data'!$H978,Override!$G1018)</f>
        <v>3.649</v>
      </c>
      <c r="G978" s="68" t="s">
        <v>300</v>
      </c>
      <c r="H978" s="68" t="s">
        <v>889</v>
      </c>
      <c r="I978" s="68" t="s">
        <v>919</v>
      </c>
      <c r="J978" s="68" t="s">
        <v>873</v>
      </c>
      <c r="K978" s="68" t="str">
        <f t="shared" si="15"/>
        <v xml:space="preserve"> Chemical removals schemes (wastewater)</v>
      </c>
    </row>
    <row r="979" spans="2:11">
      <c r="B979" s="68" t="s">
        <v>839</v>
      </c>
      <c r="C979" s="68" t="s">
        <v>275</v>
      </c>
      <c r="D979" s="68" t="s">
        <v>644</v>
      </c>
      <c r="E979" s="68" t="s">
        <v>900</v>
      </c>
      <c r="F979" s="68">
        <f>IF(Override!$G1019="",'APR Data'!$H979,Override!$G1019)</f>
        <v>2.2309999999999999</v>
      </c>
      <c r="G979" s="68" t="s">
        <v>300</v>
      </c>
      <c r="H979" s="68" t="s">
        <v>889</v>
      </c>
      <c r="I979" s="68" t="s">
        <v>919</v>
      </c>
      <c r="J979" s="68" t="s">
        <v>874</v>
      </c>
      <c r="K979" s="68" t="str">
        <f t="shared" si="15"/>
        <v xml:space="preserve"> Chemicals monitoring/ investigations/ options appraisals (wastewater)</v>
      </c>
    </row>
    <row r="980" spans="2:11">
      <c r="B980" s="68" t="s">
        <v>839</v>
      </c>
      <c r="C980" s="68" t="s">
        <v>275</v>
      </c>
      <c r="D980" s="68" t="s">
        <v>650</v>
      </c>
      <c r="E980" s="68" t="s">
        <v>900</v>
      </c>
      <c r="F980" s="68">
        <f>IF(Override!$G1020="",'APR Data'!$H980,Override!$G1020)</f>
        <v>9.9969999999999999</v>
      </c>
      <c r="G980" s="68" t="s">
        <v>300</v>
      </c>
      <c r="H980" s="68" t="s">
        <v>889</v>
      </c>
      <c r="I980" s="68" t="s">
        <v>919</v>
      </c>
      <c r="J980" s="68" t="s">
        <v>875</v>
      </c>
      <c r="K980" s="68" t="str">
        <f t="shared" si="15"/>
        <v xml:space="preserve"> Nitrogen removal (wastewater)</v>
      </c>
    </row>
    <row r="981" spans="2:11">
      <c r="B981" s="68" t="s">
        <v>839</v>
      </c>
      <c r="C981" s="68" t="s">
        <v>275</v>
      </c>
      <c r="D981" s="68" t="s">
        <v>659</v>
      </c>
      <c r="E981" s="68" t="s">
        <v>900</v>
      </c>
      <c r="F981" s="68">
        <f>IF(Override!$G1021="",'APR Data'!$H981,Override!$G1021)</f>
        <v>270.70299999999997</v>
      </c>
      <c r="G981" s="68" t="s">
        <v>300</v>
      </c>
      <c r="H981" s="68" t="s">
        <v>889</v>
      </c>
      <c r="I981" s="68" t="s">
        <v>919</v>
      </c>
      <c r="J981" s="68" t="s">
        <v>876</v>
      </c>
      <c r="K981" s="68" t="str">
        <f t="shared" si="15"/>
        <v xml:space="preserve"> Phosphorus removal (wastewater)</v>
      </c>
    </row>
    <row r="982" spans="2:11">
      <c r="B982" s="68" t="s">
        <v>839</v>
      </c>
      <c r="C982" s="68" t="s">
        <v>275</v>
      </c>
      <c r="D982" s="68" t="s">
        <v>668</v>
      </c>
      <c r="E982" s="68" t="s">
        <v>900</v>
      </c>
      <c r="F982" s="68">
        <f>IF(Override!$G1022="",'APR Data'!$H982,Override!$G1022)</f>
        <v>35.073</v>
      </c>
      <c r="G982" s="68" t="s">
        <v>300</v>
      </c>
      <c r="H982" s="68" t="s">
        <v>889</v>
      </c>
      <c r="I982" s="68" t="s">
        <v>919</v>
      </c>
      <c r="J982" s="68" t="s">
        <v>877</v>
      </c>
      <c r="K982" s="68" t="str">
        <f t="shared" si="15"/>
        <v xml:space="preserve"> Reduction of sanitary parameters (wastewater)</v>
      </c>
    </row>
    <row r="983" spans="2:11">
      <c r="B983" s="68" t="s">
        <v>839</v>
      </c>
      <c r="C983" s="68" t="s">
        <v>275</v>
      </c>
      <c r="D983" s="68" t="s">
        <v>677</v>
      </c>
      <c r="E983" s="68" t="s">
        <v>900</v>
      </c>
      <c r="F983" s="68">
        <f>IF(Override!$G1023="",'APR Data'!$H983,Override!$G1023)</f>
        <v>15.167</v>
      </c>
      <c r="G983" s="68" t="s">
        <v>300</v>
      </c>
      <c r="H983" s="68" t="s">
        <v>889</v>
      </c>
      <c r="I983" s="68" t="s">
        <v>919</v>
      </c>
      <c r="J983" s="68" t="s">
        <v>878</v>
      </c>
      <c r="K983" s="68" t="str">
        <f t="shared" si="15"/>
        <v xml:space="preserve"> UV disinfection (or similar) (wastewater)</v>
      </c>
    </row>
    <row r="984" spans="2:11">
      <c r="B984" s="68" t="s">
        <v>839</v>
      </c>
      <c r="C984" s="68" t="s">
        <v>275</v>
      </c>
      <c r="D984" s="68" t="s">
        <v>686</v>
      </c>
      <c r="E984" s="68" t="s">
        <v>900</v>
      </c>
      <c r="F984" s="68">
        <f>IF(Override!$G1024="",'APR Data'!$H984,Override!$G1024)</f>
        <v>38.436</v>
      </c>
      <c r="G984" s="68" t="s">
        <v>300</v>
      </c>
      <c r="H984" s="68" t="s">
        <v>889</v>
      </c>
      <c r="I984" s="68" t="s">
        <v>919</v>
      </c>
      <c r="J984" s="68" t="s">
        <v>879</v>
      </c>
      <c r="K984" s="68" t="str">
        <f t="shared" si="15"/>
        <v xml:space="preserve"> Investigations (wastewater)</v>
      </c>
    </row>
    <row r="985" spans="2:11">
      <c r="B985" s="68" t="s">
        <v>839</v>
      </c>
      <c r="C985" s="68" t="s">
        <v>275</v>
      </c>
      <c r="D985" s="68" t="s">
        <v>692</v>
      </c>
      <c r="E985" s="68" t="s">
        <v>900</v>
      </c>
      <c r="F985" s="68">
        <f>IF(Override!$G1027="",'APR Data'!$H985,Override!$G1027)</f>
        <v>12.308</v>
      </c>
      <c r="G985" s="68" t="s">
        <v>300</v>
      </c>
      <c r="H985" s="68" t="s">
        <v>889</v>
      </c>
      <c r="I985" s="68" t="s">
        <v>919</v>
      </c>
      <c r="J985" s="68" t="s">
        <v>880</v>
      </c>
      <c r="K985" s="68" t="str">
        <f t="shared" si="15"/>
        <v xml:space="preserve"> First time sewerage (wastewater)</v>
      </c>
    </row>
    <row r="986" spans="2:11">
      <c r="B986" s="68" t="s">
        <v>839</v>
      </c>
      <c r="C986" s="68" t="s">
        <v>275</v>
      </c>
      <c r="D986" s="68" t="s">
        <v>701</v>
      </c>
      <c r="E986" s="68" t="s">
        <v>900</v>
      </c>
      <c r="F986" s="68">
        <f>IF(Override!$G1028="",'APR Data'!$H986,Override!$G1028)</f>
        <v>0</v>
      </c>
      <c r="G986" s="68" t="s">
        <v>300</v>
      </c>
      <c r="H986" s="68" t="s">
        <v>889</v>
      </c>
      <c r="I986" s="68" t="s">
        <v>919</v>
      </c>
      <c r="J986" s="68" t="s">
        <v>881</v>
      </c>
      <c r="K986" s="68" t="str">
        <f t="shared" si="15"/>
        <v xml:space="preserve"> Sludge enhancement (quality) (wastewater)</v>
      </c>
    </row>
    <row r="987" spans="2:11">
      <c r="B987" s="68" t="s">
        <v>839</v>
      </c>
      <c r="C987" s="68" t="s">
        <v>275</v>
      </c>
      <c r="D987" s="68" t="s">
        <v>710</v>
      </c>
      <c r="E987" s="68" t="s">
        <v>900</v>
      </c>
      <c r="F987" s="68">
        <f>IF(Override!$G1029="",'APR Data'!$H987,Override!$G1029)</f>
        <v>6.3</v>
      </c>
      <c r="G987" s="68" t="s">
        <v>300</v>
      </c>
      <c r="H987" s="68" t="s">
        <v>889</v>
      </c>
      <c r="I987" s="68" t="s">
        <v>919</v>
      </c>
      <c r="J987" s="68" t="s">
        <v>882</v>
      </c>
      <c r="K987" s="68" t="str">
        <f t="shared" si="15"/>
        <v xml:space="preserve"> Sludge enhancement (growth) (wastewater)</v>
      </c>
    </row>
    <row r="988" spans="2:11">
      <c r="B988" s="68" t="s">
        <v>839</v>
      </c>
      <c r="C988" s="68" t="s">
        <v>275</v>
      </c>
      <c r="D988" s="68" t="s">
        <v>719</v>
      </c>
      <c r="E988" s="68" t="s">
        <v>900</v>
      </c>
      <c r="F988" s="68">
        <f>IF(Override!$G1030="",'APR Data'!$H988,Override!$G1030)</f>
        <v>0</v>
      </c>
      <c r="G988" s="68" t="s">
        <v>300</v>
      </c>
      <c r="H988" s="68" t="s">
        <v>889</v>
      </c>
      <c r="I988" s="68" t="s">
        <v>919</v>
      </c>
      <c r="J988" s="68" t="s">
        <v>883</v>
      </c>
      <c r="K988" s="68" t="str">
        <f t="shared" si="15"/>
        <v xml:space="preserve"> Odour (wastewater)</v>
      </c>
    </row>
    <row r="989" spans="2:11">
      <c r="B989" s="68" t="s">
        <v>839</v>
      </c>
      <c r="C989" s="68" t="s">
        <v>275</v>
      </c>
      <c r="D989" s="68" t="s">
        <v>728</v>
      </c>
      <c r="E989" s="68" t="s">
        <v>900</v>
      </c>
      <c r="F989" s="68">
        <f>IF(Override!$G1031="",'APR Data'!$H989,Override!$G1031)</f>
        <v>0</v>
      </c>
      <c r="G989" s="68" t="s">
        <v>300</v>
      </c>
      <c r="H989" s="68" t="s">
        <v>889</v>
      </c>
      <c r="I989" s="68" t="s">
        <v>919</v>
      </c>
      <c r="J989" s="68" t="s">
        <v>884</v>
      </c>
      <c r="K989" s="68" t="str">
        <f t="shared" si="15"/>
        <v xml:space="preserve"> Enhancing resilience to low probability high consequence events (wastewater)</v>
      </c>
    </row>
    <row r="990" spans="2:11">
      <c r="B990" s="68" t="s">
        <v>839</v>
      </c>
      <c r="C990" s="68" t="s">
        <v>275</v>
      </c>
      <c r="D990" s="68" t="s">
        <v>737</v>
      </c>
      <c r="E990" s="68" t="s">
        <v>900</v>
      </c>
      <c r="F990" s="68">
        <f>IF(Override!$G1032="",'APR Data'!$H990,Override!$G1032)</f>
        <v>0</v>
      </c>
      <c r="G990" s="68" t="s">
        <v>300</v>
      </c>
      <c r="H990" s="68" t="s">
        <v>889</v>
      </c>
      <c r="I990" s="68" t="s">
        <v>919</v>
      </c>
      <c r="J990" s="68" t="s">
        <v>885</v>
      </c>
      <c r="K990" s="68" t="str">
        <f t="shared" si="15"/>
        <v xml:space="preserve"> Security - SEMD (wastewater)</v>
      </c>
    </row>
    <row r="991" spans="2:11">
      <c r="B991" s="68" t="s">
        <v>839</v>
      </c>
      <c r="C991" s="68" t="s">
        <v>275</v>
      </c>
      <c r="D991" s="68" t="s">
        <v>746</v>
      </c>
      <c r="E991" s="68" t="s">
        <v>900</v>
      </c>
      <c r="F991" s="68">
        <f>IF(Override!$G1033="",'APR Data'!$H991,Override!$G1033)</f>
        <v>0</v>
      </c>
      <c r="G991" s="68" t="s">
        <v>300</v>
      </c>
      <c r="H991" s="68" t="s">
        <v>889</v>
      </c>
      <c r="I991" s="68" t="s">
        <v>919</v>
      </c>
      <c r="J991" s="68" t="s">
        <v>886</v>
      </c>
      <c r="K991" s="68" t="str">
        <f t="shared" si="15"/>
        <v xml:space="preserve"> Security - Non-SEMD (wastewater)</v>
      </c>
    </row>
    <row r="992" spans="2:11">
      <c r="B992" s="68" t="s">
        <v>839</v>
      </c>
      <c r="C992" s="68" t="s">
        <v>275</v>
      </c>
      <c r="D992" s="68" t="s">
        <v>755</v>
      </c>
      <c r="E992" s="68" t="s">
        <v>900</v>
      </c>
      <c r="F992" s="68">
        <f>IF(Override!$G1034="",'APR Data'!$H992,Override!$G1034)</f>
        <v>59.466999999999999</v>
      </c>
      <c r="G992" s="68" t="s">
        <v>300</v>
      </c>
      <c r="H992" s="68" t="s">
        <v>889</v>
      </c>
      <c r="I992" s="68" t="s">
        <v>919</v>
      </c>
      <c r="J992" s="68" t="s">
        <v>887</v>
      </c>
      <c r="K992" s="68" t="str">
        <f t="shared" si="15"/>
        <v xml:space="preserve"> *Additional lines total (wastewater)</v>
      </c>
    </row>
    <row r="993" spans="2:11">
      <c r="B993" s="68" t="s">
        <v>839</v>
      </c>
      <c r="C993" s="68" t="s">
        <v>276</v>
      </c>
      <c r="D993" s="68" t="s">
        <v>302</v>
      </c>
      <c r="E993" s="68" t="s">
        <v>900</v>
      </c>
      <c r="F993" s="68">
        <f>IF(Override!$G1035="",'APR Data'!$H993,Override!$G1035)</f>
        <v>22.954000000000001</v>
      </c>
      <c r="G993" s="68" t="s">
        <v>300</v>
      </c>
      <c r="H993" s="68" t="s">
        <v>840</v>
      </c>
      <c r="I993" s="68" t="s">
        <v>919</v>
      </c>
      <c r="J993" s="92" t="s">
        <v>841</v>
      </c>
      <c r="K993" s="68" t="str">
        <f t="shared" si="15"/>
        <v>Ecological improvements at abstractions (water)</v>
      </c>
    </row>
    <row r="994" spans="2:11">
      <c r="B994" s="68" t="s">
        <v>839</v>
      </c>
      <c r="C994" s="68" t="s">
        <v>276</v>
      </c>
      <c r="D994" s="68" t="s">
        <v>311</v>
      </c>
      <c r="E994" s="68" t="s">
        <v>900</v>
      </c>
      <c r="F994" s="68">
        <f>IF(Override!$G1036="",'APR Data'!$H994,Override!$G1036)</f>
        <v>17.210999999999999</v>
      </c>
      <c r="G994" s="68" t="s">
        <v>300</v>
      </c>
      <c r="H994" s="68" t="s">
        <v>840</v>
      </c>
      <c r="I994" s="68" t="s">
        <v>919</v>
      </c>
      <c r="J994" s="92" t="s">
        <v>842</v>
      </c>
      <c r="K994" s="68" t="str">
        <f t="shared" si="15"/>
        <v>Eels Regulations (measures at intakes) (water)</v>
      </c>
    </row>
    <row r="995" spans="2:11">
      <c r="B995" s="68" t="s">
        <v>839</v>
      </c>
      <c r="C995" s="68" t="s">
        <v>276</v>
      </c>
      <c r="D995" s="68" t="s">
        <v>320</v>
      </c>
      <c r="E995" s="68" t="s">
        <v>900</v>
      </c>
      <c r="F995" s="68">
        <f>IF(Override!$G1037="",'APR Data'!$H995,Override!$G1037)</f>
        <v>0.36299999999999999</v>
      </c>
      <c r="G995" s="68" t="s">
        <v>300</v>
      </c>
      <c r="H995" s="68" t="s">
        <v>840</v>
      </c>
      <c r="I995" s="68" t="s">
        <v>919</v>
      </c>
      <c r="J995" s="92" t="s">
        <v>843</v>
      </c>
      <c r="K995" s="68" t="str">
        <f t="shared" si="15"/>
        <v>Invasive Non Native Species (water)</v>
      </c>
    </row>
    <row r="996" spans="2:11">
      <c r="B996" s="68" t="s">
        <v>839</v>
      </c>
      <c r="C996" s="68" t="s">
        <v>276</v>
      </c>
      <c r="D996" s="68" t="s">
        <v>329</v>
      </c>
      <c r="E996" s="68" t="s">
        <v>900</v>
      </c>
      <c r="F996" s="68">
        <f>IF(Override!$G1038="",'APR Data'!$H996,Override!$G1038)</f>
        <v>0</v>
      </c>
      <c r="G996" s="68" t="s">
        <v>300</v>
      </c>
      <c r="H996" s="68" t="s">
        <v>840</v>
      </c>
      <c r="I996" s="68" t="s">
        <v>919</v>
      </c>
      <c r="J996" s="68" t="s">
        <v>844</v>
      </c>
      <c r="K996" s="68" t="str">
        <f t="shared" si="15"/>
        <v>Drinking Water Protected Areas (schemes) (water)</v>
      </c>
    </row>
    <row r="997" spans="2:11">
      <c r="B997" s="68" t="s">
        <v>839</v>
      </c>
      <c r="C997" s="68" t="s">
        <v>276</v>
      </c>
      <c r="D997" s="68" t="s">
        <v>338</v>
      </c>
      <c r="E997" s="68" t="s">
        <v>900</v>
      </c>
      <c r="F997" s="68">
        <f>IF(Override!$G1039="",'APR Data'!$H997,Override!$G1039)</f>
        <v>13.941000000000001</v>
      </c>
      <c r="G997" s="68" t="s">
        <v>300</v>
      </c>
      <c r="H997" s="68" t="s">
        <v>840</v>
      </c>
      <c r="I997" s="68" t="s">
        <v>919</v>
      </c>
      <c r="J997" s="92" t="s">
        <v>845</v>
      </c>
      <c r="K997" s="68" t="str">
        <f t="shared" si="15"/>
        <v>Water Framework Directive measure (water)</v>
      </c>
    </row>
    <row r="998" spans="2:11">
      <c r="B998" s="68" t="s">
        <v>839</v>
      </c>
      <c r="C998" s="68" t="s">
        <v>276</v>
      </c>
      <c r="D998" s="68" t="s">
        <v>347</v>
      </c>
      <c r="E998" s="68" t="s">
        <v>900</v>
      </c>
      <c r="F998" s="68">
        <f>IF(Override!$G1040="",'APR Data'!$H998,Override!$G1040)</f>
        <v>0</v>
      </c>
      <c r="G998" s="68" t="s">
        <v>300</v>
      </c>
      <c r="H998" s="68" t="s">
        <v>840</v>
      </c>
      <c r="I998" s="68" t="s">
        <v>919</v>
      </c>
      <c r="J998" s="92" t="s">
        <v>846</v>
      </c>
      <c r="K998" s="68" t="str">
        <f t="shared" si="15"/>
        <v>Investigations (water)</v>
      </c>
    </row>
    <row r="999" spans="2:11">
      <c r="B999" s="68" t="s">
        <v>839</v>
      </c>
      <c r="C999" s="68" t="s">
        <v>276</v>
      </c>
      <c r="D999" s="68" t="s">
        <v>356</v>
      </c>
      <c r="E999" s="68" t="s">
        <v>900</v>
      </c>
      <c r="F999" s="68">
        <f>IF(Override!$G1041="",'APR Data'!$H999,Override!$G1041)</f>
        <v>3.9729999999999999</v>
      </c>
      <c r="G999" s="68" t="s">
        <v>300</v>
      </c>
      <c r="H999" s="68" t="s">
        <v>840</v>
      </c>
      <c r="I999" s="68" t="s">
        <v>919</v>
      </c>
      <c r="J999" s="92" t="s">
        <v>847</v>
      </c>
      <c r="K999" s="68" t="str">
        <f t="shared" si="15"/>
        <v>Supply-side improvements delivering benefits in 2020-2025 (water)</v>
      </c>
    </row>
    <row r="1000" spans="2:11">
      <c r="B1000" s="68" t="s">
        <v>839</v>
      </c>
      <c r="C1000" s="68" t="s">
        <v>276</v>
      </c>
      <c r="D1000" s="68" t="s">
        <v>365</v>
      </c>
      <c r="E1000" s="68" t="s">
        <v>900</v>
      </c>
      <c r="F1000" s="68">
        <f>IF(Override!$G1042="",'APR Data'!$H1000,Override!$G1042)</f>
        <v>36.497999999999998</v>
      </c>
      <c r="G1000" s="68" t="s">
        <v>300</v>
      </c>
      <c r="H1000" s="68" t="s">
        <v>840</v>
      </c>
      <c r="I1000" s="68" t="s">
        <v>919</v>
      </c>
      <c r="J1000" s="92" t="s">
        <v>848</v>
      </c>
      <c r="K1000" s="68" t="str">
        <f t="shared" si="15"/>
        <v>Demand-side improvements delivering benefits in 2020-2025 (excl leakage and metering) (water)</v>
      </c>
    </row>
    <row r="1001" spans="2:11">
      <c r="B1001" s="68" t="s">
        <v>839</v>
      </c>
      <c r="C1001" s="68" t="s">
        <v>276</v>
      </c>
      <c r="D1001" s="68" t="s">
        <v>374</v>
      </c>
      <c r="E1001" s="68" t="s">
        <v>900</v>
      </c>
      <c r="F1001" s="68">
        <f>IF(Override!$G1043="",'APR Data'!$H1001,Override!$G1043)</f>
        <v>0</v>
      </c>
      <c r="G1001" s="68" t="s">
        <v>300</v>
      </c>
      <c r="H1001" s="68" t="s">
        <v>840</v>
      </c>
      <c r="I1001" s="68" t="s">
        <v>919</v>
      </c>
      <c r="J1001" s="92" t="s">
        <v>849</v>
      </c>
      <c r="K1001" s="68" t="str">
        <f t="shared" si="15"/>
        <v>Leakage improvements delivering benefits in 2020-2025 (water)</v>
      </c>
    </row>
    <row r="1002" spans="2:11">
      <c r="B1002" s="68" t="s">
        <v>839</v>
      </c>
      <c r="C1002" s="68" t="s">
        <v>276</v>
      </c>
      <c r="D1002" s="68" t="s">
        <v>383</v>
      </c>
      <c r="E1002" s="68" t="s">
        <v>900</v>
      </c>
      <c r="F1002" s="68">
        <f>IF(Override!$G1044="",'APR Data'!$H1002,Override!$G1044)</f>
        <v>1.9770000000000001</v>
      </c>
      <c r="G1002" s="68" t="s">
        <v>300</v>
      </c>
      <c r="H1002" s="68" t="s">
        <v>840</v>
      </c>
      <c r="I1002" s="68" t="s">
        <v>919</v>
      </c>
      <c r="J1002" s="92" t="s">
        <v>850</v>
      </c>
      <c r="K1002" s="68" t="str">
        <f t="shared" si="15"/>
        <v>Internal interconnectors delivering benefits in 2020-2025 (water)</v>
      </c>
    </row>
    <row r="1003" spans="2:11">
      <c r="B1003" s="68" t="s">
        <v>839</v>
      </c>
      <c r="C1003" s="68" t="s">
        <v>276</v>
      </c>
      <c r="D1003" s="68" t="s">
        <v>826</v>
      </c>
      <c r="E1003" s="68" t="s">
        <v>900</v>
      </c>
      <c r="F1003" s="68">
        <f>IF(Override!$G1045="",'APR Data'!$H1003,Override!$G1045)</f>
        <v>1.129</v>
      </c>
      <c r="G1003" s="68" t="s">
        <v>300</v>
      </c>
      <c r="H1003" s="68" t="s">
        <v>840</v>
      </c>
      <c r="I1003" s="68" t="s">
        <v>919</v>
      </c>
      <c r="J1003" s="92" t="s">
        <v>851</v>
      </c>
      <c r="K1003" s="68" t="str">
        <f t="shared" si="15"/>
        <v>Supply demand balance improvements delivering benefits starting from 2026 (water)</v>
      </c>
    </row>
    <row r="1004" spans="2:11">
      <c r="B1004" s="68" t="s">
        <v>839</v>
      </c>
      <c r="C1004" s="68" t="s">
        <v>276</v>
      </c>
      <c r="D1004" s="68" t="s">
        <v>401</v>
      </c>
      <c r="E1004" s="68" t="s">
        <v>900</v>
      </c>
      <c r="F1004" s="68">
        <f>IF(Override!$G1046="",'APR Data'!$H1004,Override!$G1046)</f>
        <v>66.183000000000007</v>
      </c>
      <c r="G1004" s="68" t="s">
        <v>300</v>
      </c>
      <c r="H1004" s="68" t="s">
        <v>840</v>
      </c>
      <c r="I1004" s="68" t="s">
        <v>919</v>
      </c>
      <c r="J1004" s="92" t="s">
        <v>852</v>
      </c>
      <c r="K1004" s="68" t="str">
        <f t="shared" si="15"/>
        <v>Strategic regional water resources (water)</v>
      </c>
    </row>
    <row r="1005" spans="2:11">
      <c r="B1005" s="68" t="s">
        <v>839</v>
      </c>
      <c r="C1005" s="68" t="s">
        <v>276</v>
      </c>
      <c r="D1005" s="68" t="s">
        <v>410</v>
      </c>
      <c r="E1005" s="68" t="s">
        <v>900</v>
      </c>
      <c r="F1005" s="68">
        <f>IF(Override!$G1047="",'APR Data'!$H1005,Override!$G1047)</f>
        <v>295.77499999999998</v>
      </c>
      <c r="G1005" s="68" t="s">
        <v>300</v>
      </c>
      <c r="H1005" s="68" t="s">
        <v>840</v>
      </c>
      <c r="I1005" s="68" t="s">
        <v>919</v>
      </c>
      <c r="J1005" s="92" t="s">
        <v>853</v>
      </c>
      <c r="K1005" s="68" t="str">
        <f t="shared" si="15"/>
        <v>Total metering expenditure  (water)</v>
      </c>
    </row>
    <row r="1006" spans="2:11">
      <c r="B1006" s="68" t="s">
        <v>839</v>
      </c>
      <c r="C1006" s="68" t="s">
        <v>276</v>
      </c>
      <c r="D1006" s="68" t="s">
        <v>419</v>
      </c>
      <c r="E1006" s="68" t="s">
        <v>900</v>
      </c>
      <c r="F1006" s="68">
        <f>IF(Override!$G1048="",'APR Data'!$H1006,Override!$G1048)</f>
        <v>0</v>
      </c>
      <c r="G1006" s="68" t="s">
        <v>300</v>
      </c>
      <c r="H1006" s="68" t="s">
        <v>840</v>
      </c>
      <c r="I1006" s="68" t="s">
        <v>919</v>
      </c>
      <c r="J1006" s="92" t="s">
        <v>854</v>
      </c>
      <c r="K1006" s="68" t="str">
        <f t="shared" si="15"/>
        <v>Improvments to taste, odour and colour (water)</v>
      </c>
    </row>
    <row r="1007" spans="2:11">
      <c r="B1007" s="68" t="s">
        <v>839</v>
      </c>
      <c r="C1007" s="68" t="s">
        <v>276</v>
      </c>
      <c r="D1007" s="68" t="s">
        <v>428</v>
      </c>
      <c r="E1007" s="68" t="s">
        <v>900</v>
      </c>
      <c r="F1007" s="68">
        <f>IF(Override!$G1049="",'APR Data'!$H1007,Override!$G1049)</f>
        <v>0</v>
      </c>
      <c r="G1007" s="68" t="s">
        <v>300</v>
      </c>
      <c r="H1007" s="68" t="s">
        <v>840</v>
      </c>
      <c r="I1007" s="68" t="s">
        <v>920</v>
      </c>
      <c r="J1007" s="92" t="s">
        <v>855</v>
      </c>
      <c r="K1007" s="68" t="str">
        <f t="shared" si="15"/>
        <v>Addressing raw water deterioration (grey solutions) (water)</v>
      </c>
    </row>
    <row r="1008" spans="2:11">
      <c r="B1008" s="68" t="s">
        <v>839</v>
      </c>
      <c r="C1008" s="68" t="s">
        <v>276</v>
      </c>
      <c r="D1008" s="68" t="s">
        <v>436</v>
      </c>
      <c r="E1008" s="68" t="s">
        <v>900</v>
      </c>
      <c r="F1008" s="68">
        <f>IF(Override!$G1050="",'APR Data'!$H1008,Override!$G1050)</f>
        <v>0</v>
      </c>
      <c r="G1008" s="68" t="s">
        <v>300</v>
      </c>
      <c r="H1008" s="68" t="s">
        <v>840</v>
      </c>
      <c r="I1008" s="68" t="s">
        <v>920</v>
      </c>
      <c r="J1008" s="92" t="s">
        <v>856</v>
      </c>
      <c r="K1008" s="68" t="str">
        <f t="shared" si="15"/>
        <v>Addressing raw water deterioration (green solutions) (water)</v>
      </c>
    </row>
    <row r="1009" spans="2:11">
      <c r="B1009" s="68" t="s">
        <v>839</v>
      </c>
      <c r="C1009" s="68" t="s">
        <v>276</v>
      </c>
      <c r="D1009" s="68" t="s">
        <v>442</v>
      </c>
      <c r="E1009" s="68" t="s">
        <v>900</v>
      </c>
      <c r="F1009" s="68">
        <f>IF(Override!$G1051="",'APR Data'!$H1009,Override!$G1051)</f>
        <v>-0.40500000000000003</v>
      </c>
      <c r="G1009" s="68" t="s">
        <v>300</v>
      </c>
      <c r="H1009" s="68" t="s">
        <v>840</v>
      </c>
      <c r="I1009" s="68" t="s">
        <v>919</v>
      </c>
      <c r="J1009" s="92" t="s">
        <v>857</v>
      </c>
      <c r="K1009" s="68" t="str">
        <f t="shared" si="15"/>
        <v>Addressing raw water deterioration (total) (water)</v>
      </c>
    </row>
    <row r="1010" spans="2:11">
      <c r="B1010" s="68" t="s">
        <v>839</v>
      </c>
      <c r="C1010" s="68" t="s">
        <v>276</v>
      </c>
      <c r="D1010" s="68" t="s">
        <v>449</v>
      </c>
      <c r="E1010" s="68" t="s">
        <v>900</v>
      </c>
      <c r="F1010" s="68">
        <f>IF(Override!$G1052="",'APR Data'!$H1010,Override!$G1052)</f>
        <v>0</v>
      </c>
      <c r="G1010" s="68" t="s">
        <v>300</v>
      </c>
      <c r="H1010" s="68" t="s">
        <v>840</v>
      </c>
      <c r="I1010" s="68" t="s">
        <v>919</v>
      </c>
      <c r="J1010" s="92" t="s">
        <v>858</v>
      </c>
      <c r="K1010" s="68" t="str">
        <f t="shared" si="15"/>
        <v>Improvements to river flow (water)</v>
      </c>
    </row>
    <row r="1011" spans="2:11">
      <c r="B1011" s="68" t="s">
        <v>839</v>
      </c>
      <c r="C1011" s="68" t="s">
        <v>276</v>
      </c>
      <c r="D1011" s="68" t="s">
        <v>458</v>
      </c>
      <c r="E1011" s="68" t="s">
        <v>900</v>
      </c>
      <c r="F1011" s="68">
        <f>IF(Override!$G1053="",'APR Data'!$H1011,Override!$G1053)</f>
        <v>21.83</v>
      </c>
      <c r="G1011" s="68" t="s">
        <v>300</v>
      </c>
      <c r="H1011" s="68" t="s">
        <v>840</v>
      </c>
      <c r="I1011" s="68" t="s">
        <v>919</v>
      </c>
      <c r="J1011" s="92" t="s">
        <v>859</v>
      </c>
      <c r="K1011" s="68" t="str">
        <f t="shared" si="15"/>
        <v>Enhancing resilience to low probability high consequence events (water)</v>
      </c>
    </row>
    <row r="1012" spans="2:11">
      <c r="B1012" s="68" t="s">
        <v>839</v>
      </c>
      <c r="C1012" s="68" t="s">
        <v>276</v>
      </c>
      <c r="D1012" s="68" t="s">
        <v>467</v>
      </c>
      <c r="E1012" s="68" t="s">
        <v>900</v>
      </c>
      <c r="F1012" s="68">
        <f>IF(Override!$G1054="",'APR Data'!$H1012,Override!$G1054)</f>
        <v>0</v>
      </c>
      <c r="G1012" s="68" t="s">
        <v>300</v>
      </c>
      <c r="H1012" s="68" t="s">
        <v>840</v>
      </c>
      <c r="I1012" s="68" t="s">
        <v>920</v>
      </c>
      <c r="J1012" s="92" t="s">
        <v>860</v>
      </c>
      <c r="K1012" s="68" t="str">
        <f t="shared" si="15"/>
        <v>Conditioning water to reduce plumbosolvency (water)</v>
      </c>
    </row>
    <row r="1013" spans="2:11">
      <c r="B1013" s="68" t="s">
        <v>839</v>
      </c>
      <c r="C1013" s="68" t="s">
        <v>276</v>
      </c>
      <c r="D1013" s="68" t="s">
        <v>476</v>
      </c>
      <c r="E1013" s="68" t="s">
        <v>900</v>
      </c>
      <c r="F1013" s="68">
        <f>IF(Override!$G1055="",'APR Data'!$H1013,Override!$G1055)</f>
        <v>0</v>
      </c>
      <c r="G1013" s="68" t="s">
        <v>300</v>
      </c>
      <c r="H1013" s="68" t="s">
        <v>840</v>
      </c>
      <c r="I1013" s="68" t="s">
        <v>920</v>
      </c>
      <c r="J1013" s="92" t="s">
        <v>861</v>
      </c>
      <c r="K1013" s="68" t="str">
        <f t="shared" si="15"/>
        <v>Lead communication pipes replaced or relined for water quality(water)</v>
      </c>
    </row>
    <row r="1014" spans="2:11">
      <c r="B1014" s="68" t="s">
        <v>839</v>
      </c>
      <c r="C1014" s="68" t="s">
        <v>276</v>
      </c>
      <c r="D1014" s="68" t="s">
        <v>485</v>
      </c>
      <c r="E1014" s="68" t="s">
        <v>900</v>
      </c>
      <c r="F1014" s="68">
        <f>IF(Override!$G1056="",'APR Data'!$H1014,Override!$G1056)</f>
        <v>0</v>
      </c>
      <c r="G1014" s="68" t="s">
        <v>300</v>
      </c>
      <c r="H1014" s="68" t="s">
        <v>840</v>
      </c>
      <c r="I1014" s="68" t="s">
        <v>920</v>
      </c>
      <c r="J1014" s="92" t="s">
        <v>862</v>
      </c>
      <c r="K1014" s="68" t="str">
        <f t="shared" si="15"/>
        <v>Other lead reduction related activity (water)</v>
      </c>
    </row>
    <row r="1015" spans="2:11">
      <c r="B1015" s="68" t="s">
        <v>839</v>
      </c>
      <c r="C1015" s="68" t="s">
        <v>276</v>
      </c>
      <c r="D1015" s="68" t="s">
        <v>494</v>
      </c>
      <c r="E1015" s="68" t="s">
        <v>900</v>
      </c>
      <c r="F1015" s="68">
        <f>IF(Override!$G1057="",'APR Data'!$H1015,Override!$G1057)</f>
        <v>93.804000000000002</v>
      </c>
      <c r="G1015" s="68" t="s">
        <v>300</v>
      </c>
      <c r="H1015" s="68" t="s">
        <v>840</v>
      </c>
      <c r="I1015" s="68" t="s">
        <v>919</v>
      </c>
      <c r="J1015" s="92" t="s">
        <v>863</v>
      </c>
      <c r="K1015" s="68" t="str">
        <f t="shared" si="15"/>
        <v>Meeting lead standards (Total) (water)</v>
      </c>
    </row>
    <row r="1016" spans="2:11">
      <c r="B1016" s="68" t="s">
        <v>839</v>
      </c>
      <c r="C1016" s="68" t="s">
        <v>276</v>
      </c>
      <c r="D1016" s="68" t="s">
        <v>503</v>
      </c>
      <c r="E1016" s="68" t="s">
        <v>900</v>
      </c>
      <c r="F1016" s="68">
        <f>IF(Override!$G1058="",'APR Data'!$H1016,Override!$G1058)</f>
        <v>75.941000000000003</v>
      </c>
      <c r="G1016" s="68" t="s">
        <v>300</v>
      </c>
      <c r="H1016" s="68" t="s">
        <v>840</v>
      </c>
      <c r="I1016" s="68" t="s">
        <v>919</v>
      </c>
      <c r="J1016" s="92" t="s">
        <v>864</v>
      </c>
      <c r="K1016" s="68" t="str">
        <f t="shared" si="15"/>
        <v>Security - SEMD (water)</v>
      </c>
    </row>
    <row r="1017" spans="2:11">
      <c r="B1017" s="68" t="s">
        <v>839</v>
      </c>
      <c r="C1017" s="68" t="s">
        <v>276</v>
      </c>
      <c r="D1017" s="68" t="s">
        <v>512</v>
      </c>
      <c r="E1017" s="68" t="s">
        <v>900</v>
      </c>
      <c r="F1017" s="68">
        <f>IF(Override!$G1059="",'APR Data'!$H1017,Override!$G1059)</f>
        <v>0</v>
      </c>
      <c r="G1017" s="68" t="s">
        <v>300</v>
      </c>
      <c r="H1017" s="68" t="s">
        <v>840</v>
      </c>
      <c r="I1017" s="68" t="s">
        <v>919</v>
      </c>
      <c r="J1017" s="92" t="s">
        <v>865</v>
      </c>
      <c r="K1017" s="68" t="str">
        <f t="shared" si="15"/>
        <v>Security - Non-SEMD (water)</v>
      </c>
    </row>
    <row r="1018" spans="2:11">
      <c r="B1018" s="68" t="s">
        <v>839</v>
      </c>
      <c r="C1018" s="68" t="s">
        <v>276</v>
      </c>
      <c r="D1018" s="68" t="s">
        <v>521</v>
      </c>
      <c r="E1018" s="68" t="s">
        <v>900</v>
      </c>
      <c r="F1018" s="68">
        <f>IF(Override!$G1060="",'APR Data'!$H1018,Override!$G1060)</f>
        <v>153.80799999999999</v>
      </c>
      <c r="G1018" s="68" t="s">
        <v>300</v>
      </c>
      <c r="H1018" s="68" t="s">
        <v>840</v>
      </c>
      <c r="I1018" s="68" t="s">
        <v>919</v>
      </c>
      <c r="J1018" s="92" t="s">
        <v>866</v>
      </c>
      <c r="K1018" s="68" t="str">
        <f t="shared" si="15"/>
        <v>*Additional lines total (water)</v>
      </c>
    </row>
    <row r="1019" spans="2:11">
      <c r="B1019" s="68" t="s">
        <v>839</v>
      </c>
      <c r="C1019" s="68" t="s">
        <v>276</v>
      </c>
      <c r="D1019" s="68" t="s">
        <v>584</v>
      </c>
      <c r="E1019" s="68" t="s">
        <v>900</v>
      </c>
      <c r="F1019" s="68">
        <f>IF(Override!$G1061="",'APR Data'!$H1019,Override!$G1061)</f>
        <v>0.85799999999999998</v>
      </c>
      <c r="G1019" s="68" t="s">
        <v>300</v>
      </c>
      <c r="H1019" s="68" t="s">
        <v>840</v>
      </c>
      <c r="I1019" s="68" t="s">
        <v>919</v>
      </c>
      <c r="J1019" s="68" t="s">
        <v>867</v>
      </c>
      <c r="K1019" s="68" t="str">
        <f t="shared" si="15"/>
        <v>Conservation drivers (wastewater)</v>
      </c>
    </row>
    <row r="1020" spans="2:11">
      <c r="B1020" s="68" t="s">
        <v>839</v>
      </c>
      <c r="C1020" s="68" t="s">
        <v>276</v>
      </c>
      <c r="D1020" s="68" t="s">
        <v>593</v>
      </c>
      <c r="E1020" s="68" t="s">
        <v>900</v>
      </c>
      <c r="F1020" s="68">
        <f>IF(Override!$G1062="",'APR Data'!$H1020,Override!$G1062)</f>
        <v>6.7549999999999999</v>
      </c>
      <c r="G1020" s="68" t="s">
        <v>300</v>
      </c>
      <c r="H1020" s="68" t="s">
        <v>840</v>
      </c>
      <c r="I1020" s="68" t="s">
        <v>919</v>
      </c>
      <c r="J1020" s="68" t="s">
        <v>868</v>
      </c>
      <c r="K1020" s="68" t="str">
        <f t="shared" si="15"/>
        <v>Event Duration Monitoring at intermittent discharges (wastewater)</v>
      </c>
    </row>
    <row r="1021" spans="2:11">
      <c r="B1021" s="68" t="s">
        <v>839</v>
      </c>
      <c r="C1021" s="68" t="s">
        <v>276</v>
      </c>
      <c r="D1021" s="68" t="s">
        <v>602</v>
      </c>
      <c r="E1021" s="68" t="s">
        <v>900</v>
      </c>
      <c r="F1021" s="68">
        <f>IF(Override!$G1063="",'APR Data'!$H1021,Override!$G1063)</f>
        <v>17.760999999999999</v>
      </c>
      <c r="G1021" s="68" t="s">
        <v>300</v>
      </c>
      <c r="H1021" s="68" t="s">
        <v>840</v>
      </c>
      <c r="I1021" s="68" t="s">
        <v>919</v>
      </c>
      <c r="J1021" s="68" t="s">
        <v>869</v>
      </c>
      <c r="K1021" s="68" t="str">
        <f t="shared" si="15"/>
        <v>Flow monitoring at sewage treatment works (wastewater)</v>
      </c>
    </row>
    <row r="1022" spans="2:11">
      <c r="B1022" s="68" t="s">
        <v>839</v>
      </c>
      <c r="C1022" s="68" t="s">
        <v>276</v>
      </c>
      <c r="D1022" s="68" t="s">
        <v>611</v>
      </c>
      <c r="E1022" s="68" t="s">
        <v>900</v>
      </c>
      <c r="F1022" s="68">
        <f>IF(Override!$G1064="",'APR Data'!$H1022,Override!$G1064)</f>
        <v>93.914000000000001</v>
      </c>
      <c r="G1022" s="68" t="s">
        <v>300</v>
      </c>
      <c r="H1022" s="68" t="s">
        <v>840</v>
      </c>
      <c r="I1022" s="68" t="s">
        <v>919</v>
      </c>
      <c r="J1022" s="68" t="s">
        <v>870</v>
      </c>
      <c r="K1022" s="68" t="str">
        <f t="shared" si="15"/>
        <v>Schemes to increase flow to full treatment (wastewater)</v>
      </c>
    </row>
    <row r="1023" spans="2:11">
      <c r="B1023" s="68" t="s">
        <v>839</v>
      </c>
      <c r="C1023" s="68" t="s">
        <v>276</v>
      </c>
      <c r="D1023" s="68" t="s">
        <v>620</v>
      </c>
      <c r="E1023" s="68" t="s">
        <v>900</v>
      </c>
      <c r="F1023" s="68">
        <f>IF(Override!$G1065="",'APR Data'!$H1023,Override!$G1065)</f>
        <v>54.497</v>
      </c>
      <c r="G1023" s="68" t="s">
        <v>300</v>
      </c>
      <c r="H1023" s="68" t="s">
        <v>840</v>
      </c>
      <c r="I1023" s="68" t="s">
        <v>919</v>
      </c>
      <c r="J1023" s="68" t="s">
        <v>871</v>
      </c>
      <c r="K1023" s="68" t="str">
        <f t="shared" si="15"/>
        <v>Schemes to increase storm tank capacity (wastewater)</v>
      </c>
    </row>
    <row r="1024" spans="2:11">
      <c r="B1024" s="68" t="s">
        <v>839</v>
      </c>
      <c r="C1024" s="68" t="s">
        <v>276</v>
      </c>
      <c r="D1024" s="68" t="s">
        <v>812</v>
      </c>
      <c r="E1024" s="68" t="s">
        <v>900</v>
      </c>
      <c r="F1024" s="68">
        <f>IF(Override!$G1066="",'APR Data'!$H1024,Override!$G1066)</f>
        <v>0</v>
      </c>
      <c r="G1024" s="68" t="s">
        <v>300</v>
      </c>
      <c r="H1024" s="68" t="s">
        <v>840</v>
      </c>
      <c r="I1024" s="68" t="s">
        <v>919</v>
      </c>
      <c r="J1024" s="68" t="s">
        <v>872</v>
      </c>
      <c r="K1024" s="68" t="str">
        <f t="shared" si="15"/>
        <v>Storage schemes to reduce spill frequency at CSOs, storm tanks, etc (wastewater)</v>
      </c>
    </row>
    <row r="1025" spans="2:11">
      <c r="B1025" s="68" t="s">
        <v>839</v>
      </c>
      <c r="C1025" s="68" t="s">
        <v>276</v>
      </c>
      <c r="D1025" s="68" t="s">
        <v>629</v>
      </c>
      <c r="E1025" s="68" t="s">
        <v>900</v>
      </c>
      <c r="F1025" s="68">
        <f>IF(Override!$G1067="",'APR Data'!$H1025,Override!$G1067)</f>
        <v>3.1640000000000001</v>
      </c>
      <c r="G1025" s="68" t="s">
        <v>300</v>
      </c>
      <c r="H1025" s="68" t="s">
        <v>840</v>
      </c>
      <c r="I1025" s="68" t="s">
        <v>919</v>
      </c>
      <c r="J1025" s="68" t="s">
        <v>873</v>
      </c>
      <c r="K1025" s="68" t="str">
        <f t="shared" si="15"/>
        <v>Chemical removals schemes (wastewater)</v>
      </c>
    </row>
    <row r="1026" spans="2:11">
      <c r="B1026" s="68" t="s">
        <v>839</v>
      </c>
      <c r="C1026" s="68" t="s">
        <v>276</v>
      </c>
      <c r="D1026" s="68" t="s">
        <v>638</v>
      </c>
      <c r="E1026" s="68" t="s">
        <v>900</v>
      </c>
      <c r="F1026" s="68">
        <f>IF(Override!$G1068="",'APR Data'!$H1026,Override!$G1068)</f>
        <v>1.766</v>
      </c>
      <c r="G1026" s="68" t="s">
        <v>300</v>
      </c>
      <c r="H1026" s="68" t="s">
        <v>840</v>
      </c>
      <c r="I1026" s="68" t="s">
        <v>919</v>
      </c>
      <c r="J1026" s="68" t="s">
        <v>874</v>
      </c>
      <c r="K1026" s="68" t="str">
        <f t="shared" si="15"/>
        <v>Chemicals monitoring/ investigations/ options appraisals (wastewater)</v>
      </c>
    </row>
    <row r="1027" spans="2:11">
      <c r="B1027" s="68" t="s">
        <v>839</v>
      </c>
      <c r="C1027" s="68" t="s">
        <v>276</v>
      </c>
      <c r="D1027" s="68" t="s">
        <v>647</v>
      </c>
      <c r="E1027" s="68" t="s">
        <v>900</v>
      </c>
      <c r="F1027" s="68">
        <f>IF(Override!$G1069="",'APR Data'!$H1027,Override!$G1069)</f>
        <v>2.923</v>
      </c>
      <c r="G1027" s="68" t="s">
        <v>300</v>
      </c>
      <c r="H1027" s="68" t="s">
        <v>840</v>
      </c>
      <c r="I1027" s="68" t="s">
        <v>919</v>
      </c>
      <c r="J1027" s="68" t="s">
        <v>875</v>
      </c>
      <c r="K1027" s="68" t="str">
        <f t="shared" si="15"/>
        <v>Nitrogen removal (wastewater)</v>
      </c>
    </row>
    <row r="1028" spans="2:11">
      <c r="B1028" s="68" t="s">
        <v>839</v>
      </c>
      <c r="C1028" s="68" t="s">
        <v>276</v>
      </c>
      <c r="D1028" s="68" t="s">
        <v>653</v>
      </c>
      <c r="E1028" s="68" t="s">
        <v>900</v>
      </c>
      <c r="F1028" s="68">
        <f>IF(Override!$G1070="",'APR Data'!$H1028,Override!$G1070)</f>
        <v>117.782</v>
      </c>
      <c r="G1028" s="68" t="s">
        <v>300</v>
      </c>
      <c r="H1028" s="68" t="s">
        <v>840</v>
      </c>
      <c r="I1028" s="68" t="s">
        <v>919</v>
      </c>
      <c r="J1028" s="68" t="s">
        <v>876</v>
      </c>
      <c r="K1028" s="68" t="str">
        <f t="shared" si="15"/>
        <v>Phosphorus removal (wastewater)</v>
      </c>
    </row>
    <row r="1029" spans="2:11">
      <c r="B1029" s="68" t="s">
        <v>839</v>
      </c>
      <c r="C1029" s="68" t="s">
        <v>276</v>
      </c>
      <c r="D1029" s="68" t="s">
        <v>662</v>
      </c>
      <c r="E1029" s="68" t="s">
        <v>900</v>
      </c>
      <c r="F1029" s="68">
        <f>IF(Override!$G1071="",'APR Data'!$H1029,Override!$G1071)</f>
        <v>32.753</v>
      </c>
      <c r="G1029" s="68" t="s">
        <v>300</v>
      </c>
      <c r="H1029" s="68" t="s">
        <v>840</v>
      </c>
      <c r="I1029" s="68" t="s">
        <v>919</v>
      </c>
      <c r="J1029" s="68" t="s">
        <v>877</v>
      </c>
      <c r="K1029" s="68" t="str">
        <f t="shared" si="15"/>
        <v>Reduction of sanitary parameters (wastewater)</v>
      </c>
    </row>
    <row r="1030" spans="2:11">
      <c r="B1030" s="68" t="s">
        <v>839</v>
      </c>
      <c r="C1030" s="68" t="s">
        <v>276</v>
      </c>
      <c r="D1030" s="68" t="s">
        <v>671</v>
      </c>
      <c r="E1030" s="68" t="s">
        <v>900</v>
      </c>
      <c r="F1030" s="68">
        <f>IF(Override!$G1072="",'APR Data'!$H1030,Override!$G1072)</f>
        <v>1.167</v>
      </c>
      <c r="G1030" s="68" t="s">
        <v>300</v>
      </c>
      <c r="H1030" s="68" t="s">
        <v>840</v>
      </c>
      <c r="I1030" s="68" t="s">
        <v>919</v>
      </c>
      <c r="J1030" s="68" t="s">
        <v>878</v>
      </c>
      <c r="K1030" s="68" t="str">
        <f t="shared" si="15"/>
        <v>UV disinfection (or similar) (wastewater)</v>
      </c>
    </row>
    <row r="1031" spans="2:11">
      <c r="B1031" s="68" t="s">
        <v>839</v>
      </c>
      <c r="C1031" s="68" t="s">
        <v>276</v>
      </c>
      <c r="D1031" s="68" t="s">
        <v>680</v>
      </c>
      <c r="E1031" s="68" t="s">
        <v>900</v>
      </c>
      <c r="F1031" s="68">
        <f>IF(Override!$G1073="",'APR Data'!$H1031,Override!$G1073)</f>
        <v>6.9619999999999997</v>
      </c>
      <c r="G1031" s="68" t="s">
        <v>300</v>
      </c>
      <c r="H1031" s="68" t="s">
        <v>840</v>
      </c>
      <c r="I1031" s="68" t="s">
        <v>919</v>
      </c>
      <c r="J1031" s="68" t="s">
        <v>879</v>
      </c>
      <c r="K1031" s="68" t="str">
        <f t="shared" ref="K1031:K1094" si="16">RIGHT(D1031,LEN(D1031)-15)</f>
        <v>Investigations (wastewater)</v>
      </c>
    </row>
    <row r="1032" spans="2:11">
      <c r="B1032" s="68" t="s">
        <v>839</v>
      </c>
      <c r="C1032" s="68" t="s">
        <v>276</v>
      </c>
      <c r="D1032" s="68" t="s">
        <v>821</v>
      </c>
      <c r="E1032" s="68" t="s">
        <v>900</v>
      </c>
      <c r="F1032" s="68">
        <f>IF(Override!$G1076="",'APR Data'!$H1032,Override!$G1076)</f>
        <v>3.004</v>
      </c>
      <c r="G1032" s="68" t="s">
        <v>300</v>
      </c>
      <c r="H1032" s="68" t="s">
        <v>840</v>
      </c>
      <c r="I1032" s="68" t="s">
        <v>919</v>
      </c>
      <c r="J1032" s="68" t="s">
        <v>880</v>
      </c>
      <c r="K1032" s="68" t="str">
        <f t="shared" si="16"/>
        <v>First time sewerage (wastewater)</v>
      </c>
    </row>
    <row r="1033" spans="2:11">
      <c r="B1033" s="68" t="s">
        <v>839</v>
      </c>
      <c r="C1033" s="68" t="s">
        <v>276</v>
      </c>
      <c r="D1033" s="68" t="s">
        <v>695</v>
      </c>
      <c r="E1033" s="68" t="s">
        <v>900</v>
      </c>
      <c r="F1033" s="68">
        <f>IF(Override!$G1077="",'APR Data'!$H1033,Override!$G1077)</f>
        <v>12.632</v>
      </c>
      <c r="G1033" s="68" t="s">
        <v>300</v>
      </c>
      <c r="H1033" s="68" t="s">
        <v>840</v>
      </c>
      <c r="I1033" s="68" t="s">
        <v>919</v>
      </c>
      <c r="J1033" s="68" t="s">
        <v>881</v>
      </c>
      <c r="K1033" s="68" t="str">
        <f t="shared" si="16"/>
        <v>Sludge enhancement (quality) (wastewater)</v>
      </c>
    </row>
    <row r="1034" spans="2:11">
      <c r="B1034" s="68" t="s">
        <v>839</v>
      </c>
      <c r="C1034" s="68" t="s">
        <v>276</v>
      </c>
      <c r="D1034" s="68" t="s">
        <v>704</v>
      </c>
      <c r="E1034" s="68" t="s">
        <v>900</v>
      </c>
      <c r="F1034" s="68">
        <f>IF(Override!$G1078="",'APR Data'!$H1034,Override!$G1078)</f>
        <v>25.497</v>
      </c>
      <c r="G1034" s="68" t="s">
        <v>300</v>
      </c>
      <c r="H1034" s="68" t="s">
        <v>840</v>
      </c>
      <c r="I1034" s="68" t="s">
        <v>919</v>
      </c>
      <c r="J1034" s="68" t="s">
        <v>882</v>
      </c>
      <c r="K1034" s="68" t="str">
        <f t="shared" si="16"/>
        <v>Sludge enhancement (growth) (wastewater)</v>
      </c>
    </row>
    <row r="1035" spans="2:11">
      <c r="B1035" s="68" t="s">
        <v>839</v>
      </c>
      <c r="C1035" s="68" t="s">
        <v>276</v>
      </c>
      <c r="D1035" s="68" t="s">
        <v>713</v>
      </c>
      <c r="E1035" s="68" t="s">
        <v>900</v>
      </c>
      <c r="F1035" s="68">
        <f>IF(Override!$G1079="",'APR Data'!$H1035,Override!$G1079)</f>
        <v>0.91900000000000004</v>
      </c>
      <c r="G1035" s="68" t="s">
        <v>300</v>
      </c>
      <c r="H1035" s="68" t="s">
        <v>840</v>
      </c>
      <c r="I1035" s="68" t="s">
        <v>919</v>
      </c>
      <c r="J1035" s="68" t="s">
        <v>883</v>
      </c>
      <c r="K1035" s="68" t="str">
        <f t="shared" si="16"/>
        <v>Odour (wastewater)</v>
      </c>
    </row>
    <row r="1036" spans="2:11">
      <c r="B1036" s="68" t="s">
        <v>839</v>
      </c>
      <c r="C1036" s="68" t="s">
        <v>276</v>
      </c>
      <c r="D1036" s="68" t="s">
        <v>722</v>
      </c>
      <c r="E1036" s="68" t="s">
        <v>900</v>
      </c>
      <c r="F1036" s="68">
        <f>IF(Override!$G1080="",'APR Data'!$H1036,Override!$G1080)</f>
        <v>17.068999999999999</v>
      </c>
      <c r="G1036" s="68" t="s">
        <v>300</v>
      </c>
      <c r="H1036" s="68" t="s">
        <v>840</v>
      </c>
      <c r="I1036" s="68" t="s">
        <v>919</v>
      </c>
      <c r="J1036" s="68" t="s">
        <v>884</v>
      </c>
      <c r="K1036" s="68" t="str">
        <f t="shared" si="16"/>
        <v>Enhancing resilience to low probability high consequence events (wastewater)</v>
      </c>
    </row>
    <row r="1037" spans="2:11">
      <c r="B1037" s="68" t="s">
        <v>839</v>
      </c>
      <c r="C1037" s="68" t="s">
        <v>276</v>
      </c>
      <c r="D1037" s="68" t="s">
        <v>731</v>
      </c>
      <c r="E1037" s="68" t="s">
        <v>900</v>
      </c>
      <c r="F1037" s="68">
        <f>IF(Override!$G1081="",'APR Data'!$H1037,Override!$G1081)</f>
        <v>0.36699999999999999</v>
      </c>
      <c r="G1037" s="68" t="s">
        <v>300</v>
      </c>
      <c r="H1037" s="68" t="s">
        <v>840</v>
      </c>
      <c r="I1037" s="68" t="s">
        <v>919</v>
      </c>
      <c r="J1037" s="68" t="s">
        <v>885</v>
      </c>
      <c r="K1037" s="68" t="str">
        <f t="shared" si="16"/>
        <v>Security - SEMD (wastewater)</v>
      </c>
    </row>
    <row r="1038" spans="2:11">
      <c r="B1038" s="68" t="s">
        <v>839</v>
      </c>
      <c r="C1038" s="68" t="s">
        <v>276</v>
      </c>
      <c r="D1038" s="68" t="s">
        <v>740</v>
      </c>
      <c r="E1038" s="68" t="s">
        <v>900</v>
      </c>
      <c r="F1038" s="68">
        <f>IF(Override!$G1082="",'APR Data'!$H1038,Override!$G1082)</f>
        <v>0</v>
      </c>
      <c r="G1038" s="68" t="s">
        <v>300</v>
      </c>
      <c r="H1038" s="68" t="s">
        <v>840</v>
      </c>
      <c r="I1038" s="68" t="s">
        <v>919</v>
      </c>
      <c r="J1038" s="68" t="s">
        <v>886</v>
      </c>
      <c r="K1038" s="68" t="str">
        <f t="shared" si="16"/>
        <v>Security - Non-SEMD (wastewater)</v>
      </c>
    </row>
    <row r="1039" spans="2:11">
      <c r="B1039" s="68" t="s">
        <v>839</v>
      </c>
      <c r="C1039" s="68" t="s">
        <v>276</v>
      </c>
      <c r="D1039" s="68" t="s">
        <v>749</v>
      </c>
      <c r="E1039" s="68" t="s">
        <v>900</v>
      </c>
      <c r="F1039" s="68">
        <f>IF(Override!$G1083="",'APR Data'!$H1039,Override!$G1083)</f>
        <v>24.719000000000001</v>
      </c>
      <c r="G1039" s="68" t="s">
        <v>300</v>
      </c>
      <c r="H1039" s="68" t="s">
        <v>840</v>
      </c>
      <c r="I1039" s="68" t="s">
        <v>919</v>
      </c>
      <c r="J1039" s="68" t="s">
        <v>887</v>
      </c>
      <c r="K1039" s="68" t="str">
        <f t="shared" si="16"/>
        <v>*Additional lines total (wastewater)</v>
      </c>
    </row>
    <row r="1040" spans="2:11">
      <c r="B1040" s="68" t="s">
        <v>839</v>
      </c>
      <c r="C1040" s="68" t="s">
        <v>276</v>
      </c>
      <c r="D1040" s="68" t="s">
        <v>305</v>
      </c>
      <c r="E1040" s="68" t="s">
        <v>900</v>
      </c>
      <c r="F1040" s="68">
        <f>IF(Override!$G1084="",'APR Data'!$H1040,Override!$G1084)</f>
        <v>27.815999999999999</v>
      </c>
      <c r="G1040" s="68" t="s">
        <v>300</v>
      </c>
      <c r="H1040" s="68" t="s">
        <v>888</v>
      </c>
      <c r="I1040" s="68" t="s">
        <v>919</v>
      </c>
      <c r="J1040" s="92" t="s">
        <v>841</v>
      </c>
      <c r="K1040" s="68" t="str">
        <f t="shared" si="16"/>
        <v xml:space="preserve"> Ecological improvements at abstractions (water)</v>
      </c>
    </row>
    <row r="1041" spans="2:11">
      <c r="B1041" s="68" t="s">
        <v>839</v>
      </c>
      <c r="C1041" s="68" t="s">
        <v>276</v>
      </c>
      <c r="D1041" s="68" t="s">
        <v>314</v>
      </c>
      <c r="E1041" s="68" t="s">
        <v>900</v>
      </c>
      <c r="F1041" s="68">
        <f>IF(Override!$G1085="",'APR Data'!$H1041,Override!$G1085)</f>
        <v>0.39900000000000002</v>
      </c>
      <c r="G1041" s="68" t="s">
        <v>300</v>
      </c>
      <c r="H1041" s="68" t="s">
        <v>888</v>
      </c>
      <c r="I1041" s="68" t="s">
        <v>919</v>
      </c>
      <c r="J1041" s="92" t="s">
        <v>842</v>
      </c>
      <c r="K1041" s="68" t="str">
        <f t="shared" si="16"/>
        <v xml:space="preserve"> Eels Regulations (measures at intakes) (water)</v>
      </c>
    </row>
    <row r="1042" spans="2:11">
      <c r="B1042" s="68" t="s">
        <v>839</v>
      </c>
      <c r="C1042" s="68" t="s">
        <v>276</v>
      </c>
      <c r="D1042" s="68" t="s">
        <v>323</v>
      </c>
      <c r="E1042" s="68" t="s">
        <v>900</v>
      </c>
      <c r="F1042" s="68">
        <f>IF(Override!$G1086="",'APR Data'!$H1042,Override!$G1086)</f>
        <v>4.7530000000000001</v>
      </c>
      <c r="G1042" s="68" t="s">
        <v>300</v>
      </c>
      <c r="H1042" s="68" t="s">
        <v>888</v>
      </c>
      <c r="I1042" s="68" t="s">
        <v>919</v>
      </c>
      <c r="J1042" s="92" t="s">
        <v>843</v>
      </c>
      <c r="K1042" s="68" t="str">
        <f t="shared" si="16"/>
        <v xml:space="preserve"> Invasive Non Native Species (water)</v>
      </c>
    </row>
    <row r="1043" spans="2:11">
      <c r="B1043" s="68" t="s">
        <v>839</v>
      </c>
      <c r="C1043" s="68" t="s">
        <v>276</v>
      </c>
      <c r="D1043" s="68" t="s">
        <v>332</v>
      </c>
      <c r="E1043" s="68" t="s">
        <v>900</v>
      </c>
      <c r="F1043" s="68">
        <f>IF(Override!$G1087="",'APR Data'!$H1043,Override!$G1087)</f>
        <v>20.707999999999998</v>
      </c>
      <c r="G1043" s="68" t="s">
        <v>300</v>
      </c>
      <c r="H1043" s="68" t="s">
        <v>888</v>
      </c>
      <c r="I1043" s="68" t="s">
        <v>919</v>
      </c>
      <c r="J1043" s="68" t="s">
        <v>844</v>
      </c>
      <c r="K1043" s="68" t="str">
        <f t="shared" si="16"/>
        <v xml:space="preserve"> Drinking Water Protected Areas (schemes) (water)</v>
      </c>
    </row>
    <row r="1044" spans="2:11">
      <c r="B1044" s="68" t="s">
        <v>839</v>
      </c>
      <c r="C1044" s="68" t="s">
        <v>276</v>
      </c>
      <c r="D1044" s="68" t="s">
        <v>341</v>
      </c>
      <c r="E1044" s="68" t="s">
        <v>900</v>
      </c>
      <c r="F1044" s="68">
        <f>IF(Override!$G1088="",'APR Data'!$H1044,Override!$G1088)</f>
        <v>97.411000000000001</v>
      </c>
      <c r="G1044" s="68" t="s">
        <v>300</v>
      </c>
      <c r="H1044" s="68" t="s">
        <v>888</v>
      </c>
      <c r="I1044" s="68" t="s">
        <v>919</v>
      </c>
      <c r="J1044" s="92" t="s">
        <v>845</v>
      </c>
      <c r="K1044" s="68" t="str">
        <f t="shared" si="16"/>
        <v xml:space="preserve"> Water Framework Directive measure (water)</v>
      </c>
    </row>
    <row r="1045" spans="2:11">
      <c r="B1045" s="68" t="s">
        <v>839</v>
      </c>
      <c r="C1045" s="68" t="s">
        <v>276</v>
      </c>
      <c r="D1045" s="68" t="s">
        <v>350</v>
      </c>
      <c r="E1045" s="68" t="s">
        <v>900</v>
      </c>
      <c r="F1045" s="68">
        <f>IF(Override!$G1089="",'APR Data'!$H1045,Override!$G1089)</f>
        <v>0</v>
      </c>
      <c r="G1045" s="68" t="s">
        <v>300</v>
      </c>
      <c r="H1045" s="68" t="s">
        <v>888</v>
      </c>
      <c r="I1045" s="68" t="s">
        <v>919</v>
      </c>
      <c r="J1045" s="92" t="s">
        <v>846</v>
      </c>
      <c r="K1045" s="68" t="str">
        <f t="shared" si="16"/>
        <v xml:space="preserve"> Investigations (water)</v>
      </c>
    </row>
    <row r="1046" spans="2:11">
      <c r="B1046" s="68" t="s">
        <v>839</v>
      </c>
      <c r="C1046" s="68" t="s">
        <v>276</v>
      </c>
      <c r="D1046" s="68" t="s">
        <v>359</v>
      </c>
      <c r="E1046" s="68" t="s">
        <v>900</v>
      </c>
      <c r="F1046" s="68">
        <f>IF(Override!$G1090="",'APR Data'!$H1046,Override!$G1090)</f>
        <v>44.625</v>
      </c>
      <c r="G1046" s="68" t="s">
        <v>300</v>
      </c>
      <c r="H1046" s="68" t="s">
        <v>888</v>
      </c>
      <c r="I1046" s="68" t="s">
        <v>919</v>
      </c>
      <c r="J1046" s="92" t="s">
        <v>847</v>
      </c>
      <c r="K1046" s="68" t="str">
        <f t="shared" si="16"/>
        <v xml:space="preserve"> Supply-side improvements delivering benefits in 2020-2025 (water)</v>
      </c>
    </row>
    <row r="1047" spans="2:11">
      <c r="B1047" s="68" t="s">
        <v>839</v>
      </c>
      <c r="C1047" s="68" t="s">
        <v>276</v>
      </c>
      <c r="D1047" s="68" t="s">
        <v>368</v>
      </c>
      <c r="E1047" s="68" t="s">
        <v>900</v>
      </c>
      <c r="F1047" s="68">
        <f>IF(Override!$G1091="",'APR Data'!$H1047,Override!$G1091)</f>
        <v>32.331000000000003</v>
      </c>
      <c r="G1047" s="68" t="s">
        <v>300</v>
      </c>
      <c r="H1047" s="68" t="s">
        <v>888</v>
      </c>
      <c r="I1047" s="68" t="s">
        <v>919</v>
      </c>
      <c r="J1047" s="92" t="s">
        <v>848</v>
      </c>
      <c r="K1047" s="68" t="str">
        <f t="shared" si="16"/>
        <v xml:space="preserve"> Demand-side improvements delivering benefits in 2020-2025 (excl leakage and metering) (water)</v>
      </c>
    </row>
    <row r="1048" spans="2:11">
      <c r="B1048" s="68" t="s">
        <v>839</v>
      </c>
      <c r="C1048" s="68" t="s">
        <v>276</v>
      </c>
      <c r="D1048" s="68" t="s">
        <v>377</v>
      </c>
      <c r="E1048" s="68" t="s">
        <v>900</v>
      </c>
      <c r="F1048" s="68">
        <f>IF(Override!$G1092="",'APR Data'!$H1048,Override!$G1092)</f>
        <v>0</v>
      </c>
      <c r="G1048" s="68" t="s">
        <v>300</v>
      </c>
      <c r="H1048" s="68" t="s">
        <v>888</v>
      </c>
      <c r="I1048" s="68" t="s">
        <v>919</v>
      </c>
      <c r="J1048" s="92" t="s">
        <v>849</v>
      </c>
      <c r="K1048" s="68" t="str">
        <f t="shared" si="16"/>
        <v xml:space="preserve"> Leakage improvements delivering benefits in 2020-2025 (water)</v>
      </c>
    </row>
    <row r="1049" spans="2:11">
      <c r="B1049" s="68" t="s">
        <v>839</v>
      </c>
      <c r="C1049" s="68" t="s">
        <v>276</v>
      </c>
      <c r="D1049" s="68" t="s">
        <v>386</v>
      </c>
      <c r="E1049" s="68" t="s">
        <v>900</v>
      </c>
      <c r="F1049" s="68">
        <f>IF(Override!$G1093="",'APR Data'!$H1049,Override!$G1093)</f>
        <v>14.461</v>
      </c>
      <c r="G1049" s="68" t="s">
        <v>300</v>
      </c>
      <c r="H1049" s="68" t="s">
        <v>888</v>
      </c>
      <c r="I1049" s="68" t="s">
        <v>919</v>
      </c>
      <c r="J1049" s="92" t="s">
        <v>850</v>
      </c>
      <c r="K1049" s="68" t="str">
        <f t="shared" si="16"/>
        <v xml:space="preserve"> Internal interconnectors delivering benefits in 2020-2025 (water)</v>
      </c>
    </row>
    <row r="1050" spans="2:11">
      <c r="B1050" s="68" t="s">
        <v>839</v>
      </c>
      <c r="C1050" s="68" t="s">
        <v>276</v>
      </c>
      <c r="D1050" s="68" t="s">
        <v>827</v>
      </c>
      <c r="E1050" s="68" t="s">
        <v>900</v>
      </c>
      <c r="F1050" s="68">
        <f>IF(Override!$G1094="",'APR Data'!$H1050,Override!$G1094)</f>
        <v>5.1580000000000004</v>
      </c>
      <c r="G1050" s="68" t="s">
        <v>300</v>
      </c>
      <c r="H1050" s="68" t="s">
        <v>888</v>
      </c>
      <c r="I1050" s="68" t="s">
        <v>919</v>
      </c>
      <c r="J1050" s="92" t="s">
        <v>851</v>
      </c>
      <c r="K1050" s="68" t="str">
        <f t="shared" si="16"/>
        <v xml:space="preserve"> Supply demand balance improvements delivering benefits starting from 2026 (water)</v>
      </c>
    </row>
    <row r="1051" spans="2:11">
      <c r="B1051" s="68" t="s">
        <v>839</v>
      </c>
      <c r="C1051" s="68" t="s">
        <v>276</v>
      </c>
      <c r="D1051" s="68" t="s">
        <v>404</v>
      </c>
      <c r="E1051" s="68" t="s">
        <v>900</v>
      </c>
      <c r="F1051" s="68">
        <f>IF(Override!$G1095="",'APR Data'!$H1051,Override!$G1095)</f>
        <v>190.86099999999999</v>
      </c>
      <c r="G1051" s="68" t="s">
        <v>300</v>
      </c>
      <c r="H1051" s="68" t="s">
        <v>888</v>
      </c>
      <c r="I1051" s="68" t="s">
        <v>919</v>
      </c>
      <c r="J1051" s="92" t="s">
        <v>852</v>
      </c>
      <c r="K1051" s="68" t="str">
        <f t="shared" si="16"/>
        <v xml:space="preserve"> Strategic regional water resources (water)</v>
      </c>
    </row>
    <row r="1052" spans="2:11">
      <c r="B1052" s="68" t="s">
        <v>839</v>
      </c>
      <c r="C1052" s="68" t="s">
        <v>276</v>
      </c>
      <c r="D1052" s="68" t="s">
        <v>413</v>
      </c>
      <c r="E1052" s="68" t="s">
        <v>900</v>
      </c>
      <c r="F1052" s="68">
        <f>IF(Override!$G1096="",'APR Data'!$H1052,Override!$G1096)</f>
        <v>261.38799999999998</v>
      </c>
      <c r="G1052" s="68" t="s">
        <v>300</v>
      </c>
      <c r="H1052" s="68" t="s">
        <v>888</v>
      </c>
      <c r="I1052" s="68" t="s">
        <v>919</v>
      </c>
      <c r="J1052" s="92" t="s">
        <v>853</v>
      </c>
      <c r="K1052" s="68" t="str">
        <f t="shared" si="16"/>
        <v xml:space="preserve"> Total metering expenditure  (water)</v>
      </c>
    </row>
    <row r="1053" spans="2:11">
      <c r="B1053" s="68" t="s">
        <v>839</v>
      </c>
      <c r="C1053" s="68" t="s">
        <v>276</v>
      </c>
      <c r="D1053" s="68" t="s">
        <v>422</v>
      </c>
      <c r="E1053" s="68" t="s">
        <v>900</v>
      </c>
      <c r="F1053" s="68">
        <f>IF(Override!$G1097="",'APR Data'!$H1053,Override!$G1097)</f>
        <v>0</v>
      </c>
      <c r="G1053" s="68" t="s">
        <v>300</v>
      </c>
      <c r="H1053" s="68" t="s">
        <v>888</v>
      </c>
      <c r="I1053" s="68" t="s">
        <v>919</v>
      </c>
      <c r="J1053" s="92" t="s">
        <v>854</v>
      </c>
      <c r="K1053" s="68" t="str">
        <f t="shared" si="16"/>
        <v xml:space="preserve"> Improvments to taste, odour and colour (water)</v>
      </c>
    </row>
    <row r="1054" spans="2:11">
      <c r="B1054" s="68" t="s">
        <v>839</v>
      </c>
      <c r="C1054" s="68" t="s">
        <v>276</v>
      </c>
      <c r="D1054" s="68" t="s">
        <v>431</v>
      </c>
      <c r="E1054" s="68" t="s">
        <v>900</v>
      </c>
      <c r="F1054" s="68">
        <f>IF(Override!$G1098="",'APR Data'!$H1054,Override!$G1098)</f>
        <v>0</v>
      </c>
      <c r="G1054" s="68" t="s">
        <v>300</v>
      </c>
      <c r="H1054" s="68" t="s">
        <v>888</v>
      </c>
      <c r="I1054" s="68" t="s">
        <v>920</v>
      </c>
      <c r="J1054" s="92" t="s">
        <v>855</v>
      </c>
      <c r="K1054" s="68" t="str">
        <f t="shared" si="16"/>
        <v xml:space="preserve"> Addressing raw water deterioration (grey solutions) (water)</v>
      </c>
    </row>
    <row r="1055" spans="2:11">
      <c r="B1055" s="68" t="s">
        <v>839</v>
      </c>
      <c r="C1055" s="68" t="s">
        <v>276</v>
      </c>
      <c r="D1055" s="68" t="s">
        <v>438</v>
      </c>
      <c r="E1055" s="68" t="s">
        <v>900</v>
      </c>
      <c r="F1055" s="68">
        <f>IF(Override!$G1099="",'APR Data'!$H1055,Override!$G1099)</f>
        <v>0</v>
      </c>
      <c r="G1055" s="68" t="s">
        <v>300</v>
      </c>
      <c r="H1055" s="68" t="s">
        <v>888</v>
      </c>
      <c r="I1055" s="68" t="s">
        <v>920</v>
      </c>
      <c r="J1055" s="92" t="s">
        <v>856</v>
      </c>
      <c r="K1055" s="68" t="str">
        <f t="shared" si="16"/>
        <v xml:space="preserve"> Addressing raw water deterioration (green solutions) (water)</v>
      </c>
    </row>
    <row r="1056" spans="2:11">
      <c r="B1056" s="68" t="s">
        <v>839</v>
      </c>
      <c r="C1056" s="68" t="s">
        <v>276</v>
      </c>
      <c r="D1056" s="68" t="s">
        <v>444</v>
      </c>
      <c r="E1056" s="68" t="s">
        <v>900</v>
      </c>
      <c r="F1056" s="68">
        <f>IF(Override!$G1100="",'APR Data'!$H1056,Override!$G1100)</f>
        <v>9.6590000000000007</v>
      </c>
      <c r="G1056" s="68" t="s">
        <v>300</v>
      </c>
      <c r="H1056" s="68" t="s">
        <v>888</v>
      </c>
      <c r="I1056" s="68" t="s">
        <v>919</v>
      </c>
      <c r="J1056" s="92" t="s">
        <v>857</v>
      </c>
      <c r="K1056" s="68" t="str">
        <f t="shared" si="16"/>
        <v xml:space="preserve"> Addressing raw water deterioration (total) (water)</v>
      </c>
    </row>
    <row r="1057" spans="2:11">
      <c r="B1057" s="68" t="s">
        <v>839</v>
      </c>
      <c r="C1057" s="68" t="s">
        <v>276</v>
      </c>
      <c r="D1057" s="68" t="s">
        <v>452</v>
      </c>
      <c r="E1057" s="68" t="s">
        <v>900</v>
      </c>
      <c r="F1057" s="68">
        <f>IF(Override!$G1101="",'APR Data'!$H1057,Override!$G1101)</f>
        <v>0</v>
      </c>
      <c r="G1057" s="68" t="s">
        <v>300</v>
      </c>
      <c r="H1057" s="68" t="s">
        <v>888</v>
      </c>
      <c r="I1057" s="68" t="s">
        <v>919</v>
      </c>
      <c r="J1057" s="92" t="s">
        <v>858</v>
      </c>
      <c r="K1057" s="68" t="str">
        <f t="shared" si="16"/>
        <v xml:space="preserve"> Improvements to river flow (water)</v>
      </c>
    </row>
    <row r="1058" spans="2:11">
      <c r="B1058" s="68" t="s">
        <v>839</v>
      </c>
      <c r="C1058" s="68" t="s">
        <v>276</v>
      </c>
      <c r="D1058" s="68" t="s">
        <v>461</v>
      </c>
      <c r="E1058" s="68" t="s">
        <v>900</v>
      </c>
      <c r="F1058" s="68">
        <f>IF(Override!$G1102="",'APR Data'!$H1058,Override!$G1102)</f>
        <v>198.672</v>
      </c>
      <c r="G1058" s="68" t="s">
        <v>300</v>
      </c>
      <c r="H1058" s="68" t="s">
        <v>888</v>
      </c>
      <c r="I1058" s="68" t="s">
        <v>919</v>
      </c>
      <c r="J1058" s="92" t="s">
        <v>859</v>
      </c>
      <c r="K1058" s="68" t="str">
        <f t="shared" si="16"/>
        <v xml:space="preserve"> Enhancing resilience to low probability high consequence events (water)</v>
      </c>
    </row>
    <row r="1059" spans="2:11">
      <c r="B1059" s="68" t="s">
        <v>839</v>
      </c>
      <c r="C1059" s="68" t="s">
        <v>276</v>
      </c>
      <c r="D1059" s="68" t="s">
        <v>470</v>
      </c>
      <c r="E1059" s="68" t="s">
        <v>900</v>
      </c>
      <c r="F1059" s="68">
        <f>IF(Override!$G1103="",'APR Data'!$H1059,Override!$G1103)</f>
        <v>0</v>
      </c>
      <c r="G1059" s="68" t="s">
        <v>300</v>
      </c>
      <c r="H1059" s="68" t="s">
        <v>888</v>
      </c>
      <c r="I1059" s="68" t="s">
        <v>920</v>
      </c>
      <c r="J1059" s="92" t="s">
        <v>860</v>
      </c>
      <c r="K1059" s="68" t="str">
        <f t="shared" si="16"/>
        <v xml:space="preserve"> Conditioning water to reduce plumbosolvency (water)</v>
      </c>
    </row>
    <row r="1060" spans="2:11">
      <c r="B1060" s="68" t="s">
        <v>839</v>
      </c>
      <c r="C1060" s="68" t="s">
        <v>276</v>
      </c>
      <c r="D1060" s="68" t="s">
        <v>479</v>
      </c>
      <c r="E1060" s="68" t="s">
        <v>900</v>
      </c>
      <c r="F1060" s="68">
        <f>IF(Override!$G1104="",'APR Data'!$H1060,Override!$G1104)</f>
        <v>0</v>
      </c>
      <c r="G1060" s="68" t="s">
        <v>300</v>
      </c>
      <c r="H1060" s="68" t="s">
        <v>888</v>
      </c>
      <c r="I1060" s="68" t="s">
        <v>920</v>
      </c>
      <c r="J1060" s="92" t="s">
        <v>861</v>
      </c>
      <c r="K1060" s="68" t="str">
        <f t="shared" si="16"/>
        <v xml:space="preserve"> Lead communication pipes replaced or relined for water quality(water)</v>
      </c>
    </row>
    <row r="1061" spans="2:11">
      <c r="B1061" s="68" t="s">
        <v>839</v>
      </c>
      <c r="C1061" s="68" t="s">
        <v>276</v>
      </c>
      <c r="D1061" s="68" t="s">
        <v>488</v>
      </c>
      <c r="E1061" s="68" t="s">
        <v>900</v>
      </c>
      <c r="F1061" s="68">
        <f>IF(Override!$G1105="",'APR Data'!$H1061,Override!$G1105)</f>
        <v>0</v>
      </c>
      <c r="G1061" s="68" t="s">
        <v>300</v>
      </c>
      <c r="H1061" s="68" t="s">
        <v>888</v>
      </c>
      <c r="I1061" s="68" t="s">
        <v>920</v>
      </c>
      <c r="J1061" s="92" t="s">
        <v>862</v>
      </c>
      <c r="K1061" s="68" t="str">
        <f t="shared" si="16"/>
        <v xml:space="preserve"> Other lead reduction related activity (water)</v>
      </c>
    </row>
    <row r="1062" spans="2:11">
      <c r="B1062" s="68" t="s">
        <v>839</v>
      </c>
      <c r="C1062" s="68" t="s">
        <v>276</v>
      </c>
      <c r="D1062" s="68" t="s">
        <v>497</v>
      </c>
      <c r="E1062" s="68" t="s">
        <v>900</v>
      </c>
      <c r="F1062" s="68">
        <f>IF(Override!$G1106="",'APR Data'!$H1062,Override!$G1106)</f>
        <v>67.155000000000001</v>
      </c>
      <c r="G1062" s="68" t="s">
        <v>300</v>
      </c>
      <c r="H1062" s="68" t="s">
        <v>888</v>
      </c>
      <c r="I1062" s="68" t="s">
        <v>919</v>
      </c>
      <c r="J1062" s="92" t="s">
        <v>863</v>
      </c>
      <c r="K1062" s="68" t="str">
        <f t="shared" si="16"/>
        <v xml:space="preserve"> Meeting lead standards (Total) (water)</v>
      </c>
    </row>
    <row r="1063" spans="2:11">
      <c r="B1063" s="68" t="s">
        <v>839</v>
      </c>
      <c r="C1063" s="68" t="s">
        <v>276</v>
      </c>
      <c r="D1063" s="68" t="s">
        <v>506</v>
      </c>
      <c r="E1063" s="68" t="s">
        <v>900</v>
      </c>
      <c r="F1063" s="68">
        <f>IF(Override!$G1107="",'APR Data'!$H1063,Override!$G1107)</f>
        <v>14.506</v>
      </c>
      <c r="G1063" s="68" t="s">
        <v>300</v>
      </c>
      <c r="H1063" s="68" t="s">
        <v>888</v>
      </c>
      <c r="I1063" s="68" t="s">
        <v>919</v>
      </c>
      <c r="J1063" s="92" t="s">
        <v>864</v>
      </c>
      <c r="K1063" s="68" t="str">
        <f t="shared" si="16"/>
        <v xml:space="preserve"> Security - SEMD (water)</v>
      </c>
    </row>
    <row r="1064" spans="2:11">
      <c r="B1064" s="68" t="s">
        <v>839</v>
      </c>
      <c r="C1064" s="68" t="s">
        <v>276</v>
      </c>
      <c r="D1064" s="68" t="s">
        <v>515</v>
      </c>
      <c r="E1064" s="68" t="s">
        <v>900</v>
      </c>
      <c r="F1064" s="68">
        <f>IF(Override!$G1108="",'APR Data'!$H1064,Override!$G1108)</f>
        <v>0</v>
      </c>
      <c r="G1064" s="68" t="s">
        <v>300</v>
      </c>
      <c r="H1064" s="68" t="s">
        <v>888</v>
      </c>
      <c r="I1064" s="68" t="s">
        <v>919</v>
      </c>
      <c r="J1064" s="92" t="s">
        <v>865</v>
      </c>
      <c r="K1064" s="68" t="str">
        <f t="shared" si="16"/>
        <v xml:space="preserve"> Security - Non-SEMD (water)</v>
      </c>
    </row>
    <row r="1065" spans="2:11">
      <c r="B1065" s="68" t="s">
        <v>839</v>
      </c>
      <c r="C1065" s="68" t="s">
        <v>276</v>
      </c>
      <c r="D1065" s="68" t="s">
        <v>524</v>
      </c>
      <c r="E1065" s="68" t="s">
        <v>900</v>
      </c>
      <c r="F1065" s="68">
        <f>IF(Override!$G1109="",'APR Data'!$H1065,Override!$G1109)</f>
        <v>379.57</v>
      </c>
      <c r="G1065" s="68" t="s">
        <v>300</v>
      </c>
      <c r="H1065" s="68" t="s">
        <v>888</v>
      </c>
      <c r="I1065" s="68" t="s">
        <v>919</v>
      </c>
      <c r="J1065" s="92" t="s">
        <v>866</v>
      </c>
      <c r="K1065" s="68" t="str">
        <f t="shared" si="16"/>
        <v xml:space="preserve"> *Additional lines total (water)</v>
      </c>
    </row>
    <row r="1066" spans="2:11">
      <c r="B1066" s="68" t="s">
        <v>839</v>
      </c>
      <c r="C1066" s="68" t="s">
        <v>276</v>
      </c>
      <c r="D1066" s="68" t="s">
        <v>587</v>
      </c>
      <c r="E1066" s="68" t="s">
        <v>900</v>
      </c>
      <c r="F1066" s="68">
        <f>IF(Override!$G1110="",'APR Data'!$H1066,Override!$G1110)</f>
        <v>5.0209999999999999</v>
      </c>
      <c r="G1066" s="68" t="s">
        <v>300</v>
      </c>
      <c r="H1066" s="68" t="s">
        <v>888</v>
      </c>
      <c r="I1066" s="68" t="s">
        <v>919</v>
      </c>
      <c r="J1066" s="68" t="s">
        <v>867</v>
      </c>
      <c r="K1066" s="68" t="str">
        <f t="shared" si="16"/>
        <v xml:space="preserve"> Conservation drivers (wastewater)</v>
      </c>
    </row>
    <row r="1067" spans="2:11">
      <c r="B1067" s="68" t="s">
        <v>839</v>
      </c>
      <c r="C1067" s="68" t="s">
        <v>276</v>
      </c>
      <c r="D1067" s="68" t="s">
        <v>596</v>
      </c>
      <c r="E1067" s="68" t="s">
        <v>900</v>
      </c>
      <c r="F1067" s="68">
        <f>IF(Override!$G1111="",'APR Data'!$H1067,Override!$G1111)</f>
        <v>2.3519999999999999</v>
      </c>
      <c r="G1067" s="68" t="s">
        <v>300</v>
      </c>
      <c r="H1067" s="68" t="s">
        <v>888</v>
      </c>
      <c r="I1067" s="68" t="s">
        <v>919</v>
      </c>
      <c r="J1067" s="68" t="s">
        <v>868</v>
      </c>
      <c r="K1067" s="68" t="str">
        <f t="shared" si="16"/>
        <v xml:space="preserve"> Event Duration Monitoring at intermittent discharges (wastewater)</v>
      </c>
    </row>
    <row r="1068" spans="2:11">
      <c r="B1068" s="68" t="s">
        <v>839</v>
      </c>
      <c r="C1068" s="68" t="s">
        <v>276</v>
      </c>
      <c r="D1068" s="68" t="s">
        <v>605</v>
      </c>
      <c r="E1068" s="68" t="s">
        <v>900</v>
      </c>
      <c r="F1068" s="68">
        <f>IF(Override!$G1112="",'APR Data'!$H1068,Override!$G1112)</f>
        <v>11.467000000000001</v>
      </c>
      <c r="G1068" s="68" t="s">
        <v>300</v>
      </c>
      <c r="H1068" s="68" t="s">
        <v>888</v>
      </c>
      <c r="I1068" s="68" t="s">
        <v>919</v>
      </c>
      <c r="J1068" s="68" t="s">
        <v>869</v>
      </c>
      <c r="K1068" s="68" t="str">
        <f t="shared" si="16"/>
        <v xml:space="preserve"> Flow monitoring at sewage treatment works (wastewater)</v>
      </c>
    </row>
    <row r="1069" spans="2:11">
      <c r="B1069" s="68" t="s">
        <v>839</v>
      </c>
      <c r="C1069" s="68" t="s">
        <v>276</v>
      </c>
      <c r="D1069" s="68" t="s">
        <v>614</v>
      </c>
      <c r="E1069" s="68" t="s">
        <v>900</v>
      </c>
      <c r="F1069" s="68">
        <f>IF(Override!$G1113="",'APR Data'!$H1069,Override!$G1113)</f>
        <v>63.953000000000003</v>
      </c>
      <c r="G1069" s="68" t="s">
        <v>300</v>
      </c>
      <c r="H1069" s="68" t="s">
        <v>888</v>
      </c>
      <c r="I1069" s="68" t="s">
        <v>919</v>
      </c>
      <c r="J1069" s="68" t="s">
        <v>870</v>
      </c>
      <c r="K1069" s="68" t="str">
        <f t="shared" si="16"/>
        <v xml:space="preserve"> Schemes to increase flow to full treatment (wastewater)</v>
      </c>
    </row>
    <row r="1070" spans="2:11">
      <c r="B1070" s="68" t="s">
        <v>839</v>
      </c>
      <c r="C1070" s="68" t="s">
        <v>276</v>
      </c>
      <c r="D1070" s="68" t="s">
        <v>623</v>
      </c>
      <c r="E1070" s="68" t="s">
        <v>900</v>
      </c>
      <c r="F1070" s="68">
        <f>IF(Override!$G1114="",'APR Data'!$H1070,Override!$G1114)</f>
        <v>44.244999999999997</v>
      </c>
      <c r="G1070" s="68" t="s">
        <v>300</v>
      </c>
      <c r="H1070" s="68" t="s">
        <v>888</v>
      </c>
      <c r="I1070" s="68" t="s">
        <v>919</v>
      </c>
      <c r="J1070" s="68" t="s">
        <v>871</v>
      </c>
      <c r="K1070" s="68" t="str">
        <f t="shared" si="16"/>
        <v xml:space="preserve"> Schemes to increase storm tank capacity (wastewater)</v>
      </c>
    </row>
    <row r="1071" spans="2:11">
      <c r="B1071" s="68" t="s">
        <v>839</v>
      </c>
      <c r="C1071" s="68" t="s">
        <v>276</v>
      </c>
      <c r="D1071" s="68" t="s">
        <v>815</v>
      </c>
      <c r="E1071" s="68" t="s">
        <v>900</v>
      </c>
      <c r="F1071" s="68">
        <f>IF(Override!$G1115="",'APR Data'!$H1071,Override!$G1115)</f>
        <v>0</v>
      </c>
      <c r="G1071" s="68" t="s">
        <v>300</v>
      </c>
      <c r="H1071" s="68" t="s">
        <v>888</v>
      </c>
      <c r="I1071" s="68" t="s">
        <v>919</v>
      </c>
      <c r="J1071" s="68" t="s">
        <v>872</v>
      </c>
      <c r="K1071" s="68" t="str">
        <f t="shared" si="16"/>
        <v xml:space="preserve"> Storage schemes to reduce spill frequency at CSOs, storm tanks, etc (wastewater)</v>
      </c>
    </row>
    <row r="1072" spans="2:11">
      <c r="B1072" s="68" t="s">
        <v>839</v>
      </c>
      <c r="C1072" s="68" t="s">
        <v>276</v>
      </c>
      <c r="D1072" s="68" t="s">
        <v>632</v>
      </c>
      <c r="E1072" s="68" t="s">
        <v>900</v>
      </c>
      <c r="F1072" s="68">
        <f>IF(Override!$G1116="",'APR Data'!$H1072,Override!$G1116)</f>
        <v>7.3650000000000002</v>
      </c>
      <c r="G1072" s="68" t="s">
        <v>300</v>
      </c>
      <c r="H1072" s="68" t="s">
        <v>888</v>
      </c>
      <c r="I1072" s="68" t="s">
        <v>919</v>
      </c>
      <c r="J1072" s="68" t="s">
        <v>873</v>
      </c>
      <c r="K1072" s="68" t="str">
        <f t="shared" si="16"/>
        <v xml:space="preserve"> Chemical removals schemes (wastewater)</v>
      </c>
    </row>
    <row r="1073" spans="2:11">
      <c r="B1073" s="68" t="s">
        <v>839</v>
      </c>
      <c r="C1073" s="68" t="s">
        <v>276</v>
      </c>
      <c r="D1073" s="68" t="s">
        <v>641</v>
      </c>
      <c r="E1073" s="68" t="s">
        <v>900</v>
      </c>
      <c r="F1073" s="68">
        <f>IF(Override!$G1117="",'APR Data'!$H1073,Override!$G1117)</f>
        <v>3.4529999999999998</v>
      </c>
      <c r="G1073" s="68" t="s">
        <v>300</v>
      </c>
      <c r="H1073" s="68" t="s">
        <v>888</v>
      </c>
      <c r="I1073" s="68" t="s">
        <v>919</v>
      </c>
      <c r="J1073" s="68" t="s">
        <v>874</v>
      </c>
      <c r="K1073" s="68" t="str">
        <f t="shared" si="16"/>
        <v xml:space="preserve"> Chemicals monitoring/ investigations/ options appraisals (wastewater)</v>
      </c>
    </row>
    <row r="1074" spans="2:11">
      <c r="B1074" s="68" t="s">
        <v>839</v>
      </c>
      <c r="C1074" s="68" t="s">
        <v>276</v>
      </c>
      <c r="D1074" s="68" t="s">
        <v>824</v>
      </c>
      <c r="E1074" s="68" t="s">
        <v>900</v>
      </c>
      <c r="F1074" s="68">
        <f>IF(Override!$G1118="",'APR Data'!$H1074,Override!$G1118)</f>
        <v>0</v>
      </c>
      <c r="G1074" s="68" t="s">
        <v>300</v>
      </c>
      <c r="H1074" s="68" t="s">
        <v>888</v>
      </c>
      <c r="I1074" s="68" t="s">
        <v>919</v>
      </c>
      <c r="J1074" s="68" t="s">
        <v>875</v>
      </c>
      <c r="K1074" s="68" t="str">
        <f t="shared" si="16"/>
        <v xml:space="preserve"> Nitrogen removal (wastewater)</v>
      </c>
    </row>
    <row r="1075" spans="2:11">
      <c r="B1075" s="68" t="s">
        <v>839</v>
      </c>
      <c r="C1075" s="68" t="s">
        <v>276</v>
      </c>
      <c r="D1075" s="68" t="s">
        <v>656</v>
      </c>
      <c r="E1075" s="68" t="s">
        <v>900</v>
      </c>
      <c r="F1075" s="68">
        <f>IF(Override!$G1119="",'APR Data'!$H1075,Override!$G1119)</f>
        <v>299.2</v>
      </c>
      <c r="G1075" s="68" t="s">
        <v>300</v>
      </c>
      <c r="H1075" s="68" t="s">
        <v>888</v>
      </c>
      <c r="I1075" s="68" t="s">
        <v>919</v>
      </c>
      <c r="J1075" s="68" t="s">
        <v>876</v>
      </c>
      <c r="K1075" s="68" t="str">
        <f t="shared" si="16"/>
        <v xml:space="preserve"> Phosphorus removal (wastewater)</v>
      </c>
    </row>
    <row r="1076" spans="2:11">
      <c r="B1076" s="68" t="s">
        <v>839</v>
      </c>
      <c r="C1076" s="68" t="s">
        <v>276</v>
      </c>
      <c r="D1076" s="68" t="s">
        <v>665</v>
      </c>
      <c r="E1076" s="68" t="s">
        <v>900</v>
      </c>
      <c r="F1076" s="68">
        <f>IF(Override!$G1120="",'APR Data'!$H1076,Override!$G1120)</f>
        <v>55.463999999999999</v>
      </c>
      <c r="G1076" s="68" t="s">
        <v>300</v>
      </c>
      <c r="H1076" s="68" t="s">
        <v>888</v>
      </c>
      <c r="I1076" s="68" t="s">
        <v>919</v>
      </c>
      <c r="J1076" s="68" t="s">
        <v>877</v>
      </c>
      <c r="K1076" s="68" t="str">
        <f t="shared" si="16"/>
        <v xml:space="preserve"> Reduction of sanitary parameters (wastewater)</v>
      </c>
    </row>
    <row r="1077" spans="2:11">
      <c r="B1077" s="68" t="s">
        <v>839</v>
      </c>
      <c r="C1077" s="68" t="s">
        <v>276</v>
      </c>
      <c r="D1077" s="68" t="s">
        <v>674</v>
      </c>
      <c r="E1077" s="68" t="s">
        <v>900</v>
      </c>
      <c r="F1077" s="68">
        <f>IF(Override!$G1121="",'APR Data'!$H1077,Override!$G1121)</f>
        <v>0</v>
      </c>
      <c r="G1077" s="68" t="s">
        <v>300</v>
      </c>
      <c r="H1077" s="68" t="s">
        <v>888</v>
      </c>
      <c r="I1077" s="68" t="s">
        <v>919</v>
      </c>
      <c r="J1077" s="68" t="s">
        <v>878</v>
      </c>
      <c r="K1077" s="68" t="str">
        <f t="shared" si="16"/>
        <v xml:space="preserve"> UV disinfection (or similar) (wastewater)</v>
      </c>
    </row>
    <row r="1078" spans="2:11">
      <c r="B1078" s="68" t="s">
        <v>839</v>
      </c>
      <c r="C1078" s="68" t="s">
        <v>276</v>
      </c>
      <c r="D1078" s="68" t="s">
        <v>683</v>
      </c>
      <c r="E1078" s="68" t="s">
        <v>900</v>
      </c>
      <c r="F1078" s="68">
        <f>IF(Override!$G1122="",'APR Data'!$H1078,Override!$G1122)</f>
        <v>1.327</v>
      </c>
      <c r="G1078" s="68" t="s">
        <v>300</v>
      </c>
      <c r="H1078" s="68" t="s">
        <v>888</v>
      </c>
      <c r="I1078" s="68" t="s">
        <v>919</v>
      </c>
      <c r="J1078" s="68" t="s">
        <v>879</v>
      </c>
      <c r="K1078" s="68" t="str">
        <f t="shared" si="16"/>
        <v xml:space="preserve"> Investigations (wastewater)</v>
      </c>
    </row>
    <row r="1079" spans="2:11">
      <c r="B1079" s="68" t="s">
        <v>839</v>
      </c>
      <c r="C1079" s="68" t="s">
        <v>276</v>
      </c>
      <c r="D1079" s="68" t="s">
        <v>689</v>
      </c>
      <c r="E1079" s="68" t="s">
        <v>900</v>
      </c>
      <c r="F1079" s="68">
        <f>IF(Override!$G1125="",'APR Data'!$H1079,Override!$G1125)</f>
        <v>3.0870000000000002</v>
      </c>
      <c r="G1079" s="68" t="s">
        <v>300</v>
      </c>
      <c r="H1079" s="68" t="s">
        <v>888</v>
      </c>
      <c r="I1079" s="68" t="s">
        <v>919</v>
      </c>
      <c r="J1079" s="68" t="s">
        <v>880</v>
      </c>
      <c r="K1079" s="68" t="str">
        <f t="shared" si="16"/>
        <v xml:space="preserve"> First time sewerage (wastewater)</v>
      </c>
    </row>
    <row r="1080" spans="2:11">
      <c r="B1080" s="68" t="s">
        <v>839</v>
      </c>
      <c r="C1080" s="68" t="s">
        <v>276</v>
      </c>
      <c r="D1080" s="68" t="s">
        <v>698</v>
      </c>
      <c r="E1080" s="68" t="s">
        <v>900</v>
      </c>
      <c r="F1080" s="68">
        <f>IF(Override!$G1126="",'APR Data'!$H1080,Override!$G1126)</f>
        <v>0</v>
      </c>
      <c r="G1080" s="68" t="s">
        <v>300</v>
      </c>
      <c r="H1080" s="68" t="s">
        <v>888</v>
      </c>
      <c r="I1080" s="68" t="s">
        <v>919</v>
      </c>
      <c r="J1080" s="68" t="s">
        <v>881</v>
      </c>
      <c r="K1080" s="68" t="str">
        <f t="shared" si="16"/>
        <v xml:space="preserve"> Sludge enhancement (quality) (wastewater)</v>
      </c>
    </row>
    <row r="1081" spans="2:11">
      <c r="B1081" s="68" t="s">
        <v>839</v>
      </c>
      <c r="C1081" s="68" t="s">
        <v>276</v>
      </c>
      <c r="D1081" s="68" t="s">
        <v>707</v>
      </c>
      <c r="E1081" s="68" t="s">
        <v>900</v>
      </c>
      <c r="F1081" s="68">
        <f>IF(Override!$G1127="",'APR Data'!$H1081,Override!$G1127)</f>
        <v>0</v>
      </c>
      <c r="G1081" s="68" t="s">
        <v>300</v>
      </c>
      <c r="H1081" s="68" t="s">
        <v>888</v>
      </c>
      <c r="I1081" s="68" t="s">
        <v>919</v>
      </c>
      <c r="J1081" s="68" t="s">
        <v>882</v>
      </c>
      <c r="K1081" s="68" t="str">
        <f t="shared" si="16"/>
        <v xml:space="preserve"> Sludge enhancement (growth) (wastewater)</v>
      </c>
    </row>
    <row r="1082" spans="2:11">
      <c r="B1082" s="68" t="s">
        <v>839</v>
      </c>
      <c r="C1082" s="68" t="s">
        <v>276</v>
      </c>
      <c r="D1082" s="68" t="s">
        <v>716</v>
      </c>
      <c r="E1082" s="68" t="s">
        <v>900</v>
      </c>
      <c r="F1082" s="68">
        <f>IF(Override!$G1128="",'APR Data'!$H1082,Override!$G1128)</f>
        <v>10.375999999999999</v>
      </c>
      <c r="G1082" s="68" t="s">
        <v>300</v>
      </c>
      <c r="H1082" s="68" t="s">
        <v>888</v>
      </c>
      <c r="I1082" s="68" t="s">
        <v>919</v>
      </c>
      <c r="J1082" s="68" t="s">
        <v>883</v>
      </c>
      <c r="K1082" s="68" t="str">
        <f t="shared" si="16"/>
        <v xml:space="preserve"> Odour (wastewater)</v>
      </c>
    </row>
    <row r="1083" spans="2:11">
      <c r="B1083" s="68" t="s">
        <v>839</v>
      </c>
      <c r="C1083" s="68" t="s">
        <v>276</v>
      </c>
      <c r="D1083" s="68" t="s">
        <v>725</v>
      </c>
      <c r="E1083" s="68" t="s">
        <v>900</v>
      </c>
      <c r="F1083" s="68">
        <f>IF(Override!$G1129="",'APR Data'!$H1083,Override!$G1129)</f>
        <v>12.420999999999999</v>
      </c>
      <c r="G1083" s="68" t="s">
        <v>300</v>
      </c>
      <c r="H1083" s="68" t="s">
        <v>888</v>
      </c>
      <c r="I1083" s="68" t="s">
        <v>919</v>
      </c>
      <c r="J1083" s="68" t="s">
        <v>884</v>
      </c>
      <c r="K1083" s="68" t="str">
        <f t="shared" si="16"/>
        <v xml:space="preserve"> Enhancing resilience to low probability high consequence events (wastewater)</v>
      </c>
    </row>
    <row r="1084" spans="2:11">
      <c r="B1084" s="68" t="s">
        <v>839</v>
      </c>
      <c r="C1084" s="68" t="s">
        <v>276</v>
      </c>
      <c r="D1084" s="68" t="s">
        <v>734</v>
      </c>
      <c r="E1084" s="68" t="s">
        <v>900</v>
      </c>
      <c r="F1084" s="68">
        <f>IF(Override!$G1130="",'APR Data'!$H1084,Override!$G1130)</f>
        <v>5.2619999999999996</v>
      </c>
      <c r="G1084" s="68" t="s">
        <v>300</v>
      </c>
      <c r="H1084" s="68" t="s">
        <v>888</v>
      </c>
      <c r="I1084" s="68" t="s">
        <v>919</v>
      </c>
      <c r="J1084" s="68" t="s">
        <v>885</v>
      </c>
      <c r="K1084" s="68" t="str">
        <f t="shared" si="16"/>
        <v xml:space="preserve"> Security - SEMD (wastewater)</v>
      </c>
    </row>
    <row r="1085" spans="2:11">
      <c r="B1085" s="68" t="s">
        <v>839</v>
      </c>
      <c r="C1085" s="68" t="s">
        <v>276</v>
      </c>
      <c r="D1085" s="68" t="s">
        <v>743</v>
      </c>
      <c r="E1085" s="68" t="s">
        <v>900</v>
      </c>
      <c r="F1085" s="68">
        <f>IF(Override!$G1131="",'APR Data'!$H1085,Override!$G1131)</f>
        <v>0</v>
      </c>
      <c r="G1085" s="68" t="s">
        <v>300</v>
      </c>
      <c r="H1085" s="68" t="s">
        <v>888</v>
      </c>
      <c r="I1085" s="68" t="s">
        <v>919</v>
      </c>
      <c r="J1085" s="68" t="s">
        <v>886</v>
      </c>
      <c r="K1085" s="68" t="str">
        <f t="shared" si="16"/>
        <v xml:space="preserve"> Security - Non-SEMD (wastewater)</v>
      </c>
    </row>
    <row r="1086" spans="2:11">
      <c r="B1086" s="68" t="s">
        <v>839</v>
      </c>
      <c r="C1086" s="68" t="s">
        <v>276</v>
      </c>
      <c r="D1086" s="68" t="s">
        <v>752</v>
      </c>
      <c r="E1086" s="68" t="s">
        <v>900</v>
      </c>
      <c r="F1086" s="68">
        <f>IF(Override!$G1132="",'APR Data'!$H1086,Override!$G1132)</f>
        <v>0</v>
      </c>
      <c r="G1086" s="68" t="s">
        <v>300</v>
      </c>
      <c r="H1086" s="68" t="s">
        <v>888</v>
      </c>
      <c r="I1086" s="68" t="s">
        <v>919</v>
      </c>
      <c r="J1086" s="68" t="s">
        <v>887</v>
      </c>
      <c r="K1086" s="68" t="str">
        <f t="shared" si="16"/>
        <v xml:space="preserve"> *Additional lines total (wastewater)</v>
      </c>
    </row>
    <row r="1087" spans="2:11">
      <c r="B1087" s="68" t="s">
        <v>839</v>
      </c>
      <c r="C1087" s="68" t="s">
        <v>276</v>
      </c>
      <c r="D1087" s="68" t="s">
        <v>308</v>
      </c>
      <c r="E1087" s="68" t="s">
        <v>900</v>
      </c>
      <c r="F1087" s="68">
        <f>IF(Override!$G1133="",'APR Data'!$H1087,Override!$G1133)</f>
        <v>32.597000000000001</v>
      </c>
      <c r="G1087" s="68" t="s">
        <v>300</v>
      </c>
      <c r="H1087" s="68" t="s">
        <v>889</v>
      </c>
      <c r="I1087" s="68" t="s">
        <v>919</v>
      </c>
      <c r="J1087" s="92" t="s">
        <v>841</v>
      </c>
      <c r="K1087" s="68" t="str">
        <f t="shared" si="16"/>
        <v xml:space="preserve"> Ecological improvements at abstractions (water)</v>
      </c>
    </row>
    <row r="1088" spans="2:11">
      <c r="B1088" s="68" t="s">
        <v>839</v>
      </c>
      <c r="C1088" s="68" t="s">
        <v>276</v>
      </c>
      <c r="D1088" s="68" t="s">
        <v>317</v>
      </c>
      <c r="E1088" s="68" t="s">
        <v>900</v>
      </c>
      <c r="F1088" s="68">
        <f>IF(Override!$G1134="",'APR Data'!$H1088,Override!$G1134)</f>
        <v>0.46800000000000003</v>
      </c>
      <c r="G1088" s="68" t="s">
        <v>300</v>
      </c>
      <c r="H1088" s="68" t="s">
        <v>889</v>
      </c>
      <c r="I1088" s="68" t="s">
        <v>919</v>
      </c>
      <c r="J1088" s="92" t="s">
        <v>842</v>
      </c>
      <c r="K1088" s="68" t="str">
        <f t="shared" si="16"/>
        <v xml:space="preserve"> Eels Regulations (measures at intakes) (water)</v>
      </c>
    </row>
    <row r="1089" spans="2:11">
      <c r="B1089" s="68" t="s">
        <v>839</v>
      </c>
      <c r="C1089" s="68" t="s">
        <v>276</v>
      </c>
      <c r="D1089" s="68" t="s">
        <v>326</v>
      </c>
      <c r="E1089" s="68" t="s">
        <v>900</v>
      </c>
      <c r="F1089" s="68">
        <f>IF(Override!$G1135="",'APR Data'!$H1089,Override!$G1135)</f>
        <v>5.57</v>
      </c>
      <c r="G1089" s="68" t="s">
        <v>300</v>
      </c>
      <c r="H1089" s="68" t="s">
        <v>889</v>
      </c>
      <c r="I1089" s="68" t="s">
        <v>919</v>
      </c>
      <c r="J1089" s="92" t="s">
        <v>843</v>
      </c>
      <c r="K1089" s="68" t="str">
        <f t="shared" si="16"/>
        <v xml:space="preserve"> Invasive Non Native Species (water)</v>
      </c>
    </row>
    <row r="1090" spans="2:11">
      <c r="B1090" s="68" t="s">
        <v>839</v>
      </c>
      <c r="C1090" s="68" t="s">
        <v>276</v>
      </c>
      <c r="D1090" s="68" t="s">
        <v>335</v>
      </c>
      <c r="E1090" s="68" t="s">
        <v>900</v>
      </c>
      <c r="F1090" s="68">
        <f>IF(Override!$G1136="",'APR Data'!$H1090,Override!$G1136)</f>
        <v>24.265999999999998</v>
      </c>
      <c r="G1090" s="68" t="s">
        <v>300</v>
      </c>
      <c r="H1090" s="68" t="s">
        <v>889</v>
      </c>
      <c r="I1090" s="68" t="s">
        <v>919</v>
      </c>
      <c r="J1090" s="68" t="s">
        <v>844</v>
      </c>
      <c r="K1090" s="68" t="str">
        <f t="shared" si="16"/>
        <v xml:space="preserve"> Drinking Water Protected Areas (schemes) (water)</v>
      </c>
    </row>
    <row r="1091" spans="2:11">
      <c r="B1091" s="68" t="s">
        <v>839</v>
      </c>
      <c r="C1091" s="68" t="s">
        <v>276</v>
      </c>
      <c r="D1091" s="68" t="s">
        <v>344</v>
      </c>
      <c r="E1091" s="68" t="s">
        <v>900</v>
      </c>
      <c r="F1091" s="68">
        <f>IF(Override!$G1137="",'APR Data'!$H1091,Override!$G1137)</f>
        <v>118.90600000000001</v>
      </c>
      <c r="G1091" s="68" t="s">
        <v>300</v>
      </c>
      <c r="H1091" s="68" t="s">
        <v>889</v>
      </c>
      <c r="I1091" s="68" t="s">
        <v>919</v>
      </c>
      <c r="J1091" s="92" t="s">
        <v>845</v>
      </c>
      <c r="K1091" s="68" t="str">
        <f t="shared" si="16"/>
        <v xml:space="preserve"> Water Framework Directive measure (water)</v>
      </c>
    </row>
    <row r="1092" spans="2:11">
      <c r="B1092" s="68" t="s">
        <v>839</v>
      </c>
      <c r="C1092" s="68" t="s">
        <v>276</v>
      </c>
      <c r="D1092" s="68" t="s">
        <v>353</v>
      </c>
      <c r="E1092" s="68" t="s">
        <v>900</v>
      </c>
      <c r="F1092" s="68">
        <f>IF(Override!$G1138="",'APR Data'!$H1092,Override!$G1138)</f>
        <v>0</v>
      </c>
      <c r="G1092" s="68" t="s">
        <v>300</v>
      </c>
      <c r="H1092" s="68" t="s">
        <v>889</v>
      </c>
      <c r="I1092" s="68" t="s">
        <v>919</v>
      </c>
      <c r="J1092" s="92" t="s">
        <v>846</v>
      </c>
      <c r="K1092" s="68" t="str">
        <f t="shared" si="16"/>
        <v xml:space="preserve"> Investigations (water)</v>
      </c>
    </row>
    <row r="1093" spans="2:11">
      <c r="B1093" s="68" t="s">
        <v>839</v>
      </c>
      <c r="C1093" s="68" t="s">
        <v>276</v>
      </c>
      <c r="D1093" s="68" t="s">
        <v>362</v>
      </c>
      <c r="E1093" s="68" t="s">
        <v>900</v>
      </c>
      <c r="F1093" s="68">
        <f>IF(Override!$G1139="",'APR Data'!$H1093,Override!$G1139)</f>
        <v>52.526000000000003</v>
      </c>
      <c r="G1093" s="68" t="s">
        <v>300</v>
      </c>
      <c r="H1093" s="68" t="s">
        <v>889</v>
      </c>
      <c r="I1093" s="68" t="s">
        <v>919</v>
      </c>
      <c r="J1093" s="92" t="s">
        <v>847</v>
      </c>
      <c r="K1093" s="68" t="str">
        <f t="shared" si="16"/>
        <v xml:space="preserve"> Supply-side improvements delivering benefits in 2020-2025 (water)</v>
      </c>
    </row>
    <row r="1094" spans="2:11">
      <c r="B1094" s="68" t="s">
        <v>839</v>
      </c>
      <c r="C1094" s="68" t="s">
        <v>276</v>
      </c>
      <c r="D1094" s="68" t="s">
        <v>371</v>
      </c>
      <c r="E1094" s="68" t="s">
        <v>900</v>
      </c>
      <c r="F1094" s="68">
        <f>IF(Override!$G1140="",'APR Data'!$H1094,Override!$G1140)</f>
        <v>40.018999999999998</v>
      </c>
      <c r="G1094" s="68" t="s">
        <v>300</v>
      </c>
      <c r="H1094" s="68" t="s">
        <v>889</v>
      </c>
      <c r="I1094" s="68" t="s">
        <v>919</v>
      </c>
      <c r="J1094" s="92" t="s">
        <v>848</v>
      </c>
      <c r="K1094" s="68" t="str">
        <f t="shared" si="16"/>
        <v xml:space="preserve"> Demand-side improvements delivering benefits in 2020-2025 (excl leakage and metering) (water)</v>
      </c>
    </row>
    <row r="1095" spans="2:11">
      <c r="B1095" s="68" t="s">
        <v>839</v>
      </c>
      <c r="C1095" s="68" t="s">
        <v>276</v>
      </c>
      <c r="D1095" s="68" t="s">
        <v>380</v>
      </c>
      <c r="E1095" s="68" t="s">
        <v>900</v>
      </c>
      <c r="F1095" s="68">
        <f>IF(Override!$G1141="",'APR Data'!$H1095,Override!$G1141)</f>
        <v>0</v>
      </c>
      <c r="G1095" s="68" t="s">
        <v>300</v>
      </c>
      <c r="H1095" s="68" t="s">
        <v>889</v>
      </c>
      <c r="I1095" s="68" t="s">
        <v>919</v>
      </c>
      <c r="J1095" s="92" t="s">
        <v>849</v>
      </c>
      <c r="K1095" s="68" t="str">
        <f t="shared" ref="K1095:K1158" si="17">RIGHT(D1095,LEN(D1095)-15)</f>
        <v xml:space="preserve"> Leakage improvements delivering benefits in 2020-2025 (water)</v>
      </c>
    </row>
    <row r="1096" spans="2:11">
      <c r="B1096" s="68" t="s">
        <v>839</v>
      </c>
      <c r="C1096" s="68" t="s">
        <v>276</v>
      </c>
      <c r="D1096" s="68" t="s">
        <v>389</v>
      </c>
      <c r="E1096" s="68" t="s">
        <v>900</v>
      </c>
      <c r="F1096" s="68">
        <f>IF(Override!$G1142="",'APR Data'!$H1096,Override!$G1142)</f>
        <v>17.899999999999999</v>
      </c>
      <c r="G1096" s="68" t="s">
        <v>300</v>
      </c>
      <c r="H1096" s="68" t="s">
        <v>889</v>
      </c>
      <c r="I1096" s="68" t="s">
        <v>919</v>
      </c>
      <c r="J1096" s="92" t="s">
        <v>850</v>
      </c>
      <c r="K1096" s="68" t="str">
        <f t="shared" si="17"/>
        <v xml:space="preserve"> Internal interconnectors delivering benefits in 2020-2025 (water)</v>
      </c>
    </row>
    <row r="1097" spans="2:11">
      <c r="B1097" s="68" t="s">
        <v>839</v>
      </c>
      <c r="C1097" s="68" t="s">
        <v>276</v>
      </c>
      <c r="D1097" s="68" t="s">
        <v>828</v>
      </c>
      <c r="E1097" s="68" t="s">
        <v>900</v>
      </c>
      <c r="F1097" s="68">
        <f>IF(Override!$G1143="",'APR Data'!$H1097,Override!$G1143)</f>
        <v>6.0709999999999997</v>
      </c>
      <c r="G1097" s="68" t="s">
        <v>300</v>
      </c>
      <c r="H1097" s="68" t="s">
        <v>889</v>
      </c>
      <c r="I1097" s="68" t="s">
        <v>919</v>
      </c>
      <c r="J1097" s="92" t="s">
        <v>851</v>
      </c>
      <c r="K1097" s="68" t="str">
        <f t="shared" si="17"/>
        <v xml:space="preserve"> Supply demand balance improvements delivering benefits starting from 2026 (water)</v>
      </c>
    </row>
    <row r="1098" spans="2:11">
      <c r="B1098" s="68" t="s">
        <v>839</v>
      </c>
      <c r="C1098" s="68" t="s">
        <v>276</v>
      </c>
      <c r="D1098" s="68" t="s">
        <v>407</v>
      </c>
      <c r="E1098" s="68" t="s">
        <v>900</v>
      </c>
      <c r="F1098" s="68">
        <f>IF(Override!$G1144="",'APR Data'!$H1098,Override!$G1144)</f>
        <v>223.34899999999999</v>
      </c>
      <c r="G1098" s="68" t="s">
        <v>300</v>
      </c>
      <c r="H1098" s="68" t="s">
        <v>889</v>
      </c>
      <c r="I1098" s="68" t="s">
        <v>919</v>
      </c>
      <c r="J1098" s="92" t="s">
        <v>852</v>
      </c>
      <c r="K1098" s="68" t="str">
        <f t="shared" si="17"/>
        <v xml:space="preserve"> Strategic regional water resources (water)</v>
      </c>
    </row>
    <row r="1099" spans="2:11">
      <c r="B1099" s="68" t="s">
        <v>839</v>
      </c>
      <c r="C1099" s="68" t="s">
        <v>276</v>
      </c>
      <c r="D1099" s="68" t="s">
        <v>416</v>
      </c>
      <c r="E1099" s="68" t="s">
        <v>900</v>
      </c>
      <c r="F1099" s="68">
        <f>IF(Override!$G1145="",'APR Data'!$H1099,Override!$G1145)</f>
        <v>342.90699999999998</v>
      </c>
      <c r="G1099" s="68" t="s">
        <v>300</v>
      </c>
      <c r="H1099" s="68" t="s">
        <v>889</v>
      </c>
      <c r="I1099" s="68" t="s">
        <v>919</v>
      </c>
      <c r="J1099" s="92" t="s">
        <v>853</v>
      </c>
      <c r="K1099" s="68" t="str">
        <f t="shared" si="17"/>
        <v xml:space="preserve"> Total metering expenditure  (water)</v>
      </c>
    </row>
    <row r="1100" spans="2:11">
      <c r="B1100" s="68" t="s">
        <v>839</v>
      </c>
      <c r="C1100" s="68" t="s">
        <v>276</v>
      </c>
      <c r="D1100" s="68" t="s">
        <v>425</v>
      </c>
      <c r="E1100" s="68" t="s">
        <v>900</v>
      </c>
      <c r="F1100" s="68">
        <f>IF(Override!$G1146="",'APR Data'!$H1100,Override!$G1146)</f>
        <v>0</v>
      </c>
      <c r="G1100" s="68" t="s">
        <v>300</v>
      </c>
      <c r="H1100" s="68" t="s">
        <v>889</v>
      </c>
      <c r="I1100" s="68" t="s">
        <v>919</v>
      </c>
      <c r="J1100" s="92" t="s">
        <v>854</v>
      </c>
      <c r="K1100" s="68" t="str">
        <f t="shared" si="17"/>
        <v xml:space="preserve"> Improvments to taste, odour and colour (water)</v>
      </c>
    </row>
    <row r="1101" spans="2:11">
      <c r="B1101" s="68" t="s">
        <v>839</v>
      </c>
      <c r="C1101" s="68" t="s">
        <v>276</v>
      </c>
      <c r="D1101" s="68" t="s">
        <v>434</v>
      </c>
      <c r="E1101" s="68" t="s">
        <v>900</v>
      </c>
      <c r="F1101" s="68">
        <f>IF(Override!$G1147="",'APR Data'!$H1101,Override!$G1147)</f>
        <v>0</v>
      </c>
      <c r="G1101" s="68" t="s">
        <v>300</v>
      </c>
      <c r="H1101" s="68" t="s">
        <v>889</v>
      </c>
      <c r="I1101" s="68" t="s">
        <v>920</v>
      </c>
      <c r="J1101" s="92" t="s">
        <v>855</v>
      </c>
      <c r="K1101" s="68" t="str">
        <f t="shared" si="17"/>
        <v xml:space="preserve"> Addressing raw water deterioration (grey solutions) (water)</v>
      </c>
    </row>
    <row r="1102" spans="2:11">
      <c r="B1102" s="68" t="s">
        <v>839</v>
      </c>
      <c r="C1102" s="68" t="s">
        <v>276</v>
      </c>
      <c r="D1102" s="68" t="s">
        <v>440</v>
      </c>
      <c r="E1102" s="68" t="s">
        <v>900</v>
      </c>
      <c r="F1102" s="68">
        <f>IF(Override!$G1148="",'APR Data'!$H1102,Override!$G1148)</f>
        <v>0</v>
      </c>
      <c r="G1102" s="68" t="s">
        <v>300</v>
      </c>
      <c r="H1102" s="68" t="s">
        <v>889</v>
      </c>
      <c r="I1102" s="68" t="s">
        <v>920</v>
      </c>
      <c r="J1102" s="92" t="s">
        <v>856</v>
      </c>
      <c r="K1102" s="68" t="str">
        <f t="shared" si="17"/>
        <v xml:space="preserve"> Addressing raw water deterioration (green solutions) (water)</v>
      </c>
    </row>
    <row r="1103" spans="2:11">
      <c r="B1103" s="68" t="s">
        <v>839</v>
      </c>
      <c r="C1103" s="68" t="s">
        <v>276</v>
      </c>
      <c r="D1103" s="68" t="s">
        <v>446</v>
      </c>
      <c r="E1103" s="68" t="s">
        <v>900</v>
      </c>
      <c r="F1103" s="68">
        <f>IF(Override!$G1149="",'APR Data'!$H1103,Override!$G1149)</f>
        <v>11.893000000000001</v>
      </c>
      <c r="G1103" s="68" t="s">
        <v>300</v>
      </c>
      <c r="H1103" s="68" t="s">
        <v>889</v>
      </c>
      <c r="I1103" s="68" t="s">
        <v>919</v>
      </c>
      <c r="J1103" s="92" t="s">
        <v>857</v>
      </c>
      <c r="K1103" s="68" t="str">
        <f t="shared" si="17"/>
        <v xml:space="preserve"> Addressing raw water deterioration (total) (water)</v>
      </c>
    </row>
    <row r="1104" spans="2:11">
      <c r="B1104" s="68" t="s">
        <v>839</v>
      </c>
      <c r="C1104" s="68" t="s">
        <v>276</v>
      </c>
      <c r="D1104" s="68" t="s">
        <v>455</v>
      </c>
      <c r="E1104" s="68" t="s">
        <v>900</v>
      </c>
      <c r="F1104" s="68">
        <f>IF(Override!$G1150="",'APR Data'!$H1104,Override!$G1150)</f>
        <v>0</v>
      </c>
      <c r="G1104" s="68" t="s">
        <v>300</v>
      </c>
      <c r="H1104" s="68" t="s">
        <v>889</v>
      </c>
      <c r="I1104" s="68" t="s">
        <v>919</v>
      </c>
      <c r="J1104" s="92" t="s">
        <v>858</v>
      </c>
      <c r="K1104" s="68" t="str">
        <f t="shared" si="17"/>
        <v xml:space="preserve"> Improvements to river flow (water)</v>
      </c>
    </row>
    <row r="1105" spans="2:11">
      <c r="B1105" s="68" t="s">
        <v>839</v>
      </c>
      <c r="C1105" s="68" t="s">
        <v>276</v>
      </c>
      <c r="D1105" s="68" t="s">
        <v>464</v>
      </c>
      <c r="E1105" s="68" t="s">
        <v>900</v>
      </c>
      <c r="F1105" s="68">
        <f>IF(Override!$G1151="",'APR Data'!$H1105,Override!$G1151)</f>
        <v>245.91800000000001</v>
      </c>
      <c r="G1105" s="68" t="s">
        <v>300</v>
      </c>
      <c r="H1105" s="68" t="s">
        <v>889</v>
      </c>
      <c r="I1105" s="68" t="s">
        <v>919</v>
      </c>
      <c r="J1105" s="92" t="s">
        <v>859</v>
      </c>
      <c r="K1105" s="68" t="str">
        <f t="shared" si="17"/>
        <v xml:space="preserve"> Enhancing resilience to low probability high consequence events (water)</v>
      </c>
    </row>
    <row r="1106" spans="2:11">
      <c r="B1106" s="68" t="s">
        <v>839</v>
      </c>
      <c r="C1106" s="68" t="s">
        <v>276</v>
      </c>
      <c r="D1106" s="68" t="s">
        <v>473</v>
      </c>
      <c r="E1106" s="68" t="s">
        <v>900</v>
      </c>
      <c r="F1106" s="68">
        <f>IF(Override!$G1152="",'APR Data'!$H1106,Override!$G1152)</f>
        <v>0</v>
      </c>
      <c r="G1106" s="68" t="s">
        <v>300</v>
      </c>
      <c r="H1106" s="68" t="s">
        <v>889</v>
      </c>
      <c r="I1106" s="68" t="s">
        <v>920</v>
      </c>
      <c r="J1106" s="92" t="s">
        <v>860</v>
      </c>
      <c r="K1106" s="68" t="str">
        <f t="shared" si="17"/>
        <v xml:space="preserve"> Conditioning water to reduce plumbosolvency (water)</v>
      </c>
    </row>
    <row r="1107" spans="2:11">
      <c r="B1107" s="68" t="s">
        <v>839</v>
      </c>
      <c r="C1107" s="68" t="s">
        <v>276</v>
      </c>
      <c r="D1107" s="68" t="s">
        <v>482</v>
      </c>
      <c r="E1107" s="68" t="s">
        <v>900</v>
      </c>
      <c r="F1107" s="68">
        <f>IF(Override!$G1153="",'APR Data'!$H1107,Override!$G1153)</f>
        <v>0</v>
      </c>
      <c r="G1107" s="68" t="s">
        <v>300</v>
      </c>
      <c r="H1107" s="68" t="s">
        <v>889</v>
      </c>
      <c r="I1107" s="68" t="s">
        <v>920</v>
      </c>
      <c r="J1107" s="92" t="s">
        <v>861</v>
      </c>
      <c r="K1107" s="68" t="str">
        <f t="shared" si="17"/>
        <v xml:space="preserve"> Lead communication pipes replaced or relined for water quality(water)</v>
      </c>
    </row>
    <row r="1108" spans="2:11">
      <c r="B1108" s="68" t="s">
        <v>839</v>
      </c>
      <c r="C1108" s="68" t="s">
        <v>276</v>
      </c>
      <c r="D1108" s="68" t="s">
        <v>491</v>
      </c>
      <c r="E1108" s="68" t="s">
        <v>900</v>
      </c>
      <c r="F1108" s="68">
        <f>IF(Override!$G1154="",'APR Data'!$H1108,Override!$G1154)</f>
        <v>0</v>
      </c>
      <c r="G1108" s="68" t="s">
        <v>300</v>
      </c>
      <c r="H1108" s="68" t="s">
        <v>889</v>
      </c>
      <c r="I1108" s="68" t="s">
        <v>920</v>
      </c>
      <c r="J1108" s="92" t="s">
        <v>862</v>
      </c>
      <c r="K1108" s="68" t="str">
        <f t="shared" si="17"/>
        <v xml:space="preserve"> Other lead reduction related activity (water)</v>
      </c>
    </row>
    <row r="1109" spans="2:11">
      <c r="B1109" s="68" t="s">
        <v>839</v>
      </c>
      <c r="C1109" s="68" t="s">
        <v>276</v>
      </c>
      <c r="D1109" s="68" t="s">
        <v>500</v>
      </c>
      <c r="E1109" s="68" t="s">
        <v>900</v>
      </c>
      <c r="F1109" s="68">
        <f>IF(Override!$G1155="",'APR Data'!$H1109,Override!$G1155)</f>
        <v>83.123999999999995</v>
      </c>
      <c r="G1109" s="68" t="s">
        <v>300</v>
      </c>
      <c r="H1109" s="68" t="s">
        <v>889</v>
      </c>
      <c r="I1109" s="68" t="s">
        <v>919</v>
      </c>
      <c r="J1109" s="92" t="s">
        <v>863</v>
      </c>
      <c r="K1109" s="68" t="str">
        <f t="shared" si="17"/>
        <v xml:space="preserve"> Meeting lead standards (Total) (water)</v>
      </c>
    </row>
    <row r="1110" spans="2:11">
      <c r="B1110" s="68" t="s">
        <v>839</v>
      </c>
      <c r="C1110" s="68" t="s">
        <v>276</v>
      </c>
      <c r="D1110" s="68" t="s">
        <v>509</v>
      </c>
      <c r="E1110" s="68" t="s">
        <v>900</v>
      </c>
      <c r="F1110" s="68">
        <f>IF(Override!$G1156="",'APR Data'!$H1110,Override!$G1156)</f>
        <v>17.954999999999998</v>
      </c>
      <c r="G1110" s="68" t="s">
        <v>300</v>
      </c>
      <c r="H1110" s="68" t="s">
        <v>889</v>
      </c>
      <c r="I1110" s="68" t="s">
        <v>919</v>
      </c>
      <c r="J1110" s="92" t="s">
        <v>864</v>
      </c>
      <c r="K1110" s="68" t="str">
        <f t="shared" si="17"/>
        <v xml:space="preserve"> Security - SEMD (water)</v>
      </c>
    </row>
    <row r="1111" spans="2:11">
      <c r="B1111" s="68" t="s">
        <v>839</v>
      </c>
      <c r="C1111" s="68" t="s">
        <v>276</v>
      </c>
      <c r="D1111" s="68" t="s">
        <v>518</v>
      </c>
      <c r="E1111" s="68" t="s">
        <v>900</v>
      </c>
      <c r="F1111" s="68">
        <f>IF(Override!$G1157="",'APR Data'!$H1111,Override!$G1157)</f>
        <v>0</v>
      </c>
      <c r="G1111" s="68" t="s">
        <v>300</v>
      </c>
      <c r="H1111" s="68" t="s">
        <v>889</v>
      </c>
      <c r="I1111" s="68" t="s">
        <v>919</v>
      </c>
      <c r="J1111" s="92" t="s">
        <v>865</v>
      </c>
      <c r="K1111" s="68" t="str">
        <f t="shared" si="17"/>
        <v xml:space="preserve"> Security - Non-SEMD (water)</v>
      </c>
    </row>
    <row r="1112" spans="2:11">
      <c r="B1112" s="68" t="s">
        <v>839</v>
      </c>
      <c r="C1112" s="68" t="s">
        <v>276</v>
      </c>
      <c r="D1112" s="68" t="s">
        <v>527</v>
      </c>
      <c r="E1112" s="68" t="s">
        <v>900</v>
      </c>
      <c r="F1112" s="68">
        <f>IF(Override!$G1158="",'APR Data'!$H1112,Override!$G1158)</f>
        <v>469.76900000000001</v>
      </c>
      <c r="G1112" s="68" t="s">
        <v>300</v>
      </c>
      <c r="H1112" s="68" t="s">
        <v>889</v>
      </c>
      <c r="I1112" s="68" t="s">
        <v>919</v>
      </c>
      <c r="J1112" s="92" t="s">
        <v>866</v>
      </c>
      <c r="K1112" s="68" t="str">
        <f t="shared" si="17"/>
        <v xml:space="preserve"> *Additional lines total (water)</v>
      </c>
    </row>
    <row r="1113" spans="2:11">
      <c r="B1113" s="68" t="s">
        <v>839</v>
      </c>
      <c r="C1113" s="68" t="s">
        <v>276</v>
      </c>
      <c r="D1113" s="68" t="s">
        <v>590</v>
      </c>
      <c r="E1113" s="68" t="s">
        <v>900</v>
      </c>
      <c r="F1113" s="68">
        <f>IF(Override!$G1159="",'APR Data'!$H1113,Override!$G1159)</f>
        <v>6.6609999999999996</v>
      </c>
      <c r="G1113" s="68" t="s">
        <v>300</v>
      </c>
      <c r="H1113" s="68" t="s">
        <v>889</v>
      </c>
      <c r="I1113" s="68" t="s">
        <v>919</v>
      </c>
      <c r="J1113" s="68" t="s">
        <v>867</v>
      </c>
      <c r="K1113" s="68" t="str">
        <f t="shared" si="17"/>
        <v xml:space="preserve"> Conservation drivers (wastewater)</v>
      </c>
    </row>
    <row r="1114" spans="2:11">
      <c r="B1114" s="68" t="s">
        <v>839</v>
      </c>
      <c r="C1114" s="68" t="s">
        <v>276</v>
      </c>
      <c r="D1114" s="68" t="s">
        <v>599</v>
      </c>
      <c r="E1114" s="68" t="s">
        <v>900</v>
      </c>
      <c r="F1114" s="68">
        <f>IF(Override!$G1160="",'APR Data'!$H1114,Override!$G1160)</f>
        <v>3.12</v>
      </c>
      <c r="G1114" s="68" t="s">
        <v>300</v>
      </c>
      <c r="H1114" s="68" t="s">
        <v>889</v>
      </c>
      <c r="I1114" s="68" t="s">
        <v>919</v>
      </c>
      <c r="J1114" s="68" t="s">
        <v>868</v>
      </c>
      <c r="K1114" s="68" t="str">
        <f t="shared" si="17"/>
        <v xml:space="preserve"> Event Duration Monitoring at intermittent discharges (wastewater)</v>
      </c>
    </row>
    <row r="1115" spans="2:11">
      <c r="B1115" s="68" t="s">
        <v>839</v>
      </c>
      <c r="C1115" s="68" t="s">
        <v>276</v>
      </c>
      <c r="D1115" s="68" t="s">
        <v>608</v>
      </c>
      <c r="E1115" s="68" t="s">
        <v>900</v>
      </c>
      <c r="F1115" s="68">
        <f>IF(Override!$G1161="",'APR Data'!$H1115,Override!$G1161)</f>
        <v>15.212999999999999</v>
      </c>
      <c r="G1115" s="68" t="s">
        <v>300</v>
      </c>
      <c r="H1115" s="68" t="s">
        <v>889</v>
      </c>
      <c r="I1115" s="68" t="s">
        <v>919</v>
      </c>
      <c r="J1115" s="68" t="s">
        <v>869</v>
      </c>
      <c r="K1115" s="68" t="str">
        <f t="shared" si="17"/>
        <v xml:space="preserve"> Flow monitoring at sewage treatment works (wastewater)</v>
      </c>
    </row>
    <row r="1116" spans="2:11">
      <c r="B1116" s="68" t="s">
        <v>839</v>
      </c>
      <c r="C1116" s="68" t="s">
        <v>276</v>
      </c>
      <c r="D1116" s="68" t="s">
        <v>617</v>
      </c>
      <c r="E1116" s="68" t="s">
        <v>900</v>
      </c>
      <c r="F1116" s="68">
        <f>IF(Override!$G1162="",'APR Data'!$H1116,Override!$G1162)</f>
        <v>84.841999999999999</v>
      </c>
      <c r="G1116" s="68" t="s">
        <v>300</v>
      </c>
      <c r="H1116" s="68" t="s">
        <v>889</v>
      </c>
      <c r="I1116" s="68" t="s">
        <v>919</v>
      </c>
      <c r="J1116" s="68" t="s">
        <v>870</v>
      </c>
      <c r="K1116" s="68" t="str">
        <f t="shared" si="17"/>
        <v xml:space="preserve"> Schemes to increase flow to full treatment (wastewater)</v>
      </c>
    </row>
    <row r="1117" spans="2:11">
      <c r="B1117" s="68" t="s">
        <v>839</v>
      </c>
      <c r="C1117" s="68" t="s">
        <v>276</v>
      </c>
      <c r="D1117" s="68" t="s">
        <v>626</v>
      </c>
      <c r="E1117" s="68" t="s">
        <v>900</v>
      </c>
      <c r="F1117" s="68">
        <f>IF(Override!$G1163="",'APR Data'!$H1117,Override!$G1163)</f>
        <v>58.695999999999998</v>
      </c>
      <c r="G1117" s="68" t="s">
        <v>300</v>
      </c>
      <c r="H1117" s="68" t="s">
        <v>889</v>
      </c>
      <c r="I1117" s="68" t="s">
        <v>919</v>
      </c>
      <c r="J1117" s="68" t="s">
        <v>871</v>
      </c>
      <c r="K1117" s="68" t="str">
        <f t="shared" si="17"/>
        <v xml:space="preserve"> Schemes to increase storm tank capacity (wastewater)</v>
      </c>
    </row>
    <row r="1118" spans="2:11">
      <c r="B1118" s="68" t="s">
        <v>839</v>
      </c>
      <c r="C1118" s="68" t="s">
        <v>276</v>
      </c>
      <c r="D1118" s="68" t="s">
        <v>818</v>
      </c>
      <c r="E1118" s="68" t="s">
        <v>900</v>
      </c>
      <c r="F1118" s="68">
        <f>IF(Override!$G1164="",'APR Data'!$H1118,Override!$G1164)</f>
        <v>0</v>
      </c>
      <c r="G1118" s="68" t="s">
        <v>300</v>
      </c>
      <c r="H1118" s="68" t="s">
        <v>889</v>
      </c>
      <c r="I1118" s="68" t="s">
        <v>919</v>
      </c>
      <c r="J1118" s="68" t="s">
        <v>872</v>
      </c>
      <c r="K1118" s="68" t="str">
        <f t="shared" si="17"/>
        <v xml:space="preserve"> Storage schemes to reduce spill frequency at CSOs, storm tanks, etc (wastewater)</v>
      </c>
    </row>
    <row r="1119" spans="2:11">
      <c r="B1119" s="68" t="s">
        <v>839</v>
      </c>
      <c r="C1119" s="68" t="s">
        <v>276</v>
      </c>
      <c r="D1119" s="68" t="s">
        <v>635</v>
      </c>
      <c r="E1119" s="68" t="s">
        <v>900</v>
      </c>
      <c r="F1119" s="68">
        <f>IF(Override!$G1165="",'APR Data'!$H1119,Override!$G1165)</f>
        <v>9.7710000000000008</v>
      </c>
      <c r="G1119" s="68" t="s">
        <v>300</v>
      </c>
      <c r="H1119" s="68" t="s">
        <v>889</v>
      </c>
      <c r="I1119" s="68" t="s">
        <v>919</v>
      </c>
      <c r="J1119" s="68" t="s">
        <v>873</v>
      </c>
      <c r="K1119" s="68" t="str">
        <f t="shared" si="17"/>
        <v xml:space="preserve"> Chemical removals schemes (wastewater)</v>
      </c>
    </row>
    <row r="1120" spans="2:11">
      <c r="B1120" s="68" t="s">
        <v>839</v>
      </c>
      <c r="C1120" s="68" t="s">
        <v>276</v>
      </c>
      <c r="D1120" s="68" t="s">
        <v>644</v>
      </c>
      <c r="E1120" s="68" t="s">
        <v>900</v>
      </c>
      <c r="F1120" s="68">
        <f>IF(Override!$G1166="",'APR Data'!$H1120,Override!$G1166)</f>
        <v>4.5810000000000004</v>
      </c>
      <c r="G1120" s="68" t="s">
        <v>300</v>
      </c>
      <c r="H1120" s="68" t="s">
        <v>889</v>
      </c>
      <c r="I1120" s="68" t="s">
        <v>919</v>
      </c>
      <c r="J1120" s="68" t="s">
        <v>874</v>
      </c>
      <c r="K1120" s="68" t="str">
        <f t="shared" si="17"/>
        <v xml:space="preserve"> Chemicals monitoring/ investigations/ options appraisals (wastewater)</v>
      </c>
    </row>
    <row r="1121" spans="2:11">
      <c r="B1121" s="68" t="s">
        <v>839</v>
      </c>
      <c r="C1121" s="68" t="s">
        <v>276</v>
      </c>
      <c r="D1121" s="68" t="s">
        <v>650</v>
      </c>
      <c r="E1121" s="68" t="s">
        <v>900</v>
      </c>
      <c r="F1121" s="68">
        <f>IF(Override!$G1167="",'APR Data'!$H1121,Override!$G1167)</f>
        <v>0</v>
      </c>
      <c r="G1121" s="68" t="s">
        <v>300</v>
      </c>
      <c r="H1121" s="68" t="s">
        <v>889</v>
      </c>
      <c r="I1121" s="68" t="s">
        <v>919</v>
      </c>
      <c r="J1121" s="68" t="s">
        <v>875</v>
      </c>
      <c r="K1121" s="68" t="str">
        <f t="shared" si="17"/>
        <v xml:space="preserve"> Nitrogen removal (wastewater)</v>
      </c>
    </row>
    <row r="1122" spans="2:11">
      <c r="B1122" s="68" t="s">
        <v>839</v>
      </c>
      <c r="C1122" s="68" t="s">
        <v>276</v>
      </c>
      <c r="D1122" s="68" t="s">
        <v>659</v>
      </c>
      <c r="E1122" s="68" t="s">
        <v>900</v>
      </c>
      <c r="F1122" s="68">
        <f>IF(Override!$G1168="",'APR Data'!$H1122,Override!$G1168)</f>
        <v>396.92500000000001</v>
      </c>
      <c r="G1122" s="68" t="s">
        <v>300</v>
      </c>
      <c r="H1122" s="68" t="s">
        <v>889</v>
      </c>
      <c r="I1122" s="68" t="s">
        <v>919</v>
      </c>
      <c r="J1122" s="68" t="s">
        <v>876</v>
      </c>
      <c r="K1122" s="68" t="str">
        <f t="shared" si="17"/>
        <v xml:space="preserve"> Phosphorus removal (wastewater)</v>
      </c>
    </row>
    <row r="1123" spans="2:11">
      <c r="B1123" s="68" t="s">
        <v>839</v>
      </c>
      <c r="C1123" s="68" t="s">
        <v>276</v>
      </c>
      <c r="D1123" s="68" t="s">
        <v>668</v>
      </c>
      <c r="E1123" s="68" t="s">
        <v>900</v>
      </c>
      <c r="F1123" s="68">
        <f>IF(Override!$G1169="",'APR Data'!$H1123,Override!$G1169)</f>
        <v>73.578999999999994</v>
      </c>
      <c r="G1123" s="68" t="s">
        <v>300</v>
      </c>
      <c r="H1123" s="68" t="s">
        <v>889</v>
      </c>
      <c r="I1123" s="68" t="s">
        <v>919</v>
      </c>
      <c r="J1123" s="68" t="s">
        <v>877</v>
      </c>
      <c r="K1123" s="68" t="str">
        <f t="shared" si="17"/>
        <v xml:space="preserve"> Reduction of sanitary parameters (wastewater)</v>
      </c>
    </row>
    <row r="1124" spans="2:11">
      <c r="B1124" s="68" t="s">
        <v>839</v>
      </c>
      <c r="C1124" s="68" t="s">
        <v>276</v>
      </c>
      <c r="D1124" s="68" t="s">
        <v>677</v>
      </c>
      <c r="E1124" s="68" t="s">
        <v>900</v>
      </c>
      <c r="F1124" s="68">
        <f>IF(Override!$G1170="",'APR Data'!$H1124,Override!$G1170)</f>
        <v>0</v>
      </c>
      <c r="G1124" s="68" t="s">
        <v>300</v>
      </c>
      <c r="H1124" s="68" t="s">
        <v>889</v>
      </c>
      <c r="I1124" s="68" t="s">
        <v>919</v>
      </c>
      <c r="J1124" s="68" t="s">
        <v>878</v>
      </c>
      <c r="K1124" s="68" t="str">
        <f t="shared" si="17"/>
        <v xml:space="preserve"> UV disinfection (or similar) (wastewater)</v>
      </c>
    </row>
    <row r="1125" spans="2:11">
      <c r="B1125" s="68" t="s">
        <v>839</v>
      </c>
      <c r="C1125" s="68" t="s">
        <v>276</v>
      </c>
      <c r="D1125" s="68" t="s">
        <v>686</v>
      </c>
      <c r="E1125" s="68" t="s">
        <v>900</v>
      </c>
      <c r="F1125" s="68">
        <f>IF(Override!$G1171="",'APR Data'!$H1125,Override!$G1171)</f>
        <v>1.76</v>
      </c>
      <c r="G1125" s="68" t="s">
        <v>300</v>
      </c>
      <c r="H1125" s="68" t="s">
        <v>889</v>
      </c>
      <c r="I1125" s="68" t="s">
        <v>919</v>
      </c>
      <c r="J1125" s="68" t="s">
        <v>879</v>
      </c>
      <c r="K1125" s="68" t="str">
        <f t="shared" si="17"/>
        <v xml:space="preserve"> Investigations (wastewater)</v>
      </c>
    </row>
    <row r="1126" spans="2:11">
      <c r="B1126" s="68" t="s">
        <v>839</v>
      </c>
      <c r="C1126" s="68" t="s">
        <v>276</v>
      </c>
      <c r="D1126" s="68" t="s">
        <v>692</v>
      </c>
      <c r="E1126" s="68" t="s">
        <v>900</v>
      </c>
      <c r="F1126" s="68">
        <f>IF(Override!$G1174="",'APR Data'!$H1126,Override!$G1174)</f>
        <v>4.0949999999999998</v>
      </c>
      <c r="G1126" s="68" t="s">
        <v>300</v>
      </c>
      <c r="H1126" s="68" t="s">
        <v>889</v>
      </c>
      <c r="I1126" s="68" t="s">
        <v>919</v>
      </c>
      <c r="J1126" s="68" t="s">
        <v>880</v>
      </c>
      <c r="K1126" s="68" t="str">
        <f t="shared" si="17"/>
        <v xml:space="preserve"> First time sewerage (wastewater)</v>
      </c>
    </row>
    <row r="1127" spans="2:11">
      <c r="B1127" s="68" t="s">
        <v>839</v>
      </c>
      <c r="C1127" s="68" t="s">
        <v>276</v>
      </c>
      <c r="D1127" s="68" t="s">
        <v>701</v>
      </c>
      <c r="E1127" s="68" t="s">
        <v>900</v>
      </c>
      <c r="F1127" s="68">
        <f>IF(Override!$G1175="",'APR Data'!$H1127,Override!$G1175)</f>
        <v>0</v>
      </c>
      <c r="G1127" s="68" t="s">
        <v>300</v>
      </c>
      <c r="H1127" s="68" t="s">
        <v>889</v>
      </c>
      <c r="I1127" s="68" t="s">
        <v>919</v>
      </c>
      <c r="J1127" s="68" t="s">
        <v>881</v>
      </c>
      <c r="K1127" s="68" t="str">
        <f t="shared" si="17"/>
        <v xml:space="preserve"> Sludge enhancement (quality) (wastewater)</v>
      </c>
    </row>
    <row r="1128" spans="2:11">
      <c r="B1128" s="68" t="s">
        <v>839</v>
      </c>
      <c r="C1128" s="68" t="s">
        <v>276</v>
      </c>
      <c r="D1128" s="68" t="s">
        <v>710</v>
      </c>
      <c r="E1128" s="68" t="s">
        <v>900</v>
      </c>
      <c r="F1128" s="68">
        <f>IF(Override!$G1176="",'APR Data'!$H1128,Override!$G1176)</f>
        <v>0</v>
      </c>
      <c r="G1128" s="68" t="s">
        <v>300</v>
      </c>
      <c r="H1128" s="68" t="s">
        <v>889</v>
      </c>
      <c r="I1128" s="68" t="s">
        <v>919</v>
      </c>
      <c r="J1128" s="68" t="s">
        <v>882</v>
      </c>
      <c r="K1128" s="68" t="str">
        <f t="shared" si="17"/>
        <v xml:space="preserve"> Sludge enhancement (growth) (wastewater)</v>
      </c>
    </row>
    <row r="1129" spans="2:11">
      <c r="B1129" s="68" t="s">
        <v>839</v>
      </c>
      <c r="C1129" s="68" t="s">
        <v>276</v>
      </c>
      <c r="D1129" s="68" t="s">
        <v>719</v>
      </c>
      <c r="E1129" s="68" t="s">
        <v>900</v>
      </c>
      <c r="F1129" s="68">
        <f>IF(Override!$G1177="",'APR Data'!$H1129,Override!$G1177)</f>
        <v>13.765000000000001</v>
      </c>
      <c r="G1129" s="68" t="s">
        <v>300</v>
      </c>
      <c r="H1129" s="68" t="s">
        <v>889</v>
      </c>
      <c r="I1129" s="68" t="s">
        <v>919</v>
      </c>
      <c r="J1129" s="68" t="s">
        <v>883</v>
      </c>
      <c r="K1129" s="68" t="str">
        <f t="shared" si="17"/>
        <v xml:space="preserve"> Odour (wastewater)</v>
      </c>
    </row>
    <row r="1130" spans="2:11">
      <c r="B1130" s="68" t="s">
        <v>839</v>
      </c>
      <c r="C1130" s="68" t="s">
        <v>276</v>
      </c>
      <c r="D1130" s="68" t="s">
        <v>728</v>
      </c>
      <c r="E1130" s="68" t="s">
        <v>900</v>
      </c>
      <c r="F1130" s="68">
        <f>IF(Override!$G1178="",'APR Data'!$H1130,Override!$G1178)</f>
        <v>16.478000000000002</v>
      </c>
      <c r="G1130" s="68" t="s">
        <v>300</v>
      </c>
      <c r="H1130" s="68" t="s">
        <v>889</v>
      </c>
      <c r="I1130" s="68" t="s">
        <v>919</v>
      </c>
      <c r="J1130" s="68" t="s">
        <v>884</v>
      </c>
      <c r="K1130" s="68" t="str">
        <f t="shared" si="17"/>
        <v xml:space="preserve"> Enhancing resilience to low probability high consequence events (wastewater)</v>
      </c>
    </row>
    <row r="1131" spans="2:11">
      <c r="B1131" s="68" t="s">
        <v>839</v>
      </c>
      <c r="C1131" s="68" t="s">
        <v>276</v>
      </c>
      <c r="D1131" s="68" t="s">
        <v>737</v>
      </c>
      <c r="E1131" s="68" t="s">
        <v>900</v>
      </c>
      <c r="F1131" s="68">
        <f>IF(Override!$G1179="",'APR Data'!$H1131,Override!$G1179)</f>
        <v>6.9809999999999999</v>
      </c>
      <c r="G1131" s="68" t="s">
        <v>300</v>
      </c>
      <c r="H1131" s="68" t="s">
        <v>889</v>
      </c>
      <c r="I1131" s="68" t="s">
        <v>919</v>
      </c>
      <c r="J1131" s="68" t="s">
        <v>885</v>
      </c>
      <c r="K1131" s="68" t="str">
        <f t="shared" si="17"/>
        <v xml:space="preserve"> Security - SEMD (wastewater)</v>
      </c>
    </row>
    <row r="1132" spans="2:11">
      <c r="B1132" s="68" t="s">
        <v>839</v>
      </c>
      <c r="C1132" s="68" t="s">
        <v>276</v>
      </c>
      <c r="D1132" s="68" t="s">
        <v>746</v>
      </c>
      <c r="E1132" s="68" t="s">
        <v>900</v>
      </c>
      <c r="F1132" s="68">
        <f>IF(Override!$G1180="",'APR Data'!$H1132,Override!$G1180)</f>
        <v>0</v>
      </c>
      <c r="G1132" s="68" t="s">
        <v>300</v>
      </c>
      <c r="H1132" s="68" t="s">
        <v>889</v>
      </c>
      <c r="I1132" s="68" t="s">
        <v>919</v>
      </c>
      <c r="J1132" s="68" t="s">
        <v>886</v>
      </c>
      <c r="K1132" s="68" t="str">
        <f t="shared" si="17"/>
        <v xml:space="preserve"> Security - Non-SEMD (wastewater)</v>
      </c>
    </row>
    <row r="1133" spans="2:11">
      <c r="B1133" s="68" t="s">
        <v>839</v>
      </c>
      <c r="C1133" s="68" t="s">
        <v>276</v>
      </c>
      <c r="D1133" s="68" t="s">
        <v>755</v>
      </c>
      <c r="E1133" s="68" t="s">
        <v>900</v>
      </c>
      <c r="F1133" s="68">
        <f>IF(Override!$G1181="",'APR Data'!$H1133,Override!$G1181)</f>
        <v>0</v>
      </c>
      <c r="G1133" s="68" t="s">
        <v>300</v>
      </c>
      <c r="H1133" s="68" t="s">
        <v>889</v>
      </c>
      <c r="I1133" s="68" t="s">
        <v>919</v>
      </c>
      <c r="J1133" s="68" t="s">
        <v>887</v>
      </c>
      <c r="K1133" s="68" t="str">
        <f t="shared" si="17"/>
        <v xml:space="preserve"> *Additional lines total (wastewater)</v>
      </c>
    </row>
    <row r="1134" spans="2:11">
      <c r="B1134" s="68" t="s">
        <v>839</v>
      </c>
      <c r="C1134" s="68" t="s">
        <v>278</v>
      </c>
      <c r="D1134" s="68" t="s">
        <v>302</v>
      </c>
      <c r="E1134" s="68" t="s">
        <v>900</v>
      </c>
      <c r="F1134" s="68">
        <f>IF(Override!$G1182="",'APR Data'!$H1134,Override!$G1182)</f>
        <v>10.720178430134551</v>
      </c>
      <c r="G1134" s="68" t="s">
        <v>300</v>
      </c>
      <c r="H1134" s="68" t="s">
        <v>840</v>
      </c>
      <c r="I1134" s="68" t="s">
        <v>919</v>
      </c>
      <c r="J1134" s="92" t="s">
        <v>841</v>
      </c>
      <c r="K1134" s="68" t="str">
        <f t="shared" si="17"/>
        <v>Ecological improvements at abstractions (water)</v>
      </c>
    </row>
    <row r="1135" spans="2:11">
      <c r="B1135" s="68" t="s">
        <v>839</v>
      </c>
      <c r="C1135" s="68" t="s">
        <v>278</v>
      </c>
      <c r="D1135" s="68" t="s">
        <v>311</v>
      </c>
      <c r="E1135" s="68" t="s">
        <v>900</v>
      </c>
      <c r="F1135" s="68">
        <f>IF(Override!$G1183="",'APR Data'!$H1135,Override!$G1183)</f>
        <v>5.1555770681667807</v>
      </c>
      <c r="G1135" s="68" t="s">
        <v>300</v>
      </c>
      <c r="H1135" s="68" t="s">
        <v>840</v>
      </c>
      <c r="I1135" s="68" t="s">
        <v>919</v>
      </c>
      <c r="J1135" s="92" t="s">
        <v>842</v>
      </c>
      <c r="K1135" s="68" t="str">
        <f t="shared" si="17"/>
        <v>Eels Regulations (measures at intakes) (water)</v>
      </c>
    </row>
    <row r="1136" spans="2:11">
      <c r="B1136" s="68" t="s">
        <v>839</v>
      </c>
      <c r="C1136" s="68" t="s">
        <v>278</v>
      </c>
      <c r="D1136" s="68" t="s">
        <v>320</v>
      </c>
      <c r="E1136" s="68" t="s">
        <v>900</v>
      </c>
      <c r="F1136" s="68">
        <f>IF(Override!$G1184="",'APR Data'!$H1136,Override!$G1184)</f>
        <v>4.5441835172469233E-2</v>
      </c>
      <c r="G1136" s="68" t="s">
        <v>300</v>
      </c>
      <c r="H1136" s="68" t="s">
        <v>840</v>
      </c>
      <c r="I1136" s="68" t="s">
        <v>919</v>
      </c>
      <c r="J1136" s="92" t="s">
        <v>843</v>
      </c>
      <c r="K1136" s="68" t="str">
        <f t="shared" si="17"/>
        <v>Invasive Non Native Species (water)</v>
      </c>
    </row>
    <row r="1137" spans="2:11">
      <c r="B1137" s="68" t="s">
        <v>839</v>
      </c>
      <c r="C1137" s="68" t="s">
        <v>278</v>
      </c>
      <c r="D1137" s="68" t="s">
        <v>329</v>
      </c>
      <c r="E1137" s="68" t="s">
        <v>900</v>
      </c>
      <c r="F1137" s="68">
        <f>IF(Override!$G1185="",'APR Data'!$H1137,Override!$G1185)</f>
        <v>0.72655535009244032</v>
      </c>
      <c r="G1137" s="68" t="s">
        <v>300</v>
      </c>
      <c r="H1137" s="68" t="s">
        <v>840</v>
      </c>
      <c r="I1137" s="68" t="s">
        <v>919</v>
      </c>
      <c r="J1137" s="68" t="s">
        <v>844</v>
      </c>
      <c r="K1137" s="68" t="str">
        <f t="shared" si="17"/>
        <v>Drinking Water Protected Areas (schemes) (water)</v>
      </c>
    </row>
    <row r="1138" spans="2:11">
      <c r="B1138" s="68" t="s">
        <v>839</v>
      </c>
      <c r="C1138" s="68" t="s">
        <v>278</v>
      </c>
      <c r="D1138" s="68" t="s">
        <v>338</v>
      </c>
      <c r="E1138" s="68" t="s">
        <v>900</v>
      </c>
      <c r="F1138" s="68">
        <f>IF(Override!$G1186="",'APR Data'!$H1138,Override!$G1186)</f>
        <v>0</v>
      </c>
      <c r="G1138" s="68" t="s">
        <v>300</v>
      </c>
      <c r="H1138" s="68" t="s">
        <v>840</v>
      </c>
      <c r="I1138" s="68" t="s">
        <v>919</v>
      </c>
      <c r="J1138" s="92" t="s">
        <v>845</v>
      </c>
      <c r="K1138" s="68" t="str">
        <f t="shared" si="17"/>
        <v>Water Framework Directive measure (water)</v>
      </c>
    </row>
    <row r="1139" spans="2:11">
      <c r="B1139" s="68" t="s">
        <v>839</v>
      </c>
      <c r="C1139" s="68" t="s">
        <v>278</v>
      </c>
      <c r="D1139" s="68" t="s">
        <v>347</v>
      </c>
      <c r="E1139" s="68" t="s">
        <v>900</v>
      </c>
      <c r="F1139" s="68">
        <f>IF(Override!$G1187="",'APR Data'!$H1139,Override!$G1187)</f>
        <v>1.4083757004379023</v>
      </c>
      <c r="G1139" s="68" t="s">
        <v>300</v>
      </c>
      <c r="H1139" s="68" t="s">
        <v>840</v>
      </c>
      <c r="I1139" s="68" t="s">
        <v>919</v>
      </c>
      <c r="J1139" s="92" t="s">
        <v>846</v>
      </c>
      <c r="K1139" s="68" t="str">
        <f t="shared" si="17"/>
        <v>Investigations (water)</v>
      </c>
    </row>
    <row r="1140" spans="2:11">
      <c r="B1140" s="68" t="s">
        <v>839</v>
      </c>
      <c r="C1140" s="68" t="s">
        <v>278</v>
      </c>
      <c r="D1140" s="68" t="s">
        <v>356</v>
      </c>
      <c r="E1140" s="68" t="s">
        <v>900</v>
      </c>
      <c r="F1140" s="68">
        <f>IF(Override!$G1188="",'APR Data'!$H1140,Override!$G1188)</f>
        <v>10.790165288134068</v>
      </c>
      <c r="G1140" s="68" t="s">
        <v>300</v>
      </c>
      <c r="H1140" s="68" t="s">
        <v>840</v>
      </c>
      <c r="I1140" s="68" t="s">
        <v>919</v>
      </c>
      <c r="J1140" s="92" t="s">
        <v>847</v>
      </c>
      <c r="K1140" s="68" t="str">
        <f t="shared" si="17"/>
        <v>Supply-side improvements delivering benefits in 2020-2025 (water)</v>
      </c>
    </row>
    <row r="1141" spans="2:11">
      <c r="B1141" s="68" t="s">
        <v>839</v>
      </c>
      <c r="C1141" s="68" t="s">
        <v>278</v>
      </c>
      <c r="D1141" s="68" t="s">
        <v>365</v>
      </c>
      <c r="E1141" s="68" t="s">
        <v>900</v>
      </c>
      <c r="F1141" s="68">
        <f>IF(Override!$G1189="",'APR Data'!$H1141,Override!$G1189)</f>
        <v>103.37291308859811</v>
      </c>
      <c r="G1141" s="68" t="s">
        <v>300</v>
      </c>
      <c r="H1141" s="68" t="s">
        <v>840</v>
      </c>
      <c r="I1141" s="68" t="s">
        <v>919</v>
      </c>
      <c r="J1141" s="92" t="s">
        <v>848</v>
      </c>
      <c r="K1141" s="68" t="str">
        <f t="shared" si="17"/>
        <v>Demand-side improvements delivering benefits in 2020-2025 (excl leakage and metering) (water)</v>
      </c>
    </row>
    <row r="1142" spans="2:11">
      <c r="B1142" s="68" t="s">
        <v>839</v>
      </c>
      <c r="C1142" s="68" t="s">
        <v>278</v>
      </c>
      <c r="D1142" s="68" t="s">
        <v>374</v>
      </c>
      <c r="E1142" s="68" t="s">
        <v>900</v>
      </c>
      <c r="G1142" s="68" t="s">
        <v>300</v>
      </c>
      <c r="H1142" s="68" t="s">
        <v>840</v>
      </c>
      <c r="I1142" s="68" t="s">
        <v>919</v>
      </c>
      <c r="J1142" s="92" t="s">
        <v>849</v>
      </c>
      <c r="K1142" s="68" t="str">
        <f t="shared" si="17"/>
        <v>Leakage improvements delivering benefits in 2020-2025 (water)</v>
      </c>
    </row>
    <row r="1143" spans="2:11">
      <c r="B1143" s="68" t="s">
        <v>839</v>
      </c>
      <c r="C1143" s="68" t="s">
        <v>278</v>
      </c>
      <c r="D1143" s="68" t="s">
        <v>383</v>
      </c>
      <c r="E1143" s="68" t="s">
        <v>900</v>
      </c>
      <c r="F1143" s="68">
        <f>IF(Override!$G1191="",'APR Data'!$H1143,Override!$G1191)</f>
        <v>7.6953229019866818</v>
      </c>
      <c r="G1143" s="68" t="s">
        <v>300</v>
      </c>
      <c r="H1143" s="68" t="s">
        <v>840</v>
      </c>
      <c r="I1143" s="68" t="s">
        <v>919</v>
      </c>
      <c r="J1143" s="92" t="s">
        <v>850</v>
      </c>
      <c r="K1143" s="68" t="str">
        <f t="shared" si="17"/>
        <v>Internal interconnectors delivering benefits in 2020-2025 (water)</v>
      </c>
    </row>
    <row r="1144" spans="2:11">
      <c r="B1144" s="68" t="s">
        <v>839</v>
      </c>
      <c r="C1144" s="68" t="s">
        <v>278</v>
      </c>
      <c r="D1144" s="68" t="s">
        <v>826</v>
      </c>
      <c r="E1144" s="68" t="s">
        <v>900</v>
      </c>
      <c r="F1144" s="68">
        <f>IF(Override!$G1192="",'APR Data'!$H1144,Override!$G1192)</f>
        <v>0</v>
      </c>
      <c r="G1144" s="68" t="s">
        <v>300</v>
      </c>
      <c r="H1144" s="68" t="s">
        <v>840</v>
      </c>
      <c r="I1144" s="68" t="s">
        <v>919</v>
      </c>
      <c r="J1144" s="92" t="s">
        <v>851</v>
      </c>
      <c r="K1144" s="68" t="str">
        <f t="shared" si="17"/>
        <v>Supply demand balance improvements delivering benefits starting from 2026 (water)</v>
      </c>
    </row>
    <row r="1145" spans="2:11">
      <c r="B1145" s="68" t="s">
        <v>839</v>
      </c>
      <c r="C1145" s="68" t="s">
        <v>278</v>
      </c>
      <c r="D1145" s="68" t="s">
        <v>401</v>
      </c>
      <c r="E1145" s="68" t="s">
        <v>900</v>
      </c>
      <c r="F1145" s="68">
        <f>IF(Override!$G1193="",'APR Data'!$H1145,Override!$G1193)</f>
        <v>17.88969950340471</v>
      </c>
      <c r="G1145" s="68" t="s">
        <v>300</v>
      </c>
      <c r="H1145" s="68" t="s">
        <v>840</v>
      </c>
      <c r="I1145" s="68" t="s">
        <v>919</v>
      </c>
      <c r="J1145" s="92" t="s">
        <v>852</v>
      </c>
      <c r="K1145" s="68" t="str">
        <f t="shared" si="17"/>
        <v>Strategic regional water resources (water)</v>
      </c>
    </row>
    <row r="1146" spans="2:11">
      <c r="B1146" s="68" t="s">
        <v>839</v>
      </c>
      <c r="C1146" s="68" t="s">
        <v>278</v>
      </c>
      <c r="D1146" s="68" t="s">
        <v>410</v>
      </c>
      <c r="E1146" s="68" t="s">
        <v>900</v>
      </c>
      <c r="F1146" s="68">
        <f>IF(Override!$G1194="",'APR Data'!$H1146,Override!$G1194)</f>
        <v>53.899429036254524</v>
      </c>
      <c r="G1146" s="68" t="s">
        <v>300</v>
      </c>
      <c r="H1146" s="68" t="s">
        <v>840</v>
      </c>
      <c r="I1146" s="68" t="s">
        <v>919</v>
      </c>
      <c r="J1146" s="92" t="s">
        <v>853</v>
      </c>
      <c r="K1146" s="68" t="str">
        <f t="shared" si="17"/>
        <v>Total metering expenditure  (water)</v>
      </c>
    </row>
    <row r="1147" spans="2:11">
      <c r="B1147" s="68" t="s">
        <v>839</v>
      </c>
      <c r="C1147" s="68" t="s">
        <v>278</v>
      </c>
      <c r="D1147" s="68" t="s">
        <v>419</v>
      </c>
      <c r="E1147" s="68" t="s">
        <v>900</v>
      </c>
      <c r="F1147" s="68">
        <f>IF(Override!$G1195="",'APR Data'!$H1147,Override!$G1195)</f>
        <v>95.905000000000001</v>
      </c>
      <c r="G1147" s="68" t="s">
        <v>300</v>
      </c>
      <c r="H1147" s="68" t="s">
        <v>840</v>
      </c>
      <c r="I1147" s="68" t="s">
        <v>919</v>
      </c>
      <c r="J1147" s="92" t="s">
        <v>854</v>
      </c>
      <c r="K1147" s="68" t="str">
        <f t="shared" si="17"/>
        <v>Improvments to taste, odour and colour (water)</v>
      </c>
    </row>
    <row r="1148" spans="2:11">
      <c r="B1148" s="68" t="s">
        <v>839</v>
      </c>
      <c r="C1148" s="68" t="s">
        <v>278</v>
      </c>
      <c r="D1148" s="68" t="s">
        <v>428</v>
      </c>
      <c r="E1148" s="68" t="s">
        <v>900</v>
      </c>
      <c r="F1148" s="68">
        <f>IF(Override!$G1196="",'APR Data'!$H1148,Override!$G1196)</f>
        <v>0</v>
      </c>
      <c r="G1148" s="68" t="s">
        <v>300</v>
      </c>
      <c r="H1148" s="68" t="s">
        <v>840</v>
      </c>
      <c r="I1148" s="68" t="s">
        <v>920</v>
      </c>
      <c r="J1148" s="92" t="s">
        <v>855</v>
      </c>
      <c r="K1148" s="68" t="str">
        <f t="shared" si="17"/>
        <v>Addressing raw water deterioration (grey solutions) (water)</v>
      </c>
    </row>
    <row r="1149" spans="2:11">
      <c r="B1149" s="68" t="s">
        <v>839</v>
      </c>
      <c r="C1149" s="68" t="s">
        <v>278</v>
      </c>
      <c r="D1149" s="68" t="s">
        <v>436</v>
      </c>
      <c r="E1149" s="68" t="s">
        <v>900</v>
      </c>
      <c r="F1149" s="68">
        <f>IF(Override!$G1197="",'APR Data'!$H1149,Override!$G1197)</f>
        <v>0</v>
      </c>
      <c r="G1149" s="68" t="s">
        <v>300</v>
      </c>
      <c r="H1149" s="68" t="s">
        <v>840</v>
      </c>
      <c r="I1149" s="68" t="s">
        <v>920</v>
      </c>
      <c r="J1149" s="92" t="s">
        <v>856</v>
      </c>
      <c r="K1149" s="68" t="str">
        <f t="shared" si="17"/>
        <v>Addressing raw water deterioration (green solutions) (water)</v>
      </c>
    </row>
    <row r="1150" spans="2:11">
      <c r="B1150" s="68" t="s">
        <v>839</v>
      </c>
      <c r="C1150" s="68" t="s">
        <v>278</v>
      </c>
      <c r="D1150" s="68" t="s">
        <v>442</v>
      </c>
      <c r="E1150" s="68" t="s">
        <v>900</v>
      </c>
      <c r="F1150" s="68">
        <f>IF(Override!$G1198="",'APR Data'!$H1150,Override!$G1198)</f>
        <v>4.9476253673740374</v>
      </c>
      <c r="G1150" s="68" t="s">
        <v>300</v>
      </c>
      <c r="H1150" s="68" t="s">
        <v>840</v>
      </c>
      <c r="I1150" s="68" t="s">
        <v>919</v>
      </c>
      <c r="J1150" s="92" t="s">
        <v>857</v>
      </c>
      <c r="K1150" s="68" t="str">
        <f t="shared" si="17"/>
        <v>Addressing raw water deterioration (total) (water)</v>
      </c>
    </row>
    <row r="1151" spans="2:11">
      <c r="B1151" s="68" t="s">
        <v>839</v>
      </c>
      <c r="C1151" s="68" t="s">
        <v>278</v>
      </c>
      <c r="D1151" s="68" t="s">
        <v>449</v>
      </c>
      <c r="E1151" s="68" t="s">
        <v>900</v>
      </c>
      <c r="F1151" s="68">
        <f>IF(Override!$G1199="",'APR Data'!$H1151,Override!$G1199)</f>
        <v>0</v>
      </c>
      <c r="G1151" s="68" t="s">
        <v>300</v>
      </c>
      <c r="H1151" s="68" t="s">
        <v>840</v>
      </c>
      <c r="I1151" s="68" t="s">
        <v>919</v>
      </c>
      <c r="J1151" s="92" t="s">
        <v>858</v>
      </c>
      <c r="K1151" s="68" t="str">
        <f t="shared" si="17"/>
        <v>Improvements to river flow (water)</v>
      </c>
    </row>
    <row r="1152" spans="2:11">
      <c r="B1152" s="68" t="s">
        <v>839</v>
      </c>
      <c r="C1152" s="68" t="s">
        <v>278</v>
      </c>
      <c r="D1152" s="68" t="s">
        <v>458</v>
      </c>
      <c r="E1152" s="68" t="s">
        <v>900</v>
      </c>
      <c r="F1152" s="68">
        <f>IF(Override!$G1200="",'APR Data'!$H1152,Override!$G1200)</f>
        <v>84.466425485507045</v>
      </c>
      <c r="G1152" s="68" t="s">
        <v>300</v>
      </c>
      <c r="H1152" s="68" t="s">
        <v>840</v>
      </c>
      <c r="I1152" s="68" t="s">
        <v>919</v>
      </c>
      <c r="J1152" s="92" t="s">
        <v>859</v>
      </c>
      <c r="K1152" s="68" t="str">
        <f t="shared" si="17"/>
        <v>Enhancing resilience to low probability high consequence events (water)</v>
      </c>
    </row>
    <row r="1153" spans="2:11">
      <c r="B1153" s="68" t="s">
        <v>839</v>
      </c>
      <c r="C1153" s="68" t="s">
        <v>278</v>
      </c>
      <c r="D1153" s="68" t="s">
        <v>467</v>
      </c>
      <c r="E1153" s="68" t="s">
        <v>900</v>
      </c>
      <c r="F1153" s="68">
        <f>IF(Override!$G1201="",'APR Data'!$H1153,Override!$G1201)</f>
        <v>0</v>
      </c>
      <c r="G1153" s="68" t="s">
        <v>300</v>
      </c>
      <c r="H1153" s="68" t="s">
        <v>840</v>
      </c>
      <c r="I1153" s="68" t="s">
        <v>920</v>
      </c>
      <c r="J1153" s="92" t="s">
        <v>860</v>
      </c>
      <c r="K1153" s="68" t="str">
        <f t="shared" si="17"/>
        <v>Conditioning water to reduce plumbosolvency (water)</v>
      </c>
    </row>
    <row r="1154" spans="2:11">
      <c r="B1154" s="68" t="s">
        <v>839</v>
      </c>
      <c r="C1154" s="68" t="s">
        <v>278</v>
      </c>
      <c r="D1154" s="68" t="s">
        <v>476</v>
      </c>
      <c r="E1154" s="68" t="s">
        <v>900</v>
      </c>
      <c r="F1154" s="68">
        <f>IF(Override!$G1202="",'APR Data'!$H1154,Override!$G1202)</f>
        <v>0</v>
      </c>
      <c r="G1154" s="68" t="s">
        <v>300</v>
      </c>
      <c r="H1154" s="68" t="s">
        <v>840</v>
      </c>
      <c r="I1154" s="68" t="s">
        <v>920</v>
      </c>
      <c r="J1154" s="92" t="s">
        <v>861</v>
      </c>
      <c r="K1154" s="68" t="str">
        <f t="shared" si="17"/>
        <v>Lead communication pipes replaced or relined for water quality(water)</v>
      </c>
    </row>
    <row r="1155" spans="2:11">
      <c r="B1155" s="68" t="s">
        <v>839</v>
      </c>
      <c r="C1155" s="68" t="s">
        <v>278</v>
      </c>
      <c r="D1155" s="68" t="s">
        <v>485</v>
      </c>
      <c r="E1155" s="68" t="s">
        <v>900</v>
      </c>
      <c r="F1155" s="68">
        <f>IF(Override!$G1203="",'APR Data'!$H1155,Override!$G1203)</f>
        <v>0</v>
      </c>
      <c r="G1155" s="68" t="s">
        <v>300</v>
      </c>
      <c r="H1155" s="68" t="s">
        <v>840</v>
      </c>
      <c r="I1155" s="68" t="s">
        <v>920</v>
      </c>
      <c r="J1155" s="92" t="s">
        <v>862</v>
      </c>
      <c r="K1155" s="68" t="str">
        <f t="shared" si="17"/>
        <v>Other lead reduction related activity (water)</v>
      </c>
    </row>
    <row r="1156" spans="2:11">
      <c r="B1156" s="68" t="s">
        <v>839</v>
      </c>
      <c r="C1156" s="68" t="s">
        <v>278</v>
      </c>
      <c r="D1156" s="68" t="s">
        <v>494</v>
      </c>
      <c r="E1156" s="68" t="s">
        <v>900</v>
      </c>
      <c r="F1156" s="68">
        <f>IF(Override!$G1204="",'APR Data'!$H1156,Override!$G1204)</f>
        <v>42.486127735728168</v>
      </c>
      <c r="G1156" s="68" t="s">
        <v>300</v>
      </c>
      <c r="H1156" s="68" t="s">
        <v>840</v>
      </c>
      <c r="I1156" s="68" t="s">
        <v>919</v>
      </c>
      <c r="J1156" s="92" t="s">
        <v>863</v>
      </c>
      <c r="K1156" s="68" t="str">
        <f t="shared" si="17"/>
        <v>Meeting lead standards (Total) (water)</v>
      </c>
    </row>
    <row r="1157" spans="2:11">
      <c r="B1157" s="68" t="s">
        <v>839</v>
      </c>
      <c r="C1157" s="68" t="s">
        <v>278</v>
      </c>
      <c r="D1157" s="68" t="s">
        <v>503</v>
      </c>
      <c r="E1157" s="68" t="s">
        <v>900</v>
      </c>
      <c r="F1157" s="68">
        <f>IF(Override!$G1205="",'APR Data'!$H1157,Override!$G1205)</f>
        <v>6.7482042717886292</v>
      </c>
      <c r="G1157" s="68" t="s">
        <v>300</v>
      </c>
      <c r="H1157" s="68" t="s">
        <v>840</v>
      </c>
      <c r="I1157" s="68" t="s">
        <v>919</v>
      </c>
      <c r="J1157" s="92" t="s">
        <v>864</v>
      </c>
      <c r="K1157" s="68" t="str">
        <f t="shared" si="17"/>
        <v>Security - SEMD (water)</v>
      </c>
    </row>
    <row r="1158" spans="2:11">
      <c r="B1158" s="68" t="s">
        <v>839</v>
      </c>
      <c r="C1158" s="68" t="s">
        <v>278</v>
      </c>
      <c r="D1158" s="68" t="s">
        <v>512</v>
      </c>
      <c r="E1158" s="68" t="s">
        <v>900</v>
      </c>
      <c r="F1158" s="68">
        <f>IF(Override!$G1206="",'APR Data'!$H1158,Override!$G1206)</f>
        <v>0</v>
      </c>
      <c r="G1158" s="68" t="s">
        <v>300</v>
      </c>
      <c r="H1158" s="68" t="s">
        <v>840</v>
      </c>
      <c r="I1158" s="68" t="s">
        <v>919</v>
      </c>
      <c r="J1158" s="92" t="s">
        <v>865</v>
      </c>
      <c r="K1158" s="68" t="str">
        <f t="shared" si="17"/>
        <v>Security - Non-SEMD (water)</v>
      </c>
    </row>
    <row r="1159" spans="2:11">
      <c r="B1159" s="68" t="s">
        <v>839</v>
      </c>
      <c r="C1159" s="68" t="s">
        <v>278</v>
      </c>
      <c r="D1159" s="68" t="s">
        <v>521</v>
      </c>
      <c r="E1159" s="68" t="s">
        <v>900</v>
      </c>
      <c r="F1159" s="68">
        <f>IF(Override!$G1207="",'APR Data'!$H1159,Override!$G1207)</f>
        <v>12.411420684343259</v>
      </c>
      <c r="G1159" s="68" t="s">
        <v>300</v>
      </c>
      <c r="H1159" s="68" t="s">
        <v>840</v>
      </c>
      <c r="I1159" s="68" t="s">
        <v>919</v>
      </c>
      <c r="J1159" s="92" t="s">
        <v>866</v>
      </c>
      <c r="K1159" s="68" t="str">
        <f t="shared" ref="K1159:K1222" si="18">RIGHT(D1159,LEN(D1159)-15)</f>
        <v>*Additional lines total (water)</v>
      </c>
    </row>
    <row r="1160" spans="2:11">
      <c r="B1160" s="68" t="s">
        <v>839</v>
      </c>
      <c r="C1160" s="68" t="s">
        <v>278</v>
      </c>
      <c r="D1160" s="68" t="s">
        <v>584</v>
      </c>
      <c r="E1160" s="68" t="s">
        <v>900</v>
      </c>
      <c r="F1160" s="68">
        <f>IF(Override!$G1208="",'APR Data'!$H1160,Override!$G1208)</f>
        <v>0.12234462675312945</v>
      </c>
      <c r="G1160" s="68" t="s">
        <v>300</v>
      </c>
      <c r="H1160" s="68" t="s">
        <v>840</v>
      </c>
      <c r="I1160" s="68" t="s">
        <v>919</v>
      </c>
      <c r="J1160" s="68" t="s">
        <v>867</v>
      </c>
      <c r="K1160" s="68" t="str">
        <f t="shared" si="18"/>
        <v>Conservation drivers (wastewater)</v>
      </c>
    </row>
    <row r="1161" spans="2:11">
      <c r="B1161" s="68" t="s">
        <v>839</v>
      </c>
      <c r="C1161" s="68" t="s">
        <v>278</v>
      </c>
      <c r="D1161" s="68" t="s">
        <v>593</v>
      </c>
      <c r="E1161" s="68" t="s">
        <v>900</v>
      </c>
      <c r="F1161" s="68">
        <f>IF(Override!$G1209="",'APR Data'!$H1161,Override!$G1209)</f>
        <v>4.0442845525441333</v>
      </c>
      <c r="G1161" s="68" t="s">
        <v>300</v>
      </c>
      <c r="H1161" s="68" t="s">
        <v>840</v>
      </c>
      <c r="I1161" s="68" t="s">
        <v>919</v>
      </c>
      <c r="J1161" s="68" t="s">
        <v>868</v>
      </c>
      <c r="K1161" s="68" t="str">
        <f t="shared" si="18"/>
        <v>Event Duration Monitoring at intermittent discharges (wastewater)</v>
      </c>
    </row>
    <row r="1162" spans="2:11">
      <c r="B1162" s="68" t="s">
        <v>839</v>
      </c>
      <c r="C1162" s="68" t="s">
        <v>278</v>
      </c>
      <c r="D1162" s="68" t="s">
        <v>602</v>
      </c>
      <c r="E1162" s="68" t="s">
        <v>900</v>
      </c>
      <c r="F1162" s="68">
        <f>IF(Override!$G1210="",'APR Data'!$H1162,Override!$G1210)</f>
        <v>8.2995003823533775</v>
      </c>
      <c r="G1162" s="68" t="s">
        <v>300</v>
      </c>
      <c r="H1162" s="68" t="s">
        <v>840</v>
      </c>
      <c r="I1162" s="68" t="s">
        <v>919</v>
      </c>
      <c r="J1162" s="68" t="s">
        <v>869</v>
      </c>
      <c r="K1162" s="68" t="str">
        <f t="shared" si="18"/>
        <v>Flow monitoring at sewage treatment works (wastewater)</v>
      </c>
    </row>
    <row r="1163" spans="2:11">
      <c r="B1163" s="68" t="s">
        <v>839</v>
      </c>
      <c r="C1163" s="68" t="s">
        <v>278</v>
      </c>
      <c r="D1163" s="68" t="s">
        <v>611</v>
      </c>
      <c r="E1163" s="68" t="s">
        <v>900</v>
      </c>
      <c r="F1163" s="68">
        <f>IF(Override!$G1211="",'APR Data'!$H1163,Override!$G1211)</f>
        <v>1.1916554200423013</v>
      </c>
      <c r="G1163" s="68" t="s">
        <v>300</v>
      </c>
      <c r="H1163" s="68" t="s">
        <v>840</v>
      </c>
      <c r="I1163" s="68" t="s">
        <v>919</v>
      </c>
      <c r="J1163" s="68" t="s">
        <v>870</v>
      </c>
      <c r="K1163" s="68" t="str">
        <f t="shared" si="18"/>
        <v>Schemes to increase flow to full treatment (wastewater)</v>
      </c>
    </row>
    <row r="1164" spans="2:11">
      <c r="B1164" s="68" t="s">
        <v>839</v>
      </c>
      <c r="C1164" s="68" t="s">
        <v>278</v>
      </c>
      <c r="D1164" s="68" t="s">
        <v>620</v>
      </c>
      <c r="E1164" s="68" t="s">
        <v>900</v>
      </c>
      <c r="F1164" s="68">
        <f>IF(Override!$G1212="",'APR Data'!$H1164,Override!$G1212)</f>
        <v>91.058493416635329</v>
      </c>
      <c r="G1164" s="68" t="s">
        <v>300</v>
      </c>
      <c r="H1164" s="68" t="s">
        <v>840</v>
      </c>
      <c r="I1164" s="68" t="s">
        <v>919</v>
      </c>
      <c r="J1164" s="68" t="s">
        <v>871</v>
      </c>
      <c r="K1164" s="68" t="str">
        <f t="shared" si="18"/>
        <v>Schemes to increase storm tank capacity (wastewater)</v>
      </c>
    </row>
    <row r="1165" spans="2:11">
      <c r="B1165" s="68" t="s">
        <v>839</v>
      </c>
      <c r="C1165" s="68" t="s">
        <v>278</v>
      </c>
      <c r="D1165" s="68" t="s">
        <v>812</v>
      </c>
      <c r="E1165" s="68" t="s">
        <v>900</v>
      </c>
      <c r="F1165" s="68">
        <f>IF(Override!$G1213="",'APR Data'!$H1165,Override!$G1213)</f>
        <v>70.307550020707367</v>
      </c>
      <c r="G1165" s="68" t="s">
        <v>300</v>
      </c>
      <c r="H1165" s="68" t="s">
        <v>840</v>
      </c>
      <c r="I1165" s="68" t="s">
        <v>919</v>
      </c>
      <c r="J1165" s="68" t="s">
        <v>872</v>
      </c>
      <c r="K1165" s="68" t="str">
        <f t="shared" si="18"/>
        <v>Storage schemes to reduce spill frequency at CSOs, storm tanks, etc (wastewater)</v>
      </c>
    </row>
    <row r="1166" spans="2:11">
      <c r="B1166" s="68" t="s">
        <v>839</v>
      </c>
      <c r="C1166" s="68" t="s">
        <v>278</v>
      </c>
      <c r="D1166" s="68" t="s">
        <v>629</v>
      </c>
      <c r="E1166" s="68" t="s">
        <v>900</v>
      </c>
      <c r="F1166" s="68">
        <f>IF(Override!$G1214="",'APR Data'!$H1166,Override!$G1214)</f>
        <v>0</v>
      </c>
      <c r="G1166" s="68" t="s">
        <v>300</v>
      </c>
      <c r="H1166" s="68" t="s">
        <v>840</v>
      </c>
      <c r="I1166" s="68" t="s">
        <v>919</v>
      </c>
      <c r="J1166" s="68" t="s">
        <v>873</v>
      </c>
      <c r="K1166" s="68" t="str">
        <f t="shared" si="18"/>
        <v>Chemical removals schemes (wastewater)</v>
      </c>
    </row>
    <row r="1167" spans="2:11">
      <c r="B1167" s="68" t="s">
        <v>839</v>
      </c>
      <c r="C1167" s="68" t="s">
        <v>278</v>
      </c>
      <c r="D1167" s="68" t="s">
        <v>638</v>
      </c>
      <c r="E1167" s="68" t="s">
        <v>900</v>
      </c>
      <c r="F1167" s="68">
        <f>IF(Override!$G1215="",'APR Data'!$H1167,Override!$G1215)</f>
        <v>1.6908813745985565</v>
      </c>
      <c r="G1167" s="68" t="s">
        <v>300</v>
      </c>
      <c r="H1167" s="68" t="s">
        <v>840</v>
      </c>
      <c r="I1167" s="68" t="s">
        <v>919</v>
      </c>
      <c r="J1167" s="68" t="s">
        <v>874</v>
      </c>
      <c r="K1167" s="68" t="str">
        <f t="shared" si="18"/>
        <v>Chemicals monitoring/ investigations/ options appraisals (wastewater)</v>
      </c>
    </row>
    <row r="1168" spans="2:11">
      <c r="B1168" s="68" t="s">
        <v>839</v>
      </c>
      <c r="C1168" s="68" t="s">
        <v>278</v>
      </c>
      <c r="D1168" s="68" t="s">
        <v>647</v>
      </c>
      <c r="E1168" s="68" t="s">
        <v>900</v>
      </c>
      <c r="F1168" s="68">
        <f>IF(Override!$G1216="",'APR Data'!$H1168,Override!$G1216)</f>
        <v>0</v>
      </c>
      <c r="G1168" s="68" t="s">
        <v>300</v>
      </c>
      <c r="H1168" s="68" t="s">
        <v>840</v>
      </c>
      <c r="I1168" s="68" t="s">
        <v>919</v>
      </c>
      <c r="J1168" s="68" t="s">
        <v>875</v>
      </c>
      <c r="K1168" s="68" t="str">
        <f t="shared" si="18"/>
        <v>Nitrogen removal (wastewater)</v>
      </c>
    </row>
    <row r="1169" spans="2:11">
      <c r="B1169" s="68" t="s">
        <v>839</v>
      </c>
      <c r="C1169" s="68" t="s">
        <v>278</v>
      </c>
      <c r="D1169" s="68" t="s">
        <v>653</v>
      </c>
      <c r="E1169" s="68" t="s">
        <v>900</v>
      </c>
      <c r="F1169" s="68">
        <f>IF(Override!$G1217="",'APR Data'!$H1169,Override!$G1217)</f>
        <v>423.81903368919996</v>
      </c>
      <c r="G1169" s="68" t="s">
        <v>300</v>
      </c>
      <c r="H1169" s="68" t="s">
        <v>840</v>
      </c>
      <c r="I1169" s="68" t="s">
        <v>919</v>
      </c>
      <c r="J1169" s="68" t="s">
        <v>876</v>
      </c>
      <c r="K1169" s="68" t="str">
        <f t="shared" si="18"/>
        <v>Phosphorus removal (wastewater)</v>
      </c>
    </row>
    <row r="1170" spans="2:11">
      <c r="B1170" s="68" t="s">
        <v>839</v>
      </c>
      <c r="C1170" s="68" t="s">
        <v>278</v>
      </c>
      <c r="D1170" s="68" t="s">
        <v>662</v>
      </c>
      <c r="E1170" s="68" t="s">
        <v>900</v>
      </c>
      <c r="F1170" s="68">
        <f>IF(Override!$G1218="",'APR Data'!$H1170,Override!$G1218)</f>
        <v>56.972032360203471</v>
      </c>
      <c r="G1170" s="68" t="s">
        <v>300</v>
      </c>
      <c r="H1170" s="68" t="s">
        <v>840</v>
      </c>
      <c r="I1170" s="68" t="s">
        <v>919</v>
      </c>
      <c r="J1170" s="68" t="s">
        <v>877</v>
      </c>
      <c r="K1170" s="68" t="str">
        <f t="shared" si="18"/>
        <v>Reduction of sanitary parameters (wastewater)</v>
      </c>
    </row>
    <row r="1171" spans="2:11">
      <c r="B1171" s="68" t="s">
        <v>839</v>
      </c>
      <c r="C1171" s="68" t="s">
        <v>278</v>
      </c>
      <c r="D1171" s="68" t="s">
        <v>671</v>
      </c>
      <c r="E1171" s="68" t="s">
        <v>900</v>
      </c>
      <c r="F1171" s="68">
        <f>IF(Override!$G1219="",'APR Data'!$H1171,Override!$G1219)</f>
        <v>52.314752576330299</v>
      </c>
      <c r="G1171" s="68" t="s">
        <v>300</v>
      </c>
      <c r="H1171" s="68" t="s">
        <v>840</v>
      </c>
      <c r="I1171" s="68" t="s">
        <v>919</v>
      </c>
      <c r="J1171" s="68" t="s">
        <v>878</v>
      </c>
      <c r="K1171" s="68" t="str">
        <f t="shared" si="18"/>
        <v>UV disinfection (or similar) (wastewater)</v>
      </c>
    </row>
    <row r="1172" spans="2:11">
      <c r="B1172" s="68" t="s">
        <v>839</v>
      </c>
      <c r="C1172" s="68" t="s">
        <v>278</v>
      </c>
      <c r="D1172" s="68" t="s">
        <v>680</v>
      </c>
      <c r="E1172" s="68" t="s">
        <v>900</v>
      </c>
      <c r="F1172" s="68">
        <f>IF(Override!$G1220="",'APR Data'!$H1172,Override!$G1220)</f>
        <v>10.291579530350901</v>
      </c>
      <c r="G1172" s="68" t="s">
        <v>300</v>
      </c>
      <c r="H1172" s="68" t="s">
        <v>840</v>
      </c>
      <c r="I1172" s="68" t="s">
        <v>919</v>
      </c>
      <c r="J1172" s="68" t="s">
        <v>879</v>
      </c>
      <c r="K1172" s="68" t="str">
        <f t="shared" si="18"/>
        <v>Investigations (wastewater)</v>
      </c>
    </row>
    <row r="1173" spans="2:11">
      <c r="B1173" s="68" t="s">
        <v>839</v>
      </c>
      <c r="C1173" s="68" t="s">
        <v>278</v>
      </c>
      <c r="D1173" s="68" t="s">
        <v>821</v>
      </c>
      <c r="E1173" s="68" t="s">
        <v>900</v>
      </c>
      <c r="F1173" s="68">
        <f>IF(Override!$G1223="",'APR Data'!$H1173,Override!$G1223)</f>
        <v>3.0770281310371823</v>
      </c>
      <c r="G1173" s="68" t="s">
        <v>300</v>
      </c>
      <c r="H1173" s="68" t="s">
        <v>840</v>
      </c>
      <c r="I1173" s="68" t="s">
        <v>919</v>
      </c>
      <c r="J1173" s="68" t="s">
        <v>880</v>
      </c>
      <c r="K1173" s="68" t="str">
        <f t="shared" si="18"/>
        <v>First time sewerage (wastewater)</v>
      </c>
    </row>
    <row r="1174" spans="2:11">
      <c r="B1174" s="68" t="s">
        <v>839</v>
      </c>
      <c r="C1174" s="68" t="s">
        <v>278</v>
      </c>
      <c r="D1174" s="68" t="s">
        <v>695</v>
      </c>
      <c r="E1174" s="68" t="s">
        <v>900</v>
      </c>
      <c r="F1174" s="68">
        <f>IF(Override!$G1224="",'APR Data'!$H1174,Override!$G1224)</f>
        <v>0.29993732999086253</v>
      </c>
      <c r="G1174" s="68" t="s">
        <v>300</v>
      </c>
      <c r="H1174" s="68" t="s">
        <v>840</v>
      </c>
      <c r="I1174" s="68" t="s">
        <v>919</v>
      </c>
      <c r="J1174" s="68" t="s">
        <v>881</v>
      </c>
      <c r="K1174" s="68" t="str">
        <f t="shared" si="18"/>
        <v>Sludge enhancement (quality) (wastewater)</v>
      </c>
    </row>
    <row r="1175" spans="2:11">
      <c r="B1175" s="68" t="s">
        <v>839</v>
      </c>
      <c r="C1175" s="68" t="s">
        <v>278</v>
      </c>
      <c r="D1175" s="68" t="s">
        <v>704</v>
      </c>
      <c r="E1175" s="68" t="s">
        <v>900</v>
      </c>
      <c r="F1175" s="68">
        <f>IF(Override!$G1225="",'APR Data'!$H1175,Override!$G1225)</f>
        <v>0</v>
      </c>
      <c r="G1175" s="68" t="s">
        <v>300</v>
      </c>
      <c r="H1175" s="68" t="s">
        <v>840</v>
      </c>
      <c r="I1175" s="68" t="s">
        <v>919</v>
      </c>
      <c r="J1175" s="68" t="s">
        <v>882</v>
      </c>
      <c r="K1175" s="68" t="str">
        <f t="shared" si="18"/>
        <v>Sludge enhancement (growth) (wastewater)</v>
      </c>
    </row>
    <row r="1176" spans="2:11">
      <c r="B1176" s="68" t="s">
        <v>839</v>
      </c>
      <c r="C1176" s="68" t="s">
        <v>278</v>
      </c>
      <c r="D1176" s="68" t="s">
        <v>713</v>
      </c>
      <c r="E1176" s="68" t="s">
        <v>900</v>
      </c>
      <c r="F1176" s="68">
        <f>IF(Override!$G1226="",'APR Data'!$H1176,Override!$G1226)</f>
        <v>0</v>
      </c>
      <c r="G1176" s="68" t="s">
        <v>300</v>
      </c>
      <c r="H1176" s="68" t="s">
        <v>840</v>
      </c>
      <c r="I1176" s="68" t="s">
        <v>919</v>
      </c>
      <c r="J1176" s="68" t="s">
        <v>883</v>
      </c>
      <c r="K1176" s="68" t="str">
        <f t="shared" si="18"/>
        <v>Odour (wastewater)</v>
      </c>
    </row>
    <row r="1177" spans="2:11">
      <c r="B1177" s="68" t="s">
        <v>839</v>
      </c>
      <c r="C1177" s="68" t="s">
        <v>278</v>
      </c>
      <c r="D1177" s="68" t="s">
        <v>722</v>
      </c>
      <c r="E1177" s="68" t="s">
        <v>900</v>
      </c>
      <c r="F1177" s="68">
        <f>IF(Override!$G1227="",'APR Data'!$H1177,Override!$G1227)</f>
        <v>0</v>
      </c>
      <c r="G1177" s="68" t="s">
        <v>300</v>
      </c>
      <c r="H1177" s="68" t="s">
        <v>840</v>
      </c>
      <c r="I1177" s="68" t="s">
        <v>919</v>
      </c>
      <c r="J1177" s="68" t="s">
        <v>884</v>
      </c>
      <c r="K1177" s="68" t="str">
        <f t="shared" si="18"/>
        <v>Enhancing resilience to low probability high consequence events (wastewater)</v>
      </c>
    </row>
    <row r="1178" spans="2:11">
      <c r="B1178" s="68" t="s">
        <v>839</v>
      </c>
      <c r="C1178" s="68" t="s">
        <v>278</v>
      </c>
      <c r="D1178" s="68" t="s">
        <v>731</v>
      </c>
      <c r="E1178" s="68" t="s">
        <v>900</v>
      </c>
      <c r="F1178" s="68">
        <f>IF(Override!$G1228="",'APR Data'!$H1178,Override!$G1228)</f>
        <v>0</v>
      </c>
      <c r="G1178" s="68" t="s">
        <v>300</v>
      </c>
      <c r="H1178" s="68" t="s">
        <v>840</v>
      </c>
      <c r="I1178" s="68" t="s">
        <v>919</v>
      </c>
      <c r="J1178" s="68" t="s">
        <v>885</v>
      </c>
      <c r="K1178" s="68" t="str">
        <f t="shared" si="18"/>
        <v>Security - SEMD (wastewater)</v>
      </c>
    </row>
    <row r="1179" spans="2:11">
      <c r="B1179" s="68" t="s">
        <v>839</v>
      </c>
      <c r="C1179" s="68" t="s">
        <v>278</v>
      </c>
      <c r="D1179" s="68" t="s">
        <v>740</v>
      </c>
      <c r="E1179" s="68" t="s">
        <v>900</v>
      </c>
      <c r="F1179" s="68">
        <f>IF(Override!$G1229="",'APR Data'!$H1179,Override!$G1229)</f>
        <v>0</v>
      </c>
      <c r="G1179" s="68" t="s">
        <v>300</v>
      </c>
      <c r="H1179" s="68" t="s">
        <v>840</v>
      </c>
      <c r="I1179" s="68" t="s">
        <v>919</v>
      </c>
      <c r="J1179" s="68" t="s">
        <v>886</v>
      </c>
      <c r="K1179" s="68" t="str">
        <f t="shared" si="18"/>
        <v>Security - Non-SEMD (wastewater)</v>
      </c>
    </row>
    <row r="1180" spans="2:11">
      <c r="B1180" s="68" t="s">
        <v>839</v>
      </c>
      <c r="C1180" s="68" t="s">
        <v>278</v>
      </c>
      <c r="D1180" s="68" t="s">
        <v>749</v>
      </c>
      <c r="E1180" s="68" t="s">
        <v>900</v>
      </c>
      <c r="F1180" s="68">
        <f>IF(Override!$G1230="",'APR Data'!$H1180,Override!$G1230)</f>
        <v>53.170999999999999</v>
      </c>
      <c r="G1180" s="68" t="s">
        <v>300</v>
      </c>
      <c r="H1180" s="68" t="s">
        <v>840</v>
      </c>
      <c r="I1180" s="68" t="s">
        <v>919</v>
      </c>
      <c r="J1180" s="68" t="s">
        <v>887</v>
      </c>
      <c r="K1180" s="68" t="str">
        <f t="shared" si="18"/>
        <v>*Additional lines total (wastewater)</v>
      </c>
    </row>
    <row r="1181" spans="2:11">
      <c r="B1181" s="68" t="s">
        <v>839</v>
      </c>
      <c r="C1181" s="68" t="s">
        <v>278</v>
      </c>
      <c r="D1181" s="68" t="s">
        <v>305</v>
      </c>
      <c r="E1181" s="68" t="s">
        <v>900</v>
      </c>
      <c r="F1181" s="68">
        <f>IF(Override!$G1231="",'APR Data'!$H1181,Override!$G1231)</f>
        <v>16.596079384938466</v>
      </c>
      <c r="G1181" s="68" t="s">
        <v>300</v>
      </c>
      <c r="H1181" s="68" t="s">
        <v>888</v>
      </c>
      <c r="I1181" s="68" t="s">
        <v>919</v>
      </c>
      <c r="J1181" s="92" t="s">
        <v>841</v>
      </c>
      <c r="K1181" s="68" t="str">
        <f t="shared" si="18"/>
        <v xml:space="preserve"> Ecological improvements at abstractions (water)</v>
      </c>
    </row>
    <row r="1182" spans="2:11">
      <c r="B1182" s="68" t="s">
        <v>839</v>
      </c>
      <c r="C1182" s="68" t="s">
        <v>278</v>
      </c>
      <c r="D1182" s="68" t="s">
        <v>314</v>
      </c>
      <c r="E1182" s="68" t="s">
        <v>900</v>
      </c>
      <c r="F1182" s="68">
        <f>IF(Override!$G1232="",'APR Data'!$H1182,Override!$G1232)</f>
        <v>4.479333065721435</v>
      </c>
      <c r="G1182" s="68" t="s">
        <v>300</v>
      </c>
      <c r="H1182" s="68" t="s">
        <v>888</v>
      </c>
      <c r="I1182" s="68" t="s">
        <v>919</v>
      </c>
      <c r="J1182" s="92" t="s">
        <v>842</v>
      </c>
      <c r="K1182" s="68" t="str">
        <f t="shared" si="18"/>
        <v xml:space="preserve"> Eels Regulations (measures at intakes) (water)</v>
      </c>
    </row>
    <row r="1183" spans="2:11">
      <c r="B1183" s="68" t="s">
        <v>839</v>
      </c>
      <c r="C1183" s="68" t="s">
        <v>278</v>
      </c>
      <c r="D1183" s="68" t="s">
        <v>323</v>
      </c>
      <c r="E1183" s="68" t="s">
        <v>900</v>
      </c>
      <c r="F1183" s="68">
        <f>IF(Override!$G1233="",'APR Data'!$H1183,Override!$G1233)</f>
        <v>0.32108584841577958</v>
      </c>
      <c r="G1183" s="68" t="s">
        <v>300</v>
      </c>
      <c r="H1183" s="68" t="s">
        <v>888</v>
      </c>
      <c r="I1183" s="68" t="s">
        <v>919</v>
      </c>
      <c r="J1183" s="92" t="s">
        <v>843</v>
      </c>
      <c r="K1183" s="68" t="str">
        <f t="shared" si="18"/>
        <v xml:space="preserve"> Invasive Non Native Species (water)</v>
      </c>
    </row>
    <row r="1184" spans="2:11">
      <c r="B1184" s="68" t="s">
        <v>839</v>
      </c>
      <c r="C1184" s="68" t="s">
        <v>278</v>
      </c>
      <c r="D1184" s="68" t="s">
        <v>332</v>
      </c>
      <c r="E1184" s="68" t="s">
        <v>900</v>
      </c>
      <c r="F1184" s="68">
        <f>IF(Override!$G1234="",'APR Data'!$H1184,Override!$G1234)</f>
        <v>1.292112404694457</v>
      </c>
      <c r="G1184" s="68" t="s">
        <v>300</v>
      </c>
      <c r="H1184" s="68" t="s">
        <v>888</v>
      </c>
      <c r="I1184" s="68" t="s">
        <v>919</v>
      </c>
      <c r="J1184" s="68" t="s">
        <v>844</v>
      </c>
      <c r="K1184" s="68" t="str">
        <f t="shared" si="18"/>
        <v xml:space="preserve"> Drinking Water Protected Areas (schemes) (water)</v>
      </c>
    </row>
    <row r="1185" spans="2:11">
      <c r="B1185" s="68" t="s">
        <v>839</v>
      </c>
      <c r="C1185" s="68" t="s">
        <v>278</v>
      </c>
      <c r="D1185" s="68" t="s">
        <v>341</v>
      </c>
      <c r="E1185" s="68" t="s">
        <v>900</v>
      </c>
      <c r="F1185" s="68">
        <f>IF(Override!$G1235="",'APR Data'!$H1185,Override!$G1235)</f>
        <v>0</v>
      </c>
      <c r="G1185" s="68" t="s">
        <v>300</v>
      </c>
      <c r="H1185" s="68" t="s">
        <v>888</v>
      </c>
      <c r="I1185" s="68" t="s">
        <v>919</v>
      </c>
      <c r="J1185" s="92" t="s">
        <v>845</v>
      </c>
      <c r="K1185" s="68" t="str">
        <f t="shared" si="18"/>
        <v xml:space="preserve"> Water Framework Directive measure (water)</v>
      </c>
    </row>
    <row r="1186" spans="2:11">
      <c r="B1186" s="68" t="s">
        <v>839</v>
      </c>
      <c r="C1186" s="68" t="s">
        <v>278</v>
      </c>
      <c r="D1186" s="68" t="s">
        <v>350</v>
      </c>
      <c r="E1186" s="68" t="s">
        <v>900</v>
      </c>
      <c r="F1186" s="68">
        <f>IF(Override!$G1236="",'APR Data'!$H1186,Override!$G1236)</f>
        <v>3.5135434774742369</v>
      </c>
      <c r="G1186" s="68" t="s">
        <v>300</v>
      </c>
      <c r="H1186" s="68" t="s">
        <v>888</v>
      </c>
      <c r="I1186" s="68" t="s">
        <v>919</v>
      </c>
      <c r="J1186" s="92" t="s">
        <v>846</v>
      </c>
      <c r="K1186" s="68" t="str">
        <f t="shared" si="18"/>
        <v xml:space="preserve"> Investigations (water)</v>
      </c>
    </row>
    <row r="1187" spans="2:11">
      <c r="B1187" s="68" t="s">
        <v>839</v>
      </c>
      <c r="C1187" s="68" t="s">
        <v>278</v>
      </c>
      <c r="D1187" s="68" t="s">
        <v>359</v>
      </c>
      <c r="E1187" s="68" t="s">
        <v>900</v>
      </c>
      <c r="F1187" s="68">
        <f>IF(Override!$G1237="",'APR Data'!$H1187,Override!$G1237)</f>
        <v>0</v>
      </c>
      <c r="G1187" s="68" t="s">
        <v>300</v>
      </c>
      <c r="H1187" s="68" t="s">
        <v>888</v>
      </c>
      <c r="I1187" s="68" t="s">
        <v>919</v>
      </c>
      <c r="J1187" s="92" t="s">
        <v>847</v>
      </c>
      <c r="K1187" s="68" t="str">
        <f t="shared" si="18"/>
        <v xml:space="preserve"> Supply-side improvements delivering benefits in 2020-2025 (water)</v>
      </c>
    </row>
    <row r="1188" spans="2:11">
      <c r="B1188" s="68" t="s">
        <v>839</v>
      </c>
      <c r="C1188" s="68" t="s">
        <v>278</v>
      </c>
      <c r="D1188" s="68" t="s">
        <v>368</v>
      </c>
      <c r="E1188" s="68" t="s">
        <v>900</v>
      </c>
      <c r="F1188" s="68">
        <f>IF(Override!$G1238="",'APR Data'!$H1188,Override!$G1238)</f>
        <v>0</v>
      </c>
      <c r="G1188" s="68" t="s">
        <v>300</v>
      </c>
      <c r="H1188" s="68" t="s">
        <v>888</v>
      </c>
      <c r="I1188" s="68" t="s">
        <v>919</v>
      </c>
      <c r="J1188" s="92" t="s">
        <v>848</v>
      </c>
      <c r="K1188" s="68" t="str">
        <f t="shared" si="18"/>
        <v xml:space="preserve"> Demand-side improvements delivering benefits in 2020-2025 (excl leakage and metering) (water)</v>
      </c>
    </row>
    <row r="1189" spans="2:11">
      <c r="B1189" s="68" t="s">
        <v>839</v>
      </c>
      <c r="C1189" s="68" t="s">
        <v>278</v>
      </c>
      <c r="D1189" s="68" t="s">
        <v>377</v>
      </c>
      <c r="E1189" s="68" t="s">
        <v>900</v>
      </c>
      <c r="F1189" s="68">
        <f>IF(Override!$G1239="",'APR Data'!$H1189,Override!$G1239)</f>
        <v>0</v>
      </c>
      <c r="G1189" s="68" t="s">
        <v>300</v>
      </c>
      <c r="H1189" s="68" t="s">
        <v>888</v>
      </c>
      <c r="I1189" s="68" t="s">
        <v>919</v>
      </c>
      <c r="J1189" s="92" t="s">
        <v>849</v>
      </c>
      <c r="K1189" s="68" t="str">
        <f t="shared" si="18"/>
        <v xml:space="preserve"> Leakage improvements delivering benefits in 2020-2025 (water)</v>
      </c>
    </row>
    <row r="1190" spans="2:11">
      <c r="B1190" s="68" t="s">
        <v>839</v>
      </c>
      <c r="C1190" s="68" t="s">
        <v>278</v>
      </c>
      <c r="D1190" s="68" t="s">
        <v>386</v>
      </c>
      <c r="E1190" s="68" t="s">
        <v>900</v>
      </c>
      <c r="F1190" s="68">
        <f>IF(Override!$G1240="",'APR Data'!$H1190,Override!$G1240)</f>
        <v>10.51451304954403</v>
      </c>
      <c r="G1190" s="68" t="s">
        <v>300</v>
      </c>
      <c r="H1190" s="68" t="s">
        <v>888</v>
      </c>
      <c r="I1190" s="68" t="s">
        <v>919</v>
      </c>
      <c r="J1190" s="92" t="s">
        <v>850</v>
      </c>
      <c r="K1190" s="68" t="str">
        <f t="shared" si="18"/>
        <v xml:space="preserve"> Internal interconnectors delivering benefits in 2020-2025 (water)</v>
      </c>
    </row>
    <row r="1191" spans="2:11">
      <c r="B1191" s="68" t="s">
        <v>839</v>
      </c>
      <c r="C1191" s="68" t="s">
        <v>278</v>
      </c>
      <c r="D1191" s="68" t="s">
        <v>827</v>
      </c>
      <c r="E1191" s="68" t="s">
        <v>900</v>
      </c>
      <c r="F1191" s="68">
        <f>IF(Override!$G1241="",'APR Data'!$H1191,Override!$G1241)</f>
        <v>0</v>
      </c>
      <c r="G1191" s="68" t="s">
        <v>300</v>
      </c>
      <c r="H1191" s="68" t="s">
        <v>888</v>
      </c>
      <c r="I1191" s="68" t="s">
        <v>919</v>
      </c>
      <c r="J1191" s="92" t="s">
        <v>851</v>
      </c>
      <c r="K1191" s="68" t="str">
        <f t="shared" si="18"/>
        <v xml:space="preserve"> Supply demand balance improvements delivering benefits starting from 2026 (water)</v>
      </c>
    </row>
    <row r="1192" spans="2:11">
      <c r="B1192" s="68" t="s">
        <v>839</v>
      </c>
      <c r="C1192" s="68" t="s">
        <v>278</v>
      </c>
      <c r="D1192" s="68" t="s">
        <v>404</v>
      </c>
      <c r="E1192" s="68" t="s">
        <v>900</v>
      </c>
      <c r="F1192" s="68">
        <f>IF(Override!$G1242="",'APR Data'!$H1192,Override!$G1242)</f>
        <v>46.958856229010074</v>
      </c>
      <c r="G1192" s="68" t="s">
        <v>300</v>
      </c>
      <c r="H1192" s="68" t="s">
        <v>888</v>
      </c>
      <c r="I1192" s="68" t="s">
        <v>919</v>
      </c>
      <c r="J1192" s="92" t="s">
        <v>852</v>
      </c>
      <c r="K1192" s="68" t="str">
        <f t="shared" si="18"/>
        <v xml:space="preserve"> Strategic regional water resources (water)</v>
      </c>
    </row>
    <row r="1193" spans="2:11">
      <c r="B1193" s="68" t="s">
        <v>839</v>
      </c>
      <c r="C1193" s="68" t="s">
        <v>278</v>
      </c>
      <c r="D1193" s="68" t="s">
        <v>413</v>
      </c>
      <c r="E1193" s="68" t="s">
        <v>900</v>
      </c>
      <c r="F1193" s="68">
        <f>IF(Override!$G1243="",'APR Data'!$H1193,Override!$G1243)</f>
        <v>44.901111921830648</v>
      </c>
      <c r="G1193" s="68" t="s">
        <v>300</v>
      </c>
      <c r="H1193" s="68" t="s">
        <v>888</v>
      </c>
      <c r="I1193" s="68" t="s">
        <v>919</v>
      </c>
      <c r="J1193" s="92" t="s">
        <v>853</v>
      </c>
      <c r="K1193" s="68" t="str">
        <f t="shared" si="18"/>
        <v xml:space="preserve"> Total metering expenditure  (water)</v>
      </c>
    </row>
    <row r="1194" spans="2:11">
      <c r="B1194" s="68" t="s">
        <v>839</v>
      </c>
      <c r="C1194" s="68" t="s">
        <v>278</v>
      </c>
      <c r="D1194" s="68" t="s">
        <v>422</v>
      </c>
      <c r="E1194" s="68" t="s">
        <v>900</v>
      </c>
      <c r="F1194" s="68">
        <f>IF(Override!$G1244="",'APR Data'!$H1194,Override!$G1244)</f>
        <v>13.06</v>
      </c>
      <c r="G1194" s="68" t="s">
        <v>300</v>
      </c>
      <c r="H1194" s="68" t="s">
        <v>888</v>
      </c>
      <c r="I1194" s="68" t="s">
        <v>919</v>
      </c>
      <c r="J1194" s="92" t="s">
        <v>854</v>
      </c>
      <c r="K1194" s="68" t="str">
        <f t="shared" si="18"/>
        <v xml:space="preserve"> Improvments to taste, odour and colour (water)</v>
      </c>
    </row>
    <row r="1195" spans="2:11">
      <c r="B1195" s="68" t="s">
        <v>839</v>
      </c>
      <c r="C1195" s="68" t="s">
        <v>278</v>
      </c>
      <c r="D1195" s="68" t="s">
        <v>431</v>
      </c>
      <c r="E1195" s="68" t="s">
        <v>900</v>
      </c>
      <c r="F1195" s="68">
        <f>IF(Override!$G1245="",'APR Data'!$H1195,Override!$G1245)</f>
        <v>0</v>
      </c>
      <c r="G1195" s="68" t="s">
        <v>300</v>
      </c>
      <c r="H1195" s="68" t="s">
        <v>888</v>
      </c>
      <c r="I1195" s="68" t="s">
        <v>920</v>
      </c>
      <c r="J1195" s="92" t="s">
        <v>855</v>
      </c>
      <c r="K1195" s="68" t="str">
        <f t="shared" si="18"/>
        <v xml:space="preserve"> Addressing raw water deterioration (grey solutions) (water)</v>
      </c>
    </row>
    <row r="1196" spans="2:11">
      <c r="B1196" s="68" t="s">
        <v>839</v>
      </c>
      <c r="C1196" s="68" t="s">
        <v>278</v>
      </c>
      <c r="D1196" s="68" t="s">
        <v>438</v>
      </c>
      <c r="E1196" s="68" t="s">
        <v>900</v>
      </c>
      <c r="F1196" s="68">
        <f>IF(Override!$G1246="",'APR Data'!$H1196,Override!$G1246)</f>
        <v>0</v>
      </c>
      <c r="G1196" s="68" t="s">
        <v>300</v>
      </c>
      <c r="H1196" s="68" t="s">
        <v>888</v>
      </c>
      <c r="I1196" s="68" t="s">
        <v>920</v>
      </c>
      <c r="J1196" s="92" t="s">
        <v>856</v>
      </c>
      <c r="K1196" s="68" t="str">
        <f t="shared" si="18"/>
        <v xml:space="preserve"> Addressing raw water deterioration (green solutions) (water)</v>
      </c>
    </row>
    <row r="1197" spans="2:11">
      <c r="B1197" s="68" t="s">
        <v>839</v>
      </c>
      <c r="C1197" s="68" t="s">
        <v>278</v>
      </c>
      <c r="D1197" s="68" t="s">
        <v>444</v>
      </c>
      <c r="E1197" s="68" t="s">
        <v>900</v>
      </c>
      <c r="F1197" s="68">
        <f>IF(Override!$G1247="",'APR Data'!$H1197,Override!$G1247)</f>
        <v>4.7149984084420788</v>
      </c>
      <c r="G1197" s="68" t="s">
        <v>300</v>
      </c>
      <c r="H1197" s="68" t="s">
        <v>888</v>
      </c>
      <c r="I1197" s="68" t="s">
        <v>919</v>
      </c>
      <c r="J1197" s="92" t="s">
        <v>857</v>
      </c>
      <c r="K1197" s="68" t="str">
        <f t="shared" si="18"/>
        <v xml:space="preserve"> Addressing raw water deterioration (total) (water)</v>
      </c>
    </row>
    <row r="1198" spans="2:11">
      <c r="B1198" s="68" t="s">
        <v>839</v>
      </c>
      <c r="C1198" s="68" t="s">
        <v>278</v>
      </c>
      <c r="D1198" s="68" t="s">
        <v>452</v>
      </c>
      <c r="E1198" s="68" t="s">
        <v>900</v>
      </c>
      <c r="F1198" s="68">
        <f>IF(Override!$G1248="",'APR Data'!$H1198,Override!$G1248)</f>
        <v>0</v>
      </c>
      <c r="G1198" s="68" t="s">
        <v>300</v>
      </c>
      <c r="H1198" s="68" t="s">
        <v>888</v>
      </c>
      <c r="I1198" s="68" t="s">
        <v>919</v>
      </c>
      <c r="J1198" s="92" t="s">
        <v>858</v>
      </c>
      <c r="K1198" s="68" t="str">
        <f t="shared" si="18"/>
        <v xml:space="preserve"> Improvements to river flow (water)</v>
      </c>
    </row>
    <row r="1199" spans="2:11">
      <c r="B1199" s="68" t="s">
        <v>839</v>
      </c>
      <c r="C1199" s="68" t="s">
        <v>278</v>
      </c>
      <c r="D1199" s="68" t="s">
        <v>461</v>
      </c>
      <c r="E1199" s="68" t="s">
        <v>900</v>
      </c>
      <c r="F1199" s="68">
        <f>IF(Override!$G1249="",'APR Data'!$H1199,Override!$G1249)</f>
        <v>86.977369830486367</v>
      </c>
      <c r="G1199" s="68" t="s">
        <v>300</v>
      </c>
      <c r="H1199" s="68" t="s">
        <v>888</v>
      </c>
      <c r="I1199" s="68" t="s">
        <v>919</v>
      </c>
      <c r="J1199" s="92" t="s">
        <v>859</v>
      </c>
      <c r="K1199" s="68" t="str">
        <f t="shared" si="18"/>
        <v xml:space="preserve"> Enhancing resilience to low probability high consequence events (water)</v>
      </c>
    </row>
    <row r="1200" spans="2:11">
      <c r="B1200" s="68" t="s">
        <v>839</v>
      </c>
      <c r="C1200" s="68" t="s">
        <v>278</v>
      </c>
      <c r="D1200" s="68" t="s">
        <v>470</v>
      </c>
      <c r="E1200" s="68" t="s">
        <v>900</v>
      </c>
      <c r="F1200" s="68">
        <f>IF(Override!$G1250="",'APR Data'!$H1200,Override!$G1250)</f>
        <v>0</v>
      </c>
      <c r="G1200" s="68" t="s">
        <v>300</v>
      </c>
      <c r="H1200" s="68" t="s">
        <v>888</v>
      </c>
      <c r="I1200" s="68" t="s">
        <v>920</v>
      </c>
      <c r="J1200" s="92" t="s">
        <v>860</v>
      </c>
      <c r="K1200" s="68" t="str">
        <f t="shared" si="18"/>
        <v xml:space="preserve"> Conditioning water to reduce plumbosolvency (water)</v>
      </c>
    </row>
    <row r="1201" spans="2:11">
      <c r="B1201" s="68" t="s">
        <v>839</v>
      </c>
      <c r="C1201" s="68" t="s">
        <v>278</v>
      </c>
      <c r="D1201" s="68" t="s">
        <v>479</v>
      </c>
      <c r="E1201" s="68" t="s">
        <v>900</v>
      </c>
      <c r="F1201" s="68">
        <f>IF(Override!$G1251="",'APR Data'!$H1201,Override!$G1251)</f>
        <v>0</v>
      </c>
      <c r="G1201" s="68" t="s">
        <v>300</v>
      </c>
      <c r="H1201" s="68" t="s">
        <v>888</v>
      </c>
      <c r="I1201" s="68" t="s">
        <v>920</v>
      </c>
      <c r="J1201" s="92" t="s">
        <v>861</v>
      </c>
      <c r="K1201" s="68" t="str">
        <f t="shared" si="18"/>
        <v xml:space="preserve"> Lead communication pipes replaced or relined for water quality(water)</v>
      </c>
    </row>
    <row r="1202" spans="2:11">
      <c r="B1202" s="68" t="s">
        <v>839</v>
      </c>
      <c r="C1202" s="68" t="s">
        <v>278</v>
      </c>
      <c r="D1202" s="68" t="s">
        <v>488</v>
      </c>
      <c r="E1202" s="68" t="s">
        <v>900</v>
      </c>
      <c r="F1202" s="68">
        <f>IF(Override!$G1252="",'APR Data'!$H1202,Override!$G1252)</f>
        <v>0</v>
      </c>
      <c r="G1202" s="68" t="s">
        <v>300</v>
      </c>
      <c r="H1202" s="68" t="s">
        <v>888</v>
      </c>
      <c r="I1202" s="68" t="s">
        <v>920</v>
      </c>
      <c r="J1202" s="92" t="s">
        <v>862</v>
      </c>
      <c r="K1202" s="68" t="str">
        <f t="shared" si="18"/>
        <v xml:space="preserve"> Other lead reduction related activity (water)</v>
      </c>
    </row>
    <row r="1203" spans="2:11">
      <c r="B1203" s="68" t="s">
        <v>839</v>
      </c>
      <c r="C1203" s="68" t="s">
        <v>278</v>
      </c>
      <c r="D1203" s="68" t="s">
        <v>497</v>
      </c>
      <c r="E1203" s="68" t="s">
        <v>900</v>
      </c>
      <c r="F1203" s="68">
        <f>IF(Override!$G1253="",'APR Data'!$H1203,Override!$G1253)</f>
        <v>15.49507186248594</v>
      </c>
      <c r="G1203" s="68" t="s">
        <v>300</v>
      </c>
      <c r="H1203" s="68" t="s">
        <v>888</v>
      </c>
      <c r="I1203" s="68" t="s">
        <v>919</v>
      </c>
      <c r="J1203" s="92" t="s">
        <v>863</v>
      </c>
      <c r="K1203" s="68" t="str">
        <f t="shared" si="18"/>
        <v xml:space="preserve"> Meeting lead standards (Total) (water)</v>
      </c>
    </row>
    <row r="1204" spans="2:11">
      <c r="B1204" s="68" t="s">
        <v>839</v>
      </c>
      <c r="C1204" s="68" t="s">
        <v>278</v>
      </c>
      <c r="D1204" s="68" t="s">
        <v>506</v>
      </c>
      <c r="E1204" s="68" t="s">
        <v>900</v>
      </c>
      <c r="F1204" s="68">
        <f>IF(Override!$G1254="",'APR Data'!$H1204,Override!$G1254)</f>
        <v>0</v>
      </c>
      <c r="G1204" s="68" t="s">
        <v>300</v>
      </c>
      <c r="H1204" s="68" t="s">
        <v>888</v>
      </c>
      <c r="I1204" s="68" t="s">
        <v>919</v>
      </c>
      <c r="J1204" s="92" t="s">
        <v>864</v>
      </c>
      <c r="K1204" s="68" t="str">
        <f t="shared" si="18"/>
        <v xml:space="preserve"> Security - SEMD (water)</v>
      </c>
    </row>
    <row r="1205" spans="2:11">
      <c r="B1205" s="68" t="s">
        <v>839</v>
      </c>
      <c r="C1205" s="68" t="s">
        <v>278</v>
      </c>
      <c r="D1205" s="68" t="s">
        <v>515</v>
      </c>
      <c r="E1205" s="68" t="s">
        <v>900</v>
      </c>
      <c r="F1205" s="68">
        <f>IF(Override!$G1255="",'APR Data'!$H1205,Override!$G1255)</f>
        <v>0</v>
      </c>
      <c r="G1205" s="68" t="s">
        <v>300</v>
      </c>
      <c r="H1205" s="68" t="s">
        <v>888</v>
      </c>
      <c r="I1205" s="68" t="s">
        <v>919</v>
      </c>
      <c r="J1205" s="92" t="s">
        <v>865</v>
      </c>
      <c r="K1205" s="68" t="str">
        <f t="shared" si="18"/>
        <v xml:space="preserve"> Security - Non-SEMD (water)</v>
      </c>
    </row>
    <row r="1206" spans="2:11">
      <c r="B1206" s="68" t="s">
        <v>839</v>
      </c>
      <c r="C1206" s="68" t="s">
        <v>278</v>
      </c>
      <c r="D1206" s="68" t="s">
        <v>524</v>
      </c>
      <c r="E1206" s="68" t="s">
        <v>900</v>
      </c>
      <c r="F1206" s="68">
        <f>IF(Override!$G1256="",'APR Data'!$H1206,Override!$G1256)</f>
        <v>10.334245212858113</v>
      </c>
      <c r="G1206" s="68" t="s">
        <v>300</v>
      </c>
      <c r="H1206" s="68" t="s">
        <v>888</v>
      </c>
      <c r="I1206" s="68" t="s">
        <v>919</v>
      </c>
      <c r="J1206" s="92" t="s">
        <v>866</v>
      </c>
      <c r="K1206" s="68" t="str">
        <f t="shared" si="18"/>
        <v xml:space="preserve"> *Additional lines total (water)</v>
      </c>
    </row>
    <row r="1207" spans="2:11">
      <c r="B1207" s="68" t="s">
        <v>839</v>
      </c>
      <c r="C1207" s="68" t="s">
        <v>278</v>
      </c>
      <c r="D1207" s="68" t="s">
        <v>587</v>
      </c>
      <c r="E1207" s="68" t="s">
        <v>900</v>
      </c>
      <c r="F1207" s="68">
        <f>IF(Override!$G1257="",'APR Data'!$H1207,Override!$G1257)</f>
        <v>0.63134649164509316</v>
      </c>
      <c r="G1207" s="68" t="s">
        <v>300</v>
      </c>
      <c r="H1207" s="68" t="s">
        <v>888</v>
      </c>
      <c r="I1207" s="68" t="s">
        <v>919</v>
      </c>
      <c r="J1207" s="68" t="s">
        <v>867</v>
      </c>
      <c r="K1207" s="68" t="str">
        <f t="shared" si="18"/>
        <v xml:space="preserve"> Conservation drivers (wastewater)</v>
      </c>
    </row>
    <row r="1208" spans="2:11">
      <c r="B1208" s="68" t="s">
        <v>839</v>
      </c>
      <c r="C1208" s="68" t="s">
        <v>278</v>
      </c>
      <c r="D1208" s="68" t="s">
        <v>596</v>
      </c>
      <c r="E1208" s="68" t="s">
        <v>900</v>
      </c>
      <c r="F1208" s="68">
        <f>IF(Override!$G1258="",'APR Data'!$H1208,Override!$G1258)</f>
        <v>2.0679716347000952</v>
      </c>
      <c r="G1208" s="68" t="s">
        <v>300</v>
      </c>
      <c r="H1208" s="68" t="s">
        <v>888</v>
      </c>
      <c r="I1208" s="68" t="s">
        <v>919</v>
      </c>
      <c r="J1208" s="68" t="s">
        <v>868</v>
      </c>
      <c r="K1208" s="68" t="str">
        <f t="shared" si="18"/>
        <v xml:space="preserve"> Event Duration Monitoring at intermittent discharges (wastewater)</v>
      </c>
    </row>
    <row r="1209" spans="2:11">
      <c r="B1209" s="68" t="s">
        <v>839</v>
      </c>
      <c r="C1209" s="68" t="s">
        <v>278</v>
      </c>
      <c r="D1209" s="68" t="s">
        <v>605</v>
      </c>
      <c r="E1209" s="68" t="s">
        <v>900</v>
      </c>
      <c r="F1209" s="68">
        <f>IF(Override!$G1259="",'APR Data'!$H1209,Override!$G1259)</f>
        <v>3.4986593824002643</v>
      </c>
      <c r="G1209" s="68" t="s">
        <v>300</v>
      </c>
      <c r="H1209" s="68" t="s">
        <v>888</v>
      </c>
      <c r="I1209" s="68" t="s">
        <v>919</v>
      </c>
      <c r="J1209" s="68" t="s">
        <v>869</v>
      </c>
      <c r="K1209" s="68" t="str">
        <f t="shared" si="18"/>
        <v xml:space="preserve"> Flow monitoring at sewage treatment works (wastewater)</v>
      </c>
    </row>
    <row r="1210" spans="2:11">
      <c r="B1210" s="68" t="s">
        <v>839</v>
      </c>
      <c r="C1210" s="68" t="s">
        <v>278</v>
      </c>
      <c r="D1210" s="68" t="s">
        <v>614</v>
      </c>
      <c r="E1210" s="68" t="s">
        <v>900</v>
      </c>
      <c r="F1210" s="68">
        <f>IF(Override!$G1260="",'APR Data'!$H1210,Override!$G1260)</f>
        <v>15.001221362679045</v>
      </c>
      <c r="G1210" s="68" t="s">
        <v>300</v>
      </c>
      <c r="H1210" s="68" t="s">
        <v>888</v>
      </c>
      <c r="I1210" s="68" t="s">
        <v>919</v>
      </c>
      <c r="J1210" s="68" t="s">
        <v>870</v>
      </c>
      <c r="K1210" s="68" t="str">
        <f t="shared" si="18"/>
        <v xml:space="preserve"> Schemes to increase flow to full treatment (wastewater)</v>
      </c>
    </row>
    <row r="1211" spans="2:11">
      <c r="B1211" s="68" t="s">
        <v>839</v>
      </c>
      <c r="C1211" s="68" t="s">
        <v>278</v>
      </c>
      <c r="D1211" s="68" t="s">
        <v>623</v>
      </c>
      <c r="E1211" s="68" t="s">
        <v>900</v>
      </c>
      <c r="F1211" s="68">
        <f>IF(Override!$G1261="",'APR Data'!$H1211,Override!$G1261)</f>
        <v>84.855023467362315</v>
      </c>
      <c r="G1211" s="68" t="s">
        <v>300</v>
      </c>
      <c r="H1211" s="68" t="s">
        <v>888</v>
      </c>
      <c r="I1211" s="68" t="s">
        <v>919</v>
      </c>
      <c r="J1211" s="68" t="s">
        <v>871</v>
      </c>
      <c r="K1211" s="68" t="str">
        <f t="shared" si="18"/>
        <v xml:space="preserve"> Schemes to increase storm tank capacity (wastewater)</v>
      </c>
    </row>
    <row r="1212" spans="2:11">
      <c r="B1212" s="68" t="s">
        <v>839</v>
      </c>
      <c r="C1212" s="68" t="s">
        <v>278</v>
      </c>
      <c r="D1212" s="68" t="s">
        <v>815</v>
      </c>
      <c r="E1212" s="68" t="s">
        <v>900</v>
      </c>
      <c r="F1212" s="68">
        <f>IF(Override!$G1262="",'APR Data'!$H1212,Override!$G1262)</f>
        <v>65.980972616361655</v>
      </c>
      <c r="G1212" s="68" t="s">
        <v>300</v>
      </c>
      <c r="H1212" s="68" t="s">
        <v>888</v>
      </c>
      <c r="I1212" s="68" t="s">
        <v>919</v>
      </c>
      <c r="J1212" s="68" t="s">
        <v>872</v>
      </c>
      <c r="K1212" s="68" t="str">
        <f t="shared" si="18"/>
        <v xml:space="preserve"> Storage schemes to reduce spill frequency at CSOs, storm tanks, etc (wastewater)</v>
      </c>
    </row>
    <row r="1213" spans="2:11">
      <c r="B1213" s="68" t="s">
        <v>839</v>
      </c>
      <c r="C1213" s="68" t="s">
        <v>278</v>
      </c>
      <c r="D1213" s="68" t="s">
        <v>632</v>
      </c>
      <c r="E1213" s="68" t="s">
        <v>900</v>
      </c>
      <c r="F1213" s="68">
        <f>IF(Override!$G1263="",'APR Data'!$H1213,Override!$G1263)</f>
        <v>0</v>
      </c>
      <c r="G1213" s="68" t="s">
        <v>300</v>
      </c>
      <c r="H1213" s="68" t="s">
        <v>888</v>
      </c>
      <c r="I1213" s="68" t="s">
        <v>919</v>
      </c>
      <c r="J1213" s="68" t="s">
        <v>873</v>
      </c>
      <c r="K1213" s="68" t="str">
        <f t="shared" si="18"/>
        <v xml:space="preserve"> Chemical removals schemes (wastewater)</v>
      </c>
    </row>
    <row r="1214" spans="2:11">
      <c r="B1214" s="68" t="s">
        <v>839</v>
      </c>
      <c r="C1214" s="68" t="s">
        <v>278</v>
      </c>
      <c r="D1214" s="68" t="s">
        <v>641</v>
      </c>
      <c r="E1214" s="68" t="s">
        <v>900</v>
      </c>
      <c r="F1214" s="68">
        <f>IF(Override!$G1264="",'APR Data'!$H1214,Override!$G1264)</f>
        <v>2.081872628962719</v>
      </c>
      <c r="G1214" s="68" t="s">
        <v>300</v>
      </c>
      <c r="H1214" s="68" t="s">
        <v>888</v>
      </c>
      <c r="I1214" s="68" t="s">
        <v>919</v>
      </c>
      <c r="J1214" s="68" t="s">
        <v>874</v>
      </c>
      <c r="K1214" s="68" t="str">
        <f t="shared" si="18"/>
        <v xml:space="preserve"> Chemicals monitoring/ investigations/ options appraisals (wastewater)</v>
      </c>
    </row>
    <row r="1215" spans="2:11">
      <c r="B1215" s="68" t="s">
        <v>839</v>
      </c>
      <c r="C1215" s="68" t="s">
        <v>278</v>
      </c>
      <c r="D1215" s="68" t="s">
        <v>824</v>
      </c>
      <c r="E1215" s="68" t="s">
        <v>900</v>
      </c>
      <c r="F1215" s="68">
        <f>IF(Override!$G1265="",'APR Data'!$H1215,Override!$G1265)</f>
        <v>0</v>
      </c>
      <c r="G1215" s="68" t="s">
        <v>300</v>
      </c>
      <c r="H1215" s="68" t="s">
        <v>888</v>
      </c>
      <c r="I1215" s="68" t="s">
        <v>919</v>
      </c>
      <c r="J1215" s="68" t="s">
        <v>875</v>
      </c>
      <c r="K1215" s="68" t="str">
        <f t="shared" si="18"/>
        <v xml:space="preserve"> Nitrogen removal (wastewater)</v>
      </c>
    </row>
    <row r="1216" spans="2:11">
      <c r="B1216" s="68" t="s">
        <v>839</v>
      </c>
      <c r="C1216" s="68" t="s">
        <v>278</v>
      </c>
      <c r="D1216" s="68" t="s">
        <v>656</v>
      </c>
      <c r="E1216" s="68" t="s">
        <v>900</v>
      </c>
      <c r="F1216" s="68">
        <f>IF(Override!$G1266="",'APR Data'!$H1216,Override!$G1266)</f>
        <v>382.21134685064715</v>
      </c>
      <c r="G1216" s="68" t="s">
        <v>300</v>
      </c>
      <c r="H1216" s="68" t="s">
        <v>888</v>
      </c>
      <c r="I1216" s="68" t="s">
        <v>919</v>
      </c>
      <c r="J1216" s="68" t="s">
        <v>876</v>
      </c>
      <c r="K1216" s="68" t="str">
        <f t="shared" si="18"/>
        <v xml:space="preserve"> Phosphorus removal (wastewater)</v>
      </c>
    </row>
    <row r="1217" spans="2:11">
      <c r="B1217" s="68" t="s">
        <v>839</v>
      </c>
      <c r="C1217" s="68" t="s">
        <v>278</v>
      </c>
      <c r="D1217" s="68" t="s">
        <v>665</v>
      </c>
      <c r="E1217" s="68" t="s">
        <v>900</v>
      </c>
      <c r="F1217" s="68">
        <f>IF(Override!$G1267="",'APR Data'!$H1217,Override!$G1267)</f>
        <v>28.817640771142447</v>
      </c>
      <c r="G1217" s="68" t="s">
        <v>300</v>
      </c>
      <c r="H1217" s="68" t="s">
        <v>888</v>
      </c>
      <c r="I1217" s="68" t="s">
        <v>919</v>
      </c>
      <c r="J1217" s="68" t="s">
        <v>877</v>
      </c>
      <c r="K1217" s="68" t="str">
        <f t="shared" si="18"/>
        <v xml:space="preserve"> Reduction of sanitary parameters (wastewater)</v>
      </c>
    </row>
    <row r="1218" spans="2:11">
      <c r="B1218" s="68" t="s">
        <v>839</v>
      </c>
      <c r="C1218" s="68" t="s">
        <v>278</v>
      </c>
      <c r="D1218" s="68" t="s">
        <v>674</v>
      </c>
      <c r="E1218" s="68" t="s">
        <v>900</v>
      </c>
      <c r="F1218" s="68">
        <f>IF(Override!$G1268="",'APR Data'!$H1218,Override!$G1268)</f>
        <v>16.949994068441956</v>
      </c>
      <c r="G1218" s="68" t="s">
        <v>300</v>
      </c>
      <c r="H1218" s="68" t="s">
        <v>888</v>
      </c>
      <c r="I1218" s="68" t="s">
        <v>919</v>
      </c>
      <c r="J1218" s="68" t="s">
        <v>878</v>
      </c>
      <c r="K1218" s="68" t="str">
        <f t="shared" si="18"/>
        <v xml:space="preserve"> UV disinfection (or similar) (wastewater)</v>
      </c>
    </row>
    <row r="1219" spans="2:11">
      <c r="B1219" s="68" t="s">
        <v>839</v>
      </c>
      <c r="C1219" s="68" t="s">
        <v>278</v>
      </c>
      <c r="D1219" s="68" t="s">
        <v>683</v>
      </c>
      <c r="E1219" s="68" t="s">
        <v>900</v>
      </c>
      <c r="F1219" s="68">
        <f>IF(Override!$G1269="",'APR Data'!$H1219,Override!$G1269)</f>
        <v>17.828813769202949</v>
      </c>
      <c r="G1219" s="68" t="s">
        <v>300</v>
      </c>
      <c r="H1219" s="68" t="s">
        <v>888</v>
      </c>
      <c r="I1219" s="68" t="s">
        <v>919</v>
      </c>
      <c r="J1219" s="68" t="s">
        <v>879</v>
      </c>
      <c r="K1219" s="68" t="str">
        <f t="shared" si="18"/>
        <v xml:space="preserve"> Investigations (wastewater)</v>
      </c>
    </row>
    <row r="1220" spans="2:11">
      <c r="B1220" s="68" t="s">
        <v>839</v>
      </c>
      <c r="C1220" s="68" t="s">
        <v>278</v>
      </c>
      <c r="D1220" s="68" t="s">
        <v>689</v>
      </c>
      <c r="E1220" s="68" t="s">
        <v>900</v>
      </c>
      <c r="F1220" s="68">
        <f>IF(Override!$G1272="",'APR Data'!$H1220,Override!$G1272)</f>
        <v>6.3124300956961807</v>
      </c>
      <c r="G1220" s="68" t="s">
        <v>300</v>
      </c>
      <c r="H1220" s="68" t="s">
        <v>888</v>
      </c>
      <c r="I1220" s="68" t="s">
        <v>919</v>
      </c>
      <c r="J1220" s="68" t="s">
        <v>880</v>
      </c>
      <c r="K1220" s="68" t="str">
        <f t="shared" si="18"/>
        <v xml:space="preserve"> First time sewerage (wastewater)</v>
      </c>
    </row>
    <row r="1221" spans="2:11">
      <c r="B1221" s="68" t="s">
        <v>839</v>
      </c>
      <c r="C1221" s="68" t="s">
        <v>278</v>
      </c>
      <c r="D1221" s="68" t="s">
        <v>698</v>
      </c>
      <c r="E1221" s="68" t="s">
        <v>900</v>
      </c>
      <c r="F1221" s="68">
        <f>IF(Override!$G1273="",'APR Data'!$H1221,Override!$G1273)</f>
        <v>0.64054169689985641</v>
      </c>
      <c r="G1221" s="68" t="s">
        <v>300</v>
      </c>
      <c r="H1221" s="68" t="s">
        <v>888</v>
      </c>
      <c r="I1221" s="68" t="s">
        <v>919</v>
      </c>
      <c r="J1221" s="68" t="s">
        <v>881</v>
      </c>
      <c r="K1221" s="68" t="str">
        <f t="shared" si="18"/>
        <v xml:space="preserve"> Sludge enhancement (quality) (wastewater)</v>
      </c>
    </row>
    <row r="1222" spans="2:11">
      <c r="B1222" s="68" t="s">
        <v>839</v>
      </c>
      <c r="C1222" s="68" t="s">
        <v>278</v>
      </c>
      <c r="D1222" s="68" t="s">
        <v>707</v>
      </c>
      <c r="E1222" s="68" t="s">
        <v>900</v>
      </c>
      <c r="F1222" s="68">
        <f>IF(Override!$G1274="",'APR Data'!$H1222,Override!$G1274)</f>
        <v>0</v>
      </c>
      <c r="G1222" s="68" t="s">
        <v>300</v>
      </c>
      <c r="H1222" s="68" t="s">
        <v>888</v>
      </c>
      <c r="I1222" s="68" t="s">
        <v>919</v>
      </c>
      <c r="J1222" s="68" t="s">
        <v>882</v>
      </c>
      <c r="K1222" s="68" t="str">
        <f t="shared" si="18"/>
        <v xml:space="preserve"> Sludge enhancement (growth) (wastewater)</v>
      </c>
    </row>
    <row r="1223" spans="2:11">
      <c r="B1223" s="68" t="s">
        <v>839</v>
      </c>
      <c r="C1223" s="68" t="s">
        <v>278</v>
      </c>
      <c r="D1223" s="68" t="s">
        <v>716</v>
      </c>
      <c r="E1223" s="68" t="s">
        <v>900</v>
      </c>
      <c r="F1223" s="68">
        <f>IF(Override!$G1275="",'APR Data'!$H1223,Override!$G1275)</f>
        <v>0</v>
      </c>
      <c r="G1223" s="68" t="s">
        <v>300</v>
      </c>
      <c r="H1223" s="68" t="s">
        <v>888</v>
      </c>
      <c r="I1223" s="68" t="s">
        <v>919</v>
      </c>
      <c r="J1223" s="68" t="s">
        <v>883</v>
      </c>
      <c r="K1223" s="68" t="str">
        <f t="shared" ref="K1223:K1286" si="19">RIGHT(D1223,LEN(D1223)-15)</f>
        <v xml:space="preserve"> Odour (wastewater)</v>
      </c>
    </row>
    <row r="1224" spans="2:11">
      <c r="B1224" s="68" t="s">
        <v>839</v>
      </c>
      <c r="C1224" s="68" t="s">
        <v>278</v>
      </c>
      <c r="D1224" s="68" t="s">
        <v>725</v>
      </c>
      <c r="E1224" s="68" t="s">
        <v>900</v>
      </c>
      <c r="F1224" s="68">
        <f>IF(Override!$G1276="",'APR Data'!$H1224,Override!$G1276)</f>
        <v>0</v>
      </c>
      <c r="G1224" s="68" t="s">
        <v>300</v>
      </c>
      <c r="H1224" s="68" t="s">
        <v>888</v>
      </c>
      <c r="I1224" s="68" t="s">
        <v>919</v>
      </c>
      <c r="J1224" s="68" t="s">
        <v>884</v>
      </c>
      <c r="K1224" s="68" t="str">
        <f t="shared" si="19"/>
        <v xml:space="preserve"> Enhancing resilience to low probability high consequence events (wastewater)</v>
      </c>
    </row>
    <row r="1225" spans="2:11">
      <c r="B1225" s="68" t="s">
        <v>839</v>
      </c>
      <c r="C1225" s="68" t="s">
        <v>278</v>
      </c>
      <c r="D1225" s="68" t="s">
        <v>734</v>
      </c>
      <c r="E1225" s="68" t="s">
        <v>900</v>
      </c>
      <c r="F1225" s="68">
        <f>IF(Override!$G1277="",'APR Data'!$H1225,Override!$G1277)</f>
        <v>0</v>
      </c>
      <c r="G1225" s="68" t="s">
        <v>300</v>
      </c>
      <c r="H1225" s="68" t="s">
        <v>888</v>
      </c>
      <c r="I1225" s="68" t="s">
        <v>919</v>
      </c>
      <c r="J1225" s="68" t="s">
        <v>885</v>
      </c>
      <c r="K1225" s="68" t="str">
        <f t="shared" si="19"/>
        <v xml:space="preserve"> Security - SEMD (wastewater)</v>
      </c>
    </row>
    <row r="1226" spans="2:11">
      <c r="B1226" s="68" t="s">
        <v>839</v>
      </c>
      <c r="C1226" s="68" t="s">
        <v>278</v>
      </c>
      <c r="D1226" s="68" t="s">
        <v>743</v>
      </c>
      <c r="E1226" s="68" t="s">
        <v>900</v>
      </c>
      <c r="F1226" s="68">
        <f>IF(Override!$G1278="",'APR Data'!$H1226,Override!$G1278)</f>
        <v>0</v>
      </c>
      <c r="G1226" s="68" t="s">
        <v>300</v>
      </c>
      <c r="H1226" s="68" t="s">
        <v>888</v>
      </c>
      <c r="I1226" s="68" t="s">
        <v>919</v>
      </c>
      <c r="J1226" s="68" t="s">
        <v>886</v>
      </c>
      <c r="K1226" s="68" t="str">
        <f t="shared" si="19"/>
        <v xml:space="preserve"> Security - Non-SEMD (wastewater)</v>
      </c>
    </row>
    <row r="1227" spans="2:11">
      <c r="B1227" s="68" t="s">
        <v>839</v>
      </c>
      <c r="C1227" s="68" t="s">
        <v>278</v>
      </c>
      <c r="D1227" s="68" t="s">
        <v>752</v>
      </c>
      <c r="E1227" s="68" t="s">
        <v>900</v>
      </c>
      <c r="F1227" s="68">
        <f>IF(Override!$G1279="",'APR Data'!$H1227,Override!$G1279)</f>
        <v>23.681000000000001</v>
      </c>
      <c r="G1227" s="68" t="s">
        <v>300</v>
      </c>
      <c r="H1227" s="68" t="s">
        <v>888</v>
      </c>
      <c r="I1227" s="68" t="s">
        <v>919</v>
      </c>
      <c r="J1227" s="68" t="s">
        <v>887</v>
      </c>
      <c r="K1227" s="68" t="str">
        <f t="shared" si="19"/>
        <v xml:space="preserve"> *Additional lines total (wastewater)</v>
      </c>
    </row>
    <row r="1228" spans="2:11">
      <c r="B1228" s="68" t="s">
        <v>839</v>
      </c>
      <c r="C1228" s="68" t="s">
        <v>278</v>
      </c>
      <c r="D1228" s="68" t="s">
        <v>308</v>
      </c>
      <c r="E1228" s="68" t="s">
        <v>900</v>
      </c>
      <c r="F1228" s="68">
        <f>IF(Override!$G1280="",'APR Data'!$H1228,Override!$G1280)</f>
        <v>23.045964011045356</v>
      </c>
      <c r="G1228" s="68" t="s">
        <v>300</v>
      </c>
      <c r="H1228" s="68" t="s">
        <v>889</v>
      </c>
      <c r="I1228" s="68" t="s">
        <v>919</v>
      </c>
      <c r="J1228" s="92" t="s">
        <v>841</v>
      </c>
      <c r="K1228" s="68" t="str">
        <f t="shared" si="19"/>
        <v xml:space="preserve"> Ecological improvements at abstractions (water)</v>
      </c>
    </row>
    <row r="1229" spans="2:11">
      <c r="B1229" s="68" t="s">
        <v>839</v>
      </c>
      <c r="C1229" s="68" t="s">
        <v>278</v>
      </c>
      <c r="D1229" s="68" t="s">
        <v>317</v>
      </c>
      <c r="E1229" s="68" t="s">
        <v>900</v>
      </c>
      <c r="F1229" s="68">
        <f>IF(Override!$G1281="",'APR Data'!$H1229,Override!$G1281)</f>
        <v>6.3399884951169394</v>
      </c>
      <c r="G1229" s="68" t="s">
        <v>300</v>
      </c>
      <c r="H1229" s="68" t="s">
        <v>889</v>
      </c>
      <c r="I1229" s="68" t="s">
        <v>919</v>
      </c>
      <c r="J1229" s="92" t="s">
        <v>842</v>
      </c>
      <c r="K1229" s="68" t="str">
        <f t="shared" si="19"/>
        <v xml:space="preserve"> Eels Regulations (measures at intakes) (water)</v>
      </c>
    </row>
    <row r="1230" spans="2:11">
      <c r="B1230" s="68" t="s">
        <v>839</v>
      </c>
      <c r="C1230" s="68" t="s">
        <v>278</v>
      </c>
      <c r="D1230" s="68" t="s">
        <v>326</v>
      </c>
      <c r="E1230" s="68" t="s">
        <v>900</v>
      </c>
      <c r="F1230" s="68">
        <f>IF(Override!$G1282="",'APR Data'!$H1230,Override!$G1282)</f>
        <v>0.45446064292007293</v>
      </c>
      <c r="G1230" s="68" t="s">
        <v>300</v>
      </c>
      <c r="H1230" s="68" t="s">
        <v>889</v>
      </c>
      <c r="I1230" s="68" t="s">
        <v>919</v>
      </c>
      <c r="J1230" s="92" t="s">
        <v>843</v>
      </c>
      <c r="K1230" s="68" t="str">
        <f t="shared" si="19"/>
        <v xml:space="preserve"> Invasive Non Native Species (water)</v>
      </c>
    </row>
    <row r="1231" spans="2:11">
      <c r="B1231" s="68" t="s">
        <v>839</v>
      </c>
      <c r="C1231" s="68" t="s">
        <v>278</v>
      </c>
      <c r="D1231" s="68" t="s">
        <v>335</v>
      </c>
      <c r="E1231" s="68" t="s">
        <v>900</v>
      </c>
      <c r="F1231" s="68">
        <f>IF(Override!$G1283="",'APR Data'!$H1231,Override!$G1283)</f>
        <v>1.5914905169779474</v>
      </c>
      <c r="G1231" s="68" t="s">
        <v>300</v>
      </c>
      <c r="H1231" s="68" t="s">
        <v>889</v>
      </c>
      <c r="I1231" s="68" t="s">
        <v>919</v>
      </c>
      <c r="J1231" s="68" t="s">
        <v>844</v>
      </c>
      <c r="K1231" s="68" t="str">
        <f t="shared" si="19"/>
        <v xml:space="preserve"> Drinking Water Protected Areas (schemes) (water)</v>
      </c>
    </row>
    <row r="1232" spans="2:11">
      <c r="B1232" s="68" t="s">
        <v>839</v>
      </c>
      <c r="C1232" s="68" t="s">
        <v>278</v>
      </c>
      <c r="D1232" s="68" t="s">
        <v>344</v>
      </c>
      <c r="E1232" s="68" t="s">
        <v>900</v>
      </c>
      <c r="F1232" s="68">
        <f>IF(Override!$G1284="",'APR Data'!$H1232,Override!$G1284)</f>
        <v>0</v>
      </c>
      <c r="G1232" s="68" t="s">
        <v>300</v>
      </c>
      <c r="H1232" s="68" t="s">
        <v>889</v>
      </c>
      <c r="I1232" s="68" t="s">
        <v>919</v>
      </c>
      <c r="J1232" s="92" t="s">
        <v>845</v>
      </c>
      <c r="K1232" s="68" t="str">
        <f t="shared" si="19"/>
        <v xml:space="preserve"> Water Framework Directive measure (water)</v>
      </c>
    </row>
    <row r="1233" spans="2:11">
      <c r="B1233" s="68" t="s">
        <v>839</v>
      </c>
      <c r="C1233" s="68" t="s">
        <v>278</v>
      </c>
      <c r="D1233" s="68" t="s">
        <v>353</v>
      </c>
      <c r="E1233" s="68" t="s">
        <v>900</v>
      </c>
      <c r="F1233" s="68">
        <f>IF(Override!$G1285="",'APR Data'!$H1233,Override!$G1285)</f>
        <v>4.2762870165760054</v>
      </c>
      <c r="G1233" s="68" t="s">
        <v>300</v>
      </c>
      <c r="H1233" s="68" t="s">
        <v>889</v>
      </c>
      <c r="I1233" s="68" t="s">
        <v>919</v>
      </c>
      <c r="J1233" s="92" t="s">
        <v>846</v>
      </c>
      <c r="K1233" s="68" t="str">
        <f t="shared" si="19"/>
        <v xml:space="preserve"> Investigations (water)</v>
      </c>
    </row>
    <row r="1234" spans="2:11">
      <c r="B1234" s="68" t="s">
        <v>839</v>
      </c>
      <c r="C1234" s="68" t="s">
        <v>278</v>
      </c>
      <c r="D1234" s="68" t="s">
        <v>362</v>
      </c>
      <c r="E1234" s="68" t="s">
        <v>900</v>
      </c>
      <c r="F1234" s="68">
        <f>IF(Override!$G1286="",'APR Data'!$H1234,Override!$G1286)</f>
        <v>0</v>
      </c>
      <c r="G1234" s="68" t="s">
        <v>300</v>
      </c>
      <c r="H1234" s="68" t="s">
        <v>889</v>
      </c>
      <c r="I1234" s="68" t="s">
        <v>919</v>
      </c>
      <c r="J1234" s="92" t="s">
        <v>847</v>
      </c>
      <c r="K1234" s="68" t="str">
        <f t="shared" si="19"/>
        <v xml:space="preserve"> Supply-side improvements delivering benefits in 2020-2025 (water)</v>
      </c>
    </row>
    <row r="1235" spans="2:11">
      <c r="B1235" s="68" t="s">
        <v>839</v>
      </c>
      <c r="C1235" s="68" t="s">
        <v>278</v>
      </c>
      <c r="D1235" s="68" t="s">
        <v>371</v>
      </c>
      <c r="E1235" s="68" t="s">
        <v>900</v>
      </c>
      <c r="F1235" s="68">
        <f>IF(Override!$G1287="",'APR Data'!$H1235,Override!$G1287)</f>
        <v>0</v>
      </c>
      <c r="G1235" s="68" t="s">
        <v>300</v>
      </c>
      <c r="H1235" s="68" t="s">
        <v>889</v>
      </c>
      <c r="I1235" s="68" t="s">
        <v>919</v>
      </c>
      <c r="J1235" s="92" t="s">
        <v>848</v>
      </c>
      <c r="K1235" s="68" t="str">
        <f t="shared" si="19"/>
        <v xml:space="preserve"> Demand-side improvements delivering benefits in 2020-2025 (excl leakage and metering) (water)</v>
      </c>
    </row>
    <row r="1236" spans="2:11">
      <c r="B1236" s="68" t="s">
        <v>839</v>
      </c>
      <c r="C1236" s="68" t="s">
        <v>278</v>
      </c>
      <c r="D1236" s="68" t="s">
        <v>380</v>
      </c>
      <c r="E1236" s="68" t="s">
        <v>900</v>
      </c>
      <c r="F1236" s="68">
        <f>IF(Override!$G1288="",'APR Data'!$H1236,Override!$G1288)</f>
        <v>0</v>
      </c>
      <c r="G1236" s="68" t="s">
        <v>300</v>
      </c>
      <c r="H1236" s="68" t="s">
        <v>889</v>
      </c>
      <c r="I1236" s="68" t="s">
        <v>919</v>
      </c>
      <c r="J1236" s="92" t="s">
        <v>849</v>
      </c>
      <c r="K1236" s="68" t="str">
        <f t="shared" si="19"/>
        <v xml:space="preserve"> Leakage improvements delivering benefits in 2020-2025 (water)</v>
      </c>
    </row>
    <row r="1237" spans="2:11">
      <c r="B1237" s="68" t="s">
        <v>839</v>
      </c>
      <c r="C1237" s="68" t="s">
        <v>278</v>
      </c>
      <c r="D1237" s="68" t="s">
        <v>389</v>
      </c>
      <c r="E1237" s="68" t="s">
        <v>900</v>
      </c>
      <c r="F1237" s="68">
        <f>IF(Override!$G1289="",'APR Data'!$H1237,Override!$G1289)</f>
        <v>11.838157684311529</v>
      </c>
      <c r="G1237" s="68" t="s">
        <v>300</v>
      </c>
      <c r="H1237" s="68" t="s">
        <v>889</v>
      </c>
      <c r="I1237" s="68" t="s">
        <v>919</v>
      </c>
      <c r="J1237" s="92" t="s">
        <v>850</v>
      </c>
      <c r="K1237" s="68" t="str">
        <f t="shared" si="19"/>
        <v xml:space="preserve"> Internal interconnectors delivering benefits in 2020-2025 (water)</v>
      </c>
    </row>
    <row r="1238" spans="2:11">
      <c r="B1238" s="68" t="s">
        <v>839</v>
      </c>
      <c r="C1238" s="68" t="s">
        <v>278</v>
      </c>
      <c r="D1238" s="68" t="s">
        <v>828</v>
      </c>
      <c r="E1238" s="68" t="s">
        <v>900</v>
      </c>
      <c r="F1238" s="68">
        <f>IF(Override!$G1290="",'APR Data'!$H1238,Override!$G1290)</f>
        <v>0</v>
      </c>
      <c r="G1238" s="68" t="s">
        <v>300</v>
      </c>
      <c r="H1238" s="68" t="s">
        <v>889</v>
      </c>
      <c r="I1238" s="68" t="s">
        <v>919</v>
      </c>
      <c r="J1238" s="92" t="s">
        <v>851</v>
      </c>
      <c r="K1238" s="68" t="str">
        <f t="shared" si="19"/>
        <v xml:space="preserve"> Supply demand balance improvements delivering benefits starting from 2026 (water)</v>
      </c>
    </row>
    <row r="1239" spans="2:11">
      <c r="B1239" s="68" t="s">
        <v>839</v>
      </c>
      <c r="C1239" s="68" t="s">
        <v>278</v>
      </c>
      <c r="D1239" s="68" t="s">
        <v>407</v>
      </c>
      <c r="E1239" s="68" t="s">
        <v>900</v>
      </c>
      <c r="F1239" s="68">
        <f>IF(Override!$G1291="",'APR Data'!$H1239,Override!$G1291)</f>
        <v>54.951481848712618</v>
      </c>
      <c r="G1239" s="68" t="s">
        <v>300</v>
      </c>
      <c r="H1239" s="68" t="s">
        <v>889</v>
      </c>
      <c r="I1239" s="68" t="s">
        <v>919</v>
      </c>
      <c r="J1239" s="92" t="s">
        <v>852</v>
      </c>
      <c r="K1239" s="68" t="str">
        <f t="shared" si="19"/>
        <v xml:space="preserve"> Strategic regional water resources (water)</v>
      </c>
    </row>
    <row r="1240" spans="2:11">
      <c r="B1240" s="68" t="s">
        <v>839</v>
      </c>
      <c r="C1240" s="68" t="s">
        <v>278</v>
      </c>
      <c r="D1240" s="68" t="s">
        <v>416</v>
      </c>
      <c r="E1240" s="68" t="s">
        <v>900</v>
      </c>
      <c r="F1240" s="68">
        <f>IF(Override!$G1292="",'APR Data'!$H1240,Override!$G1292)</f>
        <v>50.553595837194045</v>
      </c>
      <c r="G1240" s="68" t="s">
        <v>300</v>
      </c>
      <c r="H1240" s="68" t="s">
        <v>889</v>
      </c>
      <c r="I1240" s="68" t="s">
        <v>919</v>
      </c>
      <c r="J1240" s="92" t="s">
        <v>853</v>
      </c>
      <c r="K1240" s="68" t="str">
        <f t="shared" si="19"/>
        <v xml:space="preserve"> Total metering expenditure  (water)</v>
      </c>
    </row>
    <row r="1241" spans="2:11">
      <c r="B1241" s="68" t="s">
        <v>839</v>
      </c>
      <c r="C1241" s="68" t="s">
        <v>278</v>
      </c>
      <c r="D1241" s="68" t="s">
        <v>425</v>
      </c>
      <c r="E1241" s="68" t="s">
        <v>900</v>
      </c>
      <c r="F1241" s="68">
        <f>IF(Override!$G1293="",'APR Data'!$H1241,Override!$G1293)</f>
        <v>14.769</v>
      </c>
      <c r="G1241" s="68" t="s">
        <v>300</v>
      </c>
      <c r="H1241" s="68" t="s">
        <v>889</v>
      </c>
      <c r="I1241" s="68" t="s">
        <v>919</v>
      </c>
      <c r="J1241" s="92" t="s">
        <v>854</v>
      </c>
      <c r="K1241" s="68" t="str">
        <f t="shared" si="19"/>
        <v xml:space="preserve"> Improvments to taste, odour and colour (water)</v>
      </c>
    </row>
    <row r="1242" spans="2:11">
      <c r="B1242" s="68" t="s">
        <v>839</v>
      </c>
      <c r="C1242" s="68" t="s">
        <v>278</v>
      </c>
      <c r="D1242" s="68" t="s">
        <v>434</v>
      </c>
      <c r="E1242" s="68" t="s">
        <v>900</v>
      </c>
      <c r="F1242" s="68">
        <f>IF(Override!$G1294="",'APR Data'!$H1242,Override!$G1294)</f>
        <v>0</v>
      </c>
      <c r="G1242" s="68" t="s">
        <v>300</v>
      </c>
      <c r="H1242" s="68" t="s">
        <v>889</v>
      </c>
      <c r="I1242" s="68" t="s">
        <v>920</v>
      </c>
      <c r="J1242" s="92" t="s">
        <v>855</v>
      </c>
      <c r="K1242" s="68" t="str">
        <f t="shared" si="19"/>
        <v xml:space="preserve"> Addressing raw water deterioration (grey solutions) (water)</v>
      </c>
    </row>
    <row r="1243" spans="2:11">
      <c r="B1243" s="68" t="s">
        <v>839</v>
      </c>
      <c r="C1243" s="68" t="s">
        <v>278</v>
      </c>
      <c r="D1243" s="68" t="s">
        <v>440</v>
      </c>
      <c r="E1243" s="68" t="s">
        <v>900</v>
      </c>
      <c r="F1243" s="68">
        <f>IF(Override!$G1295="",'APR Data'!$H1243,Override!$G1295)</f>
        <v>0</v>
      </c>
      <c r="G1243" s="68" t="s">
        <v>300</v>
      </c>
      <c r="H1243" s="68" t="s">
        <v>889</v>
      </c>
      <c r="I1243" s="68" t="s">
        <v>920</v>
      </c>
      <c r="J1243" s="92" t="s">
        <v>856</v>
      </c>
      <c r="K1243" s="68" t="str">
        <f t="shared" si="19"/>
        <v xml:space="preserve"> Addressing raw water deterioration (green solutions) (water)</v>
      </c>
    </row>
    <row r="1244" spans="2:11">
      <c r="B1244" s="68" t="s">
        <v>839</v>
      </c>
      <c r="C1244" s="68" t="s">
        <v>278</v>
      </c>
      <c r="D1244" s="68" t="s">
        <v>446</v>
      </c>
      <c r="E1244" s="68" t="s">
        <v>900</v>
      </c>
      <c r="F1244" s="68">
        <f>IF(Override!$G1296="",'APR Data'!$H1244,Override!$G1296)</f>
        <v>6.3651852690572808</v>
      </c>
      <c r="G1244" s="68" t="s">
        <v>300</v>
      </c>
      <c r="H1244" s="68" t="s">
        <v>889</v>
      </c>
      <c r="I1244" s="68" t="s">
        <v>919</v>
      </c>
      <c r="J1244" s="92" t="s">
        <v>857</v>
      </c>
      <c r="K1244" s="68" t="str">
        <f t="shared" si="19"/>
        <v xml:space="preserve"> Addressing raw water deterioration (total) (water)</v>
      </c>
    </row>
    <row r="1245" spans="2:11">
      <c r="B1245" s="68" t="s">
        <v>839</v>
      </c>
      <c r="C1245" s="68" t="s">
        <v>278</v>
      </c>
      <c r="D1245" s="68" t="s">
        <v>455</v>
      </c>
      <c r="E1245" s="68" t="s">
        <v>900</v>
      </c>
      <c r="F1245" s="68">
        <f>IF(Override!$G1297="",'APR Data'!$H1245,Override!$G1297)</f>
        <v>0</v>
      </c>
      <c r="G1245" s="68" t="s">
        <v>300</v>
      </c>
      <c r="H1245" s="68" t="s">
        <v>889</v>
      </c>
      <c r="I1245" s="68" t="s">
        <v>919</v>
      </c>
      <c r="J1245" s="92" t="s">
        <v>858</v>
      </c>
      <c r="K1245" s="68" t="str">
        <f t="shared" si="19"/>
        <v xml:space="preserve"> Improvements to river flow (water)</v>
      </c>
    </row>
    <row r="1246" spans="2:11">
      <c r="B1246" s="68" t="s">
        <v>839</v>
      </c>
      <c r="C1246" s="68" t="s">
        <v>278</v>
      </c>
      <c r="D1246" s="68" t="s">
        <v>464</v>
      </c>
      <c r="E1246" s="68" t="s">
        <v>900</v>
      </c>
      <c r="F1246" s="68">
        <f>IF(Override!$G1298="",'APR Data'!$H1246,Override!$G1298)</f>
        <v>97.9267241543468</v>
      </c>
      <c r="G1246" s="68" t="s">
        <v>300</v>
      </c>
      <c r="H1246" s="68" t="s">
        <v>889</v>
      </c>
      <c r="I1246" s="68" t="s">
        <v>919</v>
      </c>
      <c r="J1246" s="92" t="s">
        <v>859</v>
      </c>
      <c r="K1246" s="68" t="str">
        <f t="shared" si="19"/>
        <v xml:space="preserve"> Enhancing resilience to low probability high consequence events (water)</v>
      </c>
    </row>
    <row r="1247" spans="2:11">
      <c r="B1247" s="68" t="s">
        <v>839</v>
      </c>
      <c r="C1247" s="68" t="s">
        <v>278</v>
      </c>
      <c r="D1247" s="68" t="s">
        <v>473</v>
      </c>
      <c r="E1247" s="68" t="s">
        <v>900</v>
      </c>
      <c r="F1247" s="68">
        <f>IF(Override!$G1299="",'APR Data'!$H1247,Override!$G1299)</f>
        <v>0</v>
      </c>
      <c r="G1247" s="68" t="s">
        <v>300</v>
      </c>
      <c r="H1247" s="68" t="s">
        <v>889</v>
      </c>
      <c r="I1247" s="68" t="s">
        <v>920</v>
      </c>
      <c r="J1247" s="92" t="s">
        <v>860</v>
      </c>
      <c r="K1247" s="68" t="str">
        <f t="shared" si="19"/>
        <v xml:space="preserve"> Conditioning water to reduce plumbosolvency (water)</v>
      </c>
    </row>
    <row r="1248" spans="2:11">
      <c r="B1248" s="68" t="s">
        <v>839</v>
      </c>
      <c r="C1248" s="68" t="s">
        <v>278</v>
      </c>
      <c r="D1248" s="68" t="s">
        <v>482</v>
      </c>
      <c r="E1248" s="68" t="s">
        <v>900</v>
      </c>
      <c r="F1248" s="68">
        <f>IF(Override!$G1300="",'APR Data'!$H1248,Override!$G1300)</f>
        <v>0</v>
      </c>
      <c r="G1248" s="68" t="s">
        <v>300</v>
      </c>
      <c r="H1248" s="68" t="s">
        <v>889</v>
      </c>
      <c r="I1248" s="68" t="s">
        <v>920</v>
      </c>
      <c r="J1248" s="92" t="s">
        <v>861</v>
      </c>
      <c r="K1248" s="68" t="str">
        <f t="shared" si="19"/>
        <v xml:space="preserve"> Lead communication pipes replaced or relined for water quality(water)</v>
      </c>
    </row>
    <row r="1249" spans="2:11">
      <c r="B1249" s="68" t="s">
        <v>839</v>
      </c>
      <c r="C1249" s="68" t="s">
        <v>278</v>
      </c>
      <c r="D1249" s="68" t="s">
        <v>491</v>
      </c>
      <c r="E1249" s="68" t="s">
        <v>900</v>
      </c>
      <c r="F1249" s="68">
        <f>IF(Override!$G1301="",'APR Data'!$H1249,Override!$G1301)</f>
        <v>0</v>
      </c>
      <c r="G1249" s="68" t="s">
        <v>300</v>
      </c>
      <c r="H1249" s="68" t="s">
        <v>889</v>
      </c>
      <c r="I1249" s="68" t="s">
        <v>920</v>
      </c>
      <c r="J1249" s="92" t="s">
        <v>862</v>
      </c>
      <c r="K1249" s="68" t="str">
        <f t="shared" si="19"/>
        <v xml:space="preserve"> Other lead reduction related activity (water)</v>
      </c>
    </row>
    <row r="1250" spans="2:11">
      <c r="B1250" s="68" t="s">
        <v>839</v>
      </c>
      <c r="C1250" s="68" t="s">
        <v>278</v>
      </c>
      <c r="D1250" s="68" t="s">
        <v>500</v>
      </c>
      <c r="E1250" s="68" t="s">
        <v>900</v>
      </c>
      <c r="F1250" s="68">
        <f>IF(Override!$G1302="",'APR Data'!$H1250,Override!$G1302)</f>
        <v>17.445706061090675</v>
      </c>
      <c r="G1250" s="68" t="s">
        <v>300</v>
      </c>
      <c r="H1250" s="68" t="s">
        <v>889</v>
      </c>
      <c r="I1250" s="68" t="s">
        <v>919</v>
      </c>
      <c r="J1250" s="92" t="s">
        <v>863</v>
      </c>
      <c r="K1250" s="68" t="str">
        <f t="shared" si="19"/>
        <v xml:space="preserve"> Meeting lead standards (Total) (water)</v>
      </c>
    </row>
    <row r="1251" spans="2:11">
      <c r="B1251" s="68" t="s">
        <v>839</v>
      </c>
      <c r="C1251" s="68" t="s">
        <v>278</v>
      </c>
      <c r="D1251" s="68" t="s">
        <v>509</v>
      </c>
      <c r="E1251" s="68" t="s">
        <v>900</v>
      </c>
      <c r="F1251" s="68">
        <f>IF(Override!$G1303="",'APR Data'!$H1251,Override!$G1303)</f>
        <v>0</v>
      </c>
      <c r="G1251" s="68" t="s">
        <v>300</v>
      </c>
      <c r="H1251" s="68" t="s">
        <v>889</v>
      </c>
      <c r="I1251" s="68" t="s">
        <v>919</v>
      </c>
      <c r="J1251" s="92" t="s">
        <v>864</v>
      </c>
      <c r="K1251" s="68" t="str">
        <f t="shared" si="19"/>
        <v xml:space="preserve"> Security - SEMD (water)</v>
      </c>
    </row>
    <row r="1252" spans="2:11">
      <c r="B1252" s="68" t="s">
        <v>839</v>
      </c>
      <c r="C1252" s="68" t="s">
        <v>278</v>
      </c>
      <c r="D1252" s="68" t="s">
        <v>518</v>
      </c>
      <c r="E1252" s="68" t="s">
        <v>900</v>
      </c>
      <c r="F1252" s="68">
        <f>IF(Override!$G1304="",'APR Data'!$H1252,Override!$G1304)</f>
        <v>0</v>
      </c>
      <c r="G1252" s="68" t="s">
        <v>300</v>
      </c>
      <c r="H1252" s="68" t="s">
        <v>889</v>
      </c>
      <c r="I1252" s="68" t="s">
        <v>919</v>
      </c>
      <c r="J1252" s="92" t="s">
        <v>865</v>
      </c>
      <c r="K1252" s="68" t="str">
        <f t="shared" si="19"/>
        <v xml:space="preserve"> Security - Non-SEMD (water)</v>
      </c>
    </row>
    <row r="1253" spans="2:11">
      <c r="B1253" s="68" t="s">
        <v>839</v>
      </c>
      <c r="C1253" s="68" t="s">
        <v>278</v>
      </c>
      <c r="D1253" s="68" t="s">
        <v>527</v>
      </c>
      <c r="E1253" s="68" t="s">
        <v>900</v>
      </c>
      <c r="F1253" s="68">
        <f>IF(Override!$G1305="",'APR Data'!$H1253,Override!$G1305)</f>
        <v>11.551947</v>
      </c>
      <c r="G1253" s="68" t="s">
        <v>300</v>
      </c>
      <c r="H1253" s="68" t="s">
        <v>889</v>
      </c>
      <c r="I1253" s="68" t="s">
        <v>919</v>
      </c>
      <c r="J1253" s="92" t="s">
        <v>866</v>
      </c>
      <c r="K1253" s="68" t="str">
        <f t="shared" si="19"/>
        <v xml:space="preserve"> *Additional lines total (water)</v>
      </c>
    </row>
    <row r="1254" spans="2:11">
      <c r="B1254" s="68" t="s">
        <v>839</v>
      </c>
      <c r="C1254" s="68" t="s">
        <v>278</v>
      </c>
      <c r="D1254" s="68" t="s">
        <v>590</v>
      </c>
      <c r="E1254" s="68" t="s">
        <v>900</v>
      </c>
      <c r="F1254" s="68">
        <f>IF(Override!$G1306="",'APR Data'!$H1254,Override!$G1306)</f>
        <v>0.85841034652552251</v>
      </c>
      <c r="G1254" s="68" t="s">
        <v>300</v>
      </c>
      <c r="H1254" s="68" t="s">
        <v>889</v>
      </c>
      <c r="I1254" s="68" t="s">
        <v>919</v>
      </c>
      <c r="J1254" s="68" t="s">
        <v>867</v>
      </c>
      <c r="K1254" s="68" t="str">
        <f t="shared" si="19"/>
        <v xml:space="preserve"> Conservation drivers (wastewater)</v>
      </c>
    </row>
    <row r="1255" spans="2:11">
      <c r="B1255" s="68" t="s">
        <v>839</v>
      </c>
      <c r="C1255" s="68" t="s">
        <v>278</v>
      </c>
      <c r="D1255" s="68" t="s">
        <v>599</v>
      </c>
      <c r="E1255" s="68" t="s">
        <v>900</v>
      </c>
      <c r="F1255" s="68">
        <f>IF(Override!$G1307="",'APR Data'!$H1255,Override!$G1307)</f>
        <v>2.8117179251639173</v>
      </c>
      <c r="G1255" s="68" t="s">
        <v>300</v>
      </c>
      <c r="H1255" s="68" t="s">
        <v>889</v>
      </c>
      <c r="I1255" s="68" t="s">
        <v>919</v>
      </c>
      <c r="J1255" s="68" t="s">
        <v>868</v>
      </c>
      <c r="K1255" s="68" t="str">
        <f t="shared" si="19"/>
        <v xml:space="preserve"> Event Duration Monitoring at intermittent discharges (wastewater)</v>
      </c>
    </row>
    <row r="1256" spans="2:11">
      <c r="B1256" s="68" t="s">
        <v>839</v>
      </c>
      <c r="C1256" s="68" t="s">
        <v>278</v>
      </c>
      <c r="D1256" s="68" t="s">
        <v>608</v>
      </c>
      <c r="E1256" s="68" t="s">
        <v>900</v>
      </c>
      <c r="F1256" s="68">
        <f>IF(Override!$G1308="",'APR Data'!$H1256,Override!$G1308)</f>
        <v>4.7569527233696203</v>
      </c>
      <c r="G1256" s="68" t="s">
        <v>300</v>
      </c>
      <c r="H1256" s="68" t="s">
        <v>889</v>
      </c>
      <c r="I1256" s="68" t="s">
        <v>919</v>
      </c>
      <c r="J1256" s="68" t="s">
        <v>869</v>
      </c>
      <c r="K1256" s="68" t="str">
        <f t="shared" si="19"/>
        <v xml:space="preserve"> Flow monitoring at sewage treatment works (wastewater)</v>
      </c>
    </row>
    <row r="1257" spans="2:11">
      <c r="B1257" s="68" t="s">
        <v>839</v>
      </c>
      <c r="C1257" s="68" t="s">
        <v>278</v>
      </c>
      <c r="D1257" s="68" t="s">
        <v>617</v>
      </c>
      <c r="E1257" s="68" t="s">
        <v>900</v>
      </c>
      <c r="F1257" s="68">
        <f>IF(Override!$G1309="",'APR Data'!$H1257,Override!$G1309)</f>
        <v>20.396412744275157</v>
      </c>
      <c r="G1257" s="68" t="s">
        <v>300</v>
      </c>
      <c r="H1257" s="68" t="s">
        <v>889</v>
      </c>
      <c r="I1257" s="68" t="s">
        <v>919</v>
      </c>
      <c r="J1257" s="68" t="s">
        <v>870</v>
      </c>
      <c r="K1257" s="68" t="str">
        <f t="shared" si="19"/>
        <v xml:space="preserve"> Schemes to increase flow to full treatment (wastewater)</v>
      </c>
    </row>
    <row r="1258" spans="2:11">
      <c r="B1258" s="68" t="s">
        <v>839</v>
      </c>
      <c r="C1258" s="68" t="s">
        <v>278</v>
      </c>
      <c r="D1258" s="68" t="s">
        <v>626</v>
      </c>
      <c r="E1258" s="68" t="s">
        <v>900</v>
      </c>
      <c r="F1258" s="68">
        <f>IF(Override!$G1310="",'APR Data'!$H1258,Override!$G1310)</f>
        <v>123.72786120779071</v>
      </c>
      <c r="G1258" s="68" t="s">
        <v>300</v>
      </c>
      <c r="H1258" s="68" t="s">
        <v>889</v>
      </c>
      <c r="I1258" s="68" t="s">
        <v>919</v>
      </c>
      <c r="J1258" s="68" t="s">
        <v>871</v>
      </c>
      <c r="K1258" s="68" t="str">
        <f t="shared" si="19"/>
        <v xml:space="preserve"> Schemes to increase storm tank capacity (wastewater)</v>
      </c>
    </row>
    <row r="1259" spans="2:11">
      <c r="B1259" s="68" t="s">
        <v>839</v>
      </c>
      <c r="C1259" s="68" t="s">
        <v>278</v>
      </c>
      <c r="D1259" s="68" t="s">
        <v>818</v>
      </c>
      <c r="E1259" s="68" t="s">
        <v>900</v>
      </c>
      <c r="F1259" s="68">
        <f>IF(Override!$G1311="",'APR Data'!$H1259,Override!$G1311)</f>
        <v>95.185598025307996</v>
      </c>
      <c r="G1259" s="68" t="s">
        <v>300</v>
      </c>
      <c r="H1259" s="68" t="s">
        <v>889</v>
      </c>
      <c r="I1259" s="68" t="s">
        <v>919</v>
      </c>
      <c r="J1259" s="68" t="s">
        <v>872</v>
      </c>
      <c r="K1259" s="68" t="str">
        <f t="shared" si="19"/>
        <v xml:space="preserve"> Storage schemes to reduce spill frequency at CSOs, storm tanks, etc (wastewater)</v>
      </c>
    </row>
    <row r="1260" spans="2:11">
      <c r="B1260" s="68" t="s">
        <v>839</v>
      </c>
      <c r="C1260" s="68" t="s">
        <v>278</v>
      </c>
      <c r="D1260" s="68" t="s">
        <v>635</v>
      </c>
      <c r="E1260" s="68" t="s">
        <v>900</v>
      </c>
      <c r="F1260" s="68">
        <f>IF(Override!$G1312="",'APR Data'!$H1260,Override!$G1312)</f>
        <v>0</v>
      </c>
      <c r="G1260" s="68" t="s">
        <v>300</v>
      </c>
      <c r="H1260" s="68" t="s">
        <v>889</v>
      </c>
      <c r="I1260" s="68" t="s">
        <v>919</v>
      </c>
      <c r="J1260" s="68" t="s">
        <v>873</v>
      </c>
      <c r="K1260" s="68" t="str">
        <f t="shared" si="19"/>
        <v xml:space="preserve"> Chemical removals schemes (wastewater)</v>
      </c>
    </row>
    <row r="1261" spans="2:11">
      <c r="B1261" s="68" t="s">
        <v>839</v>
      </c>
      <c r="C1261" s="68" t="s">
        <v>278</v>
      </c>
      <c r="D1261" s="68" t="s">
        <v>644</v>
      </c>
      <c r="E1261" s="68" t="s">
        <v>900</v>
      </c>
      <c r="F1261" s="68">
        <f>IF(Override!$G1313="",'APR Data'!$H1261,Override!$G1313)</f>
        <v>2.830618413976226</v>
      </c>
      <c r="G1261" s="68" t="s">
        <v>300</v>
      </c>
      <c r="H1261" s="68" t="s">
        <v>889</v>
      </c>
      <c r="I1261" s="68" t="s">
        <v>919</v>
      </c>
      <c r="J1261" s="68" t="s">
        <v>874</v>
      </c>
      <c r="K1261" s="68" t="str">
        <f t="shared" si="19"/>
        <v xml:space="preserve"> Chemicals monitoring/ investigations/ options appraisals (wastewater)</v>
      </c>
    </row>
    <row r="1262" spans="2:11">
      <c r="B1262" s="68" t="s">
        <v>839</v>
      </c>
      <c r="C1262" s="68" t="s">
        <v>278</v>
      </c>
      <c r="D1262" s="68" t="s">
        <v>650</v>
      </c>
      <c r="E1262" s="68" t="s">
        <v>900</v>
      </c>
      <c r="F1262" s="68">
        <f>IF(Override!$G1314="",'APR Data'!$H1262,Override!$G1314)</f>
        <v>0</v>
      </c>
      <c r="G1262" s="68" t="s">
        <v>300</v>
      </c>
      <c r="H1262" s="68" t="s">
        <v>889</v>
      </c>
      <c r="I1262" s="68" t="s">
        <v>919</v>
      </c>
      <c r="J1262" s="68" t="s">
        <v>875</v>
      </c>
      <c r="K1262" s="68" t="str">
        <f t="shared" si="19"/>
        <v xml:space="preserve"> Nitrogen removal (wastewater)</v>
      </c>
    </row>
    <row r="1263" spans="2:11">
      <c r="B1263" s="68" t="s">
        <v>839</v>
      </c>
      <c r="C1263" s="68" t="s">
        <v>278</v>
      </c>
      <c r="D1263" s="68" t="s">
        <v>659</v>
      </c>
      <c r="E1263" s="68" t="s">
        <v>900</v>
      </c>
      <c r="F1263" s="68">
        <f>IF(Override!$G1315="",'APR Data'!$H1263,Override!$G1315)</f>
        <v>519.673711722289</v>
      </c>
      <c r="G1263" s="68" t="s">
        <v>300</v>
      </c>
      <c r="H1263" s="68" t="s">
        <v>889</v>
      </c>
      <c r="I1263" s="68" t="s">
        <v>919</v>
      </c>
      <c r="J1263" s="68" t="s">
        <v>876</v>
      </c>
      <c r="K1263" s="68" t="str">
        <f t="shared" si="19"/>
        <v xml:space="preserve"> Phosphorus removal (wastewater)</v>
      </c>
    </row>
    <row r="1264" spans="2:11">
      <c r="B1264" s="68" t="s">
        <v>839</v>
      </c>
      <c r="C1264" s="68" t="s">
        <v>278</v>
      </c>
      <c r="D1264" s="68" t="s">
        <v>668</v>
      </c>
      <c r="E1264" s="68" t="s">
        <v>900</v>
      </c>
      <c r="F1264" s="68">
        <f>IF(Override!$G1316="",'APR Data'!$H1264,Override!$G1316)</f>
        <v>39.181909344180433</v>
      </c>
      <c r="G1264" s="68" t="s">
        <v>300</v>
      </c>
      <c r="H1264" s="68" t="s">
        <v>889</v>
      </c>
      <c r="I1264" s="68" t="s">
        <v>919</v>
      </c>
      <c r="J1264" s="68" t="s">
        <v>877</v>
      </c>
      <c r="K1264" s="68" t="str">
        <f t="shared" si="19"/>
        <v xml:space="preserve"> Reduction of sanitary parameters (wastewater)</v>
      </c>
    </row>
    <row r="1265" spans="2:11">
      <c r="B1265" s="68" t="s">
        <v>839</v>
      </c>
      <c r="C1265" s="68" t="s">
        <v>278</v>
      </c>
      <c r="D1265" s="68" t="s">
        <v>677</v>
      </c>
      <c r="E1265" s="68" t="s">
        <v>900</v>
      </c>
      <c r="F1265" s="68">
        <f>IF(Override!$G1317="",'APR Data'!$H1265,Override!$G1317)</f>
        <v>23.046061828876077</v>
      </c>
      <c r="G1265" s="68" t="s">
        <v>300</v>
      </c>
      <c r="H1265" s="68" t="s">
        <v>889</v>
      </c>
      <c r="I1265" s="68" t="s">
        <v>919</v>
      </c>
      <c r="J1265" s="68" t="s">
        <v>878</v>
      </c>
      <c r="K1265" s="68" t="str">
        <f t="shared" si="19"/>
        <v xml:space="preserve"> UV disinfection (or similar) (wastewater)</v>
      </c>
    </row>
    <row r="1266" spans="2:11">
      <c r="B1266" s="68" t="s">
        <v>839</v>
      </c>
      <c r="C1266" s="68" t="s">
        <v>278</v>
      </c>
      <c r="D1266" s="68" t="s">
        <v>686</v>
      </c>
      <c r="E1266" s="68" t="s">
        <v>900</v>
      </c>
      <c r="F1266" s="68">
        <f>IF(Override!$G1318="",'APR Data'!$H1266,Override!$G1318)</f>
        <v>48.481898318249584</v>
      </c>
      <c r="G1266" s="68" t="s">
        <v>300</v>
      </c>
      <c r="H1266" s="68" t="s">
        <v>889</v>
      </c>
      <c r="I1266" s="68" t="s">
        <v>919</v>
      </c>
      <c r="J1266" s="68" t="s">
        <v>879</v>
      </c>
      <c r="K1266" s="68" t="str">
        <f t="shared" si="19"/>
        <v xml:space="preserve"> Investigations (wastewater)</v>
      </c>
    </row>
    <row r="1267" spans="2:11">
      <c r="B1267" s="68" t="s">
        <v>839</v>
      </c>
      <c r="C1267" s="68" t="s">
        <v>278</v>
      </c>
      <c r="D1267" s="68" t="s">
        <v>692</v>
      </c>
      <c r="E1267" s="68" t="s">
        <v>900</v>
      </c>
      <c r="F1267" s="68">
        <f>IF(Override!$G1321="",'APR Data'!$H1267,Override!$G1321)</f>
        <v>8.5826964710698874</v>
      </c>
      <c r="G1267" s="68" t="s">
        <v>300</v>
      </c>
      <c r="H1267" s="68" t="s">
        <v>889</v>
      </c>
      <c r="I1267" s="68" t="s">
        <v>919</v>
      </c>
      <c r="J1267" s="68" t="s">
        <v>880</v>
      </c>
      <c r="K1267" s="68" t="str">
        <f t="shared" si="19"/>
        <v xml:space="preserve"> First time sewerage (wastewater)</v>
      </c>
    </row>
    <row r="1268" spans="2:11">
      <c r="B1268" s="68" t="s">
        <v>839</v>
      </c>
      <c r="C1268" s="68" t="s">
        <v>278</v>
      </c>
      <c r="D1268" s="68" t="s">
        <v>701</v>
      </c>
      <c r="E1268" s="68" t="s">
        <v>900</v>
      </c>
      <c r="F1268" s="68">
        <f>IF(Override!$G1322="",'APR Data'!$H1268,Override!$G1322)</f>
        <v>0.80504882345394468</v>
      </c>
      <c r="G1268" s="68" t="s">
        <v>300</v>
      </c>
      <c r="H1268" s="68" t="s">
        <v>889</v>
      </c>
      <c r="I1268" s="68" t="s">
        <v>919</v>
      </c>
      <c r="J1268" s="68" t="s">
        <v>881</v>
      </c>
      <c r="K1268" s="68" t="str">
        <f t="shared" si="19"/>
        <v xml:space="preserve"> Sludge enhancement (quality) (wastewater)</v>
      </c>
    </row>
    <row r="1269" spans="2:11">
      <c r="B1269" s="68" t="s">
        <v>839</v>
      </c>
      <c r="C1269" s="68" t="s">
        <v>278</v>
      </c>
      <c r="D1269" s="68" t="s">
        <v>710</v>
      </c>
      <c r="E1269" s="68" t="s">
        <v>900</v>
      </c>
      <c r="F1269" s="68">
        <f>IF(Override!$G1323="",'APR Data'!$H1269,Override!$G1323)</f>
        <v>0</v>
      </c>
      <c r="G1269" s="68" t="s">
        <v>300</v>
      </c>
      <c r="H1269" s="68" t="s">
        <v>889</v>
      </c>
      <c r="I1269" s="68" t="s">
        <v>919</v>
      </c>
      <c r="J1269" s="68" t="s">
        <v>882</v>
      </c>
      <c r="K1269" s="68" t="str">
        <f t="shared" si="19"/>
        <v xml:space="preserve"> Sludge enhancement (growth) (wastewater)</v>
      </c>
    </row>
    <row r="1270" spans="2:11">
      <c r="B1270" s="68" t="s">
        <v>839</v>
      </c>
      <c r="C1270" s="68" t="s">
        <v>278</v>
      </c>
      <c r="D1270" s="68" t="s">
        <v>719</v>
      </c>
      <c r="E1270" s="68" t="s">
        <v>900</v>
      </c>
      <c r="F1270" s="68">
        <f>IF(Override!$G1324="",'APR Data'!$H1270,Override!$G1324)</f>
        <v>0</v>
      </c>
      <c r="G1270" s="68" t="s">
        <v>300</v>
      </c>
      <c r="H1270" s="68" t="s">
        <v>889</v>
      </c>
      <c r="I1270" s="68" t="s">
        <v>919</v>
      </c>
      <c r="J1270" s="68" t="s">
        <v>883</v>
      </c>
      <c r="K1270" s="68" t="str">
        <f t="shared" si="19"/>
        <v xml:space="preserve"> Odour (wastewater)</v>
      </c>
    </row>
    <row r="1271" spans="2:11">
      <c r="B1271" s="68" t="s">
        <v>839</v>
      </c>
      <c r="C1271" s="68" t="s">
        <v>278</v>
      </c>
      <c r="D1271" s="68" t="s">
        <v>728</v>
      </c>
      <c r="E1271" s="68" t="s">
        <v>900</v>
      </c>
      <c r="F1271" s="68">
        <f>IF(Override!$G1325="",'APR Data'!$H1271,Override!$G1325)</f>
        <v>0</v>
      </c>
      <c r="G1271" s="68" t="s">
        <v>300</v>
      </c>
      <c r="H1271" s="68" t="s">
        <v>889</v>
      </c>
      <c r="I1271" s="68" t="s">
        <v>919</v>
      </c>
      <c r="J1271" s="68" t="s">
        <v>884</v>
      </c>
      <c r="K1271" s="68" t="str">
        <f t="shared" si="19"/>
        <v xml:space="preserve"> Enhancing resilience to low probability high consequence events (wastewater)</v>
      </c>
    </row>
    <row r="1272" spans="2:11">
      <c r="B1272" s="68" t="s">
        <v>839</v>
      </c>
      <c r="C1272" s="68" t="s">
        <v>278</v>
      </c>
      <c r="D1272" s="68" t="s">
        <v>737</v>
      </c>
      <c r="E1272" s="68" t="s">
        <v>900</v>
      </c>
      <c r="F1272" s="68">
        <f>IF(Override!$G1326="",'APR Data'!$H1272,Override!$G1326)</f>
        <v>0</v>
      </c>
      <c r="G1272" s="68" t="s">
        <v>300</v>
      </c>
      <c r="H1272" s="68" t="s">
        <v>889</v>
      </c>
      <c r="I1272" s="68" t="s">
        <v>919</v>
      </c>
      <c r="J1272" s="68" t="s">
        <v>885</v>
      </c>
      <c r="K1272" s="68" t="str">
        <f t="shared" si="19"/>
        <v xml:space="preserve"> Security - SEMD (wastewater)</v>
      </c>
    </row>
    <row r="1273" spans="2:11">
      <c r="B1273" s="68" t="s">
        <v>839</v>
      </c>
      <c r="C1273" s="68" t="s">
        <v>278</v>
      </c>
      <c r="D1273" s="68" t="s">
        <v>746</v>
      </c>
      <c r="E1273" s="68" t="s">
        <v>900</v>
      </c>
      <c r="F1273" s="68">
        <f>IF(Override!$G1327="",'APR Data'!$H1273,Override!$G1327)</f>
        <v>0</v>
      </c>
      <c r="G1273" s="68" t="s">
        <v>300</v>
      </c>
      <c r="H1273" s="68" t="s">
        <v>889</v>
      </c>
      <c r="I1273" s="68" t="s">
        <v>919</v>
      </c>
      <c r="J1273" s="68" t="s">
        <v>886</v>
      </c>
      <c r="K1273" s="68" t="str">
        <f t="shared" si="19"/>
        <v xml:space="preserve"> Security - Non-SEMD (wastewater)</v>
      </c>
    </row>
    <row r="1274" spans="2:11">
      <c r="B1274" s="68" t="s">
        <v>839</v>
      </c>
      <c r="C1274" s="68" t="s">
        <v>278</v>
      </c>
      <c r="D1274" s="68" t="s">
        <v>755</v>
      </c>
      <c r="E1274" s="68" t="s">
        <v>900</v>
      </c>
      <c r="F1274" s="68">
        <f>IF(Override!$G1328="",'APR Data'!$H1274,Override!$G1328)</f>
        <v>36.203000000000003</v>
      </c>
      <c r="G1274" s="68" t="s">
        <v>300</v>
      </c>
      <c r="H1274" s="68" t="s">
        <v>889</v>
      </c>
      <c r="I1274" s="68" t="s">
        <v>919</v>
      </c>
      <c r="J1274" s="68" t="s">
        <v>887</v>
      </c>
      <c r="K1274" s="68" t="str">
        <f t="shared" si="19"/>
        <v xml:space="preserve"> *Additional lines total (wastewater)</v>
      </c>
    </row>
    <row r="1275" spans="2:11">
      <c r="B1275" s="68" t="s">
        <v>839</v>
      </c>
      <c r="C1275" s="68" t="s">
        <v>279</v>
      </c>
      <c r="D1275" s="68" t="s">
        <v>302</v>
      </c>
      <c r="E1275" s="68" t="s">
        <v>900</v>
      </c>
      <c r="F1275" s="68">
        <f>IF(Override!$G1329="",'APR Data'!$H1275,Override!$G1329)</f>
        <v>0.65600000000000003</v>
      </c>
      <c r="G1275" s="68" t="s">
        <v>300</v>
      </c>
      <c r="H1275" s="68" t="s">
        <v>840</v>
      </c>
      <c r="I1275" s="68" t="s">
        <v>919</v>
      </c>
      <c r="J1275" s="92" t="s">
        <v>841</v>
      </c>
      <c r="K1275" s="68" t="str">
        <f t="shared" si="19"/>
        <v>Ecological improvements at abstractions (water)</v>
      </c>
    </row>
    <row r="1276" spans="2:11">
      <c r="B1276" s="68" t="s">
        <v>839</v>
      </c>
      <c r="C1276" s="68" t="s">
        <v>279</v>
      </c>
      <c r="D1276" s="68" t="s">
        <v>311</v>
      </c>
      <c r="E1276" s="68" t="s">
        <v>900</v>
      </c>
      <c r="F1276" s="68">
        <f>IF(Override!$G1330="",'APR Data'!$H1276,Override!$G1330)</f>
        <v>1.73</v>
      </c>
      <c r="G1276" s="68" t="s">
        <v>300</v>
      </c>
      <c r="H1276" s="68" t="s">
        <v>840</v>
      </c>
      <c r="I1276" s="68" t="s">
        <v>919</v>
      </c>
      <c r="J1276" s="92" t="s">
        <v>842</v>
      </c>
      <c r="K1276" s="68" t="str">
        <f t="shared" si="19"/>
        <v>Eels Regulations (measures at intakes) (water)</v>
      </c>
    </row>
    <row r="1277" spans="2:11">
      <c r="B1277" s="68" t="s">
        <v>839</v>
      </c>
      <c r="C1277" s="68" t="s">
        <v>279</v>
      </c>
      <c r="D1277" s="68" t="s">
        <v>320</v>
      </c>
      <c r="E1277" s="68" t="s">
        <v>900</v>
      </c>
      <c r="F1277" s="68">
        <f>IF(Override!$G1331="",'APR Data'!$H1277,Override!$G1331)</f>
        <v>0.38</v>
      </c>
      <c r="G1277" s="68" t="s">
        <v>300</v>
      </c>
      <c r="H1277" s="68" t="s">
        <v>840</v>
      </c>
      <c r="I1277" s="68" t="s">
        <v>919</v>
      </c>
      <c r="J1277" s="92" t="s">
        <v>843</v>
      </c>
      <c r="K1277" s="68" t="str">
        <f t="shared" si="19"/>
        <v>Invasive Non Native Species (water)</v>
      </c>
    </row>
    <row r="1278" spans="2:11">
      <c r="B1278" s="68" t="s">
        <v>839</v>
      </c>
      <c r="C1278" s="68" t="s">
        <v>279</v>
      </c>
      <c r="D1278" s="68" t="s">
        <v>329</v>
      </c>
      <c r="E1278" s="68" t="s">
        <v>900</v>
      </c>
      <c r="F1278" s="68">
        <f>IF(Override!$G1332="",'APR Data'!$H1278,Override!$G1332)</f>
        <v>0.51300000000000001</v>
      </c>
      <c r="G1278" s="68" t="s">
        <v>300</v>
      </c>
      <c r="H1278" s="68" t="s">
        <v>840</v>
      </c>
      <c r="I1278" s="68" t="s">
        <v>919</v>
      </c>
      <c r="J1278" s="68" t="s">
        <v>844</v>
      </c>
      <c r="K1278" s="68" t="str">
        <f t="shared" si="19"/>
        <v>Drinking Water Protected Areas (schemes) (water)</v>
      </c>
    </row>
    <row r="1279" spans="2:11">
      <c r="B1279" s="68" t="s">
        <v>839</v>
      </c>
      <c r="C1279" s="68" t="s">
        <v>279</v>
      </c>
      <c r="D1279" s="68" t="s">
        <v>338</v>
      </c>
      <c r="E1279" s="68" t="s">
        <v>900</v>
      </c>
      <c r="F1279" s="68">
        <f>IF(Override!$G1333="",'APR Data'!$H1279,Override!$G1333)</f>
        <v>0.505</v>
      </c>
      <c r="G1279" s="68" t="s">
        <v>300</v>
      </c>
      <c r="H1279" s="68" t="s">
        <v>840</v>
      </c>
      <c r="I1279" s="68" t="s">
        <v>919</v>
      </c>
      <c r="J1279" s="92" t="s">
        <v>845</v>
      </c>
      <c r="K1279" s="68" t="str">
        <f t="shared" si="19"/>
        <v>Water Framework Directive measure (water)</v>
      </c>
    </row>
    <row r="1280" spans="2:11">
      <c r="B1280" s="68" t="s">
        <v>839</v>
      </c>
      <c r="C1280" s="68" t="s">
        <v>279</v>
      </c>
      <c r="D1280" s="68" t="s">
        <v>347</v>
      </c>
      <c r="E1280" s="68" t="s">
        <v>900</v>
      </c>
      <c r="F1280" s="68">
        <f>IF(Override!$G1334="",'APR Data'!$H1280,Override!$G1334)</f>
        <v>3.8719999999999999</v>
      </c>
      <c r="G1280" s="68" t="s">
        <v>300</v>
      </c>
      <c r="H1280" s="68" t="s">
        <v>840</v>
      </c>
      <c r="I1280" s="68" t="s">
        <v>919</v>
      </c>
      <c r="J1280" s="92" t="s">
        <v>846</v>
      </c>
      <c r="K1280" s="68" t="str">
        <f t="shared" si="19"/>
        <v>Investigations (water)</v>
      </c>
    </row>
    <row r="1281" spans="2:11">
      <c r="B1281" s="68" t="s">
        <v>839</v>
      </c>
      <c r="C1281" s="68" t="s">
        <v>279</v>
      </c>
      <c r="D1281" s="68" t="s">
        <v>356</v>
      </c>
      <c r="E1281" s="68" t="s">
        <v>900</v>
      </c>
      <c r="F1281" s="68">
        <f>IF(Override!$G1335="",'APR Data'!$H1281,Override!$G1335)</f>
        <v>0</v>
      </c>
      <c r="G1281" s="68" t="s">
        <v>300</v>
      </c>
      <c r="H1281" s="68" t="s">
        <v>840</v>
      </c>
      <c r="I1281" s="68" t="s">
        <v>919</v>
      </c>
      <c r="J1281" s="92" t="s">
        <v>847</v>
      </c>
      <c r="K1281" s="68" t="str">
        <f t="shared" si="19"/>
        <v>Supply-side improvements delivering benefits in 2020-2025 (water)</v>
      </c>
    </row>
    <row r="1282" spans="2:11">
      <c r="B1282" s="68" t="s">
        <v>839</v>
      </c>
      <c r="C1282" s="68" t="s">
        <v>279</v>
      </c>
      <c r="D1282" s="68" t="s">
        <v>365</v>
      </c>
      <c r="E1282" s="68" t="s">
        <v>900</v>
      </c>
      <c r="F1282" s="68">
        <f>IF(Override!$G1336="",'APR Data'!$H1282,Override!$G1336)</f>
        <v>1.1000000000000001</v>
      </c>
      <c r="G1282" s="68" t="s">
        <v>300</v>
      </c>
      <c r="H1282" s="68" t="s">
        <v>840</v>
      </c>
      <c r="I1282" s="68" t="s">
        <v>919</v>
      </c>
      <c r="J1282" s="92" t="s">
        <v>848</v>
      </c>
      <c r="K1282" s="68" t="str">
        <f t="shared" si="19"/>
        <v>Demand-side improvements delivering benefits in 2020-2025 (excl leakage and metering) (water)</v>
      </c>
    </row>
    <row r="1283" spans="2:11">
      <c r="B1283" s="68" t="s">
        <v>839</v>
      </c>
      <c r="C1283" s="68" t="s">
        <v>279</v>
      </c>
      <c r="D1283" s="68" t="s">
        <v>374</v>
      </c>
      <c r="E1283" s="68" t="s">
        <v>900</v>
      </c>
      <c r="F1283" s="68">
        <f>IF(Override!$G1337="",'APR Data'!$H1283,Override!$G1337)</f>
        <v>0</v>
      </c>
      <c r="G1283" s="68" t="s">
        <v>300</v>
      </c>
      <c r="H1283" s="68" t="s">
        <v>840</v>
      </c>
      <c r="I1283" s="68" t="s">
        <v>919</v>
      </c>
      <c r="J1283" s="92" t="s">
        <v>849</v>
      </c>
      <c r="K1283" s="68" t="str">
        <f t="shared" si="19"/>
        <v>Leakage improvements delivering benefits in 2020-2025 (water)</v>
      </c>
    </row>
    <row r="1284" spans="2:11">
      <c r="B1284" s="68" t="s">
        <v>839</v>
      </c>
      <c r="C1284" s="68" t="s">
        <v>279</v>
      </c>
      <c r="D1284" s="68" t="s">
        <v>383</v>
      </c>
      <c r="E1284" s="68" t="s">
        <v>900</v>
      </c>
      <c r="F1284" s="68">
        <f>IF(Override!$G1338="",'APR Data'!$H1284,Override!$G1338)</f>
        <v>0</v>
      </c>
      <c r="G1284" s="68" t="s">
        <v>300</v>
      </c>
      <c r="H1284" s="68" t="s">
        <v>840</v>
      </c>
      <c r="I1284" s="68" t="s">
        <v>919</v>
      </c>
      <c r="J1284" s="92" t="s">
        <v>850</v>
      </c>
      <c r="K1284" s="68" t="str">
        <f t="shared" si="19"/>
        <v>Internal interconnectors delivering benefits in 2020-2025 (water)</v>
      </c>
    </row>
    <row r="1285" spans="2:11">
      <c r="B1285" s="68" t="s">
        <v>839</v>
      </c>
      <c r="C1285" s="68" t="s">
        <v>279</v>
      </c>
      <c r="D1285" s="68" t="s">
        <v>826</v>
      </c>
      <c r="E1285" s="68" t="s">
        <v>900</v>
      </c>
      <c r="F1285" s="68">
        <f>IF(Override!$G1339="",'APR Data'!$H1285,Override!$G1339)</f>
        <v>0</v>
      </c>
      <c r="G1285" s="68" t="s">
        <v>300</v>
      </c>
      <c r="H1285" s="68" t="s">
        <v>840</v>
      </c>
      <c r="I1285" s="68" t="s">
        <v>919</v>
      </c>
      <c r="J1285" s="92" t="s">
        <v>851</v>
      </c>
      <c r="K1285" s="68" t="str">
        <f t="shared" si="19"/>
        <v>Supply demand balance improvements delivering benefits starting from 2026 (water)</v>
      </c>
    </row>
    <row r="1286" spans="2:11">
      <c r="B1286" s="68" t="s">
        <v>839</v>
      </c>
      <c r="C1286" s="68" t="s">
        <v>279</v>
      </c>
      <c r="D1286" s="68" t="s">
        <v>401</v>
      </c>
      <c r="E1286" s="68" t="s">
        <v>900</v>
      </c>
      <c r="F1286" s="68">
        <f>IF(Override!$G1340="",'APR Data'!$H1286,Override!$G1340)</f>
        <v>3.4929999999999999</v>
      </c>
      <c r="G1286" s="68" t="s">
        <v>300</v>
      </c>
      <c r="H1286" s="68" t="s">
        <v>840</v>
      </c>
      <c r="I1286" s="68" t="s">
        <v>919</v>
      </c>
      <c r="J1286" s="92" t="s">
        <v>852</v>
      </c>
      <c r="K1286" s="68" t="str">
        <f t="shared" si="19"/>
        <v>Strategic regional water resources (water)</v>
      </c>
    </row>
    <row r="1287" spans="2:11">
      <c r="B1287" s="68" t="s">
        <v>839</v>
      </c>
      <c r="C1287" s="68" t="s">
        <v>279</v>
      </c>
      <c r="D1287" s="68" t="s">
        <v>410</v>
      </c>
      <c r="E1287" s="68" t="s">
        <v>900</v>
      </c>
      <c r="F1287" s="68">
        <f>IF(Override!$G1341="",'APR Data'!$H1287,Override!$G1341)</f>
        <v>11.147</v>
      </c>
      <c r="G1287" s="68" t="s">
        <v>300</v>
      </c>
      <c r="H1287" s="68" t="s">
        <v>840</v>
      </c>
      <c r="I1287" s="68" t="s">
        <v>919</v>
      </c>
      <c r="J1287" s="92" t="s">
        <v>853</v>
      </c>
      <c r="K1287" s="68" t="str">
        <f t="shared" ref="K1287:K1350" si="20">RIGHT(D1287,LEN(D1287)-15)</f>
        <v>Total metering expenditure  (water)</v>
      </c>
    </row>
    <row r="1288" spans="2:11">
      <c r="B1288" s="68" t="s">
        <v>839</v>
      </c>
      <c r="C1288" s="68" t="s">
        <v>279</v>
      </c>
      <c r="D1288" s="68" t="s">
        <v>419</v>
      </c>
      <c r="E1288" s="68" t="s">
        <v>900</v>
      </c>
      <c r="F1288" s="68">
        <f>IF(Override!$G1342="",'APR Data'!$H1288,Override!$G1342)</f>
        <v>0</v>
      </c>
      <c r="G1288" s="68" t="s">
        <v>300</v>
      </c>
      <c r="H1288" s="68" t="s">
        <v>840</v>
      </c>
      <c r="I1288" s="68" t="s">
        <v>919</v>
      </c>
      <c r="J1288" s="92" t="s">
        <v>854</v>
      </c>
      <c r="K1288" s="68" t="str">
        <f t="shared" si="20"/>
        <v>Improvments to taste, odour and colour (water)</v>
      </c>
    </row>
    <row r="1289" spans="2:11">
      <c r="B1289" s="68" t="s">
        <v>839</v>
      </c>
      <c r="C1289" s="68" t="s">
        <v>279</v>
      </c>
      <c r="D1289" s="68" t="s">
        <v>428</v>
      </c>
      <c r="E1289" s="68" t="s">
        <v>900</v>
      </c>
      <c r="F1289" s="68">
        <f>IF(Override!$G1343="",'APR Data'!$H1289,Override!$G1343)</f>
        <v>0</v>
      </c>
      <c r="G1289" s="68" t="s">
        <v>300</v>
      </c>
      <c r="H1289" s="68" t="s">
        <v>840</v>
      </c>
      <c r="I1289" s="68" t="s">
        <v>920</v>
      </c>
      <c r="J1289" s="92" t="s">
        <v>855</v>
      </c>
      <c r="K1289" s="68" t="str">
        <f t="shared" si="20"/>
        <v>Addressing raw water deterioration (grey solutions) (water)</v>
      </c>
    </row>
    <row r="1290" spans="2:11">
      <c r="B1290" s="68" t="s">
        <v>839</v>
      </c>
      <c r="C1290" s="68" t="s">
        <v>279</v>
      </c>
      <c r="D1290" s="68" t="s">
        <v>436</v>
      </c>
      <c r="E1290" s="68" t="s">
        <v>900</v>
      </c>
      <c r="F1290" s="68">
        <f>IF(Override!$G1344="",'APR Data'!$H1290,Override!$G1344)</f>
        <v>0</v>
      </c>
      <c r="G1290" s="68" t="s">
        <v>300</v>
      </c>
      <c r="H1290" s="68" t="s">
        <v>840</v>
      </c>
      <c r="I1290" s="68" t="s">
        <v>920</v>
      </c>
      <c r="J1290" s="92" t="s">
        <v>856</v>
      </c>
      <c r="K1290" s="68" t="str">
        <f t="shared" si="20"/>
        <v>Addressing raw water deterioration (green solutions) (water)</v>
      </c>
    </row>
    <row r="1291" spans="2:11">
      <c r="B1291" s="68" t="s">
        <v>839</v>
      </c>
      <c r="C1291" s="68" t="s">
        <v>279</v>
      </c>
      <c r="D1291" s="68" t="s">
        <v>442</v>
      </c>
      <c r="E1291" s="68" t="s">
        <v>900</v>
      </c>
      <c r="F1291" s="68">
        <f>IF(Override!$G1345="",'APR Data'!$H1291,Override!$G1345)</f>
        <v>12.058</v>
      </c>
      <c r="G1291" s="68" t="s">
        <v>300</v>
      </c>
      <c r="H1291" s="68" t="s">
        <v>840</v>
      </c>
      <c r="I1291" s="68" t="s">
        <v>919</v>
      </c>
      <c r="J1291" s="92" t="s">
        <v>857</v>
      </c>
      <c r="K1291" s="68" t="str">
        <f t="shared" si="20"/>
        <v>Addressing raw water deterioration (total) (water)</v>
      </c>
    </row>
    <row r="1292" spans="2:11">
      <c r="B1292" s="68" t="s">
        <v>839</v>
      </c>
      <c r="C1292" s="68" t="s">
        <v>279</v>
      </c>
      <c r="D1292" s="68" t="s">
        <v>449</v>
      </c>
      <c r="E1292" s="68" t="s">
        <v>900</v>
      </c>
      <c r="F1292" s="68">
        <f>IF(Override!$G1346="",'APR Data'!$H1292,Override!$G1346)</f>
        <v>0.16</v>
      </c>
      <c r="G1292" s="68" t="s">
        <v>300</v>
      </c>
      <c r="H1292" s="68" t="s">
        <v>840</v>
      </c>
      <c r="I1292" s="68" t="s">
        <v>919</v>
      </c>
      <c r="J1292" s="92" t="s">
        <v>858</v>
      </c>
      <c r="K1292" s="68" t="str">
        <f t="shared" si="20"/>
        <v>Improvements to river flow (water)</v>
      </c>
    </row>
    <row r="1293" spans="2:11">
      <c r="B1293" s="68" t="s">
        <v>839</v>
      </c>
      <c r="C1293" s="68" t="s">
        <v>279</v>
      </c>
      <c r="D1293" s="68" t="s">
        <v>458</v>
      </c>
      <c r="E1293" s="68" t="s">
        <v>900</v>
      </c>
      <c r="F1293" s="68">
        <f>IF(Override!$G1347="",'APR Data'!$H1293,Override!$G1347)</f>
        <v>0</v>
      </c>
      <c r="G1293" s="68" t="s">
        <v>300</v>
      </c>
      <c r="H1293" s="68" t="s">
        <v>840</v>
      </c>
      <c r="I1293" s="68" t="s">
        <v>919</v>
      </c>
      <c r="J1293" s="92" t="s">
        <v>859</v>
      </c>
      <c r="K1293" s="68" t="str">
        <f t="shared" si="20"/>
        <v>Enhancing resilience to low probability high consequence events (water)</v>
      </c>
    </row>
    <row r="1294" spans="2:11">
      <c r="B1294" s="68" t="s">
        <v>839</v>
      </c>
      <c r="C1294" s="68" t="s">
        <v>279</v>
      </c>
      <c r="D1294" s="68" t="s">
        <v>467</v>
      </c>
      <c r="E1294" s="68" t="s">
        <v>900</v>
      </c>
      <c r="F1294" s="68">
        <f>IF(Override!$G1348="",'APR Data'!$H1294,Override!$G1348)</f>
        <v>0</v>
      </c>
      <c r="G1294" s="68" t="s">
        <v>300</v>
      </c>
      <c r="H1294" s="68" t="s">
        <v>840</v>
      </c>
      <c r="I1294" s="68" t="s">
        <v>920</v>
      </c>
      <c r="J1294" s="92" t="s">
        <v>860</v>
      </c>
      <c r="K1294" s="68" t="str">
        <f t="shared" si="20"/>
        <v>Conditioning water to reduce plumbosolvency (water)</v>
      </c>
    </row>
    <row r="1295" spans="2:11">
      <c r="B1295" s="68" t="s">
        <v>839</v>
      </c>
      <c r="C1295" s="68" t="s">
        <v>279</v>
      </c>
      <c r="D1295" s="68" t="s">
        <v>476</v>
      </c>
      <c r="E1295" s="68" t="s">
        <v>900</v>
      </c>
      <c r="F1295" s="68">
        <f>IF(Override!$G1349="",'APR Data'!$H1295,Override!$G1349)</f>
        <v>0</v>
      </c>
      <c r="G1295" s="68" t="s">
        <v>300</v>
      </c>
      <c r="H1295" s="68" t="s">
        <v>840</v>
      </c>
      <c r="I1295" s="68" t="s">
        <v>920</v>
      </c>
      <c r="J1295" s="92" t="s">
        <v>861</v>
      </c>
      <c r="K1295" s="68" t="str">
        <f t="shared" si="20"/>
        <v>Lead communication pipes replaced or relined for water quality(water)</v>
      </c>
    </row>
    <row r="1296" spans="2:11">
      <c r="B1296" s="68" t="s">
        <v>839</v>
      </c>
      <c r="C1296" s="68" t="s">
        <v>279</v>
      </c>
      <c r="D1296" s="68" t="s">
        <v>485</v>
      </c>
      <c r="E1296" s="68" t="s">
        <v>900</v>
      </c>
      <c r="F1296" s="68">
        <f>IF(Override!$G1350="",'APR Data'!$H1296,Override!$G1350)</f>
        <v>0</v>
      </c>
      <c r="G1296" s="68" t="s">
        <v>300</v>
      </c>
      <c r="H1296" s="68" t="s">
        <v>840</v>
      </c>
      <c r="I1296" s="68" t="s">
        <v>920</v>
      </c>
      <c r="J1296" s="92" t="s">
        <v>862</v>
      </c>
      <c r="K1296" s="68" t="str">
        <f t="shared" si="20"/>
        <v>Other lead reduction related activity (water)</v>
      </c>
    </row>
    <row r="1297" spans="2:11">
      <c r="B1297" s="68" t="s">
        <v>839</v>
      </c>
      <c r="C1297" s="68" t="s">
        <v>279</v>
      </c>
      <c r="D1297" s="68" t="s">
        <v>494</v>
      </c>
      <c r="E1297" s="68" t="s">
        <v>900</v>
      </c>
      <c r="F1297" s="68">
        <f>IF(Override!$G1351="",'APR Data'!$H1297,Override!$G1351)</f>
        <v>12.391</v>
      </c>
      <c r="G1297" s="68" t="s">
        <v>300</v>
      </c>
      <c r="H1297" s="68" t="s">
        <v>840</v>
      </c>
      <c r="I1297" s="68" t="s">
        <v>919</v>
      </c>
      <c r="J1297" s="92" t="s">
        <v>863</v>
      </c>
      <c r="K1297" s="68" t="str">
        <f t="shared" si="20"/>
        <v>Meeting lead standards (Total) (water)</v>
      </c>
    </row>
    <row r="1298" spans="2:11">
      <c r="B1298" s="68" t="s">
        <v>839</v>
      </c>
      <c r="C1298" s="68" t="s">
        <v>279</v>
      </c>
      <c r="D1298" s="68" t="s">
        <v>503</v>
      </c>
      <c r="E1298" s="68" t="s">
        <v>900</v>
      </c>
      <c r="F1298" s="68">
        <f>IF(Override!$G1352="",'APR Data'!$H1298,Override!$G1352)</f>
        <v>1.6E-2</v>
      </c>
      <c r="G1298" s="68" t="s">
        <v>300</v>
      </c>
      <c r="H1298" s="68" t="s">
        <v>840</v>
      </c>
      <c r="I1298" s="68" t="s">
        <v>919</v>
      </c>
      <c r="J1298" s="92" t="s">
        <v>864</v>
      </c>
      <c r="K1298" s="68" t="str">
        <f t="shared" si="20"/>
        <v>Security - SEMD (water)</v>
      </c>
    </row>
    <row r="1299" spans="2:11">
      <c r="B1299" s="68" t="s">
        <v>839</v>
      </c>
      <c r="C1299" s="68" t="s">
        <v>279</v>
      </c>
      <c r="D1299" s="68" t="s">
        <v>512</v>
      </c>
      <c r="E1299" s="68" t="s">
        <v>900</v>
      </c>
      <c r="F1299" s="68">
        <f>IF(Override!$G1353="",'APR Data'!$H1299,Override!$G1353)</f>
        <v>9.0779999999999994</v>
      </c>
      <c r="G1299" s="68" t="s">
        <v>300</v>
      </c>
      <c r="H1299" s="68" t="s">
        <v>840</v>
      </c>
      <c r="I1299" s="68" t="s">
        <v>919</v>
      </c>
      <c r="J1299" s="92" t="s">
        <v>865</v>
      </c>
      <c r="K1299" s="68" t="str">
        <f t="shared" si="20"/>
        <v>Security - Non-SEMD (water)</v>
      </c>
    </row>
    <row r="1300" spans="2:11">
      <c r="B1300" s="68" t="s">
        <v>839</v>
      </c>
      <c r="C1300" s="68" t="s">
        <v>279</v>
      </c>
      <c r="D1300" s="68" t="s">
        <v>521</v>
      </c>
      <c r="E1300" s="68" t="s">
        <v>900</v>
      </c>
      <c r="F1300" s="68">
        <f>IF(Override!$G1354="",'APR Data'!$H1300,Override!$G1354)</f>
        <v>0.67300000000000004</v>
      </c>
      <c r="G1300" s="68" t="s">
        <v>300</v>
      </c>
      <c r="H1300" s="68" t="s">
        <v>840</v>
      </c>
      <c r="I1300" s="68" t="s">
        <v>919</v>
      </c>
      <c r="J1300" s="92" t="s">
        <v>866</v>
      </c>
      <c r="K1300" s="68" t="str">
        <f t="shared" si="20"/>
        <v>*Additional lines total (water)</v>
      </c>
    </row>
    <row r="1301" spans="2:11">
      <c r="B1301" s="68" t="s">
        <v>839</v>
      </c>
      <c r="C1301" s="68" t="s">
        <v>279</v>
      </c>
      <c r="D1301" s="68" t="s">
        <v>584</v>
      </c>
      <c r="E1301" s="68" t="s">
        <v>900</v>
      </c>
      <c r="F1301" s="68">
        <f>IF(Override!$G1355="",'APR Data'!$H1301,Override!$G1355)</f>
        <v>3.25</v>
      </c>
      <c r="G1301" s="68" t="s">
        <v>300</v>
      </c>
      <c r="H1301" s="68" t="s">
        <v>840</v>
      </c>
      <c r="I1301" s="68" t="s">
        <v>919</v>
      </c>
      <c r="J1301" s="68" t="s">
        <v>867</v>
      </c>
      <c r="K1301" s="68" t="str">
        <f t="shared" si="20"/>
        <v>Conservation drivers (wastewater)</v>
      </c>
    </row>
    <row r="1302" spans="2:11">
      <c r="B1302" s="68" t="s">
        <v>839</v>
      </c>
      <c r="C1302" s="68" t="s">
        <v>279</v>
      </c>
      <c r="D1302" s="68" t="s">
        <v>593</v>
      </c>
      <c r="E1302" s="68" t="s">
        <v>900</v>
      </c>
      <c r="F1302" s="68">
        <f>IF(Override!$G1356="",'APR Data'!$H1302,Override!$G1356)</f>
        <v>8.6140000000000008</v>
      </c>
      <c r="G1302" s="68" t="s">
        <v>300</v>
      </c>
      <c r="H1302" s="68" t="s">
        <v>840</v>
      </c>
      <c r="I1302" s="68" t="s">
        <v>919</v>
      </c>
      <c r="J1302" s="68" t="s">
        <v>868</v>
      </c>
      <c r="K1302" s="68" t="str">
        <f t="shared" si="20"/>
        <v>Event Duration Monitoring at intermittent discharges (wastewater)</v>
      </c>
    </row>
    <row r="1303" spans="2:11">
      <c r="B1303" s="68" t="s">
        <v>839</v>
      </c>
      <c r="C1303" s="68" t="s">
        <v>279</v>
      </c>
      <c r="D1303" s="68" t="s">
        <v>602</v>
      </c>
      <c r="E1303" s="68" t="s">
        <v>900</v>
      </c>
      <c r="F1303" s="68">
        <f>IF(Override!$G1357="",'APR Data'!$H1303,Override!$G1357)</f>
        <v>12.885999999999999</v>
      </c>
      <c r="G1303" s="68" t="s">
        <v>300</v>
      </c>
      <c r="H1303" s="68" t="s">
        <v>840</v>
      </c>
      <c r="I1303" s="68" t="s">
        <v>919</v>
      </c>
      <c r="J1303" s="68" t="s">
        <v>869</v>
      </c>
      <c r="K1303" s="68" t="str">
        <f t="shared" si="20"/>
        <v>Flow monitoring at sewage treatment works (wastewater)</v>
      </c>
    </row>
    <row r="1304" spans="2:11">
      <c r="B1304" s="68" t="s">
        <v>839</v>
      </c>
      <c r="C1304" s="68" t="s">
        <v>279</v>
      </c>
      <c r="D1304" s="68" t="s">
        <v>611</v>
      </c>
      <c r="E1304" s="68" t="s">
        <v>900</v>
      </c>
      <c r="F1304" s="68">
        <f>IF(Override!$G1358="",'APR Data'!$H1304,Override!$G1358)</f>
        <v>39.939</v>
      </c>
      <c r="G1304" s="68" t="s">
        <v>300</v>
      </c>
      <c r="H1304" s="68" t="s">
        <v>840</v>
      </c>
      <c r="I1304" s="68" t="s">
        <v>919</v>
      </c>
      <c r="J1304" s="68" t="s">
        <v>870</v>
      </c>
      <c r="K1304" s="68" t="str">
        <f t="shared" si="20"/>
        <v>Schemes to increase flow to full treatment (wastewater)</v>
      </c>
    </row>
    <row r="1305" spans="2:11">
      <c r="B1305" s="68" t="s">
        <v>839</v>
      </c>
      <c r="C1305" s="68" t="s">
        <v>279</v>
      </c>
      <c r="D1305" s="68" t="s">
        <v>620</v>
      </c>
      <c r="E1305" s="68" t="s">
        <v>900</v>
      </c>
      <c r="F1305" s="68">
        <f>IF(Override!$G1359="",'APR Data'!$H1305,Override!$G1359)</f>
        <v>21.724</v>
      </c>
      <c r="G1305" s="68" t="s">
        <v>300</v>
      </c>
      <c r="H1305" s="68" t="s">
        <v>840</v>
      </c>
      <c r="I1305" s="68" t="s">
        <v>919</v>
      </c>
      <c r="J1305" s="68" t="s">
        <v>871</v>
      </c>
      <c r="K1305" s="68" t="str">
        <f t="shared" si="20"/>
        <v>Schemes to increase storm tank capacity (wastewater)</v>
      </c>
    </row>
    <row r="1306" spans="2:11">
      <c r="B1306" s="68" t="s">
        <v>839</v>
      </c>
      <c r="C1306" s="68" t="s">
        <v>279</v>
      </c>
      <c r="D1306" s="68" t="s">
        <v>812</v>
      </c>
      <c r="E1306" s="68" t="s">
        <v>900</v>
      </c>
      <c r="F1306" s="68">
        <f>IF(Override!$G1360="",'APR Data'!$H1306,Override!$G1360)</f>
        <v>15.093999999999999</v>
      </c>
      <c r="G1306" s="68" t="s">
        <v>300</v>
      </c>
      <c r="H1306" s="68" t="s">
        <v>840</v>
      </c>
      <c r="I1306" s="68" t="s">
        <v>919</v>
      </c>
      <c r="J1306" s="68" t="s">
        <v>872</v>
      </c>
      <c r="K1306" s="68" t="str">
        <f t="shared" si="20"/>
        <v>Storage schemes to reduce spill frequency at CSOs, storm tanks, etc (wastewater)</v>
      </c>
    </row>
    <row r="1307" spans="2:11">
      <c r="B1307" s="68" t="s">
        <v>839</v>
      </c>
      <c r="C1307" s="68" t="s">
        <v>279</v>
      </c>
      <c r="D1307" s="68" t="s">
        <v>629</v>
      </c>
      <c r="E1307" s="68" t="s">
        <v>900</v>
      </c>
      <c r="F1307" s="68">
        <f>IF(Override!$G1361="",'APR Data'!$H1307,Override!$G1361)</f>
        <v>0</v>
      </c>
      <c r="G1307" s="68" t="s">
        <v>300</v>
      </c>
      <c r="H1307" s="68" t="s">
        <v>840</v>
      </c>
      <c r="I1307" s="68" t="s">
        <v>919</v>
      </c>
      <c r="J1307" s="68" t="s">
        <v>873</v>
      </c>
      <c r="K1307" s="68" t="str">
        <f t="shared" si="20"/>
        <v>Chemical removals schemes (wastewater)</v>
      </c>
    </row>
    <row r="1308" spans="2:11">
      <c r="B1308" s="68" t="s">
        <v>839</v>
      </c>
      <c r="C1308" s="68" t="s">
        <v>279</v>
      </c>
      <c r="D1308" s="68" t="s">
        <v>638</v>
      </c>
      <c r="E1308" s="68" t="s">
        <v>900</v>
      </c>
      <c r="F1308" s="68">
        <f>IF(Override!$G1362="",'APR Data'!$H1308,Override!$G1362)</f>
        <v>2.1230000000000002</v>
      </c>
      <c r="G1308" s="68" t="s">
        <v>300</v>
      </c>
      <c r="H1308" s="68" t="s">
        <v>840</v>
      </c>
      <c r="I1308" s="68" t="s">
        <v>919</v>
      </c>
      <c r="J1308" s="68" t="s">
        <v>874</v>
      </c>
      <c r="K1308" s="68" t="str">
        <f t="shared" si="20"/>
        <v>Chemicals monitoring/ investigations/ options appraisals (wastewater)</v>
      </c>
    </row>
    <row r="1309" spans="2:11">
      <c r="B1309" s="68" t="s">
        <v>839</v>
      </c>
      <c r="C1309" s="68" t="s">
        <v>279</v>
      </c>
      <c r="D1309" s="68" t="s">
        <v>647</v>
      </c>
      <c r="E1309" s="68" t="s">
        <v>900</v>
      </c>
      <c r="F1309" s="68">
        <f>IF(Override!$G1363="",'APR Data'!$H1309,Override!$G1363)</f>
        <v>10.57</v>
      </c>
      <c r="G1309" s="68" t="s">
        <v>300</v>
      </c>
      <c r="H1309" s="68" t="s">
        <v>840</v>
      </c>
      <c r="I1309" s="68" t="s">
        <v>919</v>
      </c>
      <c r="J1309" s="68" t="s">
        <v>875</v>
      </c>
      <c r="K1309" s="68" t="str">
        <f t="shared" si="20"/>
        <v>Nitrogen removal (wastewater)</v>
      </c>
    </row>
    <row r="1310" spans="2:11">
      <c r="B1310" s="68" t="s">
        <v>839</v>
      </c>
      <c r="C1310" s="68" t="s">
        <v>279</v>
      </c>
      <c r="D1310" s="68" t="s">
        <v>653</v>
      </c>
      <c r="E1310" s="68" t="s">
        <v>900</v>
      </c>
      <c r="F1310" s="68">
        <f>IF(Override!$G1364="",'APR Data'!$H1310,Override!$G1364)</f>
        <v>146.24100000000001</v>
      </c>
      <c r="G1310" s="68" t="s">
        <v>300</v>
      </c>
      <c r="H1310" s="68" t="s">
        <v>840</v>
      </c>
      <c r="I1310" s="68" t="s">
        <v>919</v>
      </c>
      <c r="J1310" s="68" t="s">
        <v>876</v>
      </c>
      <c r="K1310" s="68" t="str">
        <f t="shared" si="20"/>
        <v>Phosphorus removal (wastewater)</v>
      </c>
    </row>
    <row r="1311" spans="2:11">
      <c r="B1311" s="68" t="s">
        <v>839</v>
      </c>
      <c r="C1311" s="68" t="s">
        <v>279</v>
      </c>
      <c r="D1311" s="68" t="s">
        <v>662</v>
      </c>
      <c r="E1311" s="68" t="s">
        <v>900</v>
      </c>
      <c r="F1311" s="68">
        <f>IF(Override!$G1365="",'APR Data'!$H1311,Override!$G1365)</f>
        <v>33.667999999999999</v>
      </c>
      <c r="G1311" s="68" t="s">
        <v>300</v>
      </c>
      <c r="H1311" s="68" t="s">
        <v>840</v>
      </c>
      <c r="I1311" s="68" t="s">
        <v>919</v>
      </c>
      <c r="J1311" s="68" t="s">
        <v>877</v>
      </c>
      <c r="K1311" s="68" t="str">
        <f t="shared" si="20"/>
        <v>Reduction of sanitary parameters (wastewater)</v>
      </c>
    </row>
    <row r="1312" spans="2:11">
      <c r="B1312" s="68" t="s">
        <v>839</v>
      </c>
      <c r="C1312" s="68" t="s">
        <v>279</v>
      </c>
      <c r="D1312" s="68" t="s">
        <v>671</v>
      </c>
      <c r="E1312" s="68" t="s">
        <v>900</v>
      </c>
      <c r="F1312" s="68">
        <f>IF(Override!$G1366="",'APR Data'!$H1312,Override!$G1366)</f>
        <v>17.346</v>
      </c>
      <c r="G1312" s="68" t="s">
        <v>300</v>
      </c>
      <c r="H1312" s="68" t="s">
        <v>840</v>
      </c>
      <c r="I1312" s="68" t="s">
        <v>919</v>
      </c>
      <c r="J1312" s="68" t="s">
        <v>878</v>
      </c>
      <c r="K1312" s="68" t="str">
        <f t="shared" si="20"/>
        <v>UV disinfection (or similar) (wastewater)</v>
      </c>
    </row>
    <row r="1313" spans="2:11">
      <c r="B1313" s="68" t="s">
        <v>839</v>
      </c>
      <c r="C1313" s="68" t="s">
        <v>279</v>
      </c>
      <c r="D1313" s="68" t="s">
        <v>680</v>
      </c>
      <c r="E1313" s="68" t="s">
        <v>900</v>
      </c>
      <c r="F1313" s="68">
        <f>IF(Override!$G1367="",'APR Data'!$H1313,Override!$G1367)</f>
        <v>7.8289999999999997</v>
      </c>
      <c r="G1313" s="68" t="s">
        <v>300</v>
      </c>
      <c r="H1313" s="68" t="s">
        <v>840</v>
      </c>
      <c r="I1313" s="68" t="s">
        <v>919</v>
      </c>
      <c r="J1313" s="68" t="s">
        <v>879</v>
      </c>
      <c r="K1313" s="68" t="str">
        <f t="shared" si="20"/>
        <v>Investigations (wastewater)</v>
      </c>
    </row>
    <row r="1314" spans="2:11">
      <c r="B1314" s="68" t="s">
        <v>839</v>
      </c>
      <c r="C1314" s="68" t="s">
        <v>279</v>
      </c>
      <c r="D1314" s="68" t="s">
        <v>821</v>
      </c>
      <c r="E1314" s="68" t="s">
        <v>900</v>
      </c>
      <c r="F1314" s="68">
        <f>IF(Override!$G1370="",'APR Data'!$H1314,Override!$G1370)</f>
        <v>6.6210000000000004</v>
      </c>
      <c r="G1314" s="68" t="s">
        <v>300</v>
      </c>
      <c r="H1314" s="68" t="s">
        <v>840</v>
      </c>
      <c r="I1314" s="68" t="s">
        <v>919</v>
      </c>
      <c r="J1314" s="68" t="s">
        <v>880</v>
      </c>
      <c r="K1314" s="68" t="str">
        <f t="shared" si="20"/>
        <v>First time sewerage (wastewater)</v>
      </c>
    </row>
    <row r="1315" spans="2:11">
      <c r="B1315" s="68" t="s">
        <v>839</v>
      </c>
      <c r="C1315" s="68" t="s">
        <v>279</v>
      </c>
      <c r="D1315" s="68" t="s">
        <v>695</v>
      </c>
      <c r="E1315" s="68" t="s">
        <v>900</v>
      </c>
      <c r="F1315" s="68">
        <f>IF(Override!$G1371="",'APR Data'!$H1315,Override!$G1371)</f>
        <v>2.3029999999999999</v>
      </c>
      <c r="G1315" s="68" t="s">
        <v>300</v>
      </c>
      <c r="H1315" s="68" t="s">
        <v>840</v>
      </c>
      <c r="I1315" s="68" t="s">
        <v>919</v>
      </c>
      <c r="J1315" s="68" t="s">
        <v>881</v>
      </c>
      <c r="K1315" s="68" t="str">
        <f t="shared" si="20"/>
        <v>Sludge enhancement (quality) (wastewater)</v>
      </c>
    </row>
    <row r="1316" spans="2:11">
      <c r="B1316" s="68" t="s">
        <v>839</v>
      </c>
      <c r="C1316" s="68" t="s">
        <v>279</v>
      </c>
      <c r="D1316" s="68" t="s">
        <v>704</v>
      </c>
      <c r="E1316" s="68" t="s">
        <v>900</v>
      </c>
      <c r="F1316" s="68">
        <f>IF(Override!$G1372="",'APR Data'!$H1316,Override!$G1372)</f>
        <v>2.5979999999999999</v>
      </c>
      <c r="G1316" s="68" t="s">
        <v>300</v>
      </c>
      <c r="H1316" s="68" t="s">
        <v>840</v>
      </c>
      <c r="I1316" s="68" t="s">
        <v>919</v>
      </c>
      <c r="J1316" s="68" t="s">
        <v>882</v>
      </c>
      <c r="K1316" s="68" t="str">
        <f t="shared" si="20"/>
        <v>Sludge enhancement (growth) (wastewater)</v>
      </c>
    </row>
    <row r="1317" spans="2:11">
      <c r="B1317" s="68" t="s">
        <v>839</v>
      </c>
      <c r="C1317" s="68" t="s">
        <v>279</v>
      </c>
      <c r="D1317" s="68" t="s">
        <v>713</v>
      </c>
      <c r="E1317" s="68" t="s">
        <v>900</v>
      </c>
      <c r="F1317" s="68">
        <f>IF(Override!$G1373="",'APR Data'!$H1317,Override!$G1373)</f>
        <v>2E-3</v>
      </c>
      <c r="G1317" s="68" t="s">
        <v>300</v>
      </c>
      <c r="H1317" s="68" t="s">
        <v>840</v>
      </c>
      <c r="I1317" s="68" t="s">
        <v>919</v>
      </c>
      <c r="J1317" s="68" t="s">
        <v>883</v>
      </c>
      <c r="K1317" s="68" t="str">
        <f t="shared" si="20"/>
        <v>Odour (wastewater)</v>
      </c>
    </row>
    <row r="1318" spans="2:11">
      <c r="B1318" s="68" t="s">
        <v>839</v>
      </c>
      <c r="C1318" s="68" t="s">
        <v>279</v>
      </c>
      <c r="D1318" s="68" t="s">
        <v>722</v>
      </c>
      <c r="E1318" s="68" t="s">
        <v>900</v>
      </c>
      <c r="F1318" s="68">
        <f>IF(Override!$G1374="",'APR Data'!$H1318,Override!$G1374)</f>
        <v>2.1829999999999998</v>
      </c>
      <c r="G1318" s="68" t="s">
        <v>300</v>
      </c>
      <c r="H1318" s="68" t="s">
        <v>840</v>
      </c>
      <c r="I1318" s="68" t="s">
        <v>919</v>
      </c>
      <c r="J1318" s="68" t="s">
        <v>884</v>
      </c>
      <c r="K1318" s="68" t="str">
        <f t="shared" si="20"/>
        <v>Enhancing resilience to low probability high consequence events (wastewater)</v>
      </c>
    </row>
    <row r="1319" spans="2:11">
      <c r="B1319" s="68" t="s">
        <v>839</v>
      </c>
      <c r="C1319" s="68" t="s">
        <v>279</v>
      </c>
      <c r="D1319" s="68" t="s">
        <v>731</v>
      </c>
      <c r="E1319" s="68" t="s">
        <v>900</v>
      </c>
      <c r="F1319" s="68">
        <f>IF(Override!$G1375="",'APR Data'!$H1319,Override!$G1375)</f>
        <v>0</v>
      </c>
      <c r="G1319" s="68" t="s">
        <v>300</v>
      </c>
      <c r="H1319" s="68" t="s">
        <v>840</v>
      </c>
      <c r="I1319" s="68" t="s">
        <v>919</v>
      </c>
      <c r="J1319" s="68" t="s">
        <v>885</v>
      </c>
      <c r="K1319" s="68" t="str">
        <f t="shared" si="20"/>
        <v>Security - SEMD (wastewater)</v>
      </c>
    </row>
    <row r="1320" spans="2:11">
      <c r="B1320" s="68" t="s">
        <v>839</v>
      </c>
      <c r="C1320" s="68" t="s">
        <v>279</v>
      </c>
      <c r="D1320" s="68" t="s">
        <v>740</v>
      </c>
      <c r="E1320" s="68" t="s">
        <v>900</v>
      </c>
      <c r="F1320" s="68">
        <f>IF(Override!$G1376="",'APR Data'!$H1320,Override!$G1376)</f>
        <v>10.54</v>
      </c>
      <c r="G1320" s="68" t="s">
        <v>300</v>
      </c>
      <c r="H1320" s="68" t="s">
        <v>840</v>
      </c>
      <c r="I1320" s="68" t="s">
        <v>919</v>
      </c>
      <c r="J1320" s="68" t="s">
        <v>886</v>
      </c>
      <c r="K1320" s="68" t="str">
        <f t="shared" si="20"/>
        <v>Security - Non-SEMD (wastewater)</v>
      </c>
    </row>
    <row r="1321" spans="2:11">
      <c r="B1321" s="68" t="s">
        <v>839</v>
      </c>
      <c r="C1321" s="68" t="s">
        <v>279</v>
      </c>
      <c r="D1321" s="68" t="s">
        <v>749</v>
      </c>
      <c r="E1321" s="68" t="s">
        <v>900</v>
      </c>
      <c r="F1321" s="68">
        <f>IF(Override!$G1377="",'APR Data'!$H1321,Override!$G1377)</f>
        <v>53.875</v>
      </c>
      <c r="G1321" s="68" t="s">
        <v>300</v>
      </c>
      <c r="H1321" s="68" t="s">
        <v>840</v>
      </c>
      <c r="I1321" s="68" t="s">
        <v>919</v>
      </c>
      <c r="J1321" s="68" t="s">
        <v>887</v>
      </c>
      <c r="K1321" s="68" t="str">
        <f t="shared" si="20"/>
        <v>*Additional lines total (wastewater)</v>
      </c>
    </row>
    <row r="1322" spans="2:11">
      <c r="B1322" s="68" t="s">
        <v>839</v>
      </c>
      <c r="C1322" s="68" t="s">
        <v>279</v>
      </c>
      <c r="D1322" s="68" t="s">
        <v>305</v>
      </c>
      <c r="E1322" s="68" t="s">
        <v>900</v>
      </c>
      <c r="F1322" s="68">
        <f>IF(Override!$G1378="",'APR Data'!$H1322,Override!$G1378)</f>
        <v>2.4510000000000001</v>
      </c>
      <c r="G1322" s="68" t="s">
        <v>300</v>
      </c>
      <c r="H1322" s="68" t="s">
        <v>888</v>
      </c>
      <c r="I1322" s="68" t="s">
        <v>919</v>
      </c>
      <c r="J1322" s="92" t="s">
        <v>841</v>
      </c>
      <c r="K1322" s="68" t="str">
        <f t="shared" si="20"/>
        <v xml:space="preserve"> Ecological improvements at abstractions (water)</v>
      </c>
    </row>
    <row r="1323" spans="2:11">
      <c r="B1323" s="68" t="s">
        <v>839</v>
      </c>
      <c r="C1323" s="68" t="s">
        <v>279</v>
      </c>
      <c r="D1323" s="68" t="s">
        <v>314</v>
      </c>
      <c r="E1323" s="68" t="s">
        <v>900</v>
      </c>
      <c r="F1323" s="68">
        <f>IF(Override!$G1379="",'APR Data'!$H1323,Override!$G1379)</f>
        <v>4.9450000000000003</v>
      </c>
      <c r="G1323" s="68" t="s">
        <v>300</v>
      </c>
      <c r="H1323" s="68" t="s">
        <v>888</v>
      </c>
      <c r="I1323" s="68" t="s">
        <v>919</v>
      </c>
      <c r="J1323" s="92" t="s">
        <v>842</v>
      </c>
      <c r="K1323" s="68" t="str">
        <f t="shared" si="20"/>
        <v xml:space="preserve"> Eels Regulations (measures at intakes) (water)</v>
      </c>
    </row>
    <row r="1324" spans="2:11">
      <c r="B1324" s="68" t="s">
        <v>839</v>
      </c>
      <c r="C1324" s="68" t="s">
        <v>279</v>
      </c>
      <c r="D1324" s="68" t="s">
        <v>323</v>
      </c>
      <c r="E1324" s="68" t="s">
        <v>900</v>
      </c>
      <c r="F1324" s="68">
        <f>IF(Override!$G1380="",'APR Data'!$H1324,Override!$G1380)</f>
        <v>0.93799999999999994</v>
      </c>
      <c r="G1324" s="68" t="s">
        <v>300</v>
      </c>
      <c r="H1324" s="68" t="s">
        <v>888</v>
      </c>
      <c r="I1324" s="68" t="s">
        <v>919</v>
      </c>
      <c r="J1324" s="92" t="s">
        <v>843</v>
      </c>
      <c r="K1324" s="68" t="str">
        <f t="shared" si="20"/>
        <v xml:space="preserve"> Invasive Non Native Species (water)</v>
      </c>
    </row>
    <row r="1325" spans="2:11">
      <c r="B1325" s="68" t="s">
        <v>839</v>
      </c>
      <c r="C1325" s="68" t="s">
        <v>279</v>
      </c>
      <c r="D1325" s="68" t="s">
        <v>332</v>
      </c>
      <c r="E1325" s="68" t="s">
        <v>900</v>
      </c>
      <c r="F1325" s="68">
        <f>IF(Override!$G1381="",'APR Data'!$H1325,Override!$G1381)</f>
        <v>2.2309999999999999</v>
      </c>
      <c r="G1325" s="68" t="s">
        <v>300</v>
      </c>
      <c r="H1325" s="68" t="s">
        <v>888</v>
      </c>
      <c r="I1325" s="68" t="s">
        <v>919</v>
      </c>
      <c r="J1325" s="68" t="s">
        <v>844</v>
      </c>
      <c r="K1325" s="68" t="str">
        <f t="shared" si="20"/>
        <v xml:space="preserve"> Drinking Water Protected Areas (schemes) (water)</v>
      </c>
    </row>
    <row r="1326" spans="2:11">
      <c r="B1326" s="68" t="s">
        <v>839</v>
      </c>
      <c r="C1326" s="68" t="s">
        <v>279</v>
      </c>
      <c r="D1326" s="68" t="s">
        <v>341</v>
      </c>
      <c r="E1326" s="68" t="s">
        <v>900</v>
      </c>
      <c r="F1326" s="68">
        <f>IF(Override!$G1382="",'APR Data'!$H1326,Override!$G1382)</f>
        <v>2.0939999999999999</v>
      </c>
      <c r="G1326" s="68" t="s">
        <v>300</v>
      </c>
      <c r="H1326" s="68" t="s">
        <v>888</v>
      </c>
      <c r="I1326" s="68" t="s">
        <v>919</v>
      </c>
      <c r="J1326" s="92" t="s">
        <v>845</v>
      </c>
      <c r="K1326" s="68" t="str">
        <f t="shared" si="20"/>
        <v xml:space="preserve"> Water Framework Directive measure (water)</v>
      </c>
    </row>
    <row r="1327" spans="2:11">
      <c r="B1327" s="68" t="s">
        <v>839</v>
      </c>
      <c r="C1327" s="68" t="s">
        <v>279</v>
      </c>
      <c r="D1327" s="68" t="s">
        <v>350</v>
      </c>
      <c r="E1327" s="68" t="s">
        <v>900</v>
      </c>
      <c r="F1327" s="68">
        <f>IF(Override!$G1383="",'APR Data'!$H1327,Override!$G1383)</f>
        <v>7.5179999999999998</v>
      </c>
      <c r="G1327" s="68" t="s">
        <v>300</v>
      </c>
      <c r="H1327" s="68" t="s">
        <v>888</v>
      </c>
      <c r="I1327" s="68" t="s">
        <v>919</v>
      </c>
      <c r="J1327" s="92" t="s">
        <v>846</v>
      </c>
      <c r="K1327" s="68" t="str">
        <f t="shared" si="20"/>
        <v xml:space="preserve"> Investigations (water)</v>
      </c>
    </row>
    <row r="1328" spans="2:11">
      <c r="B1328" s="68" t="s">
        <v>839</v>
      </c>
      <c r="C1328" s="68" t="s">
        <v>279</v>
      </c>
      <c r="D1328" s="68" t="s">
        <v>359</v>
      </c>
      <c r="E1328" s="68" t="s">
        <v>900</v>
      </c>
      <c r="F1328" s="68">
        <f>IF(Override!$G1384="",'APR Data'!$H1328,Override!$G1384)</f>
        <v>0</v>
      </c>
      <c r="G1328" s="68" t="s">
        <v>300</v>
      </c>
      <c r="H1328" s="68" t="s">
        <v>888</v>
      </c>
      <c r="I1328" s="68" t="s">
        <v>919</v>
      </c>
      <c r="J1328" s="92" t="s">
        <v>847</v>
      </c>
      <c r="K1328" s="68" t="str">
        <f t="shared" si="20"/>
        <v xml:space="preserve"> Supply-side improvements delivering benefits in 2020-2025 (water)</v>
      </c>
    </row>
    <row r="1329" spans="2:11">
      <c r="B1329" s="68" t="s">
        <v>839</v>
      </c>
      <c r="C1329" s="68" t="s">
        <v>279</v>
      </c>
      <c r="D1329" s="68" t="s">
        <v>368</v>
      </c>
      <c r="E1329" s="68" t="s">
        <v>900</v>
      </c>
      <c r="F1329" s="68">
        <f>IF(Override!$G1385="",'APR Data'!$H1329,Override!$G1385)</f>
        <v>2.823</v>
      </c>
      <c r="G1329" s="68" t="s">
        <v>300</v>
      </c>
      <c r="H1329" s="68" t="s">
        <v>888</v>
      </c>
      <c r="I1329" s="68" t="s">
        <v>919</v>
      </c>
      <c r="J1329" s="92" t="s">
        <v>848</v>
      </c>
      <c r="K1329" s="68" t="str">
        <f t="shared" si="20"/>
        <v xml:space="preserve"> Demand-side improvements delivering benefits in 2020-2025 (excl leakage and metering) (water)</v>
      </c>
    </row>
    <row r="1330" spans="2:11">
      <c r="B1330" s="68" t="s">
        <v>839</v>
      </c>
      <c r="C1330" s="68" t="s">
        <v>279</v>
      </c>
      <c r="D1330" s="68" t="s">
        <v>377</v>
      </c>
      <c r="E1330" s="68" t="s">
        <v>900</v>
      </c>
      <c r="F1330" s="68">
        <f>IF(Override!$G1386="",'APR Data'!$H1330,Override!$G1386)</f>
        <v>0</v>
      </c>
      <c r="G1330" s="68" t="s">
        <v>300</v>
      </c>
      <c r="H1330" s="68" t="s">
        <v>888</v>
      </c>
      <c r="I1330" s="68" t="s">
        <v>919</v>
      </c>
      <c r="J1330" s="92" t="s">
        <v>849</v>
      </c>
      <c r="K1330" s="68" t="str">
        <f t="shared" si="20"/>
        <v xml:space="preserve"> Leakage improvements delivering benefits in 2020-2025 (water)</v>
      </c>
    </row>
    <row r="1331" spans="2:11">
      <c r="B1331" s="68" t="s">
        <v>839</v>
      </c>
      <c r="C1331" s="68" t="s">
        <v>279</v>
      </c>
      <c r="D1331" s="68" t="s">
        <v>386</v>
      </c>
      <c r="E1331" s="68" t="s">
        <v>900</v>
      </c>
      <c r="F1331" s="68">
        <f>IF(Override!$G1387="",'APR Data'!$H1331,Override!$G1387)</f>
        <v>0</v>
      </c>
      <c r="G1331" s="68" t="s">
        <v>300</v>
      </c>
      <c r="H1331" s="68" t="s">
        <v>888</v>
      </c>
      <c r="I1331" s="68" t="s">
        <v>919</v>
      </c>
      <c r="J1331" s="92" t="s">
        <v>850</v>
      </c>
      <c r="K1331" s="68" t="str">
        <f t="shared" si="20"/>
        <v xml:space="preserve"> Internal interconnectors delivering benefits in 2020-2025 (water)</v>
      </c>
    </row>
    <row r="1332" spans="2:11">
      <c r="B1332" s="68" t="s">
        <v>839</v>
      </c>
      <c r="C1332" s="68" t="s">
        <v>279</v>
      </c>
      <c r="D1332" s="68" t="s">
        <v>827</v>
      </c>
      <c r="E1332" s="68" t="s">
        <v>900</v>
      </c>
      <c r="F1332" s="68">
        <f>IF(Override!$G1388="",'APR Data'!$H1332,Override!$G1388)</f>
        <v>0</v>
      </c>
      <c r="G1332" s="68" t="s">
        <v>300</v>
      </c>
      <c r="H1332" s="68" t="s">
        <v>888</v>
      </c>
      <c r="I1332" s="68" t="s">
        <v>919</v>
      </c>
      <c r="J1332" s="92" t="s">
        <v>851</v>
      </c>
      <c r="K1332" s="68" t="str">
        <f t="shared" si="20"/>
        <v xml:space="preserve"> Supply demand balance improvements delivering benefits starting from 2026 (water)</v>
      </c>
    </row>
    <row r="1333" spans="2:11">
      <c r="B1333" s="68" t="s">
        <v>839</v>
      </c>
      <c r="C1333" s="68" t="s">
        <v>279</v>
      </c>
      <c r="D1333" s="68" t="s">
        <v>404</v>
      </c>
      <c r="E1333" s="68" t="s">
        <v>900</v>
      </c>
      <c r="F1333" s="68">
        <f>IF(Override!$G1389="",'APR Data'!$H1333,Override!$G1389)</f>
        <v>4.7720000000000002</v>
      </c>
      <c r="G1333" s="68" t="s">
        <v>300</v>
      </c>
      <c r="H1333" s="68" t="s">
        <v>888</v>
      </c>
      <c r="I1333" s="68" t="s">
        <v>919</v>
      </c>
      <c r="J1333" s="92" t="s">
        <v>852</v>
      </c>
      <c r="K1333" s="68" t="str">
        <f t="shared" si="20"/>
        <v xml:space="preserve"> Strategic regional water resources (water)</v>
      </c>
    </row>
    <row r="1334" spans="2:11">
      <c r="B1334" s="68" t="s">
        <v>839</v>
      </c>
      <c r="C1334" s="68" t="s">
        <v>279</v>
      </c>
      <c r="D1334" s="68" t="s">
        <v>413</v>
      </c>
      <c r="E1334" s="68" t="s">
        <v>900</v>
      </c>
      <c r="F1334" s="68">
        <f>IF(Override!$G1390="",'APR Data'!$H1334,Override!$G1390)</f>
        <v>10.818</v>
      </c>
      <c r="G1334" s="68" t="s">
        <v>300</v>
      </c>
      <c r="H1334" s="68" t="s">
        <v>888</v>
      </c>
      <c r="I1334" s="68" t="s">
        <v>919</v>
      </c>
      <c r="J1334" s="92" t="s">
        <v>853</v>
      </c>
      <c r="K1334" s="68" t="str">
        <f t="shared" si="20"/>
        <v xml:space="preserve"> Total metering expenditure  (water)</v>
      </c>
    </row>
    <row r="1335" spans="2:11">
      <c r="B1335" s="68" t="s">
        <v>839</v>
      </c>
      <c r="C1335" s="68" t="s">
        <v>279</v>
      </c>
      <c r="D1335" s="68" t="s">
        <v>422</v>
      </c>
      <c r="E1335" s="68" t="s">
        <v>900</v>
      </c>
      <c r="F1335" s="68">
        <f>IF(Override!$G1391="",'APR Data'!$H1335,Override!$G1391)</f>
        <v>0</v>
      </c>
      <c r="G1335" s="68" t="s">
        <v>300</v>
      </c>
      <c r="H1335" s="68" t="s">
        <v>888</v>
      </c>
      <c r="I1335" s="68" t="s">
        <v>919</v>
      </c>
      <c r="J1335" s="92" t="s">
        <v>854</v>
      </c>
      <c r="K1335" s="68" t="str">
        <f t="shared" si="20"/>
        <v xml:space="preserve"> Improvments to taste, odour and colour (water)</v>
      </c>
    </row>
    <row r="1336" spans="2:11">
      <c r="B1336" s="68" t="s">
        <v>839</v>
      </c>
      <c r="C1336" s="68" t="s">
        <v>279</v>
      </c>
      <c r="D1336" s="68" t="s">
        <v>431</v>
      </c>
      <c r="E1336" s="68" t="s">
        <v>900</v>
      </c>
      <c r="F1336" s="68">
        <f>IF(Override!$G1392="",'APR Data'!$H1336,Override!$G1392)</f>
        <v>0</v>
      </c>
      <c r="G1336" s="68" t="s">
        <v>300</v>
      </c>
      <c r="H1336" s="68" t="s">
        <v>888</v>
      </c>
      <c r="I1336" s="68" t="s">
        <v>920</v>
      </c>
      <c r="J1336" s="92" t="s">
        <v>855</v>
      </c>
      <c r="K1336" s="68" t="str">
        <f t="shared" si="20"/>
        <v xml:space="preserve"> Addressing raw water deterioration (grey solutions) (water)</v>
      </c>
    </row>
    <row r="1337" spans="2:11">
      <c r="B1337" s="68" t="s">
        <v>839</v>
      </c>
      <c r="C1337" s="68" t="s">
        <v>279</v>
      </c>
      <c r="D1337" s="68" t="s">
        <v>438</v>
      </c>
      <c r="E1337" s="68" t="s">
        <v>900</v>
      </c>
      <c r="F1337" s="68">
        <f>IF(Override!$G1393="",'APR Data'!$H1337,Override!$G1393)</f>
        <v>0</v>
      </c>
      <c r="G1337" s="68" t="s">
        <v>300</v>
      </c>
      <c r="H1337" s="68" t="s">
        <v>888</v>
      </c>
      <c r="I1337" s="68" t="s">
        <v>920</v>
      </c>
      <c r="J1337" s="92" t="s">
        <v>856</v>
      </c>
      <c r="K1337" s="68" t="str">
        <f t="shared" si="20"/>
        <v xml:space="preserve"> Addressing raw water deterioration (green solutions) (water)</v>
      </c>
    </row>
    <row r="1338" spans="2:11">
      <c r="B1338" s="68" t="s">
        <v>839</v>
      </c>
      <c r="C1338" s="68" t="s">
        <v>279</v>
      </c>
      <c r="D1338" s="68" t="s">
        <v>444</v>
      </c>
      <c r="E1338" s="68" t="s">
        <v>900</v>
      </c>
      <c r="F1338" s="68">
        <f>IF(Override!$G1394="",'APR Data'!$H1338,Override!$G1394)</f>
        <v>11.529</v>
      </c>
      <c r="G1338" s="68" t="s">
        <v>300</v>
      </c>
      <c r="H1338" s="68" t="s">
        <v>888</v>
      </c>
      <c r="I1338" s="68" t="s">
        <v>919</v>
      </c>
      <c r="J1338" s="92" t="s">
        <v>857</v>
      </c>
      <c r="K1338" s="68" t="str">
        <f t="shared" si="20"/>
        <v xml:space="preserve"> Addressing raw water deterioration (total) (water)</v>
      </c>
    </row>
    <row r="1339" spans="2:11">
      <c r="B1339" s="68" t="s">
        <v>839</v>
      </c>
      <c r="C1339" s="68" t="s">
        <v>279</v>
      </c>
      <c r="D1339" s="68" t="s">
        <v>452</v>
      </c>
      <c r="E1339" s="68" t="s">
        <v>900</v>
      </c>
      <c r="F1339" s="68">
        <f>IF(Override!$G1395="",'APR Data'!$H1339,Override!$G1395)</f>
        <v>0</v>
      </c>
      <c r="G1339" s="68" t="s">
        <v>300</v>
      </c>
      <c r="H1339" s="68" t="s">
        <v>888</v>
      </c>
      <c r="I1339" s="68" t="s">
        <v>919</v>
      </c>
      <c r="J1339" s="92" t="s">
        <v>858</v>
      </c>
      <c r="K1339" s="68" t="str">
        <f t="shared" si="20"/>
        <v xml:space="preserve"> Improvements to river flow (water)</v>
      </c>
    </row>
    <row r="1340" spans="2:11">
      <c r="B1340" s="68" t="s">
        <v>839</v>
      </c>
      <c r="C1340" s="68" t="s">
        <v>279</v>
      </c>
      <c r="D1340" s="68" t="s">
        <v>461</v>
      </c>
      <c r="E1340" s="68" t="s">
        <v>900</v>
      </c>
      <c r="F1340" s="68">
        <f>IF(Override!$G1396="",'APR Data'!$H1340,Override!$G1396)</f>
        <v>0.90700000000000003</v>
      </c>
      <c r="G1340" s="68" t="s">
        <v>300</v>
      </c>
      <c r="H1340" s="68" t="s">
        <v>888</v>
      </c>
      <c r="I1340" s="68" t="s">
        <v>919</v>
      </c>
      <c r="J1340" s="92" t="s">
        <v>859</v>
      </c>
      <c r="K1340" s="68" t="str">
        <f t="shared" si="20"/>
        <v xml:space="preserve"> Enhancing resilience to low probability high consequence events (water)</v>
      </c>
    </row>
    <row r="1341" spans="2:11">
      <c r="B1341" s="68" t="s">
        <v>839</v>
      </c>
      <c r="C1341" s="68" t="s">
        <v>279</v>
      </c>
      <c r="D1341" s="68" t="s">
        <v>470</v>
      </c>
      <c r="E1341" s="68" t="s">
        <v>900</v>
      </c>
      <c r="F1341" s="68">
        <f>IF(Override!$G1397="",'APR Data'!$H1341,Override!$G1397)</f>
        <v>0</v>
      </c>
      <c r="G1341" s="68" t="s">
        <v>300</v>
      </c>
      <c r="H1341" s="68" t="s">
        <v>888</v>
      </c>
      <c r="I1341" s="68" t="s">
        <v>920</v>
      </c>
      <c r="J1341" s="92" t="s">
        <v>860</v>
      </c>
      <c r="K1341" s="68" t="str">
        <f t="shared" si="20"/>
        <v xml:space="preserve"> Conditioning water to reduce plumbosolvency (water)</v>
      </c>
    </row>
    <row r="1342" spans="2:11">
      <c r="B1342" s="68" t="s">
        <v>839</v>
      </c>
      <c r="C1342" s="68" t="s">
        <v>279</v>
      </c>
      <c r="D1342" s="68" t="s">
        <v>479</v>
      </c>
      <c r="E1342" s="68" t="s">
        <v>900</v>
      </c>
      <c r="F1342" s="68">
        <f>IF(Override!$G1398="",'APR Data'!$H1342,Override!$G1398)</f>
        <v>0</v>
      </c>
      <c r="G1342" s="68" t="s">
        <v>300</v>
      </c>
      <c r="H1342" s="68" t="s">
        <v>888</v>
      </c>
      <c r="I1342" s="68" t="s">
        <v>920</v>
      </c>
      <c r="J1342" s="92" t="s">
        <v>861</v>
      </c>
      <c r="K1342" s="68" t="str">
        <f t="shared" si="20"/>
        <v xml:space="preserve"> Lead communication pipes replaced or relined for water quality(water)</v>
      </c>
    </row>
    <row r="1343" spans="2:11">
      <c r="B1343" s="68" t="s">
        <v>839</v>
      </c>
      <c r="C1343" s="68" t="s">
        <v>279</v>
      </c>
      <c r="D1343" s="68" t="s">
        <v>488</v>
      </c>
      <c r="E1343" s="68" t="s">
        <v>900</v>
      </c>
      <c r="F1343" s="68">
        <f>IF(Override!$G1399="",'APR Data'!$H1343,Override!$G1399)</f>
        <v>0</v>
      </c>
      <c r="G1343" s="68" t="s">
        <v>300</v>
      </c>
      <c r="H1343" s="68" t="s">
        <v>888</v>
      </c>
      <c r="I1343" s="68" t="s">
        <v>920</v>
      </c>
      <c r="J1343" s="92" t="s">
        <v>862</v>
      </c>
      <c r="K1343" s="68" t="str">
        <f t="shared" si="20"/>
        <v xml:space="preserve"> Other lead reduction related activity (water)</v>
      </c>
    </row>
    <row r="1344" spans="2:11">
      <c r="B1344" s="68" t="s">
        <v>839</v>
      </c>
      <c r="C1344" s="68" t="s">
        <v>279</v>
      </c>
      <c r="D1344" s="68" t="s">
        <v>497</v>
      </c>
      <c r="E1344" s="68" t="s">
        <v>900</v>
      </c>
      <c r="F1344" s="68">
        <f>IF(Override!$G1400="",'APR Data'!$H1344,Override!$G1400)</f>
        <v>11.182</v>
      </c>
      <c r="G1344" s="68" t="s">
        <v>300</v>
      </c>
      <c r="H1344" s="68" t="s">
        <v>888</v>
      </c>
      <c r="I1344" s="68" t="s">
        <v>919</v>
      </c>
      <c r="J1344" s="92" t="s">
        <v>863</v>
      </c>
      <c r="K1344" s="68" t="str">
        <f t="shared" si="20"/>
        <v xml:space="preserve"> Meeting lead standards (Total) (water)</v>
      </c>
    </row>
    <row r="1345" spans="2:11">
      <c r="B1345" s="68" t="s">
        <v>839</v>
      </c>
      <c r="C1345" s="68" t="s">
        <v>279</v>
      </c>
      <c r="D1345" s="68" t="s">
        <v>506</v>
      </c>
      <c r="E1345" s="68" t="s">
        <v>900</v>
      </c>
      <c r="F1345" s="68">
        <f>IF(Override!$G1401="",'APR Data'!$H1345,Override!$G1401)</f>
        <v>0</v>
      </c>
      <c r="G1345" s="68" t="s">
        <v>300</v>
      </c>
      <c r="H1345" s="68" t="s">
        <v>888</v>
      </c>
      <c r="I1345" s="68" t="s">
        <v>919</v>
      </c>
      <c r="J1345" s="92" t="s">
        <v>864</v>
      </c>
      <c r="K1345" s="68" t="str">
        <f t="shared" si="20"/>
        <v xml:space="preserve"> Security - SEMD (water)</v>
      </c>
    </row>
    <row r="1346" spans="2:11">
      <c r="B1346" s="68" t="s">
        <v>839</v>
      </c>
      <c r="C1346" s="68" t="s">
        <v>279</v>
      </c>
      <c r="D1346" s="68" t="s">
        <v>515</v>
      </c>
      <c r="E1346" s="68" t="s">
        <v>900</v>
      </c>
      <c r="F1346" s="68">
        <f>IF(Override!$G1402="",'APR Data'!$H1346,Override!$G1402)</f>
        <v>12.536</v>
      </c>
      <c r="G1346" s="68" t="s">
        <v>300</v>
      </c>
      <c r="H1346" s="68" t="s">
        <v>888</v>
      </c>
      <c r="I1346" s="68" t="s">
        <v>919</v>
      </c>
      <c r="J1346" s="92" t="s">
        <v>865</v>
      </c>
      <c r="K1346" s="68" t="str">
        <f t="shared" si="20"/>
        <v xml:space="preserve"> Security - Non-SEMD (water)</v>
      </c>
    </row>
    <row r="1347" spans="2:11">
      <c r="B1347" s="68" t="s">
        <v>839</v>
      </c>
      <c r="C1347" s="68" t="s">
        <v>279</v>
      </c>
      <c r="D1347" s="68" t="s">
        <v>524</v>
      </c>
      <c r="E1347" s="68" t="s">
        <v>900</v>
      </c>
      <c r="F1347" s="68">
        <f>IF(Override!$G1403="",'APR Data'!$H1347,Override!$G1403)</f>
        <v>0.57999999999999996</v>
      </c>
      <c r="G1347" s="68" t="s">
        <v>300</v>
      </c>
      <c r="H1347" s="68" t="s">
        <v>888</v>
      </c>
      <c r="I1347" s="68" t="s">
        <v>919</v>
      </c>
      <c r="J1347" s="92" t="s">
        <v>866</v>
      </c>
      <c r="K1347" s="68" t="str">
        <f t="shared" si="20"/>
        <v xml:space="preserve"> *Additional lines total (water)</v>
      </c>
    </row>
    <row r="1348" spans="2:11">
      <c r="B1348" s="68" t="s">
        <v>839</v>
      </c>
      <c r="C1348" s="68" t="s">
        <v>279</v>
      </c>
      <c r="D1348" s="68" t="s">
        <v>587</v>
      </c>
      <c r="E1348" s="68" t="s">
        <v>900</v>
      </c>
      <c r="F1348" s="68">
        <f>IF(Override!$G1404="",'APR Data'!$H1348,Override!$G1404)</f>
        <v>13.342000000000001</v>
      </c>
      <c r="G1348" s="68" t="s">
        <v>300</v>
      </c>
      <c r="H1348" s="68" t="s">
        <v>888</v>
      </c>
      <c r="I1348" s="68" t="s">
        <v>919</v>
      </c>
      <c r="J1348" s="68" t="s">
        <v>867</v>
      </c>
      <c r="K1348" s="68" t="str">
        <f t="shared" si="20"/>
        <v xml:space="preserve"> Conservation drivers (wastewater)</v>
      </c>
    </row>
    <row r="1349" spans="2:11">
      <c r="B1349" s="68" t="s">
        <v>839</v>
      </c>
      <c r="C1349" s="68" t="s">
        <v>279</v>
      </c>
      <c r="D1349" s="68" t="s">
        <v>596</v>
      </c>
      <c r="E1349" s="68" t="s">
        <v>900</v>
      </c>
      <c r="F1349" s="68">
        <f>IF(Override!$G1405="",'APR Data'!$H1349,Override!$G1405)</f>
        <v>7.3070000000000004</v>
      </c>
      <c r="G1349" s="68" t="s">
        <v>300</v>
      </c>
      <c r="H1349" s="68" t="s">
        <v>888</v>
      </c>
      <c r="I1349" s="68" t="s">
        <v>919</v>
      </c>
      <c r="J1349" s="68" t="s">
        <v>868</v>
      </c>
      <c r="K1349" s="68" t="str">
        <f t="shared" si="20"/>
        <v xml:space="preserve"> Event Duration Monitoring at intermittent discharges (wastewater)</v>
      </c>
    </row>
    <row r="1350" spans="2:11">
      <c r="B1350" s="68" t="s">
        <v>839</v>
      </c>
      <c r="C1350" s="68" t="s">
        <v>279</v>
      </c>
      <c r="D1350" s="68" t="s">
        <v>605</v>
      </c>
      <c r="E1350" s="68" t="s">
        <v>900</v>
      </c>
      <c r="F1350" s="68">
        <f>IF(Override!$G1406="",'APR Data'!$H1350,Override!$G1406)</f>
        <v>12.904999999999999</v>
      </c>
      <c r="G1350" s="68" t="s">
        <v>300</v>
      </c>
      <c r="H1350" s="68" t="s">
        <v>888</v>
      </c>
      <c r="I1350" s="68" t="s">
        <v>919</v>
      </c>
      <c r="J1350" s="68" t="s">
        <v>869</v>
      </c>
      <c r="K1350" s="68" t="str">
        <f t="shared" si="20"/>
        <v xml:space="preserve"> Flow monitoring at sewage treatment works (wastewater)</v>
      </c>
    </row>
    <row r="1351" spans="2:11">
      <c r="B1351" s="68" t="s">
        <v>839</v>
      </c>
      <c r="C1351" s="68" t="s">
        <v>279</v>
      </c>
      <c r="D1351" s="68" t="s">
        <v>614</v>
      </c>
      <c r="E1351" s="68" t="s">
        <v>900</v>
      </c>
      <c r="F1351" s="68">
        <f>IF(Override!$G1407="",'APR Data'!$H1351,Override!$G1407)</f>
        <v>60.945</v>
      </c>
      <c r="G1351" s="68" t="s">
        <v>300</v>
      </c>
      <c r="H1351" s="68" t="s">
        <v>888</v>
      </c>
      <c r="I1351" s="68" t="s">
        <v>919</v>
      </c>
      <c r="J1351" s="68" t="s">
        <v>870</v>
      </c>
      <c r="K1351" s="68" t="str">
        <f t="shared" ref="K1351:K1414" si="21">RIGHT(D1351,LEN(D1351)-15)</f>
        <v xml:space="preserve"> Schemes to increase flow to full treatment (wastewater)</v>
      </c>
    </row>
    <row r="1352" spans="2:11">
      <c r="B1352" s="68" t="s">
        <v>839</v>
      </c>
      <c r="C1352" s="68" t="s">
        <v>279</v>
      </c>
      <c r="D1352" s="68" t="s">
        <v>623</v>
      </c>
      <c r="E1352" s="68" t="s">
        <v>900</v>
      </c>
      <c r="F1352" s="68">
        <f>IF(Override!$G1408="",'APR Data'!$H1352,Override!$G1408)</f>
        <v>22.024999999999999</v>
      </c>
      <c r="G1352" s="68" t="s">
        <v>300</v>
      </c>
      <c r="H1352" s="68" t="s">
        <v>888</v>
      </c>
      <c r="I1352" s="68" t="s">
        <v>919</v>
      </c>
      <c r="J1352" s="68" t="s">
        <v>871</v>
      </c>
      <c r="K1352" s="68" t="str">
        <f t="shared" si="21"/>
        <v xml:space="preserve"> Schemes to increase storm tank capacity (wastewater)</v>
      </c>
    </row>
    <row r="1353" spans="2:11">
      <c r="B1353" s="68" t="s">
        <v>839</v>
      </c>
      <c r="C1353" s="68" t="s">
        <v>279</v>
      </c>
      <c r="D1353" s="68" t="s">
        <v>815</v>
      </c>
      <c r="E1353" s="68" t="s">
        <v>900</v>
      </c>
      <c r="F1353" s="68">
        <f>IF(Override!$G1409="",'APR Data'!$H1353,Override!$G1409)</f>
        <v>16.173999999999999</v>
      </c>
      <c r="G1353" s="68" t="s">
        <v>300</v>
      </c>
      <c r="H1353" s="68" t="s">
        <v>888</v>
      </c>
      <c r="I1353" s="68" t="s">
        <v>919</v>
      </c>
      <c r="J1353" s="68" t="s">
        <v>872</v>
      </c>
      <c r="K1353" s="68" t="str">
        <f t="shared" si="21"/>
        <v xml:space="preserve"> Storage schemes to reduce spill frequency at CSOs, storm tanks, etc (wastewater)</v>
      </c>
    </row>
    <row r="1354" spans="2:11">
      <c r="B1354" s="68" t="s">
        <v>839</v>
      </c>
      <c r="C1354" s="68" t="s">
        <v>279</v>
      </c>
      <c r="D1354" s="68" t="s">
        <v>632</v>
      </c>
      <c r="E1354" s="68" t="s">
        <v>900</v>
      </c>
      <c r="F1354" s="68">
        <f>IF(Override!$G1410="",'APR Data'!$H1354,Override!$G1410)</f>
        <v>20.731000000000002</v>
      </c>
      <c r="G1354" s="68" t="s">
        <v>300</v>
      </c>
      <c r="H1354" s="68" t="s">
        <v>888</v>
      </c>
      <c r="I1354" s="68" t="s">
        <v>919</v>
      </c>
      <c r="J1354" s="68" t="s">
        <v>873</v>
      </c>
      <c r="K1354" s="68" t="str">
        <f t="shared" si="21"/>
        <v xml:space="preserve"> Chemical removals schemes (wastewater)</v>
      </c>
    </row>
    <row r="1355" spans="2:11">
      <c r="B1355" s="68" t="s">
        <v>839</v>
      </c>
      <c r="C1355" s="68" t="s">
        <v>279</v>
      </c>
      <c r="D1355" s="68" t="s">
        <v>641</v>
      </c>
      <c r="E1355" s="68" t="s">
        <v>900</v>
      </c>
      <c r="F1355" s="68">
        <f>IF(Override!$G1411="",'APR Data'!$H1355,Override!$G1411)</f>
        <v>4.6070000000000002</v>
      </c>
      <c r="G1355" s="68" t="s">
        <v>300</v>
      </c>
      <c r="H1355" s="68" t="s">
        <v>888</v>
      </c>
      <c r="I1355" s="68" t="s">
        <v>919</v>
      </c>
      <c r="J1355" s="68" t="s">
        <v>874</v>
      </c>
      <c r="K1355" s="68" t="str">
        <f t="shared" si="21"/>
        <v xml:space="preserve"> Chemicals monitoring/ investigations/ options appraisals (wastewater)</v>
      </c>
    </row>
    <row r="1356" spans="2:11">
      <c r="B1356" s="68" t="s">
        <v>839</v>
      </c>
      <c r="C1356" s="68" t="s">
        <v>279</v>
      </c>
      <c r="D1356" s="68" t="s">
        <v>824</v>
      </c>
      <c r="E1356" s="68" t="s">
        <v>900</v>
      </c>
      <c r="F1356" s="68">
        <f>IF(Override!$G1412="",'APR Data'!$H1356,Override!$G1412)</f>
        <v>6.9530000000000003</v>
      </c>
      <c r="G1356" s="68" t="s">
        <v>300</v>
      </c>
      <c r="H1356" s="68" t="s">
        <v>888</v>
      </c>
      <c r="I1356" s="68" t="s">
        <v>919</v>
      </c>
      <c r="J1356" s="68" t="s">
        <v>875</v>
      </c>
      <c r="K1356" s="68" t="str">
        <f t="shared" si="21"/>
        <v xml:space="preserve"> Nitrogen removal (wastewater)</v>
      </c>
    </row>
    <row r="1357" spans="2:11">
      <c r="B1357" s="68" t="s">
        <v>839</v>
      </c>
      <c r="C1357" s="68" t="s">
        <v>279</v>
      </c>
      <c r="D1357" s="68" t="s">
        <v>656</v>
      </c>
      <c r="E1357" s="68" t="s">
        <v>900</v>
      </c>
      <c r="F1357" s="68">
        <f>IF(Override!$G1413="",'APR Data'!$H1357,Override!$G1413)</f>
        <v>171.09800000000001</v>
      </c>
      <c r="G1357" s="68" t="s">
        <v>300</v>
      </c>
      <c r="H1357" s="68" t="s">
        <v>888</v>
      </c>
      <c r="I1357" s="68" t="s">
        <v>919</v>
      </c>
      <c r="J1357" s="68" t="s">
        <v>876</v>
      </c>
      <c r="K1357" s="68" t="str">
        <f t="shared" si="21"/>
        <v xml:space="preserve"> Phosphorus removal (wastewater)</v>
      </c>
    </row>
    <row r="1358" spans="2:11">
      <c r="B1358" s="68" t="s">
        <v>839</v>
      </c>
      <c r="C1358" s="68" t="s">
        <v>279</v>
      </c>
      <c r="D1358" s="68" t="s">
        <v>665</v>
      </c>
      <c r="E1358" s="68" t="s">
        <v>900</v>
      </c>
      <c r="F1358" s="68">
        <f>IF(Override!$G1414="",'APR Data'!$H1358,Override!$G1414)</f>
        <v>31.201000000000001</v>
      </c>
      <c r="G1358" s="68" t="s">
        <v>300</v>
      </c>
      <c r="H1358" s="68" t="s">
        <v>888</v>
      </c>
      <c r="I1358" s="68" t="s">
        <v>919</v>
      </c>
      <c r="J1358" s="68" t="s">
        <v>877</v>
      </c>
      <c r="K1358" s="68" t="str">
        <f t="shared" si="21"/>
        <v xml:space="preserve"> Reduction of sanitary parameters (wastewater)</v>
      </c>
    </row>
    <row r="1359" spans="2:11">
      <c r="B1359" s="68" t="s">
        <v>839</v>
      </c>
      <c r="C1359" s="68" t="s">
        <v>279</v>
      </c>
      <c r="D1359" s="68" t="s">
        <v>674</v>
      </c>
      <c r="E1359" s="68" t="s">
        <v>900</v>
      </c>
      <c r="F1359" s="68">
        <f>IF(Override!$G1415="",'APR Data'!$H1359,Override!$G1415)</f>
        <v>17.53</v>
      </c>
      <c r="G1359" s="68" t="s">
        <v>300</v>
      </c>
      <c r="H1359" s="68" t="s">
        <v>888</v>
      </c>
      <c r="I1359" s="68" t="s">
        <v>919</v>
      </c>
      <c r="J1359" s="68" t="s">
        <v>878</v>
      </c>
      <c r="K1359" s="68" t="str">
        <f t="shared" si="21"/>
        <v xml:space="preserve"> UV disinfection (or similar) (wastewater)</v>
      </c>
    </row>
    <row r="1360" spans="2:11">
      <c r="B1360" s="68" t="s">
        <v>839</v>
      </c>
      <c r="C1360" s="68" t="s">
        <v>279</v>
      </c>
      <c r="D1360" s="68" t="s">
        <v>683</v>
      </c>
      <c r="E1360" s="68" t="s">
        <v>900</v>
      </c>
      <c r="F1360" s="68">
        <f>IF(Override!$G1416="",'APR Data'!$H1360,Override!$G1416)</f>
        <v>17.239999999999998</v>
      </c>
      <c r="G1360" s="68" t="s">
        <v>300</v>
      </c>
      <c r="H1360" s="68" t="s">
        <v>888</v>
      </c>
      <c r="I1360" s="68" t="s">
        <v>919</v>
      </c>
      <c r="J1360" s="68" t="s">
        <v>879</v>
      </c>
      <c r="K1360" s="68" t="str">
        <f t="shared" si="21"/>
        <v xml:space="preserve"> Investigations (wastewater)</v>
      </c>
    </row>
    <row r="1361" spans="2:11">
      <c r="B1361" s="68" t="s">
        <v>839</v>
      </c>
      <c r="C1361" s="68" t="s">
        <v>279</v>
      </c>
      <c r="D1361" s="68" t="s">
        <v>689</v>
      </c>
      <c r="E1361" s="68" t="s">
        <v>900</v>
      </c>
      <c r="F1361" s="68">
        <f>IF(Override!$G1419="",'APR Data'!$H1361,Override!$G1419)</f>
        <v>8.2260000000000009</v>
      </c>
      <c r="G1361" s="68" t="s">
        <v>300</v>
      </c>
      <c r="H1361" s="68" t="s">
        <v>888</v>
      </c>
      <c r="I1361" s="68" t="s">
        <v>919</v>
      </c>
      <c r="J1361" s="68" t="s">
        <v>880</v>
      </c>
      <c r="K1361" s="68" t="str">
        <f t="shared" si="21"/>
        <v xml:space="preserve"> First time sewerage (wastewater)</v>
      </c>
    </row>
    <row r="1362" spans="2:11">
      <c r="B1362" s="68" t="s">
        <v>839</v>
      </c>
      <c r="C1362" s="68" t="s">
        <v>279</v>
      </c>
      <c r="D1362" s="68" t="s">
        <v>698</v>
      </c>
      <c r="E1362" s="68" t="s">
        <v>900</v>
      </c>
      <c r="F1362" s="68">
        <f>IF(Override!$G1420="",'APR Data'!$H1362,Override!$G1420)</f>
        <v>0</v>
      </c>
      <c r="G1362" s="68" t="s">
        <v>300</v>
      </c>
      <c r="H1362" s="68" t="s">
        <v>888</v>
      </c>
      <c r="I1362" s="68" t="s">
        <v>919</v>
      </c>
      <c r="J1362" s="68" t="s">
        <v>881</v>
      </c>
      <c r="K1362" s="68" t="str">
        <f t="shared" si="21"/>
        <v xml:space="preserve"> Sludge enhancement (quality) (wastewater)</v>
      </c>
    </row>
    <row r="1363" spans="2:11">
      <c r="B1363" s="68" t="s">
        <v>839</v>
      </c>
      <c r="C1363" s="68" t="s">
        <v>279</v>
      </c>
      <c r="D1363" s="68" t="s">
        <v>707</v>
      </c>
      <c r="E1363" s="68" t="s">
        <v>900</v>
      </c>
      <c r="F1363" s="68">
        <f>IF(Override!$G1421="",'APR Data'!$H1363,Override!$G1421)</f>
        <v>2.0249999999999999</v>
      </c>
      <c r="G1363" s="68" t="s">
        <v>300</v>
      </c>
      <c r="H1363" s="68" t="s">
        <v>888</v>
      </c>
      <c r="I1363" s="68" t="s">
        <v>919</v>
      </c>
      <c r="J1363" s="68" t="s">
        <v>882</v>
      </c>
      <c r="K1363" s="68" t="str">
        <f t="shared" si="21"/>
        <v xml:space="preserve"> Sludge enhancement (growth) (wastewater)</v>
      </c>
    </row>
    <row r="1364" spans="2:11">
      <c r="B1364" s="68" t="s">
        <v>839</v>
      </c>
      <c r="C1364" s="68" t="s">
        <v>279</v>
      </c>
      <c r="D1364" s="68" t="s">
        <v>716</v>
      </c>
      <c r="E1364" s="68" t="s">
        <v>900</v>
      </c>
      <c r="F1364" s="68">
        <f>IF(Override!$G1422="",'APR Data'!$H1364,Override!$G1422)</f>
        <v>0</v>
      </c>
      <c r="G1364" s="68" t="s">
        <v>300</v>
      </c>
      <c r="H1364" s="68" t="s">
        <v>888</v>
      </c>
      <c r="I1364" s="68" t="s">
        <v>919</v>
      </c>
      <c r="J1364" s="68" t="s">
        <v>883</v>
      </c>
      <c r="K1364" s="68" t="str">
        <f t="shared" si="21"/>
        <v xml:space="preserve"> Odour (wastewater)</v>
      </c>
    </row>
    <row r="1365" spans="2:11">
      <c r="B1365" s="68" t="s">
        <v>839</v>
      </c>
      <c r="C1365" s="68" t="s">
        <v>279</v>
      </c>
      <c r="D1365" s="68" t="s">
        <v>725</v>
      </c>
      <c r="E1365" s="68" t="s">
        <v>900</v>
      </c>
      <c r="F1365" s="68">
        <f>IF(Override!$G1423="",'APR Data'!$H1365,Override!$G1423)</f>
        <v>2.5859999999999999</v>
      </c>
      <c r="G1365" s="68" t="s">
        <v>300</v>
      </c>
      <c r="H1365" s="68" t="s">
        <v>888</v>
      </c>
      <c r="I1365" s="68" t="s">
        <v>919</v>
      </c>
      <c r="J1365" s="68" t="s">
        <v>884</v>
      </c>
      <c r="K1365" s="68" t="str">
        <f t="shared" si="21"/>
        <v xml:space="preserve"> Enhancing resilience to low probability high consequence events (wastewater)</v>
      </c>
    </row>
    <row r="1366" spans="2:11">
      <c r="B1366" s="68" t="s">
        <v>839</v>
      </c>
      <c r="C1366" s="68" t="s">
        <v>279</v>
      </c>
      <c r="D1366" s="68" t="s">
        <v>734</v>
      </c>
      <c r="E1366" s="68" t="s">
        <v>900</v>
      </c>
      <c r="F1366" s="68">
        <f>IF(Override!$G1424="",'APR Data'!$H1366,Override!$G1424)</f>
        <v>0</v>
      </c>
      <c r="G1366" s="68" t="s">
        <v>300</v>
      </c>
      <c r="H1366" s="68" t="s">
        <v>888</v>
      </c>
      <c r="I1366" s="68" t="s">
        <v>919</v>
      </c>
      <c r="J1366" s="68" t="s">
        <v>885</v>
      </c>
      <c r="K1366" s="68" t="str">
        <f t="shared" si="21"/>
        <v xml:space="preserve"> Security - SEMD (wastewater)</v>
      </c>
    </row>
    <row r="1367" spans="2:11">
      <c r="B1367" s="68" t="s">
        <v>839</v>
      </c>
      <c r="C1367" s="68" t="s">
        <v>279</v>
      </c>
      <c r="D1367" s="68" t="s">
        <v>743</v>
      </c>
      <c r="E1367" s="68" t="s">
        <v>900</v>
      </c>
      <c r="F1367" s="68">
        <f>IF(Override!$G1425="",'APR Data'!$H1367,Override!$G1425)</f>
        <v>0</v>
      </c>
      <c r="G1367" s="68" t="s">
        <v>300</v>
      </c>
      <c r="H1367" s="68" t="s">
        <v>888</v>
      </c>
      <c r="I1367" s="68" t="s">
        <v>919</v>
      </c>
      <c r="J1367" s="68" t="s">
        <v>886</v>
      </c>
      <c r="K1367" s="68" t="str">
        <f t="shared" si="21"/>
        <v xml:space="preserve"> Security - Non-SEMD (wastewater)</v>
      </c>
    </row>
    <row r="1368" spans="2:11">
      <c r="B1368" s="68" t="s">
        <v>839</v>
      </c>
      <c r="C1368" s="68" t="s">
        <v>279</v>
      </c>
      <c r="D1368" s="68" t="s">
        <v>752</v>
      </c>
      <c r="E1368" s="68" t="s">
        <v>900</v>
      </c>
      <c r="F1368" s="68">
        <f>IF(Override!$G1426="",'APR Data'!$H1368,Override!$G1426)</f>
        <v>48.688000000000002</v>
      </c>
      <c r="G1368" s="68" t="s">
        <v>300</v>
      </c>
      <c r="H1368" s="68" t="s">
        <v>888</v>
      </c>
      <c r="I1368" s="68" t="s">
        <v>919</v>
      </c>
      <c r="J1368" s="68" t="s">
        <v>887</v>
      </c>
      <c r="K1368" s="68" t="str">
        <f t="shared" si="21"/>
        <v xml:space="preserve"> *Additional lines total (wastewater)</v>
      </c>
    </row>
    <row r="1369" spans="2:11">
      <c r="B1369" s="68" t="s">
        <v>839</v>
      </c>
      <c r="C1369" s="68" t="s">
        <v>279</v>
      </c>
      <c r="D1369" s="68" t="s">
        <v>308</v>
      </c>
      <c r="E1369" s="68" t="s">
        <v>900</v>
      </c>
      <c r="F1369" s="68">
        <f>IF(Override!$G1427="",'APR Data'!$H1369,Override!$G1427)</f>
        <v>2.6429999999999998</v>
      </c>
      <c r="G1369" s="68" t="s">
        <v>300</v>
      </c>
      <c r="H1369" s="68" t="s">
        <v>889</v>
      </c>
      <c r="I1369" s="68" t="s">
        <v>919</v>
      </c>
      <c r="J1369" s="92" t="s">
        <v>841</v>
      </c>
      <c r="K1369" s="68" t="str">
        <f t="shared" si="21"/>
        <v xml:space="preserve"> Ecological improvements at abstractions (water)</v>
      </c>
    </row>
    <row r="1370" spans="2:11">
      <c r="B1370" s="68" t="s">
        <v>839</v>
      </c>
      <c r="C1370" s="68" t="s">
        <v>279</v>
      </c>
      <c r="D1370" s="68" t="s">
        <v>317</v>
      </c>
      <c r="E1370" s="68" t="s">
        <v>900</v>
      </c>
      <c r="F1370" s="68">
        <f>IF(Override!$G1428="",'APR Data'!$H1370,Override!$G1428)</f>
        <v>5.3319999999999999</v>
      </c>
      <c r="G1370" s="68" t="s">
        <v>300</v>
      </c>
      <c r="H1370" s="68" t="s">
        <v>889</v>
      </c>
      <c r="I1370" s="68" t="s">
        <v>919</v>
      </c>
      <c r="J1370" s="92" t="s">
        <v>842</v>
      </c>
      <c r="K1370" s="68" t="str">
        <f t="shared" si="21"/>
        <v xml:space="preserve"> Eels Regulations (measures at intakes) (water)</v>
      </c>
    </row>
    <row r="1371" spans="2:11">
      <c r="B1371" s="68" t="s">
        <v>839</v>
      </c>
      <c r="C1371" s="68" t="s">
        <v>279</v>
      </c>
      <c r="D1371" s="68" t="s">
        <v>326</v>
      </c>
      <c r="E1371" s="68" t="s">
        <v>900</v>
      </c>
      <c r="F1371" s="68">
        <f>IF(Override!$G1429="",'APR Data'!$H1371,Override!$G1429)</f>
        <v>1.012</v>
      </c>
      <c r="G1371" s="68" t="s">
        <v>300</v>
      </c>
      <c r="H1371" s="68" t="s">
        <v>889</v>
      </c>
      <c r="I1371" s="68" t="s">
        <v>919</v>
      </c>
      <c r="J1371" s="92" t="s">
        <v>843</v>
      </c>
      <c r="K1371" s="68" t="str">
        <f t="shared" si="21"/>
        <v xml:space="preserve"> Invasive Non Native Species (water)</v>
      </c>
    </row>
    <row r="1372" spans="2:11">
      <c r="B1372" s="68" t="s">
        <v>839</v>
      </c>
      <c r="C1372" s="68" t="s">
        <v>279</v>
      </c>
      <c r="D1372" s="68" t="s">
        <v>335</v>
      </c>
      <c r="E1372" s="68" t="s">
        <v>900</v>
      </c>
      <c r="F1372" s="68">
        <f>IF(Override!$G1430="",'APR Data'!$H1372,Override!$G1430)</f>
        <v>2.4060000000000001</v>
      </c>
      <c r="G1372" s="68" t="s">
        <v>300</v>
      </c>
      <c r="H1372" s="68" t="s">
        <v>889</v>
      </c>
      <c r="I1372" s="68" t="s">
        <v>919</v>
      </c>
      <c r="J1372" s="68" t="s">
        <v>844</v>
      </c>
      <c r="K1372" s="68" t="str">
        <f t="shared" si="21"/>
        <v xml:space="preserve"> Drinking Water Protected Areas (schemes) (water)</v>
      </c>
    </row>
    <row r="1373" spans="2:11">
      <c r="B1373" s="68" t="s">
        <v>839</v>
      </c>
      <c r="C1373" s="68" t="s">
        <v>279</v>
      </c>
      <c r="D1373" s="68" t="s">
        <v>344</v>
      </c>
      <c r="E1373" s="68" t="s">
        <v>900</v>
      </c>
      <c r="F1373" s="68">
        <f>IF(Override!$G1431="",'APR Data'!$H1373,Override!$G1431)</f>
        <v>2.258</v>
      </c>
      <c r="G1373" s="68" t="s">
        <v>300</v>
      </c>
      <c r="H1373" s="68" t="s">
        <v>889</v>
      </c>
      <c r="I1373" s="68" t="s">
        <v>919</v>
      </c>
      <c r="J1373" s="92" t="s">
        <v>845</v>
      </c>
      <c r="K1373" s="68" t="str">
        <f t="shared" si="21"/>
        <v xml:space="preserve"> Water Framework Directive measure (water)</v>
      </c>
    </row>
    <row r="1374" spans="2:11">
      <c r="B1374" s="68" t="s">
        <v>839</v>
      </c>
      <c r="C1374" s="68" t="s">
        <v>279</v>
      </c>
      <c r="D1374" s="68" t="s">
        <v>353</v>
      </c>
      <c r="E1374" s="68" t="s">
        <v>900</v>
      </c>
      <c r="F1374" s="68">
        <f>IF(Override!$G1432="",'APR Data'!$H1374,Override!$G1432)</f>
        <v>8.1069999999999993</v>
      </c>
      <c r="G1374" s="68" t="s">
        <v>300</v>
      </c>
      <c r="H1374" s="68" t="s">
        <v>889</v>
      </c>
      <c r="I1374" s="68" t="s">
        <v>919</v>
      </c>
      <c r="J1374" s="92" t="s">
        <v>846</v>
      </c>
      <c r="K1374" s="68" t="str">
        <f t="shared" si="21"/>
        <v xml:space="preserve"> Investigations (water)</v>
      </c>
    </row>
    <row r="1375" spans="2:11">
      <c r="B1375" s="68" t="s">
        <v>839</v>
      </c>
      <c r="C1375" s="68" t="s">
        <v>279</v>
      </c>
      <c r="D1375" s="68" t="s">
        <v>362</v>
      </c>
      <c r="E1375" s="68" t="s">
        <v>900</v>
      </c>
      <c r="F1375" s="68">
        <f>IF(Override!$G1433="",'APR Data'!$H1375,Override!$G1433)</f>
        <v>0</v>
      </c>
      <c r="G1375" s="68" t="s">
        <v>300</v>
      </c>
      <c r="H1375" s="68" t="s">
        <v>889</v>
      </c>
      <c r="I1375" s="68" t="s">
        <v>919</v>
      </c>
      <c r="J1375" s="92" t="s">
        <v>847</v>
      </c>
      <c r="K1375" s="68" t="str">
        <f t="shared" si="21"/>
        <v xml:space="preserve"> Supply-side improvements delivering benefits in 2020-2025 (water)</v>
      </c>
    </row>
    <row r="1376" spans="2:11">
      <c r="B1376" s="68" t="s">
        <v>839</v>
      </c>
      <c r="C1376" s="68" t="s">
        <v>279</v>
      </c>
      <c r="D1376" s="68" t="s">
        <v>371</v>
      </c>
      <c r="E1376" s="68" t="s">
        <v>900</v>
      </c>
      <c r="F1376" s="68">
        <f>IF(Override!$G1434="",'APR Data'!$H1376,Override!$G1434)</f>
        <v>3.5529999999999999</v>
      </c>
      <c r="G1376" s="68" t="s">
        <v>300</v>
      </c>
      <c r="H1376" s="68" t="s">
        <v>889</v>
      </c>
      <c r="I1376" s="68" t="s">
        <v>919</v>
      </c>
      <c r="J1376" s="92" t="s">
        <v>848</v>
      </c>
      <c r="K1376" s="68" t="str">
        <f t="shared" si="21"/>
        <v xml:space="preserve"> Demand-side improvements delivering benefits in 2020-2025 (excl leakage and metering) (water)</v>
      </c>
    </row>
    <row r="1377" spans="2:11">
      <c r="B1377" s="68" t="s">
        <v>839</v>
      </c>
      <c r="C1377" s="68" t="s">
        <v>279</v>
      </c>
      <c r="D1377" s="68" t="s">
        <v>380</v>
      </c>
      <c r="E1377" s="68" t="s">
        <v>900</v>
      </c>
      <c r="F1377" s="68">
        <f>IF(Override!$G1435="",'APR Data'!$H1377,Override!$G1435)</f>
        <v>0</v>
      </c>
      <c r="G1377" s="68" t="s">
        <v>300</v>
      </c>
      <c r="H1377" s="68" t="s">
        <v>889</v>
      </c>
      <c r="I1377" s="68" t="s">
        <v>919</v>
      </c>
      <c r="J1377" s="92" t="s">
        <v>849</v>
      </c>
      <c r="K1377" s="68" t="str">
        <f t="shared" si="21"/>
        <v xml:space="preserve"> Leakage improvements delivering benefits in 2020-2025 (water)</v>
      </c>
    </row>
    <row r="1378" spans="2:11">
      <c r="B1378" s="68" t="s">
        <v>839</v>
      </c>
      <c r="C1378" s="68" t="s">
        <v>279</v>
      </c>
      <c r="D1378" s="68" t="s">
        <v>389</v>
      </c>
      <c r="E1378" s="68" t="s">
        <v>900</v>
      </c>
      <c r="F1378" s="68">
        <f>IF(Override!$G1436="",'APR Data'!$H1378,Override!$G1436)</f>
        <v>0</v>
      </c>
      <c r="G1378" s="68" t="s">
        <v>300</v>
      </c>
      <c r="H1378" s="68" t="s">
        <v>889</v>
      </c>
      <c r="I1378" s="68" t="s">
        <v>919</v>
      </c>
      <c r="J1378" s="92" t="s">
        <v>850</v>
      </c>
      <c r="K1378" s="68" t="str">
        <f t="shared" si="21"/>
        <v xml:space="preserve"> Internal interconnectors delivering benefits in 2020-2025 (water)</v>
      </c>
    </row>
    <row r="1379" spans="2:11">
      <c r="B1379" s="68" t="s">
        <v>839</v>
      </c>
      <c r="C1379" s="68" t="s">
        <v>279</v>
      </c>
      <c r="D1379" s="68" t="s">
        <v>828</v>
      </c>
      <c r="E1379" s="68" t="s">
        <v>900</v>
      </c>
      <c r="F1379" s="68">
        <f>IF(Override!$G1437="",'APR Data'!$H1379,Override!$G1437)</f>
        <v>0</v>
      </c>
      <c r="G1379" s="68" t="s">
        <v>300</v>
      </c>
      <c r="H1379" s="68" t="s">
        <v>889</v>
      </c>
      <c r="I1379" s="68" t="s">
        <v>919</v>
      </c>
      <c r="J1379" s="92" t="s">
        <v>851</v>
      </c>
      <c r="K1379" s="68" t="str">
        <f t="shared" si="21"/>
        <v xml:space="preserve"> Supply demand balance improvements delivering benefits starting from 2026 (water)</v>
      </c>
    </row>
    <row r="1380" spans="2:11">
      <c r="B1380" s="68" t="s">
        <v>839</v>
      </c>
      <c r="C1380" s="68" t="s">
        <v>279</v>
      </c>
      <c r="D1380" s="68" t="s">
        <v>407</v>
      </c>
      <c r="E1380" s="68" t="s">
        <v>900</v>
      </c>
      <c r="F1380" s="68">
        <f>IF(Override!$G1438="",'APR Data'!$H1380,Override!$G1438)</f>
        <v>5.2709999999999999</v>
      </c>
      <c r="G1380" s="68" t="s">
        <v>300</v>
      </c>
      <c r="H1380" s="68" t="s">
        <v>889</v>
      </c>
      <c r="I1380" s="68" t="s">
        <v>919</v>
      </c>
      <c r="J1380" s="92" t="s">
        <v>852</v>
      </c>
      <c r="K1380" s="68" t="str">
        <f t="shared" si="21"/>
        <v xml:space="preserve"> Strategic regional water resources (water)</v>
      </c>
    </row>
    <row r="1381" spans="2:11">
      <c r="B1381" s="68" t="s">
        <v>839</v>
      </c>
      <c r="C1381" s="68" t="s">
        <v>279</v>
      </c>
      <c r="D1381" s="68" t="s">
        <v>416</v>
      </c>
      <c r="E1381" s="68" t="s">
        <v>900</v>
      </c>
      <c r="F1381" s="68">
        <f>IF(Override!$G1439="",'APR Data'!$H1381,Override!$G1439)</f>
        <v>13.612</v>
      </c>
      <c r="G1381" s="68" t="s">
        <v>300</v>
      </c>
      <c r="H1381" s="68" t="s">
        <v>889</v>
      </c>
      <c r="I1381" s="68" t="s">
        <v>919</v>
      </c>
      <c r="J1381" s="92" t="s">
        <v>853</v>
      </c>
      <c r="K1381" s="68" t="str">
        <f t="shared" si="21"/>
        <v xml:space="preserve"> Total metering expenditure  (water)</v>
      </c>
    </row>
    <row r="1382" spans="2:11">
      <c r="B1382" s="68" t="s">
        <v>839</v>
      </c>
      <c r="C1382" s="68" t="s">
        <v>279</v>
      </c>
      <c r="D1382" s="68" t="s">
        <v>425</v>
      </c>
      <c r="E1382" s="68" t="s">
        <v>900</v>
      </c>
      <c r="F1382" s="68">
        <f>IF(Override!$G1440="",'APR Data'!$H1382,Override!$G1440)</f>
        <v>0</v>
      </c>
      <c r="G1382" s="68" t="s">
        <v>300</v>
      </c>
      <c r="H1382" s="68" t="s">
        <v>889</v>
      </c>
      <c r="I1382" s="68" t="s">
        <v>919</v>
      </c>
      <c r="J1382" s="92" t="s">
        <v>854</v>
      </c>
      <c r="K1382" s="68" t="str">
        <f t="shared" si="21"/>
        <v xml:space="preserve"> Improvments to taste, odour and colour (water)</v>
      </c>
    </row>
    <row r="1383" spans="2:11">
      <c r="B1383" s="68" t="s">
        <v>839</v>
      </c>
      <c r="C1383" s="68" t="s">
        <v>279</v>
      </c>
      <c r="D1383" s="68" t="s">
        <v>434</v>
      </c>
      <c r="E1383" s="68" t="s">
        <v>900</v>
      </c>
      <c r="F1383" s="68">
        <f>IF(Override!$G1441="",'APR Data'!$H1383,Override!$G1441)</f>
        <v>0</v>
      </c>
      <c r="G1383" s="68" t="s">
        <v>300</v>
      </c>
      <c r="H1383" s="68" t="s">
        <v>889</v>
      </c>
      <c r="I1383" s="68" t="s">
        <v>920</v>
      </c>
      <c r="J1383" s="92" t="s">
        <v>855</v>
      </c>
      <c r="K1383" s="68" t="str">
        <f t="shared" si="21"/>
        <v xml:space="preserve"> Addressing raw water deterioration (grey solutions) (water)</v>
      </c>
    </row>
    <row r="1384" spans="2:11">
      <c r="B1384" s="68" t="s">
        <v>839</v>
      </c>
      <c r="C1384" s="68" t="s">
        <v>279</v>
      </c>
      <c r="D1384" s="68" t="s">
        <v>440</v>
      </c>
      <c r="E1384" s="68" t="s">
        <v>900</v>
      </c>
      <c r="F1384" s="68">
        <f>IF(Override!$G1442="",'APR Data'!$H1384,Override!$G1442)</f>
        <v>0</v>
      </c>
      <c r="G1384" s="68" t="s">
        <v>300</v>
      </c>
      <c r="H1384" s="68" t="s">
        <v>889</v>
      </c>
      <c r="I1384" s="68" t="s">
        <v>920</v>
      </c>
      <c r="J1384" s="92" t="s">
        <v>856</v>
      </c>
      <c r="K1384" s="68" t="str">
        <f t="shared" si="21"/>
        <v xml:space="preserve"> Addressing raw water deterioration (green solutions) (water)</v>
      </c>
    </row>
    <row r="1385" spans="2:11">
      <c r="B1385" s="68" t="s">
        <v>839</v>
      </c>
      <c r="C1385" s="68" t="s">
        <v>279</v>
      </c>
      <c r="D1385" s="68" t="s">
        <v>446</v>
      </c>
      <c r="E1385" s="68" t="s">
        <v>900</v>
      </c>
      <c r="F1385" s="68">
        <f>IF(Override!$G1443="",'APR Data'!$H1385,Override!$G1443)</f>
        <v>14.061999999999999</v>
      </c>
      <c r="G1385" s="68" t="s">
        <v>300</v>
      </c>
      <c r="H1385" s="68" t="s">
        <v>889</v>
      </c>
      <c r="I1385" s="68" t="s">
        <v>919</v>
      </c>
      <c r="J1385" s="92" t="s">
        <v>857</v>
      </c>
      <c r="K1385" s="68" t="str">
        <f t="shared" si="21"/>
        <v xml:space="preserve"> Addressing raw water deterioration (total) (water)</v>
      </c>
    </row>
    <row r="1386" spans="2:11">
      <c r="B1386" s="68" t="s">
        <v>839</v>
      </c>
      <c r="C1386" s="68" t="s">
        <v>279</v>
      </c>
      <c r="D1386" s="68" t="s">
        <v>455</v>
      </c>
      <c r="E1386" s="68" t="s">
        <v>900</v>
      </c>
      <c r="F1386" s="68">
        <f>IF(Override!$G1444="",'APR Data'!$H1386,Override!$G1444)</f>
        <v>0</v>
      </c>
      <c r="G1386" s="68" t="s">
        <v>300</v>
      </c>
      <c r="H1386" s="68" t="s">
        <v>889</v>
      </c>
      <c r="I1386" s="68" t="s">
        <v>919</v>
      </c>
      <c r="J1386" s="92" t="s">
        <v>858</v>
      </c>
      <c r="K1386" s="68" t="str">
        <f t="shared" si="21"/>
        <v xml:space="preserve"> Improvements to river flow (water)</v>
      </c>
    </row>
    <row r="1387" spans="2:11">
      <c r="B1387" s="68" t="s">
        <v>839</v>
      </c>
      <c r="C1387" s="68" t="s">
        <v>279</v>
      </c>
      <c r="D1387" s="68" t="s">
        <v>464</v>
      </c>
      <c r="E1387" s="68" t="s">
        <v>900</v>
      </c>
      <c r="F1387" s="68">
        <f>IF(Override!$G1445="",'APR Data'!$H1387,Override!$G1445)</f>
        <v>1.141</v>
      </c>
      <c r="G1387" s="68" t="s">
        <v>300</v>
      </c>
      <c r="H1387" s="68" t="s">
        <v>889</v>
      </c>
      <c r="I1387" s="68" t="s">
        <v>919</v>
      </c>
      <c r="J1387" s="92" t="s">
        <v>859</v>
      </c>
      <c r="K1387" s="68" t="str">
        <f t="shared" si="21"/>
        <v xml:space="preserve"> Enhancing resilience to low probability high consequence events (water)</v>
      </c>
    </row>
    <row r="1388" spans="2:11">
      <c r="B1388" s="68" t="s">
        <v>839</v>
      </c>
      <c r="C1388" s="68" t="s">
        <v>279</v>
      </c>
      <c r="D1388" s="68" t="s">
        <v>473</v>
      </c>
      <c r="E1388" s="68" t="s">
        <v>900</v>
      </c>
      <c r="F1388" s="68">
        <f>IF(Override!$G1446="",'APR Data'!$H1388,Override!$G1446)</f>
        <v>0</v>
      </c>
      <c r="G1388" s="68" t="s">
        <v>300</v>
      </c>
      <c r="H1388" s="68" t="s">
        <v>889</v>
      </c>
      <c r="I1388" s="68" t="s">
        <v>920</v>
      </c>
      <c r="J1388" s="92" t="s">
        <v>860</v>
      </c>
      <c r="K1388" s="68" t="str">
        <f t="shared" si="21"/>
        <v xml:space="preserve"> Conditioning water to reduce plumbosolvency (water)</v>
      </c>
    </row>
    <row r="1389" spans="2:11">
      <c r="B1389" s="68" t="s">
        <v>839</v>
      </c>
      <c r="C1389" s="68" t="s">
        <v>279</v>
      </c>
      <c r="D1389" s="68" t="s">
        <v>482</v>
      </c>
      <c r="E1389" s="68" t="s">
        <v>900</v>
      </c>
      <c r="F1389" s="68">
        <f>IF(Override!$G1447="",'APR Data'!$H1389,Override!$G1447)</f>
        <v>0</v>
      </c>
      <c r="G1389" s="68" t="s">
        <v>300</v>
      </c>
      <c r="H1389" s="68" t="s">
        <v>889</v>
      </c>
      <c r="I1389" s="68" t="s">
        <v>920</v>
      </c>
      <c r="J1389" s="92" t="s">
        <v>861</v>
      </c>
      <c r="K1389" s="68" t="str">
        <f t="shared" si="21"/>
        <v xml:space="preserve"> Lead communication pipes replaced or relined for water quality(water)</v>
      </c>
    </row>
    <row r="1390" spans="2:11">
      <c r="B1390" s="68" t="s">
        <v>839</v>
      </c>
      <c r="C1390" s="68" t="s">
        <v>279</v>
      </c>
      <c r="D1390" s="68" t="s">
        <v>491</v>
      </c>
      <c r="E1390" s="68" t="s">
        <v>900</v>
      </c>
      <c r="F1390" s="68">
        <f>IF(Override!$G1448="",'APR Data'!$H1390,Override!$G1448)</f>
        <v>0</v>
      </c>
      <c r="G1390" s="68" t="s">
        <v>300</v>
      </c>
      <c r="H1390" s="68" t="s">
        <v>889</v>
      </c>
      <c r="I1390" s="68" t="s">
        <v>920</v>
      </c>
      <c r="J1390" s="92" t="s">
        <v>862</v>
      </c>
      <c r="K1390" s="68" t="str">
        <f t="shared" si="21"/>
        <v xml:space="preserve"> Other lead reduction related activity (water)</v>
      </c>
    </row>
    <row r="1391" spans="2:11">
      <c r="B1391" s="68" t="s">
        <v>839</v>
      </c>
      <c r="C1391" s="68" t="s">
        <v>279</v>
      </c>
      <c r="D1391" s="68" t="s">
        <v>500</v>
      </c>
      <c r="E1391" s="68" t="s">
        <v>900</v>
      </c>
      <c r="F1391" s="68">
        <f>IF(Override!$G1449="",'APR Data'!$H1391,Override!$G1449)</f>
        <v>14.071</v>
      </c>
      <c r="G1391" s="68" t="s">
        <v>300</v>
      </c>
      <c r="H1391" s="68" t="s">
        <v>889</v>
      </c>
      <c r="I1391" s="68" t="s">
        <v>919</v>
      </c>
      <c r="J1391" s="92" t="s">
        <v>863</v>
      </c>
      <c r="K1391" s="68" t="str">
        <f t="shared" si="21"/>
        <v xml:space="preserve"> Meeting lead standards (Total) (water)</v>
      </c>
    </row>
    <row r="1392" spans="2:11">
      <c r="B1392" s="68" t="s">
        <v>839</v>
      </c>
      <c r="C1392" s="68" t="s">
        <v>279</v>
      </c>
      <c r="D1392" s="68" t="s">
        <v>509</v>
      </c>
      <c r="E1392" s="68" t="s">
        <v>900</v>
      </c>
      <c r="F1392" s="68">
        <f>IF(Override!$G1450="",'APR Data'!$H1392,Override!$G1450)</f>
        <v>0</v>
      </c>
      <c r="G1392" s="68" t="s">
        <v>300</v>
      </c>
      <c r="H1392" s="68" t="s">
        <v>889</v>
      </c>
      <c r="I1392" s="68" t="s">
        <v>919</v>
      </c>
      <c r="J1392" s="92" t="s">
        <v>864</v>
      </c>
      <c r="K1392" s="68" t="str">
        <f t="shared" si="21"/>
        <v xml:space="preserve"> Security - SEMD (water)</v>
      </c>
    </row>
    <row r="1393" spans="2:11">
      <c r="B1393" s="68" t="s">
        <v>839</v>
      </c>
      <c r="C1393" s="68" t="s">
        <v>279</v>
      </c>
      <c r="D1393" s="68" t="s">
        <v>518</v>
      </c>
      <c r="E1393" s="68" t="s">
        <v>900</v>
      </c>
      <c r="F1393" s="68">
        <f>IF(Override!$G1451="",'APR Data'!$H1393,Override!$G1451)</f>
        <v>15.773999999999999</v>
      </c>
      <c r="G1393" s="68" t="s">
        <v>300</v>
      </c>
      <c r="H1393" s="68" t="s">
        <v>889</v>
      </c>
      <c r="I1393" s="68" t="s">
        <v>919</v>
      </c>
      <c r="J1393" s="92" t="s">
        <v>865</v>
      </c>
      <c r="K1393" s="68" t="str">
        <f t="shared" si="21"/>
        <v xml:space="preserve"> Security - Non-SEMD (water)</v>
      </c>
    </row>
    <row r="1394" spans="2:11">
      <c r="B1394" s="68" t="s">
        <v>839</v>
      </c>
      <c r="C1394" s="68" t="s">
        <v>279</v>
      </c>
      <c r="D1394" s="68" t="s">
        <v>527</v>
      </c>
      <c r="E1394" s="68" t="s">
        <v>900</v>
      </c>
      <c r="F1394" s="68">
        <f>IF(Override!$G1452="",'APR Data'!$H1394,Override!$G1452)</f>
        <v>0.625</v>
      </c>
      <c r="G1394" s="68" t="s">
        <v>300</v>
      </c>
      <c r="H1394" s="68" t="s">
        <v>889</v>
      </c>
      <c r="I1394" s="68" t="s">
        <v>919</v>
      </c>
      <c r="J1394" s="92" t="s">
        <v>866</v>
      </c>
      <c r="K1394" s="68" t="str">
        <f t="shared" si="21"/>
        <v xml:space="preserve"> *Additional lines total (water)</v>
      </c>
    </row>
    <row r="1395" spans="2:11">
      <c r="B1395" s="68" t="s">
        <v>839</v>
      </c>
      <c r="C1395" s="68" t="s">
        <v>279</v>
      </c>
      <c r="D1395" s="68" t="s">
        <v>590</v>
      </c>
      <c r="E1395" s="68" t="s">
        <v>900</v>
      </c>
      <c r="F1395" s="68">
        <f>IF(Override!$G1453="",'APR Data'!$H1395,Override!$G1453)</f>
        <v>15.881</v>
      </c>
      <c r="G1395" s="68" t="s">
        <v>300</v>
      </c>
      <c r="H1395" s="68" t="s">
        <v>889</v>
      </c>
      <c r="I1395" s="68" t="s">
        <v>919</v>
      </c>
      <c r="J1395" s="68" t="s">
        <v>867</v>
      </c>
      <c r="K1395" s="68" t="str">
        <f t="shared" si="21"/>
        <v xml:space="preserve"> Conservation drivers (wastewater)</v>
      </c>
    </row>
    <row r="1396" spans="2:11">
      <c r="B1396" s="68" t="s">
        <v>839</v>
      </c>
      <c r="C1396" s="68" t="s">
        <v>279</v>
      </c>
      <c r="D1396" s="68" t="s">
        <v>599</v>
      </c>
      <c r="E1396" s="68" t="s">
        <v>900</v>
      </c>
      <c r="F1396" s="68">
        <f>IF(Override!$G1454="",'APR Data'!$H1396,Override!$G1454)</f>
        <v>8.6969999999999992</v>
      </c>
      <c r="G1396" s="68" t="s">
        <v>300</v>
      </c>
      <c r="H1396" s="68" t="s">
        <v>889</v>
      </c>
      <c r="I1396" s="68" t="s">
        <v>919</v>
      </c>
      <c r="J1396" s="68" t="s">
        <v>868</v>
      </c>
      <c r="K1396" s="68" t="str">
        <f t="shared" si="21"/>
        <v xml:space="preserve"> Event Duration Monitoring at intermittent discharges (wastewater)</v>
      </c>
    </row>
    <row r="1397" spans="2:11">
      <c r="B1397" s="68" t="s">
        <v>839</v>
      </c>
      <c r="C1397" s="68" t="s">
        <v>279</v>
      </c>
      <c r="D1397" s="68" t="s">
        <v>608</v>
      </c>
      <c r="E1397" s="68" t="s">
        <v>900</v>
      </c>
      <c r="F1397" s="68">
        <f>IF(Override!$G1455="",'APR Data'!$H1397,Override!$G1455)</f>
        <v>15.361000000000001</v>
      </c>
      <c r="G1397" s="68" t="s">
        <v>300</v>
      </c>
      <c r="H1397" s="68" t="s">
        <v>889</v>
      </c>
      <c r="I1397" s="68" t="s">
        <v>919</v>
      </c>
      <c r="J1397" s="68" t="s">
        <v>869</v>
      </c>
      <c r="K1397" s="68" t="str">
        <f t="shared" si="21"/>
        <v xml:space="preserve"> Flow monitoring at sewage treatment works (wastewater)</v>
      </c>
    </row>
    <row r="1398" spans="2:11">
      <c r="B1398" s="68" t="s">
        <v>839</v>
      </c>
      <c r="C1398" s="68" t="s">
        <v>279</v>
      </c>
      <c r="D1398" s="68" t="s">
        <v>617</v>
      </c>
      <c r="E1398" s="68" t="s">
        <v>900</v>
      </c>
      <c r="F1398" s="68">
        <f>IF(Override!$G1456="",'APR Data'!$H1398,Override!$G1456)</f>
        <v>72.542000000000002</v>
      </c>
      <c r="G1398" s="68" t="s">
        <v>300</v>
      </c>
      <c r="H1398" s="68" t="s">
        <v>889</v>
      </c>
      <c r="I1398" s="68" t="s">
        <v>919</v>
      </c>
      <c r="J1398" s="68" t="s">
        <v>870</v>
      </c>
      <c r="K1398" s="68" t="str">
        <f t="shared" si="21"/>
        <v xml:space="preserve"> Schemes to increase flow to full treatment (wastewater)</v>
      </c>
    </row>
    <row r="1399" spans="2:11">
      <c r="B1399" s="68" t="s">
        <v>839</v>
      </c>
      <c r="C1399" s="68" t="s">
        <v>279</v>
      </c>
      <c r="D1399" s="68" t="s">
        <v>626</v>
      </c>
      <c r="E1399" s="68" t="s">
        <v>900</v>
      </c>
      <c r="F1399" s="68">
        <f>IF(Override!$G1457="",'APR Data'!$H1399,Override!$G1457)</f>
        <v>26.216000000000001</v>
      </c>
      <c r="G1399" s="68" t="s">
        <v>300</v>
      </c>
      <c r="H1399" s="68" t="s">
        <v>889</v>
      </c>
      <c r="I1399" s="68" t="s">
        <v>919</v>
      </c>
      <c r="J1399" s="68" t="s">
        <v>871</v>
      </c>
      <c r="K1399" s="68" t="str">
        <f t="shared" si="21"/>
        <v xml:space="preserve"> Schemes to increase storm tank capacity (wastewater)</v>
      </c>
    </row>
    <row r="1400" spans="2:11">
      <c r="B1400" s="68" t="s">
        <v>839</v>
      </c>
      <c r="C1400" s="68" t="s">
        <v>279</v>
      </c>
      <c r="D1400" s="68" t="s">
        <v>818</v>
      </c>
      <c r="E1400" s="68" t="s">
        <v>900</v>
      </c>
      <c r="F1400" s="68">
        <f>IF(Override!$G1458="",'APR Data'!$H1400,Override!$G1458)</f>
        <v>19.251999999999999</v>
      </c>
      <c r="G1400" s="68" t="s">
        <v>300</v>
      </c>
      <c r="H1400" s="68" t="s">
        <v>889</v>
      </c>
      <c r="I1400" s="68" t="s">
        <v>919</v>
      </c>
      <c r="J1400" s="68" t="s">
        <v>872</v>
      </c>
      <c r="K1400" s="68" t="str">
        <f t="shared" si="21"/>
        <v xml:space="preserve"> Storage schemes to reduce spill frequency at CSOs, storm tanks, etc (wastewater)</v>
      </c>
    </row>
    <row r="1401" spans="2:11">
      <c r="B1401" s="68" t="s">
        <v>839</v>
      </c>
      <c r="C1401" s="68" t="s">
        <v>279</v>
      </c>
      <c r="D1401" s="68" t="s">
        <v>635</v>
      </c>
      <c r="E1401" s="68" t="s">
        <v>900</v>
      </c>
      <c r="F1401" s="68">
        <f>IF(Override!$G1459="",'APR Data'!$H1401,Override!$G1459)</f>
        <v>24.675000000000001</v>
      </c>
      <c r="G1401" s="68" t="s">
        <v>300</v>
      </c>
      <c r="H1401" s="68" t="s">
        <v>889</v>
      </c>
      <c r="I1401" s="68" t="s">
        <v>919</v>
      </c>
      <c r="J1401" s="68" t="s">
        <v>873</v>
      </c>
      <c r="K1401" s="68" t="str">
        <f t="shared" si="21"/>
        <v xml:space="preserve"> Chemical removals schemes (wastewater)</v>
      </c>
    </row>
    <row r="1402" spans="2:11">
      <c r="B1402" s="68" t="s">
        <v>839</v>
      </c>
      <c r="C1402" s="68" t="s">
        <v>279</v>
      </c>
      <c r="D1402" s="68" t="s">
        <v>644</v>
      </c>
      <c r="E1402" s="68" t="s">
        <v>900</v>
      </c>
      <c r="F1402" s="68">
        <f>IF(Override!$G1460="",'APR Data'!$H1402,Override!$G1460)</f>
        <v>5.4829999999999997</v>
      </c>
      <c r="G1402" s="68" t="s">
        <v>300</v>
      </c>
      <c r="H1402" s="68" t="s">
        <v>889</v>
      </c>
      <c r="I1402" s="68" t="s">
        <v>919</v>
      </c>
      <c r="J1402" s="68" t="s">
        <v>874</v>
      </c>
      <c r="K1402" s="68" t="str">
        <f t="shared" si="21"/>
        <v xml:space="preserve"> Chemicals monitoring/ investigations/ options appraisals (wastewater)</v>
      </c>
    </row>
    <row r="1403" spans="2:11">
      <c r="B1403" s="68" t="s">
        <v>839</v>
      </c>
      <c r="C1403" s="68" t="s">
        <v>279</v>
      </c>
      <c r="D1403" s="68" t="s">
        <v>650</v>
      </c>
      <c r="E1403" s="68" t="s">
        <v>900</v>
      </c>
      <c r="F1403" s="68">
        <f>IF(Override!$G1461="",'APR Data'!$H1403,Override!$G1461)</f>
        <v>8.2759999999999998</v>
      </c>
      <c r="G1403" s="68" t="s">
        <v>300</v>
      </c>
      <c r="H1403" s="68" t="s">
        <v>889</v>
      </c>
      <c r="I1403" s="68" t="s">
        <v>919</v>
      </c>
      <c r="J1403" s="68" t="s">
        <v>875</v>
      </c>
      <c r="K1403" s="68" t="str">
        <f t="shared" si="21"/>
        <v xml:space="preserve"> Nitrogen removal (wastewater)</v>
      </c>
    </row>
    <row r="1404" spans="2:11">
      <c r="B1404" s="68" t="s">
        <v>839</v>
      </c>
      <c r="C1404" s="68" t="s">
        <v>279</v>
      </c>
      <c r="D1404" s="68" t="s">
        <v>659</v>
      </c>
      <c r="E1404" s="68" t="s">
        <v>900</v>
      </c>
      <c r="F1404" s="68">
        <f>IF(Override!$G1462="",'APR Data'!$H1404,Override!$G1462)</f>
        <v>203.65600000000001</v>
      </c>
      <c r="G1404" s="68" t="s">
        <v>300</v>
      </c>
      <c r="H1404" s="68" t="s">
        <v>889</v>
      </c>
      <c r="I1404" s="68" t="s">
        <v>919</v>
      </c>
      <c r="J1404" s="68" t="s">
        <v>876</v>
      </c>
      <c r="K1404" s="68" t="str">
        <f t="shared" si="21"/>
        <v xml:space="preserve"> Phosphorus removal (wastewater)</v>
      </c>
    </row>
    <row r="1405" spans="2:11">
      <c r="B1405" s="68" t="s">
        <v>839</v>
      </c>
      <c r="C1405" s="68" t="s">
        <v>279</v>
      </c>
      <c r="D1405" s="68" t="s">
        <v>668</v>
      </c>
      <c r="E1405" s="68" t="s">
        <v>900</v>
      </c>
      <c r="F1405" s="68">
        <f>IF(Override!$G1463="",'APR Data'!$H1405,Override!$G1463)</f>
        <v>37.139000000000003</v>
      </c>
      <c r="G1405" s="68" t="s">
        <v>300</v>
      </c>
      <c r="H1405" s="68" t="s">
        <v>889</v>
      </c>
      <c r="I1405" s="68" t="s">
        <v>919</v>
      </c>
      <c r="J1405" s="68" t="s">
        <v>877</v>
      </c>
      <c r="K1405" s="68" t="str">
        <f t="shared" si="21"/>
        <v xml:space="preserve"> Reduction of sanitary parameters (wastewater)</v>
      </c>
    </row>
    <row r="1406" spans="2:11">
      <c r="B1406" s="68" t="s">
        <v>839</v>
      </c>
      <c r="C1406" s="68" t="s">
        <v>279</v>
      </c>
      <c r="D1406" s="68" t="s">
        <v>677</v>
      </c>
      <c r="E1406" s="68" t="s">
        <v>900</v>
      </c>
      <c r="F1406" s="68">
        <f>IF(Override!$G1464="",'APR Data'!$H1406,Override!$G1464)</f>
        <v>20.864999999999998</v>
      </c>
      <c r="G1406" s="68" t="s">
        <v>300</v>
      </c>
      <c r="H1406" s="68" t="s">
        <v>889</v>
      </c>
      <c r="I1406" s="68" t="s">
        <v>919</v>
      </c>
      <c r="J1406" s="68" t="s">
        <v>878</v>
      </c>
      <c r="K1406" s="68" t="str">
        <f t="shared" si="21"/>
        <v xml:space="preserve"> UV disinfection (or similar) (wastewater)</v>
      </c>
    </row>
    <row r="1407" spans="2:11">
      <c r="B1407" s="68" t="s">
        <v>839</v>
      </c>
      <c r="C1407" s="68" t="s">
        <v>279</v>
      </c>
      <c r="D1407" s="68" t="s">
        <v>686</v>
      </c>
      <c r="E1407" s="68" t="s">
        <v>900</v>
      </c>
      <c r="F1407" s="68">
        <f>IF(Override!$G1465="",'APR Data'!$H1407,Override!$G1465)</f>
        <v>41.042000000000002</v>
      </c>
      <c r="G1407" s="68" t="s">
        <v>300</v>
      </c>
      <c r="H1407" s="68" t="s">
        <v>889</v>
      </c>
      <c r="I1407" s="68" t="s">
        <v>919</v>
      </c>
      <c r="J1407" s="68" t="s">
        <v>879</v>
      </c>
      <c r="K1407" s="68" t="str">
        <f t="shared" si="21"/>
        <v xml:space="preserve"> Investigations (wastewater)</v>
      </c>
    </row>
    <row r="1408" spans="2:11">
      <c r="B1408" s="68" t="s">
        <v>839</v>
      </c>
      <c r="C1408" s="68" t="s">
        <v>279</v>
      </c>
      <c r="D1408" s="68" t="s">
        <v>692</v>
      </c>
      <c r="E1408" s="68" t="s">
        <v>900</v>
      </c>
      <c r="F1408" s="68">
        <f>IF(Override!$G1468="",'APR Data'!$H1408,Override!$G1468)</f>
        <v>9.7899999999999991</v>
      </c>
      <c r="G1408" s="68" t="s">
        <v>300</v>
      </c>
      <c r="H1408" s="68" t="s">
        <v>889</v>
      </c>
      <c r="I1408" s="68" t="s">
        <v>919</v>
      </c>
      <c r="J1408" s="68" t="s">
        <v>880</v>
      </c>
      <c r="K1408" s="68" t="str">
        <f t="shared" si="21"/>
        <v xml:space="preserve"> First time sewerage (wastewater)</v>
      </c>
    </row>
    <row r="1409" spans="2:11">
      <c r="B1409" s="68" t="s">
        <v>839</v>
      </c>
      <c r="C1409" s="68" t="s">
        <v>279</v>
      </c>
      <c r="D1409" s="68" t="s">
        <v>701</v>
      </c>
      <c r="E1409" s="68" t="s">
        <v>900</v>
      </c>
      <c r="F1409" s="68">
        <f>IF(Override!$G1469="",'APR Data'!$H1409,Override!$G1469)</f>
        <v>0</v>
      </c>
      <c r="G1409" s="68" t="s">
        <v>300</v>
      </c>
      <c r="H1409" s="68" t="s">
        <v>889</v>
      </c>
      <c r="I1409" s="68" t="s">
        <v>919</v>
      </c>
      <c r="J1409" s="68" t="s">
        <v>881</v>
      </c>
      <c r="K1409" s="68" t="str">
        <f t="shared" si="21"/>
        <v xml:space="preserve"> Sludge enhancement (quality) (wastewater)</v>
      </c>
    </row>
    <row r="1410" spans="2:11">
      <c r="B1410" s="68" t="s">
        <v>839</v>
      </c>
      <c r="C1410" s="68" t="s">
        <v>279</v>
      </c>
      <c r="D1410" s="68" t="s">
        <v>710</v>
      </c>
      <c r="E1410" s="68" t="s">
        <v>900</v>
      </c>
      <c r="F1410" s="68">
        <f>IF(Override!$G1470="",'APR Data'!$H1410,Override!$G1470)</f>
        <v>5.1180000000000003</v>
      </c>
      <c r="G1410" s="68" t="s">
        <v>300</v>
      </c>
      <c r="H1410" s="68" t="s">
        <v>889</v>
      </c>
      <c r="I1410" s="68" t="s">
        <v>919</v>
      </c>
      <c r="J1410" s="68" t="s">
        <v>882</v>
      </c>
      <c r="K1410" s="68" t="str">
        <f t="shared" si="21"/>
        <v xml:space="preserve"> Sludge enhancement (growth) (wastewater)</v>
      </c>
    </row>
    <row r="1411" spans="2:11">
      <c r="B1411" s="68" t="s">
        <v>839</v>
      </c>
      <c r="C1411" s="68" t="s">
        <v>279</v>
      </c>
      <c r="D1411" s="68" t="s">
        <v>719</v>
      </c>
      <c r="E1411" s="68" t="s">
        <v>900</v>
      </c>
      <c r="F1411" s="68">
        <f>IF(Override!$G1471="",'APR Data'!$H1411,Override!$G1471)</f>
        <v>0</v>
      </c>
      <c r="G1411" s="68" t="s">
        <v>300</v>
      </c>
      <c r="H1411" s="68" t="s">
        <v>889</v>
      </c>
      <c r="I1411" s="68" t="s">
        <v>919</v>
      </c>
      <c r="J1411" s="68" t="s">
        <v>883</v>
      </c>
      <c r="K1411" s="68" t="str">
        <f t="shared" si="21"/>
        <v xml:space="preserve"> Odour (wastewater)</v>
      </c>
    </row>
    <row r="1412" spans="2:11">
      <c r="B1412" s="68" t="s">
        <v>839</v>
      </c>
      <c r="C1412" s="68" t="s">
        <v>279</v>
      </c>
      <c r="D1412" s="68" t="s">
        <v>728</v>
      </c>
      <c r="E1412" s="68" t="s">
        <v>900</v>
      </c>
      <c r="F1412" s="68">
        <f>IF(Override!$G1472="",'APR Data'!$H1412,Override!$G1472)</f>
        <v>3.0779999999999998</v>
      </c>
      <c r="G1412" s="68" t="s">
        <v>300</v>
      </c>
      <c r="H1412" s="68" t="s">
        <v>889</v>
      </c>
      <c r="I1412" s="68" t="s">
        <v>919</v>
      </c>
      <c r="J1412" s="68" t="s">
        <v>884</v>
      </c>
      <c r="K1412" s="68" t="str">
        <f t="shared" si="21"/>
        <v xml:space="preserve"> Enhancing resilience to low probability high consequence events (wastewater)</v>
      </c>
    </row>
    <row r="1413" spans="2:11">
      <c r="B1413" s="68" t="s">
        <v>839</v>
      </c>
      <c r="C1413" s="68" t="s">
        <v>279</v>
      </c>
      <c r="D1413" s="68" t="s">
        <v>737</v>
      </c>
      <c r="E1413" s="68" t="s">
        <v>900</v>
      </c>
      <c r="F1413" s="68">
        <f>IF(Override!$G1473="",'APR Data'!$H1413,Override!$G1473)</f>
        <v>0</v>
      </c>
      <c r="G1413" s="68" t="s">
        <v>300</v>
      </c>
      <c r="H1413" s="68" t="s">
        <v>889</v>
      </c>
      <c r="I1413" s="68" t="s">
        <v>919</v>
      </c>
      <c r="J1413" s="68" t="s">
        <v>885</v>
      </c>
      <c r="K1413" s="68" t="str">
        <f t="shared" si="21"/>
        <v xml:space="preserve"> Security - SEMD (wastewater)</v>
      </c>
    </row>
    <row r="1414" spans="2:11">
      <c r="B1414" s="68" t="s">
        <v>839</v>
      </c>
      <c r="C1414" s="68" t="s">
        <v>279</v>
      </c>
      <c r="D1414" s="68" t="s">
        <v>746</v>
      </c>
      <c r="E1414" s="68" t="s">
        <v>900</v>
      </c>
      <c r="F1414" s="68">
        <f>IF(Override!$G1474="",'APR Data'!$H1414,Override!$G1474)</f>
        <v>0</v>
      </c>
      <c r="G1414" s="68" t="s">
        <v>300</v>
      </c>
      <c r="H1414" s="68" t="s">
        <v>889</v>
      </c>
      <c r="I1414" s="68" t="s">
        <v>919</v>
      </c>
      <c r="J1414" s="68" t="s">
        <v>886</v>
      </c>
      <c r="K1414" s="68" t="str">
        <f t="shared" si="21"/>
        <v xml:space="preserve"> Security - Non-SEMD (wastewater)</v>
      </c>
    </row>
    <row r="1415" spans="2:11">
      <c r="B1415" s="68" t="s">
        <v>839</v>
      </c>
      <c r="C1415" s="68" t="s">
        <v>279</v>
      </c>
      <c r="D1415" s="68" t="s">
        <v>755</v>
      </c>
      <c r="E1415" s="68" t="s">
        <v>900</v>
      </c>
      <c r="F1415" s="68">
        <f>IF(Override!$G1475="",'APR Data'!$H1415,Override!$G1475)</f>
        <v>57.954999999999998</v>
      </c>
      <c r="G1415" s="68" t="s">
        <v>300</v>
      </c>
      <c r="H1415" s="68" t="s">
        <v>889</v>
      </c>
      <c r="I1415" s="68" t="s">
        <v>919</v>
      </c>
      <c r="J1415" s="68" t="s">
        <v>887</v>
      </c>
      <c r="K1415" s="68" t="str">
        <f t="shared" ref="K1415:K1478" si="22">RIGHT(D1415,LEN(D1415)-15)</f>
        <v xml:space="preserve"> *Additional lines total (wastewater)</v>
      </c>
    </row>
    <row r="1416" spans="2:11">
      <c r="B1416" s="68" t="s">
        <v>839</v>
      </c>
      <c r="C1416" s="68" t="s">
        <v>280</v>
      </c>
      <c r="D1416" s="68" t="s">
        <v>302</v>
      </c>
      <c r="E1416" s="68" t="s">
        <v>900</v>
      </c>
      <c r="F1416" s="68">
        <f>IF(Override!$G1476="",'APR Data'!$H1416,Override!$G1476)</f>
        <v>6.681</v>
      </c>
      <c r="G1416" s="68" t="s">
        <v>300</v>
      </c>
      <c r="H1416" s="68" t="s">
        <v>840</v>
      </c>
      <c r="I1416" s="68" t="s">
        <v>919</v>
      </c>
      <c r="J1416" s="92" t="s">
        <v>841</v>
      </c>
      <c r="K1416" s="68" t="str">
        <f t="shared" si="22"/>
        <v>Ecological improvements at abstractions (water)</v>
      </c>
    </row>
    <row r="1417" spans="2:11">
      <c r="B1417" s="68" t="s">
        <v>839</v>
      </c>
      <c r="C1417" s="68" t="s">
        <v>280</v>
      </c>
      <c r="D1417" s="68" t="s">
        <v>311</v>
      </c>
      <c r="E1417" s="68" t="s">
        <v>900</v>
      </c>
      <c r="F1417" s="68">
        <f>IF(Override!$G1477="",'APR Data'!$H1417,Override!$G1477)</f>
        <v>6.3109999999999999</v>
      </c>
      <c r="G1417" s="68" t="s">
        <v>300</v>
      </c>
      <c r="H1417" s="68" t="s">
        <v>840</v>
      </c>
      <c r="I1417" s="68" t="s">
        <v>919</v>
      </c>
      <c r="J1417" s="92" t="s">
        <v>842</v>
      </c>
      <c r="K1417" s="68" t="str">
        <f t="shared" si="22"/>
        <v>Eels Regulations (measures at intakes) (water)</v>
      </c>
    </row>
    <row r="1418" spans="2:11">
      <c r="B1418" s="68" t="s">
        <v>839</v>
      </c>
      <c r="C1418" s="68" t="s">
        <v>280</v>
      </c>
      <c r="D1418" s="68" t="s">
        <v>320</v>
      </c>
      <c r="E1418" s="68" t="s">
        <v>900</v>
      </c>
      <c r="F1418" s="68">
        <f>IF(Override!$G1478="",'APR Data'!$H1418,Override!$G1478)</f>
        <v>2.629</v>
      </c>
      <c r="G1418" s="68" t="s">
        <v>300</v>
      </c>
      <c r="H1418" s="68" t="s">
        <v>840</v>
      </c>
      <c r="I1418" s="68" t="s">
        <v>919</v>
      </c>
      <c r="J1418" s="92" t="s">
        <v>843</v>
      </c>
      <c r="K1418" s="68" t="str">
        <f t="shared" si="22"/>
        <v>Invasive Non Native Species (water)</v>
      </c>
    </row>
    <row r="1419" spans="2:11">
      <c r="B1419" s="68" t="s">
        <v>839</v>
      </c>
      <c r="C1419" s="68" t="s">
        <v>280</v>
      </c>
      <c r="D1419" s="68" t="s">
        <v>329</v>
      </c>
      <c r="E1419" s="68" t="s">
        <v>900</v>
      </c>
      <c r="F1419" s="68">
        <f>IF(Override!$G1479="",'APR Data'!$H1419,Override!$G1479)</f>
        <v>8.1159999999999997</v>
      </c>
      <c r="G1419" s="68" t="s">
        <v>300</v>
      </c>
      <c r="H1419" s="68" t="s">
        <v>840</v>
      </c>
      <c r="I1419" s="68" t="s">
        <v>919</v>
      </c>
      <c r="J1419" s="68" t="s">
        <v>844</v>
      </c>
      <c r="K1419" s="68" t="str">
        <f t="shared" si="22"/>
        <v>Drinking Water Protected Areas (schemes) (water)</v>
      </c>
    </row>
    <row r="1420" spans="2:11">
      <c r="B1420" s="68" t="s">
        <v>839</v>
      </c>
      <c r="C1420" s="68" t="s">
        <v>280</v>
      </c>
      <c r="D1420" s="68" t="s">
        <v>338</v>
      </c>
      <c r="E1420" s="68" t="s">
        <v>900</v>
      </c>
      <c r="F1420" s="68">
        <f>IF(Override!$G1480="",'APR Data'!$H1420,Override!$G1480)</f>
        <v>0.86399999999999999</v>
      </c>
      <c r="G1420" s="68" t="s">
        <v>300</v>
      </c>
      <c r="H1420" s="68" t="s">
        <v>840</v>
      </c>
      <c r="I1420" s="68" t="s">
        <v>919</v>
      </c>
      <c r="J1420" s="92" t="s">
        <v>845</v>
      </c>
      <c r="K1420" s="68" t="str">
        <f t="shared" si="22"/>
        <v>Water Framework Directive measure (water)</v>
      </c>
    </row>
    <row r="1421" spans="2:11">
      <c r="B1421" s="68" t="s">
        <v>839</v>
      </c>
      <c r="C1421" s="68" t="s">
        <v>280</v>
      </c>
      <c r="D1421" s="68" t="s">
        <v>347</v>
      </c>
      <c r="E1421" s="68" t="s">
        <v>900</v>
      </c>
      <c r="F1421" s="68">
        <f>IF(Override!$G1481="",'APR Data'!$H1421,Override!$G1481)</f>
        <v>4.2110000000000003</v>
      </c>
      <c r="G1421" s="68" t="s">
        <v>300</v>
      </c>
      <c r="H1421" s="68" t="s">
        <v>840</v>
      </c>
      <c r="I1421" s="68" t="s">
        <v>919</v>
      </c>
      <c r="J1421" s="92" t="s">
        <v>846</v>
      </c>
      <c r="K1421" s="68" t="str">
        <f t="shared" si="22"/>
        <v>Investigations (water)</v>
      </c>
    </row>
    <row r="1422" spans="2:11">
      <c r="B1422" s="68" t="s">
        <v>839</v>
      </c>
      <c r="C1422" s="68" t="s">
        <v>280</v>
      </c>
      <c r="D1422" s="68" t="s">
        <v>356</v>
      </c>
      <c r="E1422" s="68" t="s">
        <v>900</v>
      </c>
      <c r="F1422" s="68">
        <f>IF(Override!$G1482="",'APR Data'!$H1422,Override!$G1482)</f>
        <v>0.19900000000000001</v>
      </c>
      <c r="G1422" s="68" t="s">
        <v>300</v>
      </c>
      <c r="H1422" s="68" t="s">
        <v>840</v>
      </c>
      <c r="I1422" s="68" t="s">
        <v>919</v>
      </c>
      <c r="J1422" s="92" t="s">
        <v>847</v>
      </c>
      <c r="K1422" s="68" t="str">
        <f t="shared" si="22"/>
        <v>Supply-side improvements delivering benefits in 2020-2025 (water)</v>
      </c>
    </row>
    <row r="1423" spans="2:11">
      <c r="B1423" s="68" t="s">
        <v>839</v>
      </c>
      <c r="C1423" s="68" t="s">
        <v>280</v>
      </c>
      <c r="D1423" s="68" t="s">
        <v>365</v>
      </c>
      <c r="E1423" s="68" t="s">
        <v>900</v>
      </c>
      <c r="F1423" s="68">
        <f>IF(Override!$G1483="",'APR Data'!$H1423,Override!$G1483)</f>
        <v>0</v>
      </c>
      <c r="G1423" s="68" t="s">
        <v>300</v>
      </c>
      <c r="H1423" s="68" t="s">
        <v>840</v>
      </c>
      <c r="I1423" s="68" t="s">
        <v>919</v>
      </c>
      <c r="J1423" s="92" t="s">
        <v>848</v>
      </c>
      <c r="K1423" s="68" t="str">
        <f t="shared" si="22"/>
        <v>Demand-side improvements delivering benefits in 2020-2025 (excl leakage and metering) (water)</v>
      </c>
    </row>
    <row r="1424" spans="2:11">
      <c r="B1424" s="68" t="s">
        <v>839</v>
      </c>
      <c r="C1424" s="68" t="s">
        <v>280</v>
      </c>
      <c r="D1424" s="68" t="s">
        <v>374</v>
      </c>
      <c r="E1424" s="68" t="s">
        <v>900</v>
      </c>
      <c r="F1424" s="68">
        <f>IF(Override!$G1484="",'APR Data'!$H1424,Override!$G1484)</f>
        <v>128.87</v>
      </c>
      <c r="G1424" s="68" t="s">
        <v>300</v>
      </c>
      <c r="H1424" s="68" t="s">
        <v>840</v>
      </c>
      <c r="I1424" s="68" t="s">
        <v>919</v>
      </c>
      <c r="J1424" s="92" t="s">
        <v>849</v>
      </c>
      <c r="K1424" s="68" t="str">
        <f t="shared" si="22"/>
        <v>Leakage improvements delivering benefits in 2020-2025 (water)</v>
      </c>
    </row>
    <row r="1425" spans="2:11">
      <c r="B1425" s="68" t="s">
        <v>839</v>
      </c>
      <c r="C1425" s="68" t="s">
        <v>280</v>
      </c>
      <c r="D1425" s="68" t="s">
        <v>383</v>
      </c>
      <c r="E1425" s="68" t="s">
        <v>900</v>
      </c>
      <c r="F1425" s="68">
        <f>IF(Override!$G1485="",'APR Data'!$H1425,Override!$G1485)</f>
        <v>0</v>
      </c>
      <c r="G1425" s="68" t="s">
        <v>300</v>
      </c>
      <c r="H1425" s="68" t="s">
        <v>840</v>
      </c>
      <c r="I1425" s="68" t="s">
        <v>919</v>
      </c>
      <c r="J1425" s="92" t="s">
        <v>850</v>
      </c>
      <c r="K1425" s="68" t="str">
        <f t="shared" si="22"/>
        <v>Internal interconnectors delivering benefits in 2020-2025 (water)</v>
      </c>
    </row>
    <row r="1426" spans="2:11">
      <c r="B1426" s="68" t="s">
        <v>839</v>
      </c>
      <c r="C1426" s="68" t="s">
        <v>280</v>
      </c>
      <c r="D1426" s="68" t="s">
        <v>826</v>
      </c>
      <c r="E1426" s="68" t="s">
        <v>900</v>
      </c>
      <c r="F1426" s="68">
        <f>IF(Override!$G1486="",'APR Data'!$H1426,Override!$G1486)</f>
        <v>0</v>
      </c>
      <c r="G1426" s="68" t="s">
        <v>300</v>
      </c>
      <c r="H1426" s="68" t="s">
        <v>840</v>
      </c>
      <c r="I1426" s="68" t="s">
        <v>919</v>
      </c>
      <c r="J1426" s="92" t="s">
        <v>851</v>
      </c>
      <c r="K1426" s="68" t="str">
        <f t="shared" si="22"/>
        <v>Supply demand balance improvements delivering benefits starting from 2026 (water)</v>
      </c>
    </row>
    <row r="1427" spans="2:11">
      <c r="B1427" s="68" t="s">
        <v>839</v>
      </c>
      <c r="C1427" s="68" t="s">
        <v>280</v>
      </c>
      <c r="D1427" s="68" t="s">
        <v>401</v>
      </c>
      <c r="E1427" s="68" t="s">
        <v>900</v>
      </c>
      <c r="F1427" s="68">
        <f>IF(Override!$G1487="",'APR Data'!$H1427,Override!$G1487)</f>
        <v>0</v>
      </c>
      <c r="G1427" s="68" t="s">
        <v>300</v>
      </c>
      <c r="H1427" s="68" t="s">
        <v>840</v>
      </c>
      <c r="I1427" s="68" t="s">
        <v>919</v>
      </c>
      <c r="J1427" s="92" t="s">
        <v>852</v>
      </c>
      <c r="K1427" s="68" t="str">
        <f t="shared" si="22"/>
        <v>Strategic regional water resources (water)</v>
      </c>
    </row>
    <row r="1428" spans="2:11">
      <c r="B1428" s="68" t="s">
        <v>839</v>
      </c>
      <c r="C1428" s="68" t="s">
        <v>280</v>
      </c>
      <c r="D1428" s="68" t="s">
        <v>410</v>
      </c>
      <c r="E1428" s="68" t="s">
        <v>900</v>
      </c>
      <c r="F1428" s="68">
        <f>IF(Override!$G1488="",'APR Data'!$H1428,Override!$G1488)</f>
        <v>23.707000000000001</v>
      </c>
      <c r="G1428" s="68" t="s">
        <v>300</v>
      </c>
      <c r="H1428" s="68" t="s">
        <v>840</v>
      </c>
      <c r="I1428" s="68" t="s">
        <v>919</v>
      </c>
      <c r="J1428" s="92" t="s">
        <v>853</v>
      </c>
      <c r="K1428" s="68" t="str">
        <f t="shared" si="22"/>
        <v>Total metering expenditure  (water)</v>
      </c>
    </row>
    <row r="1429" spans="2:11">
      <c r="B1429" s="68" t="s">
        <v>839</v>
      </c>
      <c r="C1429" s="68" t="s">
        <v>280</v>
      </c>
      <c r="D1429" s="68" t="s">
        <v>419</v>
      </c>
      <c r="E1429" s="68" t="s">
        <v>900</v>
      </c>
      <c r="F1429" s="68">
        <f>IF(Override!$G1489="",'APR Data'!$H1429,Override!$G1489)</f>
        <v>31.934000000000001</v>
      </c>
      <c r="G1429" s="68" t="s">
        <v>300</v>
      </c>
      <c r="H1429" s="68" t="s">
        <v>840</v>
      </c>
      <c r="I1429" s="68" t="s">
        <v>919</v>
      </c>
      <c r="J1429" s="92" t="s">
        <v>854</v>
      </c>
      <c r="K1429" s="68" t="str">
        <f t="shared" si="22"/>
        <v>Improvments to taste, odour and colour (water)</v>
      </c>
    </row>
    <row r="1430" spans="2:11">
      <c r="B1430" s="68" t="s">
        <v>839</v>
      </c>
      <c r="C1430" s="68" t="s">
        <v>280</v>
      </c>
      <c r="D1430" s="68" t="s">
        <v>428</v>
      </c>
      <c r="E1430" s="68" t="s">
        <v>900</v>
      </c>
      <c r="F1430" s="68">
        <f>IF(Override!$G1490="",'APR Data'!$H1430,Override!$G1490)</f>
        <v>0</v>
      </c>
      <c r="G1430" s="68" t="s">
        <v>300</v>
      </c>
      <c r="H1430" s="68" t="s">
        <v>840</v>
      </c>
      <c r="I1430" s="68" t="s">
        <v>920</v>
      </c>
      <c r="J1430" s="92" t="s">
        <v>855</v>
      </c>
      <c r="K1430" s="68" t="str">
        <f t="shared" si="22"/>
        <v>Addressing raw water deterioration (grey solutions) (water)</v>
      </c>
    </row>
    <row r="1431" spans="2:11">
      <c r="B1431" s="68" t="s">
        <v>839</v>
      </c>
      <c r="C1431" s="68" t="s">
        <v>280</v>
      </c>
      <c r="D1431" s="68" t="s">
        <v>436</v>
      </c>
      <c r="E1431" s="68" t="s">
        <v>900</v>
      </c>
      <c r="F1431" s="68">
        <f>IF(Override!$G1491="",'APR Data'!$H1431,Override!$G1491)</f>
        <v>0</v>
      </c>
      <c r="G1431" s="68" t="s">
        <v>300</v>
      </c>
      <c r="H1431" s="68" t="s">
        <v>840</v>
      </c>
      <c r="I1431" s="68" t="s">
        <v>920</v>
      </c>
      <c r="J1431" s="92" t="s">
        <v>856</v>
      </c>
      <c r="K1431" s="68" t="str">
        <f t="shared" si="22"/>
        <v>Addressing raw water deterioration (green solutions) (water)</v>
      </c>
    </row>
    <row r="1432" spans="2:11">
      <c r="B1432" s="68" t="s">
        <v>839</v>
      </c>
      <c r="C1432" s="68" t="s">
        <v>280</v>
      </c>
      <c r="D1432" s="68" t="s">
        <v>442</v>
      </c>
      <c r="E1432" s="68" t="s">
        <v>900</v>
      </c>
      <c r="F1432" s="68">
        <f>IF(Override!$G1492="",'APR Data'!$H1432,Override!$G1492)</f>
        <v>27.908999999999999</v>
      </c>
      <c r="G1432" s="68" t="s">
        <v>300</v>
      </c>
      <c r="H1432" s="68" t="s">
        <v>840</v>
      </c>
      <c r="I1432" s="68" t="s">
        <v>919</v>
      </c>
      <c r="J1432" s="92" t="s">
        <v>857</v>
      </c>
      <c r="K1432" s="68" t="str">
        <f t="shared" si="22"/>
        <v>Addressing raw water deterioration (total) (water)</v>
      </c>
    </row>
    <row r="1433" spans="2:11">
      <c r="B1433" s="68" t="s">
        <v>839</v>
      </c>
      <c r="C1433" s="68" t="s">
        <v>280</v>
      </c>
      <c r="D1433" s="68" t="s">
        <v>449</v>
      </c>
      <c r="E1433" s="68" t="s">
        <v>900</v>
      </c>
      <c r="F1433" s="68">
        <f>IF(Override!$G1493="",'APR Data'!$H1433,Override!$G1493)</f>
        <v>0.14399999999999999</v>
      </c>
      <c r="G1433" s="68" t="s">
        <v>300</v>
      </c>
      <c r="H1433" s="68" t="s">
        <v>840</v>
      </c>
      <c r="I1433" s="68" t="s">
        <v>919</v>
      </c>
      <c r="J1433" s="92" t="s">
        <v>858</v>
      </c>
      <c r="K1433" s="68" t="str">
        <f t="shared" si="22"/>
        <v>Improvements to river flow (water)</v>
      </c>
    </row>
    <row r="1434" spans="2:11">
      <c r="B1434" s="68" t="s">
        <v>839</v>
      </c>
      <c r="C1434" s="68" t="s">
        <v>280</v>
      </c>
      <c r="D1434" s="68" t="s">
        <v>458</v>
      </c>
      <c r="E1434" s="68" t="s">
        <v>900</v>
      </c>
      <c r="F1434" s="68">
        <f>IF(Override!$G1494="",'APR Data'!$H1434,Override!$G1494)</f>
        <v>0</v>
      </c>
      <c r="G1434" s="68" t="s">
        <v>300</v>
      </c>
      <c r="H1434" s="68" t="s">
        <v>840</v>
      </c>
      <c r="I1434" s="68" t="s">
        <v>919</v>
      </c>
      <c r="J1434" s="92" t="s">
        <v>859</v>
      </c>
      <c r="K1434" s="68" t="str">
        <f t="shared" si="22"/>
        <v>Enhancing resilience to low probability high consequence events (water)</v>
      </c>
    </row>
    <row r="1435" spans="2:11">
      <c r="B1435" s="68" t="s">
        <v>839</v>
      </c>
      <c r="C1435" s="68" t="s">
        <v>280</v>
      </c>
      <c r="D1435" s="68" t="s">
        <v>467</v>
      </c>
      <c r="E1435" s="68" t="s">
        <v>900</v>
      </c>
      <c r="F1435" s="68">
        <f>IF(Override!$G1495="",'APR Data'!$H1435,Override!$G1495)</f>
        <v>0</v>
      </c>
      <c r="G1435" s="68" t="s">
        <v>300</v>
      </c>
      <c r="H1435" s="68" t="s">
        <v>840</v>
      </c>
      <c r="I1435" s="68" t="s">
        <v>920</v>
      </c>
      <c r="J1435" s="92" t="s">
        <v>860</v>
      </c>
      <c r="K1435" s="68" t="str">
        <f t="shared" si="22"/>
        <v>Conditioning water to reduce plumbosolvency (water)</v>
      </c>
    </row>
    <row r="1436" spans="2:11">
      <c r="B1436" s="68" t="s">
        <v>839</v>
      </c>
      <c r="C1436" s="68" t="s">
        <v>280</v>
      </c>
      <c r="D1436" s="68" t="s">
        <v>476</v>
      </c>
      <c r="E1436" s="68" t="s">
        <v>900</v>
      </c>
      <c r="F1436" s="68">
        <f>IF(Override!$G1496="",'APR Data'!$H1436,Override!$G1496)</f>
        <v>0</v>
      </c>
      <c r="G1436" s="68" t="s">
        <v>300</v>
      </c>
      <c r="H1436" s="68" t="s">
        <v>840</v>
      </c>
      <c r="I1436" s="68" t="s">
        <v>920</v>
      </c>
      <c r="J1436" s="92" t="s">
        <v>861</v>
      </c>
      <c r="K1436" s="68" t="str">
        <f t="shared" si="22"/>
        <v>Lead communication pipes replaced or relined for water quality(water)</v>
      </c>
    </row>
    <row r="1437" spans="2:11">
      <c r="B1437" s="68" t="s">
        <v>839</v>
      </c>
      <c r="C1437" s="68" t="s">
        <v>280</v>
      </c>
      <c r="D1437" s="68" t="s">
        <v>485</v>
      </c>
      <c r="E1437" s="68" t="s">
        <v>900</v>
      </c>
      <c r="F1437" s="68">
        <f>IF(Override!$G1497="",'APR Data'!$H1437,Override!$G1497)</f>
        <v>0</v>
      </c>
      <c r="G1437" s="68" t="s">
        <v>300</v>
      </c>
      <c r="H1437" s="68" t="s">
        <v>840</v>
      </c>
      <c r="I1437" s="68" t="s">
        <v>920</v>
      </c>
      <c r="J1437" s="92" t="s">
        <v>862</v>
      </c>
      <c r="K1437" s="68" t="str">
        <f t="shared" si="22"/>
        <v>Other lead reduction related activity (water)</v>
      </c>
    </row>
    <row r="1438" spans="2:11">
      <c r="B1438" s="68" t="s">
        <v>839</v>
      </c>
      <c r="C1438" s="68" t="s">
        <v>280</v>
      </c>
      <c r="D1438" s="68" t="s">
        <v>494</v>
      </c>
      <c r="E1438" s="68" t="s">
        <v>900</v>
      </c>
      <c r="F1438" s="68">
        <f>IF(Override!$G1498="",'APR Data'!$H1438,Override!$G1498)</f>
        <v>14.54</v>
      </c>
      <c r="G1438" s="68" t="s">
        <v>300</v>
      </c>
      <c r="H1438" s="68" t="s">
        <v>840</v>
      </c>
      <c r="I1438" s="68" t="s">
        <v>919</v>
      </c>
      <c r="J1438" s="92" t="s">
        <v>863</v>
      </c>
      <c r="K1438" s="68" t="str">
        <f t="shared" si="22"/>
        <v>Meeting lead standards (Total) (water)</v>
      </c>
    </row>
    <row r="1439" spans="2:11">
      <c r="B1439" s="68" t="s">
        <v>839</v>
      </c>
      <c r="C1439" s="68" t="s">
        <v>280</v>
      </c>
      <c r="D1439" s="68" t="s">
        <v>503</v>
      </c>
      <c r="E1439" s="68" t="s">
        <v>900</v>
      </c>
      <c r="F1439" s="68">
        <f>IF(Override!$G1499="",'APR Data'!$H1439,Override!$G1499)</f>
        <v>1.7000000000000001E-2</v>
      </c>
      <c r="G1439" s="68" t="s">
        <v>300</v>
      </c>
      <c r="H1439" s="68" t="s">
        <v>840</v>
      </c>
      <c r="I1439" s="68" t="s">
        <v>919</v>
      </c>
      <c r="J1439" s="92" t="s">
        <v>864</v>
      </c>
      <c r="K1439" s="68" t="str">
        <f t="shared" si="22"/>
        <v>Security - SEMD (water)</v>
      </c>
    </row>
    <row r="1440" spans="2:11">
      <c r="B1440" s="68" t="s">
        <v>839</v>
      </c>
      <c r="C1440" s="68" t="s">
        <v>280</v>
      </c>
      <c r="D1440" s="68" t="s">
        <v>512</v>
      </c>
      <c r="E1440" s="68" t="s">
        <v>900</v>
      </c>
      <c r="F1440" s="68">
        <f>IF(Override!$G1500="",'APR Data'!$H1440,Override!$G1500)</f>
        <v>2.9359999999999999</v>
      </c>
      <c r="G1440" s="68" t="s">
        <v>300</v>
      </c>
      <c r="H1440" s="68" t="s">
        <v>840</v>
      </c>
      <c r="I1440" s="68" t="s">
        <v>919</v>
      </c>
      <c r="J1440" s="92" t="s">
        <v>865</v>
      </c>
      <c r="K1440" s="68" t="str">
        <f t="shared" si="22"/>
        <v>Security - Non-SEMD (water)</v>
      </c>
    </row>
    <row r="1441" spans="2:11">
      <c r="B1441" s="68" t="s">
        <v>839</v>
      </c>
      <c r="C1441" s="68" t="s">
        <v>280</v>
      </c>
      <c r="D1441" s="68" t="s">
        <v>521</v>
      </c>
      <c r="E1441" s="68" t="s">
        <v>900</v>
      </c>
      <c r="F1441" s="68">
        <f>IF(Override!$G1501="",'APR Data'!$H1441,Override!$G1501)</f>
        <v>6.2E-2</v>
      </c>
      <c r="G1441" s="68" t="s">
        <v>300</v>
      </c>
      <c r="H1441" s="68" t="s">
        <v>840</v>
      </c>
      <c r="I1441" s="68" t="s">
        <v>919</v>
      </c>
      <c r="J1441" s="92" t="s">
        <v>866</v>
      </c>
      <c r="K1441" s="68" t="str">
        <f t="shared" si="22"/>
        <v>*Additional lines total (water)</v>
      </c>
    </row>
    <row r="1442" spans="2:11">
      <c r="B1442" s="68" t="s">
        <v>839</v>
      </c>
      <c r="C1442" s="68" t="s">
        <v>280</v>
      </c>
      <c r="D1442" s="68" t="s">
        <v>584</v>
      </c>
      <c r="E1442" s="68" t="s">
        <v>900</v>
      </c>
      <c r="F1442" s="68">
        <f>IF(Override!$G1502="",'APR Data'!$H1442,Override!$G1502)</f>
        <v>1.875</v>
      </c>
      <c r="G1442" s="68" t="s">
        <v>300</v>
      </c>
      <c r="H1442" s="68" t="s">
        <v>840</v>
      </c>
      <c r="I1442" s="68" t="s">
        <v>919</v>
      </c>
      <c r="J1442" s="68" t="s">
        <v>867</v>
      </c>
      <c r="K1442" s="68" t="str">
        <f t="shared" si="22"/>
        <v>Conservation drivers (wastewater)</v>
      </c>
    </row>
    <row r="1443" spans="2:11">
      <c r="B1443" s="68" t="s">
        <v>839</v>
      </c>
      <c r="C1443" s="68" t="s">
        <v>280</v>
      </c>
      <c r="D1443" s="68" t="s">
        <v>593</v>
      </c>
      <c r="E1443" s="68" t="s">
        <v>900</v>
      </c>
      <c r="F1443" s="68">
        <f>IF(Override!$G1503="",'APR Data'!$H1443,Override!$G1503)</f>
        <v>5.2130000000000001</v>
      </c>
      <c r="G1443" s="68" t="s">
        <v>300</v>
      </c>
      <c r="H1443" s="68" t="s">
        <v>840</v>
      </c>
      <c r="I1443" s="68" t="s">
        <v>919</v>
      </c>
      <c r="J1443" s="68" t="s">
        <v>868</v>
      </c>
      <c r="K1443" s="68" t="str">
        <f t="shared" si="22"/>
        <v>Event Duration Monitoring at intermittent discharges (wastewater)</v>
      </c>
    </row>
    <row r="1444" spans="2:11">
      <c r="B1444" s="68" t="s">
        <v>839</v>
      </c>
      <c r="C1444" s="68" t="s">
        <v>280</v>
      </c>
      <c r="D1444" s="68" t="s">
        <v>602</v>
      </c>
      <c r="E1444" s="68" t="s">
        <v>900</v>
      </c>
      <c r="F1444" s="68">
        <f>IF(Override!$G1504="",'APR Data'!$H1444,Override!$G1504)</f>
        <v>6.0330000000000004</v>
      </c>
      <c r="G1444" s="68" t="s">
        <v>300</v>
      </c>
      <c r="H1444" s="68" t="s">
        <v>840</v>
      </c>
      <c r="I1444" s="68" t="s">
        <v>919</v>
      </c>
      <c r="J1444" s="68" t="s">
        <v>869</v>
      </c>
      <c r="K1444" s="68" t="str">
        <f t="shared" si="22"/>
        <v>Flow monitoring at sewage treatment works (wastewater)</v>
      </c>
    </row>
    <row r="1445" spans="2:11">
      <c r="B1445" s="68" t="s">
        <v>839</v>
      </c>
      <c r="C1445" s="68" t="s">
        <v>280</v>
      </c>
      <c r="D1445" s="68" t="s">
        <v>611</v>
      </c>
      <c r="E1445" s="68" t="s">
        <v>900</v>
      </c>
      <c r="F1445" s="68">
        <f>IF(Override!$G1505="",'APR Data'!$H1445,Override!$G1505)</f>
        <v>9.8770000000000007</v>
      </c>
      <c r="G1445" s="68" t="s">
        <v>300</v>
      </c>
      <c r="H1445" s="68" t="s">
        <v>840</v>
      </c>
      <c r="I1445" s="68" t="s">
        <v>919</v>
      </c>
      <c r="J1445" s="68" t="s">
        <v>870</v>
      </c>
      <c r="K1445" s="68" t="str">
        <f t="shared" si="22"/>
        <v>Schemes to increase flow to full treatment (wastewater)</v>
      </c>
    </row>
    <row r="1446" spans="2:11">
      <c r="B1446" s="68" t="s">
        <v>839</v>
      </c>
      <c r="C1446" s="68" t="s">
        <v>280</v>
      </c>
      <c r="D1446" s="68" t="s">
        <v>620</v>
      </c>
      <c r="E1446" s="68" t="s">
        <v>900</v>
      </c>
      <c r="F1446" s="68">
        <f>IF(Override!$G1506="",'APR Data'!$H1446,Override!$G1506)</f>
        <v>17.183</v>
      </c>
      <c r="G1446" s="68" t="s">
        <v>300</v>
      </c>
      <c r="H1446" s="68" t="s">
        <v>840</v>
      </c>
      <c r="I1446" s="68" t="s">
        <v>919</v>
      </c>
      <c r="J1446" s="68" t="s">
        <v>871</v>
      </c>
      <c r="K1446" s="68" t="str">
        <f t="shared" si="22"/>
        <v>Schemes to increase storm tank capacity (wastewater)</v>
      </c>
    </row>
    <row r="1447" spans="2:11">
      <c r="B1447" s="68" t="s">
        <v>839</v>
      </c>
      <c r="C1447" s="68" t="s">
        <v>280</v>
      </c>
      <c r="D1447" s="68" t="s">
        <v>812</v>
      </c>
      <c r="E1447" s="68" t="s">
        <v>900</v>
      </c>
      <c r="F1447" s="68">
        <f>IF(Override!$G1507="",'APR Data'!$H1447,Override!$G1507)</f>
        <v>5.383</v>
      </c>
      <c r="G1447" s="68" t="s">
        <v>300</v>
      </c>
      <c r="H1447" s="68" t="s">
        <v>840</v>
      </c>
      <c r="I1447" s="68" t="s">
        <v>919</v>
      </c>
      <c r="J1447" s="68" t="s">
        <v>872</v>
      </c>
      <c r="K1447" s="68" t="str">
        <f t="shared" si="22"/>
        <v>Storage schemes to reduce spill frequency at CSOs, storm tanks, etc (wastewater)</v>
      </c>
    </row>
    <row r="1448" spans="2:11">
      <c r="B1448" s="68" t="s">
        <v>839</v>
      </c>
      <c r="C1448" s="68" t="s">
        <v>280</v>
      </c>
      <c r="D1448" s="68" t="s">
        <v>629</v>
      </c>
      <c r="E1448" s="68" t="s">
        <v>900</v>
      </c>
      <c r="F1448" s="68">
        <f>IF(Override!$G1508="",'APR Data'!$H1448,Override!$G1508)</f>
        <v>1.7649999999999999</v>
      </c>
      <c r="G1448" s="68" t="s">
        <v>300</v>
      </c>
      <c r="H1448" s="68" t="s">
        <v>840</v>
      </c>
      <c r="I1448" s="68" t="s">
        <v>919</v>
      </c>
      <c r="J1448" s="68" t="s">
        <v>873</v>
      </c>
      <c r="K1448" s="68" t="str">
        <f t="shared" si="22"/>
        <v>Chemical removals schemes (wastewater)</v>
      </c>
    </row>
    <row r="1449" spans="2:11">
      <c r="B1449" s="68" t="s">
        <v>839</v>
      </c>
      <c r="C1449" s="68" t="s">
        <v>280</v>
      </c>
      <c r="D1449" s="68" t="s">
        <v>638</v>
      </c>
      <c r="E1449" s="68" t="s">
        <v>900</v>
      </c>
      <c r="F1449" s="68">
        <f>IF(Override!$G1509="",'APR Data'!$H1449,Override!$G1509)</f>
        <v>1.202</v>
      </c>
      <c r="G1449" s="68" t="s">
        <v>300</v>
      </c>
      <c r="H1449" s="68" t="s">
        <v>840</v>
      </c>
      <c r="I1449" s="68" t="s">
        <v>919</v>
      </c>
      <c r="J1449" s="68" t="s">
        <v>874</v>
      </c>
      <c r="K1449" s="68" t="str">
        <f t="shared" si="22"/>
        <v>Chemicals monitoring/ investigations/ options appraisals (wastewater)</v>
      </c>
    </row>
    <row r="1450" spans="2:11">
      <c r="B1450" s="68" t="s">
        <v>839</v>
      </c>
      <c r="C1450" s="68" t="s">
        <v>280</v>
      </c>
      <c r="D1450" s="68" t="s">
        <v>647</v>
      </c>
      <c r="E1450" s="68" t="s">
        <v>900</v>
      </c>
      <c r="F1450" s="68">
        <f>IF(Override!$G1510="",'APR Data'!$H1450,Override!$G1510)</f>
        <v>0</v>
      </c>
      <c r="G1450" s="68" t="s">
        <v>300</v>
      </c>
      <c r="H1450" s="68" t="s">
        <v>840</v>
      </c>
      <c r="I1450" s="68" t="s">
        <v>919</v>
      </c>
      <c r="J1450" s="68" t="s">
        <v>875</v>
      </c>
      <c r="K1450" s="68" t="str">
        <f t="shared" si="22"/>
        <v>Nitrogen removal (wastewater)</v>
      </c>
    </row>
    <row r="1451" spans="2:11">
      <c r="B1451" s="68" t="s">
        <v>839</v>
      </c>
      <c r="C1451" s="68" t="s">
        <v>280</v>
      </c>
      <c r="D1451" s="68" t="s">
        <v>653</v>
      </c>
      <c r="E1451" s="68" t="s">
        <v>900</v>
      </c>
      <c r="F1451" s="68">
        <f>IF(Override!$G1511="",'APR Data'!$H1451,Override!$G1511)</f>
        <v>342.20600000000002</v>
      </c>
      <c r="G1451" s="68" t="s">
        <v>300</v>
      </c>
      <c r="H1451" s="68" t="s">
        <v>840</v>
      </c>
      <c r="I1451" s="68" t="s">
        <v>919</v>
      </c>
      <c r="J1451" s="68" t="s">
        <v>876</v>
      </c>
      <c r="K1451" s="68" t="str">
        <f t="shared" si="22"/>
        <v>Phosphorus removal (wastewater)</v>
      </c>
    </row>
    <row r="1452" spans="2:11">
      <c r="B1452" s="68" t="s">
        <v>839</v>
      </c>
      <c r="C1452" s="68" t="s">
        <v>280</v>
      </c>
      <c r="D1452" s="68" t="s">
        <v>662</v>
      </c>
      <c r="E1452" s="68" t="s">
        <v>900</v>
      </c>
      <c r="F1452" s="68">
        <f>IF(Override!$G1512="",'APR Data'!$H1452,Override!$G1512)</f>
        <v>9.5289999999999999</v>
      </c>
      <c r="G1452" s="68" t="s">
        <v>300</v>
      </c>
      <c r="H1452" s="68" t="s">
        <v>840</v>
      </c>
      <c r="I1452" s="68" t="s">
        <v>919</v>
      </c>
      <c r="J1452" s="68" t="s">
        <v>877</v>
      </c>
      <c r="K1452" s="68" t="str">
        <f t="shared" si="22"/>
        <v>Reduction of sanitary parameters (wastewater)</v>
      </c>
    </row>
    <row r="1453" spans="2:11">
      <c r="B1453" s="68" t="s">
        <v>839</v>
      </c>
      <c r="C1453" s="68" t="s">
        <v>280</v>
      </c>
      <c r="D1453" s="68" t="s">
        <v>671</v>
      </c>
      <c r="E1453" s="68" t="s">
        <v>900</v>
      </c>
      <c r="F1453" s="68">
        <f>IF(Override!$G1513="",'APR Data'!$H1453,Override!$G1513)</f>
        <v>9.7000000000000003E-2</v>
      </c>
      <c r="G1453" s="68" t="s">
        <v>300</v>
      </c>
      <c r="H1453" s="68" t="s">
        <v>840</v>
      </c>
      <c r="I1453" s="68" t="s">
        <v>919</v>
      </c>
      <c r="J1453" s="68" t="s">
        <v>878</v>
      </c>
      <c r="K1453" s="68" t="str">
        <f t="shared" si="22"/>
        <v>UV disinfection (or similar) (wastewater)</v>
      </c>
    </row>
    <row r="1454" spans="2:11">
      <c r="B1454" s="68" t="s">
        <v>839</v>
      </c>
      <c r="C1454" s="68" t="s">
        <v>280</v>
      </c>
      <c r="D1454" s="68" t="s">
        <v>680</v>
      </c>
      <c r="E1454" s="68" t="s">
        <v>900</v>
      </c>
      <c r="F1454" s="68">
        <f>IF(Override!$G1514="",'APR Data'!$H1454,Override!$G1514)</f>
        <v>10.123000000000001</v>
      </c>
      <c r="G1454" s="68" t="s">
        <v>300</v>
      </c>
      <c r="H1454" s="68" t="s">
        <v>840</v>
      </c>
      <c r="I1454" s="68" t="s">
        <v>919</v>
      </c>
      <c r="J1454" s="68" t="s">
        <v>879</v>
      </c>
      <c r="K1454" s="68" t="str">
        <f t="shared" si="22"/>
        <v>Investigations (wastewater)</v>
      </c>
    </row>
    <row r="1455" spans="2:11">
      <c r="B1455" s="68" t="s">
        <v>839</v>
      </c>
      <c r="C1455" s="68" t="s">
        <v>280</v>
      </c>
      <c r="D1455" s="68" t="s">
        <v>821</v>
      </c>
      <c r="E1455" s="68" t="s">
        <v>900</v>
      </c>
      <c r="F1455" s="68">
        <f>IF(Override!$G1517="",'APR Data'!$H1455,Override!$G1517)</f>
        <v>0.2</v>
      </c>
      <c r="G1455" s="68" t="s">
        <v>300</v>
      </c>
      <c r="H1455" s="68" t="s">
        <v>840</v>
      </c>
      <c r="I1455" s="68" t="s">
        <v>919</v>
      </c>
      <c r="J1455" s="68" t="s">
        <v>880</v>
      </c>
      <c r="K1455" s="68" t="str">
        <f t="shared" si="22"/>
        <v>First time sewerage (wastewater)</v>
      </c>
    </row>
    <row r="1456" spans="2:11">
      <c r="B1456" s="68" t="s">
        <v>839</v>
      </c>
      <c r="C1456" s="68" t="s">
        <v>280</v>
      </c>
      <c r="D1456" s="68" t="s">
        <v>695</v>
      </c>
      <c r="E1456" s="68" t="s">
        <v>900</v>
      </c>
      <c r="F1456" s="68">
        <f>IF(Override!$G1518="",'APR Data'!$H1456,Override!$G1518)</f>
        <v>4.4949999999999992</v>
      </c>
      <c r="G1456" s="68" t="s">
        <v>300</v>
      </c>
      <c r="H1456" s="68" t="s">
        <v>840</v>
      </c>
      <c r="I1456" s="68" t="s">
        <v>919</v>
      </c>
      <c r="J1456" s="68" t="s">
        <v>881</v>
      </c>
      <c r="K1456" s="68" t="str">
        <f t="shared" si="22"/>
        <v>Sludge enhancement (quality) (wastewater)</v>
      </c>
    </row>
    <row r="1457" spans="2:11">
      <c r="B1457" s="68" t="s">
        <v>839</v>
      </c>
      <c r="C1457" s="68" t="s">
        <v>280</v>
      </c>
      <c r="D1457" s="68" t="s">
        <v>704</v>
      </c>
      <c r="E1457" s="68" t="s">
        <v>900</v>
      </c>
      <c r="F1457" s="68">
        <f>IF(Override!$G1519="",'APR Data'!$H1457,Override!$G1519)</f>
        <v>9.2999999999999999E-2</v>
      </c>
      <c r="G1457" s="68" t="s">
        <v>300</v>
      </c>
      <c r="H1457" s="68" t="s">
        <v>840</v>
      </c>
      <c r="I1457" s="68" t="s">
        <v>919</v>
      </c>
      <c r="J1457" s="68" t="s">
        <v>882</v>
      </c>
      <c r="K1457" s="68" t="str">
        <f t="shared" si="22"/>
        <v>Sludge enhancement (growth) (wastewater)</v>
      </c>
    </row>
    <row r="1458" spans="2:11">
      <c r="B1458" s="68" t="s">
        <v>839</v>
      </c>
      <c r="C1458" s="68" t="s">
        <v>280</v>
      </c>
      <c r="D1458" s="68" t="s">
        <v>713</v>
      </c>
      <c r="E1458" s="68" t="s">
        <v>900</v>
      </c>
      <c r="F1458" s="68">
        <f>IF(Override!$G1520="",'APR Data'!$H1458,Override!$G1520)</f>
        <v>0</v>
      </c>
      <c r="G1458" s="68" t="s">
        <v>300</v>
      </c>
      <c r="H1458" s="68" t="s">
        <v>840</v>
      </c>
      <c r="I1458" s="68" t="s">
        <v>919</v>
      </c>
      <c r="J1458" s="68" t="s">
        <v>883</v>
      </c>
      <c r="K1458" s="68" t="str">
        <f t="shared" si="22"/>
        <v>Odour (wastewater)</v>
      </c>
    </row>
    <row r="1459" spans="2:11">
      <c r="B1459" s="68" t="s">
        <v>839</v>
      </c>
      <c r="C1459" s="68" t="s">
        <v>280</v>
      </c>
      <c r="D1459" s="68" t="s">
        <v>722</v>
      </c>
      <c r="E1459" s="68" t="s">
        <v>900</v>
      </c>
      <c r="F1459" s="68">
        <f>IF(Override!$G1521="",'APR Data'!$H1459,Override!$G1521)</f>
        <v>0.75800000000000001</v>
      </c>
      <c r="G1459" s="68" t="s">
        <v>300</v>
      </c>
      <c r="H1459" s="68" t="s">
        <v>840</v>
      </c>
      <c r="I1459" s="68" t="s">
        <v>919</v>
      </c>
      <c r="J1459" s="68" t="s">
        <v>884</v>
      </c>
      <c r="K1459" s="68" t="str">
        <f t="shared" si="22"/>
        <v>Enhancing resilience to low probability high consequence events (wastewater)</v>
      </c>
    </row>
    <row r="1460" spans="2:11">
      <c r="B1460" s="68" t="s">
        <v>839</v>
      </c>
      <c r="C1460" s="68" t="s">
        <v>280</v>
      </c>
      <c r="D1460" s="68" t="s">
        <v>731</v>
      </c>
      <c r="E1460" s="68" t="s">
        <v>900</v>
      </c>
      <c r="F1460" s="68">
        <f>IF(Override!$G1522="",'APR Data'!$H1460,Override!$G1522)</f>
        <v>2.3E-2</v>
      </c>
      <c r="G1460" s="68" t="s">
        <v>300</v>
      </c>
      <c r="H1460" s="68" t="s">
        <v>840</v>
      </c>
      <c r="I1460" s="68" t="s">
        <v>919</v>
      </c>
      <c r="J1460" s="68" t="s">
        <v>885</v>
      </c>
      <c r="K1460" s="68" t="str">
        <f t="shared" si="22"/>
        <v>Security - SEMD (wastewater)</v>
      </c>
    </row>
    <row r="1461" spans="2:11">
      <c r="B1461" s="68" t="s">
        <v>839</v>
      </c>
      <c r="C1461" s="68" t="s">
        <v>280</v>
      </c>
      <c r="D1461" s="68" t="s">
        <v>740</v>
      </c>
      <c r="E1461" s="68" t="s">
        <v>900</v>
      </c>
      <c r="F1461" s="68">
        <f>IF(Override!$G1523="",'APR Data'!$H1461,Override!$G1523)</f>
        <v>5.3979999999999997</v>
      </c>
      <c r="G1461" s="68" t="s">
        <v>300</v>
      </c>
      <c r="H1461" s="68" t="s">
        <v>840</v>
      </c>
      <c r="I1461" s="68" t="s">
        <v>919</v>
      </c>
      <c r="J1461" s="68" t="s">
        <v>886</v>
      </c>
      <c r="K1461" s="68" t="str">
        <f t="shared" si="22"/>
        <v>Security - Non-SEMD (wastewater)</v>
      </c>
    </row>
    <row r="1462" spans="2:11">
      <c r="B1462" s="68" t="s">
        <v>839</v>
      </c>
      <c r="C1462" s="68" t="s">
        <v>280</v>
      </c>
      <c r="D1462" s="68" t="s">
        <v>749</v>
      </c>
      <c r="E1462" s="68" t="s">
        <v>900</v>
      </c>
      <c r="F1462" s="68">
        <f>IF(Override!$G1524="",'APR Data'!$H1462,Override!$G1524)</f>
        <v>58.992000000000004</v>
      </c>
      <c r="G1462" s="68" t="s">
        <v>300</v>
      </c>
      <c r="H1462" s="68" t="s">
        <v>840</v>
      </c>
      <c r="I1462" s="68" t="s">
        <v>919</v>
      </c>
      <c r="J1462" s="68" t="s">
        <v>887</v>
      </c>
      <c r="K1462" s="68" t="str">
        <f t="shared" si="22"/>
        <v>*Additional lines total (wastewater)</v>
      </c>
    </row>
    <row r="1463" spans="2:11">
      <c r="B1463" s="68" t="s">
        <v>839</v>
      </c>
      <c r="C1463" s="68" t="s">
        <v>280</v>
      </c>
      <c r="D1463" s="68" t="s">
        <v>305</v>
      </c>
      <c r="E1463" s="68" t="s">
        <v>900</v>
      </c>
      <c r="F1463" s="68">
        <f>IF(Override!$G1525="",'APR Data'!$H1463,Override!$G1525)</f>
        <v>8.1929999999999996</v>
      </c>
      <c r="G1463" s="68" t="s">
        <v>300</v>
      </c>
      <c r="H1463" s="68" t="s">
        <v>888</v>
      </c>
      <c r="I1463" s="68" t="s">
        <v>919</v>
      </c>
      <c r="J1463" s="92" t="s">
        <v>841</v>
      </c>
      <c r="K1463" s="68" t="str">
        <f t="shared" si="22"/>
        <v xml:space="preserve"> Ecological improvements at abstractions (water)</v>
      </c>
    </row>
    <row r="1464" spans="2:11">
      <c r="B1464" s="68" t="s">
        <v>839</v>
      </c>
      <c r="C1464" s="68" t="s">
        <v>280</v>
      </c>
      <c r="D1464" s="68" t="s">
        <v>314</v>
      </c>
      <c r="E1464" s="68" t="s">
        <v>900</v>
      </c>
      <c r="F1464" s="68">
        <f>IF(Override!$G1526="",'APR Data'!$H1464,Override!$G1526)</f>
        <v>0</v>
      </c>
      <c r="G1464" s="68" t="s">
        <v>300</v>
      </c>
      <c r="H1464" s="68" t="s">
        <v>888</v>
      </c>
      <c r="I1464" s="68" t="s">
        <v>919</v>
      </c>
      <c r="J1464" s="92" t="s">
        <v>842</v>
      </c>
      <c r="K1464" s="68" t="str">
        <f t="shared" si="22"/>
        <v xml:space="preserve"> Eels Regulations (measures at intakes) (water)</v>
      </c>
    </row>
    <row r="1465" spans="2:11">
      <c r="B1465" s="68" t="s">
        <v>839</v>
      </c>
      <c r="C1465" s="68" t="s">
        <v>280</v>
      </c>
      <c r="D1465" s="68" t="s">
        <v>323</v>
      </c>
      <c r="E1465" s="68" t="s">
        <v>900</v>
      </c>
      <c r="F1465" s="68">
        <f>IF(Override!$G1527="",'APR Data'!$H1465,Override!$G1527)</f>
        <v>8.641</v>
      </c>
      <c r="G1465" s="68" t="s">
        <v>300</v>
      </c>
      <c r="H1465" s="68" t="s">
        <v>888</v>
      </c>
      <c r="I1465" s="68" t="s">
        <v>919</v>
      </c>
      <c r="J1465" s="92" t="s">
        <v>843</v>
      </c>
      <c r="K1465" s="68" t="str">
        <f t="shared" si="22"/>
        <v xml:space="preserve"> Invasive Non Native Species (water)</v>
      </c>
    </row>
    <row r="1466" spans="2:11">
      <c r="B1466" s="68" t="s">
        <v>839</v>
      </c>
      <c r="C1466" s="68" t="s">
        <v>280</v>
      </c>
      <c r="D1466" s="68" t="s">
        <v>332</v>
      </c>
      <c r="E1466" s="68" t="s">
        <v>900</v>
      </c>
      <c r="F1466" s="68">
        <f>IF(Override!$G1528="",'APR Data'!$H1466,Override!$G1528)</f>
        <v>21.827000000000002</v>
      </c>
      <c r="G1466" s="68" t="s">
        <v>300</v>
      </c>
      <c r="H1466" s="68" t="s">
        <v>888</v>
      </c>
      <c r="I1466" s="68" t="s">
        <v>919</v>
      </c>
      <c r="J1466" s="68" t="s">
        <v>844</v>
      </c>
      <c r="K1466" s="68" t="str">
        <f t="shared" si="22"/>
        <v xml:space="preserve"> Drinking Water Protected Areas (schemes) (water)</v>
      </c>
    </row>
    <row r="1467" spans="2:11">
      <c r="B1467" s="68" t="s">
        <v>839</v>
      </c>
      <c r="C1467" s="68" t="s">
        <v>280</v>
      </c>
      <c r="D1467" s="68" t="s">
        <v>341</v>
      </c>
      <c r="E1467" s="68" t="s">
        <v>900</v>
      </c>
      <c r="F1467" s="68">
        <f>IF(Override!$G1529="",'APR Data'!$H1467,Override!$G1529)</f>
        <v>9.1859999999999999</v>
      </c>
      <c r="G1467" s="68" t="s">
        <v>300</v>
      </c>
      <c r="H1467" s="68" t="s">
        <v>888</v>
      </c>
      <c r="I1467" s="68" t="s">
        <v>919</v>
      </c>
      <c r="J1467" s="92" t="s">
        <v>845</v>
      </c>
      <c r="K1467" s="68" t="str">
        <f t="shared" si="22"/>
        <v xml:space="preserve"> Water Framework Directive measure (water)</v>
      </c>
    </row>
    <row r="1468" spans="2:11">
      <c r="B1468" s="68" t="s">
        <v>839</v>
      </c>
      <c r="C1468" s="68" t="s">
        <v>280</v>
      </c>
      <c r="D1468" s="68" t="s">
        <v>350</v>
      </c>
      <c r="E1468" s="68" t="s">
        <v>900</v>
      </c>
      <c r="F1468" s="68">
        <f>IF(Override!$G1530="",'APR Data'!$H1468,Override!$G1530)</f>
        <v>0</v>
      </c>
      <c r="G1468" s="68" t="s">
        <v>300</v>
      </c>
      <c r="H1468" s="68" t="s">
        <v>888</v>
      </c>
      <c r="I1468" s="68" t="s">
        <v>919</v>
      </c>
      <c r="J1468" s="92" t="s">
        <v>846</v>
      </c>
      <c r="K1468" s="68" t="str">
        <f t="shared" si="22"/>
        <v xml:space="preserve"> Investigations (water)</v>
      </c>
    </row>
    <row r="1469" spans="2:11">
      <c r="B1469" s="68" t="s">
        <v>839</v>
      </c>
      <c r="C1469" s="68" t="s">
        <v>280</v>
      </c>
      <c r="D1469" s="68" t="s">
        <v>359</v>
      </c>
      <c r="E1469" s="68" t="s">
        <v>900</v>
      </c>
      <c r="F1469" s="68">
        <f>IF(Override!$G1531="",'APR Data'!$H1469,Override!$G1531)</f>
        <v>0</v>
      </c>
      <c r="G1469" s="68" t="s">
        <v>300</v>
      </c>
      <c r="H1469" s="68" t="s">
        <v>888</v>
      </c>
      <c r="I1469" s="68" t="s">
        <v>919</v>
      </c>
      <c r="J1469" s="92" t="s">
        <v>847</v>
      </c>
      <c r="K1469" s="68" t="str">
        <f t="shared" si="22"/>
        <v xml:space="preserve"> Supply-side improvements delivering benefits in 2020-2025 (water)</v>
      </c>
    </row>
    <row r="1470" spans="2:11">
      <c r="B1470" s="68" t="s">
        <v>839</v>
      </c>
      <c r="C1470" s="68" t="s">
        <v>280</v>
      </c>
      <c r="D1470" s="68" t="s">
        <v>368</v>
      </c>
      <c r="E1470" s="68" t="s">
        <v>900</v>
      </c>
      <c r="F1470" s="68">
        <f>IF(Override!$G1532="",'APR Data'!$H1470,Override!$G1532)</f>
        <v>0</v>
      </c>
      <c r="G1470" s="68" t="s">
        <v>300</v>
      </c>
      <c r="H1470" s="68" t="s">
        <v>888</v>
      </c>
      <c r="I1470" s="68" t="s">
        <v>919</v>
      </c>
      <c r="J1470" s="92" t="s">
        <v>848</v>
      </c>
      <c r="K1470" s="68" t="str">
        <f t="shared" si="22"/>
        <v xml:space="preserve"> Demand-side improvements delivering benefits in 2020-2025 (excl leakage and metering) (water)</v>
      </c>
    </row>
    <row r="1471" spans="2:11">
      <c r="B1471" s="68" t="s">
        <v>839</v>
      </c>
      <c r="C1471" s="68" t="s">
        <v>280</v>
      </c>
      <c r="D1471" s="68" t="s">
        <v>377</v>
      </c>
      <c r="E1471" s="68" t="s">
        <v>900</v>
      </c>
      <c r="F1471" s="68">
        <f>IF(Override!$G1533="",'APR Data'!$H1471,Override!$G1533)</f>
        <v>29.788</v>
      </c>
      <c r="G1471" s="68" t="s">
        <v>300</v>
      </c>
      <c r="H1471" s="68" t="s">
        <v>888</v>
      </c>
      <c r="I1471" s="68" t="s">
        <v>919</v>
      </c>
      <c r="J1471" s="92" t="s">
        <v>849</v>
      </c>
      <c r="K1471" s="68" t="str">
        <f t="shared" si="22"/>
        <v xml:space="preserve"> Leakage improvements delivering benefits in 2020-2025 (water)</v>
      </c>
    </row>
    <row r="1472" spans="2:11">
      <c r="B1472" s="68" t="s">
        <v>839</v>
      </c>
      <c r="C1472" s="68" t="s">
        <v>280</v>
      </c>
      <c r="D1472" s="68" t="s">
        <v>386</v>
      </c>
      <c r="E1472" s="68" t="s">
        <v>900</v>
      </c>
      <c r="F1472" s="68">
        <f>IF(Override!$G1534="",'APR Data'!$H1472,Override!$G1534)</f>
        <v>0</v>
      </c>
      <c r="G1472" s="68" t="s">
        <v>300</v>
      </c>
      <c r="H1472" s="68" t="s">
        <v>888</v>
      </c>
      <c r="I1472" s="68" t="s">
        <v>919</v>
      </c>
      <c r="J1472" s="92" t="s">
        <v>850</v>
      </c>
      <c r="K1472" s="68" t="str">
        <f t="shared" si="22"/>
        <v xml:space="preserve"> Internal interconnectors delivering benefits in 2020-2025 (water)</v>
      </c>
    </row>
    <row r="1473" spans="2:11">
      <c r="B1473" s="68" t="s">
        <v>839</v>
      </c>
      <c r="C1473" s="68" t="s">
        <v>280</v>
      </c>
      <c r="D1473" s="68" t="s">
        <v>827</v>
      </c>
      <c r="E1473" s="68" t="s">
        <v>900</v>
      </c>
      <c r="F1473" s="68">
        <f>IF(Override!$G1535="",'APR Data'!$H1473,Override!$G1535)</f>
        <v>0</v>
      </c>
      <c r="G1473" s="68" t="s">
        <v>300</v>
      </c>
      <c r="H1473" s="68" t="s">
        <v>888</v>
      </c>
      <c r="I1473" s="68" t="s">
        <v>919</v>
      </c>
      <c r="J1473" s="92" t="s">
        <v>851</v>
      </c>
      <c r="K1473" s="68" t="str">
        <f t="shared" si="22"/>
        <v xml:space="preserve"> Supply demand balance improvements delivering benefits starting from 2026 (water)</v>
      </c>
    </row>
    <row r="1474" spans="2:11">
      <c r="B1474" s="68" t="s">
        <v>839</v>
      </c>
      <c r="C1474" s="68" t="s">
        <v>280</v>
      </c>
      <c r="D1474" s="68" t="s">
        <v>404</v>
      </c>
      <c r="E1474" s="68" t="s">
        <v>900</v>
      </c>
      <c r="F1474" s="68">
        <f>IF(Override!$G1536="",'APR Data'!$H1474,Override!$G1536)</f>
        <v>0</v>
      </c>
      <c r="G1474" s="68" t="s">
        <v>300</v>
      </c>
      <c r="H1474" s="68" t="s">
        <v>888</v>
      </c>
      <c r="I1474" s="68" t="s">
        <v>919</v>
      </c>
      <c r="J1474" s="92" t="s">
        <v>852</v>
      </c>
      <c r="K1474" s="68" t="str">
        <f t="shared" si="22"/>
        <v xml:space="preserve"> Strategic regional water resources (water)</v>
      </c>
    </row>
    <row r="1475" spans="2:11">
      <c r="B1475" s="68" t="s">
        <v>839</v>
      </c>
      <c r="C1475" s="68" t="s">
        <v>280</v>
      </c>
      <c r="D1475" s="68" t="s">
        <v>413</v>
      </c>
      <c r="E1475" s="68" t="s">
        <v>900</v>
      </c>
      <c r="F1475" s="68">
        <f>IF(Override!$G1537="",'APR Data'!$H1475,Override!$G1537)</f>
        <v>22.809000000000001</v>
      </c>
      <c r="G1475" s="68" t="s">
        <v>300</v>
      </c>
      <c r="H1475" s="68" t="s">
        <v>888</v>
      </c>
      <c r="I1475" s="68" t="s">
        <v>919</v>
      </c>
      <c r="J1475" s="92" t="s">
        <v>853</v>
      </c>
      <c r="K1475" s="68" t="str">
        <f t="shared" si="22"/>
        <v xml:space="preserve"> Total metering expenditure  (water)</v>
      </c>
    </row>
    <row r="1476" spans="2:11">
      <c r="B1476" s="68" t="s">
        <v>839</v>
      </c>
      <c r="C1476" s="68" t="s">
        <v>280</v>
      </c>
      <c r="D1476" s="68" t="s">
        <v>422</v>
      </c>
      <c r="E1476" s="68" t="s">
        <v>900</v>
      </c>
      <c r="F1476" s="68">
        <f>IF(Override!$G1538="",'APR Data'!$H1476,Override!$G1538)</f>
        <v>12.505000000000001</v>
      </c>
      <c r="G1476" s="68" t="s">
        <v>300</v>
      </c>
      <c r="H1476" s="68" t="s">
        <v>888</v>
      </c>
      <c r="I1476" s="68" t="s">
        <v>919</v>
      </c>
      <c r="J1476" s="92" t="s">
        <v>854</v>
      </c>
      <c r="K1476" s="68" t="str">
        <f t="shared" si="22"/>
        <v xml:space="preserve"> Improvments to taste, odour and colour (water)</v>
      </c>
    </row>
    <row r="1477" spans="2:11">
      <c r="B1477" s="68" t="s">
        <v>839</v>
      </c>
      <c r="C1477" s="68" t="s">
        <v>280</v>
      </c>
      <c r="D1477" s="68" t="s">
        <v>431</v>
      </c>
      <c r="E1477" s="68" t="s">
        <v>900</v>
      </c>
      <c r="F1477" s="68">
        <f>IF(Override!$G1539="",'APR Data'!$H1477,Override!$G1539)</f>
        <v>0</v>
      </c>
      <c r="G1477" s="68" t="s">
        <v>300</v>
      </c>
      <c r="H1477" s="68" t="s">
        <v>888</v>
      </c>
      <c r="I1477" s="68" t="s">
        <v>920</v>
      </c>
      <c r="J1477" s="92" t="s">
        <v>855</v>
      </c>
      <c r="K1477" s="68" t="str">
        <f t="shared" si="22"/>
        <v xml:space="preserve"> Addressing raw water deterioration (grey solutions) (water)</v>
      </c>
    </row>
    <row r="1478" spans="2:11">
      <c r="B1478" s="68" t="s">
        <v>839</v>
      </c>
      <c r="C1478" s="68" t="s">
        <v>280</v>
      </c>
      <c r="D1478" s="68" t="s">
        <v>438</v>
      </c>
      <c r="E1478" s="68" t="s">
        <v>900</v>
      </c>
      <c r="F1478" s="68">
        <f>IF(Override!$G1540="",'APR Data'!$H1478,Override!$G1540)</f>
        <v>0</v>
      </c>
      <c r="G1478" s="68" t="s">
        <v>300</v>
      </c>
      <c r="H1478" s="68" t="s">
        <v>888</v>
      </c>
      <c r="I1478" s="68" t="s">
        <v>920</v>
      </c>
      <c r="J1478" s="92" t="s">
        <v>856</v>
      </c>
      <c r="K1478" s="68" t="str">
        <f t="shared" si="22"/>
        <v xml:space="preserve"> Addressing raw water deterioration (green solutions) (water)</v>
      </c>
    </row>
    <row r="1479" spans="2:11">
      <c r="B1479" s="68" t="s">
        <v>839</v>
      </c>
      <c r="C1479" s="68" t="s">
        <v>280</v>
      </c>
      <c r="D1479" s="68" t="s">
        <v>444</v>
      </c>
      <c r="E1479" s="68" t="s">
        <v>900</v>
      </c>
      <c r="F1479" s="68">
        <f>IF(Override!$G1541="",'APR Data'!$H1479,Override!$G1541)</f>
        <v>49.561</v>
      </c>
      <c r="G1479" s="68" t="s">
        <v>300</v>
      </c>
      <c r="H1479" s="68" t="s">
        <v>888</v>
      </c>
      <c r="I1479" s="68" t="s">
        <v>919</v>
      </c>
      <c r="J1479" s="92" t="s">
        <v>857</v>
      </c>
      <c r="K1479" s="68" t="str">
        <f t="shared" ref="K1479:K1542" si="23">RIGHT(D1479,LEN(D1479)-15)</f>
        <v xml:space="preserve"> Addressing raw water deterioration (total) (water)</v>
      </c>
    </row>
    <row r="1480" spans="2:11">
      <c r="B1480" s="68" t="s">
        <v>839</v>
      </c>
      <c r="C1480" s="68" t="s">
        <v>280</v>
      </c>
      <c r="D1480" s="68" t="s">
        <v>452</v>
      </c>
      <c r="E1480" s="68" t="s">
        <v>900</v>
      </c>
      <c r="F1480" s="68">
        <f>IF(Override!$G1542="",'APR Data'!$H1480,Override!$G1542)</f>
        <v>0</v>
      </c>
      <c r="G1480" s="68" t="s">
        <v>300</v>
      </c>
      <c r="H1480" s="68" t="s">
        <v>888</v>
      </c>
      <c r="I1480" s="68" t="s">
        <v>919</v>
      </c>
      <c r="J1480" s="92" t="s">
        <v>858</v>
      </c>
      <c r="K1480" s="68" t="str">
        <f t="shared" si="23"/>
        <v xml:space="preserve"> Improvements to river flow (water)</v>
      </c>
    </row>
    <row r="1481" spans="2:11">
      <c r="B1481" s="68" t="s">
        <v>839</v>
      </c>
      <c r="C1481" s="68" t="s">
        <v>280</v>
      </c>
      <c r="D1481" s="68" t="s">
        <v>461</v>
      </c>
      <c r="E1481" s="68" t="s">
        <v>900</v>
      </c>
      <c r="F1481" s="68">
        <f>IF(Override!$G1543="",'APR Data'!$H1481,Override!$G1543)</f>
        <v>0</v>
      </c>
      <c r="G1481" s="68" t="s">
        <v>300</v>
      </c>
      <c r="H1481" s="68" t="s">
        <v>888</v>
      </c>
      <c r="I1481" s="68" t="s">
        <v>919</v>
      </c>
      <c r="J1481" s="92" t="s">
        <v>859</v>
      </c>
      <c r="K1481" s="68" t="str">
        <f t="shared" si="23"/>
        <v xml:space="preserve"> Enhancing resilience to low probability high consequence events (water)</v>
      </c>
    </row>
    <row r="1482" spans="2:11">
      <c r="B1482" s="68" t="s">
        <v>839</v>
      </c>
      <c r="C1482" s="68" t="s">
        <v>280</v>
      </c>
      <c r="D1482" s="68" t="s">
        <v>470</v>
      </c>
      <c r="E1482" s="68" t="s">
        <v>900</v>
      </c>
      <c r="F1482" s="68">
        <f>IF(Override!$G1544="",'APR Data'!$H1482,Override!$G1544)</f>
        <v>0</v>
      </c>
      <c r="G1482" s="68" t="s">
        <v>300</v>
      </c>
      <c r="H1482" s="68" t="s">
        <v>888</v>
      </c>
      <c r="I1482" s="68" t="s">
        <v>920</v>
      </c>
      <c r="J1482" s="92" t="s">
        <v>860</v>
      </c>
      <c r="K1482" s="68" t="str">
        <f t="shared" si="23"/>
        <v xml:space="preserve"> Conditioning water to reduce plumbosolvency (water)</v>
      </c>
    </row>
    <row r="1483" spans="2:11">
      <c r="B1483" s="68" t="s">
        <v>839</v>
      </c>
      <c r="C1483" s="68" t="s">
        <v>280</v>
      </c>
      <c r="D1483" s="68" t="s">
        <v>479</v>
      </c>
      <c r="E1483" s="68" t="s">
        <v>900</v>
      </c>
      <c r="F1483" s="68">
        <f>IF(Override!$G1545="",'APR Data'!$H1483,Override!$G1545)</f>
        <v>0</v>
      </c>
      <c r="G1483" s="68" t="s">
        <v>300</v>
      </c>
      <c r="H1483" s="68" t="s">
        <v>888</v>
      </c>
      <c r="I1483" s="68" t="s">
        <v>920</v>
      </c>
      <c r="J1483" s="92" t="s">
        <v>861</v>
      </c>
      <c r="K1483" s="68" t="str">
        <f t="shared" si="23"/>
        <v xml:space="preserve"> Lead communication pipes replaced or relined for water quality(water)</v>
      </c>
    </row>
    <row r="1484" spans="2:11">
      <c r="B1484" s="68" t="s">
        <v>839</v>
      </c>
      <c r="C1484" s="68" t="s">
        <v>280</v>
      </c>
      <c r="D1484" s="68" t="s">
        <v>488</v>
      </c>
      <c r="E1484" s="68" t="s">
        <v>900</v>
      </c>
      <c r="F1484" s="68">
        <f>IF(Override!$G1546="",'APR Data'!$H1484,Override!$G1546)</f>
        <v>0</v>
      </c>
      <c r="G1484" s="68" t="s">
        <v>300</v>
      </c>
      <c r="H1484" s="68" t="s">
        <v>888</v>
      </c>
      <c r="I1484" s="68" t="s">
        <v>920</v>
      </c>
      <c r="J1484" s="92" t="s">
        <v>862</v>
      </c>
      <c r="K1484" s="68" t="str">
        <f t="shared" si="23"/>
        <v xml:space="preserve"> Other lead reduction related activity (water)</v>
      </c>
    </row>
    <row r="1485" spans="2:11">
      <c r="B1485" s="68" t="s">
        <v>839</v>
      </c>
      <c r="C1485" s="68" t="s">
        <v>280</v>
      </c>
      <c r="D1485" s="68" t="s">
        <v>497</v>
      </c>
      <c r="E1485" s="68" t="s">
        <v>900</v>
      </c>
      <c r="F1485" s="68">
        <f>IF(Override!$G1547="",'APR Data'!$H1485,Override!$G1547)</f>
        <v>11.45</v>
      </c>
      <c r="G1485" s="68" t="s">
        <v>300</v>
      </c>
      <c r="H1485" s="68" t="s">
        <v>888</v>
      </c>
      <c r="I1485" s="68" t="s">
        <v>919</v>
      </c>
      <c r="J1485" s="92" t="s">
        <v>863</v>
      </c>
      <c r="K1485" s="68" t="str">
        <f t="shared" si="23"/>
        <v xml:space="preserve"> Meeting lead standards (Total) (water)</v>
      </c>
    </row>
    <row r="1486" spans="2:11">
      <c r="B1486" s="68" t="s">
        <v>839</v>
      </c>
      <c r="C1486" s="68" t="s">
        <v>280</v>
      </c>
      <c r="D1486" s="68" t="s">
        <v>506</v>
      </c>
      <c r="E1486" s="68" t="s">
        <v>900</v>
      </c>
      <c r="F1486" s="68">
        <f>IF(Override!$G1548="",'APR Data'!$H1486,Override!$G1548)</f>
        <v>0</v>
      </c>
      <c r="G1486" s="68" t="s">
        <v>300</v>
      </c>
      <c r="H1486" s="68" t="s">
        <v>888</v>
      </c>
      <c r="I1486" s="68" t="s">
        <v>919</v>
      </c>
      <c r="J1486" s="92" t="s">
        <v>864</v>
      </c>
      <c r="K1486" s="68" t="str">
        <f t="shared" si="23"/>
        <v xml:space="preserve"> Security - SEMD (water)</v>
      </c>
    </row>
    <row r="1487" spans="2:11">
      <c r="B1487" s="68" t="s">
        <v>839</v>
      </c>
      <c r="C1487" s="68" t="s">
        <v>280</v>
      </c>
      <c r="D1487" s="68" t="s">
        <v>515</v>
      </c>
      <c r="E1487" s="68" t="s">
        <v>900</v>
      </c>
      <c r="F1487" s="68">
        <f>IF(Override!$G1549="",'APR Data'!$H1487,Override!$G1549)</f>
        <v>0</v>
      </c>
      <c r="G1487" s="68" t="s">
        <v>300</v>
      </c>
      <c r="H1487" s="68" t="s">
        <v>888</v>
      </c>
      <c r="I1487" s="68" t="s">
        <v>919</v>
      </c>
      <c r="J1487" s="92" t="s">
        <v>865</v>
      </c>
      <c r="K1487" s="68" t="str">
        <f t="shared" si="23"/>
        <v xml:space="preserve"> Security - Non-SEMD (water)</v>
      </c>
    </row>
    <row r="1488" spans="2:11">
      <c r="B1488" s="68" t="s">
        <v>839</v>
      </c>
      <c r="C1488" s="68" t="s">
        <v>280</v>
      </c>
      <c r="D1488" s="68" t="s">
        <v>524</v>
      </c>
      <c r="E1488" s="68" t="s">
        <v>900</v>
      </c>
      <c r="F1488" s="68">
        <f>IF(Override!$G1550="",'APR Data'!$H1488,Override!$G1550)</f>
        <v>0</v>
      </c>
      <c r="G1488" s="68" t="s">
        <v>300</v>
      </c>
      <c r="H1488" s="68" t="s">
        <v>888</v>
      </c>
      <c r="I1488" s="68" t="s">
        <v>919</v>
      </c>
      <c r="J1488" s="92" t="s">
        <v>866</v>
      </c>
      <c r="K1488" s="68" t="str">
        <f t="shared" si="23"/>
        <v xml:space="preserve"> *Additional lines total (water)</v>
      </c>
    </row>
    <row r="1489" spans="2:11">
      <c r="B1489" s="68" t="s">
        <v>839</v>
      </c>
      <c r="C1489" s="68" t="s">
        <v>280</v>
      </c>
      <c r="D1489" s="68" t="s">
        <v>587</v>
      </c>
      <c r="E1489" s="68" t="s">
        <v>900</v>
      </c>
      <c r="F1489" s="68">
        <f>IF(Override!$G1551="",'APR Data'!$H1489,Override!$G1551)</f>
        <v>0</v>
      </c>
      <c r="G1489" s="68" t="s">
        <v>300</v>
      </c>
      <c r="H1489" s="68" t="s">
        <v>888</v>
      </c>
      <c r="I1489" s="68" t="s">
        <v>919</v>
      </c>
      <c r="J1489" s="68" t="s">
        <v>867</v>
      </c>
      <c r="K1489" s="68" t="str">
        <f t="shared" si="23"/>
        <v xml:space="preserve"> Conservation drivers (wastewater)</v>
      </c>
    </row>
    <row r="1490" spans="2:11">
      <c r="B1490" s="68" t="s">
        <v>839</v>
      </c>
      <c r="C1490" s="68" t="s">
        <v>280</v>
      </c>
      <c r="D1490" s="68" t="s">
        <v>596</v>
      </c>
      <c r="E1490" s="68" t="s">
        <v>900</v>
      </c>
      <c r="F1490" s="68">
        <f>IF(Override!$G1552="",'APR Data'!$H1490,Override!$G1552)</f>
        <v>3.2589999999999999</v>
      </c>
      <c r="G1490" s="68" t="s">
        <v>300</v>
      </c>
      <c r="H1490" s="68" t="s">
        <v>888</v>
      </c>
      <c r="I1490" s="68" t="s">
        <v>919</v>
      </c>
      <c r="J1490" s="68" t="s">
        <v>868</v>
      </c>
      <c r="K1490" s="68" t="str">
        <f t="shared" si="23"/>
        <v xml:space="preserve"> Event Duration Monitoring at intermittent discharges (wastewater)</v>
      </c>
    </row>
    <row r="1491" spans="2:11">
      <c r="B1491" s="68" t="s">
        <v>839</v>
      </c>
      <c r="C1491" s="68" t="s">
        <v>280</v>
      </c>
      <c r="D1491" s="68" t="s">
        <v>605</v>
      </c>
      <c r="E1491" s="68" t="s">
        <v>900</v>
      </c>
      <c r="F1491" s="68">
        <f>IF(Override!$G1553="",'APR Data'!$H1491,Override!$G1553)</f>
        <v>10.571999999999999</v>
      </c>
      <c r="G1491" s="68" t="s">
        <v>300</v>
      </c>
      <c r="H1491" s="68" t="s">
        <v>888</v>
      </c>
      <c r="I1491" s="68" t="s">
        <v>919</v>
      </c>
      <c r="J1491" s="68" t="s">
        <v>869</v>
      </c>
      <c r="K1491" s="68" t="str">
        <f t="shared" si="23"/>
        <v xml:space="preserve"> Flow monitoring at sewage treatment works (wastewater)</v>
      </c>
    </row>
    <row r="1492" spans="2:11">
      <c r="B1492" s="68" t="s">
        <v>839</v>
      </c>
      <c r="C1492" s="68" t="s">
        <v>280</v>
      </c>
      <c r="D1492" s="68" t="s">
        <v>614</v>
      </c>
      <c r="E1492" s="68" t="s">
        <v>900</v>
      </c>
      <c r="F1492" s="68">
        <f>IF(Override!$G1554="",'APR Data'!$H1492,Override!$G1554)</f>
        <v>23.35</v>
      </c>
      <c r="G1492" s="68" t="s">
        <v>300</v>
      </c>
      <c r="H1492" s="68" t="s">
        <v>888</v>
      </c>
      <c r="I1492" s="68" t="s">
        <v>919</v>
      </c>
      <c r="J1492" s="68" t="s">
        <v>870</v>
      </c>
      <c r="K1492" s="68" t="str">
        <f t="shared" si="23"/>
        <v xml:space="preserve"> Schemes to increase flow to full treatment (wastewater)</v>
      </c>
    </row>
    <row r="1493" spans="2:11">
      <c r="B1493" s="68" t="s">
        <v>839</v>
      </c>
      <c r="C1493" s="68" t="s">
        <v>280</v>
      </c>
      <c r="D1493" s="68" t="s">
        <v>623</v>
      </c>
      <c r="E1493" s="68" t="s">
        <v>900</v>
      </c>
      <c r="F1493" s="68">
        <f>IF(Override!$G1555="",'APR Data'!$H1493,Override!$G1555)</f>
        <v>48.784999999999997</v>
      </c>
      <c r="G1493" s="68" t="s">
        <v>300</v>
      </c>
      <c r="H1493" s="68" t="s">
        <v>888</v>
      </c>
      <c r="I1493" s="68" t="s">
        <v>919</v>
      </c>
      <c r="J1493" s="68" t="s">
        <v>871</v>
      </c>
      <c r="K1493" s="68" t="str">
        <f t="shared" si="23"/>
        <v xml:space="preserve"> Schemes to increase storm tank capacity (wastewater)</v>
      </c>
    </row>
    <row r="1494" spans="2:11">
      <c r="B1494" s="68" t="s">
        <v>839</v>
      </c>
      <c r="C1494" s="68" t="s">
        <v>280</v>
      </c>
      <c r="D1494" s="68" t="s">
        <v>815</v>
      </c>
      <c r="E1494" s="68" t="s">
        <v>900</v>
      </c>
      <c r="F1494" s="68">
        <f>IF(Override!$G1556="",'APR Data'!$H1494,Override!$G1556)</f>
        <v>65.445999999999998</v>
      </c>
      <c r="G1494" s="68" t="s">
        <v>300</v>
      </c>
      <c r="H1494" s="68" t="s">
        <v>888</v>
      </c>
      <c r="I1494" s="68" t="s">
        <v>919</v>
      </c>
      <c r="J1494" s="68" t="s">
        <v>872</v>
      </c>
      <c r="K1494" s="68" t="str">
        <f t="shared" si="23"/>
        <v xml:space="preserve"> Storage schemes to reduce spill frequency at CSOs, storm tanks, etc (wastewater)</v>
      </c>
    </row>
    <row r="1495" spans="2:11">
      <c r="B1495" s="68" t="s">
        <v>839</v>
      </c>
      <c r="C1495" s="68" t="s">
        <v>280</v>
      </c>
      <c r="D1495" s="68" t="s">
        <v>632</v>
      </c>
      <c r="E1495" s="68" t="s">
        <v>900</v>
      </c>
      <c r="F1495" s="68">
        <f>IF(Override!$G1557="",'APR Data'!$H1495,Override!$G1557)</f>
        <v>12.912000000000001</v>
      </c>
      <c r="G1495" s="68" t="s">
        <v>300</v>
      </c>
      <c r="H1495" s="68" t="s">
        <v>888</v>
      </c>
      <c r="I1495" s="68" t="s">
        <v>919</v>
      </c>
      <c r="J1495" s="68" t="s">
        <v>873</v>
      </c>
      <c r="K1495" s="68" t="str">
        <f t="shared" si="23"/>
        <v xml:space="preserve"> Chemical removals schemes (wastewater)</v>
      </c>
    </row>
    <row r="1496" spans="2:11">
      <c r="B1496" s="68" t="s">
        <v>839</v>
      </c>
      <c r="C1496" s="68" t="s">
        <v>280</v>
      </c>
      <c r="D1496" s="68" t="s">
        <v>641</v>
      </c>
      <c r="E1496" s="68" t="s">
        <v>900</v>
      </c>
      <c r="F1496" s="68">
        <f>IF(Override!$G1558="",'APR Data'!$H1496,Override!$G1558)</f>
        <v>2.38</v>
      </c>
      <c r="G1496" s="68" t="s">
        <v>300</v>
      </c>
      <c r="H1496" s="68" t="s">
        <v>888</v>
      </c>
      <c r="I1496" s="68" t="s">
        <v>919</v>
      </c>
      <c r="J1496" s="68" t="s">
        <v>874</v>
      </c>
      <c r="K1496" s="68" t="str">
        <f t="shared" si="23"/>
        <v xml:space="preserve"> Chemicals monitoring/ investigations/ options appraisals (wastewater)</v>
      </c>
    </row>
    <row r="1497" spans="2:11">
      <c r="B1497" s="68" t="s">
        <v>839</v>
      </c>
      <c r="C1497" s="68" t="s">
        <v>280</v>
      </c>
      <c r="D1497" s="68" t="s">
        <v>824</v>
      </c>
      <c r="E1497" s="68" t="s">
        <v>900</v>
      </c>
      <c r="F1497" s="68">
        <f>IF(Override!$G1559="",'APR Data'!$H1497,Override!$G1559)</f>
        <v>0</v>
      </c>
      <c r="G1497" s="68" t="s">
        <v>300</v>
      </c>
      <c r="H1497" s="68" t="s">
        <v>888</v>
      </c>
      <c r="I1497" s="68" t="s">
        <v>919</v>
      </c>
      <c r="J1497" s="68" t="s">
        <v>875</v>
      </c>
      <c r="K1497" s="68" t="str">
        <f t="shared" si="23"/>
        <v xml:space="preserve"> Nitrogen removal (wastewater)</v>
      </c>
    </row>
    <row r="1498" spans="2:11">
      <c r="B1498" s="68" t="s">
        <v>839</v>
      </c>
      <c r="C1498" s="68" t="s">
        <v>280</v>
      </c>
      <c r="D1498" s="68" t="s">
        <v>656</v>
      </c>
      <c r="E1498" s="68" t="s">
        <v>900</v>
      </c>
      <c r="F1498" s="68">
        <f>IF(Override!$G1560="",'APR Data'!$H1498,Override!$G1560)</f>
        <v>638.94500000000005</v>
      </c>
      <c r="G1498" s="68" t="s">
        <v>300</v>
      </c>
      <c r="H1498" s="68" t="s">
        <v>888</v>
      </c>
      <c r="I1498" s="68" t="s">
        <v>919</v>
      </c>
      <c r="J1498" s="68" t="s">
        <v>876</v>
      </c>
      <c r="K1498" s="68" t="str">
        <f t="shared" si="23"/>
        <v xml:space="preserve"> Phosphorus removal (wastewater)</v>
      </c>
    </row>
    <row r="1499" spans="2:11">
      <c r="B1499" s="68" t="s">
        <v>839</v>
      </c>
      <c r="C1499" s="68" t="s">
        <v>280</v>
      </c>
      <c r="D1499" s="68" t="s">
        <v>665</v>
      </c>
      <c r="E1499" s="68" t="s">
        <v>900</v>
      </c>
      <c r="F1499" s="68">
        <f>IF(Override!$G1561="",'APR Data'!$H1499,Override!$G1561)</f>
        <v>11.590999999999999</v>
      </c>
      <c r="G1499" s="68" t="s">
        <v>300</v>
      </c>
      <c r="H1499" s="68" t="s">
        <v>888</v>
      </c>
      <c r="I1499" s="68" t="s">
        <v>919</v>
      </c>
      <c r="J1499" s="68" t="s">
        <v>877</v>
      </c>
      <c r="K1499" s="68" t="str">
        <f t="shared" si="23"/>
        <v xml:space="preserve"> Reduction of sanitary parameters (wastewater)</v>
      </c>
    </row>
    <row r="1500" spans="2:11">
      <c r="B1500" s="68" t="s">
        <v>839</v>
      </c>
      <c r="C1500" s="68" t="s">
        <v>280</v>
      </c>
      <c r="D1500" s="68" t="s">
        <v>674</v>
      </c>
      <c r="E1500" s="68" t="s">
        <v>900</v>
      </c>
      <c r="F1500" s="68">
        <f>IF(Override!$G1562="",'APR Data'!$H1500,Override!$G1562)</f>
        <v>0</v>
      </c>
      <c r="G1500" s="68" t="s">
        <v>300</v>
      </c>
      <c r="H1500" s="68" t="s">
        <v>888</v>
      </c>
      <c r="I1500" s="68" t="s">
        <v>919</v>
      </c>
      <c r="J1500" s="68" t="s">
        <v>878</v>
      </c>
      <c r="K1500" s="68" t="str">
        <f t="shared" si="23"/>
        <v xml:space="preserve"> UV disinfection (or similar) (wastewater)</v>
      </c>
    </row>
    <row r="1501" spans="2:11">
      <c r="B1501" s="68" t="s">
        <v>839</v>
      </c>
      <c r="C1501" s="68" t="s">
        <v>280</v>
      </c>
      <c r="D1501" s="68" t="s">
        <v>683</v>
      </c>
      <c r="E1501" s="68" t="s">
        <v>900</v>
      </c>
      <c r="F1501" s="68">
        <f>IF(Override!$G1563="",'APR Data'!$H1501,Override!$G1563)</f>
        <v>39.124000000000002</v>
      </c>
      <c r="G1501" s="68" t="s">
        <v>300</v>
      </c>
      <c r="H1501" s="68" t="s">
        <v>888</v>
      </c>
      <c r="I1501" s="68" t="s">
        <v>919</v>
      </c>
      <c r="J1501" s="68" t="s">
        <v>879</v>
      </c>
      <c r="K1501" s="68" t="str">
        <f t="shared" si="23"/>
        <v xml:space="preserve"> Investigations (wastewater)</v>
      </c>
    </row>
    <row r="1502" spans="2:11">
      <c r="B1502" s="68" t="s">
        <v>839</v>
      </c>
      <c r="C1502" s="68" t="s">
        <v>280</v>
      </c>
      <c r="D1502" s="68" t="s">
        <v>689</v>
      </c>
      <c r="E1502" s="68" t="s">
        <v>900</v>
      </c>
      <c r="F1502" s="68">
        <f>IF(Override!$G1566="",'APR Data'!$H1502,Override!$G1566)</f>
        <v>1.179</v>
      </c>
      <c r="G1502" s="68" t="s">
        <v>300</v>
      </c>
      <c r="H1502" s="68" t="s">
        <v>888</v>
      </c>
      <c r="I1502" s="68" t="s">
        <v>919</v>
      </c>
      <c r="J1502" s="68" t="s">
        <v>880</v>
      </c>
      <c r="K1502" s="68" t="str">
        <f t="shared" si="23"/>
        <v xml:space="preserve"> First time sewerage (wastewater)</v>
      </c>
    </row>
    <row r="1503" spans="2:11">
      <c r="B1503" s="68" t="s">
        <v>839</v>
      </c>
      <c r="C1503" s="68" t="s">
        <v>280</v>
      </c>
      <c r="D1503" s="68" t="s">
        <v>698</v>
      </c>
      <c r="E1503" s="68" t="s">
        <v>900</v>
      </c>
      <c r="F1503" s="68">
        <f>IF(Override!$G1567="",'APR Data'!$H1503,Override!$G1567)</f>
        <v>34.625999999999998</v>
      </c>
      <c r="G1503" s="68" t="s">
        <v>300</v>
      </c>
      <c r="H1503" s="68" t="s">
        <v>888</v>
      </c>
      <c r="I1503" s="68" t="s">
        <v>919</v>
      </c>
      <c r="J1503" s="68" t="s">
        <v>881</v>
      </c>
      <c r="K1503" s="68" t="str">
        <f t="shared" si="23"/>
        <v xml:space="preserve"> Sludge enhancement (quality) (wastewater)</v>
      </c>
    </row>
    <row r="1504" spans="2:11">
      <c r="B1504" s="68" t="s">
        <v>839</v>
      </c>
      <c r="C1504" s="68" t="s">
        <v>280</v>
      </c>
      <c r="D1504" s="68" t="s">
        <v>707</v>
      </c>
      <c r="E1504" s="68" t="s">
        <v>900</v>
      </c>
      <c r="F1504" s="68">
        <f>IF(Override!$G1568="",'APR Data'!$H1504,Override!$G1568)</f>
        <v>0</v>
      </c>
      <c r="G1504" s="68" t="s">
        <v>300</v>
      </c>
      <c r="H1504" s="68" t="s">
        <v>888</v>
      </c>
      <c r="I1504" s="68" t="s">
        <v>919</v>
      </c>
      <c r="J1504" s="68" t="s">
        <v>882</v>
      </c>
      <c r="K1504" s="68" t="str">
        <f t="shared" si="23"/>
        <v xml:space="preserve"> Sludge enhancement (growth) (wastewater)</v>
      </c>
    </row>
    <row r="1505" spans="2:11">
      <c r="B1505" s="68" t="s">
        <v>839</v>
      </c>
      <c r="C1505" s="68" t="s">
        <v>280</v>
      </c>
      <c r="D1505" s="68" t="s">
        <v>716</v>
      </c>
      <c r="E1505" s="68" t="s">
        <v>900</v>
      </c>
      <c r="F1505" s="68">
        <f>IF(Override!$G1569="",'APR Data'!$H1505,Override!$G1569)</f>
        <v>0</v>
      </c>
      <c r="G1505" s="68" t="s">
        <v>300</v>
      </c>
      <c r="H1505" s="68" t="s">
        <v>888</v>
      </c>
      <c r="I1505" s="68" t="s">
        <v>919</v>
      </c>
      <c r="J1505" s="68" t="s">
        <v>883</v>
      </c>
      <c r="K1505" s="68" t="str">
        <f t="shared" si="23"/>
        <v xml:space="preserve"> Odour (wastewater)</v>
      </c>
    </row>
    <row r="1506" spans="2:11">
      <c r="B1506" s="68" t="s">
        <v>839</v>
      </c>
      <c r="C1506" s="68" t="s">
        <v>280</v>
      </c>
      <c r="D1506" s="68" t="s">
        <v>725</v>
      </c>
      <c r="E1506" s="68" t="s">
        <v>900</v>
      </c>
      <c r="F1506" s="68">
        <f>IF(Override!$G1570="",'APR Data'!$H1506,Override!$G1570)</f>
        <v>0</v>
      </c>
      <c r="G1506" s="68" t="s">
        <v>300</v>
      </c>
      <c r="H1506" s="68" t="s">
        <v>888</v>
      </c>
      <c r="I1506" s="68" t="s">
        <v>919</v>
      </c>
      <c r="J1506" s="68" t="s">
        <v>884</v>
      </c>
      <c r="K1506" s="68" t="str">
        <f t="shared" si="23"/>
        <v xml:space="preserve"> Enhancing resilience to low probability high consequence events (wastewater)</v>
      </c>
    </row>
    <row r="1507" spans="2:11">
      <c r="B1507" s="68" t="s">
        <v>839</v>
      </c>
      <c r="C1507" s="68" t="s">
        <v>280</v>
      </c>
      <c r="D1507" s="68" t="s">
        <v>734</v>
      </c>
      <c r="E1507" s="68" t="s">
        <v>900</v>
      </c>
      <c r="F1507" s="68">
        <f>IF(Override!$G1571="",'APR Data'!$H1507,Override!$G1571)</f>
        <v>0</v>
      </c>
      <c r="G1507" s="68" t="s">
        <v>300</v>
      </c>
      <c r="H1507" s="68" t="s">
        <v>888</v>
      </c>
      <c r="I1507" s="68" t="s">
        <v>919</v>
      </c>
      <c r="J1507" s="68" t="s">
        <v>885</v>
      </c>
      <c r="K1507" s="68" t="str">
        <f t="shared" si="23"/>
        <v xml:space="preserve"> Security - SEMD (wastewater)</v>
      </c>
    </row>
    <row r="1508" spans="2:11">
      <c r="B1508" s="68" t="s">
        <v>839</v>
      </c>
      <c r="C1508" s="68" t="s">
        <v>280</v>
      </c>
      <c r="D1508" s="68" t="s">
        <v>743</v>
      </c>
      <c r="E1508" s="68" t="s">
        <v>900</v>
      </c>
      <c r="F1508" s="68">
        <f>IF(Override!$G1572="",'APR Data'!$H1508,Override!$G1572)</f>
        <v>0.30299999999999999</v>
      </c>
      <c r="G1508" s="68" t="s">
        <v>300</v>
      </c>
      <c r="H1508" s="68" t="s">
        <v>888</v>
      </c>
      <c r="I1508" s="68" t="s">
        <v>919</v>
      </c>
      <c r="J1508" s="68" t="s">
        <v>886</v>
      </c>
      <c r="K1508" s="68" t="str">
        <f t="shared" si="23"/>
        <v xml:space="preserve"> Security - Non-SEMD (wastewater)</v>
      </c>
    </row>
    <row r="1509" spans="2:11">
      <c r="B1509" s="68" t="s">
        <v>839</v>
      </c>
      <c r="C1509" s="68" t="s">
        <v>280</v>
      </c>
      <c r="D1509" s="68" t="s">
        <v>752</v>
      </c>
      <c r="E1509" s="68" t="s">
        <v>900</v>
      </c>
      <c r="F1509" s="68">
        <f>IF(Override!$G1573="",'APR Data'!$H1509,Override!$G1573)</f>
        <v>7.49</v>
      </c>
      <c r="G1509" s="68" t="s">
        <v>300</v>
      </c>
      <c r="H1509" s="68" t="s">
        <v>888</v>
      </c>
      <c r="I1509" s="68" t="s">
        <v>919</v>
      </c>
      <c r="J1509" s="68" t="s">
        <v>887</v>
      </c>
      <c r="K1509" s="68" t="str">
        <f t="shared" si="23"/>
        <v xml:space="preserve"> *Additional lines total (wastewater)</v>
      </c>
    </row>
    <row r="1510" spans="2:11">
      <c r="B1510" s="68" t="s">
        <v>839</v>
      </c>
      <c r="C1510" s="68" t="s">
        <v>280</v>
      </c>
      <c r="D1510" s="68" t="s">
        <v>308</v>
      </c>
      <c r="E1510" s="68" t="s">
        <v>900</v>
      </c>
      <c r="F1510" s="68">
        <f>IF(Override!$G1574="",'APR Data'!$H1510,Override!$G1574)</f>
        <v>9.5690000000000008</v>
      </c>
      <c r="G1510" s="68" t="s">
        <v>300</v>
      </c>
      <c r="H1510" s="68" t="s">
        <v>889</v>
      </c>
      <c r="I1510" s="68" t="s">
        <v>919</v>
      </c>
      <c r="J1510" s="92" t="s">
        <v>841</v>
      </c>
      <c r="K1510" s="68" t="str">
        <f t="shared" si="23"/>
        <v xml:space="preserve"> Ecological improvements at abstractions (water)</v>
      </c>
    </row>
    <row r="1511" spans="2:11">
      <c r="B1511" s="68" t="s">
        <v>839</v>
      </c>
      <c r="C1511" s="68" t="s">
        <v>280</v>
      </c>
      <c r="D1511" s="68" t="s">
        <v>317</v>
      </c>
      <c r="E1511" s="68" t="s">
        <v>900</v>
      </c>
      <c r="F1511" s="68">
        <f>IF(Override!$G1575="",'APR Data'!$H1511,Override!$G1575)</f>
        <v>0</v>
      </c>
      <c r="G1511" s="68" t="s">
        <v>300</v>
      </c>
      <c r="H1511" s="68" t="s">
        <v>889</v>
      </c>
      <c r="I1511" s="68" t="s">
        <v>919</v>
      </c>
      <c r="J1511" s="92" t="s">
        <v>842</v>
      </c>
      <c r="K1511" s="68" t="str">
        <f t="shared" si="23"/>
        <v xml:space="preserve"> Eels Regulations (measures at intakes) (water)</v>
      </c>
    </row>
    <row r="1512" spans="2:11">
      <c r="B1512" s="68" t="s">
        <v>839</v>
      </c>
      <c r="C1512" s="68" t="s">
        <v>280</v>
      </c>
      <c r="D1512" s="68" t="s">
        <v>326</v>
      </c>
      <c r="E1512" s="68" t="s">
        <v>900</v>
      </c>
      <c r="F1512" s="68">
        <f>IF(Override!$G1576="",'APR Data'!$H1512,Override!$G1576)</f>
        <v>9.7040000000000006</v>
      </c>
      <c r="G1512" s="68" t="s">
        <v>300</v>
      </c>
      <c r="H1512" s="68" t="s">
        <v>889</v>
      </c>
      <c r="I1512" s="68" t="s">
        <v>919</v>
      </c>
      <c r="J1512" s="92" t="s">
        <v>843</v>
      </c>
      <c r="K1512" s="68" t="str">
        <f t="shared" si="23"/>
        <v xml:space="preserve"> Invasive Non Native Species (water)</v>
      </c>
    </row>
    <row r="1513" spans="2:11">
      <c r="B1513" s="68" t="s">
        <v>839</v>
      </c>
      <c r="C1513" s="68" t="s">
        <v>280</v>
      </c>
      <c r="D1513" s="68" t="s">
        <v>335</v>
      </c>
      <c r="E1513" s="68" t="s">
        <v>900</v>
      </c>
      <c r="F1513" s="68">
        <f>IF(Override!$G1577="",'APR Data'!$H1513,Override!$G1577)</f>
        <v>24.481000000000002</v>
      </c>
      <c r="G1513" s="68" t="s">
        <v>300</v>
      </c>
      <c r="H1513" s="68" t="s">
        <v>889</v>
      </c>
      <c r="I1513" s="68" t="s">
        <v>919</v>
      </c>
      <c r="J1513" s="68" t="s">
        <v>844</v>
      </c>
      <c r="K1513" s="68" t="str">
        <f t="shared" si="23"/>
        <v xml:space="preserve"> Drinking Water Protected Areas (schemes) (water)</v>
      </c>
    </row>
    <row r="1514" spans="2:11">
      <c r="B1514" s="68" t="s">
        <v>839</v>
      </c>
      <c r="C1514" s="68" t="s">
        <v>280</v>
      </c>
      <c r="D1514" s="68" t="s">
        <v>344</v>
      </c>
      <c r="E1514" s="68" t="s">
        <v>900</v>
      </c>
      <c r="F1514" s="68">
        <f>IF(Override!$G1578="",'APR Data'!$H1514,Override!$G1578)</f>
        <v>10.55</v>
      </c>
      <c r="G1514" s="68" t="s">
        <v>300</v>
      </c>
      <c r="H1514" s="68" t="s">
        <v>889</v>
      </c>
      <c r="I1514" s="68" t="s">
        <v>919</v>
      </c>
      <c r="J1514" s="92" t="s">
        <v>845</v>
      </c>
      <c r="K1514" s="68" t="str">
        <f t="shared" si="23"/>
        <v xml:space="preserve"> Water Framework Directive measure (water)</v>
      </c>
    </row>
    <row r="1515" spans="2:11">
      <c r="B1515" s="68" t="s">
        <v>839</v>
      </c>
      <c r="C1515" s="68" t="s">
        <v>280</v>
      </c>
      <c r="D1515" s="68" t="s">
        <v>353</v>
      </c>
      <c r="E1515" s="68" t="s">
        <v>900</v>
      </c>
      <c r="F1515" s="68">
        <f>IF(Override!$G1579="",'APR Data'!$H1515,Override!$G1579)</f>
        <v>0</v>
      </c>
      <c r="G1515" s="68" t="s">
        <v>300</v>
      </c>
      <c r="H1515" s="68" t="s">
        <v>889</v>
      </c>
      <c r="I1515" s="68" t="s">
        <v>919</v>
      </c>
      <c r="J1515" s="92" t="s">
        <v>846</v>
      </c>
      <c r="K1515" s="68" t="str">
        <f t="shared" si="23"/>
        <v xml:space="preserve"> Investigations (water)</v>
      </c>
    </row>
    <row r="1516" spans="2:11">
      <c r="B1516" s="68" t="s">
        <v>839</v>
      </c>
      <c r="C1516" s="68" t="s">
        <v>280</v>
      </c>
      <c r="D1516" s="68" t="s">
        <v>362</v>
      </c>
      <c r="E1516" s="68" t="s">
        <v>900</v>
      </c>
      <c r="F1516" s="68">
        <f>IF(Override!$G1580="",'APR Data'!$H1516,Override!$G1580)</f>
        <v>0</v>
      </c>
      <c r="G1516" s="68" t="s">
        <v>300</v>
      </c>
      <c r="H1516" s="68" t="s">
        <v>889</v>
      </c>
      <c r="I1516" s="68" t="s">
        <v>919</v>
      </c>
      <c r="J1516" s="92" t="s">
        <v>847</v>
      </c>
      <c r="K1516" s="68" t="str">
        <f t="shared" si="23"/>
        <v xml:space="preserve"> Supply-side improvements delivering benefits in 2020-2025 (water)</v>
      </c>
    </row>
    <row r="1517" spans="2:11">
      <c r="B1517" s="68" t="s">
        <v>839</v>
      </c>
      <c r="C1517" s="68" t="s">
        <v>280</v>
      </c>
      <c r="D1517" s="68" t="s">
        <v>371</v>
      </c>
      <c r="E1517" s="68" t="s">
        <v>900</v>
      </c>
      <c r="F1517" s="68">
        <f>IF(Override!$G1581="",'APR Data'!$H1517,Override!$G1581)</f>
        <v>0</v>
      </c>
      <c r="G1517" s="68" t="s">
        <v>300</v>
      </c>
      <c r="H1517" s="68" t="s">
        <v>889</v>
      </c>
      <c r="I1517" s="68" t="s">
        <v>919</v>
      </c>
      <c r="J1517" s="92" t="s">
        <v>848</v>
      </c>
      <c r="K1517" s="68" t="str">
        <f t="shared" si="23"/>
        <v xml:space="preserve"> Demand-side improvements delivering benefits in 2020-2025 (excl leakage and metering) (water)</v>
      </c>
    </row>
    <row r="1518" spans="2:11">
      <c r="B1518" s="68" t="s">
        <v>839</v>
      </c>
      <c r="C1518" s="68" t="s">
        <v>280</v>
      </c>
      <c r="D1518" s="68" t="s">
        <v>380</v>
      </c>
      <c r="E1518" s="68" t="s">
        <v>900</v>
      </c>
      <c r="F1518" s="68">
        <f>IF(Override!$G1582="",'APR Data'!$H1518,Override!$G1582)</f>
        <v>35.142000000000003</v>
      </c>
      <c r="G1518" s="68" t="s">
        <v>300</v>
      </c>
      <c r="H1518" s="68" t="s">
        <v>889</v>
      </c>
      <c r="I1518" s="68" t="s">
        <v>919</v>
      </c>
      <c r="J1518" s="92" t="s">
        <v>849</v>
      </c>
      <c r="K1518" s="68" t="str">
        <f t="shared" si="23"/>
        <v xml:space="preserve"> Leakage improvements delivering benefits in 2020-2025 (water)</v>
      </c>
    </row>
    <row r="1519" spans="2:11">
      <c r="B1519" s="68" t="s">
        <v>839</v>
      </c>
      <c r="C1519" s="68" t="s">
        <v>280</v>
      </c>
      <c r="D1519" s="68" t="s">
        <v>389</v>
      </c>
      <c r="E1519" s="68" t="s">
        <v>900</v>
      </c>
      <c r="F1519" s="68">
        <f>IF(Override!$G1583="",'APR Data'!$H1519,Override!$G1583)</f>
        <v>0</v>
      </c>
      <c r="G1519" s="68" t="s">
        <v>300</v>
      </c>
      <c r="H1519" s="68" t="s">
        <v>889</v>
      </c>
      <c r="I1519" s="68" t="s">
        <v>919</v>
      </c>
      <c r="J1519" s="92" t="s">
        <v>850</v>
      </c>
      <c r="K1519" s="68" t="str">
        <f t="shared" si="23"/>
        <v xml:space="preserve"> Internal interconnectors delivering benefits in 2020-2025 (water)</v>
      </c>
    </row>
    <row r="1520" spans="2:11">
      <c r="B1520" s="68" t="s">
        <v>839</v>
      </c>
      <c r="C1520" s="68" t="s">
        <v>280</v>
      </c>
      <c r="D1520" s="68" t="s">
        <v>828</v>
      </c>
      <c r="E1520" s="68" t="s">
        <v>900</v>
      </c>
      <c r="F1520" s="68">
        <f>IF(Override!$G1584="",'APR Data'!$H1520,Override!$G1584)</f>
        <v>0</v>
      </c>
      <c r="G1520" s="68" t="s">
        <v>300</v>
      </c>
      <c r="H1520" s="68" t="s">
        <v>889</v>
      </c>
      <c r="I1520" s="68" t="s">
        <v>919</v>
      </c>
      <c r="J1520" s="92" t="s">
        <v>851</v>
      </c>
      <c r="K1520" s="68" t="str">
        <f t="shared" si="23"/>
        <v xml:space="preserve"> Supply demand balance improvements delivering benefits starting from 2026 (water)</v>
      </c>
    </row>
    <row r="1521" spans="2:11">
      <c r="B1521" s="68" t="s">
        <v>839</v>
      </c>
      <c r="C1521" s="68" t="s">
        <v>280</v>
      </c>
      <c r="D1521" s="68" t="s">
        <v>407</v>
      </c>
      <c r="E1521" s="68" t="s">
        <v>900</v>
      </c>
      <c r="F1521" s="68">
        <f>IF(Override!$G1585="",'APR Data'!$H1521,Override!$G1585)</f>
        <v>0</v>
      </c>
      <c r="G1521" s="68" t="s">
        <v>300</v>
      </c>
      <c r="H1521" s="68" t="s">
        <v>889</v>
      </c>
      <c r="I1521" s="68" t="s">
        <v>919</v>
      </c>
      <c r="J1521" s="92" t="s">
        <v>852</v>
      </c>
      <c r="K1521" s="68" t="str">
        <f t="shared" si="23"/>
        <v xml:space="preserve"> Strategic regional water resources (water)</v>
      </c>
    </row>
    <row r="1522" spans="2:11">
      <c r="B1522" s="68" t="s">
        <v>839</v>
      </c>
      <c r="C1522" s="68" t="s">
        <v>280</v>
      </c>
      <c r="D1522" s="68" t="s">
        <v>416</v>
      </c>
      <c r="E1522" s="68" t="s">
        <v>900</v>
      </c>
      <c r="F1522" s="68">
        <f>IF(Override!$G1586="",'APR Data'!$H1522,Override!$G1586)</f>
        <v>26.908999999999999</v>
      </c>
      <c r="G1522" s="68" t="s">
        <v>300</v>
      </c>
      <c r="H1522" s="68" t="s">
        <v>889</v>
      </c>
      <c r="I1522" s="68" t="s">
        <v>919</v>
      </c>
      <c r="J1522" s="92" t="s">
        <v>853</v>
      </c>
      <c r="K1522" s="68" t="str">
        <f t="shared" si="23"/>
        <v xml:space="preserve"> Total metering expenditure  (water)</v>
      </c>
    </row>
    <row r="1523" spans="2:11">
      <c r="B1523" s="68" t="s">
        <v>839</v>
      </c>
      <c r="C1523" s="68" t="s">
        <v>280</v>
      </c>
      <c r="D1523" s="68" t="s">
        <v>425</v>
      </c>
      <c r="E1523" s="68" t="s">
        <v>900</v>
      </c>
      <c r="F1523" s="68">
        <f>IF(Override!$G1587="",'APR Data'!$H1523,Override!$G1587)</f>
        <v>14.752000000000001</v>
      </c>
      <c r="G1523" s="68" t="s">
        <v>300</v>
      </c>
      <c r="H1523" s="68" t="s">
        <v>889</v>
      </c>
      <c r="I1523" s="68" t="s">
        <v>919</v>
      </c>
      <c r="J1523" s="92" t="s">
        <v>854</v>
      </c>
      <c r="K1523" s="68" t="str">
        <f t="shared" si="23"/>
        <v xml:space="preserve"> Improvments to taste, odour and colour (water)</v>
      </c>
    </row>
    <row r="1524" spans="2:11">
      <c r="B1524" s="68" t="s">
        <v>839</v>
      </c>
      <c r="C1524" s="68" t="s">
        <v>280</v>
      </c>
      <c r="D1524" s="68" t="s">
        <v>434</v>
      </c>
      <c r="E1524" s="68" t="s">
        <v>900</v>
      </c>
      <c r="F1524" s="68">
        <f>IF(Override!$G1588="",'APR Data'!$H1524,Override!$G1588)</f>
        <v>0</v>
      </c>
      <c r="G1524" s="68" t="s">
        <v>300</v>
      </c>
      <c r="H1524" s="68" t="s">
        <v>889</v>
      </c>
      <c r="I1524" s="68" t="s">
        <v>920</v>
      </c>
      <c r="J1524" s="92" t="s">
        <v>855</v>
      </c>
      <c r="K1524" s="68" t="str">
        <f t="shared" si="23"/>
        <v xml:space="preserve"> Addressing raw water deterioration (grey solutions) (water)</v>
      </c>
    </row>
    <row r="1525" spans="2:11">
      <c r="B1525" s="68" t="s">
        <v>839</v>
      </c>
      <c r="C1525" s="68" t="s">
        <v>280</v>
      </c>
      <c r="D1525" s="68" t="s">
        <v>440</v>
      </c>
      <c r="E1525" s="68" t="s">
        <v>900</v>
      </c>
      <c r="F1525" s="68">
        <f>IF(Override!$G1589="",'APR Data'!$H1525,Override!$G1589)</f>
        <v>0</v>
      </c>
      <c r="G1525" s="68" t="s">
        <v>300</v>
      </c>
      <c r="H1525" s="68" t="s">
        <v>889</v>
      </c>
      <c r="I1525" s="68" t="s">
        <v>920</v>
      </c>
      <c r="J1525" s="92" t="s">
        <v>856</v>
      </c>
      <c r="K1525" s="68" t="str">
        <f t="shared" si="23"/>
        <v xml:space="preserve"> Addressing raw water deterioration (green solutions) (water)</v>
      </c>
    </row>
    <row r="1526" spans="2:11">
      <c r="B1526" s="68" t="s">
        <v>839</v>
      </c>
      <c r="C1526" s="68" t="s">
        <v>280</v>
      </c>
      <c r="D1526" s="68" t="s">
        <v>446</v>
      </c>
      <c r="E1526" s="68" t="s">
        <v>900</v>
      </c>
      <c r="F1526" s="68">
        <f>IF(Override!$G1590="",'APR Data'!$H1526,Override!$G1590)</f>
        <v>58.468000000000004</v>
      </c>
      <c r="G1526" s="68" t="s">
        <v>300</v>
      </c>
      <c r="H1526" s="68" t="s">
        <v>889</v>
      </c>
      <c r="I1526" s="68" t="s">
        <v>919</v>
      </c>
      <c r="J1526" s="92" t="s">
        <v>857</v>
      </c>
      <c r="K1526" s="68" t="str">
        <f t="shared" si="23"/>
        <v xml:space="preserve"> Addressing raw water deterioration (total) (water)</v>
      </c>
    </row>
    <row r="1527" spans="2:11">
      <c r="B1527" s="68" t="s">
        <v>839</v>
      </c>
      <c r="C1527" s="68" t="s">
        <v>280</v>
      </c>
      <c r="D1527" s="68" t="s">
        <v>455</v>
      </c>
      <c r="E1527" s="68" t="s">
        <v>900</v>
      </c>
      <c r="F1527" s="68">
        <f>IF(Override!$G1591="",'APR Data'!$H1527,Override!$G1591)</f>
        <v>0</v>
      </c>
      <c r="G1527" s="68" t="s">
        <v>300</v>
      </c>
      <c r="H1527" s="68" t="s">
        <v>889</v>
      </c>
      <c r="I1527" s="68" t="s">
        <v>919</v>
      </c>
      <c r="J1527" s="92" t="s">
        <v>858</v>
      </c>
      <c r="K1527" s="68" t="str">
        <f t="shared" si="23"/>
        <v xml:space="preserve"> Improvements to river flow (water)</v>
      </c>
    </row>
    <row r="1528" spans="2:11">
      <c r="B1528" s="68" t="s">
        <v>839</v>
      </c>
      <c r="C1528" s="68" t="s">
        <v>280</v>
      </c>
      <c r="D1528" s="68" t="s">
        <v>464</v>
      </c>
      <c r="E1528" s="68" t="s">
        <v>900</v>
      </c>
      <c r="F1528" s="68">
        <f>IF(Override!$G1592="",'APR Data'!$H1528,Override!$G1592)</f>
        <v>0</v>
      </c>
      <c r="G1528" s="68" t="s">
        <v>300</v>
      </c>
      <c r="H1528" s="68" t="s">
        <v>889</v>
      </c>
      <c r="I1528" s="68" t="s">
        <v>919</v>
      </c>
      <c r="J1528" s="92" t="s">
        <v>859</v>
      </c>
      <c r="K1528" s="68" t="str">
        <f t="shared" si="23"/>
        <v xml:space="preserve"> Enhancing resilience to low probability high consequence events (water)</v>
      </c>
    </row>
    <row r="1529" spans="2:11">
      <c r="B1529" s="68" t="s">
        <v>839</v>
      </c>
      <c r="C1529" s="68" t="s">
        <v>280</v>
      </c>
      <c r="D1529" s="68" t="s">
        <v>473</v>
      </c>
      <c r="E1529" s="68" t="s">
        <v>900</v>
      </c>
      <c r="F1529" s="68">
        <f>IF(Override!$G1593="",'APR Data'!$H1529,Override!$G1593)</f>
        <v>0</v>
      </c>
      <c r="G1529" s="68" t="s">
        <v>300</v>
      </c>
      <c r="H1529" s="68" t="s">
        <v>889</v>
      </c>
      <c r="I1529" s="68" t="s">
        <v>920</v>
      </c>
      <c r="J1529" s="92" t="s">
        <v>860</v>
      </c>
      <c r="K1529" s="68" t="str">
        <f t="shared" si="23"/>
        <v xml:space="preserve"> Conditioning water to reduce plumbosolvency (water)</v>
      </c>
    </row>
    <row r="1530" spans="2:11">
      <c r="B1530" s="68" t="s">
        <v>839</v>
      </c>
      <c r="C1530" s="68" t="s">
        <v>280</v>
      </c>
      <c r="D1530" s="68" t="s">
        <v>482</v>
      </c>
      <c r="E1530" s="68" t="s">
        <v>900</v>
      </c>
      <c r="F1530" s="68">
        <f>IF(Override!$G1594="",'APR Data'!$H1530,Override!$G1594)</f>
        <v>0</v>
      </c>
      <c r="G1530" s="68" t="s">
        <v>300</v>
      </c>
      <c r="H1530" s="68" t="s">
        <v>889</v>
      </c>
      <c r="I1530" s="68" t="s">
        <v>920</v>
      </c>
      <c r="J1530" s="92" t="s">
        <v>861</v>
      </c>
      <c r="K1530" s="68" t="str">
        <f t="shared" si="23"/>
        <v xml:space="preserve"> Lead communication pipes replaced or relined for water quality(water)</v>
      </c>
    </row>
    <row r="1531" spans="2:11">
      <c r="B1531" s="68" t="s">
        <v>839</v>
      </c>
      <c r="C1531" s="68" t="s">
        <v>280</v>
      </c>
      <c r="D1531" s="68" t="s">
        <v>491</v>
      </c>
      <c r="E1531" s="68" t="s">
        <v>900</v>
      </c>
      <c r="F1531" s="68">
        <f>IF(Override!$G1595="",'APR Data'!$H1531,Override!$G1595)</f>
        <v>0</v>
      </c>
      <c r="G1531" s="68" t="s">
        <v>300</v>
      </c>
      <c r="H1531" s="68" t="s">
        <v>889</v>
      </c>
      <c r="I1531" s="68" t="s">
        <v>920</v>
      </c>
      <c r="J1531" s="92" t="s">
        <v>862</v>
      </c>
      <c r="K1531" s="68" t="str">
        <f t="shared" si="23"/>
        <v xml:space="preserve"> Other lead reduction related activity (water)</v>
      </c>
    </row>
    <row r="1532" spans="2:11">
      <c r="B1532" s="68" t="s">
        <v>839</v>
      </c>
      <c r="C1532" s="68" t="s">
        <v>280</v>
      </c>
      <c r="D1532" s="68" t="s">
        <v>500</v>
      </c>
      <c r="E1532" s="68" t="s">
        <v>900</v>
      </c>
      <c r="F1532" s="68">
        <f>IF(Override!$G1596="",'APR Data'!$H1532,Override!$G1596)</f>
        <v>13.507999999999999</v>
      </c>
      <c r="G1532" s="68" t="s">
        <v>300</v>
      </c>
      <c r="H1532" s="68" t="s">
        <v>889</v>
      </c>
      <c r="I1532" s="68" t="s">
        <v>919</v>
      </c>
      <c r="J1532" s="92" t="s">
        <v>863</v>
      </c>
      <c r="K1532" s="68" t="str">
        <f t="shared" si="23"/>
        <v xml:space="preserve"> Meeting lead standards (Total) (water)</v>
      </c>
    </row>
    <row r="1533" spans="2:11">
      <c r="B1533" s="68" t="s">
        <v>839</v>
      </c>
      <c r="C1533" s="68" t="s">
        <v>280</v>
      </c>
      <c r="D1533" s="68" t="s">
        <v>509</v>
      </c>
      <c r="E1533" s="68" t="s">
        <v>900</v>
      </c>
      <c r="F1533" s="68">
        <f>IF(Override!$G1597="",'APR Data'!$H1533,Override!$G1597)</f>
        <v>0</v>
      </c>
      <c r="G1533" s="68" t="s">
        <v>300</v>
      </c>
      <c r="H1533" s="68" t="s">
        <v>889</v>
      </c>
      <c r="I1533" s="68" t="s">
        <v>919</v>
      </c>
      <c r="J1533" s="92" t="s">
        <v>864</v>
      </c>
      <c r="K1533" s="68" t="str">
        <f t="shared" si="23"/>
        <v xml:space="preserve"> Security - SEMD (water)</v>
      </c>
    </row>
    <row r="1534" spans="2:11">
      <c r="B1534" s="68" t="s">
        <v>839</v>
      </c>
      <c r="C1534" s="68" t="s">
        <v>280</v>
      </c>
      <c r="D1534" s="68" t="s">
        <v>518</v>
      </c>
      <c r="E1534" s="68" t="s">
        <v>900</v>
      </c>
      <c r="F1534" s="68">
        <f>IF(Override!$G1598="",'APR Data'!$H1534,Override!$G1598)</f>
        <v>0</v>
      </c>
      <c r="G1534" s="68" t="s">
        <v>300</v>
      </c>
      <c r="H1534" s="68" t="s">
        <v>889</v>
      </c>
      <c r="I1534" s="68" t="s">
        <v>919</v>
      </c>
      <c r="J1534" s="92" t="s">
        <v>865</v>
      </c>
      <c r="K1534" s="68" t="str">
        <f t="shared" si="23"/>
        <v xml:space="preserve"> Security - Non-SEMD (water)</v>
      </c>
    </row>
    <row r="1535" spans="2:11">
      <c r="B1535" s="68" t="s">
        <v>839</v>
      </c>
      <c r="C1535" s="68" t="s">
        <v>280</v>
      </c>
      <c r="D1535" s="68" t="s">
        <v>527</v>
      </c>
      <c r="E1535" s="68" t="s">
        <v>900</v>
      </c>
      <c r="F1535" s="68">
        <f>IF(Override!$G1599="",'APR Data'!$H1535,Override!$G1599)</f>
        <v>0</v>
      </c>
      <c r="G1535" s="68" t="s">
        <v>300</v>
      </c>
      <c r="H1535" s="68" t="s">
        <v>889</v>
      </c>
      <c r="I1535" s="68" t="s">
        <v>919</v>
      </c>
      <c r="J1535" s="92" t="s">
        <v>866</v>
      </c>
      <c r="K1535" s="68" t="str">
        <f t="shared" si="23"/>
        <v xml:space="preserve"> *Additional lines total (water)</v>
      </c>
    </row>
    <row r="1536" spans="2:11">
      <c r="B1536" s="68" t="s">
        <v>839</v>
      </c>
      <c r="C1536" s="68" t="s">
        <v>280</v>
      </c>
      <c r="D1536" s="68" t="s">
        <v>590</v>
      </c>
      <c r="E1536" s="68" t="s">
        <v>900</v>
      </c>
      <c r="F1536" s="68">
        <f>IF(Override!$G1600="",'APR Data'!$H1536,Override!$G1600)</f>
        <v>0</v>
      </c>
      <c r="G1536" s="68" t="s">
        <v>300</v>
      </c>
      <c r="H1536" s="68" t="s">
        <v>889</v>
      </c>
      <c r="I1536" s="68" t="s">
        <v>919</v>
      </c>
      <c r="J1536" s="68" t="s">
        <v>867</v>
      </c>
      <c r="K1536" s="68" t="str">
        <f t="shared" si="23"/>
        <v xml:space="preserve"> Conservation drivers (wastewater)</v>
      </c>
    </row>
    <row r="1537" spans="2:11">
      <c r="B1537" s="68" t="s">
        <v>839</v>
      </c>
      <c r="C1537" s="68" t="s">
        <v>280</v>
      </c>
      <c r="D1537" s="68" t="s">
        <v>599</v>
      </c>
      <c r="E1537" s="68" t="s">
        <v>900</v>
      </c>
      <c r="F1537" s="68">
        <f>IF(Override!$G1601="",'APR Data'!$H1537,Override!$G1601)</f>
        <v>3.4990000000000001</v>
      </c>
      <c r="G1537" s="68" t="s">
        <v>300</v>
      </c>
      <c r="H1537" s="68" t="s">
        <v>889</v>
      </c>
      <c r="I1537" s="68" t="s">
        <v>919</v>
      </c>
      <c r="J1537" s="68" t="s">
        <v>868</v>
      </c>
      <c r="K1537" s="68" t="str">
        <f t="shared" si="23"/>
        <v xml:space="preserve"> Event Duration Monitoring at intermittent discharges (wastewater)</v>
      </c>
    </row>
    <row r="1538" spans="2:11">
      <c r="B1538" s="68" t="s">
        <v>839</v>
      </c>
      <c r="C1538" s="68" t="s">
        <v>280</v>
      </c>
      <c r="D1538" s="68" t="s">
        <v>608</v>
      </c>
      <c r="E1538" s="68" t="s">
        <v>900</v>
      </c>
      <c r="F1538" s="68">
        <f>IF(Override!$G1602="",'APR Data'!$H1538,Override!$G1602)</f>
        <v>11.349</v>
      </c>
      <c r="G1538" s="68" t="s">
        <v>300</v>
      </c>
      <c r="H1538" s="68" t="s">
        <v>889</v>
      </c>
      <c r="I1538" s="68" t="s">
        <v>919</v>
      </c>
      <c r="J1538" s="68" t="s">
        <v>869</v>
      </c>
      <c r="K1538" s="68" t="str">
        <f t="shared" si="23"/>
        <v xml:space="preserve"> Flow monitoring at sewage treatment works (wastewater)</v>
      </c>
    </row>
    <row r="1539" spans="2:11">
      <c r="B1539" s="68" t="s">
        <v>839</v>
      </c>
      <c r="C1539" s="68" t="s">
        <v>280</v>
      </c>
      <c r="D1539" s="68" t="s">
        <v>617</v>
      </c>
      <c r="E1539" s="68" t="s">
        <v>900</v>
      </c>
      <c r="F1539" s="68">
        <f>IF(Override!$G1603="",'APR Data'!$H1539,Override!$G1603)</f>
        <v>25.065000000000001</v>
      </c>
      <c r="G1539" s="68" t="s">
        <v>300</v>
      </c>
      <c r="H1539" s="68" t="s">
        <v>889</v>
      </c>
      <c r="I1539" s="68" t="s">
        <v>919</v>
      </c>
      <c r="J1539" s="68" t="s">
        <v>870</v>
      </c>
      <c r="K1539" s="68" t="str">
        <f t="shared" si="23"/>
        <v xml:space="preserve"> Schemes to increase flow to full treatment (wastewater)</v>
      </c>
    </row>
    <row r="1540" spans="2:11">
      <c r="B1540" s="68" t="s">
        <v>839</v>
      </c>
      <c r="C1540" s="68" t="s">
        <v>280</v>
      </c>
      <c r="D1540" s="68" t="s">
        <v>626</v>
      </c>
      <c r="E1540" s="68" t="s">
        <v>900</v>
      </c>
      <c r="F1540" s="68">
        <f>IF(Override!$G1604="",'APR Data'!$H1540,Override!$G1604)</f>
        <v>52.369</v>
      </c>
      <c r="G1540" s="68" t="s">
        <v>300</v>
      </c>
      <c r="H1540" s="68" t="s">
        <v>889</v>
      </c>
      <c r="I1540" s="68" t="s">
        <v>919</v>
      </c>
      <c r="J1540" s="68" t="s">
        <v>871</v>
      </c>
      <c r="K1540" s="68" t="str">
        <f t="shared" si="23"/>
        <v xml:space="preserve"> Schemes to increase storm tank capacity (wastewater)</v>
      </c>
    </row>
    <row r="1541" spans="2:11">
      <c r="B1541" s="68" t="s">
        <v>839</v>
      </c>
      <c r="C1541" s="68" t="s">
        <v>280</v>
      </c>
      <c r="D1541" s="68" t="s">
        <v>818</v>
      </c>
      <c r="E1541" s="68" t="s">
        <v>900</v>
      </c>
      <c r="F1541" s="68">
        <f>IF(Override!$G1605="",'APR Data'!$H1541,Override!$G1605)</f>
        <v>70.254999999999995</v>
      </c>
      <c r="G1541" s="68" t="s">
        <v>300</v>
      </c>
      <c r="H1541" s="68" t="s">
        <v>889</v>
      </c>
      <c r="I1541" s="68" t="s">
        <v>919</v>
      </c>
      <c r="J1541" s="68" t="s">
        <v>872</v>
      </c>
      <c r="K1541" s="68" t="str">
        <f t="shared" si="23"/>
        <v xml:space="preserve"> Storage schemes to reduce spill frequency at CSOs, storm tanks, etc (wastewater)</v>
      </c>
    </row>
    <row r="1542" spans="2:11">
      <c r="B1542" s="68" t="s">
        <v>839</v>
      </c>
      <c r="C1542" s="68" t="s">
        <v>280</v>
      </c>
      <c r="D1542" s="68" t="s">
        <v>635</v>
      </c>
      <c r="E1542" s="68" t="s">
        <v>900</v>
      </c>
      <c r="F1542" s="68">
        <f>IF(Override!$G1606="",'APR Data'!$H1542,Override!$G1606)</f>
        <v>13.86</v>
      </c>
      <c r="G1542" s="68" t="s">
        <v>300</v>
      </c>
      <c r="H1542" s="68" t="s">
        <v>889</v>
      </c>
      <c r="I1542" s="68" t="s">
        <v>919</v>
      </c>
      <c r="J1542" s="68" t="s">
        <v>873</v>
      </c>
      <c r="K1542" s="68" t="str">
        <f t="shared" si="23"/>
        <v xml:space="preserve"> Chemical removals schemes (wastewater)</v>
      </c>
    </row>
    <row r="1543" spans="2:11">
      <c r="B1543" s="68" t="s">
        <v>839</v>
      </c>
      <c r="C1543" s="68" t="s">
        <v>280</v>
      </c>
      <c r="D1543" s="68" t="s">
        <v>644</v>
      </c>
      <c r="E1543" s="68" t="s">
        <v>900</v>
      </c>
      <c r="F1543" s="68">
        <f>IF(Override!$G1607="",'APR Data'!$H1543,Override!$G1607)</f>
        <v>2.5550000000000002</v>
      </c>
      <c r="G1543" s="68" t="s">
        <v>300</v>
      </c>
      <c r="H1543" s="68" t="s">
        <v>889</v>
      </c>
      <c r="I1543" s="68" t="s">
        <v>919</v>
      </c>
      <c r="J1543" s="68" t="s">
        <v>874</v>
      </c>
      <c r="K1543" s="68" t="str">
        <f t="shared" ref="K1543:K1606" si="24">RIGHT(D1543,LEN(D1543)-15)</f>
        <v xml:space="preserve"> Chemicals monitoring/ investigations/ options appraisals (wastewater)</v>
      </c>
    </row>
    <row r="1544" spans="2:11">
      <c r="B1544" s="68" t="s">
        <v>839</v>
      </c>
      <c r="C1544" s="68" t="s">
        <v>280</v>
      </c>
      <c r="D1544" s="68" t="s">
        <v>650</v>
      </c>
      <c r="E1544" s="68" t="s">
        <v>900</v>
      </c>
      <c r="F1544" s="68">
        <f>IF(Override!$G1608="",'APR Data'!$H1544,Override!$G1608)</f>
        <v>0</v>
      </c>
      <c r="G1544" s="68" t="s">
        <v>300</v>
      </c>
      <c r="H1544" s="68" t="s">
        <v>889</v>
      </c>
      <c r="I1544" s="68" t="s">
        <v>919</v>
      </c>
      <c r="J1544" s="68" t="s">
        <v>875</v>
      </c>
      <c r="K1544" s="68" t="str">
        <f t="shared" si="24"/>
        <v xml:space="preserve"> Nitrogen removal (wastewater)</v>
      </c>
    </row>
    <row r="1545" spans="2:11">
      <c r="B1545" s="68" t="s">
        <v>839</v>
      </c>
      <c r="C1545" s="68" t="s">
        <v>280</v>
      </c>
      <c r="D1545" s="68" t="s">
        <v>659</v>
      </c>
      <c r="E1545" s="68" t="s">
        <v>900</v>
      </c>
      <c r="F1545" s="68">
        <f>IF(Override!$G1609="",'APR Data'!$H1545,Override!$G1609)</f>
        <v>685.89</v>
      </c>
      <c r="G1545" s="68" t="s">
        <v>300</v>
      </c>
      <c r="H1545" s="68" t="s">
        <v>889</v>
      </c>
      <c r="I1545" s="68" t="s">
        <v>919</v>
      </c>
      <c r="J1545" s="68" t="s">
        <v>876</v>
      </c>
      <c r="K1545" s="68" t="str">
        <f t="shared" si="24"/>
        <v xml:space="preserve"> Phosphorus removal (wastewater)</v>
      </c>
    </row>
    <row r="1546" spans="2:11">
      <c r="B1546" s="68" t="s">
        <v>839</v>
      </c>
      <c r="C1546" s="68" t="s">
        <v>280</v>
      </c>
      <c r="D1546" s="68" t="s">
        <v>668</v>
      </c>
      <c r="E1546" s="68" t="s">
        <v>900</v>
      </c>
      <c r="F1546" s="68">
        <f>IF(Override!$G1610="",'APR Data'!$H1546,Override!$G1610)</f>
        <v>12.442</v>
      </c>
      <c r="G1546" s="68" t="s">
        <v>300</v>
      </c>
      <c r="H1546" s="68" t="s">
        <v>889</v>
      </c>
      <c r="I1546" s="68" t="s">
        <v>919</v>
      </c>
      <c r="J1546" s="68" t="s">
        <v>877</v>
      </c>
      <c r="K1546" s="68" t="str">
        <f t="shared" si="24"/>
        <v xml:space="preserve"> Reduction of sanitary parameters (wastewater)</v>
      </c>
    </row>
    <row r="1547" spans="2:11">
      <c r="B1547" s="68" t="s">
        <v>839</v>
      </c>
      <c r="C1547" s="68" t="s">
        <v>280</v>
      </c>
      <c r="D1547" s="68" t="s">
        <v>677</v>
      </c>
      <c r="E1547" s="68" t="s">
        <v>900</v>
      </c>
      <c r="F1547" s="68">
        <f>IF(Override!$G1611="",'APR Data'!$H1547,Override!$G1611)</f>
        <v>0</v>
      </c>
      <c r="G1547" s="68" t="s">
        <v>300</v>
      </c>
      <c r="H1547" s="68" t="s">
        <v>889</v>
      </c>
      <c r="I1547" s="68" t="s">
        <v>919</v>
      </c>
      <c r="J1547" s="68" t="s">
        <v>878</v>
      </c>
      <c r="K1547" s="68" t="str">
        <f t="shared" si="24"/>
        <v xml:space="preserve"> UV disinfection (or similar) (wastewater)</v>
      </c>
    </row>
    <row r="1548" spans="2:11">
      <c r="B1548" s="68" t="s">
        <v>839</v>
      </c>
      <c r="C1548" s="68" t="s">
        <v>280</v>
      </c>
      <c r="D1548" s="68" t="s">
        <v>686</v>
      </c>
      <c r="E1548" s="68" t="s">
        <v>900</v>
      </c>
      <c r="F1548" s="68">
        <f>IF(Override!$G1612="",'APR Data'!$H1548,Override!$G1612)</f>
        <v>41.997999999999998</v>
      </c>
      <c r="G1548" s="68" t="s">
        <v>300</v>
      </c>
      <c r="H1548" s="68" t="s">
        <v>889</v>
      </c>
      <c r="I1548" s="68" t="s">
        <v>919</v>
      </c>
      <c r="J1548" s="68" t="s">
        <v>879</v>
      </c>
      <c r="K1548" s="68" t="str">
        <f t="shared" si="24"/>
        <v xml:space="preserve"> Investigations (wastewater)</v>
      </c>
    </row>
    <row r="1549" spans="2:11">
      <c r="B1549" s="68" t="s">
        <v>839</v>
      </c>
      <c r="C1549" s="68" t="s">
        <v>280</v>
      </c>
      <c r="D1549" s="68" t="s">
        <v>692</v>
      </c>
      <c r="E1549" s="68" t="s">
        <v>900</v>
      </c>
      <c r="F1549" s="68">
        <f>IF(Override!$G1615="",'APR Data'!$H1549,Override!$G1615)</f>
        <v>1.266</v>
      </c>
      <c r="G1549" s="68" t="s">
        <v>300</v>
      </c>
      <c r="H1549" s="68" t="s">
        <v>889</v>
      </c>
      <c r="I1549" s="68" t="s">
        <v>919</v>
      </c>
      <c r="J1549" s="68" t="s">
        <v>880</v>
      </c>
      <c r="K1549" s="68" t="str">
        <f t="shared" si="24"/>
        <v xml:space="preserve"> First time sewerage (wastewater)</v>
      </c>
    </row>
    <row r="1550" spans="2:11">
      <c r="B1550" s="68" t="s">
        <v>839</v>
      </c>
      <c r="C1550" s="68" t="s">
        <v>280</v>
      </c>
      <c r="D1550" s="68" t="s">
        <v>701</v>
      </c>
      <c r="E1550" s="68" t="s">
        <v>900</v>
      </c>
      <c r="F1550" s="68">
        <f>IF(Override!$G1616="",'APR Data'!$H1550,Override!$G1616)</f>
        <v>43.286000000000001</v>
      </c>
      <c r="G1550" s="68" t="s">
        <v>300</v>
      </c>
      <c r="H1550" s="68" t="s">
        <v>889</v>
      </c>
      <c r="I1550" s="68" t="s">
        <v>919</v>
      </c>
      <c r="J1550" s="68" t="s">
        <v>881</v>
      </c>
      <c r="K1550" s="68" t="str">
        <f t="shared" si="24"/>
        <v xml:space="preserve"> Sludge enhancement (quality) (wastewater)</v>
      </c>
    </row>
    <row r="1551" spans="2:11">
      <c r="B1551" s="68" t="s">
        <v>839</v>
      </c>
      <c r="C1551" s="68" t="s">
        <v>280</v>
      </c>
      <c r="D1551" s="68" t="s">
        <v>710</v>
      </c>
      <c r="E1551" s="68" t="s">
        <v>900</v>
      </c>
      <c r="F1551" s="68">
        <f>IF(Override!$G1617="",'APR Data'!$H1551,Override!$G1617)</f>
        <v>0</v>
      </c>
      <c r="G1551" s="68" t="s">
        <v>300</v>
      </c>
      <c r="H1551" s="68" t="s">
        <v>889</v>
      </c>
      <c r="I1551" s="68" t="s">
        <v>919</v>
      </c>
      <c r="J1551" s="68" t="s">
        <v>882</v>
      </c>
      <c r="K1551" s="68" t="str">
        <f t="shared" si="24"/>
        <v xml:space="preserve"> Sludge enhancement (growth) (wastewater)</v>
      </c>
    </row>
    <row r="1552" spans="2:11">
      <c r="B1552" s="68" t="s">
        <v>839</v>
      </c>
      <c r="C1552" s="68" t="s">
        <v>280</v>
      </c>
      <c r="D1552" s="68" t="s">
        <v>719</v>
      </c>
      <c r="E1552" s="68" t="s">
        <v>900</v>
      </c>
      <c r="F1552" s="68">
        <f>IF(Override!$G1618="",'APR Data'!$H1552,Override!$G1618)</f>
        <v>0</v>
      </c>
      <c r="G1552" s="68" t="s">
        <v>300</v>
      </c>
      <c r="H1552" s="68" t="s">
        <v>889</v>
      </c>
      <c r="I1552" s="68" t="s">
        <v>919</v>
      </c>
      <c r="J1552" s="68" t="s">
        <v>883</v>
      </c>
      <c r="K1552" s="68" t="str">
        <f t="shared" si="24"/>
        <v xml:space="preserve"> Odour (wastewater)</v>
      </c>
    </row>
    <row r="1553" spans="2:11">
      <c r="B1553" s="68" t="s">
        <v>839</v>
      </c>
      <c r="C1553" s="68" t="s">
        <v>280</v>
      </c>
      <c r="D1553" s="68" t="s">
        <v>728</v>
      </c>
      <c r="E1553" s="68" t="s">
        <v>900</v>
      </c>
      <c r="F1553" s="68">
        <f>IF(Override!$G1619="",'APR Data'!$H1553,Override!$G1619)</f>
        <v>0</v>
      </c>
      <c r="G1553" s="68" t="s">
        <v>300</v>
      </c>
      <c r="H1553" s="68" t="s">
        <v>889</v>
      </c>
      <c r="I1553" s="68" t="s">
        <v>919</v>
      </c>
      <c r="J1553" s="68" t="s">
        <v>884</v>
      </c>
      <c r="K1553" s="68" t="str">
        <f t="shared" si="24"/>
        <v xml:space="preserve"> Enhancing resilience to low probability high consequence events (wastewater)</v>
      </c>
    </row>
    <row r="1554" spans="2:11">
      <c r="B1554" s="68" t="s">
        <v>839</v>
      </c>
      <c r="C1554" s="68" t="s">
        <v>280</v>
      </c>
      <c r="D1554" s="68" t="s">
        <v>737</v>
      </c>
      <c r="E1554" s="68" t="s">
        <v>900</v>
      </c>
      <c r="F1554" s="68">
        <f>IF(Override!$G1620="",'APR Data'!$H1554,Override!$G1620)</f>
        <v>0</v>
      </c>
      <c r="G1554" s="68" t="s">
        <v>300</v>
      </c>
      <c r="H1554" s="68" t="s">
        <v>889</v>
      </c>
      <c r="I1554" s="68" t="s">
        <v>919</v>
      </c>
      <c r="J1554" s="68" t="s">
        <v>885</v>
      </c>
      <c r="K1554" s="68" t="str">
        <f t="shared" si="24"/>
        <v xml:space="preserve"> Security - SEMD (wastewater)</v>
      </c>
    </row>
    <row r="1555" spans="2:11">
      <c r="B1555" s="68" t="s">
        <v>839</v>
      </c>
      <c r="C1555" s="68" t="s">
        <v>280</v>
      </c>
      <c r="D1555" s="68" t="s">
        <v>746</v>
      </c>
      <c r="E1555" s="68" t="s">
        <v>900</v>
      </c>
      <c r="F1555" s="68">
        <f>IF(Override!$G1621="",'APR Data'!$H1555,Override!$G1621)</f>
        <v>0.35299999999999998</v>
      </c>
      <c r="G1555" s="68" t="s">
        <v>300</v>
      </c>
      <c r="H1555" s="68" t="s">
        <v>889</v>
      </c>
      <c r="I1555" s="68" t="s">
        <v>919</v>
      </c>
      <c r="J1555" s="68" t="s">
        <v>886</v>
      </c>
      <c r="K1555" s="68" t="str">
        <f t="shared" si="24"/>
        <v xml:space="preserve"> Security - Non-SEMD (wastewater)</v>
      </c>
    </row>
    <row r="1556" spans="2:11">
      <c r="B1556" s="68" t="s">
        <v>839</v>
      </c>
      <c r="C1556" s="68" t="s">
        <v>280</v>
      </c>
      <c r="D1556" s="68" t="s">
        <v>755</v>
      </c>
      <c r="E1556" s="68" t="s">
        <v>900</v>
      </c>
      <c r="F1556" s="68">
        <f>IF(Override!$G1622="",'APR Data'!$H1556,Override!$G1622)</f>
        <v>8.0399999999999991</v>
      </c>
      <c r="G1556" s="68" t="s">
        <v>300</v>
      </c>
      <c r="H1556" s="68" t="s">
        <v>889</v>
      </c>
      <c r="I1556" s="68" t="s">
        <v>919</v>
      </c>
      <c r="J1556" s="68" t="s">
        <v>887</v>
      </c>
      <c r="K1556" s="68" t="str">
        <f t="shared" si="24"/>
        <v xml:space="preserve"> *Additional lines total (wastewater)</v>
      </c>
    </row>
    <row r="1557" spans="2:11">
      <c r="B1557" s="68" t="s">
        <v>839</v>
      </c>
      <c r="C1557" s="68" t="s">
        <v>281</v>
      </c>
      <c r="D1557" s="68" t="s">
        <v>302</v>
      </c>
      <c r="E1557" s="68" t="s">
        <v>900</v>
      </c>
      <c r="F1557" s="68">
        <f>IF(Override!$G1623="",'APR Data'!$H1557,Override!$G1623)</f>
        <v>8.8428463594178588</v>
      </c>
      <c r="G1557" s="68" t="s">
        <v>300</v>
      </c>
      <c r="H1557" s="68" t="s">
        <v>840</v>
      </c>
      <c r="I1557" s="68" t="s">
        <v>919</v>
      </c>
      <c r="J1557" s="92" t="s">
        <v>841</v>
      </c>
      <c r="K1557" s="68" t="str">
        <f t="shared" si="24"/>
        <v>Ecological improvements at abstractions (water)</v>
      </c>
    </row>
    <row r="1558" spans="2:11">
      <c r="B1558" s="68" t="s">
        <v>839</v>
      </c>
      <c r="C1558" s="68" t="s">
        <v>281</v>
      </c>
      <c r="D1558" s="68" t="s">
        <v>311</v>
      </c>
      <c r="E1558" s="68" t="s">
        <v>900</v>
      </c>
      <c r="F1558" s="68">
        <f>IF(Override!$G1624="",'APR Data'!$H1558,Override!$G1624)</f>
        <v>0</v>
      </c>
      <c r="G1558" s="68" t="s">
        <v>300</v>
      </c>
      <c r="H1558" s="68" t="s">
        <v>840</v>
      </c>
      <c r="I1558" s="68" t="s">
        <v>919</v>
      </c>
      <c r="J1558" s="92" t="s">
        <v>842</v>
      </c>
      <c r="K1558" s="68" t="str">
        <f t="shared" si="24"/>
        <v>Eels Regulations (measures at intakes) (water)</v>
      </c>
    </row>
    <row r="1559" spans="2:11">
      <c r="B1559" s="68" t="s">
        <v>839</v>
      </c>
      <c r="C1559" s="68" t="s">
        <v>281</v>
      </c>
      <c r="D1559" s="68" t="s">
        <v>320</v>
      </c>
      <c r="E1559" s="68" t="s">
        <v>900</v>
      </c>
      <c r="F1559" s="68">
        <f>IF(Override!$G1625="",'APR Data'!$H1559,Override!$G1625)</f>
        <v>0.27455623911272675</v>
      </c>
      <c r="G1559" s="68" t="s">
        <v>300</v>
      </c>
      <c r="H1559" s="68" t="s">
        <v>840</v>
      </c>
      <c r="I1559" s="68" t="s">
        <v>919</v>
      </c>
      <c r="J1559" s="92" t="s">
        <v>843</v>
      </c>
      <c r="K1559" s="68" t="str">
        <f t="shared" si="24"/>
        <v>Invasive Non Native Species (water)</v>
      </c>
    </row>
    <row r="1560" spans="2:11">
      <c r="B1560" s="68" t="s">
        <v>839</v>
      </c>
      <c r="C1560" s="68" t="s">
        <v>281</v>
      </c>
      <c r="D1560" s="68" t="s">
        <v>329</v>
      </c>
      <c r="E1560" s="68" t="s">
        <v>900</v>
      </c>
      <c r="F1560" s="68">
        <f>IF(Override!$G1626="",'APR Data'!$H1560,Override!$G1626)</f>
        <v>6.99392050928382E-2</v>
      </c>
      <c r="G1560" s="68" t="s">
        <v>300</v>
      </c>
      <c r="H1560" s="68" t="s">
        <v>840</v>
      </c>
      <c r="I1560" s="68" t="s">
        <v>919</v>
      </c>
      <c r="J1560" s="68" t="s">
        <v>844</v>
      </c>
      <c r="K1560" s="68" t="str">
        <f t="shared" si="24"/>
        <v>Drinking Water Protected Areas (schemes) (water)</v>
      </c>
    </row>
    <row r="1561" spans="2:11">
      <c r="B1561" s="68" t="s">
        <v>839</v>
      </c>
      <c r="C1561" s="68" t="s">
        <v>281</v>
      </c>
      <c r="D1561" s="68" t="s">
        <v>338</v>
      </c>
      <c r="E1561" s="68" t="s">
        <v>900</v>
      </c>
      <c r="F1561" s="68">
        <f>IF(Override!$G1627="",'APR Data'!$H1561,Override!$G1627)</f>
        <v>43.542540691696871</v>
      </c>
      <c r="G1561" s="68" t="s">
        <v>300</v>
      </c>
      <c r="H1561" s="68" t="s">
        <v>840</v>
      </c>
      <c r="I1561" s="68" t="s">
        <v>919</v>
      </c>
      <c r="J1561" s="92" t="s">
        <v>845</v>
      </c>
      <c r="K1561" s="68" t="str">
        <f t="shared" si="24"/>
        <v>Water Framework Directive measure (water)</v>
      </c>
    </row>
    <row r="1562" spans="2:11">
      <c r="B1562" s="68" t="s">
        <v>839</v>
      </c>
      <c r="C1562" s="68" t="s">
        <v>281</v>
      </c>
      <c r="D1562" s="68" t="s">
        <v>347</v>
      </c>
      <c r="E1562" s="68" t="s">
        <v>900</v>
      </c>
      <c r="F1562" s="68">
        <f>IF(Override!$G1628="",'APR Data'!$H1562,Override!$G1628)</f>
        <v>5.2703020676377346</v>
      </c>
      <c r="G1562" s="68" t="s">
        <v>300</v>
      </c>
      <c r="H1562" s="68" t="s">
        <v>840</v>
      </c>
      <c r="I1562" s="68" t="s">
        <v>919</v>
      </c>
      <c r="J1562" s="92" t="s">
        <v>846</v>
      </c>
      <c r="K1562" s="68" t="str">
        <f t="shared" si="24"/>
        <v>Investigations (water)</v>
      </c>
    </row>
    <row r="1563" spans="2:11">
      <c r="B1563" s="68" t="s">
        <v>839</v>
      </c>
      <c r="C1563" s="68" t="s">
        <v>281</v>
      </c>
      <c r="D1563" s="68" t="s">
        <v>356</v>
      </c>
      <c r="E1563" s="68" t="s">
        <v>900</v>
      </c>
      <c r="F1563" s="68">
        <f>IF(Override!$G1629="",'APR Data'!$H1563,Override!$G1629)</f>
        <v>6.5023351692693465</v>
      </c>
      <c r="G1563" s="68" t="s">
        <v>300</v>
      </c>
      <c r="H1563" s="68" t="s">
        <v>840</v>
      </c>
      <c r="I1563" s="68" t="s">
        <v>919</v>
      </c>
      <c r="J1563" s="92" t="s">
        <v>847</v>
      </c>
      <c r="K1563" s="68" t="str">
        <f t="shared" si="24"/>
        <v>Supply-side improvements delivering benefits in 2020-2025 (water)</v>
      </c>
    </row>
    <row r="1564" spans="2:11">
      <c r="B1564" s="68" t="s">
        <v>839</v>
      </c>
      <c r="C1564" s="68" t="s">
        <v>281</v>
      </c>
      <c r="D1564" s="68" t="s">
        <v>365</v>
      </c>
      <c r="E1564" s="68" t="s">
        <v>900</v>
      </c>
      <c r="F1564" s="68">
        <f>IF(Override!$G1630="",'APR Data'!$H1564,Override!$G1630)</f>
        <v>26.10454268022832</v>
      </c>
      <c r="G1564" s="68" t="s">
        <v>300</v>
      </c>
      <c r="H1564" s="68" t="s">
        <v>840</v>
      </c>
      <c r="I1564" s="68" t="s">
        <v>919</v>
      </c>
      <c r="J1564" s="92" t="s">
        <v>848</v>
      </c>
      <c r="K1564" s="68" t="str">
        <f t="shared" si="24"/>
        <v>Demand-side improvements delivering benefits in 2020-2025 (excl leakage and metering) (water)</v>
      </c>
    </row>
    <row r="1565" spans="2:11">
      <c r="B1565" s="68" t="s">
        <v>839</v>
      </c>
      <c r="C1565" s="68" t="s">
        <v>281</v>
      </c>
      <c r="D1565" s="68" t="s">
        <v>374</v>
      </c>
      <c r="E1565" s="68" t="s">
        <v>900</v>
      </c>
      <c r="F1565" s="68">
        <f>IF(Override!$G1631="",'APR Data'!$H1565,Override!$G1631)</f>
        <v>0</v>
      </c>
      <c r="G1565" s="68" t="s">
        <v>300</v>
      </c>
      <c r="H1565" s="68" t="s">
        <v>840</v>
      </c>
      <c r="I1565" s="68" t="s">
        <v>919</v>
      </c>
      <c r="J1565" s="92" t="s">
        <v>849</v>
      </c>
      <c r="K1565" s="68" t="str">
        <f t="shared" si="24"/>
        <v>Leakage improvements delivering benefits in 2020-2025 (water)</v>
      </c>
    </row>
    <row r="1566" spans="2:11">
      <c r="B1566" s="68" t="s">
        <v>839</v>
      </c>
      <c r="C1566" s="68" t="s">
        <v>281</v>
      </c>
      <c r="D1566" s="68" t="s">
        <v>383</v>
      </c>
      <c r="E1566" s="68" t="s">
        <v>900</v>
      </c>
      <c r="F1566" s="68">
        <f>IF(Override!$G1632="",'APR Data'!$H1566,Override!$G1632)</f>
        <v>0</v>
      </c>
      <c r="G1566" s="68" t="s">
        <v>300</v>
      </c>
      <c r="H1566" s="68" t="s">
        <v>840</v>
      </c>
      <c r="I1566" s="68" t="s">
        <v>919</v>
      </c>
      <c r="J1566" s="92" t="s">
        <v>850</v>
      </c>
      <c r="K1566" s="68" t="str">
        <f t="shared" si="24"/>
        <v>Internal interconnectors delivering benefits in 2020-2025 (water)</v>
      </c>
    </row>
    <row r="1567" spans="2:11">
      <c r="B1567" s="68" t="s">
        <v>839</v>
      </c>
      <c r="C1567" s="68" t="s">
        <v>281</v>
      </c>
      <c r="D1567" s="68" t="s">
        <v>826</v>
      </c>
      <c r="E1567" s="68" t="s">
        <v>900</v>
      </c>
      <c r="F1567" s="68">
        <f>IF(Override!$G1633="",'APR Data'!$H1567,Override!$G1633)</f>
        <v>24.575053431260237</v>
      </c>
      <c r="G1567" s="68" t="s">
        <v>300</v>
      </c>
      <c r="H1567" s="68" t="s">
        <v>840</v>
      </c>
      <c r="I1567" s="68" t="s">
        <v>919</v>
      </c>
      <c r="J1567" s="92" t="s">
        <v>851</v>
      </c>
      <c r="K1567" s="68" t="str">
        <f t="shared" si="24"/>
        <v>Supply demand balance improvements delivering benefits starting from 2026 (water)</v>
      </c>
    </row>
    <row r="1568" spans="2:11">
      <c r="B1568" s="68" t="s">
        <v>839</v>
      </c>
      <c r="C1568" s="68" t="s">
        <v>281</v>
      </c>
      <c r="D1568" s="68" t="s">
        <v>401</v>
      </c>
      <c r="E1568" s="68" t="s">
        <v>900</v>
      </c>
      <c r="F1568" s="68">
        <f>IF(Override!$G1634="",'APR Data'!$H1568,Override!$G1634)</f>
        <v>28.808474632853034</v>
      </c>
      <c r="G1568" s="68" t="s">
        <v>300</v>
      </c>
      <c r="H1568" s="68" t="s">
        <v>840</v>
      </c>
      <c r="I1568" s="68" t="s">
        <v>919</v>
      </c>
      <c r="J1568" s="92" t="s">
        <v>852</v>
      </c>
      <c r="K1568" s="68" t="str">
        <f t="shared" si="24"/>
        <v>Strategic regional water resources (water)</v>
      </c>
    </row>
    <row r="1569" spans="2:11">
      <c r="B1569" s="68" t="s">
        <v>839</v>
      </c>
      <c r="C1569" s="68" t="s">
        <v>281</v>
      </c>
      <c r="D1569" s="68" t="s">
        <v>410</v>
      </c>
      <c r="E1569" s="68" t="s">
        <v>900</v>
      </c>
      <c r="F1569" s="68">
        <f>IF(Override!$G1635="",'APR Data'!$H1569,Override!$G1635)</f>
        <v>72.357049670645139</v>
      </c>
      <c r="G1569" s="68" t="s">
        <v>300</v>
      </c>
      <c r="H1569" s="68" t="s">
        <v>840</v>
      </c>
      <c r="I1569" s="68" t="s">
        <v>919</v>
      </c>
      <c r="J1569" s="92" t="s">
        <v>853</v>
      </c>
      <c r="K1569" s="68" t="str">
        <f t="shared" si="24"/>
        <v>Total metering expenditure  (water)</v>
      </c>
    </row>
    <row r="1570" spans="2:11">
      <c r="B1570" s="68" t="s">
        <v>839</v>
      </c>
      <c r="C1570" s="68" t="s">
        <v>281</v>
      </c>
      <c r="D1570" s="68" t="s">
        <v>419</v>
      </c>
      <c r="E1570" s="68" t="s">
        <v>900</v>
      </c>
      <c r="F1570" s="68">
        <f>IF(Override!$G1636="",'APR Data'!$H1570,Override!$G1636)</f>
        <v>0.29299999999999998</v>
      </c>
      <c r="G1570" s="68" t="s">
        <v>300</v>
      </c>
      <c r="H1570" s="68" t="s">
        <v>840</v>
      </c>
      <c r="I1570" s="68" t="s">
        <v>919</v>
      </c>
      <c r="J1570" s="92" t="s">
        <v>854</v>
      </c>
      <c r="K1570" s="68" t="str">
        <f t="shared" si="24"/>
        <v>Improvments to taste, odour and colour (water)</v>
      </c>
    </row>
    <row r="1571" spans="2:11">
      <c r="B1571" s="68" t="s">
        <v>839</v>
      </c>
      <c r="C1571" s="68" t="s">
        <v>281</v>
      </c>
      <c r="D1571" s="68" t="s">
        <v>428</v>
      </c>
      <c r="E1571" s="68" t="s">
        <v>900</v>
      </c>
      <c r="F1571" s="68">
        <f>IF(Override!$G1637="",'APR Data'!$H1571,Override!$G1637)</f>
        <v>0</v>
      </c>
      <c r="G1571" s="68" t="s">
        <v>300</v>
      </c>
      <c r="H1571" s="68" t="s">
        <v>840</v>
      </c>
      <c r="I1571" s="68" t="s">
        <v>920</v>
      </c>
      <c r="J1571" s="92" t="s">
        <v>855</v>
      </c>
      <c r="K1571" s="68" t="str">
        <f t="shared" si="24"/>
        <v>Addressing raw water deterioration (grey solutions) (water)</v>
      </c>
    </row>
    <row r="1572" spans="2:11">
      <c r="B1572" s="68" t="s">
        <v>839</v>
      </c>
      <c r="C1572" s="68" t="s">
        <v>281</v>
      </c>
      <c r="D1572" s="68" t="s">
        <v>436</v>
      </c>
      <c r="E1572" s="68" t="s">
        <v>900</v>
      </c>
      <c r="F1572" s="68">
        <f>IF(Override!$G1638="",'APR Data'!$H1572,Override!$G1638)</f>
        <v>0</v>
      </c>
      <c r="G1572" s="68" t="s">
        <v>300</v>
      </c>
      <c r="H1572" s="68" t="s">
        <v>840</v>
      </c>
      <c r="I1572" s="68" t="s">
        <v>920</v>
      </c>
      <c r="J1572" s="92" t="s">
        <v>856</v>
      </c>
      <c r="K1572" s="68" t="str">
        <f t="shared" si="24"/>
        <v>Addressing raw water deterioration (green solutions) (water)</v>
      </c>
    </row>
    <row r="1573" spans="2:11">
      <c r="B1573" s="68" t="s">
        <v>839</v>
      </c>
      <c r="C1573" s="68" t="s">
        <v>281</v>
      </c>
      <c r="D1573" s="68" t="s">
        <v>442</v>
      </c>
      <c r="E1573" s="68" t="s">
        <v>900</v>
      </c>
      <c r="F1573" s="68">
        <f>IF(Override!$G1639="",'APR Data'!$H1573,Override!$G1639)</f>
        <v>23.93911642901341</v>
      </c>
      <c r="G1573" s="68" t="s">
        <v>300</v>
      </c>
      <c r="H1573" s="68" t="s">
        <v>840</v>
      </c>
      <c r="I1573" s="68" t="s">
        <v>919</v>
      </c>
      <c r="J1573" s="92" t="s">
        <v>857</v>
      </c>
      <c r="K1573" s="68" t="str">
        <f t="shared" si="24"/>
        <v>Addressing raw water deterioration (total) (water)</v>
      </c>
    </row>
    <row r="1574" spans="2:11">
      <c r="B1574" s="68" t="s">
        <v>839</v>
      </c>
      <c r="C1574" s="68" t="s">
        <v>281</v>
      </c>
      <c r="D1574" s="68" t="s">
        <v>449</v>
      </c>
      <c r="E1574" s="68" t="s">
        <v>900</v>
      </c>
      <c r="F1574" s="68">
        <f>IF(Override!$G1640="",'APR Data'!$H1574,Override!$G1640)</f>
        <v>4.5915044763957476E-2</v>
      </c>
      <c r="G1574" s="68" t="s">
        <v>300</v>
      </c>
      <c r="H1574" s="68" t="s">
        <v>840</v>
      </c>
      <c r="I1574" s="68" t="s">
        <v>919</v>
      </c>
      <c r="J1574" s="92" t="s">
        <v>858</v>
      </c>
      <c r="K1574" s="68" t="str">
        <f t="shared" si="24"/>
        <v>Improvements to river flow (water)</v>
      </c>
    </row>
    <row r="1575" spans="2:11">
      <c r="B1575" s="68" t="s">
        <v>839</v>
      </c>
      <c r="C1575" s="68" t="s">
        <v>281</v>
      </c>
      <c r="D1575" s="68" t="s">
        <v>458</v>
      </c>
      <c r="E1575" s="68" t="s">
        <v>900</v>
      </c>
      <c r="F1575" s="68">
        <f>IF(Override!$G1641="",'APR Data'!$H1575,Override!$G1641)</f>
        <v>10.913310194486552</v>
      </c>
      <c r="G1575" s="68" t="s">
        <v>300</v>
      </c>
      <c r="H1575" s="68" t="s">
        <v>840</v>
      </c>
      <c r="I1575" s="68" t="s">
        <v>919</v>
      </c>
      <c r="J1575" s="92" t="s">
        <v>859</v>
      </c>
      <c r="K1575" s="68" t="str">
        <f t="shared" si="24"/>
        <v>Enhancing resilience to low probability high consequence events (water)</v>
      </c>
    </row>
    <row r="1576" spans="2:11">
      <c r="B1576" s="68" t="s">
        <v>839</v>
      </c>
      <c r="C1576" s="68" t="s">
        <v>281</v>
      </c>
      <c r="D1576" s="68" t="s">
        <v>467</v>
      </c>
      <c r="E1576" s="68" t="s">
        <v>900</v>
      </c>
      <c r="F1576" s="68">
        <f>IF(Override!$G1642="",'APR Data'!$H1576,Override!$G1642)</f>
        <v>0</v>
      </c>
      <c r="G1576" s="68" t="s">
        <v>300</v>
      </c>
      <c r="H1576" s="68" t="s">
        <v>840</v>
      </c>
      <c r="I1576" s="68" t="s">
        <v>920</v>
      </c>
      <c r="J1576" s="92" t="s">
        <v>860</v>
      </c>
      <c r="K1576" s="68" t="str">
        <f t="shared" si="24"/>
        <v>Conditioning water to reduce plumbosolvency (water)</v>
      </c>
    </row>
    <row r="1577" spans="2:11">
      <c r="B1577" s="68" t="s">
        <v>839</v>
      </c>
      <c r="C1577" s="68" t="s">
        <v>281</v>
      </c>
      <c r="D1577" s="68" t="s">
        <v>476</v>
      </c>
      <c r="E1577" s="68" t="s">
        <v>900</v>
      </c>
      <c r="F1577" s="68">
        <f>IF(Override!$G1643="",'APR Data'!$H1577,Override!$G1643)</f>
        <v>0</v>
      </c>
      <c r="G1577" s="68" t="s">
        <v>300</v>
      </c>
      <c r="H1577" s="68" t="s">
        <v>840</v>
      </c>
      <c r="I1577" s="68" t="s">
        <v>920</v>
      </c>
      <c r="J1577" s="92" t="s">
        <v>861</v>
      </c>
      <c r="K1577" s="68" t="str">
        <f t="shared" si="24"/>
        <v>Lead communication pipes replaced or relined for water quality(water)</v>
      </c>
    </row>
    <row r="1578" spans="2:11">
      <c r="B1578" s="68" t="s">
        <v>839</v>
      </c>
      <c r="C1578" s="68" t="s">
        <v>281</v>
      </c>
      <c r="D1578" s="68" t="s">
        <v>485</v>
      </c>
      <c r="E1578" s="68" t="s">
        <v>900</v>
      </c>
      <c r="F1578" s="68">
        <f>IF(Override!$G1644="",'APR Data'!$H1578,Override!$G1644)</f>
        <v>0</v>
      </c>
      <c r="G1578" s="68" t="s">
        <v>300</v>
      </c>
      <c r="H1578" s="68" t="s">
        <v>840</v>
      </c>
      <c r="I1578" s="68" t="s">
        <v>920</v>
      </c>
      <c r="J1578" s="92" t="s">
        <v>862</v>
      </c>
      <c r="K1578" s="68" t="str">
        <f t="shared" si="24"/>
        <v>Other lead reduction related activity (water)</v>
      </c>
    </row>
    <row r="1579" spans="2:11">
      <c r="B1579" s="68" t="s">
        <v>839</v>
      </c>
      <c r="C1579" s="68" t="s">
        <v>281</v>
      </c>
      <c r="D1579" s="68" t="s">
        <v>494</v>
      </c>
      <c r="E1579" s="68" t="s">
        <v>900</v>
      </c>
      <c r="F1579" s="68">
        <f>IF(Override!$G1645="",'APR Data'!$H1579,Override!$G1645)</f>
        <v>7.7431910867194329</v>
      </c>
      <c r="G1579" s="68" t="s">
        <v>300</v>
      </c>
      <c r="H1579" s="68" t="s">
        <v>840</v>
      </c>
      <c r="I1579" s="68" t="s">
        <v>919</v>
      </c>
      <c r="J1579" s="92" t="s">
        <v>863</v>
      </c>
      <c r="K1579" s="68" t="str">
        <f t="shared" si="24"/>
        <v>Meeting lead standards (Total) (water)</v>
      </c>
    </row>
    <row r="1580" spans="2:11">
      <c r="B1580" s="68" t="s">
        <v>839</v>
      </c>
      <c r="C1580" s="68" t="s">
        <v>281</v>
      </c>
      <c r="D1580" s="68" t="s">
        <v>503</v>
      </c>
      <c r="E1580" s="68" t="s">
        <v>900</v>
      </c>
      <c r="F1580" s="68">
        <f>IF(Override!$G1646="",'APR Data'!$H1580,Override!$G1646)</f>
        <v>3.6560043371361422E-18</v>
      </c>
      <c r="G1580" s="68" t="s">
        <v>300</v>
      </c>
      <c r="H1580" s="68" t="s">
        <v>840</v>
      </c>
      <c r="I1580" s="68" t="s">
        <v>919</v>
      </c>
      <c r="J1580" s="92" t="s">
        <v>864</v>
      </c>
      <c r="K1580" s="68" t="str">
        <f t="shared" si="24"/>
        <v>Security - SEMD (water)</v>
      </c>
    </row>
    <row r="1581" spans="2:11">
      <c r="B1581" s="68" t="s">
        <v>839</v>
      </c>
      <c r="C1581" s="68" t="s">
        <v>281</v>
      </c>
      <c r="D1581" s="68" t="s">
        <v>512</v>
      </c>
      <c r="E1581" s="68" t="s">
        <v>900</v>
      </c>
      <c r="F1581" s="68">
        <f>IF(Override!$G1647="",'APR Data'!$H1581,Override!$G1647)</f>
        <v>0</v>
      </c>
      <c r="G1581" s="68" t="s">
        <v>300</v>
      </c>
      <c r="H1581" s="68" t="s">
        <v>840</v>
      </c>
      <c r="I1581" s="68" t="s">
        <v>919</v>
      </c>
      <c r="J1581" s="92" t="s">
        <v>865</v>
      </c>
      <c r="K1581" s="68" t="str">
        <f t="shared" si="24"/>
        <v>Security - Non-SEMD (water)</v>
      </c>
    </row>
    <row r="1582" spans="2:11">
      <c r="B1582" s="68" t="s">
        <v>839</v>
      </c>
      <c r="C1582" s="68" t="s">
        <v>281</v>
      </c>
      <c r="D1582" s="68" t="s">
        <v>521</v>
      </c>
      <c r="E1582" s="68" t="s">
        <v>900</v>
      </c>
      <c r="F1582" s="68">
        <f>IF(Override!$G1648="",'APR Data'!$H1582,Override!$G1648)</f>
        <v>0</v>
      </c>
      <c r="G1582" s="68" t="s">
        <v>300</v>
      </c>
      <c r="H1582" s="68" t="s">
        <v>840</v>
      </c>
      <c r="I1582" s="68" t="s">
        <v>919</v>
      </c>
      <c r="J1582" s="92" t="s">
        <v>866</v>
      </c>
      <c r="K1582" s="68" t="str">
        <f t="shared" si="24"/>
        <v>*Additional lines total (water)</v>
      </c>
    </row>
    <row r="1583" spans="2:11">
      <c r="B1583" s="68" t="s">
        <v>839</v>
      </c>
      <c r="C1583" s="68" t="s">
        <v>281</v>
      </c>
      <c r="D1583" s="68" t="s">
        <v>305</v>
      </c>
      <c r="E1583" s="68" t="s">
        <v>900</v>
      </c>
      <c r="F1583" s="68">
        <f>IF(Override!$G1649="",'APR Data'!$H1583,Override!$G1649)</f>
        <v>20.636620191712737</v>
      </c>
      <c r="G1583" s="68" t="s">
        <v>300</v>
      </c>
      <c r="H1583" s="68" t="s">
        <v>888</v>
      </c>
      <c r="I1583" s="68" t="s">
        <v>919</v>
      </c>
      <c r="J1583" s="92" t="s">
        <v>841</v>
      </c>
      <c r="K1583" s="68" t="str">
        <f t="shared" si="24"/>
        <v xml:space="preserve"> Ecological improvements at abstractions (water)</v>
      </c>
    </row>
    <row r="1584" spans="2:11">
      <c r="B1584" s="68" t="s">
        <v>839</v>
      </c>
      <c r="C1584" s="68" t="s">
        <v>281</v>
      </c>
      <c r="D1584" s="68" t="s">
        <v>314</v>
      </c>
      <c r="E1584" s="68" t="s">
        <v>900</v>
      </c>
      <c r="F1584" s="68">
        <f>IF(Override!$G1650="",'APR Data'!$H1584,Override!$G1650)</f>
        <v>0</v>
      </c>
      <c r="G1584" s="68" t="s">
        <v>300</v>
      </c>
      <c r="H1584" s="68" t="s">
        <v>888</v>
      </c>
      <c r="I1584" s="68" t="s">
        <v>919</v>
      </c>
      <c r="J1584" s="92" t="s">
        <v>842</v>
      </c>
      <c r="K1584" s="68" t="str">
        <f t="shared" si="24"/>
        <v xml:space="preserve"> Eels Regulations (measures at intakes) (water)</v>
      </c>
    </row>
    <row r="1585" spans="2:11">
      <c r="B1585" s="68" t="s">
        <v>839</v>
      </c>
      <c r="C1585" s="68" t="s">
        <v>281</v>
      </c>
      <c r="D1585" s="68" t="s">
        <v>323</v>
      </c>
      <c r="E1585" s="68" t="s">
        <v>900</v>
      </c>
      <c r="F1585" s="68">
        <f>IF(Override!$G1651="",'APR Data'!$H1585,Override!$G1651)</f>
        <v>0.38311117170305475</v>
      </c>
      <c r="G1585" s="68" t="s">
        <v>300</v>
      </c>
      <c r="H1585" s="68" t="s">
        <v>888</v>
      </c>
      <c r="I1585" s="68" t="s">
        <v>919</v>
      </c>
      <c r="J1585" s="92" t="s">
        <v>843</v>
      </c>
      <c r="K1585" s="68" t="str">
        <f t="shared" si="24"/>
        <v xml:space="preserve"> Invasive Non Native Species (water)</v>
      </c>
    </row>
    <row r="1586" spans="2:11">
      <c r="B1586" s="68" t="s">
        <v>839</v>
      </c>
      <c r="C1586" s="68" t="s">
        <v>281</v>
      </c>
      <c r="D1586" s="68" t="s">
        <v>332</v>
      </c>
      <c r="E1586" s="68" t="s">
        <v>900</v>
      </c>
      <c r="F1586" s="68">
        <f>IF(Override!$G1652="",'APR Data'!$H1586,Override!$G1652)</f>
        <v>0</v>
      </c>
      <c r="G1586" s="68" t="s">
        <v>300</v>
      </c>
      <c r="H1586" s="68" t="s">
        <v>888</v>
      </c>
      <c r="I1586" s="68" t="s">
        <v>919</v>
      </c>
      <c r="J1586" s="68" t="s">
        <v>844</v>
      </c>
      <c r="K1586" s="68" t="str">
        <f t="shared" si="24"/>
        <v xml:space="preserve"> Drinking Water Protected Areas (schemes) (water)</v>
      </c>
    </row>
    <row r="1587" spans="2:11">
      <c r="B1587" s="68" t="s">
        <v>839</v>
      </c>
      <c r="C1587" s="68" t="s">
        <v>281</v>
      </c>
      <c r="D1587" s="68" t="s">
        <v>341</v>
      </c>
      <c r="E1587" s="68" t="s">
        <v>900</v>
      </c>
      <c r="F1587" s="68">
        <f>IF(Override!$G1653="",'APR Data'!$H1587,Override!$G1653)</f>
        <v>98.388753487962106</v>
      </c>
      <c r="G1587" s="68" t="s">
        <v>300</v>
      </c>
      <c r="H1587" s="68" t="s">
        <v>888</v>
      </c>
      <c r="I1587" s="68" t="s">
        <v>919</v>
      </c>
      <c r="J1587" s="92" t="s">
        <v>845</v>
      </c>
      <c r="K1587" s="68" t="str">
        <f t="shared" si="24"/>
        <v xml:space="preserve"> Water Framework Directive measure (water)</v>
      </c>
    </row>
    <row r="1588" spans="2:11">
      <c r="B1588" s="68" t="s">
        <v>839</v>
      </c>
      <c r="C1588" s="68" t="s">
        <v>281</v>
      </c>
      <c r="D1588" s="68" t="s">
        <v>350</v>
      </c>
      <c r="E1588" s="68" t="s">
        <v>900</v>
      </c>
      <c r="F1588" s="68">
        <f>IF(Override!$G1654="",'APR Data'!$H1588,Override!$G1654)</f>
        <v>6.1973967729978705</v>
      </c>
      <c r="G1588" s="68" t="s">
        <v>300</v>
      </c>
      <c r="H1588" s="68" t="s">
        <v>888</v>
      </c>
      <c r="I1588" s="68" t="s">
        <v>919</v>
      </c>
      <c r="J1588" s="92" t="s">
        <v>846</v>
      </c>
      <c r="K1588" s="68" t="str">
        <f t="shared" si="24"/>
        <v xml:space="preserve"> Investigations (water)</v>
      </c>
    </row>
    <row r="1589" spans="2:11">
      <c r="B1589" s="68" t="s">
        <v>839</v>
      </c>
      <c r="C1589" s="68" t="s">
        <v>281</v>
      </c>
      <c r="D1589" s="68" t="s">
        <v>359</v>
      </c>
      <c r="E1589" s="68" t="s">
        <v>900</v>
      </c>
      <c r="F1589" s="68">
        <f>IF(Override!$G1655="",'APR Data'!$H1589,Override!$G1655)</f>
        <v>6.5974498925283021</v>
      </c>
      <c r="G1589" s="68" t="s">
        <v>300</v>
      </c>
      <c r="H1589" s="68" t="s">
        <v>888</v>
      </c>
      <c r="I1589" s="68" t="s">
        <v>919</v>
      </c>
      <c r="J1589" s="92" t="s">
        <v>847</v>
      </c>
      <c r="K1589" s="68" t="str">
        <f t="shared" si="24"/>
        <v xml:space="preserve"> Supply-side improvements delivering benefits in 2020-2025 (water)</v>
      </c>
    </row>
    <row r="1590" spans="2:11">
      <c r="B1590" s="68" t="s">
        <v>839</v>
      </c>
      <c r="C1590" s="68" t="s">
        <v>281</v>
      </c>
      <c r="D1590" s="68" t="s">
        <v>368</v>
      </c>
      <c r="E1590" s="68" t="s">
        <v>900</v>
      </c>
      <c r="F1590" s="68">
        <f>IF(Override!$G1656="",'APR Data'!$H1590,Override!$G1656)</f>
        <v>36.002827377026421</v>
      </c>
      <c r="G1590" s="68" t="s">
        <v>300</v>
      </c>
      <c r="H1590" s="68" t="s">
        <v>888</v>
      </c>
      <c r="I1590" s="68" t="s">
        <v>919</v>
      </c>
      <c r="J1590" s="92" t="s">
        <v>848</v>
      </c>
      <c r="K1590" s="68" t="str">
        <f t="shared" si="24"/>
        <v xml:space="preserve"> Demand-side improvements delivering benefits in 2020-2025 (excl leakage and metering) (water)</v>
      </c>
    </row>
    <row r="1591" spans="2:11">
      <c r="B1591" s="68" t="s">
        <v>839</v>
      </c>
      <c r="C1591" s="68" t="s">
        <v>281</v>
      </c>
      <c r="D1591" s="68" t="s">
        <v>377</v>
      </c>
      <c r="E1591" s="68" t="s">
        <v>900</v>
      </c>
      <c r="F1591" s="68">
        <f>IF(Override!$G1657="",'APR Data'!$H1591,Override!$G1657)</f>
        <v>0</v>
      </c>
      <c r="G1591" s="68" t="s">
        <v>300</v>
      </c>
      <c r="H1591" s="68" t="s">
        <v>888</v>
      </c>
      <c r="I1591" s="68" t="s">
        <v>919</v>
      </c>
      <c r="J1591" s="92" t="s">
        <v>849</v>
      </c>
      <c r="K1591" s="68" t="str">
        <f t="shared" si="24"/>
        <v xml:space="preserve"> Leakage improvements delivering benefits in 2020-2025 (water)</v>
      </c>
    </row>
    <row r="1592" spans="2:11">
      <c r="B1592" s="68" t="s">
        <v>839</v>
      </c>
      <c r="C1592" s="68" t="s">
        <v>281</v>
      </c>
      <c r="D1592" s="68" t="s">
        <v>386</v>
      </c>
      <c r="E1592" s="68" t="s">
        <v>900</v>
      </c>
      <c r="F1592" s="68">
        <f>IF(Override!$G1658="",'APR Data'!$H1592,Override!$G1658)</f>
        <v>0</v>
      </c>
      <c r="G1592" s="68" t="s">
        <v>300</v>
      </c>
      <c r="H1592" s="68" t="s">
        <v>888</v>
      </c>
      <c r="I1592" s="68" t="s">
        <v>919</v>
      </c>
      <c r="J1592" s="92" t="s">
        <v>850</v>
      </c>
      <c r="K1592" s="68" t="str">
        <f t="shared" si="24"/>
        <v xml:space="preserve"> Internal interconnectors delivering benefits in 2020-2025 (water)</v>
      </c>
    </row>
    <row r="1593" spans="2:11">
      <c r="B1593" s="68" t="s">
        <v>839</v>
      </c>
      <c r="C1593" s="68" t="s">
        <v>281</v>
      </c>
      <c r="D1593" s="68" t="s">
        <v>827</v>
      </c>
      <c r="E1593" s="68" t="s">
        <v>900</v>
      </c>
      <c r="F1593" s="68">
        <f>IF(Override!$G1659="",'APR Data'!$H1593,Override!$G1659)</f>
        <v>22.421589443019958</v>
      </c>
      <c r="G1593" s="68" t="s">
        <v>300</v>
      </c>
      <c r="H1593" s="68" t="s">
        <v>888</v>
      </c>
      <c r="I1593" s="68" t="s">
        <v>919</v>
      </c>
      <c r="J1593" s="92" t="s">
        <v>851</v>
      </c>
      <c r="K1593" s="68" t="str">
        <f t="shared" si="24"/>
        <v xml:space="preserve"> Supply demand balance improvements delivering benefits starting from 2026 (water)</v>
      </c>
    </row>
    <row r="1594" spans="2:11">
      <c r="B1594" s="68" t="s">
        <v>839</v>
      </c>
      <c r="C1594" s="68" t="s">
        <v>281</v>
      </c>
      <c r="D1594" s="68" t="s">
        <v>404</v>
      </c>
      <c r="E1594" s="68" t="s">
        <v>900</v>
      </c>
      <c r="F1594" s="68">
        <f>IF(Override!$G1660="",'APR Data'!$H1594,Override!$G1660)</f>
        <v>88.705128673824802</v>
      </c>
      <c r="G1594" s="68" t="s">
        <v>300</v>
      </c>
      <c r="H1594" s="68" t="s">
        <v>888</v>
      </c>
      <c r="I1594" s="68" t="s">
        <v>919</v>
      </c>
      <c r="J1594" s="92" t="s">
        <v>852</v>
      </c>
      <c r="K1594" s="68" t="str">
        <f t="shared" si="24"/>
        <v xml:space="preserve"> Strategic regional water resources (water)</v>
      </c>
    </row>
    <row r="1595" spans="2:11">
      <c r="B1595" s="68" t="s">
        <v>839</v>
      </c>
      <c r="C1595" s="68" t="s">
        <v>281</v>
      </c>
      <c r="D1595" s="68" t="s">
        <v>413</v>
      </c>
      <c r="E1595" s="68" t="s">
        <v>900</v>
      </c>
      <c r="F1595" s="68">
        <f>IF(Override!$G1661="",'APR Data'!$H1595,Override!$G1661)</f>
        <v>59.390409674709865</v>
      </c>
      <c r="G1595" s="68" t="s">
        <v>300</v>
      </c>
      <c r="H1595" s="68" t="s">
        <v>888</v>
      </c>
      <c r="I1595" s="68" t="s">
        <v>919</v>
      </c>
      <c r="J1595" s="92" t="s">
        <v>853</v>
      </c>
      <c r="K1595" s="68" t="str">
        <f t="shared" si="24"/>
        <v xml:space="preserve"> Total metering expenditure  (water)</v>
      </c>
    </row>
    <row r="1596" spans="2:11">
      <c r="B1596" s="68" t="s">
        <v>839</v>
      </c>
      <c r="C1596" s="68" t="s">
        <v>281</v>
      </c>
      <c r="D1596" s="68" t="s">
        <v>422</v>
      </c>
      <c r="E1596" s="68" t="s">
        <v>900</v>
      </c>
      <c r="F1596" s="68">
        <f>IF(Override!$G1662="",'APR Data'!$H1596,Override!$G1662)</f>
        <v>0</v>
      </c>
      <c r="G1596" s="68" t="s">
        <v>300</v>
      </c>
      <c r="H1596" s="68" t="s">
        <v>888</v>
      </c>
      <c r="I1596" s="68" t="s">
        <v>919</v>
      </c>
      <c r="J1596" s="92" t="s">
        <v>854</v>
      </c>
      <c r="K1596" s="68" t="str">
        <f t="shared" si="24"/>
        <v xml:space="preserve"> Improvments to taste, odour and colour (water)</v>
      </c>
    </row>
    <row r="1597" spans="2:11">
      <c r="B1597" s="68" t="s">
        <v>839</v>
      </c>
      <c r="C1597" s="68" t="s">
        <v>281</v>
      </c>
      <c r="D1597" s="68" t="s">
        <v>431</v>
      </c>
      <c r="E1597" s="68" t="s">
        <v>900</v>
      </c>
      <c r="F1597" s="68">
        <f>IF(Override!$G1663="",'APR Data'!$H1597,Override!$G1663)</f>
        <v>0</v>
      </c>
      <c r="G1597" s="68" t="s">
        <v>300</v>
      </c>
      <c r="H1597" s="68" t="s">
        <v>888</v>
      </c>
      <c r="I1597" s="68" t="s">
        <v>920</v>
      </c>
      <c r="J1597" s="92" t="s">
        <v>855</v>
      </c>
      <c r="K1597" s="68" t="str">
        <f t="shared" si="24"/>
        <v xml:space="preserve"> Addressing raw water deterioration (grey solutions) (water)</v>
      </c>
    </row>
    <row r="1598" spans="2:11">
      <c r="B1598" s="68" t="s">
        <v>839</v>
      </c>
      <c r="C1598" s="68" t="s">
        <v>281</v>
      </c>
      <c r="D1598" s="68" t="s">
        <v>438</v>
      </c>
      <c r="E1598" s="68" t="s">
        <v>900</v>
      </c>
      <c r="F1598" s="68">
        <f>IF(Override!$G1664="",'APR Data'!$H1598,Override!$G1664)</f>
        <v>0</v>
      </c>
      <c r="G1598" s="68" t="s">
        <v>300</v>
      </c>
      <c r="H1598" s="68" t="s">
        <v>888</v>
      </c>
      <c r="I1598" s="68" t="s">
        <v>920</v>
      </c>
      <c r="J1598" s="92" t="s">
        <v>856</v>
      </c>
      <c r="K1598" s="68" t="str">
        <f t="shared" si="24"/>
        <v xml:space="preserve"> Addressing raw water deterioration (green solutions) (water)</v>
      </c>
    </row>
    <row r="1599" spans="2:11">
      <c r="B1599" s="68" t="s">
        <v>839</v>
      </c>
      <c r="C1599" s="68" t="s">
        <v>281</v>
      </c>
      <c r="D1599" s="68" t="s">
        <v>444</v>
      </c>
      <c r="E1599" s="68" t="s">
        <v>900</v>
      </c>
      <c r="F1599" s="68">
        <f>IF(Override!$G1665="",'APR Data'!$H1599,Override!$G1665)</f>
        <v>3.12</v>
      </c>
      <c r="G1599" s="68" t="s">
        <v>300</v>
      </c>
      <c r="H1599" s="68" t="s">
        <v>888</v>
      </c>
      <c r="I1599" s="68" t="s">
        <v>919</v>
      </c>
      <c r="J1599" s="92" t="s">
        <v>857</v>
      </c>
      <c r="K1599" s="68" t="str">
        <f t="shared" si="24"/>
        <v xml:space="preserve"> Addressing raw water deterioration (total) (water)</v>
      </c>
    </row>
    <row r="1600" spans="2:11">
      <c r="B1600" s="68" t="s">
        <v>839</v>
      </c>
      <c r="C1600" s="68" t="s">
        <v>281</v>
      </c>
      <c r="D1600" s="68" t="s">
        <v>452</v>
      </c>
      <c r="E1600" s="68" t="s">
        <v>900</v>
      </c>
      <c r="F1600" s="68">
        <f>IF(Override!$G1666="",'APR Data'!$H1600,Override!$G1666)</f>
        <v>0.51900000000000002</v>
      </c>
      <c r="G1600" s="68" t="s">
        <v>300</v>
      </c>
      <c r="H1600" s="68" t="s">
        <v>888</v>
      </c>
      <c r="I1600" s="68" t="s">
        <v>919</v>
      </c>
      <c r="J1600" s="92" t="s">
        <v>858</v>
      </c>
      <c r="K1600" s="68" t="str">
        <f t="shared" si="24"/>
        <v xml:space="preserve"> Improvements to river flow (water)</v>
      </c>
    </row>
    <row r="1601" spans="2:11">
      <c r="B1601" s="68" t="s">
        <v>839</v>
      </c>
      <c r="C1601" s="68" t="s">
        <v>281</v>
      </c>
      <c r="D1601" s="68" t="s">
        <v>461</v>
      </c>
      <c r="E1601" s="68" t="s">
        <v>900</v>
      </c>
      <c r="F1601" s="68">
        <f>IF(Override!$G1667="",'APR Data'!$H1601,Override!$G1667)</f>
        <v>14.058</v>
      </c>
      <c r="G1601" s="68" t="s">
        <v>300</v>
      </c>
      <c r="H1601" s="68" t="s">
        <v>888</v>
      </c>
      <c r="I1601" s="68" t="s">
        <v>919</v>
      </c>
      <c r="J1601" s="92" t="s">
        <v>859</v>
      </c>
      <c r="K1601" s="68" t="str">
        <f t="shared" si="24"/>
        <v xml:space="preserve"> Enhancing resilience to low probability high consequence events (water)</v>
      </c>
    </row>
    <row r="1602" spans="2:11">
      <c r="B1602" s="68" t="s">
        <v>839</v>
      </c>
      <c r="C1602" s="68" t="s">
        <v>281</v>
      </c>
      <c r="D1602" s="68" t="s">
        <v>470</v>
      </c>
      <c r="E1602" s="68" t="s">
        <v>900</v>
      </c>
      <c r="F1602" s="68">
        <f>IF(Override!$G1668="",'APR Data'!$H1602,Override!$G1668)</f>
        <v>0</v>
      </c>
      <c r="G1602" s="68" t="s">
        <v>300</v>
      </c>
      <c r="H1602" s="68" t="s">
        <v>888</v>
      </c>
      <c r="I1602" s="68" t="s">
        <v>920</v>
      </c>
      <c r="J1602" s="92" t="s">
        <v>860</v>
      </c>
      <c r="K1602" s="68" t="str">
        <f t="shared" si="24"/>
        <v xml:space="preserve"> Conditioning water to reduce plumbosolvency (water)</v>
      </c>
    </row>
    <row r="1603" spans="2:11">
      <c r="B1603" s="68" t="s">
        <v>839</v>
      </c>
      <c r="C1603" s="68" t="s">
        <v>281</v>
      </c>
      <c r="D1603" s="68" t="s">
        <v>479</v>
      </c>
      <c r="E1603" s="68" t="s">
        <v>900</v>
      </c>
      <c r="F1603" s="68">
        <f>IF(Override!$G1669="",'APR Data'!$H1603,Override!$G1669)</f>
        <v>0</v>
      </c>
      <c r="G1603" s="68" t="s">
        <v>300</v>
      </c>
      <c r="H1603" s="68" t="s">
        <v>888</v>
      </c>
      <c r="I1603" s="68" t="s">
        <v>920</v>
      </c>
      <c r="J1603" s="92" t="s">
        <v>861</v>
      </c>
      <c r="K1603" s="68" t="str">
        <f t="shared" si="24"/>
        <v xml:space="preserve"> Lead communication pipes replaced or relined for water quality(water)</v>
      </c>
    </row>
    <row r="1604" spans="2:11">
      <c r="B1604" s="68" t="s">
        <v>839</v>
      </c>
      <c r="C1604" s="68" t="s">
        <v>281</v>
      </c>
      <c r="D1604" s="68" t="s">
        <v>488</v>
      </c>
      <c r="E1604" s="68" t="s">
        <v>900</v>
      </c>
      <c r="F1604" s="68">
        <f>IF(Override!$G1670="",'APR Data'!$H1604,Override!$G1670)</f>
        <v>0</v>
      </c>
      <c r="G1604" s="68" t="s">
        <v>300</v>
      </c>
      <c r="H1604" s="68" t="s">
        <v>888</v>
      </c>
      <c r="I1604" s="68" t="s">
        <v>920</v>
      </c>
      <c r="J1604" s="92" t="s">
        <v>862</v>
      </c>
      <c r="K1604" s="68" t="str">
        <f t="shared" si="24"/>
        <v xml:space="preserve"> Other lead reduction related activity (water)</v>
      </c>
    </row>
    <row r="1605" spans="2:11">
      <c r="B1605" s="68" t="s">
        <v>839</v>
      </c>
      <c r="C1605" s="68" t="s">
        <v>281</v>
      </c>
      <c r="D1605" s="68" t="s">
        <v>497</v>
      </c>
      <c r="E1605" s="68" t="s">
        <v>900</v>
      </c>
      <c r="F1605" s="68">
        <f>IF(Override!$G1671="",'APR Data'!$H1605,Override!$G1671)</f>
        <v>8.7200000000000006</v>
      </c>
      <c r="G1605" s="68" t="s">
        <v>300</v>
      </c>
      <c r="H1605" s="68" t="s">
        <v>888</v>
      </c>
      <c r="I1605" s="68" t="s">
        <v>919</v>
      </c>
      <c r="J1605" s="92" t="s">
        <v>863</v>
      </c>
      <c r="K1605" s="68" t="str">
        <f t="shared" si="24"/>
        <v xml:space="preserve"> Meeting lead standards (Total) (water)</v>
      </c>
    </row>
    <row r="1606" spans="2:11">
      <c r="B1606" s="68" t="s">
        <v>839</v>
      </c>
      <c r="C1606" s="68" t="s">
        <v>281</v>
      </c>
      <c r="D1606" s="68" t="s">
        <v>506</v>
      </c>
      <c r="E1606" s="68" t="s">
        <v>900</v>
      </c>
      <c r="F1606" s="68">
        <f>IF(Override!$G1672="",'APR Data'!$H1606,Override!$G1672)</f>
        <v>0</v>
      </c>
      <c r="G1606" s="68" t="s">
        <v>300</v>
      </c>
      <c r="H1606" s="68" t="s">
        <v>888</v>
      </c>
      <c r="I1606" s="68" t="s">
        <v>919</v>
      </c>
      <c r="J1606" s="92" t="s">
        <v>864</v>
      </c>
      <c r="K1606" s="68" t="str">
        <f t="shared" si="24"/>
        <v xml:space="preserve"> Security - SEMD (water)</v>
      </c>
    </row>
    <row r="1607" spans="2:11">
      <c r="B1607" s="68" t="s">
        <v>839</v>
      </c>
      <c r="C1607" s="68" t="s">
        <v>281</v>
      </c>
      <c r="D1607" s="68" t="s">
        <v>515</v>
      </c>
      <c r="E1607" s="68" t="s">
        <v>900</v>
      </c>
      <c r="F1607" s="68">
        <f>IF(Override!$G1673="",'APR Data'!$H1607,Override!$G1673)</f>
        <v>0</v>
      </c>
      <c r="G1607" s="68" t="s">
        <v>300</v>
      </c>
      <c r="H1607" s="68" t="s">
        <v>888</v>
      </c>
      <c r="I1607" s="68" t="s">
        <v>919</v>
      </c>
      <c r="J1607" s="92" t="s">
        <v>865</v>
      </c>
      <c r="K1607" s="68" t="str">
        <f t="shared" ref="K1607:K1670" si="25">RIGHT(D1607,LEN(D1607)-15)</f>
        <v xml:space="preserve"> Security - Non-SEMD (water)</v>
      </c>
    </row>
    <row r="1608" spans="2:11">
      <c r="B1608" s="68" t="s">
        <v>839</v>
      </c>
      <c r="C1608" s="68" t="s">
        <v>281</v>
      </c>
      <c r="D1608" s="68" t="s">
        <v>524</v>
      </c>
      <c r="E1608" s="68" t="s">
        <v>900</v>
      </c>
      <c r="F1608" s="68">
        <f>IF(Override!$G1674="",'APR Data'!$H1608,Override!$G1674)</f>
        <v>0</v>
      </c>
      <c r="G1608" s="68" t="s">
        <v>300</v>
      </c>
      <c r="H1608" s="68" t="s">
        <v>888</v>
      </c>
      <c r="I1608" s="68" t="s">
        <v>919</v>
      </c>
      <c r="J1608" s="92" t="s">
        <v>866</v>
      </c>
      <c r="K1608" s="68" t="str">
        <f t="shared" si="25"/>
        <v xml:space="preserve"> *Additional lines total (water)</v>
      </c>
    </row>
    <row r="1609" spans="2:11">
      <c r="B1609" s="68" t="s">
        <v>839</v>
      </c>
      <c r="C1609" s="68" t="s">
        <v>281</v>
      </c>
      <c r="D1609" s="68" t="s">
        <v>308</v>
      </c>
      <c r="E1609" s="68" t="s">
        <v>900</v>
      </c>
      <c r="F1609" s="68">
        <f>IF(Override!$G1675="",'APR Data'!$H1609,Override!$G1675)</f>
        <v>24.775396343733387</v>
      </c>
      <c r="G1609" s="68" t="s">
        <v>300</v>
      </c>
      <c r="H1609" s="68" t="s">
        <v>889</v>
      </c>
      <c r="I1609" s="68" t="s">
        <v>919</v>
      </c>
      <c r="J1609" s="92" t="s">
        <v>841</v>
      </c>
      <c r="K1609" s="68" t="str">
        <f t="shared" si="25"/>
        <v xml:space="preserve"> Ecological improvements at abstractions (water)</v>
      </c>
    </row>
    <row r="1610" spans="2:11">
      <c r="B1610" s="68" t="s">
        <v>839</v>
      </c>
      <c r="C1610" s="68" t="s">
        <v>281</v>
      </c>
      <c r="D1610" s="68" t="s">
        <v>317</v>
      </c>
      <c r="E1610" s="68" t="s">
        <v>900</v>
      </c>
      <c r="F1610" s="68">
        <f>IF(Override!$G1676="",'APR Data'!$H1610,Override!$G1676)</f>
        <v>0</v>
      </c>
      <c r="G1610" s="68" t="s">
        <v>300</v>
      </c>
      <c r="H1610" s="68" t="s">
        <v>889</v>
      </c>
      <c r="I1610" s="68" t="s">
        <v>919</v>
      </c>
      <c r="J1610" s="92" t="s">
        <v>842</v>
      </c>
      <c r="K1610" s="68" t="str">
        <f t="shared" si="25"/>
        <v xml:space="preserve"> Eels Regulations (measures at intakes) (water)</v>
      </c>
    </row>
    <row r="1611" spans="2:11">
      <c r="B1611" s="68" t="s">
        <v>839</v>
      </c>
      <c r="C1611" s="68" t="s">
        <v>281</v>
      </c>
      <c r="D1611" s="68" t="s">
        <v>326</v>
      </c>
      <c r="E1611" s="68" t="s">
        <v>900</v>
      </c>
      <c r="F1611" s="68">
        <f>IF(Override!$G1677="",'APR Data'!$H1611,Override!$G1677)</f>
        <v>0.45994601027095372</v>
      </c>
      <c r="G1611" s="68" t="s">
        <v>300</v>
      </c>
      <c r="H1611" s="68" t="s">
        <v>889</v>
      </c>
      <c r="I1611" s="68" t="s">
        <v>919</v>
      </c>
      <c r="J1611" s="92" t="s">
        <v>843</v>
      </c>
      <c r="K1611" s="68" t="str">
        <f t="shared" si="25"/>
        <v xml:space="preserve"> Invasive Non Native Species (water)</v>
      </c>
    </row>
    <row r="1612" spans="2:11">
      <c r="B1612" s="68" t="s">
        <v>839</v>
      </c>
      <c r="C1612" s="68" t="s">
        <v>281</v>
      </c>
      <c r="D1612" s="68" t="s">
        <v>335</v>
      </c>
      <c r="E1612" s="68" t="s">
        <v>900</v>
      </c>
      <c r="F1612" s="68">
        <f>IF(Override!$G1678="",'APR Data'!$H1612,Override!$G1678)</f>
        <v>0</v>
      </c>
      <c r="G1612" s="68" t="s">
        <v>300</v>
      </c>
      <c r="H1612" s="68" t="s">
        <v>889</v>
      </c>
      <c r="I1612" s="68" t="s">
        <v>919</v>
      </c>
      <c r="J1612" s="68" t="s">
        <v>844</v>
      </c>
      <c r="K1612" s="68" t="str">
        <f t="shared" si="25"/>
        <v xml:space="preserve"> Drinking Water Protected Areas (schemes) (water)</v>
      </c>
    </row>
    <row r="1613" spans="2:11">
      <c r="B1613" s="68" t="s">
        <v>839</v>
      </c>
      <c r="C1613" s="68" t="s">
        <v>281</v>
      </c>
      <c r="D1613" s="68" t="s">
        <v>344</v>
      </c>
      <c r="E1613" s="68" t="s">
        <v>900</v>
      </c>
      <c r="F1613" s="68">
        <f>IF(Override!$G1679="",'APR Data'!$H1613,Override!$G1679)</f>
        <v>118.14456808627754</v>
      </c>
      <c r="G1613" s="68" t="s">
        <v>300</v>
      </c>
      <c r="H1613" s="68" t="s">
        <v>889</v>
      </c>
      <c r="I1613" s="68" t="s">
        <v>919</v>
      </c>
      <c r="J1613" s="92" t="s">
        <v>845</v>
      </c>
      <c r="K1613" s="68" t="str">
        <f t="shared" si="25"/>
        <v xml:space="preserve"> Water Framework Directive measure (water)</v>
      </c>
    </row>
    <row r="1614" spans="2:11">
      <c r="B1614" s="68" t="s">
        <v>839</v>
      </c>
      <c r="C1614" s="68" t="s">
        <v>281</v>
      </c>
      <c r="D1614" s="68" t="s">
        <v>353</v>
      </c>
      <c r="E1614" s="68" t="s">
        <v>900</v>
      </c>
      <c r="F1614" s="68">
        <f>IF(Override!$G1680="",'APR Data'!$H1614,Override!$G1680)</f>
        <v>7.4403153192719227</v>
      </c>
      <c r="G1614" s="68" t="s">
        <v>300</v>
      </c>
      <c r="H1614" s="68" t="s">
        <v>889</v>
      </c>
      <c r="I1614" s="68" t="s">
        <v>919</v>
      </c>
      <c r="J1614" s="92" t="s">
        <v>846</v>
      </c>
      <c r="K1614" s="68" t="str">
        <f t="shared" si="25"/>
        <v xml:space="preserve"> Investigations (water)</v>
      </c>
    </row>
    <row r="1615" spans="2:11">
      <c r="B1615" s="68" t="s">
        <v>839</v>
      </c>
      <c r="C1615" s="68" t="s">
        <v>281</v>
      </c>
      <c r="D1615" s="68" t="s">
        <v>362</v>
      </c>
      <c r="E1615" s="68" t="s">
        <v>900</v>
      </c>
      <c r="F1615" s="68">
        <f>IF(Override!$G1681="",'APR Data'!$H1615,Override!$G1681)</f>
        <v>7.9255297297893978</v>
      </c>
      <c r="G1615" s="68" t="s">
        <v>300</v>
      </c>
      <c r="H1615" s="68" t="s">
        <v>889</v>
      </c>
      <c r="I1615" s="68" t="s">
        <v>919</v>
      </c>
      <c r="J1615" s="92" t="s">
        <v>847</v>
      </c>
      <c r="K1615" s="68" t="str">
        <f t="shared" si="25"/>
        <v xml:space="preserve"> Supply-side improvements delivering benefits in 2020-2025 (water)</v>
      </c>
    </row>
    <row r="1616" spans="2:11">
      <c r="B1616" s="68" t="s">
        <v>839</v>
      </c>
      <c r="C1616" s="68" t="s">
        <v>281</v>
      </c>
      <c r="D1616" s="68" t="s">
        <v>371</v>
      </c>
      <c r="E1616" s="68" t="s">
        <v>900</v>
      </c>
      <c r="F1616" s="68">
        <f>IF(Override!$G1682="",'APR Data'!$H1616,Override!$G1682)</f>
        <v>43.294786114669158</v>
      </c>
      <c r="G1616" s="68" t="s">
        <v>300</v>
      </c>
      <c r="H1616" s="68" t="s">
        <v>889</v>
      </c>
      <c r="I1616" s="68" t="s">
        <v>919</v>
      </c>
      <c r="J1616" s="92" t="s">
        <v>848</v>
      </c>
      <c r="K1616" s="68" t="str">
        <f t="shared" si="25"/>
        <v xml:space="preserve"> Demand-side improvements delivering benefits in 2020-2025 (excl leakage and metering) (water)</v>
      </c>
    </row>
    <row r="1617" spans="2:11">
      <c r="B1617" s="68" t="s">
        <v>839</v>
      </c>
      <c r="C1617" s="68" t="s">
        <v>281</v>
      </c>
      <c r="D1617" s="68" t="s">
        <v>380</v>
      </c>
      <c r="E1617" s="68" t="s">
        <v>900</v>
      </c>
      <c r="F1617" s="68">
        <f>IF(Override!$G1683="",'APR Data'!$H1617,Override!$G1683)</f>
        <v>0</v>
      </c>
      <c r="G1617" s="68" t="s">
        <v>300</v>
      </c>
      <c r="H1617" s="68" t="s">
        <v>889</v>
      </c>
      <c r="I1617" s="68" t="s">
        <v>919</v>
      </c>
      <c r="J1617" s="92" t="s">
        <v>849</v>
      </c>
      <c r="K1617" s="68" t="str">
        <f t="shared" si="25"/>
        <v xml:space="preserve"> Leakage improvements delivering benefits in 2020-2025 (water)</v>
      </c>
    </row>
    <row r="1618" spans="2:11">
      <c r="B1618" s="68" t="s">
        <v>839</v>
      </c>
      <c r="C1618" s="68" t="s">
        <v>281</v>
      </c>
      <c r="D1618" s="68" t="s">
        <v>389</v>
      </c>
      <c r="E1618" s="68" t="s">
        <v>900</v>
      </c>
      <c r="F1618" s="68">
        <f>IF(Override!$G1684="",'APR Data'!$H1618,Override!$G1684)</f>
        <v>0</v>
      </c>
      <c r="G1618" s="68" t="s">
        <v>300</v>
      </c>
      <c r="H1618" s="68" t="s">
        <v>889</v>
      </c>
      <c r="I1618" s="68" t="s">
        <v>919</v>
      </c>
      <c r="J1618" s="92" t="s">
        <v>850</v>
      </c>
      <c r="K1618" s="68" t="str">
        <f t="shared" si="25"/>
        <v xml:space="preserve"> Internal interconnectors delivering benefits in 2020-2025 (water)</v>
      </c>
    </row>
    <row r="1619" spans="2:11">
      <c r="B1619" s="68" t="s">
        <v>839</v>
      </c>
      <c r="C1619" s="68" t="s">
        <v>281</v>
      </c>
      <c r="D1619" s="68" t="s">
        <v>828</v>
      </c>
      <c r="E1619" s="68" t="s">
        <v>900</v>
      </c>
      <c r="F1619" s="68">
        <f>IF(Override!$G1685="",'APR Data'!$H1619,Override!$G1685)</f>
        <v>26.935100169694007</v>
      </c>
      <c r="G1619" s="68" t="s">
        <v>300</v>
      </c>
      <c r="H1619" s="68" t="s">
        <v>889</v>
      </c>
      <c r="I1619" s="68" t="s">
        <v>919</v>
      </c>
      <c r="J1619" s="92" t="s">
        <v>851</v>
      </c>
      <c r="K1619" s="68" t="str">
        <f t="shared" si="25"/>
        <v xml:space="preserve"> Supply demand balance improvements delivering benefits starting from 2026 (water)</v>
      </c>
    </row>
    <row r="1620" spans="2:11">
      <c r="B1620" s="68" t="s">
        <v>839</v>
      </c>
      <c r="C1620" s="68" t="s">
        <v>281</v>
      </c>
      <c r="D1620" s="68" t="s">
        <v>407</v>
      </c>
      <c r="E1620" s="68" t="s">
        <v>900</v>
      </c>
      <c r="F1620" s="68">
        <f>IF(Override!$G1686="",'APR Data'!$H1620,Override!$G1686)</f>
        <v>103.80437773108035</v>
      </c>
      <c r="G1620" s="68" t="s">
        <v>300</v>
      </c>
      <c r="H1620" s="68" t="s">
        <v>889</v>
      </c>
      <c r="I1620" s="68" t="s">
        <v>919</v>
      </c>
      <c r="J1620" s="92" t="s">
        <v>852</v>
      </c>
      <c r="K1620" s="68" t="str">
        <f t="shared" si="25"/>
        <v xml:space="preserve"> Strategic regional water resources (water)</v>
      </c>
    </row>
    <row r="1621" spans="2:11">
      <c r="B1621" s="68" t="s">
        <v>839</v>
      </c>
      <c r="C1621" s="68" t="s">
        <v>281</v>
      </c>
      <c r="D1621" s="68" t="s">
        <v>416</v>
      </c>
      <c r="E1621" s="68" t="s">
        <v>900</v>
      </c>
      <c r="F1621" s="68">
        <f>IF(Override!$G1687="",'APR Data'!$H1621,Override!$G1687)</f>
        <v>71.419254304729904</v>
      </c>
      <c r="G1621" s="68" t="s">
        <v>300</v>
      </c>
      <c r="H1621" s="68" t="s">
        <v>889</v>
      </c>
      <c r="I1621" s="68" t="s">
        <v>919</v>
      </c>
      <c r="J1621" s="92" t="s">
        <v>853</v>
      </c>
      <c r="K1621" s="68" t="str">
        <f t="shared" si="25"/>
        <v xml:space="preserve"> Total metering expenditure  (water)</v>
      </c>
    </row>
    <row r="1622" spans="2:11">
      <c r="B1622" s="68" t="s">
        <v>839</v>
      </c>
      <c r="C1622" s="68" t="s">
        <v>281</v>
      </c>
      <c r="D1622" s="68" t="s">
        <v>425</v>
      </c>
      <c r="E1622" s="68" t="s">
        <v>900</v>
      </c>
      <c r="F1622" s="68">
        <f>IF(Override!$G1688="",'APR Data'!$H1622,Override!$G1688)</f>
        <v>0</v>
      </c>
      <c r="G1622" s="68" t="s">
        <v>300</v>
      </c>
      <c r="H1622" s="68" t="s">
        <v>889</v>
      </c>
      <c r="I1622" s="68" t="s">
        <v>919</v>
      </c>
      <c r="J1622" s="92" t="s">
        <v>854</v>
      </c>
      <c r="K1622" s="68" t="str">
        <f t="shared" si="25"/>
        <v xml:space="preserve"> Improvments to taste, odour and colour (water)</v>
      </c>
    </row>
    <row r="1623" spans="2:11">
      <c r="B1623" s="68" t="s">
        <v>839</v>
      </c>
      <c r="C1623" s="68" t="s">
        <v>281</v>
      </c>
      <c r="D1623" s="68" t="s">
        <v>434</v>
      </c>
      <c r="E1623" s="68" t="s">
        <v>900</v>
      </c>
      <c r="F1623" s="68">
        <f>IF(Override!$G1689="",'APR Data'!$H1623,Override!$G1689)</f>
        <v>0</v>
      </c>
      <c r="G1623" s="68" t="s">
        <v>300</v>
      </c>
      <c r="H1623" s="68" t="s">
        <v>889</v>
      </c>
      <c r="I1623" s="68" t="s">
        <v>920</v>
      </c>
      <c r="J1623" s="92" t="s">
        <v>855</v>
      </c>
      <c r="K1623" s="68" t="str">
        <f t="shared" si="25"/>
        <v xml:space="preserve"> Addressing raw water deterioration (grey solutions) (water)</v>
      </c>
    </row>
    <row r="1624" spans="2:11">
      <c r="B1624" s="68" t="s">
        <v>839</v>
      </c>
      <c r="C1624" s="68" t="s">
        <v>281</v>
      </c>
      <c r="D1624" s="68" t="s">
        <v>440</v>
      </c>
      <c r="E1624" s="68" t="s">
        <v>900</v>
      </c>
      <c r="F1624" s="68">
        <f>IF(Override!$G1690="",'APR Data'!$H1624,Override!$G1690)</f>
        <v>0</v>
      </c>
      <c r="G1624" s="68" t="s">
        <v>300</v>
      </c>
      <c r="H1624" s="68" t="s">
        <v>889</v>
      </c>
      <c r="I1624" s="68" t="s">
        <v>920</v>
      </c>
      <c r="J1624" s="92" t="s">
        <v>856</v>
      </c>
      <c r="K1624" s="68" t="str">
        <f t="shared" si="25"/>
        <v xml:space="preserve"> Addressing raw water deterioration (green solutions) (water)</v>
      </c>
    </row>
    <row r="1625" spans="2:11">
      <c r="B1625" s="68" t="s">
        <v>839</v>
      </c>
      <c r="C1625" s="68" t="s">
        <v>281</v>
      </c>
      <c r="D1625" s="68" t="s">
        <v>446</v>
      </c>
      <c r="E1625" s="68" t="s">
        <v>900</v>
      </c>
      <c r="F1625" s="68">
        <f>IF(Override!$G1691="",'APR Data'!$H1625,Override!$G1691)</f>
        <v>3.75</v>
      </c>
      <c r="G1625" s="68" t="s">
        <v>300</v>
      </c>
      <c r="H1625" s="68" t="s">
        <v>889</v>
      </c>
      <c r="I1625" s="68" t="s">
        <v>919</v>
      </c>
      <c r="J1625" s="92" t="s">
        <v>857</v>
      </c>
      <c r="K1625" s="68" t="str">
        <f t="shared" si="25"/>
        <v xml:space="preserve"> Addressing raw water deterioration (total) (water)</v>
      </c>
    </row>
    <row r="1626" spans="2:11">
      <c r="B1626" s="68" t="s">
        <v>839</v>
      </c>
      <c r="C1626" s="68" t="s">
        <v>281</v>
      </c>
      <c r="D1626" s="68" t="s">
        <v>455</v>
      </c>
      <c r="E1626" s="68" t="s">
        <v>900</v>
      </c>
      <c r="F1626" s="68">
        <f>IF(Override!$G1692="",'APR Data'!$H1626,Override!$G1692)</f>
        <v>0.623</v>
      </c>
      <c r="G1626" s="68" t="s">
        <v>300</v>
      </c>
      <c r="H1626" s="68" t="s">
        <v>889</v>
      </c>
      <c r="I1626" s="68" t="s">
        <v>919</v>
      </c>
      <c r="J1626" s="92" t="s">
        <v>858</v>
      </c>
      <c r="K1626" s="68" t="str">
        <f t="shared" si="25"/>
        <v xml:space="preserve"> Improvements to river flow (water)</v>
      </c>
    </row>
    <row r="1627" spans="2:11">
      <c r="B1627" s="68" t="s">
        <v>839</v>
      </c>
      <c r="C1627" s="68" t="s">
        <v>281</v>
      </c>
      <c r="D1627" s="68" t="s">
        <v>464</v>
      </c>
      <c r="E1627" s="68" t="s">
        <v>900</v>
      </c>
      <c r="F1627" s="68">
        <f>IF(Override!$G1693="",'APR Data'!$H1627,Override!$G1693)</f>
        <v>16.905000000000001</v>
      </c>
      <c r="G1627" s="68" t="s">
        <v>300</v>
      </c>
      <c r="H1627" s="68" t="s">
        <v>889</v>
      </c>
      <c r="I1627" s="68" t="s">
        <v>919</v>
      </c>
      <c r="J1627" s="92" t="s">
        <v>859</v>
      </c>
      <c r="K1627" s="68" t="str">
        <f t="shared" si="25"/>
        <v xml:space="preserve"> Enhancing resilience to low probability high consequence events (water)</v>
      </c>
    </row>
    <row r="1628" spans="2:11">
      <c r="B1628" s="68" t="s">
        <v>839</v>
      </c>
      <c r="C1628" s="68" t="s">
        <v>281</v>
      </c>
      <c r="D1628" s="68" t="s">
        <v>473</v>
      </c>
      <c r="E1628" s="68" t="s">
        <v>900</v>
      </c>
      <c r="F1628" s="68">
        <f>IF(Override!$G1694="",'APR Data'!$H1628,Override!$G1694)</f>
        <v>0</v>
      </c>
      <c r="G1628" s="68" t="s">
        <v>300</v>
      </c>
      <c r="H1628" s="68" t="s">
        <v>889</v>
      </c>
      <c r="I1628" s="68" t="s">
        <v>920</v>
      </c>
      <c r="J1628" s="92" t="s">
        <v>860</v>
      </c>
      <c r="K1628" s="68" t="str">
        <f t="shared" si="25"/>
        <v xml:space="preserve"> Conditioning water to reduce plumbosolvency (water)</v>
      </c>
    </row>
    <row r="1629" spans="2:11">
      <c r="B1629" s="68" t="s">
        <v>839</v>
      </c>
      <c r="C1629" s="68" t="s">
        <v>281</v>
      </c>
      <c r="D1629" s="68" t="s">
        <v>482</v>
      </c>
      <c r="E1629" s="68" t="s">
        <v>900</v>
      </c>
      <c r="F1629" s="68">
        <f>IF(Override!$G1695="",'APR Data'!$H1629,Override!$G1695)</f>
        <v>0</v>
      </c>
      <c r="G1629" s="68" t="s">
        <v>300</v>
      </c>
      <c r="H1629" s="68" t="s">
        <v>889</v>
      </c>
      <c r="I1629" s="68" t="s">
        <v>920</v>
      </c>
      <c r="J1629" s="92" t="s">
        <v>861</v>
      </c>
      <c r="K1629" s="68" t="str">
        <f t="shared" si="25"/>
        <v xml:space="preserve"> Lead communication pipes replaced or relined for water quality(water)</v>
      </c>
    </row>
    <row r="1630" spans="2:11">
      <c r="B1630" s="68" t="s">
        <v>839</v>
      </c>
      <c r="C1630" s="68" t="s">
        <v>281</v>
      </c>
      <c r="D1630" s="68" t="s">
        <v>491</v>
      </c>
      <c r="E1630" s="68" t="s">
        <v>900</v>
      </c>
      <c r="F1630" s="68">
        <f>IF(Override!$G1696="",'APR Data'!$H1630,Override!$G1696)</f>
        <v>0</v>
      </c>
      <c r="G1630" s="68" t="s">
        <v>300</v>
      </c>
      <c r="H1630" s="68" t="s">
        <v>889</v>
      </c>
      <c r="I1630" s="68" t="s">
        <v>920</v>
      </c>
      <c r="J1630" s="92" t="s">
        <v>862</v>
      </c>
      <c r="K1630" s="68" t="str">
        <f t="shared" si="25"/>
        <v xml:space="preserve"> Other lead reduction related activity (water)</v>
      </c>
    </row>
    <row r="1631" spans="2:11">
      <c r="B1631" s="68" t="s">
        <v>839</v>
      </c>
      <c r="C1631" s="68" t="s">
        <v>281</v>
      </c>
      <c r="D1631" s="68" t="s">
        <v>500</v>
      </c>
      <c r="E1631" s="68" t="s">
        <v>900</v>
      </c>
      <c r="F1631" s="68">
        <f>IF(Override!$G1697="",'APR Data'!$H1631,Override!$G1697)</f>
        <v>10.486000000000001</v>
      </c>
      <c r="G1631" s="68" t="s">
        <v>300</v>
      </c>
      <c r="H1631" s="68" t="s">
        <v>889</v>
      </c>
      <c r="I1631" s="68" t="s">
        <v>919</v>
      </c>
      <c r="J1631" s="92" t="s">
        <v>863</v>
      </c>
      <c r="K1631" s="68" t="str">
        <f t="shared" si="25"/>
        <v xml:space="preserve"> Meeting lead standards (Total) (water)</v>
      </c>
    </row>
    <row r="1632" spans="2:11">
      <c r="B1632" s="68" t="s">
        <v>839</v>
      </c>
      <c r="C1632" s="68" t="s">
        <v>281</v>
      </c>
      <c r="D1632" s="68" t="s">
        <v>509</v>
      </c>
      <c r="E1632" s="68" t="s">
        <v>900</v>
      </c>
      <c r="F1632" s="68">
        <f>IF(Override!$G1698="",'APR Data'!$H1632,Override!$G1698)</f>
        <v>0</v>
      </c>
      <c r="G1632" s="68" t="s">
        <v>300</v>
      </c>
      <c r="H1632" s="68" t="s">
        <v>889</v>
      </c>
      <c r="I1632" s="68" t="s">
        <v>919</v>
      </c>
      <c r="J1632" s="92" t="s">
        <v>864</v>
      </c>
      <c r="K1632" s="68" t="str">
        <f t="shared" si="25"/>
        <v xml:space="preserve"> Security - SEMD (water)</v>
      </c>
    </row>
    <row r="1633" spans="2:11">
      <c r="B1633" s="68" t="s">
        <v>839</v>
      </c>
      <c r="C1633" s="68" t="s">
        <v>281</v>
      </c>
      <c r="D1633" s="68" t="s">
        <v>518</v>
      </c>
      <c r="E1633" s="68" t="s">
        <v>900</v>
      </c>
      <c r="F1633" s="68">
        <f>IF(Override!$G1699="",'APR Data'!$H1633,Override!$G1699)</f>
        <v>0</v>
      </c>
      <c r="G1633" s="68" t="s">
        <v>300</v>
      </c>
      <c r="H1633" s="68" t="s">
        <v>889</v>
      </c>
      <c r="I1633" s="68" t="s">
        <v>919</v>
      </c>
      <c r="J1633" s="92" t="s">
        <v>865</v>
      </c>
      <c r="K1633" s="68" t="str">
        <f t="shared" si="25"/>
        <v xml:space="preserve"> Security - Non-SEMD (water)</v>
      </c>
    </row>
    <row r="1634" spans="2:11">
      <c r="B1634" s="68" t="s">
        <v>839</v>
      </c>
      <c r="C1634" s="68" t="s">
        <v>281</v>
      </c>
      <c r="D1634" s="68" t="s">
        <v>527</v>
      </c>
      <c r="E1634" s="68" t="s">
        <v>900</v>
      </c>
      <c r="F1634" s="68">
        <f>IF(Override!$G1700="",'APR Data'!$H1634,Override!$G1700)</f>
        <v>0</v>
      </c>
      <c r="G1634" s="68" t="s">
        <v>300</v>
      </c>
      <c r="H1634" s="68" t="s">
        <v>889</v>
      </c>
      <c r="I1634" s="68" t="s">
        <v>919</v>
      </c>
      <c r="J1634" s="92" t="s">
        <v>866</v>
      </c>
      <c r="K1634" s="68" t="str">
        <f t="shared" si="25"/>
        <v xml:space="preserve"> *Additional lines total (water)</v>
      </c>
    </row>
    <row r="1635" spans="2:11">
      <c r="B1635" s="68" t="s">
        <v>839</v>
      </c>
      <c r="C1635" s="68" t="s">
        <v>282</v>
      </c>
      <c r="D1635" s="68" t="s">
        <v>302</v>
      </c>
      <c r="E1635" s="68" t="s">
        <v>900</v>
      </c>
      <c r="F1635" s="68">
        <f>IF(Override!$G1701="",'APR Data'!$H1635,Override!$G1701)</f>
        <v>0.27300000000000002</v>
      </c>
      <c r="G1635" s="68" t="s">
        <v>300</v>
      </c>
      <c r="H1635" s="68" t="s">
        <v>840</v>
      </c>
      <c r="I1635" s="68" t="s">
        <v>919</v>
      </c>
      <c r="J1635" s="92" t="s">
        <v>841</v>
      </c>
      <c r="K1635" s="68" t="str">
        <f t="shared" si="25"/>
        <v>Ecological improvements at abstractions (water)</v>
      </c>
    </row>
    <row r="1636" spans="2:11">
      <c r="B1636" s="68" t="s">
        <v>839</v>
      </c>
      <c r="C1636" s="68" t="s">
        <v>282</v>
      </c>
      <c r="D1636" s="68" t="s">
        <v>311</v>
      </c>
      <c r="E1636" s="68" t="s">
        <v>900</v>
      </c>
      <c r="F1636" s="68">
        <f>IF(Override!$G1702="",'APR Data'!$H1636,Override!$G1702)</f>
        <v>1.954</v>
      </c>
      <c r="G1636" s="68" t="s">
        <v>300</v>
      </c>
      <c r="H1636" s="68" t="s">
        <v>840</v>
      </c>
      <c r="I1636" s="68" t="s">
        <v>919</v>
      </c>
      <c r="J1636" s="92" t="s">
        <v>842</v>
      </c>
      <c r="K1636" s="68" t="str">
        <f t="shared" si="25"/>
        <v>Eels Regulations (measures at intakes) (water)</v>
      </c>
    </row>
    <row r="1637" spans="2:11">
      <c r="B1637" s="68" t="s">
        <v>839</v>
      </c>
      <c r="C1637" s="68" t="s">
        <v>282</v>
      </c>
      <c r="D1637" s="68" t="s">
        <v>320</v>
      </c>
      <c r="E1637" s="68" t="s">
        <v>900</v>
      </c>
      <c r="F1637" s="68">
        <f>IF(Override!$G1703="",'APR Data'!$H1637,Override!$G1703)</f>
        <v>0.80300000000000005</v>
      </c>
      <c r="G1637" s="68" t="s">
        <v>300</v>
      </c>
      <c r="H1637" s="68" t="s">
        <v>840</v>
      </c>
      <c r="I1637" s="68" t="s">
        <v>919</v>
      </c>
      <c r="J1637" s="92" t="s">
        <v>843</v>
      </c>
      <c r="K1637" s="68" t="str">
        <f t="shared" si="25"/>
        <v>Invasive Non Native Species (water)</v>
      </c>
    </row>
    <row r="1638" spans="2:11">
      <c r="B1638" s="68" t="s">
        <v>839</v>
      </c>
      <c r="C1638" s="68" t="s">
        <v>282</v>
      </c>
      <c r="D1638" s="68" t="s">
        <v>329</v>
      </c>
      <c r="E1638" s="68" t="s">
        <v>900</v>
      </c>
      <c r="F1638" s="68">
        <f>IF(Override!$G1704="",'APR Data'!$H1638,Override!$G1704)</f>
        <v>0.37</v>
      </c>
      <c r="G1638" s="68" t="s">
        <v>300</v>
      </c>
      <c r="H1638" s="68" t="s">
        <v>840</v>
      </c>
      <c r="I1638" s="68" t="s">
        <v>919</v>
      </c>
      <c r="J1638" s="68" t="s">
        <v>844</v>
      </c>
      <c r="K1638" s="68" t="str">
        <f t="shared" si="25"/>
        <v>Drinking Water Protected Areas (schemes) (water)</v>
      </c>
    </row>
    <row r="1639" spans="2:11">
      <c r="B1639" s="68" t="s">
        <v>839</v>
      </c>
      <c r="C1639" s="68" t="s">
        <v>282</v>
      </c>
      <c r="D1639" s="68" t="s">
        <v>338</v>
      </c>
      <c r="E1639" s="68" t="s">
        <v>900</v>
      </c>
      <c r="F1639" s="68">
        <f>IF(Override!$G1705="",'APR Data'!$H1639,Override!$G1705)</f>
        <v>0</v>
      </c>
      <c r="G1639" s="68" t="s">
        <v>300</v>
      </c>
      <c r="H1639" s="68" t="s">
        <v>840</v>
      </c>
      <c r="I1639" s="68" t="s">
        <v>919</v>
      </c>
      <c r="J1639" s="92" t="s">
        <v>845</v>
      </c>
      <c r="K1639" s="68" t="str">
        <f t="shared" si="25"/>
        <v>Water Framework Directive measure (water)</v>
      </c>
    </row>
    <row r="1640" spans="2:11">
      <c r="B1640" s="68" t="s">
        <v>839</v>
      </c>
      <c r="C1640" s="68" t="s">
        <v>282</v>
      </c>
      <c r="D1640" s="68" t="s">
        <v>347</v>
      </c>
      <c r="E1640" s="68" t="s">
        <v>900</v>
      </c>
      <c r="F1640" s="68">
        <f>IF(Override!$G1706="",'APR Data'!$H1640,Override!$G1706)</f>
        <v>1.0529999999999999</v>
      </c>
      <c r="G1640" s="68" t="s">
        <v>300</v>
      </c>
      <c r="H1640" s="68" t="s">
        <v>840</v>
      </c>
      <c r="I1640" s="68" t="s">
        <v>919</v>
      </c>
      <c r="J1640" s="92" t="s">
        <v>846</v>
      </c>
      <c r="K1640" s="68" t="str">
        <f t="shared" si="25"/>
        <v>Investigations (water)</v>
      </c>
    </row>
    <row r="1641" spans="2:11">
      <c r="B1641" s="68" t="s">
        <v>839</v>
      </c>
      <c r="C1641" s="68" t="s">
        <v>282</v>
      </c>
      <c r="D1641" s="68" t="s">
        <v>356</v>
      </c>
      <c r="E1641" s="68" t="s">
        <v>900</v>
      </c>
      <c r="F1641" s="68">
        <f>IF(Override!$G1707="",'APR Data'!$H1641,Override!$G1707)</f>
        <v>0</v>
      </c>
      <c r="G1641" s="68" t="s">
        <v>300</v>
      </c>
      <c r="H1641" s="68" t="s">
        <v>840</v>
      </c>
      <c r="I1641" s="68" t="s">
        <v>919</v>
      </c>
      <c r="J1641" s="92" t="s">
        <v>847</v>
      </c>
      <c r="K1641" s="68" t="str">
        <f t="shared" si="25"/>
        <v>Supply-side improvements delivering benefits in 2020-2025 (water)</v>
      </c>
    </row>
    <row r="1642" spans="2:11">
      <c r="B1642" s="68" t="s">
        <v>839</v>
      </c>
      <c r="C1642" s="68" t="s">
        <v>282</v>
      </c>
      <c r="D1642" s="68" t="s">
        <v>365</v>
      </c>
      <c r="E1642" s="68" t="s">
        <v>900</v>
      </c>
      <c r="F1642" s="68">
        <f>IF(Override!$G1708="",'APR Data'!$H1642,Override!$G1708)</f>
        <v>0.11899999999999999</v>
      </c>
      <c r="G1642" s="68" t="s">
        <v>300</v>
      </c>
      <c r="H1642" s="68" t="s">
        <v>840</v>
      </c>
      <c r="I1642" s="68" t="s">
        <v>919</v>
      </c>
      <c r="J1642" s="92" t="s">
        <v>848</v>
      </c>
      <c r="K1642" s="68" t="str">
        <f t="shared" si="25"/>
        <v>Demand-side improvements delivering benefits in 2020-2025 (excl leakage and metering) (water)</v>
      </c>
    </row>
    <row r="1643" spans="2:11">
      <c r="B1643" s="68" t="s">
        <v>839</v>
      </c>
      <c r="C1643" s="68" t="s">
        <v>282</v>
      </c>
      <c r="D1643" s="68" t="s">
        <v>374</v>
      </c>
      <c r="E1643" s="68" t="s">
        <v>900</v>
      </c>
      <c r="F1643" s="68">
        <f>IF(Override!$G1709="",'APR Data'!$H1643,Override!$G1709)</f>
        <v>15.541</v>
      </c>
      <c r="G1643" s="68" t="s">
        <v>300</v>
      </c>
      <c r="H1643" s="68" t="s">
        <v>840</v>
      </c>
      <c r="I1643" s="68" t="s">
        <v>919</v>
      </c>
      <c r="J1643" s="92" t="s">
        <v>849</v>
      </c>
      <c r="K1643" s="68" t="str">
        <f t="shared" si="25"/>
        <v>Leakage improvements delivering benefits in 2020-2025 (water)</v>
      </c>
    </row>
    <row r="1644" spans="2:11">
      <c r="B1644" s="68" t="s">
        <v>839</v>
      </c>
      <c r="C1644" s="68" t="s">
        <v>282</v>
      </c>
      <c r="D1644" s="68" t="s">
        <v>383</v>
      </c>
      <c r="E1644" s="68" t="s">
        <v>900</v>
      </c>
      <c r="F1644" s="68">
        <f>IF(Override!$G1710="",'APR Data'!$H1644,Override!$G1710)</f>
        <v>0</v>
      </c>
      <c r="G1644" s="68" t="s">
        <v>300</v>
      </c>
      <c r="H1644" s="68" t="s">
        <v>840</v>
      </c>
      <c r="I1644" s="68" t="s">
        <v>919</v>
      </c>
      <c r="J1644" s="92" t="s">
        <v>850</v>
      </c>
      <c r="K1644" s="68" t="str">
        <f t="shared" si="25"/>
        <v>Internal interconnectors delivering benefits in 2020-2025 (water)</v>
      </c>
    </row>
    <row r="1645" spans="2:11">
      <c r="B1645" s="68" t="s">
        <v>839</v>
      </c>
      <c r="C1645" s="68" t="s">
        <v>282</v>
      </c>
      <c r="D1645" s="68" t="s">
        <v>826</v>
      </c>
      <c r="E1645" s="68" t="s">
        <v>900</v>
      </c>
      <c r="F1645" s="68">
        <f>IF(Override!$G1711="",'APR Data'!$H1645,Override!$G1711)</f>
        <v>0.309</v>
      </c>
      <c r="G1645" s="68" t="s">
        <v>300</v>
      </c>
      <c r="H1645" s="68" t="s">
        <v>840</v>
      </c>
      <c r="I1645" s="68" t="s">
        <v>919</v>
      </c>
      <c r="J1645" s="92" t="s">
        <v>851</v>
      </c>
      <c r="K1645" s="68" t="str">
        <f t="shared" si="25"/>
        <v>Supply demand balance improvements delivering benefits starting from 2026 (water)</v>
      </c>
    </row>
    <row r="1646" spans="2:11">
      <c r="B1646" s="68" t="s">
        <v>839</v>
      </c>
      <c r="C1646" s="68" t="s">
        <v>282</v>
      </c>
      <c r="D1646" s="68" t="s">
        <v>401</v>
      </c>
      <c r="E1646" s="68" t="s">
        <v>900</v>
      </c>
      <c r="F1646" s="68">
        <f>IF(Override!$G1712="",'APR Data'!$H1646,Override!$G1712)</f>
        <v>0.84899999999999998</v>
      </c>
      <c r="G1646" s="68" t="s">
        <v>300</v>
      </c>
      <c r="H1646" s="68" t="s">
        <v>840</v>
      </c>
      <c r="I1646" s="68" t="s">
        <v>919</v>
      </c>
      <c r="J1646" s="92" t="s">
        <v>852</v>
      </c>
      <c r="K1646" s="68" t="str">
        <f t="shared" si="25"/>
        <v>Strategic regional water resources (water)</v>
      </c>
    </row>
    <row r="1647" spans="2:11">
      <c r="B1647" s="68" t="s">
        <v>839</v>
      </c>
      <c r="C1647" s="68" t="s">
        <v>282</v>
      </c>
      <c r="D1647" s="68" t="s">
        <v>410</v>
      </c>
      <c r="E1647" s="68" t="s">
        <v>900</v>
      </c>
      <c r="F1647" s="68">
        <f>IF(Override!$G1713="",'APR Data'!$H1647,Override!$G1713)</f>
        <v>14.957000000000001</v>
      </c>
      <c r="G1647" s="68" t="s">
        <v>300</v>
      </c>
      <c r="H1647" s="68" t="s">
        <v>840</v>
      </c>
      <c r="I1647" s="68" t="s">
        <v>919</v>
      </c>
      <c r="J1647" s="92" t="s">
        <v>853</v>
      </c>
      <c r="K1647" s="68" t="str">
        <f t="shared" si="25"/>
        <v>Total metering expenditure  (water)</v>
      </c>
    </row>
    <row r="1648" spans="2:11">
      <c r="B1648" s="68" t="s">
        <v>839</v>
      </c>
      <c r="C1648" s="68" t="s">
        <v>282</v>
      </c>
      <c r="D1648" s="68" t="s">
        <v>419</v>
      </c>
      <c r="E1648" s="68" t="s">
        <v>900</v>
      </c>
      <c r="F1648" s="68">
        <f>IF(Override!$G1714="",'APR Data'!$H1648,Override!$G1714)</f>
        <v>0</v>
      </c>
      <c r="G1648" s="68" t="s">
        <v>300</v>
      </c>
      <c r="H1648" s="68" t="s">
        <v>840</v>
      </c>
      <c r="I1648" s="68" t="s">
        <v>919</v>
      </c>
      <c r="J1648" s="92" t="s">
        <v>854</v>
      </c>
      <c r="K1648" s="68" t="str">
        <f t="shared" si="25"/>
        <v>Improvments to taste, odour and colour (water)</v>
      </c>
    </row>
    <row r="1649" spans="2:11">
      <c r="B1649" s="68" t="s">
        <v>839</v>
      </c>
      <c r="C1649" s="68" t="s">
        <v>282</v>
      </c>
      <c r="D1649" s="68" t="s">
        <v>428</v>
      </c>
      <c r="E1649" s="68" t="s">
        <v>900</v>
      </c>
      <c r="F1649" s="68">
        <f>IF(Override!$G1715="",'APR Data'!$H1649,Override!$G1715)</f>
        <v>0</v>
      </c>
      <c r="G1649" s="68" t="s">
        <v>300</v>
      </c>
      <c r="H1649" s="68" t="s">
        <v>840</v>
      </c>
      <c r="I1649" s="68" t="s">
        <v>920</v>
      </c>
      <c r="J1649" s="92" t="s">
        <v>855</v>
      </c>
      <c r="K1649" s="68" t="str">
        <f t="shared" si="25"/>
        <v>Addressing raw water deterioration (grey solutions) (water)</v>
      </c>
    </row>
    <row r="1650" spans="2:11">
      <c r="B1650" s="68" t="s">
        <v>839</v>
      </c>
      <c r="C1650" s="68" t="s">
        <v>282</v>
      </c>
      <c r="D1650" s="68" t="s">
        <v>436</v>
      </c>
      <c r="E1650" s="68" t="s">
        <v>900</v>
      </c>
      <c r="F1650" s="68">
        <f>IF(Override!$G1716="",'APR Data'!$H1650,Override!$G1716)</f>
        <v>0</v>
      </c>
      <c r="G1650" s="68" t="s">
        <v>300</v>
      </c>
      <c r="H1650" s="68" t="s">
        <v>840</v>
      </c>
      <c r="I1650" s="68" t="s">
        <v>920</v>
      </c>
      <c r="J1650" s="92" t="s">
        <v>856</v>
      </c>
      <c r="K1650" s="68" t="str">
        <f t="shared" si="25"/>
        <v>Addressing raw water deterioration (green solutions) (water)</v>
      </c>
    </row>
    <row r="1651" spans="2:11">
      <c r="B1651" s="68" t="s">
        <v>839</v>
      </c>
      <c r="C1651" s="68" t="s">
        <v>282</v>
      </c>
      <c r="D1651" s="68" t="s">
        <v>442</v>
      </c>
      <c r="E1651" s="68" t="s">
        <v>900</v>
      </c>
      <c r="F1651" s="68">
        <f>IF(Override!$G1717="",'APR Data'!$H1651,Override!$G1717)</f>
        <v>1.1439999999999999</v>
      </c>
      <c r="G1651" s="68" t="s">
        <v>300</v>
      </c>
      <c r="H1651" s="68" t="s">
        <v>840</v>
      </c>
      <c r="I1651" s="68" t="s">
        <v>919</v>
      </c>
      <c r="J1651" s="92" t="s">
        <v>857</v>
      </c>
      <c r="K1651" s="68" t="str">
        <f t="shared" si="25"/>
        <v>Addressing raw water deterioration (total) (water)</v>
      </c>
    </row>
    <row r="1652" spans="2:11">
      <c r="B1652" s="68" t="s">
        <v>839</v>
      </c>
      <c r="C1652" s="68" t="s">
        <v>282</v>
      </c>
      <c r="D1652" s="68" t="s">
        <v>449</v>
      </c>
      <c r="E1652" s="68" t="s">
        <v>900</v>
      </c>
      <c r="F1652" s="68">
        <f>IF(Override!$G1718="",'APR Data'!$H1652,Override!$G1718)</f>
        <v>0</v>
      </c>
      <c r="G1652" s="68" t="s">
        <v>300</v>
      </c>
      <c r="H1652" s="68" t="s">
        <v>840</v>
      </c>
      <c r="I1652" s="68" t="s">
        <v>919</v>
      </c>
      <c r="J1652" s="92" t="s">
        <v>858</v>
      </c>
      <c r="K1652" s="68" t="str">
        <f t="shared" si="25"/>
        <v>Improvements to river flow (water)</v>
      </c>
    </row>
    <row r="1653" spans="2:11">
      <c r="B1653" s="68" t="s">
        <v>839</v>
      </c>
      <c r="C1653" s="68" t="s">
        <v>282</v>
      </c>
      <c r="D1653" s="68" t="s">
        <v>458</v>
      </c>
      <c r="E1653" s="68" t="s">
        <v>900</v>
      </c>
      <c r="F1653" s="68">
        <f>IF(Override!$G1719="",'APR Data'!$H1653,Override!$G1719)</f>
        <v>7.2859999999999996</v>
      </c>
      <c r="G1653" s="68" t="s">
        <v>300</v>
      </c>
      <c r="H1653" s="68" t="s">
        <v>840</v>
      </c>
      <c r="I1653" s="68" t="s">
        <v>919</v>
      </c>
      <c r="J1653" s="92" t="s">
        <v>859</v>
      </c>
      <c r="K1653" s="68" t="str">
        <f t="shared" si="25"/>
        <v>Enhancing resilience to low probability high consequence events (water)</v>
      </c>
    </row>
    <row r="1654" spans="2:11">
      <c r="B1654" s="68" t="s">
        <v>839</v>
      </c>
      <c r="C1654" s="68" t="s">
        <v>282</v>
      </c>
      <c r="D1654" s="68" t="s">
        <v>467</v>
      </c>
      <c r="E1654" s="68" t="s">
        <v>900</v>
      </c>
      <c r="F1654" s="68">
        <f>IF(Override!$G1720="",'APR Data'!$H1654,Override!$G1720)</f>
        <v>0</v>
      </c>
      <c r="G1654" s="68" t="s">
        <v>300</v>
      </c>
      <c r="H1654" s="68" t="s">
        <v>840</v>
      </c>
      <c r="I1654" s="68" t="s">
        <v>920</v>
      </c>
      <c r="J1654" s="92" t="s">
        <v>860</v>
      </c>
      <c r="K1654" s="68" t="str">
        <f t="shared" si="25"/>
        <v>Conditioning water to reduce plumbosolvency (water)</v>
      </c>
    </row>
    <row r="1655" spans="2:11">
      <c r="B1655" s="68" t="s">
        <v>839</v>
      </c>
      <c r="C1655" s="68" t="s">
        <v>282</v>
      </c>
      <c r="D1655" s="68" t="s">
        <v>476</v>
      </c>
      <c r="E1655" s="68" t="s">
        <v>900</v>
      </c>
      <c r="F1655" s="68">
        <f>IF(Override!$G1721="",'APR Data'!$H1655,Override!$G1721)</f>
        <v>0</v>
      </c>
      <c r="G1655" s="68" t="s">
        <v>300</v>
      </c>
      <c r="H1655" s="68" t="s">
        <v>840</v>
      </c>
      <c r="I1655" s="68" t="s">
        <v>920</v>
      </c>
      <c r="J1655" s="92" t="s">
        <v>861</v>
      </c>
      <c r="K1655" s="68" t="str">
        <f t="shared" si="25"/>
        <v>Lead communication pipes replaced or relined for water quality(water)</v>
      </c>
    </row>
    <row r="1656" spans="2:11">
      <c r="B1656" s="68" t="s">
        <v>839</v>
      </c>
      <c r="C1656" s="68" t="s">
        <v>282</v>
      </c>
      <c r="D1656" s="68" t="s">
        <v>485</v>
      </c>
      <c r="E1656" s="68" t="s">
        <v>900</v>
      </c>
      <c r="F1656" s="68">
        <f>IF(Override!$G1722="",'APR Data'!$H1656,Override!$G1722)</f>
        <v>0</v>
      </c>
      <c r="G1656" s="68" t="s">
        <v>300</v>
      </c>
      <c r="H1656" s="68" t="s">
        <v>840</v>
      </c>
      <c r="I1656" s="68" t="s">
        <v>920</v>
      </c>
      <c r="J1656" s="92" t="s">
        <v>862</v>
      </c>
      <c r="K1656" s="68" t="str">
        <f t="shared" si="25"/>
        <v>Other lead reduction related activity (water)</v>
      </c>
    </row>
    <row r="1657" spans="2:11">
      <c r="B1657" s="68" t="s">
        <v>839</v>
      </c>
      <c r="C1657" s="68" t="s">
        <v>282</v>
      </c>
      <c r="D1657" s="68" t="s">
        <v>494</v>
      </c>
      <c r="E1657" s="68" t="s">
        <v>900</v>
      </c>
      <c r="F1657" s="68">
        <f>IF(Override!$G1723="",'APR Data'!$H1657,Override!$G1723)</f>
        <v>2.4279999999999999</v>
      </c>
      <c r="G1657" s="68" t="s">
        <v>300</v>
      </c>
      <c r="H1657" s="68" t="s">
        <v>840</v>
      </c>
      <c r="I1657" s="68" t="s">
        <v>919</v>
      </c>
      <c r="J1657" s="92" t="s">
        <v>863</v>
      </c>
      <c r="K1657" s="68" t="str">
        <f t="shared" si="25"/>
        <v>Meeting lead standards (Total) (water)</v>
      </c>
    </row>
    <row r="1658" spans="2:11">
      <c r="B1658" s="68" t="s">
        <v>839</v>
      </c>
      <c r="C1658" s="68" t="s">
        <v>282</v>
      </c>
      <c r="D1658" s="68" t="s">
        <v>503</v>
      </c>
      <c r="E1658" s="68" t="s">
        <v>900</v>
      </c>
      <c r="F1658" s="68">
        <f>IF(Override!$G1724="",'APR Data'!$H1658,Override!$G1724)</f>
        <v>0</v>
      </c>
      <c r="G1658" s="68" t="s">
        <v>300</v>
      </c>
      <c r="H1658" s="68" t="s">
        <v>840</v>
      </c>
      <c r="I1658" s="68" t="s">
        <v>919</v>
      </c>
      <c r="J1658" s="92" t="s">
        <v>864</v>
      </c>
      <c r="K1658" s="68" t="str">
        <f t="shared" si="25"/>
        <v>Security - SEMD (water)</v>
      </c>
    </row>
    <row r="1659" spans="2:11">
      <c r="B1659" s="68" t="s">
        <v>839</v>
      </c>
      <c r="C1659" s="68" t="s">
        <v>282</v>
      </c>
      <c r="D1659" s="68" t="s">
        <v>512</v>
      </c>
      <c r="E1659" s="68" t="s">
        <v>900</v>
      </c>
      <c r="F1659" s="68">
        <f>IF(Override!$G1725="",'APR Data'!$H1659,Override!$G1725)</f>
        <v>0</v>
      </c>
      <c r="G1659" s="68" t="s">
        <v>300</v>
      </c>
      <c r="H1659" s="68" t="s">
        <v>840</v>
      </c>
      <c r="I1659" s="68" t="s">
        <v>919</v>
      </c>
      <c r="J1659" s="92" t="s">
        <v>865</v>
      </c>
      <c r="K1659" s="68" t="str">
        <f t="shared" si="25"/>
        <v>Security - Non-SEMD (water)</v>
      </c>
    </row>
    <row r="1660" spans="2:11">
      <c r="B1660" s="68" t="s">
        <v>839</v>
      </c>
      <c r="C1660" s="68" t="s">
        <v>282</v>
      </c>
      <c r="D1660" s="68" t="s">
        <v>521</v>
      </c>
      <c r="E1660" s="68" t="s">
        <v>900</v>
      </c>
      <c r="F1660" s="68">
        <f>IF(Override!$G1726="",'APR Data'!$H1660,Override!$G1726)</f>
        <v>0</v>
      </c>
      <c r="G1660" s="68" t="s">
        <v>300</v>
      </c>
      <c r="H1660" s="68" t="s">
        <v>840</v>
      </c>
      <c r="I1660" s="68" t="s">
        <v>919</v>
      </c>
      <c r="J1660" s="92" t="s">
        <v>866</v>
      </c>
      <c r="K1660" s="68" t="str">
        <f t="shared" si="25"/>
        <v>*Additional lines total (water)</v>
      </c>
    </row>
    <row r="1661" spans="2:11">
      <c r="B1661" s="68" t="s">
        <v>839</v>
      </c>
      <c r="C1661" s="68" t="s">
        <v>282</v>
      </c>
      <c r="D1661" s="68" t="s">
        <v>305</v>
      </c>
      <c r="E1661" s="68" t="s">
        <v>900</v>
      </c>
      <c r="F1661" s="68">
        <f>IF(Override!$G1727="",'APR Data'!$H1661,Override!$G1727)</f>
        <v>3.0510000000000002</v>
      </c>
      <c r="G1661" s="68" t="s">
        <v>300</v>
      </c>
      <c r="H1661" s="68" t="s">
        <v>888</v>
      </c>
      <c r="I1661" s="68" t="s">
        <v>919</v>
      </c>
      <c r="J1661" s="92" t="s">
        <v>841</v>
      </c>
      <c r="K1661" s="68" t="str">
        <f t="shared" si="25"/>
        <v xml:space="preserve"> Ecological improvements at abstractions (water)</v>
      </c>
    </row>
    <row r="1662" spans="2:11">
      <c r="B1662" s="68" t="s">
        <v>839</v>
      </c>
      <c r="C1662" s="68" t="s">
        <v>282</v>
      </c>
      <c r="D1662" s="68" t="s">
        <v>314</v>
      </c>
      <c r="E1662" s="68" t="s">
        <v>900</v>
      </c>
      <c r="F1662" s="68">
        <f>IF(Override!$G1728="",'APR Data'!$H1662,Override!$G1728)</f>
        <v>0.39400000000000002</v>
      </c>
      <c r="G1662" s="68" t="s">
        <v>300</v>
      </c>
      <c r="H1662" s="68" t="s">
        <v>888</v>
      </c>
      <c r="I1662" s="68" t="s">
        <v>919</v>
      </c>
      <c r="J1662" s="92" t="s">
        <v>842</v>
      </c>
      <c r="K1662" s="68" t="str">
        <f t="shared" si="25"/>
        <v xml:space="preserve"> Eels Regulations (measures at intakes) (water)</v>
      </c>
    </row>
    <row r="1663" spans="2:11">
      <c r="B1663" s="68" t="s">
        <v>839</v>
      </c>
      <c r="C1663" s="68" t="s">
        <v>282</v>
      </c>
      <c r="D1663" s="68" t="s">
        <v>323</v>
      </c>
      <c r="E1663" s="68" t="s">
        <v>900</v>
      </c>
      <c r="F1663" s="68">
        <f>IF(Override!$G1729="",'APR Data'!$H1663,Override!$G1729)</f>
        <v>0.52</v>
      </c>
      <c r="G1663" s="68" t="s">
        <v>300</v>
      </c>
      <c r="H1663" s="68" t="s">
        <v>888</v>
      </c>
      <c r="I1663" s="68" t="s">
        <v>919</v>
      </c>
      <c r="J1663" s="92" t="s">
        <v>843</v>
      </c>
      <c r="K1663" s="68" t="str">
        <f t="shared" si="25"/>
        <v xml:space="preserve"> Invasive Non Native Species (water)</v>
      </c>
    </row>
    <row r="1664" spans="2:11">
      <c r="B1664" s="68" t="s">
        <v>839</v>
      </c>
      <c r="C1664" s="68" t="s">
        <v>282</v>
      </c>
      <c r="D1664" s="68" t="s">
        <v>332</v>
      </c>
      <c r="E1664" s="68" t="s">
        <v>900</v>
      </c>
      <c r="F1664" s="68">
        <f>IF(Override!$G1730="",'APR Data'!$H1664,Override!$G1730)</f>
        <v>1.4219999999999999</v>
      </c>
      <c r="G1664" s="68" t="s">
        <v>300</v>
      </c>
      <c r="H1664" s="68" t="s">
        <v>888</v>
      </c>
      <c r="I1664" s="68" t="s">
        <v>919</v>
      </c>
      <c r="J1664" s="68" t="s">
        <v>844</v>
      </c>
      <c r="K1664" s="68" t="str">
        <f t="shared" si="25"/>
        <v xml:space="preserve"> Drinking Water Protected Areas (schemes) (water)</v>
      </c>
    </row>
    <row r="1665" spans="2:11">
      <c r="B1665" s="68" t="s">
        <v>839</v>
      </c>
      <c r="C1665" s="68" t="s">
        <v>282</v>
      </c>
      <c r="D1665" s="68" t="s">
        <v>341</v>
      </c>
      <c r="E1665" s="68" t="s">
        <v>900</v>
      </c>
      <c r="F1665" s="68">
        <f>IF(Override!$G1731="",'APR Data'!$H1665,Override!$G1731)</f>
        <v>0.223</v>
      </c>
      <c r="G1665" s="68" t="s">
        <v>300</v>
      </c>
      <c r="H1665" s="68" t="s">
        <v>888</v>
      </c>
      <c r="I1665" s="68" t="s">
        <v>919</v>
      </c>
      <c r="J1665" s="92" t="s">
        <v>845</v>
      </c>
      <c r="K1665" s="68" t="str">
        <f t="shared" si="25"/>
        <v xml:space="preserve"> Water Framework Directive measure (water)</v>
      </c>
    </row>
    <row r="1666" spans="2:11">
      <c r="B1666" s="68" t="s">
        <v>839</v>
      </c>
      <c r="C1666" s="68" t="s">
        <v>282</v>
      </c>
      <c r="D1666" s="68" t="s">
        <v>350</v>
      </c>
      <c r="E1666" s="68" t="s">
        <v>900</v>
      </c>
      <c r="F1666" s="68">
        <f>IF(Override!$G1732="",'APR Data'!$H1666,Override!$G1732)</f>
        <v>0.45500000000000002</v>
      </c>
      <c r="G1666" s="68" t="s">
        <v>300</v>
      </c>
      <c r="H1666" s="68" t="s">
        <v>888</v>
      </c>
      <c r="I1666" s="68" t="s">
        <v>919</v>
      </c>
      <c r="J1666" s="92" t="s">
        <v>846</v>
      </c>
      <c r="K1666" s="68" t="str">
        <f t="shared" si="25"/>
        <v xml:space="preserve"> Investigations (water)</v>
      </c>
    </row>
    <row r="1667" spans="2:11">
      <c r="B1667" s="68" t="s">
        <v>839</v>
      </c>
      <c r="C1667" s="68" t="s">
        <v>282</v>
      </c>
      <c r="D1667" s="68" t="s">
        <v>359</v>
      </c>
      <c r="E1667" s="68" t="s">
        <v>900</v>
      </c>
      <c r="F1667" s="68">
        <f>IF(Override!$G1733="",'APR Data'!$H1667,Override!$G1733)</f>
        <v>0</v>
      </c>
      <c r="G1667" s="68" t="s">
        <v>300</v>
      </c>
      <c r="H1667" s="68" t="s">
        <v>888</v>
      </c>
      <c r="I1667" s="68" t="s">
        <v>919</v>
      </c>
      <c r="J1667" s="92" t="s">
        <v>847</v>
      </c>
      <c r="K1667" s="68" t="str">
        <f t="shared" si="25"/>
        <v xml:space="preserve"> Supply-side improvements delivering benefits in 2020-2025 (water)</v>
      </c>
    </row>
    <row r="1668" spans="2:11">
      <c r="B1668" s="68" t="s">
        <v>839</v>
      </c>
      <c r="C1668" s="68" t="s">
        <v>282</v>
      </c>
      <c r="D1668" s="68" t="s">
        <v>368</v>
      </c>
      <c r="E1668" s="68" t="s">
        <v>900</v>
      </c>
      <c r="F1668" s="68">
        <f>IF(Override!$G1734="",'APR Data'!$H1668,Override!$G1734)</f>
        <v>0</v>
      </c>
      <c r="G1668" s="68" t="s">
        <v>300</v>
      </c>
      <c r="H1668" s="68" t="s">
        <v>888</v>
      </c>
      <c r="I1668" s="68" t="s">
        <v>919</v>
      </c>
      <c r="J1668" s="92" t="s">
        <v>848</v>
      </c>
      <c r="K1668" s="68" t="str">
        <f t="shared" si="25"/>
        <v xml:space="preserve"> Demand-side improvements delivering benefits in 2020-2025 (excl leakage and metering) (water)</v>
      </c>
    </row>
    <row r="1669" spans="2:11">
      <c r="B1669" s="68" t="s">
        <v>839</v>
      </c>
      <c r="C1669" s="68" t="s">
        <v>282</v>
      </c>
      <c r="D1669" s="68" t="s">
        <v>377</v>
      </c>
      <c r="E1669" s="68" t="s">
        <v>900</v>
      </c>
      <c r="F1669" s="68">
        <f>IF(Override!$G1735="",'APR Data'!$H1669,Override!$G1735)</f>
        <v>4.7489999999999997</v>
      </c>
      <c r="G1669" s="68" t="s">
        <v>300</v>
      </c>
      <c r="H1669" s="68" t="s">
        <v>888</v>
      </c>
      <c r="I1669" s="68" t="s">
        <v>919</v>
      </c>
      <c r="J1669" s="92" t="s">
        <v>849</v>
      </c>
      <c r="K1669" s="68" t="str">
        <f t="shared" si="25"/>
        <v xml:space="preserve"> Leakage improvements delivering benefits in 2020-2025 (water)</v>
      </c>
    </row>
    <row r="1670" spans="2:11">
      <c r="B1670" s="68" t="s">
        <v>839</v>
      </c>
      <c r="C1670" s="68" t="s">
        <v>282</v>
      </c>
      <c r="D1670" s="68" t="s">
        <v>386</v>
      </c>
      <c r="E1670" s="68" t="s">
        <v>900</v>
      </c>
      <c r="F1670" s="68">
        <f>IF(Override!$G1736="",'APR Data'!$H1670,Override!$G1736)</f>
        <v>0</v>
      </c>
      <c r="G1670" s="68" t="s">
        <v>300</v>
      </c>
      <c r="H1670" s="68" t="s">
        <v>888</v>
      </c>
      <c r="I1670" s="68" t="s">
        <v>919</v>
      </c>
      <c r="J1670" s="92" t="s">
        <v>850</v>
      </c>
      <c r="K1670" s="68" t="str">
        <f t="shared" si="25"/>
        <v xml:space="preserve"> Internal interconnectors delivering benefits in 2020-2025 (water)</v>
      </c>
    </row>
    <row r="1671" spans="2:11">
      <c r="B1671" s="68" t="s">
        <v>839</v>
      </c>
      <c r="C1671" s="68" t="s">
        <v>282</v>
      </c>
      <c r="D1671" s="68" t="s">
        <v>827</v>
      </c>
      <c r="E1671" s="68" t="s">
        <v>900</v>
      </c>
      <c r="F1671" s="68">
        <f>IF(Override!$G1737="",'APR Data'!$H1671,Override!$G1737)</f>
        <v>0</v>
      </c>
      <c r="G1671" s="68" t="s">
        <v>300</v>
      </c>
      <c r="H1671" s="68" t="s">
        <v>888</v>
      </c>
      <c r="I1671" s="68" t="s">
        <v>919</v>
      </c>
      <c r="J1671" s="92" t="s">
        <v>851</v>
      </c>
      <c r="K1671" s="68" t="str">
        <f t="shared" ref="K1671:K1734" si="26">RIGHT(D1671,LEN(D1671)-15)</f>
        <v xml:space="preserve"> Supply demand balance improvements delivering benefits starting from 2026 (water)</v>
      </c>
    </row>
    <row r="1672" spans="2:11">
      <c r="B1672" s="68" t="s">
        <v>839</v>
      </c>
      <c r="C1672" s="68" t="s">
        <v>282</v>
      </c>
      <c r="D1672" s="68" t="s">
        <v>404</v>
      </c>
      <c r="E1672" s="68" t="s">
        <v>900</v>
      </c>
      <c r="F1672" s="68">
        <f>IF(Override!$G1738="",'APR Data'!$H1672,Override!$G1738)</f>
        <v>2.5049999999999999</v>
      </c>
      <c r="G1672" s="68" t="s">
        <v>300</v>
      </c>
      <c r="H1672" s="68" t="s">
        <v>888</v>
      </c>
      <c r="I1672" s="68" t="s">
        <v>919</v>
      </c>
      <c r="J1672" s="92" t="s">
        <v>852</v>
      </c>
      <c r="K1672" s="68" t="str">
        <f t="shared" si="26"/>
        <v xml:space="preserve"> Strategic regional water resources (water)</v>
      </c>
    </row>
    <row r="1673" spans="2:11">
      <c r="B1673" s="68" t="s">
        <v>839</v>
      </c>
      <c r="C1673" s="68" t="s">
        <v>282</v>
      </c>
      <c r="D1673" s="68" t="s">
        <v>413</v>
      </c>
      <c r="E1673" s="68" t="s">
        <v>900</v>
      </c>
      <c r="F1673" s="68">
        <f>IF(Override!$G1739="",'APR Data'!$H1673,Override!$G1739)</f>
        <v>9.2550000000000008</v>
      </c>
      <c r="G1673" s="68" t="s">
        <v>300</v>
      </c>
      <c r="H1673" s="68" t="s">
        <v>888</v>
      </c>
      <c r="I1673" s="68" t="s">
        <v>919</v>
      </c>
      <c r="J1673" s="92" t="s">
        <v>853</v>
      </c>
      <c r="K1673" s="68" t="str">
        <f t="shared" si="26"/>
        <v xml:space="preserve"> Total metering expenditure  (water)</v>
      </c>
    </row>
    <row r="1674" spans="2:11">
      <c r="B1674" s="68" t="s">
        <v>839</v>
      </c>
      <c r="C1674" s="68" t="s">
        <v>282</v>
      </c>
      <c r="D1674" s="68" t="s">
        <v>422</v>
      </c>
      <c r="E1674" s="68" t="s">
        <v>900</v>
      </c>
      <c r="F1674" s="68">
        <f>IF(Override!$G1740="",'APR Data'!$H1674,Override!$G1740)</f>
        <v>0</v>
      </c>
      <c r="G1674" s="68" t="s">
        <v>300</v>
      </c>
      <c r="H1674" s="68" t="s">
        <v>888</v>
      </c>
      <c r="I1674" s="68" t="s">
        <v>919</v>
      </c>
      <c r="J1674" s="92" t="s">
        <v>854</v>
      </c>
      <c r="K1674" s="68" t="str">
        <f t="shared" si="26"/>
        <v xml:space="preserve"> Improvments to taste, odour and colour (water)</v>
      </c>
    </row>
    <row r="1675" spans="2:11">
      <c r="B1675" s="68" t="s">
        <v>839</v>
      </c>
      <c r="C1675" s="68" t="s">
        <v>282</v>
      </c>
      <c r="D1675" s="68" t="s">
        <v>431</v>
      </c>
      <c r="E1675" s="68" t="s">
        <v>900</v>
      </c>
      <c r="F1675" s="68">
        <f>IF(Override!$G1741="",'APR Data'!$H1675,Override!$G1741)</f>
        <v>0</v>
      </c>
      <c r="G1675" s="68" t="s">
        <v>300</v>
      </c>
      <c r="H1675" s="68" t="s">
        <v>888</v>
      </c>
      <c r="I1675" s="68" t="s">
        <v>920</v>
      </c>
      <c r="J1675" s="92" t="s">
        <v>855</v>
      </c>
      <c r="K1675" s="68" t="str">
        <f t="shared" si="26"/>
        <v xml:space="preserve"> Addressing raw water deterioration (grey solutions) (water)</v>
      </c>
    </row>
    <row r="1676" spans="2:11">
      <c r="B1676" s="68" t="s">
        <v>839</v>
      </c>
      <c r="C1676" s="68" t="s">
        <v>282</v>
      </c>
      <c r="D1676" s="68" t="s">
        <v>438</v>
      </c>
      <c r="E1676" s="68" t="s">
        <v>900</v>
      </c>
      <c r="F1676" s="68">
        <f>IF(Override!$G1742="",'APR Data'!$H1676,Override!$G1742)</f>
        <v>0</v>
      </c>
      <c r="G1676" s="68" t="s">
        <v>300</v>
      </c>
      <c r="H1676" s="68" t="s">
        <v>888</v>
      </c>
      <c r="I1676" s="68" t="s">
        <v>920</v>
      </c>
      <c r="J1676" s="92" t="s">
        <v>856</v>
      </c>
      <c r="K1676" s="68" t="str">
        <f t="shared" si="26"/>
        <v xml:space="preserve"> Addressing raw water deterioration (green solutions) (water)</v>
      </c>
    </row>
    <row r="1677" spans="2:11">
      <c r="B1677" s="68" t="s">
        <v>839</v>
      </c>
      <c r="C1677" s="68" t="s">
        <v>282</v>
      </c>
      <c r="D1677" s="68" t="s">
        <v>444</v>
      </c>
      <c r="E1677" s="68" t="s">
        <v>900</v>
      </c>
      <c r="F1677" s="68">
        <f>IF(Override!$G1743="",'APR Data'!$H1677,Override!$G1743)</f>
        <v>1.466</v>
      </c>
      <c r="G1677" s="68" t="s">
        <v>300</v>
      </c>
      <c r="H1677" s="68" t="s">
        <v>888</v>
      </c>
      <c r="I1677" s="68" t="s">
        <v>919</v>
      </c>
      <c r="J1677" s="92" t="s">
        <v>857</v>
      </c>
      <c r="K1677" s="68" t="str">
        <f t="shared" si="26"/>
        <v xml:space="preserve"> Addressing raw water deterioration (total) (water)</v>
      </c>
    </row>
    <row r="1678" spans="2:11">
      <c r="B1678" s="68" t="s">
        <v>839</v>
      </c>
      <c r="C1678" s="68" t="s">
        <v>282</v>
      </c>
      <c r="D1678" s="68" t="s">
        <v>452</v>
      </c>
      <c r="E1678" s="68" t="s">
        <v>900</v>
      </c>
      <c r="F1678" s="68">
        <f>IF(Override!$G1744="",'APR Data'!$H1678,Override!$G1744)</f>
        <v>0</v>
      </c>
      <c r="G1678" s="68" t="s">
        <v>300</v>
      </c>
      <c r="H1678" s="68" t="s">
        <v>888</v>
      </c>
      <c r="I1678" s="68" t="s">
        <v>919</v>
      </c>
      <c r="J1678" s="92" t="s">
        <v>858</v>
      </c>
      <c r="K1678" s="68" t="str">
        <f t="shared" si="26"/>
        <v xml:space="preserve"> Improvements to river flow (water)</v>
      </c>
    </row>
    <row r="1679" spans="2:11">
      <c r="B1679" s="68" t="s">
        <v>839</v>
      </c>
      <c r="C1679" s="68" t="s">
        <v>282</v>
      </c>
      <c r="D1679" s="68" t="s">
        <v>461</v>
      </c>
      <c r="E1679" s="68" t="s">
        <v>900</v>
      </c>
      <c r="F1679" s="68">
        <f>IF(Override!$G1745="",'APR Data'!$H1679,Override!$G1745)</f>
        <v>7.98</v>
      </c>
      <c r="G1679" s="68" t="s">
        <v>300</v>
      </c>
      <c r="H1679" s="68" t="s">
        <v>888</v>
      </c>
      <c r="I1679" s="68" t="s">
        <v>919</v>
      </c>
      <c r="J1679" s="92" t="s">
        <v>859</v>
      </c>
      <c r="K1679" s="68" t="str">
        <f t="shared" si="26"/>
        <v xml:space="preserve"> Enhancing resilience to low probability high consequence events (water)</v>
      </c>
    </row>
    <row r="1680" spans="2:11">
      <c r="B1680" s="68" t="s">
        <v>839</v>
      </c>
      <c r="C1680" s="68" t="s">
        <v>282</v>
      </c>
      <c r="D1680" s="68" t="s">
        <v>470</v>
      </c>
      <c r="E1680" s="68" t="s">
        <v>900</v>
      </c>
      <c r="F1680" s="68">
        <f>IF(Override!$G1746="",'APR Data'!$H1680,Override!$G1746)</f>
        <v>0</v>
      </c>
      <c r="G1680" s="68" t="s">
        <v>300</v>
      </c>
      <c r="H1680" s="68" t="s">
        <v>888</v>
      </c>
      <c r="I1680" s="68" t="s">
        <v>920</v>
      </c>
      <c r="J1680" s="92" t="s">
        <v>860</v>
      </c>
      <c r="K1680" s="68" t="str">
        <f t="shared" si="26"/>
        <v xml:space="preserve"> Conditioning water to reduce plumbosolvency (water)</v>
      </c>
    </row>
    <row r="1681" spans="2:11">
      <c r="B1681" s="68" t="s">
        <v>839</v>
      </c>
      <c r="C1681" s="68" t="s">
        <v>282</v>
      </c>
      <c r="D1681" s="68" t="s">
        <v>479</v>
      </c>
      <c r="E1681" s="68" t="s">
        <v>900</v>
      </c>
      <c r="F1681" s="68">
        <f>IF(Override!$G1747="",'APR Data'!$H1681,Override!$G1747)</f>
        <v>0</v>
      </c>
      <c r="G1681" s="68" t="s">
        <v>300</v>
      </c>
      <c r="H1681" s="68" t="s">
        <v>888</v>
      </c>
      <c r="I1681" s="68" t="s">
        <v>920</v>
      </c>
      <c r="J1681" s="92" t="s">
        <v>861</v>
      </c>
      <c r="K1681" s="68" t="str">
        <f t="shared" si="26"/>
        <v xml:space="preserve"> Lead communication pipes replaced or relined for water quality(water)</v>
      </c>
    </row>
    <row r="1682" spans="2:11">
      <c r="B1682" s="68" t="s">
        <v>839</v>
      </c>
      <c r="C1682" s="68" t="s">
        <v>282</v>
      </c>
      <c r="D1682" s="68" t="s">
        <v>488</v>
      </c>
      <c r="E1682" s="68" t="s">
        <v>900</v>
      </c>
      <c r="F1682" s="68">
        <f>IF(Override!$G1748="",'APR Data'!$H1682,Override!$G1748)</f>
        <v>0</v>
      </c>
      <c r="G1682" s="68" t="s">
        <v>300</v>
      </c>
      <c r="H1682" s="68" t="s">
        <v>888</v>
      </c>
      <c r="I1682" s="68" t="s">
        <v>920</v>
      </c>
      <c r="J1682" s="92" t="s">
        <v>862</v>
      </c>
      <c r="K1682" s="68" t="str">
        <f t="shared" si="26"/>
        <v xml:space="preserve"> Other lead reduction related activity (water)</v>
      </c>
    </row>
    <row r="1683" spans="2:11">
      <c r="B1683" s="68" t="s">
        <v>839</v>
      </c>
      <c r="C1683" s="68" t="s">
        <v>282</v>
      </c>
      <c r="D1683" s="68" t="s">
        <v>497</v>
      </c>
      <c r="E1683" s="68" t="s">
        <v>900</v>
      </c>
      <c r="F1683" s="68">
        <f>IF(Override!$G1749="",'APR Data'!$H1683,Override!$G1749)</f>
        <v>0.32</v>
      </c>
      <c r="G1683" s="68" t="s">
        <v>300</v>
      </c>
      <c r="H1683" s="68" t="s">
        <v>888</v>
      </c>
      <c r="I1683" s="68" t="s">
        <v>919</v>
      </c>
      <c r="J1683" s="92" t="s">
        <v>863</v>
      </c>
      <c r="K1683" s="68" t="str">
        <f t="shared" si="26"/>
        <v xml:space="preserve"> Meeting lead standards (Total) (water)</v>
      </c>
    </row>
    <row r="1684" spans="2:11">
      <c r="B1684" s="68" t="s">
        <v>839</v>
      </c>
      <c r="C1684" s="68" t="s">
        <v>282</v>
      </c>
      <c r="D1684" s="68" t="s">
        <v>506</v>
      </c>
      <c r="E1684" s="68" t="s">
        <v>900</v>
      </c>
      <c r="F1684" s="68">
        <f>IF(Override!$G1750="",'APR Data'!$H1684,Override!$G1750)</f>
        <v>0.11799999999999999</v>
      </c>
      <c r="G1684" s="68" t="s">
        <v>300</v>
      </c>
      <c r="H1684" s="68" t="s">
        <v>888</v>
      </c>
      <c r="I1684" s="68" t="s">
        <v>919</v>
      </c>
      <c r="J1684" s="92" t="s">
        <v>864</v>
      </c>
      <c r="K1684" s="68" t="str">
        <f t="shared" si="26"/>
        <v xml:space="preserve"> Security - SEMD (water)</v>
      </c>
    </row>
    <row r="1685" spans="2:11">
      <c r="B1685" s="68" t="s">
        <v>839</v>
      </c>
      <c r="C1685" s="68" t="s">
        <v>282</v>
      </c>
      <c r="D1685" s="68" t="s">
        <v>515</v>
      </c>
      <c r="E1685" s="68" t="s">
        <v>900</v>
      </c>
      <c r="F1685" s="68">
        <f>IF(Override!$G1751="",'APR Data'!$H1685,Override!$G1751)</f>
        <v>0</v>
      </c>
      <c r="G1685" s="68" t="s">
        <v>300</v>
      </c>
      <c r="H1685" s="68" t="s">
        <v>888</v>
      </c>
      <c r="I1685" s="68" t="s">
        <v>919</v>
      </c>
      <c r="J1685" s="92" t="s">
        <v>865</v>
      </c>
      <c r="K1685" s="68" t="str">
        <f t="shared" si="26"/>
        <v xml:space="preserve"> Security - Non-SEMD (water)</v>
      </c>
    </row>
    <row r="1686" spans="2:11">
      <c r="B1686" s="68" t="s">
        <v>839</v>
      </c>
      <c r="C1686" s="68" t="s">
        <v>282</v>
      </c>
      <c r="D1686" s="68" t="s">
        <v>524</v>
      </c>
      <c r="E1686" s="68" t="s">
        <v>900</v>
      </c>
      <c r="F1686" s="68">
        <f>IF(Override!$G1752="",'APR Data'!$H1686,Override!$G1752)</f>
        <v>0</v>
      </c>
      <c r="G1686" s="68" t="s">
        <v>300</v>
      </c>
      <c r="H1686" s="68" t="s">
        <v>888</v>
      </c>
      <c r="I1686" s="68" t="s">
        <v>919</v>
      </c>
      <c r="J1686" s="92" t="s">
        <v>866</v>
      </c>
      <c r="K1686" s="68" t="str">
        <f t="shared" si="26"/>
        <v xml:space="preserve"> *Additional lines total (water)</v>
      </c>
    </row>
    <row r="1687" spans="2:11">
      <c r="B1687" s="68" t="s">
        <v>839</v>
      </c>
      <c r="C1687" s="68" t="s">
        <v>282</v>
      </c>
      <c r="D1687" s="68" t="s">
        <v>308</v>
      </c>
      <c r="E1687" s="68" t="s">
        <v>900</v>
      </c>
      <c r="F1687" s="68">
        <f>IF(Override!$G1753="",'APR Data'!$H1687,Override!$G1753)</f>
        <v>3.76</v>
      </c>
      <c r="G1687" s="68" t="s">
        <v>300</v>
      </c>
      <c r="H1687" s="68" t="s">
        <v>889</v>
      </c>
      <c r="I1687" s="68" t="s">
        <v>919</v>
      </c>
      <c r="J1687" s="92" t="s">
        <v>841</v>
      </c>
      <c r="K1687" s="68" t="str">
        <f t="shared" si="26"/>
        <v xml:space="preserve"> Ecological improvements at abstractions (water)</v>
      </c>
    </row>
    <row r="1688" spans="2:11">
      <c r="B1688" s="68" t="s">
        <v>839</v>
      </c>
      <c r="C1688" s="68" t="s">
        <v>282</v>
      </c>
      <c r="D1688" s="68" t="s">
        <v>317</v>
      </c>
      <c r="E1688" s="68" t="s">
        <v>900</v>
      </c>
      <c r="F1688" s="68">
        <f>IF(Override!$G1754="",'APR Data'!$H1688,Override!$G1754)</f>
        <v>0.48599999999999999</v>
      </c>
      <c r="G1688" s="68" t="s">
        <v>300</v>
      </c>
      <c r="H1688" s="68" t="s">
        <v>889</v>
      </c>
      <c r="I1688" s="68" t="s">
        <v>919</v>
      </c>
      <c r="J1688" s="92" t="s">
        <v>842</v>
      </c>
      <c r="K1688" s="68" t="str">
        <f t="shared" si="26"/>
        <v xml:space="preserve"> Eels Regulations (measures at intakes) (water)</v>
      </c>
    </row>
    <row r="1689" spans="2:11">
      <c r="B1689" s="68" t="s">
        <v>839</v>
      </c>
      <c r="C1689" s="68" t="s">
        <v>282</v>
      </c>
      <c r="D1689" s="68" t="s">
        <v>326</v>
      </c>
      <c r="E1689" s="68" t="s">
        <v>900</v>
      </c>
      <c r="F1689" s="68">
        <f>IF(Override!$G1755="",'APR Data'!$H1689,Override!$G1755)</f>
        <v>0.64100000000000001</v>
      </c>
      <c r="G1689" s="68" t="s">
        <v>300</v>
      </c>
      <c r="H1689" s="68" t="s">
        <v>889</v>
      </c>
      <c r="I1689" s="68" t="s">
        <v>919</v>
      </c>
      <c r="J1689" s="92" t="s">
        <v>843</v>
      </c>
      <c r="K1689" s="68" t="str">
        <f t="shared" si="26"/>
        <v xml:space="preserve"> Invasive Non Native Species (water)</v>
      </c>
    </row>
    <row r="1690" spans="2:11">
      <c r="B1690" s="68" t="s">
        <v>839</v>
      </c>
      <c r="C1690" s="68" t="s">
        <v>282</v>
      </c>
      <c r="D1690" s="68" t="s">
        <v>335</v>
      </c>
      <c r="E1690" s="68" t="s">
        <v>900</v>
      </c>
      <c r="F1690" s="68">
        <f>IF(Override!$G1756="",'APR Data'!$H1690,Override!$G1756)</f>
        <v>1.752</v>
      </c>
      <c r="G1690" s="68" t="s">
        <v>300</v>
      </c>
      <c r="H1690" s="68" t="s">
        <v>889</v>
      </c>
      <c r="I1690" s="68" t="s">
        <v>919</v>
      </c>
      <c r="J1690" s="68" t="s">
        <v>844</v>
      </c>
      <c r="K1690" s="68" t="str">
        <f t="shared" si="26"/>
        <v xml:space="preserve"> Drinking Water Protected Areas (schemes) (water)</v>
      </c>
    </row>
    <row r="1691" spans="2:11">
      <c r="B1691" s="68" t="s">
        <v>839</v>
      </c>
      <c r="C1691" s="68" t="s">
        <v>282</v>
      </c>
      <c r="D1691" s="68" t="s">
        <v>344</v>
      </c>
      <c r="E1691" s="68" t="s">
        <v>900</v>
      </c>
      <c r="F1691" s="68">
        <f>IF(Override!$G1757="",'APR Data'!$H1691,Override!$G1757)</f>
        <v>0.27500000000000002</v>
      </c>
      <c r="G1691" s="68" t="s">
        <v>300</v>
      </c>
      <c r="H1691" s="68" t="s">
        <v>889</v>
      </c>
      <c r="I1691" s="68" t="s">
        <v>919</v>
      </c>
      <c r="J1691" s="92" t="s">
        <v>845</v>
      </c>
      <c r="K1691" s="68" t="str">
        <f t="shared" si="26"/>
        <v xml:space="preserve"> Water Framework Directive measure (water)</v>
      </c>
    </row>
    <row r="1692" spans="2:11">
      <c r="B1692" s="68" t="s">
        <v>839</v>
      </c>
      <c r="C1692" s="68" t="s">
        <v>282</v>
      </c>
      <c r="D1692" s="68" t="s">
        <v>353</v>
      </c>
      <c r="E1692" s="68" t="s">
        <v>900</v>
      </c>
      <c r="F1692" s="68">
        <f>IF(Override!$G1758="",'APR Data'!$H1692,Override!$G1758)</f>
        <v>0.56100000000000005</v>
      </c>
      <c r="G1692" s="68" t="s">
        <v>300</v>
      </c>
      <c r="H1692" s="68" t="s">
        <v>889</v>
      </c>
      <c r="I1692" s="68" t="s">
        <v>919</v>
      </c>
      <c r="J1692" s="92" t="s">
        <v>846</v>
      </c>
      <c r="K1692" s="68" t="str">
        <f t="shared" si="26"/>
        <v xml:space="preserve"> Investigations (water)</v>
      </c>
    </row>
    <row r="1693" spans="2:11">
      <c r="B1693" s="68" t="s">
        <v>839</v>
      </c>
      <c r="C1693" s="68" t="s">
        <v>282</v>
      </c>
      <c r="D1693" s="68" t="s">
        <v>362</v>
      </c>
      <c r="E1693" s="68" t="s">
        <v>900</v>
      </c>
      <c r="F1693" s="68">
        <f>IF(Override!$G1759="",'APR Data'!$H1693,Override!$G1759)</f>
        <v>0</v>
      </c>
      <c r="G1693" s="68" t="s">
        <v>300</v>
      </c>
      <c r="H1693" s="68" t="s">
        <v>889</v>
      </c>
      <c r="I1693" s="68" t="s">
        <v>919</v>
      </c>
      <c r="J1693" s="92" t="s">
        <v>847</v>
      </c>
      <c r="K1693" s="68" t="str">
        <f t="shared" si="26"/>
        <v xml:space="preserve"> Supply-side improvements delivering benefits in 2020-2025 (water)</v>
      </c>
    </row>
    <row r="1694" spans="2:11">
      <c r="B1694" s="68" t="s">
        <v>839</v>
      </c>
      <c r="C1694" s="68" t="s">
        <v>282</v>
      </c>
      <c r="D1694" s="68" t="s">
        <v>371</v>
      </c>
      <c r="E1694" s="68" t="s">
        <v>900</v>
      </c>
      <c r="F1694" s="68">
        <f>IF(Override!$G1760="",'APR Data'!$H1694,Override!$G1760)</f>
        <v>0</v>
      </c>
      <c r="G1694" s="68" t="s">
        <v>300</v>
      </c>
      <c r="H1694" s="68" t="s">
        <v>889</v>
      </c>
      <c r="I1694" s="68" t="s">
        <v>919</v>
      </c>
      <c r="J1694" s="92" t="s">
        <v>848</v>
      </c>
      <c r="K1694" s="68" t="str">
        <f t="shared" si="26"/>
        <v xml:space="preserve"> Demand-side improvements delivering benefits in 2020-2025 (excl leakage and metering) (water)</v>
      </c>
    </row>
    <row r="1695" spans="2:11">
      <c r="B1695" s="68" t="s">
        <v>839</v>
      </c>
      <c r="C1695" s="68" t="s">
        <v>282</v>
      </c>
      <c r="D1695" s="68" t="s">
        <v>380</v>
      </c>
      <c r="E1695" s="68" t="s">
        <v>900</v>
      </c>
      <c r="F1695" s="68">
        <f>IF(Override!$G1761="",'APR Data'!$H1695,Override!$G1761)</f>
        <v>5.8490000000000002</v>
      </c>
      <c r="G1695" s="68" t="s">
        <v>300</v>
      </c>
      <c r="H1695" s="68" t="s">
        <v>889</v>
      </c>
      <c r="I1695" s="68" t="s">
        <v>919</v>
      </c>
      <c r="J1695" s="92" t="s">
        <v>849</v>
      </c>
      <c r="K1695" s="68" t="str">
        <f t="shared" si="26"/>
        <v xml:space="preserve"> Leakage improvements delivering benefits in 2020-2025 (water)</v>
      </c>
    </row>
    <row r="1696" spans="2:11">
      <c r="B1696" s="68" t="s">
        <v>839</v>
      </c>
      <c r="C1696" s="68" t="s">
        <v>282</v>
      </c>
      <c r="D1696" s="68" t="s">
        <v>389</v>
      </c>
      <c r="E1696" s="68" t="s">
        <v>900</v>
      </c>
      <c r="F1696" s="68">
        <f>IF(Override!$G1762="",'APR Data'!$H1696,Override!$G1762)</f>
        <v>0</v>
      </c>
      <c r="G1696" s="68" t="s">
        <v>300</v>
      </c>
      <c r="H1696" s="68" t="s">
        <v>889</v>
      </c>
      <c r="I1696" s="68" t="s">
        <v>919</v>
      </c>
      <c r="J1696" s="92" t="s">
        <v>850</v>
      </c>
      <c r="K1696" s="68" t="str">
        <f t="shared" si="26"/>
        <v xml:space="preserve"> Internal interconnectors delivering benefits in 2020-2025 (water)</v>
      </c>
    </row>
    <row r="1697" spans="2:11">
      <c r="B1697" s="68" t="s">
        <v>839</v>
      </c>
      <c r="C1697" s="68" t="s">
        <v>282</v>
      </c>
      <c r="D1697" s="68" t="s">
        <v>828</v>
      </c>
      <c r="E1697" s="68" t="s">
        <v>900</v>
      </c>
      <c r="F1697" s="68">
        <f>IF(Override!$G1763="",'APR Data'!$H1697,Override!$G1763)</f>
        <v>0</v>
      </c>
      <c r="G1697" s="68" t="s">
        <v>300</v>
      </c>
      <c r="H1697" s="68" t="s">
        <v>889</v>
      </c>
      <c r="I1697" s="68" t="s">
        <v>919</v>
      </c>
      <c r="J1697" s="92" t="s">
        <v>851</v>
      </c>
      <c r="K1697" s="68" t="str">
        <f t="shared" si="26"/>
        <v xml:space="preserve"> Supply demand balance improvements delivering benefits starting from 2026 (water)</v>
      </c>
    </row>
    <row r="1698" spans="2:11">
      <c r="B1698" s="68" t="s">
        <v>839</v>
      </c>
      <c r="C1698" s="68" t="s">
        <v>282</v>
      </c>
      <c r="D1698" s="68" t="s">
        <v>407</v>
      </c>
      <c r="E1698" s="68" t="s">
        <v>900</v>
      </c>
      <c r="F1698" s="68">
        <f>IF(Override!$G1764="",'APR Data'!$H1698,Override!$G1764)</f>
        <v>2.5049999999999999</v>
      </c>
      <c r="G1698" s="68" t="s">
        <v>300</v>
      </c>
      <c r="H1698" s="68" t="s">
        <v>889</v>
      </c>
      <c r="I1698" s="68" t="s">
        <v>919</v>
      </c>
      <c r="J1698" s="92" t="s">
        <v>852</v>
      </c>
      <c r="K1698" s="68" t="str">
        <f t="shared" si="26"/>
        <v xml:space="preserve"> Strategic regional water resources (water)</v>
      </c>
    </row>
    <row r="1699" spans="2:11">
      <c r="B1699" s="68" t="s">
        <v>839</v>
      </c>
      <c r="C1699" s="68" t="s">
        <v>282</v>
      </c>
      <c r="D1699" s="68" t="s">
        <v>416</v>
      </c>
      <c r="E1699" s="68" t="s">
        <v>900</v>
      </c>
      <c r="F1699" s="68">
        <f>IF(Override!$G1765="",'APR Data'!$H1699,Override!$G1765)</f>
        <v>11.398999999999999</v>
      </c>
      <c r="G1699" s="68" t="s">
        <v>300</v>
      </c>
      <c r="H1699" s="68" t="s">
        <v>889</v>
      </c>
      <c r="I1699" s="68" t="s">
        <v>919</v>
      </c>
      <c r="J1699" s="92" t="s">
        <v>853</v>
      </c>
      <c r="K1699" s="68" t="str">
        <f t="shared" si="26"/>
        <v xml:space="preserve"> Total metering expenditure  (water)</v>
      </c>
    </row>
    <row r="1700" spans="2:11">
      <c r="B1700" s="68" t="s">
        <v>839</v>
      </c>
      <c r="C1700" s="68" t="s">
        <v>282</v>
      </c>
      <c r="D1700" s="68" t="s">
        <v>425</v>
      </c>
      <c r="E1700" s="68" t="s">
        <v>900</v>
      </c>
      <c r="F1700" s="68">
        <f>IF(Override!$G1766="",'APR Data'!$H1700,Override!$G1766)</f>
        <v>0</v>
      </c>
      <c r="G1700" s="68" t="s">
        <v>300</v>
      </c>
      <c r="H1700" s="68" t="s">
        <v>889</v>
      </c>
      <c r="I1700" s="68" t="s">
        <v>919</v>
      </c>
      <c r="J1700" s="92" t="s">
        <v>854</v>
      </c>
      <c r="K1700" s="68" t="str">
        <f t="shared" si="26"/>
        <v xml:space="preserve"> Improvments to taste, odour and colour (water)</v>
      </c>
    </row>
    <row r="1701" spans="2:11">
      <c r="B1701" s="68" t="s">
        <v>839</v>
      </c>
      <c r="C1701" s="68" t="s">
        <v>282</v>
      </c>
      <c r="D1701" s="68" t="s">
        <v>434</v>
      </c>
      <c r="E1701" s="68" t="s">
        <v>900</v>
      </c>
      <c r="F1701" s="68">
        <f>IF(Override!$G1767="",'APR Data'!$H1701,Override!$G1767)</f>
        <v>0</v>
      </c>
      <c r="G1701" s="68" t="s">
        <v>300</v>
      </c>
      <c r="H1701" s="68" t="s">
        <v>889</v>
      </c>
      <c r="I1701" s="68" t="s">
        <v>920</v>
      </c>
      <c r="J1701" s="92" t="s">
        <v>855</v>
      </c>
      <c r="K1701" s="68" t="str">
        <f t="shared" si="26"/>
        <v xml:space="preserve"> Addressing raw water deterioration (grey solutions) (water)</v>
      </c>
    </row>
    <row r="1702" spans="2:11">
      <c r="B1702" s="68" t="s">
        <v>839</v>
      </c>
      <c r="C1702" s="68" t="s">
        <v>282</v>
      </c>
      <c r="D1702" s="68" t="s">
        <v>440</v>
      </c>
      <c r="E1702" s="68" t="s">
        <v>900</v>
      </c>
      <c r="F1702" s="68">
        <f>IF(Override!$G1768="",'APR Data'!$H1702,Override!$G1768)</f>
        <v>0</v>
      </c>
      <c r="G1702" s="68" t="s">
        <v>300</v>
      </c>
      <c r="H1702" s="68" t="s">
        <v>889</v>
      </c>
      <c r="I1702" s="68" t="s">
        <v>920</v>
      </c>
      <c r="J1702" s="92" t="s">
        <v>856</v>
      </c>
      <c r="K1702" s="68" t="str">
        <f t="shared" si="26"/>
        <v xml:space="preserve"> Addressing raw water deterioration (green solutions) (water)</v>
      </c>
    </row>
    <row r="1703" spans="2:11">
      <c r="B1703" s="68" t="s">
        <v>839</v>
      </c>
      <c r="C1703" s="68" t="s">
        <v>282</v>
      </c>
      <c r="D1703" s="68" t="s">
        <v>446</v>
      </c>
      <c r="E1703" s="68" t="s">
        <v>900</v>
      </c>
      <c r="F1703" s="68">
        <f>IF(Override!$G1769="",'APR Data'!$H1703,Override!$G1769)</f>
        <v>1.806</v>
      </c>
      <c r="G1703" s="68" t="s">
        <v>300</v>
      </c>
      <c r="H1703" s="68" t="s">
        <v>889</v>
      </c>
      <c r="I1703" s="68" t="s">
        <v>919</v>
      </c>
      <c r="J1703" s="92" t="s">
        <v>857</v>
      </c>
      <c r="K1703" s="68" t="str">
        <f t="shared" si="26"/>
        <v xml:space="preserve"> Addressing raw water deterioration (total) (water)</v>
      </c>
    </row>
    <row r="1704" spans="2:11">
      <c r="B1704" s="68" t="s">
        <v>839</v>
      </c>
      <c r="C1704" s="68" t="s">
        <v>282</v>
      </c>
      <c r="D1704" s="68" t="s">
        <v>455</v>
      </c>
      <c r="E1704" s="68" t="s">
        <v>900</v>
      </c>
      <c r="F1704" s="68">
        <f>IF(Override!$G1770="",'APR Data'!$H1704,Override!$G1770)</f>
        <v>0</v>
      </c>
      <c r="G1704" s="68" t="s">
        <v>300</v>
      </c>
      <c r="H1704" s="68" t="s">
        <v>889</v>
      </c>
      <c r="I1704" s="68" t="s">
        <v>919</v>
      </c>
      <c r="J1704" s="92" t="s">
        <v>858</v>
      </c>
      <c r="K1704" s="68" t="str">
        <f t="shared" si="26"/>
        <v xml:space="preserve"> Improvements to river flow (water)</v>
      </c>
    </row>
    <row r="1705" spans="2:11">
      <c r="B1705" s="68" t="s">
        <v>839</v>
      </c>
      <c r="C1705" s="68" t="s">
        <v>282</v>
      </c>
      <c r="D1705" s="68" t="s">
        <v>464</v>
      </c>
      <c r="E1705" s="68" t="s">
        <v>900</v>
      </c>
      <c r="F1705" s="68">
        <f>IF(Override!$G1771="",'APR Data'!$H1705,Override!$G1771)</f>
        <v>9.8290000000000006</v>
      </c>
      <c r="G1705" s="68" t="s">
        <v>300</v>
      </c>
      <c r="H1705" s="68" t="s">
        <v>889</v>
      </c>
      <c r="I1705" s="68" t="s">
        <v>919</v>
      </c>
      <c r="J1705" s="92" t="s">
        <v>859</v>
      </c>
      <c r="K1705" s="68" t="str">
        <f t="shared" si="26"/>
        <v xml:space="preserve"> Enhancing resilience to low probability high consequence events (water)</v>
      </c>
    </row>
    <row r="1706" spans="2:11">
      <c r="B1706" s="68" t="s">
        <v>839</v>
      </c>
      <c r="C1706" s="68" t="s">
        <v>282</v>
      </c>
      <c r="D1706" s="68" t="s">
        <v>473</v>
      </c>
      <c r="E1706" s="68" t="s">
        <v>900</v>
      </c>
      <c r="F1706" s="68">
        <f>IF(Override!$G1772="",'APR Data'!$H1706,Override!$G1772)</f>
        <v>0</v>
      </c>
      <c r="G1706" s="68" t="s">
        <v>300</v>
      </c>
      <c r="H1706" s="68" t="s">
        <v>889</v>
      </c>
      <c r="I1706" s="68" t="s">
        <v>920</v>
      </c>
      <c r="J1706" s="92" t="s">
        <v>860</v>
      </c>
      <c r="K1706" s="68" t="str">
        <f t="shared" si="26"/>
        <v xml:space="preserve"> Conditioning water to reduce plumbosolvency (water)</v>
      </c>
    </row>
    <row r="1707" spans="2:11">
      <c r="B1707" s="68" t="s">
        <v>839</v>
      </c>
      <c r="C1707" s="68" t="s">
        <v>282</v>
      </c>
      <c r="D1707" s="68" t="s">
        <v>482</v>
      </c>
      <c r="E1707" s="68" t="s">
        <v>900</v>
      </c>
      <c r="F1707" s="68">
        <f>IF(Override!$G1773="",'APR Data'!$H1707,Override!$G1773)</f>
        <v>0</v>
      </c>
      <c r="G1707" s="68" t="s">
        <v>300</v>
      </c>
      <c r="H1707" s="68" t="s">
        <v>889</v>
      </c>
      <c r="I1707" s="68" t="s">
        <v>920</v>
      </c>
      <c r="J1707" s="92" t="s">
        <v>861</v>
      </c>
      <c r="K1707" s="68" t="str">
        <f t="shared" si="26"/>
        <v xml:space="preserve"> Lead communication pipes replaced or relined for water quality(water)</v>
      </c>
    </row>
    <row r="1708" spans="2:11">
      <c r="B1708" s="68" t="s">
        <v>839</v>
      </c>
      <c r="C1708" s="68" t="s">
        <v>282</v>
      </c>
      <c r="D1708" s="68" t="s">
        <v>491</v>
      </c>
      <c r="E1708" s="68" t="s">
        <v>900</v>
      </c>
      <c r="F1708" s="68">
        <f>IF(Override!$G1774="",'APR Data'!$H1708,Override!$G1774)</f>
        <v>0</v>
      </c>
      <c r="G1708" s="68" t="s">
        <v>300</v>
      </c>
      <c r="H1708" s="68" t="s">
        <v>889</v>
      </c>
      <c r="I1708" s="68" t="s">
        <v>920</v>
      </c>
      <c r="J1708" s="92" t="s">
        <v>862</v>
      </c>
      <c r="K1708" s="68" t="str">
        <f t="shared" si="26"/>
        <v xml:space="preserve"> Other lead reduction related activity (water)</v>
      </c>
    </row>
    <row r="1709" spans="2:11">
      <c r="B1709" s="68" t="s">
        <v>839</v>
      </c>
      <c r="C1709" s="68" t="s">
        <v>282</v>
      </c>
      <c r="D1709" s="68" t="s">
        <v>500</v>
      </c>
      <c r="E1709" s="68" t="s">
        <v>900</v>
      </c>
      <c r="F1709" s="68">
        <f>IF(Override!$G1775="",'APR Data'!$H1709,Override!$G1775)</f>
        <v>0.39400000000000002</v>
      </c>
      <c r="G1709" s="68" t="s">
        <v>300</v>
      </c>
      <c r="H1709" s="68" t="s">
        <v>889</v>
      </c>
      <c r="I1709" s="68" t="s">
        <v>919</v>
      </c>
      <c r="J1709" s="92" t="s">
        <v>863</v>
      </c>
      <c r="K1709" s="68" t="str">
        <f t="shared" si="26"/>
        <v xml:space="preserve"> Meeting lead standards (Total) (water)</v>
      </c>
    </row>
    <row r="1710" spans="2:11">
      <c r="B1710" s="68" t="s">
        <v>839</v>
      </c>
      <c r="C1710" s="68" t="s">
        <v>282</v>
      </c>
      <c r="D1710" s="68" t="s">
        <v>509</v>
      </c>
      <c r="E1710" s="68" t="s">
        <v>900</v>
      </c>
      <c r="F1710" s="68">
        <f>IF(Override!$G1776="",'APR Data'!$H1710,Override!$G1776)</f>
        <v>0.14599999999999999</v>
      </c>
      <c r="G1710" s="68" t="s">
        <v>300</v>
      </c>
      <c r="H1710" s="68" t="s">
        <v>889</v>
      </c>
      <c r="I1710" s="68" t="s">
        <v>919</v>
      </c>
      <c r="J1710" s="92" t="s">
        <v>864</v>
      </c>
      <c r="K1710" s="68" t="str">
        <f t="shared" si="26"/>
        <v xml:space="preserve"> Security - SEMD (water)</v>
      </c>
    </row>
    <row r="1711" spans="2:11">
      <c r="B1711" s="68" t="s">
        <v>839</v>
      </c>
      <c r="C1711" s="68" t="s">
        <v>282</v>
      </c>
      <c r="D1711" s="68" t="s">
        <v>518</v>
      </c>
      <c r="E1711" s="68" t="s">
        <v>900</v>
      </c>
      <c r="F1711" s="68">
        <f>IF(Override!$G1777="",'APR Data'!$H1711,Override!$G1777)</f>
        <v>0</v>
      </c>
      <c r="G1711" s="68" t="s">
        <v>300</v>
      </c>
      <c r="H1711" s="68" t="s">
        <v>889</v>
      </c>
      <c r="I1711" s="68" t="s">
        <v>919</v>
      </c>
      <c r="J1711" s="92" t="s">
        <v>865</v>
      </c>
      <c r="K1711" s="68" t="str">
        <f t="shared" si="26"/>
        <v xml:space="preserve"> Security - Non-SEMD (water)</v>
      </c>
    </row>
    <row r="1712" spans="2:11">
      <c r="B1712" s="68" t="s">
        <v>839</v>
      </c>
      <c r="C1712" s="68" t="s">
        <v>282</v>
      </c>
      <c r="D1712" s="68" t="s">
        <v>527</v>
      </c>
      <c r="E1712" s="68" t="s">
        <v>900</v>
      </c>
      <c r="F1712" s="68">
        <f>IF(Override!$G1778="",'APR Data'!$H1712,Override!$G1778)</f>
        <v>0</v>
      </c>
      <c r="G1712" s="68" t="s">
        <v>300</v>
      </c>
      <c r="H1712" s="68" t="s">
        <v>889</v>
      </c>
      <c r="I1712" s="68" t="s">
        <v>919</v>
      </c>
      <c r="J1712" s="92" t="s">
        <v>866</v>
      </c>
      <c r="K1712" s="68" t="str">
        <f t="shared" si="26"/>
        <v xml:space="preserve"> *Additional lines total (water)</v>
      </c>
    </row>
    <row r="1713" spans="2:11">
      <c r="B1713" s="68" t="s">
        <v>839</v>
      </c>
      <c r="C1713" s="68" t="s">
        <v>283</v>
      </c>
      <c r="D1713" s="68" t="s">
        <v>302</v>
      </c>
      <c r="E1713" s="68" t="s">
        <v>900</v>
      </c>
      <c r="F1713" s="68">
        <f>IF(Override!$G1779="",'APR Data'!$H1713,Override!$G1779)</f>
        <v>3.5999999999999997E-2</v>
      </c>
      <c r="G1713" s="68" t="s">
        <v>300</v>
      </c>
      <c r="H1713" s="68" t="s">
        <v>840</v>
      </c>
      <c r="I1713" s="68" t="s">
        <v>919</v>
      </c>
      <c r="J1713" s="92" t="s">
        <v>841</v>
      </c>
      <c r="K1713" s="68" t="str">
        <f t="shared" si="26"/>
        <v>Ecological improvements at abstractions (water)</v>
      </c>
    </row>
    <row r="1714" spans="2:11">
      <c r="B1714" s="68" t="s">
        <v>839</v>
      </c>
      <c r="C1714" s="68" t="s">
        <v>283</v>
      </c>
      <c r="D1714" s="68" t="s">
        <v>311</v>
      </c>
      <c r="E1714" s="68" t="s">
        <v>900</v>
      </c>
      <c r="F1714" s="68">
        <f>IF(Override!$G1780="",'APR Data'!$H1714,Override!$G1780)</f>
        <v>1.204</v>
      </c>
      <c r="G1714" s="68" t="s">
        <v>300</v>
      </c>
      <c r="H1714" s="68" t="s">
        <v>840</v>
      </c>
      <c r="I1714" s="68" t="s">
        <v>919</v>
      </c>
      <c r="J1714" s="92" t="s">
        <v>842</v>
      </c>
      <c r="K1714" s="68" t="str">
        <f t="shared" si="26"/>
        <v>Eels Regulations (measures at intakes) (water)</v>
      </c>
    </row>
    <row r="1715" spans="2:11">
      <c r="B1715" s="68" t="s">
        <v>839</v>
      </c>
      <c r="C1715" s="68" t="s">
        <v>283</v>
      </c>
      <c r="D1715" s="68" t="s">
        <v>320</v>
      </c>
      <c r="E1715" s="68" t="s">
        <v>900</v>
      </c>
      <c r="F1715" s="68">
        <f>IF(Override!$G1781="",'APR Data'!$H1715,Override!$G1781)</f>
        <v>0</v>
      </c>
      <c r="G1715" s="68" t="s">
        <v>300</v>
      </c>
      <c r="H1715" s="68" t="s">
        <v>840</v>
      </c>
      <c r="I1715" s="68" t="s">
        <v>919</v>
      </c>
      <c r="J1715" s="92" t="s">
        <v>843</v>
      </c>
      <c r="K1715" s="68" t="str">
        <f t="shared" si="26"/>
        <v>Invasive Non Native Species (water)</v>
      </c>
    </row>
    <row r="1716" spans="2:11">
      <c r="B1716" s="68" t="s">
        <v>839</v>
      </c>
      <c r="C1716" s="68" t="s">
        <v>283</v>
      </c>
      <c r="D1716" s="68" t="s">
        <v>329</v>
      </c>
      <c r="E1716" s="68" t="s">
        <v>900</v>
      </c>
      <c r="F1716" s="68">
        <f>IF(Override!$G1782="",'APR Data'!$H1716,Override!$G1782)</f>
        <v>1.137</v>
      </c>
      <c r="G1716" s="68" t="s">
        <v>300</v>
      </c>
      <c r="H1716" s="68" t="s">
        <v>840</v>
      </c>
      <c r="I1716" s="68" t="s">
        <v>919</v>
      </c>
      <c r="J1716" s="68" t="s">
        <v>844</v>
      </c>
      <c r="K1716" s="68" t="str">
        <f t="shared" si="26"/>
        <v>Drinking Water Protected Areas (schemes) (water)</v>
      </c>
    </row>
    <row r="1717" spans="2:11">
      <c r="B1717" s="68" t="s">
        <v>839</v>
      </c>
      <c r="C1717" s="68" t="s">
        <v>283</v>
      </c>
      <c r="D1717" s="68" t="s">
        <v>338</v>
      </c>
      <c r="E1717" s="68" t="s">
        <v>900</v>
      </c>
      <c r="F1717" s="68">
        <f>IF(Override!$G1783="",'APR Data'!$H1717,Override!$G1783)</f>
        <v>0</v>
      </c>
      <c r="G1717" s="68" t="s">
        <v>300</v>
      </c>
      <c r="H1717" s="68" t="s">
        <v>840</v>
      </c>
      <c r="I1717" s="68" t="s">
        <v>919</v>
      </c>
      <c r="J1717" s="92" t="s">
        <v>845</v>
      </c>
      <c r="K1717" s="68" t="str">
        <f t="shared" si="26"/>
        <v>Water Framework Directive measure (water)</v>
      </c>
    </row>
    <row r="1718" spans="2:11">
      <c r="B1718" s="68" t="s">
        <v>839</v>
      </c>
      <c r="C1718" s="68" t="s">
        <v>283</v>
      </c>
      <c r="D1718" s="68" t="s">
        <v>347</v>
      </c>
      <c r="E1718" s="68" t="s">
        <v>900</v>
      </c>
      <c r="F1718" s="68">
        <f>IF(Override!$G1784="",'APR Data'!$H1718,Override!$G1784)</f>
        <v>0</v>
      </c>
      <c r="G1718" s="68" t="s">
        <v>300</v>
      </c>
      <c r="H1718" s="68" t="s">
        <v>840</v>
      </c>
      <c r="I1718" s="68" t="s">
        <v>919</v>
      </c>
      <c r="J1718" s="92" t="s">
        <v>846</v>
      </c>
      <c r="K1718" s="68" t="str">
        <f t="shared" si="26"/>
        <v>Investigations (water)</v>
      </c>
    </row>
    <row r="1719" spans="2:11">
      <c r="B1719" s="68" t="s">
        <v>839</v>
      </c>
      <c r="C1719" s="68" t="s">
        <v>283</v>
      </c>
      <c r="D1719" s="68" t="s">
        <v>356</v>
      </c>
      <c r="E1719" s="68" t="s">
        <v>900</v>
      </c>
      <c r="F1719" s="68">
        <f>IF(Override!$G1785="",'APR Data'!$H1719,Override!$G1785)</f>
        <v>2.5539999999999998</v>
      </c>
      <c r="G1719" s="68" t="s">
        <v>300</v>
      </c>
      <c r="H1719" s="68" t="s">
        <v>840</v>
      </c>
      <c r="I1719" s="68" t="s">
        <v>919</v>
      </c>
      <c r="J1719" s="92" t="s">
        <v>847</v>
      </c>
      <c r="K1719" s="68" t="str">
        <f t="shared" si="26"/>
        <v>Supply-side improvements delivering benefits in 2020-2025 (water)</v>
      </c>
    </row>
    <row r="1720" spans="2:11">
      <c r="B1720" s="68" t="s">
        <v>839</v>
      </c>
      <c r="C1720" s="68" t="s">
        <v>283</v>
      </c>
      <c r="D1720" s="68" t="s">
        <v>365</v>
      </c>
      <c r="E1720" s="68" t="s">
        <v>900</v>
      </c>
      <c r="F1720" s="68">
        <f>IF(Override!$G1786="",'APR Data'!$H1720,Override!$G1786)</f>
        <v>0</v>
      </c>
      <c r="G1720" s="68" t="s">
        <v>300</v>
      </c>
      <c r="H1720" s="68" t="s">
        <v>840</v>
      </c>
      <c r="I1720" s="68" t="s">
        <v>919</v>
      </c>
      <c r="J1720" s="92" t="s">
        <v>848</v>
      </c>
      <c r="K1720" s="68" t="str">
        <f t="shared" si="26"/>
        <v>Demand-side improvements delivering benefits in 2020-2025 (excl leakage and metering) (water)</v>
      </c>
    </row>
    <row r="1721" spans="2:11">
      <c r="B1721" s="68" t="s">
        <v>839</v>
      </c>
      <c r="C1721" s="68" t="s">
        <v>283</v>
      </c>
      <c r="D1721" s="68" t="s">
        <v>374</v>
      </c>
      <c r="E1721" s="68" t="s">
        <v>900</v>
      </c>
      <c r="F1721" s="68">
        <f>IF(Override!$G1787="",'APR Data'!$H1721,Override!$G1787)</f>
        <v>1.1359999999999999</v>
      </c>
      <c r="G1721" s="68" t="s">
        <v>300</v>
      </c>
      <c r="H1721" s="68" t="s">
        <v>840</v>
      </c>
      <c r="I1721" s="68" t="s">
        <v>919</v>
      </c>
      <c r="J1721" s="92" t="s">
        <v>849</v>
      </c>
      <c r="K1721" s="68" t="str">
        <f t="shared" si="26"/>
        <v>Leakage improvements delivering benefits in 2020-2025 (water)</v>
      </c>
    </row>
    <row r="1722" spans="2:11">
      <c r="B1722" s="68" t="s">
        <v>839</v>
      </c>
      <c r="C1722" s="68" t="s">
        <v>283</v>
      </c>
      <c r="D1722" s="68" t="s">
        <v>383</v>
      </c>
      <c r="E1722" s="68" t="s">
        <v>900</v>
      </c>
      <c r="F1722" s="68">
        <f>IF(Override!$G1788="",'APR Data'!$H1722,Override!$G1788)</f>
        <v>0</v>
      </c>
      <c r="G1722" s="68" t="s">
        <v>300</v>
      </c>
      <c r="H1722" s="68" t="s">
        <v>840</v>
      </c>
      <c r="I1722" s="68" t="s">
        <v>919</v>
      </c>
      <c r="J1722" s="92" t="s">
        <v>850</v>
      </c>
      <c r="K1722" s="68" t="str">
        <f t="shared" si="26"/>
        <v>Internal interconnectors delivering benefits in 2020-2025 (water)</v>
      </c>
    </row>
    <row r="1723" spans="2:11">
      <c r="B1723" s="68" t="s">
        <v>839</v>
      </c>
      <c r="C1723" s="68" t="s">
        <v>283</v>
      </c>
      <c r="D1723" s="68" t="s">
        <v>826</v>
      </c>
      <c r="E1723" s="68" t="s">
        <v>900</v>
      </c>
      <c r="F1723" s="68">
        <f>IF(Override!$G1789="",'APR Data'!$H1723,Override!$G1789)</f>
        <v>0.74</v>
      </c>
      <c r="G1723" s="68" t="s">
        <v>300</v>
      </c>
      <c r="H1723" s="68" t="s">
        <v>840</v>
      </c>
      <c r="I1723" s="68" t="s">
        <v>919</v>
      </c>
      <c r="J1723" s="92" t="s">
        <v>851</v>
      </c>
      <c r="K1723" s="68" t="str">
        <f t="shared" si="26"/>
        <v>Supply demand balance improvements delivering benefits starting from 2026 (water)</v>
      </c>
    </row>
    <row r="1724" spans="2:11">
      <c r="B1724" s="68" t="s">
        <v>839</v>
      </c>
      <c r="C1724" s="68" t="s">
        <v>283</v>
      </c>
      <c r="D1724" s="68" t="s">
        <v>401</v>
      </c>
      <c r="E1724" s="68" t="s">
        <v>900</v>
      </c>
      <c r="F1724" s="68">
        <f>IF(Override!$G1790="",'APR Data'!$H1724,Override!$G1790)</f>
        <v>0</v>
      </c>
      <c r="G1724" s="68" t="s">
        <v>300</v>
      </c>
      <c r="H1724" s="68" t="s">
        <v>840</v>
      </c>
      <c r="I1724" s="68" t="s">
        <v>919</v>
      </c>
      <c r="J1724" s="92" t="s">
        <v>852</v>
      </c>
      <c r="K1724" s="68" t="str">
        <f t="shared" si="26"/>
        <v>Strategic regional water resources (water)</v>
      </c>
    </row>
    <row r="1725" spans="2:11">
      <c r="B1725" s="68" t="s">
        <v>839</v>
      </c>
      <c r="C1725" s="68" t="s">
        <v>283</v>
      </c>
      <c r="D1725" s="68" t="s">
        <v>410</v>
      </c>
      <c r="E1725" s="68" t="s">
        <v>900</v>
      </c>
      <c r="F1725" s="68">
        <f>IF(Override!$G1791="",'APR Data'!$H1725,Override!$G1791)</f>
        <v>4.66</v>
      </c>
      <c r="G1725" s="68" t="s">
        <v>300</v>
      </c>
      <c r="H1725" s="68" t="s">
        <v>840</v>
      </c>
      <c r="I1725" s="68" t="s">
        <v>919</v>
      </c>
      <c r="J1725" s="92" t="s">
        <v>853</v>
      </c>
      <c r="K1725" s="68" t="str">
        <f t="shared" si="26"/>
        <v>Total metering expenditure  (water)</v>
      </c>
    </row>
    <row r="1726" spans="2:11">
      <c r="B1726" s="68" t="s">
        <v>839</v>
      </c>
      <c r="C1726" s="68" t="s">
        <v>283</v>
      </c>
      <c r="D1726" s="68" t="s">
        <v>419</v>
      </c>
      <c r="E1726" s="68" t="s">
        <v>900</v>
      </c>
      <c r="F1726" s="68">
        <f>IF(Override!$G1792="",'APR Data'!$H1726,Override!$G1792)</f>
        <v>0</v>
      </c>
      <c r="G1726" s="68" t="s">
        <v>300</v>
      </c>
      <c r="H1726" s="68" t="s">
        <v>840</v>
      </c>
      <c r="I1726" s="68" t="s">
        <v>919</v>
      </c>
      <c r="J1726" s="92" t="s">
        <v>854</v>
      </c>
      <c r="K1726" s="68" t="str">
        <f t="shared" si="26"/>
        <v>Improvments to taste, odour and colour (water)</v>
      </c>
    </row>
    <row r="1727" spans="2:11">
      <c r="B1727" s="68" t="s">
        <v>839</v>
      </c>
      <c r="C1727" s="68" t="s">
        <v>283</v>
      </c>
      <c r="D1727" s="68" t="s">
        <v>428</v>
      </c>
      <c r="E1727" s="68" t="s">
        <v>900</v>
      </c>
      <c r="F1727" s="68">
        <f>IF(Override!$G1793="",'APR Data'!$H1727,Override!$G1793)</f>
        <v>0</v>
      </c>
      <c r="G1727" s="68" t="s">
        <v>300</v>
      </c>
      <c r="H1727" s="68" t="s">
        <v>840</v>
      </c>
      <c r="I1727" s="68" t="s">
        <v>920</v>
      </c>
      <c r="J1727" s="92" t="s">
        <v>855</v>
      </c>
      <c r="K1727" s="68" t="str">
        <f t="shared" si="26"/>
        <v>Addressing raw water deterioration (grey solutions) (water)</v>
      </c>
    </row>
    <row r="1728" spans="2:11">
      <c r="B1728" s="68" t="s">
        <v>839</v>
      </c>
      <c r="C1728" s="68" t="s">
        <v>283</v>
      </c>
      <c r="D1728" s="68" t="s">
        <v>436</v>
      </c>
      <c r="E1728" s="68" t="s">
        <v>900</v>
      </c>
      <c r="F1728" s="68">
        <f>IF(Override!$G1794="",'APR Data'!$H1728,Override!$G1794)</f>
        <v>0</v>
      </c>
      <c r="G1728" s="68" t="s">
        <v>300</v>
      </c>
      <c r="H1728" s="68" t="s">
        <v>840</v>
      </c>
      <c r="I1728" s="68" t="s">
        <v>920</v>
      </c>
      <c r="J1728" s="92" t="s">
        <v>856</v>
      </c>
      <c r="K1728" s="68" t="str">
        <f t="shared" si="26"/>
        <v>Addressing raw water deterioration (green solutions) (water)</v>
      </c>
    </row>
    <row r="1729" spans="2:11">
      <c r="B1729" s="68" t="s">
        <v>839</v>
      </c>
      <c r="C1729" s="68" t="s">
        <v>283</v>
      </c>
      <c r="D1729" s="68" t="s">
        <v>442</v>
      </c>
      <c r="E1729" s="68" t="s">
        <v>900</v>
      </c>
      <c r="F1729" s="68">
        <f>IF(Override!$G1795="",'APR Data'!$H1729,Override!$G1795)</f>
        <v>7.6</v>
      </c>
      <c r="G1729" s="68" t="s">
        <v>300</v>
      </c>
      <c r="H1729" s="68" t="s">
        <v>840</v>
      </c>
      <c r="I1729" s="68" t="s">
        <v>919</v>
      </c>
      <c r="J1729" s="92" t="s">
        <v>857</v>
      </c>
      <c r="K1729" s="68" t="str">
        <f t="shared" si="26"/>
        <v>Addressing raw water deterioration (total) (water)</v>
      </c>
    </row>
    <row r="1730" spans="2:11">
      <c r="B1730" s="68" t="s">
        <v>839</v>
      </c>
      <c r="C1730" s="68" t="s">
        <v>283</v>
      </c>
      <c r="D1730" s="68" t="s">
        <v>449</v>
      </c>
      <c r="E1730" s="68" t="s">
        <v>900</v>
      </c>
      <c r="F1730" s="68">
        <f>IF(Override!$G1796="",'APR Data'!$H1730,Override!$G1796)</f>
        <v>0.17699999999999999</v>
      </c>
      <c r="G1730" s="68" t="s">
        <v>300</v>
      </c>
      <c r="H1730" s="68" t="s">
        <v>840</v>
      </c>
      <c r="I1730" s="68" t="s">
        <v>919</v>
      </c>
      <c r="J1730" s="92" t="s">
        <v>858</v>
      </c>
      <c r="K1730" s="68" t="str">
        <f t="shared" si="26"/>
        <v>Improvements to river flow (water)</v>
      </c>
    </row>
    <row r="1731" spans="2:11">
      <c r="B1731" s="68" t="s">
        <v>839</v>
      </c>
      <c r="C1731" s="68" t="s">
        <v>283</v>
      </c>
      <c r="D1731" s="68" t="s">
        <v>458</v>
      </c>
      <c r="E1731" s="68" t="s">
        <v>900</v>
      </c>
      <c r="F1731" s="68">
        <f>IF(Override!$G1797="",'APR Data'!$H1731,Override!$G1797)</f>
        <v>0.65600000000000003</v>
      </c>
      <c r="G1731" s="68" t="s">
        <v>300</v>
      </c>
      <c r="H1731" s="68" t="s">
        <v>840</v>
      </c>
      <c r="I1731" s="68" t="s">
        <v>919</v>
      </c>
      <c r="J1731" s="92" t="s">
        <v>859</v>
      </c>
      <c r="K1731" s="68" t="str">
        <f t="shared" si="26"/>
        <v>Enhancing resilience to low probability high consequence events (water)</v>
      </c>
    </row>
    <row r="1732" spans="2:11">
      <c r="B1732" s="68" t="s">
        <v>839</v>
      </c>
      <c r="C1732" s="68" t="s">
        <v>283</v>
      </c>
      <c r="D1732" s="68" t="s">
        <v>467</v>
      </c>
      <c r="E1732" s="68" t="s">
        <v>900</v>
      </c>
      <c r="F1732" s="68">
        <f>IF(Override!$G1798="",'APR Data'!$H1732,Override!$G1798)</f>
        <v>0</v>
      </c>
      <c r="G1732" s="68" t="s">
        <v>300</v>
      </c>
      <c r="H1732" s="68" t="s">
        <v>840</v>
      </c>
      <c r="I1732" s="68" t="s">
        <v>920</v>
      </c>
      <c r="J1732" s="92" t="s">
        <v>860</v>
      </c>
      <c r="K1732" s="68" t="str">
        <f t="shared" si="26"/>
        <v>Conditioning water to reduce plumbosolvency (water)</v>
      </c>
    </row>
    <row r="1733" spans="2:11">
      <c r="B1733" s="68" t="s">
        <v>839</v>
      </c>
      <c r="C1733" s="68" t="s">
        <v>283</v>
      </c>
      <c r="D1733" s="68" t="s">
        <v>476</v>
      </c>
      <c r="E1733" s="68" t="s">
        <v>900</v>
      </c>
      <c r="F1733" s="68">
        <f>IF(Override!$G1799="",'APR Data'!$H1733,Override!$G1799)</f>
        <v>0</v>
      </c>
      <c r="G1733" s="68" t="s">
        <v>300</v>
      </c>
      <c r="H1733" s="68" t="s">
        <v>840</v>
      </c>
      <c r="I1733" s="68" t="s">
        <v>920</v>
      </c>
      <c r="J1733" s="92" t="s">
        <v>861</v>
      </c>
      <c r="K1733" s="68" t="str">
        <f t="shared" si="26"/>
        <v>Lead communication pipes replaced or relined for water quality(water)</v>
      </c>
    </row>
    <row r="1734" spans="2:11">
      <c r="B1734" s="68" t="s">
        <v>839</v>
      </c>
      <c r="C1734" s="68" t="s">
        <v>283</v>
      </c>
      <c r="D1734" s="68" t="s">
        <v>485</v>
      </c>
      <c r="E1734" s="68" t="s">
        <v>900</v>
      </c>
      <c r="F1734" s="68">
        <f>IF(Override!$G1800="",'APR Data'!$H1734,Override!$G1800)</f>
        <v>0</v>
      </c>
      <c r="G1734" s="68" t="s">
        <v>300</v>
      </c>
      <c r="H1734" s="68" t="s">
        <v>840</v>
      </c>
      <c r="I1734" s="68" t="s">
        <v>920</v>
      </c>
      <c r="J1734" s="92" t="s">
        <v>862</v>
      </c>
      <c r="K1734" s="68" t="str">
        <f t="shared" si="26"/>
        <v>Other lead reduction related activity (water)</v>
      </c>
    </row>
    <row r="1735" spans="2:11">
      <c r="B1735" s="68" t="s">
        <v>839</v>
      </c>
      <c r="C1735" s="68" t="s">
        <v>283</v>
      </c>
      <c r="D1735" s="68" t="s">
        <v>494</v>
      </c>
      <c r="E1735" s="68" t="s">
        <v>900</v>
      </c>
      <c r="F1735" s="68">
        <f>IF(Override!$G1801="",'APR Data'!$H1735,Override!$G1801)</f>
        <v>0.247</v>
      </c>
      <c r="G1735" s="68" t="s">
        <v>300</v>
      </c>
      <c r="H1735" s="68" t="s">
        <v>840</v>
      </c>
      <c r="I1735" s="68" t="s">
        <v>919</v>
      </c>
      <c r="J1735" s="92" t="s">
        <v>863</v>
      </c>
      <c r="K1735" s="68" t="str">
        <f t="shared" ref="K1735:K1798" si="27">RIGHT(D1735,LEN(D1735)-15)</f>
        <v>Meeting lead standards (Total) (water)</v>
      </c>
    </row>
    <row r="1736" spans="2:11">
      <c r="B1736" s="68" t="s">
        <v>839</v>
      </c>
      <c r="C1736" s="68" t="s">
        <v>283</v>
      </c>
      <c r="D1736" s="68" t="s">
        <v>503</v>
      </c>
      <c r="E1736" s="68" t="s">
        <v>900</v>
      </c>
      <c r="F1736" s="68">
        <f>IF(Override!$G1802="",'APR Data'!$H1736,Override!$G1802)</f>
        <v>0.88700000000000001</v>
      </c>
      <c r="G1736" s="68" t="s">
        <v>300</v>
      </c>
      <c r="H1736" s="68" t="s">
        <v>840</v>
      </c>
      <c r="I1736" s="68" t="s">
        <v>919</v>
      </c>
      <c r="J1736" s="92" t="s">
        <v>864</v>
      </c>
      <c r="K1736" s="68" t="str">
        <f t="shared" si="27"/>
        <v>Security - SEMD (water)</v>
      </c>
    </row>
    <row r="1737" spans="2:11">
      <c r="B1737" s="68" t="s">
        <v>839</v>
      </c>
      <c r="C1737" s="68" t="s">
        <v>283</v>
      </c>
      <c r="D1737" s="68" t="s">
        <v>512</v>
      </c>
      <c r="E1737" s="68" t="s">
        <v>900</v>
      </c>
      <c r="F1737" s="68">
        <f>IF(Override!$G1803="",'APR Data'!$H1737,Override!$G1803)</f>
        <v>0</v>
      </c>
      <c r="G1737" s="68" t="s">
        <v>300</v>
      </c>
      <c r="H1737" s="68" t="s">
        <v>840</v>
      </c>
      <c r="I1737" s="68" t="s">
        <v>919</v>
      </c>
      <c r="J1737" s="92" t="s">
        <v>865</v>
      </c>
      <c r="K1737" s="68" t="str">
        <f t="shared" si="27"/>
        <v>Security - Non-SEMD (water)</v>
      </c>
    </row>
    <row r="1738" spans="2:11">
      <c r="B1738" s="68" t="s">
        <v>839</v>
      </c>
      <c r="C1738" s="68" t="s">
        <v>283</v>
      </c>
      <c r="D1738" s="68" t="s">
        <v>521</v>
      </c>
      <c r="E1738" s="68" t="s">
        <v>900</v>
      </c>
      <c r="F1738" s="68">
        <f>IF(Override!$G1804="",'APR Data'!$H1738,Override!$G1804)</f>
        <v>1.4179999999999999</v>
      </c>
      <c r="G1738" s="68" t="s">
        <v>300</v>
      </c>
      <c r="H1738" s="68" t="s">
        <v>840</v>
      </c>
      <c r="I1738" s="68" t="s">
        <v>919</v>
      </c>
      <c r="J1738" s="92" t="s">
        <v>866</v>
      </c>
      <c r="K1738" s="68" t="str">
        <f t="shared" si="27"/>
        <v>*Additional lines total (water)</v>
      </c>
    </row>
    <row r="1739" spans="2:11">
      <c r="B1739" s="68" t="s">
        <v>839</v>
      </c>
      <c r="C1739" s="68" t="s">
        <v>283</v>
      </c>
      <c r="D1739" s="68" t="s">
        <v>305</v>
      </c>
      <c r="E1739" s="68" t="s">
        <v>900</v>
      </c>
      <c r="F1739" s="68">
        <f>IF(Override!$G1805="",'APR Data'!$H1739,Override!$G1805)</f>
        <v>0</v>
      </c>
      <c r="G1739" s="68" t="s">
        <v>300</v>
      </c>
      <c r="H1739" s="68" t="s">
        <v>888</v>
      </c>
      <c r="I1739" s="68" t="s">
        <v>919</v>
      </c>
      <c r="J1739" s="92" t="s">
        <v>841</v>
      </c>
      <c r="K1739" s="68" t="str">
        <f t="shared" si="27"/>
        <v xml:space="preserve"> Ecological improvements at abstractions (water)</v>
      </c>
    </row>
    <row r="1740" spans="2:11">
      <c r="B1740" s="68" t="s">
        <v>839</v>
      </c>
      <c r="C1740" s="68" t="s">
        <v>283</v>
      </c>
      <c r="D1740" s="68" t="s">
        <v>314</v>
      </c>
      <c r="E1740" s="68" t="s">
        <v>900</v>
      </c>
      <c r="F1740" s="68">
        <f>IF(Override!$G1806="",'APR Data'!$H1740,Override!$G1806)</f>
        <v>1.66</v>
      </c>
      <c r="G1740" s="68" t="s">
        <v>300</v>
      </c>
      <c r="H1740" s="68" t="s">
        <v>888</v>
      </c>
      <c r="I1740" s="68" t="s">
        <v>919</v>
      </c>
      <c r="J1740" s="92" t="s">
        <v>842</v>
      </c>
      <c r="K1740" s="68" t="str">
        <f t="shared" si="27"/>
        <v xml:space="preserve"> Eels Regulations (measures at intakes) (water)</v>
      </c>
    </row>
    <row r="1741" spans="2:11">
      <c r="B1741" s="68" t="s">
        <v>839</v>
      </c>
      <c r="C1741" s="68" t="s">
        <v>283</v>
      </c>
      <c r="D1741" s="68" t="s">
        <v>323</v>
      </c>
      <c r="E1741" s="68" t="s">
        <v>900</v>
      </c>
      <c r="F1741" s="68">
        <f>IF(Override!$G1807="",'APR Data'!$H1741,Override!$G1807)</f>
        <v>0</v>
      </c>
      <c r="G1741" s="68" t="s">
        <v>300</v>
      </c>
      <c r="H1741" s="68" t="s">
        <v>888</v>
      </c>
      <c r="I1741" s="68" t="s">
        <v>919</v>
      </c>
      <c r="J1741" s="92" t="s">
        <v>843</v>
      </c>
      <c r="K1741" s="68" t="str">
        <f t="shared" si="27"/>
        <v xml:space="preserve"> Invasive Non Native Species (water)</v>
      </c>
    </row>
    <row r="1742" spans="2:11">
      <c r="B1742" s="68" t="s">
        <v>839</v>
      </c>
      <c r="C1742" s="68" t="s">
        <v>283</v>
      </c>
      <c r="D1742" s="68" t="s">
        <v>332</v>
      </c>
      <c r="E1742" s="68" t="s">
        <v>900</v>
      </c>
      <c r="F1742" s="68">
        <f>IF(Override!$G1808="",'APR Data'!$H1742,Override!$G1808)</f>
        <v>2.3010000000000002</v>
      </c>
      <c r="G1742" s="68" t="s">
        <v>300</v>
      </c>
      <c r="H1742" s="68" t="s">
        <v>888</v>
      </c>
      <c r="I1742" s="68" t="s">
        <v>919</v>
      </c>
      <c r="J1742" s="68" t="s">
        <v>844</v>
      </c>
      <c r="K1742" s="68" t="str">
        <f t="shared" si="27"/>
        <v xml:space="preserve"> Drinking Water Protected Areas (schemes) (water)</v>
      </c>
    </row>
    <row r="1743" spans="2:11">
      <c r="B1743" s="68" t="s">
        <v>839</v>
      </c>
      <c r="C1743" s="68" t="s">
        <v>283</v>
      </c>
      <c r="D1743" s="68" t="s">
        <v>341</v>
      </c>
      <c r="E1743" s="68" t="s">
        <v>900</v>
      </c>
      <c r="F1743" s="68">
        <f>IF(Override!$G1809="",'APR Data'!$H1743,Override!$G1809)</f>
        <v>0</v>
      </c>
      <c r="G1743" s="68" t="s">
        <v>300</v>
      </c>
      <c r="H1743" s="68" t="s">
        <v>888</v>
      </c>
      <c r="I1743" s="68" t="s">
        <v>919</v>
      </c>
      <c r="J1743" s="92" t="s">
        <v>845</v>
      </c>
      <c r="K1743" s="68" t="str">
        <f t="shared" si="27"/>
        <v xml:space="preserve"> Water Framework Directive measure (water)</v>
      </c>
    </row>
    <row r="1744" spans="2:11">
      <c r="B1744" s="68" t="s">
        <v>839</v>
      </c>
      <c r="C1744" s="68" t="s">
        <v>283</v>
      </c>
      <c r="D1744" s="68" t="s">
        <v>350</v>
      </c>
      <c r="E1744" s="68" t="s">
        <v>900</v>
      </c>
      <c r="F1744" s="68">
        <f>IF(Override!$G1810="",'APR Data'!$H1744,Override!$G1810)</f>
        <v>0</v>
      </c>
      <c r="G1744" s="68" t="s">
        <v>300</v>
      </c>
      <c r="H1744" s="68" t="s">
        <v>888</v>
      </c>
      <c r="I1744" s="68" t="s">
        <v>919</v>
      </c>
      <c r="J1744" s="92" t="s">
        <v>846</v>
      </c>
      <c r="K1744" s="68" t="str">
        <f t="shared" si="27"/>
        <v xml:space="preserve"> Investigations (water)</v>
      </c>
    </row>
    <row r="1745" spans="2:11">
      <c r="B1745" s="68" t="s">
        <v>839</v>
      </c>
      <c r="C1745" s="68" t="s">
        <v>283</v>
      </c>
      <c r="D1745" s="68" t="s">
        <v>359</v>
      </c>
      <c r="E1745" s="68" t="s">
        <v>900</v>
      </c>
      <c r="F1745" s="68">
        <f>IF(Override!$G1811="",'APR Data'!$H1745,Override!$G1811)</f>
        <v>2.5419999999999998</v>
      </c>
      <c r="G1745" s="68" t="s">
        <v>300</v>
      </c>
      <c r="H1745" s="68" t="s">
        <v>888</v>
      </c>
      <c r="I1745" s="68" t="s">
        <v>919</v>
      </c>
      <c r="J1745" s="92" t="s">
        <v>847</v>
      </c>
      <c r="K1745" s="68" t="str">
        <f t="shared" si="27"/>
        <v xml:space="preserve"> Supply-side improvements delivering benefits in 2020-2025 (water)</v>
      </c>
    </row>
    <row r="1746" spans="2:11">
      <c r="B1746" s="68" t="s">
        <v>839</v>
      </c>
      <c r="C1746" s="68" t="s">
        <v>283</v>
      </c>
      <c r="D1746" s="68" t="s">
        <v>368</v>
      </c>
      <c r="E1746" s="68" t="s">
        <v>900</v>
      </c>
      <c r="F1746" s="68">
        <f>IF(Override!$G1812="",'APR Data'!$H1746,Override!$G1812)</f>
        <v>0</v>
      </c>
      <c r="G1746" s="68" t="s">
        <v>300</v>
      </c>
      <c r="H1746" s="68" t="s">
        <v>888</v>
      </c>
      <c r="I1746" s="68" t="s">
        <v>919</v>
      </c>
      <c r="J1746" s="92" t="s">
        <v>848</v>
      </c>
      <c r="K1746" s="68" t="str">
        <f t="shared" si="27"/>
        <v xml:space="preserve"> Demand-side improvements delivering benefits in 2020-2025 (excl leakage and metering) (water)</v>
      </c>
    </row>
    <row r="1747" spans="2:11">
      <c r="B1747" s="68" t="s">
        <v>839</v>
      </c>
      <c r="C1747" s="68" t="s">
        <v>283</v>
      </c>
      <c r="D1747" s="68" t="s">
        <v>377</v>
      </c>
      <c r="E1747" s="68" t="s">
        <v>900</v>
      </c>
      <c r="F1747" s="68">
        <f>IF(Override!$G1813="",'APR Data'!$H1747,Override!$G1813)</f>
        <v>0</v>
      </c>
      <c r="G1747" s="68" t="s">
        <v>300</v>
      </c>
      <c r="H1747" s="68" t="s">
        <v>888</v>
      </c>
      <c r="I1747" s="68" t="s">
        <v>919</v>
      </c>
      <c r="J1747" s="92" t="s">
        <v>849</v>
      </c>
      <c r="K1747" s="68" t="str">
        <f t="shared" si="27"/>
        <v xml:space="preserve"> Leakage improvements delivering benefits in 2020-2025 (water)</v>
      </c>
    </row>
    <row r="1748" spans="2:11">
      <c r="B1748" s="68" t="s">
        <v>839</v>
      </c>
      <c r="C1748" s="68" t="s">
        <v>283</v>
      </c>
      <c r="D1748" s="68" t="s">
        <v>386</v>
      </c>
      <c r="E1748" s="68" t="s">
        <v>900</v>
      </c>
      <c r="F1748" s="68">
        <f>IF(Override!$G1814="",'APR Data'!$H1748,Override!$G1814)</f>
        <v>0</v>
      </c>
      <c r="G1748" s="68" t="s">
        <v>300</v>
      </c>
      <c r="H1748" s="68" t="s">
        <v>888</v>
      </c>
      <c r="I1748" s="68" t="s">
        <v>919</v>
      </c>
      <c r="J1748" s="92" t="s">
        <v>850</v>
      </c>
      <c r="K1748" s="68" t="str">
        <f t="shared" si="27"/>
        <v xml:space="preserve"> Internal interconnectors delivering benefits in 2020-2025 (water)</v>
      </c>
    </row>
    <row r="1749" spans="2:11">
      <c r="B1749" s="68" t="s">
        <v>839</v>
      </c>
      <c r="C1749" s="68" t="s">
        <v>283</v>
      </c>
      <c r="D1749" s="68" t="s">
        <v>827</v>
      </c>
      <c r="E1749" s="68" t="s">
        <v>900</v>
      </c>
      <c r="F1749" s="68">
        <f>IF(Override!$G1815="",'APR Data'!$H1749,Override!$G1815)</f>
        <v>0</v>
      </c>
      <c r="G1749" s="68" t="s">
        <v>300</v>
      </c>
      <c r="H1749" s="68" t="s">
        <v>888</v>
      </c>
      <c r="I1749" s="68" t="s">
        <v>919</v>
      </c>
      <c r="J1749" s="92" t="s">
        <v>851</v>
      </c>
      <c r="K1749" s="68" t="str">
        <f t="shared" si="27"/>
        <v xml:space="preserve"> Supply demand balance improvements delivering benefits starting from 2026 (water)</v>
      </c>
    </row>
    <row r="1750" spans="2:11">
      <c r="B1750" s="68" t="s">
        <v>839</v>
      </c>
      <c r="C1750" s="68" t="s">
        <v>283</v>
      </c>
      <c r="D1750" s="68" t="s">
        <v>404</v>
      </c>
      <c r="E1750" s="68" t="s">
        <v>900</v>
      </c>
      <c r="F1750" s="68">
        <f>IF(Override!$G1816="",'APR Data'!$H1750,Override!$G1816)</f>
        <v>0</v>
      </c>
      <c r="G1750" s="68" t="s">
        <v>300</v>
      </c>
      <c r="H1750" s="68" t="s">
        <v>888</v>
      </c>
      <c r="I1750" s="68" t="s">
        <v>919</v>
      </c>
      <c r="J1750" s="92" t="s">
        <v>852</v>
      </c>
      <c r="K1750" s="68" t="str">
        <f t="shared" si="27"/>
        <v xml:space="preserve"> Strategic regional water resources (water)</v>
      </c>
    </row>
    <row r="1751" spans="2:11">
      <c r="B1751" s="68" t="s">
        <v>839</v>
      </c>
      <c r="C1751" s="68" t="s">
        <v>283</v>
      </c>
      <c r="D1751" s="68" t="s">
        <v>413</v>
      </c>
      <c r="E1751" s="68" t="s">
        <v>900</v>
      </c>
      <c r="F1751" s="68">
        <f>IF(Override!$G1817="",'APR Data'!$H1751,Override!$G1817)</f>
        <v>5.3920000000000003</v>
      </c>
      <c r="G1751" s="68" t="s">
        <v>300</v>
      </c>
      <c r="H1751" s="68" t="s">
        <v>888</v>
      </c>
      <c r="I1751" s="68" t="s">
        <v>919</v>
      </c>
      <c r="J1751" s="92" t="s">
        <v>853</v>
      </c>
      <c r="K1751" s="68" t="str">
        <f t="shared" si="27"/>
        <v xml:space="preserve"> Total metering expenditure  (water)</v>
      </c>
    </row>
    <row r="1752" spans="2:11">
      <c r="B1752" s="68" t="s">
        <v>839</v>
      </c>
      <c r="C1752" s="68" t="s">
        <v>283</v>
      </c>
      <c r="D1752" s="68" t="s">
        <v>422</v>
      </c>
      <c r="E1752" s="68" t="s">
        <v>900</v>
      </c>
      <c r="F1752" s="68">
        <f>IF(Override!$G1818="",'APR Data'!$H1752,Override!$G1818)</f>
        <v>0</v>
      </c>
      <c r="G1752" s="68" t="s">
        <v>300</v>
      </c>
      <c r="H1752" s="68" t="s">
        <v>888</v>
      </c>
      <c r="I1752" s="68" t="s">
        <v>919</v>
      </c>
      <c r="J1752" s="92" t="s">
        <v>854</v>
      </c>
      <c r="K1752" s="68" t="str">
        <f t="shared" si="27"/>
        <v xml:space="preserve"> Improvments to taste, odour and colour (water)</v>
      </c>
    </row>
    <row r="1753" spans="2:11">
      <c r="B1753" s="68" t="s">
        <v>839</v>
      </c>
      <c r="C1753" s="68" t="s">
        <v>283</v>
      </c>
      <c r="D1753" s="68" t="s">
        <v>431</v>
      </c>
      <c r="E1753" s="68" t="s">
        <v>900</v>
      </c>
      <c r="F1753" s="68">
        <f>IF(Override!$G1819="",'APR Data'!$H1753,Override!$G1819)</f>
        <v>0</v>
      </c>
      <c r="G1753" s="68" t="s">
        <v>300</v>
      </c>
      <c r="H1753" s="68" t="s">
        <v>888</v>
      </c>
      <c r="I1753" s="68" t="s">
        <v>920</v>
      </c>
      <c r="J1753" s="92" t="s">
        <v>855</v>
      </c>
      <c r="K1753" s="68" t="str">
        <f t="shared" si="27"/>
        <v xml:space="preserve"> Addressing raw water deterioration (grey solutions) (water)</v>
      </c>
    </row>
    <row r="1754" spans="2:11">
      <c r="B1754" s="68" t="s">
        <v>839</v>
      </c>
      <c r="C1754" s="68" t="s">
        <v>283</v>
      </c>
      <c r="D1754" s="68" t="s">
        <v>438</v>
      </c>
      <c r="E1754" s="68" t="s">
        <v>900</v>
      </c>
      <c r="F1754" s="68">
        <f>IF(Override!$G1820="",'APR Data'!$H1754,Override!$G1820)</f>
        <v>0</v>
      </c>
      <c r="G1754" s="68" t="s">
        <v>300</v>
      </c>
      <c r="H1754" s="68" t="s">
        <v>888</v>
      </c>
      <c r="I1754" s="68" t="s">
        <v>920</v>
      </c>
      <c r="J1754" s="92" t="s">
        <v>856</v>
      </c>
      <c r="K1754" s="68" t="str">
        <f t="shared" si="27"/>
        <v xml:space="preserve"> Addressing raw water deterioration (green solutions) (water)</v>
      </c>
    </row>
    <row r="1755" spans="2:11">
      <c r="B1755" s="68" t="s">
        <v>839</v>
      </c>
      <c r="C1755" s="68" t="s">
        <v>283</v>
      </c>
      <c r="D1755" s="68" t="s">
        <v>444</v>
      </c>
      <c r="E1755" s="68" t="s">
        <v>900</v>
      </c>
      <c r="F1755" s="68">
        <f>IF(Override!$G1821="",'APR Data'!$H1755,Override!$G1821)</f>
        <v>5.657</v>
      </c>
      <c r="G1755" s="68" t="s">
        <v>300</v>
      </c>
      <c r="H1755" s="68" t="s">
        <v>888</v>
      </c>
      <c r="I1755" s="68" t="s">
        <v>919</v>
      </c>
      <c r="J1755" s="92" t="s">
        <v>857</v>
      </c>
      <c r="K1755" s="68" t="str">
        <f t="shared" si="27"/>
        <v xml:space="preserve"> Addressing raw water deterioration (total) (water)</v>
      </c>
    </row>
    <row r="1756" spans="2:11">
      <c r="B1756" s="68" t="s">
        <v>839</v>
      </c>
      <c r="C1756" s="68" t="s">
        <v>283</v>
      </c>
      <c r="D1756" s="68" t="s">
        <v>452</v>
      </c>
      <c r="E1756" s="68" t="s">
        <v>900</v>
      </c>
      <c r="F1756" s="68">
        <f>IF(Override!$G1822="",'APR Data'!$H1756,Override!$G1822)</f>
        <v>0</v>
      </c>
      <c r="G1756" s="68" t="s">
        <v>300</v>
      </c>
      <c r="H1756" s="68" t="s">
        <v>888</v>
      </c>
      <c r="I1756" s="68" t="s">
        <v>919</v>
      </c>
      <c r="J1756" s="92" t="s">
        <v>858</v>
      </c>
      <c r="K1756" s="68" t="str">
        <f t="shared" si="27"/>
        <v xml:space="preserve"> Improvements to river flow (water)</v>
      </c>
    </row>
    <row r="1757" spans="2:11">
      <c r="B1757" s="68" t="s">
        <v>839</v>
      </c>
      <c r="C1757" s="68" t="s">
        <v>283</v>
      </c>
      <c r="D1757" s="68" t="s">
        <v>461</v>
      </c>
      <c r="E1757" s="68" t="s">
        <v>900</v>
      </c>
      <c r="F1757" s="68">
        <f>IF(Override!$G1823="",'APR Data'!$H1757,Override!$G1823)</f>
        <v>1.2070000000000001</v>
      </c>
      <c r="G1757" s="68" t="s">
        <v>300</v>
      </c>
      <c r="H1757" s="68" t="s">
        <v>888</v>
      </c>
      <c r="I1757" s="68" t="s">
        <v>919</v>
      </c>
      <c r="J1757" s="92" t="s">
        <v>859</v>
      </c>
      <c r="K1757" s="68" t="str">
        <f t="shared" si="27"/>
        <v xml:space="preserve"> Enhancing resilience to low probability high consequence events (water)</v>
      </c>
    </row>
    <row r="1758" spans="2:11">
      <c r="B1758" s="68" t="s">
        <v>839</v>
      </c>
      <c r="C1758" s="68" t="s">
        <v>283</v>
      </c>
      <c r="D1758" s="68" t="s">
        <v>470</v>
      </c>
      <c r="E1758" s="68" t="s">
        <v>900</v>
      </c>
      <c r="F1758" s="68">
        <f>IF(Override!$G1824="",'APR Data'!$H1758,Override!$G1824)</f>
        <v>0</v>
      </c>
      <c r="G1758" s="68" t="s">
        <v>300</v>
      </c>
      <c r="H1758" s="68" t="s">
        <v>888</v>
      </c>
      <c r="I1758" s="68" t="s">
        <v>920</v>
      </c>
      <c r="J1758" s="92" t="s">
        <v>860</v>
      </c>
      <c r="K1758" s="68" t="str">
        <f t="shared" si="27"/>
        <v xml:space="preserve"> Conditioning water to reduce plumbosolvency (water)</v>
      </c>
    </row>
    <row r="1759" spans="2:11">
      <c r="B1759" s="68" t="s">
        <v>839</v>
      </c>
      <c r="C1759" s="68" t="s">
        <v>283</v>
      </c>
      <c r="D1759" s="68" t="s">
        <v>479</v>
      </c>
      <c r="E1759" s="68" t="s">
        <v>900</v>
      </c>
      <c r="F1759" s="68">
        <f>IF(Override!$G1825="",'APR Data'!$H1759,Override!$G1825)</f>
        <v>0</v>
      </c>
      <c r="G1759" s="68" t="s">
        <v>300</v>
      </c>
      <c r="H1759" s="68" t="s">
        <v>888</v>
      </c>
      <c r="I1759" s="68" t="s">
        <v>920</v>
      </c>
      <c r="J1759" s="92" t="s">
        <v>861</v>
      </c>
      <c r="K1759" s="68" t="str">
        <f t="shared" si="27"/>
        <v xml:space="preserve"> Lead communication pipes replaced or relined for water quality(water)</v>
      </c>
    </row>
    <row r="1760" spans="2:11">
      <c r="B1760" s="68" t="s">
        <v>839</v>
      </c>
      <c r="C1760" s="68" t="s">
        <v>283</v>
      </c>
      <c r="D1760" s="68" t="s">
        <v>488</v>
      </c>
      <c r="E1760" s="68" t="s">
        <v>900</v>
      </c>
      <c r="F1760" s="68">
        <f>IF(Override!$G1826="",'APR Data'!$H1760,Override!$G1826)</f>
        <v>0</v>
      </c>
      <c r="G1760" s="68" t="s">
        <v>300</v>
      </c>
      <c r="H1760" s="68" t="s">
        <v>888</v>
      </c>
      <c r="I1760" s="68" t="s">
        <v>920</v>
      </c>
      <c r="J1760" s="92" t="s">
        <v>862</v>
      </c>
      <c r="K1760" s="68" t="str">
        <f t="shared" si="27"/>
        <v xml:space="preserve"> Other lead reduction related activity (water)</v>
      </c>
    </row>
    <row r="1761" spans="2:11">
      <c r="B1761" s="68" t="s">
        <v>839</v>
      </c>
      <c r="C1761" s="68" t="s">
        <v>283</v>
      </c>
      <c r="D1761" s="68" t="s">
        <v>497</v>
      </c>
      <c r="E1761" s="68" t="s">
        <v>900</v>
      </c>
      <c r="F1761" s="68">
        <f>IF(Override!$G1827="",'APR Data'!$H1761,Override!$G1827)</f>
        <v>0.16</v>
      </c>
      <c r="G1761" s="68" t="s">
        <v>300</v>
      </c>
      <c r="H1761" s="68" t="s">
        <v>888</v>
      </c>
      <c r="I1761" s="68" t="s">
        <v>919</v>
      </c>
      <c r="J1761" s="92" t="s">
        <v>863</v>
      </c>
      <c r="K1761" s="68" t="str">
        <f t="shared" si="27"/>
        <v xml:space="preserve"> Meeting lead standards (Total) (water)</v>
      </c>
    </row>
    <row r="1762" spans="2:11">
      <c r="B1762" s="68" t="s">
        <v>839</v>
      </c>
      <c r="C1762" s="68" t="s">
        <v>283</v>
      </c>
      <c r="D1762" s="68" t="s">
        <v>506</v>
      </c>
      <c r="E1762" s="68" t="s">
        <v>900</v>
      </c>
      <c r="F1762" s="68">
        <f>IF(Override!$G1828="",'APR Data'!$H1762,Override!$G1828)</f>
        <v>0</v>
      </c>
      <c r="G1762" s="68" t="s">
        <v>300</v>
      </c>
      <c r="H1762" s="68" t="s">
        <v>888</v>
      </c>
      <c r="I1762" s="68" t="s">
        <v>919</v>
      </c>
      <c r="J1762" s="92" t="s">
        <v>864</v>
      </c>
      <c r="K1762" s="68" t="str">
        <f t="shared" si="27"/>
        <v xml:space="preserve"> Security - SEMD (water)</v>
      </c>
    </row>
    <row r="1763" spans="2:11">
      <c r="B1763" s="68" t="s">
        <v>839</v>
      </c>
      <c r="C1763" s="68" t="s">
        <v>283</v>
      </c>
      <c r="D1763" s="68" t="s">
        <v>515</v>
      </c>
      <c r="E1763" s="68" t="s">
        <v>900</v>
      </c>
      <c r="F1763" s="68">
        <f>IF(Override!$G1829="",'APR Data'!$H1763,Override!$G1829)</f>
        <v>0</v>
      </c>
      <c r="G1763" s="68" t="s">
        <v>300</v>
      </c>
      <c r="H1763" s="68" t="s">
        <v>888</v>
      </c>
      <c r="I1763" s="68" t="s">
        <v>919</v>
      </c>
      <c r="J1763" s="92" t="s">
        <v>865</v>
      </c>
      <c r="K1763" s="68" t="str">
        <f t="shared" si="27"/>
        <v xml:space="preserve"> Security - Non-SEMD (water)</v>
      </c>
    </row>
    <row r="1764" spans="2:11">
      <c r="B1764" s="68" t="s">
        <v>839</v>
      </c>
      <c r="C1764" s="68" t="s">
        <v>283</v>
      </c>
      <c r="D1764" s="68" t="s">
        <v>524</v>
      </c>
      <c r="E1764" s="68" t="s">
        <v>900</v>
      </c>
      <c r="F1764" s="68">
        <f>IF(Override!$G1830="",'APR Data'!$H1764,Override!$G1830)</f>
        <v>0</v>
      </c>
      <c r="G1764" s="68" t="s">
        <v>300</v>
      </c>
      <c r="H1764" s="68" t="s">
        <v>888</v>
      </c>
      <c r="I1764" s="68" t="s">
        <v>919</v>
      </c>
      <c r="J1764" s="92" t="s">
        <v>866</v>
      </c>
      <c r="K1764" s="68" t="str">
        <f t="shared" si="27"/>
        <v xml:space="preserve"> *Additional lines total (water)</v>
      </c>
    </row>
    <row r="1765" spans="2:11">
      <c r="B1765" s="68" t="s">
        <v>839</v>
      </c>
      <c r="C1765" s="68" t="s">
        <v>283</v>
      </c>
      <c r="D1765" s="68" t="s">
        <v>308</v>
      </c>
      <c r="E1765" s="68" t="s">
        <v>900</v>
      </c>
      <c r="F1765" s="68">
        <f>IF(Override!$G1831="",'APR Data'!$H1765,Override!$G1831)</f>
        <v>0</v>
      </c>
      <c r="G1765" s="68" t="s">
        <v>300</v>
      </c>
      <c r="H1765" s="68" t="s">
        <v>889</v>
      </c>
      <c r="I1765" s="68" t="s">
        <v>919</v>
      </c>
      <c r="J1765" s="92" t="s">
        <v>841</v>
      </c>
      <c r="K1765" s="68" t="str">
        <f t="shared" si="27"/>
        <v xml:space="preserve"> Ecological improvements at abstractions (water)</v>
      </c>
    </row>
    <row r="1766" spans="2:11">
      <c r="B1766" s="68" t="s">
        <v>839</v>
      </c>
      <c r="C1766" s="68" t="s">
        <v>283</v>
      </c>
      <c r="D1766" s="68" t="s">
        <v>317</v>
      </c>
      <c r="E1766" s="68" t="s">
        <v>900</v>
      </c>
      <c r="F1766" s="68">
        <f>IF(Override!$G1832="",'APR Data'!$H1766,Override!$G1832)</f>
        <v>2.161</v>
      </c>
      <c r="G1766" s="68" t="s">
        <v>300</v>
      </c>
      <c r="H1766" s="68" t="s">
        <v>889</v>
      </c>
      <c r="I1766" s="68" t="s">
        <v>919</v>
      </c>
      <c r="J1766" s="92" t="s">
        <v>842</v>
      </c>
      <c r="K1766" s="68" t="str">
        <f t="shared" si="27"/>
        <v xml:space="preserve"> Eels Regulations (measures at intakes) (water)</v>
      </c>
    </row>
    <row r="1767" spans="2:11">
      <c r="B1767" s="68" t="s">
        <v>839</v>
      </c>
      <c r="C1767" s="68" t="s">
        <v>283</v>
      </c>
      <c r="D1767" s="68" t="s">
        <v>326</v>
      </c>
      <c r="E1767" s="68" t="s">
        <v>900</v>
      </c>
      <c r="F1767" s="68">
        <f>IF(Override!$G1833="",'APR Data'!$H1767,Override!$G1833)</f>
        <v>0</v>
      </c>
      <c r="G1767" s="68" t="s">
        <v>300</v>
      </c>
      <c r="H1767" s="68" t="s">
        <v>889</v>
      </c>
      <c r="I1767" s="68" t="s">
        <v>919</v>
      </c>
      <c r="J1767" s="92" t="s">
        <v>843</v>
      </c>
      <c r="K1767" s="68" t="str">
        <f t="shared" si="27"/>
        <v xml:space="preserve"> Invasive Non Native Species (water)</v>
      </c>
    </row>
    <row r="1768" spans="2:11">
      <c r="B1768" s="68" t="s">
        <v>839</v>
      </c>
      <c r="C1768" s="68" t="s">
        <v>283</v>
      </c>
      <c r="D1768" s="68" t="s">
        <v>335</v>
      </c>
      <c r="E1768" s="68" t="s">
        <v>900</v>
      </c>
      <c r="F1768" s="68">
        <f>IF(Override!$G1834="",'APR Data'!$H1768,Override!$G1834)</f>
        <v>2.9950000000000001</v>
      </c>
      <c r="G1768" s="68" t="s">
        <v>300</v>
      </c>
      <c r="H1768" s="68" t="s">
        <v>889</v>
      </c>
      <c r="I1768" s="68" t="s">
        <v>919</v>
      </c>
      <c r="J1768" s="68" t="s">
        <v>844</v>
      </c>
      <c r="K1768" s="68" t="str">
        <f t="shared" si="27"/>
        <v xml:space="preserve"> Drinking Water Protected Areas (schemes) (water)</v>
      </c>
    </row>
    <row r="1769" spans="2:11">
      <c r="B1769" s="68" t="s">
        <v>839</v>
      </c>
      <c r="C1769" s="68" t="s">
        <v>283</v>
      </c>
      <c r="D1769" s="68" t="s">
        <v>344</v>
      </c>
      <c r="E1769" s="68" t="s">
        <v>900</v>
      </c>
      <c r="F1769" s="68">
        <f>IF(Override!$G1835="",'APR Data'!$H1769,Override!$G1835)</f>
        <v>0</v>
      </c>
      <c r="G1769" s="68" t="s">
        <v>300</v>
      </c>
      <c r="H1769" s="68" t="s">
        <v>889</v>
      </c>
      <c r="I1769" s="68" t="s">
        <v>919</v>
      </c>
      <c r="J1769" s="92" t="s">
        <v>845</v>
      </c>
      <c r="K1769" s="68" t="str">
        <f t="shared" si="27"/>
        <v xml:space="preserve"> Water Framework Directive measure (water)</v>
      </c>
    </row>
    <row r="1770" spans="2:11">
      <c r="B1770" s="68" t="s">
        <v>839</v>
      </c>
      <c r="C1770" s="68" t="s">
        <v>283</v>
      </c>
      <c r="D1770" s="68" t="s">
        <v>353</v>
      </c>
      <c r="E1770" s="68" t="s">
        <v>900</v>
      </c>
      <c r="F1770" s="68">
        <f>IF(Override!$G1836="",'APR Data'!$H1770,Override!$G1836)</f>
        <v>0</v>
      </c>
      <c r="G1770" s="68" t="s">
        <v>300</v>
      </c>
      <c r="H1770" s="68" t="s">
        <v>889</v>
      </c>
      <c r="I1770" s="68" t="s">
        <v>919</v>
      </c>
      <c r="J1770" s="92" t="s">
        <v>846</v>
      </c>
      <c r="K1770" s="68" t="str">
        <f t="shared" si="27"/>
        <v xml:space="preserve"> Investigations (water)</v>
      </c>
    </row>
    <row r="1771" spans="2:11">
      <c r="B1771" s="68" t="s">
        <v>839</v>
      </c>
      <c r="C1771" s="68" t="s">
        <v>283</v>
      </c>
      <c r="D1771" s="68" t="s">
        <v>362</v>
      </c>
      <c r="E1771" s="68" t="s">
        <v>900</v>
      </c>
      <c r="F1771" s="68">
        <f>IF(Override!$G1837="",'APR Data'!$H1771,Override!$G1837)</f>
        <v>3.3079999999999998</v>
      </c>
      <c r="G1771" s="68" t="s">
        <v>300</v>
      </c>
      <c r="H1771" s="68" t="s">
        <v>889</v>
      </c>
      <c r="I1771" s="68" t="s">
        <v>919</v>
      </c>
      <c r="J1771" s="92" t="s">
        <v>847</v>
      </c>
      <c r="K1771" s="68" t="str">
        <f t="shared" si="27"/>
        <v xml:space="preserve"> Supply-side improvements delivering benefits in 2020-2025 (water)</v>
      </c>
    </row>
    <row r="1772" spans="2:11">
      <c r="B1772" s="68" t="s">
        <v>839</v>
      </c>
      <c r="C1772" s="68" t="s">
        <v>283</v>
      </c>
      <c r="D1772" s="68" t="s">
        <v>371</v>
      </c>
      <c r="E1772" s="68" t="s">
        <v>900</v>
      </c>
      <c r="F1772" s="68">
        <f>IF(Override!$G1838="",'APR Data'!$H1772,Override!$G1838)</f>
        <v>0</v>
      </c>
      <c r="G1772" s="68" t="s">
        <v>300</v>
      </c>
      <c r="H1772" s="68" t="s">
        <v>889</v>
      </c>
      <c r="I1772" s="68" t="s">
        <v>919</v>
      </c>
      <c r="J1772" s="92" t="s">
        <v>848</v>
      </c>
      <c r="K1772" s="68" t="str">
        <f t="shared" si="27"/>
        <v xml:space="preserve"> Demand-side improvements delivering benefits in 2020-2025 (excl leakage and metering) (water)</v>
      </c>
    </row>
    <row r="1773" spans="2:11">
      <c r="B1773" s="68" t="s">
        <v>839</v>
      </c>
      <c r="C1773" s="68" t="s">
        <v>283</v>
      </c>
      <c r="D1773" s="68" t="s">
        <v>380</v>
      </c>
      <c r="E1773" s="68" t="s">
        <v>900</v>
      </c>
      <c r="F1773" s="68">
        <f>IF(Override!$G1839="",'APR Data'!$H1773,Override!$G1839)</f>
        <v>0</v>
      </c>
      <c r="G1773" s="68" t="s">
        <v>300</v>
      </c>
      <c r="H1773" s="68" t="s">
        <v>889</v>
      </c>
      <c r="I1773" s="68" t="s">
        <v>919</v>
      </c>
      <c r="J1773" s="92" t="s">
        <v>849</v>
      </c>
      <c r="K1773" s="68" t="str">
        <f t="shared" si="27"/>
        <v xml:space="preserve"> Leakage improvements delivering benefits in 2020-2025 (water)</v>
      </c>
    </row>
    <row r="1774" spans="2:11">
      <c r="B1774" s="68" t="s">
        <v>839</v>
      </c>
      <c r="C1774" s="68" t="s">
        <v>283</v>
      </c>
      <c r="D1774" s="68" t="s">
        <v>389</v>
      </c>
      <c r="E1774" s="68" t="s">
        <v>900</v>
      </c>
      <c r="F1774" s="68">
        <f>IF(Override!$G1840="",'APR Data'!$H1774,Override!$G1840)</f>
        <v>0</v>
      </c>
      <c r="G1774" s="68" t="s">
        <v>300</v>
      </c>
      <c r="H1774" s="68" t="s">
        <v>889</v>
      </c>
      <c r="I1774" s="68" t="s">
        <v>919</v>
      </c>
      <c r="J1774" s="92" t="s">
        <v>850</v>
      </c>
      <c r="K1774" s="68" t="str">
        <f t="shared" si="27"/>
        <v xml:space="preserve"> Internal interconnectors delivering benefits in 2020-2025 (water)</v>
      </c>
    </row>
    <row r="1775" spans="2:11">
      <c r="B1775" s="68" t="s">
        <v>839</v>
      </c>
      <c r="C1775" s="68" t="s">
        <v>283</v>
      </c>
      <c r="D1775" s="68" t="s">
        <v>828</v>
      </c>
      <c r="E1775" s="68" t="s">
        <v>900</v>
      </c>
      <c r="F1775" s="68">
        <f>IF(Override!$G1841="",'APR Data'!$H1775,Override!$G1841)</f>
        <v>0</v>
      </c>
      <c r="G1775" s="68" t="s">
        <v>300</v>
      </c>
      <c r="H1775" s="68" t="s">
        <v>889</v>
      </c>
      <c r="I1775" s="68" t="s">
        <v>919</v>
      </c>
      <c r="J1775" s="92" t="s">
        <v>851</v>
      </c>
      <c r="K1775" s="68" t="str">
        <f t="shared" si="27"/>
        <v xml:space="preserve"> Supply demand balance improvements delivering benefits starting from 2026 (water)</v>
      </c>
    </row>
    <row r="1776" spans="2:11">
      <c r="B1776" s="68" t="s">
        <v>839</v>
      </c>
      <c r="C1776" s="68" t="s">
        <v>283</v>
      </c>
      <c r="D1776" s="68" t="s">
        <v>407</v>
      </c>
      <c r="E1776" s="68" t="s">
        <v>900</v>
      </c>
      <c r="F1776" s="68">
        <f>IF(Override!$G1842="",'APR Data'!$H1776,Override!$G1842)</f>
        <v>0</v>
      </c>
      <c r="G1776" s="68" t="s">
        <v>300</v>
      </c>
      <c r="H1776" s="68" t="s">
        <v>889</v>
      </c>
      <c r="I1776" s="68" t="s">
        <v>919</v>
      </c>
      <c r="J1776" s="92" t="s">
        <v>852</v>
      </c>
      <c r="K1776" s="68" t="str">
        <f t="shared" si="27"/>
        <v xml:space="preserve"> Strategic regional water resources (water)</v>
      </c>
    </row>
    <row r="1777" spans="2:11">
      <c r="B1777" s="68" t="s">
        <v>839</v>
      </c>
      <c r="C1777" s="68" t="s">
        <v>283</v>
      </c>
      <c r="D1777" s="68" t="s">
        <v>416</v>
      </c>
      <c r="E1777" s="68" t="s">
        <v>900</v>
      </c>
      <c r="F1777" s="68">
        <f>IF(Override!$G1843="",'APR Data'!$H1777,Override!$G1843)</f>
        <v>6.5170000000000003</v>
      </c>
      <c r="G1777" s="68" t="s">
        <v>300</v>
      </c>
      <c r="H1777" s="68" t="s">
        <v>889</v>
      </c>
      <c r="I1777" s="68" t="s">
        <v>919</v>
      </c>
      <c r="J1777" s="92" t="s">
        <v>853</v>
      </c>
      <c r="K1777" s="68" t="str">
        <f t="shared" si="27"/>
        <v xml:space="preserve"> Total metering expenditure  (water)</v>
      </c>
    </row>
    <row r="1778" spans="2:11">
      <c r="B1778" s="68" t="s">
        <v>839</v>
      </c>
      <c r="C1778" s="68" t="s">
        <v>283</v>
      </c>
      <c r="D1778" s="68" t="s">
        <v>425</v>
      </c>
      <c r="E1778" s="68" t="s">
        <v>900</v>
      </c>
      <c r="F1778" s="68">
        <f>IF(Override!$G1844="",'APR Data'!$H1778,Override!$G1844)</f>
        <v>0</v>
      </c>
      <c r="G1778" s="68" t="s">
        <v>300</v>
      </c>
      <c r="H1778" s="68" t="s">
        <v>889</v>
      </c>
      <c r="I1778" s="68" t="s">
        <v>919</v>
      </c>
      <c r="J1778" s="92" t="s">
        <v>854</v>
      </c>
      <c r="K1778" s="68" t="str">
        <f t="shared" si="27"/>
        <v xml:space="preserve"> Improvments to taste, odour and colour (water)</v>
      </c>
    </row>
    <row r="1779" spans="2:11">
      <c r="B1779" s="68" t="s">
        <v>839</v>
      </c>
      <c r="C1779" s="68" t="s">
        <v>283</v>
      </c>
      <c r="D1779" s="68" t="s">
        <v>434</v>
      </c>
      <c r="E1779" s="68" t="s">
        <v>900</v>
      </c>
      <c r="F1779" s="68">
        <f>IF(Override!$G1845="",'APR Data'!$H1779,Override!$G1845)</f>
        <v>0</v>
      </c>
      <c r="G1779" s="68" t="s">
        <v>300</v>
      </c>
      <c r="H1779" s="68" t="s">
        <v>889</v>
      </c>
      <c r="I1779" s="68" t="s">
        <v>920</v>
      </c>
      <c r="J1779" s="92" t="s">
        <v>855</v>
      </c>
      <c r="K1779" s="68" t="str">
        <f t="shared" si="27"/>
        <v xml:space="preserve"> Addressing raw water deterioration (grey solutions) (water)</v>
      </c>
    </row>
    <row r="1780" spans="2:11">
      <c r="B1780" s="68" t="s">
        <v>839</v>
      </c>
      <c r="C1780" s="68" t="s">
        <v>283</v>
      </c>
      <c r="D1780" s="68" t="s">
        <v>440</v>
      </c>
      <c r="E1780" s="68" t="s">
        <v>900</v>
      </c>
      <c r="F1780" s="68">
        <f>IF(Override!$G1846="",'APR Data'!$H1780,Override!$G1846)</f>
        <v>0</v>
      </c>
      <c r="G1780" s="68" t="s">
        <v>300</v>
      </c>
      <c r="H1780" s="68" t="s">
        <v>889</v>
      </c>
      <c r="I1780" s="68" t="s">
        <v>920</v>
      </c>
      <c r="J1780" s="92" t="s">
        <v>856</v>
      </c>
      <c r="K1780" s="68" t="str">
        <f t="shared" si="27"/>
        <v xml:space="preserve"> Addressing raw water deterioration (green solutions) (water)</v>
      </c>
    </row>
    <row r="1781" spans="2:11">
      <c r="B1781" s="68" t="s">
        <v>839</v>
      </c>
      <c r="C1781" s="68" t="s">
        <v>283</v>
      </c>
      <c r="D1781" s="68" t="s">
        <v>446</v>
      </c>
      <c r="E1781" s="68" t="s">
        <v>900</v>
      </c>
      <c r="F1781" s="68">
        <f>IF(Override!$G1847="",'APR Data'!$H1781,Override!$G1847)</f>
        <v>6.8380000000000001</v>
      </c>
      <c r="G1781" s="68" t="s">
        <v>300</v>
      </c>
      <c r="H1781" s="68" t="s">
        <v>889</v>
      </c>
      <c r="I1781" s="68" t="s">
        <v>919</v>
      </c>
      <c r="J1781" s="92" t="s">
        <v>857</v>
      </c>
      <c r="K1781" s="68" t="str">
        <f t="shared" si="27"/>
        <v xml:space="preserve"> Addressing raw water deterioration (total) (water)</v>
      </c>
    </row>
    <row r="1782" spans="2:11">
      <c r="B1782" s="68" t="s">
        <v>839</v>
      </c>
      <c r="C1782" s="68" t="s">
        <v>283</v>
      </c>
      <c r="D1782" s="68" t="s">
        <v>455</v>
      </c>
      <c r="E1782" s="68" t="s">
        <v>900</v>
      </c>
      <c r="F1782" s="68">
        <f>IF(Override!$G1848="",'APR Data'!$H1782,Override!$G1848)</f>
        <v>0</v>
      </c>
      <c r="G1782" s="68" t="s">
        <v>300</v>
      </c>
      <c r="H1782" s="68" t="s">
        <v>889</v>
      </c>
      <c r="I1782" s="68" t="s">
        <v>919</v>
      </c>
      <c r="J1782" s="92" t="s">
        <v>858</v>
      </c>
      <c r="K1782" s="68" t="str">
        <f t="shared" si="27"/>
        <v xml:space="preserve"> Improvements to river flow (water)</v>
      </c>
    </row>
    <row r="1783" spans="2:11">
      <c r="B1783" s="68" t="s">
        <v>839</v>
      </c>
      <c r="C1783" s="68" t="s">
        <v>283</v>
      </c>
      <c r="D1783" s="68" t="s">
        <v>464</v>
      </c>
      <c r="E1783" s="68" t="s">
        <v>900</v>
      </c>
      <c r="F1783" s="68">
        <f>IF(Override!$G1849="",'APR Data'!$H1783,Override!$G1849)</f>
        <v>1.458</v>
      </c>
      <c r="G1783" s="68" t="s">
        <v>300</v>
      </c>
      <c r="H1783" s="68" t="s">
        <v>889</v>
      </c>
      <c r="I1783" s="68" t="s">
        <v>919</v>
      </c>
      <c r="J1783" s="92" t="s">
        <v>859</v>
      </c>
      <c r="K1783" s="68" t="str">
        <f t="shared" si="27"/>
        <v xml:space="preserve"> Enhancing resilience to low probability high consequence events (water)</v>
      </c>
    </row>
    <row r="1784" spans="2:11">
      <c r="B1784" s="68" t="s">
        <v>839</v>
      </c>
      <c r="C1784" s="68" t="s">
        <v>283</v>
      </c>
      <c r="D1784" s="68" t="s">
        <v>473</v>
      </c>
      <c r="E1784" s="68" t="s">
        <v>900</v>
      </c>
      <c r="F1784" s="68">
        <f>IF(Override!$G1850="",'APR Data'!$H1784,Override!$G1850)</f>
        <v>0</v>
      </c>
      <c r="G1784" s="68" t="s">
        <v>300</v>
      </c>
      <c r="H1784" s="68" t="s">
        <v>889</v>
      </c>
      <c r="I1784" s="68" t="s">
        <v>920</v>
      </c>
      <c r="J1784" s="92" t="s">
        <v>860</v>
      </c>
      <c r="K1784" s="68" t="str">
        <f t="shared" si="27"/>
        <v xml:space="preserve"> Conditioning water to reduce plumbosolvency (water)</v>
      </c>
    </row>
    <row r="1785" spans="2:11">
      <c r="B1785" s="68" t="s">
        <v>839</v>
      </c>
      <c r="C1785" s="68" t="s">
        <v>283</v>
      </c>
      <c r="D1785" s="68" t="s">
        <v>482</v>
      </c>
      <c r="E1785" s="68" t="s">
        <v>900</v>
      </c>
      <c r="F1785" s="68">
        <f>IF(Override!$G1851="",'APR Data'!$H1785,Override!$G1851)</f>
        <v>0</v>
      </c>
      <c r="G1785" s="68" t="s">
        <v>300</v>
      </c>
      <c r="H1785" s="68" t="s">
        <v>889</v>
      </c>
      <c r="I1785" s="68" t="s">
        <v>920</v>
      </c>
      <c r="J1785" s="92" t="s">
        <v>861</v>
      </c>
      <c r="K1785" s="68" t="str">
        <f t="shared" si="27"/>
        <v xml:space="preserve"> Lead communication pipes replaced or relined for water quality(water)</v>
      </c>
    </row>
    <row r="1786" spans="2:11">
      <c r="B1786" s="68" t="s">
        <v>839</v>
      </c>
      <c r="C1786" s="68" t="s">
        <v>283</v>
      </c>
      <c r="D1786" s="68" t="s">
        <v>491</v>
      </c>
      <c r="E1786" s="68" t="s">
        <v>900</v>
      </c>
      <c r="F1786" s="68">
        <f>IF(Override!$G1852="",'APR Data'!$H1786,Override!$G1852)</f>
        <v>0</v>
      </c>
      <c r="G1786" s="68" t="s">
        <v>300</v>
      </c>
      <c r="H1786" s="68" t="s">
        <v>889</v>
      </c>
      <c r="I1786" s="68" t="s">
        <v>920</v>
      </c>
      <c r="J1786" s="92" t="s">
        <v>862</v>
      </c>
      <c r="K1786" s="68" t="str">
        <f t="shared" si="27"/>
        <v xml:space="preserve"> Other lead reduction related activity (water)</v>
      </c>
    </row>
    <row r="1787" spans="2:11">
      <c r="B1787" s="68" t="s">
        <v>839</v>
      </c>
      <c r="C1787" s="68" t="s">
        <v>283</v>
      </c>
      <c r="D1787" s="68" t="s">
        <v>500</v>
      </c>
      <c r="E1787" s="68" t="s">
        <v>900</v>
      </c>
      <c r="F1787" s="68">
        <f>IF(Override!$G1853="",'APR Data'!$H1787,Override!$G1853)</f>
        <v>0.193</v>
      </c>
      <c r="G1787" s="68" t="s">
        <v>300</v>
      </c>
      <c r="H1787" s="68" t="s">
        <v>889</v>
      </c>
      <c r="I1787" s="68" t="s">
        <v>919</v>
      </c>
      <c r="J1787" s="92" t="s">
        <v>863</v>
      </c>
      <c r="K1787" s="68" t="str">
        <f t="shared" si="27"/>
        <v xml:space="preserve"> Meeting lead standards (Total) (water)</v>
      </c>
    </row>
    <row r="1788" spans="2:11">
      <c r="B1788" s="68" t="s">
        <v>839</v>
      </c>
      <c r="C1788" s="68" t="s">
        <v>283</v>
      </c>
      <c r="D1788" s="68" t="s">
        <v>509</v>
      </c>
      <c r="E1788" s="68" t="s">
        <v>900</v>
      </c>
      <c r="F1788" s="68">
        <f>IF(Override!$G1854="",'APR Data'!$H1788,Override!$G1854)</f>
        <v>0</v>
      </c>
      <c r="G1788" s="68" t="s">
        <v>300</v>
      </c>
      <c r="H1788" s="68" t="s">
        <v>889</v>
      </c>
      <c r="I1788" s="68" t="s">
        <v>919</v>
      </c>
      <c r="J1788" s="92" t="s">
        <v>864</v>
      </c>
      <c r="K1788" s="68" t="str">
        <f t="shared" si="27"/>
        <v xml:space="preserve"> Security - SEMD (water)</v>
      </c>
    </row>
    <row r="1789" spans="2:11">
      <c r="B1789" s="68" t="s">
        <v>839</v>
      </c>
      <c r="C1789" s="68" t="s">
        <v>283</v>
      </c>
      <c r="D1789" s="68" t="s">
        <v>518</v>
      </c>
      <c r="E1789" s="68" t="s">
        <v>900</v>
      </c>
      <c r="F1789" s="68">
        <f>IF(Override!$G1855="",'APR Data'!$H1789,Override!$G1855)</f>
        <v>0</v>
      </c>
      <c r="G1789" s="68" t="s">
        <v>300</v>
      </c>
      <c r="H1789" s="68" t="s">
        <v>889</v>
      </c>
      <c r="I1789" s="68" t="s">
        <v>919</v>
      </c>
      <c r="J1789" s="92" t="s">
        <v>865</v>
      </c>
      <c r="K1789" s="68" t="str">
        <f t="shared" si="27"/>
        <v xml:space="preserve"> Security - Non-SEMD (water)</v>
      </c>
    </row>
    <row r="1790" spans="2:11">
      <c r="B1790" s="68" t="s">
        <v>839</v>
      </c>
      <c r="C1790" s="68" t="s">
        <v>283</v>
      </c>
      <c r="D1790" s="68" t="s">
        <v>527</v>
      </c>
      <c r="E1790" s="68" t="s">
        <v>900</v>
      </c>
      <c r="F1790" s="68">
        <f>IF(Override!$G1856="",'APR Data'!$H1790,Override!$G1856)</f>
        <v>0</v>
      </c>
      <c r="G1790" s="68" t="s">
        <v>300</v>
      </c>
      <c r="H1790" s="68" t="s">
        <v>889</v>
      </c>
      <c r="I1790" s="68" t="s">
        <v>919</v>
      </c>
      <c r="J1790" s="92" t="s">
        <v>866</v>
      </c>
      <c r="K1790" s="68" t="str">
        <f t="shared" si="27"/>
        <v xml:space="preserve"> *Additional lines total (water)</v>
      </c>
    </row>
    <row r="1791" spans="2:11">
      <c r="B1791" s="68" t="s">
        <v>839</v>
      </c>
      <c r="C1791" s="68" t="s">
        <v>284</v>
      </c>
      <c r="D1791" s="68" t="s">
        <v>302</v>
      </c>
      <c r="E1791" s="68" t="s">
        <v>900</v>
      </c>
      <c r="F1791" s="68">
        <f>IF(Override!$G1857="",'APR Data'!$H1791,Override!$G1857)</f>
        <v>9.9594056214019648</v>
      </c>
      <c r="G1791" s="68" t="s">
        <v>300</v>
      </c>
      <c r="H1791" s="68" t="s">
        <v>840</v>
      </c>
      <c r="I1791" s="68" t="s">
        <v>919</v>
      </c>
      <c r="J1791" s="68" t="s">
        <v>841</v>
      </c>
      <c r="K1791" s="68" t="str">
        <f t="shared" si="27"/>
        <v>Ecological improvements at abstractions (water)</v>
      </c>
    </row>
    <row r="1792" spans="2:11">
      <c r="B1792" s="68" t="s">
        <v>839</v>
      </c>
      <c r="C1792" s="68" t="s">
        <v>284</v>
      </c>
      <c r="D1792" s="68" t="s">
        <v>311</v>
      </c>
      <c r="E1792" s="68" t="s">
        <v>900</v>
      </c>
      <c r="F1792" s="68">
        <f>IF(Override!$G1858="",'APR Data'!$H1792,Override!$G1858)</f>
        <v>0.19177595884450965</v>
      </c>
      <c r="G1792" s="68" t="s">
        <v>300</v>
      </c>
      <c r="H1792" s="68" t="s">
        <v>840</v>
      </c>
      <c r="I1792" s="68" t="s">
        <v>919</v>
      </c>
      <c r="J1792" s="92" t="s">
        <v>842</v>
      </c>
      <c r="K1792" s="68" t="str">
        <f t="shared" si="27"/>
        <v>Eels Regulations (measures at intakes) (water)</v>
      </c>
    </row>
    <row r="1793" spans="2:11">
      <c r="B1793" s="68" t="s">
        <v>839</v>
      </c>
      <c r="C1793" s="68" t="s">
        <v>284</v>
      </c>
      <c r="D1793" s="68" t="s">
        <v>320</v>
      </c>
      <c r="E1793" s="68" t="s">
        <v>900</v>
      </c>
      <c r="F1793" s="68">
        <f>IF(Override!$G1859="",'APR Data'!$H1793,Override!$G1859)</f>
        <v>5.8566412930208456</v>
      </c>
      <c r="G1793" s="68" t="s">
        <v>300</v>
      </c>
      <c r="H1793" s="68" t="s">
        <v>840</v>
      </c>
      <c r="I1793" s="68" t="s">
        <v>919</v>
      </c>
      <c r="J1793" s="92" t="s">
        <v>843</v>
      </c>
      <c r="K1793" s="68" t="str">
        <f t="shared" si="27"/>
        <v>Invasive Non Native Species (water)</v>
      </c>
    </row>
    <row r="1794" spans="2:11">
      <c r="B1794" s="68" t="s">
        <v>839</v>
      </c>
      <c r="C1794" s="68" t="s">
        <v>284</v>
      </c>
      <c r="D1794" s="68" t="s">
        <v>329</v>
      </c>
      <c r="E1794" s="68" t="s">
        <v>900</v>
      </c>
      <c r="F1794" s="68">
        <f>IF(Override!$G1860="",'APR Data'!$H1794,Override!$G1860)</f>
        <v>3.3870000677277345</v>
      </c>
      <c r="G1794" s="68" t="s">
        <v>300</v>
      </c>
      <c r="H1794" s="68" t="s">
        <v>840</v>
      </c>
      <c r="I1794" s="68" t="s">
        <v>919</v>
      </c>
      <c r="J1794" s="68" t="s">
        <v>844</v>
      </c>
      <c r="K1794" s="68" t="str">
        <f t="shared" si="27"/>
        <v>Drinking Water Protected Areas (schemes) (water)</v>
      </c>
    </row>
    <row r="1795" spans="2:11">
      <c r="B1795" s="68" t="s">
        <v>839</v>
      </c>
      <c r="C1795" s="68" t="s">
        <v>284</v>
      </c>
      <c r="D1795" s="68" t="s">
        <v>338</v>
      </c>
      <c r="E1795" s="68" t="s">
        <v>900</v>
      </c>
      <c r="F1795" s="68">
        <f>IF(Override!$G1861="",'APR Data'!$H1795,Override!$G1861)</f>
        <v>9.8275965159267766</v>
      </c>
      <c r="G1795" s="68" t="s">
        <v>300</v>
      </c>
      <c r="H1795" s="68" t="s">
        <v>840</v>
      </c>
      <c r="I1795" s="68" t="s">
        <v>919</v>
      </c>
      <c r="J1795" s="92" t="s">
        <v>845</v>
      </c>
      <c r="K1795" s="68" t="str">
        <f t="shared" si="27"/>
        <v>Water Framework Directive measure (water)</v>
      </c>
    </row>
    <row r="1796" spans="2:11">
      <c r="B1796" s="68" t="s">
        <v>839</v>
      </c>
      <c r="C1796" s="68" t="s">
        <v>284</v>
      </c>
      <c r="D1796" s="68" t="s">
        <v>347</v>
      </c>
      <c r="E1796" s="68" t="s">
        <v>900</v>
      </c>
      <c r="F1796" s="68">
        <f>IF(Override!$G1862="",'APR Data'!$H1796,Override!$G1862)</f>
        <v>0</v>
      </c>
      <c r="G1796" s="68" t="s">
        <v>300</v>
      </c>
      <c r="H1796" s="68" t="s">
        <v>840</v>
      </c>
      <c r="I1796" s="68" t="s">
        <v>919</v>
      </c>
      <c r="J1796" s="92" t="s">
        <v>846</v>
      </c>
      <c r="K1796" s="68" t="str">
        <f t="shared" si="27"/>
        <v>Investigations (water)</v>
      </c>
    </row>
    <row r="1797" spans="2:11">
      <c r="B1797" s="68" t="s">
        <v>839</v>
      </c>
      <c r="C1797" s="68" t="s">
        <v>284</v>
      </c>
      <c r="D1797" s="68" t="s">
        <v>356</v>
      </c>
      <c r="E1797" s="68" t="s">
        <v>900</v>
      </c>
      <c r="F1797" s="68">
        <f>IF(Override!$G1863="",'APR Data'!$H1797,Override!$G1863)</f>
        <v>34.693969765530198</v>
      </c>
      <c r="G1797" s="68" t="s">
        <v>300</v>
      </c>
      <c r="H1797" s="68" t="s">
        <v>840</v>
      </c>
      <c r="I1797" s="68" t="s">
        <v>919</v>
      </c>
      <c r="J1797" s="92" t="s">
        <v>847</v>
      </c>
      <c r="K1797" s="68" t="str">
        <f t="shared" si="27"/>
        <v>Supply-side improvements delivering benefits in 2020-2025 (water)</v>
      </c>
    </row>
    <row r="1798" spans="2:11">
      <c r="B1798" s="68" t="s">
        <v>839</v>
      </c>
      <c r="C1798" s="68" t="s">
        <v>284</v>
      </c>
      <c r="D1798" s="68" t="s">
        <v>365</v>
      </c>
      <c r="E1798" s="68" t="s">
        <v>900</v>
      </c>
      <c r="F1798" s="68">
        <f>IF(Override!$G1864="",'APR Data'!$H1798,Override!$G1864)</f>
        <v>2.7882403108703016</v>
      </c>
      <c r="G1798" s="68" t="s">
        <v>300</v>
      </c>
      <c r="H1798" s="68" t="s">
        <v>840</v>
      </c>
      <c r="I1798" s="68" t="s">
        <v>919</v>
      </c>
      <c r="J1798" s="92" t="s">
        <v>848</v>
      </c>
      <c r="K1798" s="68" t="str">
        <f t="shared" si="27"/>
        <v>Demand-side improvements delivering benefits in 2020-2025 (excl leakage and metering) (water)</v>
      </c>
    </row>
    <row r="1799" spans="2:11">
      <c r="B1799" s="68" t="s">
        <v>839</v>
      </c>
      <c r="C1799" s="68" t="s">
        <v>284</v>
      </c>
      <c r="D1799" s="68" t="s">
        <v>374</v>
      </c>
      <c r="E1799" s="68" t="s">
        <v>900</v>
      </c>
      <c r="F1799" s="68">
        <f>IF(Override!$G1865="",'APR Data'!$H1799,Override!$G1865)</f>
        <v>39.689635202235472</v>
      </c>
      <c r="G1799" s="68" t="s">
        <v>300</v>
      </c>
      <c r="H1799" s="68" t="s">
        <v>840</v>
      </c>
      <c r="I1799" s="68" t="s">
        <v>919</v>
      </c>
      <c r="J1799" s="92" t="s">
        <v>849</v>
      </c>
      <c r="K1799" s="68" t="str">
        <f t="shared" ref="K1799:K1862" si="28">RIGHT(D1799,LEN(D1799)-15)</f>
        <v>Leakage improvements delivering benefits in 2020-2025 (water)</v>
      </c>
    </row>
    <row r="1800" spans="2:11">
      <c r="B1800" s="68" t="s">
        <v>839</v>
      </c>
      <c r="C1800" s="68" t="s">
        <v>284</v>
      </c>
      <c r="D1800" s="68" t="s">
        <v>383</v>
      </c>
      <c r="E1800" s="68" t="s">
        <v>900</v>
      </c>
      <c r="F1800" s="68">
        <f>IF(Override!$G1866="",'APR Data'!$H1800,Override!$G1866)</f>
        <v>8.4076711120340542E-3</v>
      </c>
      <c r="G1800" s="68" t="s">
        <v>300</v>
      </c>
      <c r="H1800" s="68" t="s">
        <v>840</v>
      </c>
      <c r="I1800" s="68" t="s">
        <v>919</v>
      </c>
      <c r="J1800" s="92" t="s">
        <v>850</v>
      </c>
      <c r="K1800" s="68" t="str">
        <f t="shared" si="28"/>
        <v>Internal interconnectors delivering benefits in 2020-2025 (water)</v>
      </c>
    </row>
    <row r="1801" spans="2:11">
      <c r="B1801" s="68" t="s">
        <v>839</v>
      </c>
      <c r="C1801" s="68" t="s">
        <v>284</v>
      </c>
      <c r="D1801" s="68" t="s">
        <v>826</v>
      </c>
      <c r="E1801" s="68" t="s">
        <v>900</v>
      </c>
      <c r="F1801" s="68">
        <f>IF(Override!$G1867="",'APR Data'!$H1801,Override!$G1867)</f>
        <v>2.6807062735051721</v>
      </c>
      <c r="G1801" s="68" t="s">
        <v>300</v>
      </c>
      <c r="H1801" s="68" t="s">
        <v>840</v>
      </c>
      <c r="I1801" s="68" t="s">
        <v>919</v>
      </c>
      <c r="J1801" s="92" t="s">
        <v>851</v>
      </c>
      <c r="K1801" s="68" t="str">
        <f t="shared" si="28"/>
        <v>Supply demand balance improvements delivering benefits starting from 2026 (water)</v>
      </c>
    </row>
    <row r="1802" spans="2:11">
      <c r="B1802" s="68" t="s">
        <v>839</v>
      </c>
      <c r="C1802" s="68" t="s">
        <v>284</v>
      </c>
      <c r="D1802" s="68" t="s">
        <v>401</v>
      </c>
      <c r="E1802" s="68" t="s">
        <v>900</v>
      </c>
      <c r="F1802" s="68">
        <f>IF(Override!$G1868="",'APR Data'!$H1802,Override!$G1868)</f>
        <v>0.82657956592359683</v>
      </c>
      <c r="G1802" s="68" t="s">
        <v>300</v>
      </c>
      <c r="H1802" s="68" t="s">
        <v>840</v>
      </c>
      <c r="I1802" s="68" t="s">
        <v>919</v>
      </c>
      <c r="J1802" s="92" t="s">
        <v>852</v>
      </c>
      <c r="K1802" s="68" t="str">
        <f t="shared" si="28"/>
        <v>Strategic regional water resources (water)</v>
      </c>
    </row>
    <row r="1803" spans="2:11">
      <c r="B1803" s="68" t="s">
        <v>839</v>
      </c>
      <c r="C1803" s="68" t="s">
        <v>284</v>
      </c>
      <c r="D1803" s="68" t="s">
        <v>410</v>
      </c>
      <c r="E1803" s="68" t="s">
        <v>900</v>
      </c>
      <c r="F1803" s="68">
        <f>IF(Override!$G1869="",'APR Data'!$H1803,Override!$G1869)</f>
        <v>2.3967834342174954</v>
      </c>
      <c r="G1803" s="68" t="s">
        <v>300</v>
      </c>
      <c r="H1803" s="68" t="s">
        <v>840</v>
      </c>
      <c r="I1803" s="68" t="s">
        <v>919</v>
      </c>
      <c r="J1803" s="92" t="s">
        <v>853</v>
      </c>
      <c r="K1803" s="68" t="str">
        <f t="shared" si="28"/>
        <v>Total metering expenditure  (water)</v>
      </c>
    </row>
    <row r="1804" spans="2:11">
      <c r="B1804" s="68" t="s">
        <v>839</v>
      </c>
      <c r="C1804" s="68" t="s">
        <v>284</v>
      </c>
      <c r="D1804" s="68" t="s">
        <v>419</v>
      </c>
      <c r="E1804" s="68" t="s">
        <v>900</v>
      </c>
      <c r="F1804" s="68">
        <f>IF(Override!$G1870="",'APR Data'!$H1804,Override!$G1870)</f>
        <v>0</v>
      </c>
      <c r="G1804" s="68" t="s">
        <v>300</v>
      </c>
      <c r="H1804" s="68" t="s">
        <v>840</v>
      </c>
      <c r="I1804" s="68" t="s">
        <v>919</v>
      </c>
      <c r="J1804" s="92" t="s">
        <v>854</v>
      </c>
      <c r="K1804" s="68" t="str">
        <f t="shared" si="28"/>
        <v>Improvments to taste, odour and colour (water)</v>
      </c>
    </row>
    <row r="1805" spans="2:11">
      <c r="B1805" s="68" t="s">
        <v>839</v>
      </c>
      <c r="C1805" s="68" t="s">
        <v>284</v>
      </c>
      <c r="D1805" s="68" t="s">
        <v>428</v>
      </c>
      <c r="E1805" s="68" t="s">
        <v>900</v>
      </c>
      <c r="F1805" s="68">
        <f>IF(Override!$G1871="",'APR Data'!$H1805,Override!$G1871)</f>
        <v>0</v>
      </c>
      <c r="G1805" s="68" t="s">
        <v>300</v>
      </c>
      <c r="H1805" s="68" t="s">
        <v>840</v>
      </c>
      <c r="I1805" s="68" t="s">
        <v>920</v>
      </c>
      <c r="J1805" s="92" t="s">
        <v>855</v>
      </c>
      <c r="K1805" s="68" t="str">
        <f t="shared" si="28"/>
        <v>Addressing raw water deterioration (grey solutions) (water)</v>
      </c>
    </row>
    <row r="1806" spans="2:11">
      <c r="B1806" s="68" t="s">
        <v>839</v>
      </c>
      <c r="C1806" s="68" t="s">
        <v>284</v>
      </c>
      <c r="D1806" s="68" t="s">
        <v>436</v>
      </c>
      <c r="E1806" s="68" t="s">
        <v>900</v>
      </c>
      <c r="F1806" s="68">
        <f>IF(Override!$G1872="",'APR Data'!$H1806,Override!$G1872)</f>
        <v>0</v>
      </c>
      <c r="G1806" s="68" t="s">
        <v>300</v>
      </c>
      <c r="H1806" s="68" t="s">
        <v>840</v>
      </c>
      <c r="I1806" s="68" t="s">
        <v>920</v>
      </c>
      <c r="J1806" s="92" t="s">
        <v>856</v>
      </c>
      <c r="K1806" s="68" t="str">
        <f t="shared" si="28"/>
        <v>Addressing raw water deterioration (green solutions) (water)</v>
      </c>
    </row>
    <row r="1807" spans="2:11">
      <c r="B1807" s="68" t="s">
        <v>839</v>
      </c>
      <c r="C1807" s="68" t="s">
        <v>284</v>
      </c>
      <c r="D1807" s="68" t="s">
        <v>442</v>
      </c>
      <c r="E1807" s="68" t="s">
        <v>900</v>
      </c>
      <c r="F1807" s="68">
        <f>IF(Override!$G1873="",'APR Data'!$H1807,Override!$G1873)</f>
        <v>22.970225909713164</v>
      </c>
      <c r="G1807" s="68" t="s">
        <v>300</v>
      </c>
      <c r="H1807" s="68" t="s">
        <v>840</v>
      </c>
      <c r="I1807" s="68" t="s">
        <v>919</v>
      </c>
      <c r="J1807" s="92" t="s">
        <v>857</v>
      </c>
      <c r="K1807" s="68" t="str">
        <f t="shared" si="28"/>
        <v>Addressing raw water deterioration (total) (water)</v>
      </c>
    </row>
    <row r="1808" spans="2:11">
      <c r="B1808" s="68" t="s">
        <v>839</v>
      </c>
      <c r="C1808" s="68" t="s">
        <v>284</v>
      </c>
      <c r="D1808" s="68" t="s">
        <v>449</v>
      </c>
      <c r="E1808" s="68" t="s">
        <v>900</v>
      </c>
      <c r="F1808" s="68">
        <f>IF(Override!$G1874="",'APR Data'!$H1808,Override!$G1874)</f>
        <v>0</v>
      </c>
      <c r="G1808" s="68" t="s">
        <v>300</v>
      </c>
      <c r="H1808" s="68" t="s">
        <v>840</v>
      </c>
      <c r="I1808" s="68" t="s">
        <v>919</v>
      </c>
      <c r="J1808" s="92" t="s">
        <v>858</v>
      </c>
      <c r="K1808" s="68" t="str">
        <f t="shared" si="28"/>
        <v>Improvements to river flow (water)</v>
      </c>
    </row>
    <row r="1809" spans="2:11">
      <c r="B1809" s="68" t="s">
        <v>839</v>
      </c>
      <c r="C1809" s="68" t="s">
        <v>284</v>
      </c>
      <c r="D1809" s="68" t="s">
        <v>458</v>
      </c>
      <c r="E1809" s="68" t="s">
        <v>900</v>
      </c>
      <c r="F1809" s="68">
        <f>IF(Override!$G1875="",'APR Data'!$H1809,Override!$G1875)</f>
        <v>12.134673479679693</v>
      </c>
      <c r="G1809" s="68" t="s">
        <v>300</v>
      </c>
      <c r="H1809" s="68" t="s">
        <v>840</v>
      </c>
      <c r="I1809" s="68" t="s">
        <v>919</v>
      </c>
      <c r="J1809" s="92" t="s">
        <v>859</v>
      </c>
      <c r="K1809" s="68" t="str">
        <f t="shared" si="28"/>
        <v>Enhancing resilience to low probability high consequence events (water)</v>
      </c>
    </row>
    <row r="1810" spans="2:11">
      <c r="B1810" s="68" t="s">
        <v>839</v>
      </c>
      <c r="C1810" s="68" t="s">
        <v>284</v>
      </c>
      <c r="D1810" s="68" t="s">
        <v>467</v>
      </c>
      <c r="E1810" s="68" t="s">
        <v>900</v>
      </c>
      <c r="F1810" s="68">
        <f>IF(Override!$G1876="",'APR Data'!$H1810,Override!$G1876)</f>
        <v>0</v>
      </c>
      <c r="G1810" s="68" t="s">
        <v>300</v>
      </c>
      <c r="H1810" s="68" t="s">
        <v>840</v>
      </c>
      <c r="I1810" s="68" t="s">
        <v>920</v>
      </c>
      <c r="J1810" s="92" t="s">
        <v>860</v>
      </c>
      <c r="K1810" s="68" t="str">
        <f t="shared" si="28"/>
        <v>Conditioning water to reduce plumbosolvency (water)</v>
      </c>
    </row>
    <row r="1811" spans="2:11">
      <c r="B1811" s="68" t="s">
        <v>839</v>
      </c>
      <c r="C1811" s="68" t="s">
        <v>284</v>
      </c>
      <c r="D1811" s="68" t="s">
        <v>476</v>
      </c>
      <c r="E1811" s="68" t="s">
        <v>900</v>
      </c>
      <c r="F1811" s="68">
        <f>IF(Override!$G1877="",'APR Data'!$H1811,Override!$G1877)</f>
        <v>0</v>
      </c>
      <c r="G1811" s="68" t="s">
        <v>300</v>
      </c>
      <c r="H1811" s="68" t="s">
        <v>840</v>
      </c>
      <c r="I1811" s="68" t="s">
        <v>920</v>
      </c>
      <c r="J1811" s="92" t="s">
        <v>861</v>
      </c>
      <c r="K1811" s="68" t="str">
        <f t="shared" si="28"/>
        <v>Lead communication pipes replaced or relined for water quality(water)</v>
      </c>
    </row>
    <row r="1812" spans="2:11">
      <c r="B1812" s="68" t="s">
        <v>839</v>
      </c>
      <c r="C1812" s="68" t="s">
        <v>284</v>
      </c>
      <c r="D1812" s="68" t="s">
        <v>485</v>
      </c>
      <c r="E1812" s="68" t="s">
        <v>900</v>
      </c>
      <c r="F1812" s="68">
        <f>IF(Override!$G1878="",'APR Data'!$H1812,Override!$G1878)</f>
        <v>0</v>
      </c>
      <c r="G1812" s="68" t="s">
        <v>300</v>
      </c>
      <c r="H1812" s="68" t="s">
        <v>840</v>
      </c>
      <c r="I1812" s="68" t="s">
        <v>920</v>
      </c>
      <c r="J1812" s="92" t="s">
        <v>862</v>
      </c>
      <c r="K1812" s="68" t="str">
        <f t="shared" si="28"/>
        <v>Other lead reduction related activity (water)</v>
      </c>
    </row>
    <row r="1813" spans="2:11">
      <c r="B1813" s="68" t="s">
        <v>839</v>
      </c>
      <c r="C1813" s="68" t="s">
        <v>284</v>
      </c>
      <c r="D1813" s="68" t="s">
        <v>494</v>
      </c>
      <c r="E1813" s="68" t="s">
        <v>900</v>
      </c>
      <c r="F1813" s="68">
        <f>IF(Override!$G1879="",'APR Data'!$H1813,Override!$G1879)</f>
        <v>0</v>
      </c>
      <c r="G1813" s="68" t="s">
        <v>300</v>
      </c>
      <c r="H1813" s="68" t="s">
        <v>840</v>
      </c>
      <c r="I1813" s="68" t="s">
        <v>919</v>
      </c>
      <c r="J1813" s="92" t="s">
        <v>863</v>
      </c>
      <c r="K1813" s="68" t="str">
        <f t="shared" si="28"/>
        <v>Meeting lead standards (Total) (water)</v>
      </c>
    </row>
    <row r="1814" spans="2:11">
      <c r="B1814" s="68" t="s">
        <v>839</v>
      </c>
      <c r="C1814" s="68" t="s">
        <v>284</v>
      </c>
      <c r="D1814" s="68" t="s">
        <v>503</v>
      </c>
      <c r="E1814" s="68" t="s">
        <v>900</v>
      </c>
      <c r="F1814" s="68">
        <f>IF(Override!$G1880="",'APR Data'!$H1814,Override!$G1880)</f>
        <v>0.41268838469353203</v>
      </c>
      <c r="G1814" s="68" t="s">
        <v>300</v>
      </c>
      <c r="H1814" s="68" t="s">
        <v>840</v>
      </c>
      <c r="I1814" s="68" t="s">
        <v>919</v>
      </c>
      <c r="J1814" s="92" t="s">
        <v>864</v>
      </c>
      <c r="K1814" s="68" t="str">
        <f t="shared" si="28"/>
        <v>Security - SEMD (water)</v>
      </c>
    </row>
    <row r="1815" spans="2:11">
      <c r="B1815" s="68" t="s">
        <v>839</v>
      </c>
      <c r="C1815" s="68" t="s">
        <v>284</v>
      </c>
      <c r="D1815" s="68" t="s">
        <v>512</v>
      </c>
      <c r="E1815" s="68" t="s">
        <v>900</v>
      </c>
      <c r="F1815" s="68">
        <f>IF(Override!$G1881="",'APR Data'!$H1815,Override!$G1881)</f>
        <v>0.53404146411171971</v>
      </c>
      <c r="G1815" s="68" t="s">
        <v>300</v>
      </c>
      <c r="H1815" s="68" t="s">
        <v>840</v>
      </c>
      <c r="I1815" s="68" t="s">
        <v>919</v>
      </c>
      <c r="J1815" s="92" t="s">
        <v>865</v>
      </c>
      <c r="K1815" s="68" t="str">
        <f t="shared" si="28"/>
        <v>Security - Non-SEMD (water)</v>
      </c>
    </row>
    <row r="1816" spans="2:11">
      <c r="B1816" s="68" t="s">
        <v>839</v>
      </c>
      <c r="C1816" s="68" t="s">
        <v>284</v>
      </c>
      <c r="D1816" s="68" t="s">
        <v>521</v>
      </c>
      <c r="E1816" s="68" t="s">
        <v>900</v>
      </c>
      <c r="F1816" s="68">
        <f>IF(Override!$G1882="",'APR Data'!$H1816,Override!$G1882)</f>
        <v>0</v>
      </c>
      <c r="G1816" s="68" t="s">
        <v>300</v>
      </c>
      <c r="H1816" s="68" t="s">
        <v>840</v>
      </c>
      <c r="I1816" s="68" t="s">
        <v>919</v>
      </c>
      <c r="J1816" s="92" t="s">
        <v>866</v>
      </c>
      <c r="K1816" s="68" t="str">
        <f t="shared" si="28"/>
        <v>*Additional lines total (water)</v>
      </c>
    </row>
    <row r="1817" spans="2:11">
      <c r="B1817" s="68" t="s">
        <v>839</v>
      </c>
      <c r="C1817" s="68" t="s">
        <v>284</v>
      </c>
      <c r="D1817" s="68" t="s">
        <v>305</v>
      </c>
      <c r="E1817" s="68" t="s">
        <v>900</v>
      </c>
      <c r="F1817" s="68">
        <f>IF(Override!$G1883="",'APR Data'!$H1817,Override!$G1883)</f>
        <v>2.5216993854659573</v>
      </c>
      <c r="G1817" s="68" t="s">
        <v>300</v>
      </c>
      <c r="H1817" s="68" t="s">
        <v>888</v>
      </c>
      <c r="I1817" s="68" t="s">
        <v>919</v>
      </c>
      <c r="J1817" s="92" t="s">
        <v>841</v>
      </c>
      <c r="K1817" s="68" t="str">
        <f t="shared" si="28"/>
        <v xml:space="preserve"> Ecological improvements at abstractions (water)</v>
      </c>
    </row>
    <row r="1818" spans="2:11">
      <c r="B1818" s="68" t="s">
        <v>839</v>
      </c>
      <c r="C1818" s="68" t="s">
        <v>284</v>
      </c>
      <c r="D1818" s="68" t="s">
        <v>314</v>
      </c>
      <c r="E1818" s="68" t="s">
        <v>900</v>
      </c>
      <c r="F1818" s="68">
        <f>IF(Override!$G1884="",'APR Data'!$H1818,Override!$G1884)</f>
        <v>0</v>
      </c>
      <c r="G1818" s="68" t="s">
        <v>300</v>
      </c>
      <c r="H1818" s="68" t="s">
        <v>888</v>
      </c>
      <c r="I1818" s="68" t="s">
        <v>919</v>
      </c>
      <c r="J1818" s="92" t="s">
        <v>842</v>
      </c>
      <c r="K1818" s="68" t="str">
        <f t="shared" si="28"/>
        <v xml:space="preserve"> Eels Regulations (measures at intakes) (water)</v>
      </c>
    </row>
    <row r="1819" spans="2:11">
      <c r="B1819" s="68" t="s">
        <v>839</v>
      </c>
      <c r="C1819" s="68" t="s">
        <v>284</v>
      </c>
      <c r="D1819" s="68" t="s">
        <v>323</v>
      </c>
      <c r="E1819" s="68" t="s">
        <v>900</v>
      </c>
      <c r="F1819" s="68">
        <f>IF(Override!$G1885="",'APR Data'!$H1819,Override!$G1885)</f>
        <v>31.990655340442558</v>
      </c>
      <c r="G1819" s="68" t="s">
        <v>300</v>
      </c>
      <c r="H1819" s="68" t="s">
        <v>888</v>
      </c>
      <c r="I1819" s="68" t="s">
        <v>919</v>
      </c>
      <c r="J1819" s="92" t="s">
        <v>843</v>
      </c>
      <c r="K1819" s="68" t="str">
        <f t="shared" si="28"/>
        <v xml:space="preserve"> Invasive Non Native Species (water)</v>
      </c>
    </row>
    <row r="1820" spans="2:11">
      <c r="B1820" s="68" t="s">
        <v>839</v>
      </c>
      <c r="C1820" s="68" t="s">
        <v>284</v>
      </c>
      <c r="D1820" s="68" t="s">
        <v>332</v>
      </c>
      <c r="E1820" s="68" t="s">
        <v>900</v>
      </c>
      <c r="F1820" s="68">
        <f>IF(Override!$G1886="",'APR Data'!$H1820,Override!$G1886)</f>
        <v>6.348858891499364</v>
      </c>
      <c r="G1820" s="68" t="s">
        <v>300</v>
      </c>
      <c r="H1820" s="68" t="s">
        <v>888</v>
      </c>
      <c r="I1820" s="68" t="s">
        <v>919</v>
      </c>
      <c r="J1820" s="92" t="s">
        <v>844</v>
      </c>
      <c r="K1820" s="68" t="str">
        <f t="shared" si="28"/>
        <v xml:space="preserve"> Drinking Water Protected Areas (schemes) (water)</v>
      </c>
    </row>
    <row r="1821" spans="2:11">
      <c r="B1821" s="68" t="s">
        <v>839</v>
      </c>
      <c r="C1821" s="68" t="s">
        <v>284</v>
      </c>
      <c r="D1821" s="68" t="s">
        <v>341</v>
      </c>
      <c r="E1821" s="68" t="s">
        <v>900</v>
      </c>
      <c r="F1821" s="68">
        <f>IF(Override!$G1887="",'APR Data'!$H1821,Override!$G1887)</f>
        <v>4.1437745432806068</v>
      </c>
      <c r="G1821" s="68" t="s">
        <v>300</v>
      </c>
      <c r="H1821" s="68" t="s">
        <v>888</v>
      </c>
      <c r="I1821" s="68" t="s">
        <v>919</v>
      </c>
      <c r="J1821" s="92" t="s">
        <v>845</v>
      </c>
      <c r="K1821" s="68" t="str">
        <f t="shared" si="28"/>
        <v xml:space="preserve"> Water Framework Directive measure (water)</v>
      </c>
    </row>
    <row r="1822" spans="2:11">
      <c r="B1822" s="68" t="s">
        <v>839</v>
      </c>
      <c r="C1822" s="68" t="s">
        <v>284</v>
      </c>
      <c r="D1822" s="68" t="s">
        <v>350</v>
      </c>
      <c r="E1822" s="68" t="s">
        <v>900</v>
      </c>
      <c r="F1822" s="68">
        <f>IF(Override!$G1888="",'APR Data'!$H1822,Override!$G1888)</f>
        <v>19.012334441501206</v>
      </c>
      <c r="G1822" s="68" t="s">
        <v>300</v>
      </c>
      <c r="H1822" s="68" t="s">
        <v>888</v>
      </c>
      <c r="I1822" s="68" t="s">
        <v>919</v>
      </c>
      <c r="J1822" s="92" t="s">
        <v>846</v>
      </c>
      <c r="K1822" s="68" t="str">
        <f t="shared" si="28"/>
        <v xml:space="preserve"> Investigations (water)</v>
      </c>
    </row>
    <row r="1823" spans="2:11">
      <c r="B1823" s="68" t="s">
        <v>839</v>
      </c>
      <c r="C1823" s="68" t="s">
        <v>284</v>
      </c>
      <c r="D1823" s="68" t="s">
        <v>359</v>
      </c>
      <c r="E1823" s="68" t="s">
        <v>900</v>
      </c>
      <c r="F1823" s="68">
        <f>IF(Override!$G1889="",'APR Data'!$H1823,Override!$G1889)</f>
        <v>30.154623194302189</v>
      </c>
      <c r="G1823" s="68" t="s">
        <v>300</v>
      </c>
      <c r="H1823" s="68" t="s">
        <v>888</v>
      </c>
      <c r="I1823" s="68" t="s">
        <v>919</v>
      </c>
      <c r="J1823" s="92" t="s">
        <v>847</v>
      </c>
      <c r="K1823" s="68" t="str">
        <f t="shared" si="28"/>
        <v xml:space="preserve"> Supply-side improvements delivering benefits in 2020-2025 (water)</v>
      </c>
    </row>
    <row r="1824" spans="2:11">
      <c r="B1824" s="68" t="s">
        <v>839</v>
      </c>
      <c r="C1824" s="68" t="s">
        <v>284</v>
      </c>
      <c r="D1824" s="68" t="s">
        <v>368</v>
      </c>
      <c r="E1824" s="68" t="s">
        <v>900</v>
      </c>
      <c r="F1824" s="68">
        <f>IF(Override!$G1890="",'APR Data'!$H1824,Override!$G1890)</f>
        <v>6.5700622524896621</v>
      </c>
      <c r="G1824" s="68" t="s">
        <v>300</v>
      </c>
      <c r="H1824" s="68" t="s">
        <v>888</v>
      </c>
      <c r="I1824" s="68" t="s">
        <v>919</v>
      </c>
      <c r="J1824" s="92" t="s">
        <v>848</v>
      </c>
      <c r="K1824" s="68" t="str">
        <f t="shared" si="28"/>
        <v xml:space="preserve"> Demand-side improvements delivering benefits in 2020-2025 (excl leakage and metering) (water)</v>
      </c>
    </row>
    <row r="1825" spans="2:11">
      <c r="B1825" s="68" t="s">
        <v>839</v>
      </c>
      <c r="C1825" s="68" t="s">
        <v>284</v>
      </c>
      <c r="D1825" s="68" t="s">
        <v>377</v>
      </c>
      <c r="E1825" s="68" t="s">
        <v>900</v>
      </c>
      <c r="F1825" s="68">
        <f>IF(Override!$G1891="",'APR Data'!$H1825,Override!$G1891)</f>
        <v>25.597308328449856</v>
      </c>
      <c r="G1825" s="68" t="s">
        <v>300</v>
      </c>
      <c r="H1825" s="68" t="s">
        <v>888</v>
      </c>
      <c r="I1825" s="68" t="s">
        <v>919</v>
      </c>
      <c r="J1825" s="92" t="s">
        <v>849</v>
      </c>
      <c r="K1825" s="68" t="str">
        <f t="shared" si="28"/>
        <v xml:space="preserve"> Leakage improvements delivering benefits in 2020-2025 (water)</v>
      </c>
    </row>
    <row r="1826" spans="2:11">
      <c r="B1826" s="68" t="s">
        <v>839</v>
      </c>
      <c r="C1826" s="68" t="s">
        <v>284</v>
      </c>
      <c r="D1826" s="68" t="s">
        <v>386</v>
      </c>
      <c r="E1826" s="68" t="s">
        <v>900</v>
      </c>
      <c r="F1826" s="68">
        <f>IF(Override!$G1892="",'APR Data'!$H1826,Override!$G1892)</f>
        <v>2.0401772257731059</v>
      </c>
      <c r="G1826" s="68" t="s">
        <v>300</v>
      </c>
      <c r="H1826" s="68" t="s">
        <v>888</v>
      </c>
      <c r="I1826" s="68" t="s">
        <v>919</v>
      </c>
      <c r="J1826" s="92" t="s">
        <v>850</v>
      </c>
      <c r="K1826" s="68" t="str">
        <f t="shared" si="28"/>
        <v xml:space="preserve"> Internal interconnectors delivering benefits in 2020-2025 (water)</v>
      </c>
    </row>
    <row r="1827" spans="2:11">
      <c r="B1827" s="68" t="s">
        <v>839</v>
      </c>
      <c r="C1827" s="68" t="s">
        <v>284</v>
      </c>
      <c r="D1827" s="68" t="s">
        <v>827</v>
      </c>
      <c r="E1827" s="68" t="s">
        <v>900</v>
      </c>
      <c r="F1827" s="68">
        <f>IF(Override!$G1893="",'APR Data'!$H1827,Override!$G1893)</f>
        <v>4.0124867420952741</v>
      </c>
      <c r="G1827" s="68" t="s">
        <v>300</v>
      </c>
      <c r="H1827" s="68" t="s">
        <v>888</v>
      </c>
      <c r="I1827" s="68" t="s">
        <v>919</v>
      </c>
      <c r="J1827" s="92" t="s">
        <v>851</v>
      </c>
      <c r="K1827" s="68" t="str">
        <f t="shared" si="28"/>
        <v xml:space="preserve"> Supply demand balance improvements delivering benefits starting from 2026 (water)</v>
      </c>
    </row>
    <row r="1828" spans="2:11">
      <c r="B1828" s="68" t="s">
        <v>839</v>
      </c>
      <c r="C1828" s="68" t="s">
        <v>284</v>
      </c>
      <c r="D1828" s="68" t="s">
        <v>404</v>
      </c>
      <c r="E1828" s="68" t="s">
        <v>900</v>
      </c>
      <c r="F1828" s="68">
        <f>IF(Override!$G1894="",'APR Data'!$H1828,Override!$G1894)</f>
        <v>0</v>
      </c>
      <c r="G1828" s="68" t="s">
        <v>300</v>
      </c>
      <c r="H1828" s="68" t="s">
        <v>888</v>
      </c>
      <c r="I1828" s="68" t="s">
        <v>919</v>
      </c>
      <c r="J1828" s="92" t="s">
        <v>852</v>
      </c>
      <c r="K1828" s="68" t="str">
        <f t="shared" si="28"/>
        <v xml:space="preserve"> Strategic regional water resources (water)</v>
      </c>
    </row>
    <row r="1829" spans="2:11">
      <c r="B1829" s="68" t="s">
        <v>839</v>
      </c>
      <c r="C1829" s="68" t="s">
        <v>284</v>
      </c>
      <c r="D1829" s="68" t="s">
        <v>413</v>
      </c>
      <c r="E1829" s="68" t="s">
        <v>900</v>
      </c>
      <c r="F1829" s="68">
        <f>IF(Override!$G1895="",'APR Data'!$H1829,Override!$G1895)</f>
        <v>0.58431464667002542</v>
      </c>
      <c r="G1829" s="68" t="s">
        <v>300</v>
      </c>
      <c r="H1829" s="68" t="s">
        <v>888</v>
      </c>
      <c r="I1829" s="68" t="s">
        <v>919</v>
      </c>
      <c r="J1829" s="92" t="s">
        <v>853</v>
      </c>
      <c r="K1829" s="68" t="str">
        <f t="shared" si="28"/>
        <v xml:space="preserve"> Total metering expenditure  (water)</v>
      </c>
    </row>
    <row r="1830" spans="2:11">
      <c r="B1830" s="68" t="s">
        <v>839</v>
      </c>
      <c r="C1830" s="68" t="s">
        <v>284</v>
      </c>
      <c r="D1830" s="68" t="s">
        <v>422</v>
      </c>
      <c r="E1830" s="68" t="s">
        <v>900</v>
      </c>
      <c r="F1830" s="68">
        <f>IF(Override!$G1896="",'APR Data'!$H1830,Override!$G1896)</f>
        <v>0</v>
      </c>
      <c r="G1830" s="68" t="s">
        <v>300</v>
      </c>
      <c r="H1830" s="68" t="s">
        <v>888</v>
      </c>
      <c r="I1830" s="68" t="s">
        <v>919</v>
      </c>
      <c r="J1830" s="68" t="s">
        <v>854</v>
      </c>
      <c r="K1830" s="68" t="str">
        <f t="shared" si="28"/>
        <v xml:space="preserve"> Improvments to taste, odour and colour (water)</v>
      </c>
    </row>
    <row r="1831" spans="2:11">
      <c r="B1831" s="68" t="s">
        <v>839</v>
      </c>
      <c r="C1831" s="68" t="s">
        <v>284</v>
      </c>
      <c r="D1831" s="68" t="s">
        <v>431</v>
      </c>
      <c r="E1831" s="68" t="s">
        <v>900</v>
      </c>
      <c r="F1831" s="68">
        <f>IF(Override!$G1897="",'APR Data'!$H1831,Override!$G1897)</f>
        <v>0</v>
      </c>
      <c r="G1831" s="68" t="s">
        <v>300</v>
      </c>
      <c r="H1831" s="68" t="s">
        <v>888</v>
      </c>
      <c r="I1831" s="68" t="s">
        <v>920</v>
      </c>
      <c r="J1831" s="68" t="s">
        <v>855</v>
      </c>
      <c r="K1831" s="68" t="str">
        <f t="shared" si="28"/>
        <v xml:space="preserve"> Addressing raw water deterioration (grey solutions) (water)</v>
      </c>
    </row>
    <row r="1832" spans="2:11">
      <c r="B1832" s="68" t="s">
        <v>839</v>
      </c>
      <c r="C1832" s="68" t="s">
        <v>284</v>
      </c>
      <c r="D1832" s="68" t="s">
        <v>438</v>
      </c>
      <c r="E1832" s="68" t="s">
        <v>900</v>
      </c>
      <c r="F1832" s="68">
        <f>IF(Override!$G1898="",'APR Data'!$H1832,Override!$G1898)</f>
        <v>0</v>
      </c>
      <c r="G1832" s="68" t="s">
        <v>300</v>
      </c>
      <c r="H1832" s="68" t="s">
        <v>888</v>
      </c>
      <c r="I1832" s="68" t="s">
        <v>920</v>
      </c>
      <c r="J1832" s="68" t="s">
        <v>856</v>
      </c>
      <c r="K1832" s="68" t="str">
        <f t="shared" si="28"/>
        <v xml:space="preserve"> Addressing raw water deterioration (green solutions) (water)</v>
      </c>
    </row>
    <row r="1833" spans="2:11">
      <c r="B1833" s="68" t="s">
        <v>839</v>
      </c>
      <c r="C1833" s="68" t="s">
        <v>284</v>
      </c>
      <c r="D1833" s="68" t="s">
        <v>444</v>
      </c>
      <c r="E1833" s="68" t="s">
        <v>900</v>
      </c>
      <c r="F1833" s="68">
        <f>IF(Override!$G1899="",'APR Data'!$H1833,Override!$G1899)</f>
        <v>14.299933055372835</v>
      </c>
      <c r="G1833" s="68" t="s">
        <v>300</v>
      </c>
      <c r="H1833" s="68" t="s">
        <v>888</v>
      </c>
      <c r="I1833" s="68" t="s">
        <v>919</v>
      </c>
      <c r="J1833" s="92" t="s">
        <v>857</v>
      </c>
      <c r="K1833" s="68" t="str">
        <f t="shared" si="28"/>
        <v xml:space="preserve"> Addressing raw water deterioration (total) (water)</v>
      </c>
    </row>
    <row r="1834" spans="2:11">
      <c r="B1834" s="68" t="s">
        <v>839</v>
      </c>
      <c r="C1834" s="68" t="s">
        <v>284</v>
      </c>
      <c r="D1834" s="68" t="s">
        <v>452</v>
      </c>
      <c r="E1834" s="68" t="s">
        <v>900</v>
      </c>
      <c r="F1834" s="68">
        <f>IF(Override!$G1900="",'APR Data'!$H1834,Override!$G1900)</f>
        <v>1.7964903275411248</v>
      </c>
      <c r="G1834" s="68" t="s">
        <v>300</v>
      </c>
      <c r="H1834" s="68" t="s">
        <v>888</v>
      </c>
      <c r="I1834" s="68" t="s">
        <v>919</v>
      </c>
      <c r="J1834" s="68" t="s">
        <v>858</v>
      </c>
      <c r="K1834" s="68" t="str">
        <f t="shared" si="28"/>
        <v xml:space="preserve"> Improvements to river flow (water)</v>
      </c>
    </row>
    <row r="1835" spans="2:11">
      <c r="B1835" s="68" t="s">
        <v>839</v>
      </c>
      <c r="C1835" s="68" t="s">
        <v>284</v>
      </c>
      <c r="D1835" s="68" t="s">
        <v>461</v>
      </c>
      <c r="E1835" s="68" t="s">
        <v>900</v>
      </c>
      <c r="F1835" s="68">
        <f>IF(Override!$G1901="",'APR Data'!$H1835,Override!$G1901)</f>
        <v>10.458526504751838</v>
      </c>
      <c r="G1835" s="68" t="s">
        <v>300</v>
      </c>
      <c r="H1835" s="68" t="s">
        <v>888</v>
      </c>
      <c r="I1835" s="68" t="s">
        <v>919</v>
      </c>
      <c r="J1835" s="92" t="s">
        <v>859</v>
      </c>
      <c r="K1835" s="68" t="str">
        <f t="shared" si="28"/>
        <v xml:space="preserve"> Enhancing resilience to low probability high consequence events (water)</v>
      </c>
    </row>
    <row r="1836" spans="2:11">
      <c r="B1836" s="68" t="s">
        <v>839</v>
      </c>
      <c r="C1836" s="68" t="s">
        <v>284</v>
      </c>
      <c r="D1836" s="68" t="s">
        <v>470</v>
      </c>
      <c r="E1836" s="68" t="s">
        <v>900</v>
      </c>
      <c r="F1836" s="68">
        <f>IF(Override!$G1902="",'APR Data'!$H1836,Override!$G1902)</f>
        <v>0</v>
      </c>
      <c r="G1836" s="68" t="s">
        <v>300</v>
      </c>
      <c r="H1836" s="68" t="s">
        <v>888</v>
      </c>
      <c r="I1836" s="68" t="s">
        <v>920</v>
      </c>
      <c r="J1836" s="92" t="s">
        <v>860</v>
      </c>
      <c r="K1836" s="68" t="str">
        <f t="shared" si="28"/>
        <v xml:space="preserve"> Conditioning water to reduce plumbosolvency (water)</v>
      </c>
    </row>
    <row r="1837" spans="2:11">
      <c r="B1837" s="68" t="s">
        <v>839</v>
      </c>
      <c r="C1837" s="68" t="s">
        <v>284</v>
      </c>
      <c r="D1837" s="68" t="s">
        <v>479</v>
      </c>
      <c r="E1837" s="68" t="s">
        <v>900</v>
      </c>
      <c r="F1837" s="68">
        <f>IF(Override!$G1903="",'APR Data'!$H1837,Override!$G1903)</f>
        <v>0</v>
      </c>
      <c r="G1837" s="68" t="s">
        <v>300</v>
      </c>
      <c r="H1837" s="68" t="s">
        <v>888</v>
      </c>
      <c r="I1837" s="68" t="s">
        <v>920</v>
      </c>
      <c r="J1837" s="92" t="s">
        <v>861</v>
      </c>
      <c r="K1837" s="68" t="str">
        <f t="shared" si="28"/>
        <v xml:space="preserve"> Lead communication pipes replaced or relined for water quality(water)</v>
      </c>
    </row>
    <row r="1838" spans="2:11">
      <c r="B1838" s="68" t="s">
        <v>839</v>
      </c>
      <c r="C1838" s="68" t="s">
        <v>284</v>
      </c>
      <c r="D1838" s="68" t="s">
        <v>488</v>
      </c>
      <c r="E1838" s="68" t="s">
        <v>900</v>
      </c>
      <c r="F1838" s="68">
        <f>IF(Override!$G1904="",'APR Data'!$H1838,Override!$G1904)</f>
        <v>0</v>
      </c>
      <c r="G1838" s="68" t="s">
        <v>300</v>
      </c>
      <c r="H1838" s="68" t="s">
        <v>888</v>
      </c>
      <c r="I1838" s="68" t="s">
        <v>920</v>
      </c>
      <c r="J1838" s="92" t="s">
        <v>862</v>
      </c>
      <c r="K1838" s="68" t="str">
        <f t="shared" si="28"/>
        <v xml:space="preserve"> Other lead reduction related activity (water)</v>
      </c>
    </row>
    <row r="1839" spans="2:11">
      <c r="B1839" s="68" t="s">
        <v>839</v>
      </c>
      <c r="C1839" s="68" t="s">
        <v>284</v>
      </c>
      <c r="D1839" s="68" t="s">
        <v>497</v>
      </c>
      <c r="E1839" s="68" t="s">
        <v>900</v>
      </c>
      <c r="F1839" s="68">
        <f>IF(Override!$G1905="",'APR Data'!$H1839,Override!$G1905)</f>
        <v>0</v>
      </c>
      <c r="G1839" s="68" t="s">
        <v>300</v>
      </c>
      <c r="H1839" s="68" t="s">
        <v>888</v>
      </c>
      <c r="I1839" s="68" t="s">
        <v>919</v>
      </c>
      <c r="J1839" s="92" t="s">
        <v>863</v>
      </c>
      <c r="K1839" s="68" t="str">
        <f t="shared" si="28"/>
        <v xml:space="preserve"> Meeting lead standards (Total) (water)</v>
      </c>
    </row>
    <row r="1840" spans="2:11">
      <c r="B1840" s="68" t="s">
        <v>839</v>
      </c>
      <c r="C1840" s="68" t="s">
        <v>284</v>
      </c>
      <c r="D1840" s="68" t="s">
        <v>506</v>
      </c>
      <c r="E1840" s="68" t="s">
        <v>900</v>
      </c>
      <c r="F1840" s="68">
        <f>IF(Override!$G1906="",'APR Data'!$H1840,Override!$G1906)</f>
        <v>0</v>
      </c>
      <c r="G1840" s="68" t="s">
        <v>300</v>
      </c>
      <c r="H1840" s="68" t="s">
        <v>888</v>
      </c>
      <c r="I1840" s="68" t="s">
        <v>919</v>
      </c>
      <c r="J1840" s="92" t="s">
        <v>864</v>
      </c>
      <c r="K1840" s="68" t="str">
        <f t="shared" si="28"/>
        <v xml:space="preserve"> Security - SEMD (water)</v>
      </c>
    </row>
    <row r="1841" spans="2:11">
      <c r="B1841" s="68" t="s">
        <v>839</v>
      </c>
      <c r="C1841" s="68" t="s">
        <v>284</v>
      </c>
      <c r="D1841" s="68" t="s">
        <v>515</v>
      </c>
      <c r="E1841" s="68" t="s">
        <v>900</v>
      </c>
      <c r="F1841" s="68">
        <f>IF(Override!$G1907="",'APR Data'!$H1841,Override!$G1907)</f>
        <v>0</v>
      </c>
      <c r="G1841" s="68" t="s">
        <v>300</v>
      </c>
      <c r="H1841" s="68" t="s">
        <v>888</v>
      </c>
      <c r="I1841" s="68" t="s">
        <v>919</v>
      </c>
      <c r="J1841" s="92" t="s">
        <v>865</v>
      </c>
      <c r="K1841" s="68" t="str">
        <f t="shared" si="28"/>
        <v xml:space="preserve"> Security - Non-SEMD (water)</v>
      </c>
    </row>
    <row r="1842" spans="2:11">
      <c r="B1842" s="68" t="s">
        <v>839</v>
      </c>
      <c r="C1842" s="68" t="s">
        <v>284</v>
      </c>
      <c r="D1842" s="68" t="s">
        <v>524</v>
      </c>
      <c r="E1842" s="68" t="s">
        <v>900</v>
      </c>
      <c r="F1842" s="68">
        <f>IF(Override!$G1908="",'APR Data'!$H1842,Override!$G1908)</f>
        <v>0</v>
      </c>
      <c r="G1842" s="68" t="s">
        <v>300</v>
      </c>
      <c r="H1842" s="68" t="s">
        <v>888</v>
      </c>
      <c r="I1842" s="68" t="s">
        <v>919</v>
      </c>
      <c r="J1842" s="92" t="s">
        <v>866</v>
      </c>
      <c r="K1842" s="68" t="str">
        <f t="shared" si="28"/>
        <v xml:space="preserve"> *Additional lines total (water)</v>
      </c>
    </row>
    <row r="1843" spans="2:11">
      <c r="B1843" s="68" t="s">
        <v>839</v>
      </c>
      <c r="C1843" s="68" t="s">
        <v>284</v>
      </c>
      <c r="D1843" s="68" t="s">
        <v>308</v>
      </c>
      <c r="E1843" s="68" t="s">
        <v>900</v>
      </c>
      <c r="F1843" s="68">
        <f>IF(Override!$G1909="",'APR Data'!$H1843,Override!$G1909)</f>
        <v>3.0089892748318969</v>
      </c>
      <c r="G1843" s="68" t="s">
        <v>300</v>
      </c>
      <c r="H1843" s="68" t="s">
        <v>889</v>
      </c>
      <c r="I1843" s="68" t="s">
        <v>919</v>
      </c>
      <c r="J1843" s="92" t="s">
        <v>841</v>
      </c>
      <c r="K1843" s="68" t="str">
        <f t="shared" si="28"/>
        <v xml:space="preserve"> Ecological improvements at abstractions (water)</v>
      </c>
    </row>
    <row r="1844" spans="2:11">
      <c r="B1844" s="68" t="s">
        <v>839</v>
      </c>
      <c r="C1844" s="68" t="s">
        <v>284</v>
      </c>
      <c r="D1844" s="68" t="s">
        <v>317</v>
      </c>
      <c r="E1844" s="68" t="s">
        <v>900</v>
      </c>
      <c r="F1844" s="68">
        <f>IF(Override!$G1910="",'APR Data'!$H1844,Override!$G1910)</f>
        <v>0</v>
      </c>
      <c r="G1844" s="68" t="s">
        <v>300</v>
      </c>
      <c r="H1844" s="68" t="s">
        <v>889</v>
      </c>
      <c r="I1844" s="68" t="s">
        <v>919</v>
      </c>
      <c r="J1844" s="92" t="s">
        <v>842</v>
      </c>
      <c r="K1844" s="68" t="str">
        <f t="shared" si="28"/>
        <v xml:space="preserve"> Eels Regulations (measures at intakes) (water)</v>
      </c>
    </row>
    <row r="1845" spans="2:11">
      <c r="B1845" s="68" t="s">
        <v>839</v>
      </c>
      <c r="C1845" s="68" t="s">
        <v>284</v>
      </c>
      <c r="D1845" s="68" t="s">
        <v>326</v>
      </c>
      <c r="E1845" s="68" t="s">
        <v>900</v>
      </c>
      <c r="F1845" s="68">
        <f>IF(Override!$G1911="",'APR Data'!$H1845,Override!$G1911)</f>
        <v>41.209249960019193</v>
      </c>
      <c r="G1845" s="68" t="s">
        <v>300</v>
      </c>
      <c r="H1845" s="68" t="s">
        <v>889</v>
      </c>
      <c r="I1845" s="68" t="s">
        <v>919</v>
      </c>
      <c r="J1845" s="92" t="s">
        <v>843</v>
      </c>
      <c r="K1845" s="68" t="str">
        <f t="shared" si="28"/>
        <v xml:space="preserve"> Invasive Non Native Species (water)</v>
      </c>
    </row>
    <row r="1846" spans="2:11">
      <c r="B1846" s="68" t="s">
        <v>839</v>
      </c>
      <c r="C1846" s="68" t="s">
        <v>284</v>
      </c>
      <c r="D1846" s="68" t="s">
        <v>335</v>
      </c>
      <c r="E1846" s="68" t="s">
        <v>900</v>
      </c>
      <c r="F1846" s="68">
        <f>IF(Override!$G1912="",'APR Data'!$H1846,Override!$G1912)</f>
        <v>7.5757156421156244</v>
      </c>
      <c r="G1846" s="68" t="s">
        <v>300</v>
      </c>
      <c r="H1846" s="68" t="s">
        <v>889</v>
      </c>
      <c r="I1846" s="68" t="s">
        <v>919</v>
      </c>
      <c r="J1846" s="92" t="s">
        <v>844</v>
      </c>
      <c r="K1846" s="68" t="str">
        <f t="shared" si="28"/>
        <v xml:space="preserve"> Drinking Water Protected Areas (schemes) (water)</v>
      </c>
    </row>
    <row r="1847" spans="2:11">
      <c r="B1847" s="68" t="s">
        <v>839</v>
      </c>
      <c r="C1847" s="68" t="s">
        <v>284</v>
      </c>
      <c r="D1847" s="68" t="s">
        <v>344</v>
      </c>
      <c r="E1847" s="68" t="s">
        <v>900</v>
      </c>
      <c r="F1847" s="68">
        <f>IF(Override!$G1913="",'APR Data'!$H1847,Override!$G1913)</f>
        <v>4.9445196627323034</v>
      </c>
      <c r="G1847" s="68" t="s">
        <v>300</v>
      </c>
      <c r="H1847" s="68" t="s">
        <v>889</v>
      </c>
      <c r="I1847" s="68" t="s">
        <v>919</v>
      </c>
      <c r="J1847" s="92" t="s">
        <v>845</v>
      </c>
      <c r="K1847" s="68" t="str">
        <f t="shared" si="28"/>
        <v xml:space="preserve"> Water Framework Directive measure (water)</v>
      </c>
    </row>
    <row r="1848" spans="2:11">
      <c r="B1848" s="68" t="s">
        <v>839</v>
      </c>
      <c r="C1848" s="68" t="s">
        <v>284</v>
      </c>
      <c r="D1848" s="68" t="s">
        <v>353</v>
      </c>
      <c r="E1848" s="68" t="s">
        <v>900</v>
      </c>
      <c r="F1848" s="68">
        <f>IF(Override!$G1914="",'APR Data'!$H1848,Override!$G1914)</f>
        <v>22.686030685377283</v>
      </c>
      <c r="G1848" s="68" t="s">
        <v>300</v>
      </c>
      <c r="H1848" s="68" t="s">
        <v>889</v>
      </c>
      <c r="I1848" s="68" t="s">
        <v>919</v>
      </c>
      <c r="J1848" s="92" t="s">
        <v>846</v>
      </c>
      <c r="K1848" s="68" t="str">
        <f t="shared" si="28"/>
        <v xml:space="preserve"> Investigations (water)</v>
      </c>
    </row>
    <row r="1849" spans="2:11">
      <c r="B1849" s="68" t="s">
        <v>839</v>
      </c>
      <c r="C1849" s="68" t="s">
        <v>284</v>
      </c>
      <c r="D1849" s="68" t="s">
        <v>362</v>
      </c>
      <c r="E1849" s="68" t="s">
        <v>900</v>
      </c>
      <c r="F1849" s="68">
        <f>IF(Override!$G1915="",'APR Data'!$H1849,Override!$G1915)</f>
        <v>38.517626739165195</v>
      </c>
      <c r="G1849" s="68" t="s">
        <v>300</v>
      </c>
      <c r="H1849" s="68" t="s">
        <v>889</v>
      </c>
      <c r="I1849" s="68" t="s">
        <v>919</v>
      </c>
      <c r="J1849" s="92" t="s">
        <v>847</v>
      </c>
      <c r="K1849" s="68" t="str">
        <f t="shared" si="28"/>
        <v xml:space="preserve"> Supply-side improvements delivering benefits in 2020-2025 (water)</v>
      </c>
    </row>
    <row r="1850" spans="2:11">
      <c r="B1850" s="68" t="s">
        <v>839</v>
      </c>
      <c r="C1850" s="68" t="s">
        <v>284</v>
      </c>
      <c r="D1850" s="68" t="s">
        <v>371</v>
      </c>
      <c r="E1850" s="68" t="s">
        <v>900</v>
      </c>
      <c r="F1850" s="68">
        <f>IF(Override!$G1916="",'APR Data'!$H1850,Override!$G1916)</f>
        <v>8.5234735327043012</v>
      </c>
      <c r="G1850" s="68" t="s">
        <v>300</v>
      </c>
      <c r="H1850" s="68" t="s">
        <v>889</v>
      </c>
      <c r="I1850" s="68" t="s">
        <v>919</v>
      </c>
      <c r="J1850" s="92" t="s">
        <v>848</v>
      </c>
      <c r="K1850" s="68" t="str">
        <f t="shared" si="28"/>
        <v xml:space="preserve"> Demand-side improvements delivering benefits in 2020-2025 (excl leakage and metering) (water)</v>
      </c>
    </row>
    <row r="1851" spans="2:11">
      <c r="B1851" s="68" t="s">
        <v>839</v>
      </c>
      <c r="C1851" s="68" t="s">
        <v>284</v>
      </c>
      <c r="D1851" s="68" t="s">
        <v>380</v>
      </c>
      <c r="E1851" s="68" t="s">
        <v>900</v>
      </c>
      <c r="F1851" s="68">
        <f>IF(Override!$G1917="",'APR Data'!$H1851,Override!$G1917)</f>
        <v>33.207901487286101</v>
      </c>
      <c r="G1851" s="68" t="s">
        <v>300</v>
      </c>
      <c r="H1851" s="68" t="s">
        <v>889</v>
      </c>
      <c r="I1851" s="68" t="s">
        <v>919</v>
      </c>
      <c r="J1851" s="92" t="s">
        <v>849</v>
      </c>
      <c r="K1851" s="68" t="str">
        <f t="shared" si="28"/>
        <v xml:space="preserve"> Leakage improvements delivering benefits in 2020-2025 (water)</v>
      </c>
    </row>
    <row r="1852" spans="2:11">
      <c r="B1852" s="68" t="s">
        <v>839</v>
      </c>
      <c r="C1852" s="68" t="s">
        <v>284</v>
      </c>
      <c r="D1852" s="68" t="s">
        <v>389</v>
      </c>
      <c r="E1852" s="68" t="s">
        <v>900</v>
      </c>
      <c r="F1852" s="68">
        <f>IF(Override!$G1918="",'APR Data'!$H1852,Override!$G1918)</f>
        <v>2.6467628338397571</v>
      </c>
      <c r="G1852" s="68" t="s">
        <v>300</v>
      </c>
      <c r="H1852" s="68" t="s">
        <v>889</v>
      </c>
      <c r="I1852" s="68" t="s">
        <v>919</v>
      </c>
      <c r="J1852" s="92" t="s">
        <v>850</v>
      </c>
      <c r="K1852" s="68" t="str">
        <f t="shared" si="28"/>
        <v xml:space="preserve"> Internal interconnectors delivering benefits in 2020-2025 (water)</v>
      </c>
    </row>
    <row r="1853" spans="2:11">
      <c r="B1853" s="68" t="s">
        <v>839</v>
      </c>
      <c r="C1853" s="68" t="s">
        <v>284</v>
      </c>
      <c r="D1853" s="68" t="s">
        <v>828</v>
      </c>
      <c r="E1853" s="68" t="s">
        <v>900</v>
      </c>
      <c r="F1853" s="68">
        <f>IF(Override!$G1919="",'APR Data'!$H1853,Override!$G1919)</f>
        <v>5.1252992163761393</v>
      </c>
      <c r="G1853" s="68" t="s">
        <v>300</v>
      </c>
      <c r="H1853" s="68" t="s">
        <v>889</v>
      </c>
      <c r="I1853" s="68" t="s">
        <v>919</v>
      </c>
      <c r="J1853" s="92" t="s">
        <v>851</v>
      </c>
      <c r="K1853" s="68" t="str">
        <f t="shared" si="28"/>
        <v xml:space="preserve"> Supply demand balance improvements delivering benefits starting from 2026 (water)</v>
      </c>
    </row>
    <row r="1854" spans="2:11">
      <c r="B1854" s="68" t="s">
        <v>839</v>
      </c>
      <c r="C1854" s="68" t="s">
        <v>284</v>
      </c>
      <c r="D1854" s="68" t="s">
        <v>407</v>
      </c>
      <c r="E1854" s="68" t="s">
        <v>900</v>
      </c>
      <c r="F1854" s="68">
        <f>IF(Override!$G1920="",'APR Data'!$H1854,Override!$G1920)</f>
        <v>0</v>
      </c>
      <c r="G1854" s="68" t="s">
        <v>300</v>
      </c>
      <c r="H1854" s="68" t="s">
        <v>889</v>
      </c>
      <c r="I1854" s="68" t="s">
        <v>919</v>
      </c>
      <c r="J1854" s="92" t="s">
        <v>852</v>
      </c>
      <c r="K1854" s="68" t="str">
        <f t="shared" si="28"/>
        <v xml:space="preserve"> Strategic regional water resources (water)</v>
      </c>
    </row>
    <row r="1855" spans="2:11">
      <c r="B1855" s="68" t="s">
        <v>839</v>
      </c>
      <c r="C1855" s="68" t="s">
        <v>284</v>
      </c>
      <c r="D1855" s="68" t="s">
        <v>416</v>
      </c>
      <c r="E1855" s="68" t="s">
        <v>900</v>
      </c>
      <c r="F1855" s="68">
        <f>IF(Override!$G1921="",'APR Data'!$H1855,Override!$G1921)</f>
        <v>0.75804311044026351</v>
      </c>
      <c r="G1855" s="68" t="s">
        <v>300</v>
      </c>
      <c r="H1855" s="68" t="s">
        <v>889</v>
      </c>
      <c r="I1855" s="68" t="s">
        <v>919</v>
      </c>
      <c r="J1855" s="92" t="s">
        <v>853</v>
      </c>
      <c r="K1855" s="68" t="str">
        <f t="shared" si="28"/>
        <v xml:space="preserve"> Total metering expenditure  (water)</v>
      </c>
    </row>
    <row r="1856" spans="2:11">
      <c r="B1856" s="68" t="s">
        <v>839</v>
      </c>
      <c r="C1856" s="68" t="s">
        <v>284</v>
      </c>
      <c r="D1856" s="68" t="s">
        <v>425</v>
      </c>
      <c r="E1856" s="68" t="s">
        <v>900</v>
      </c>
      <c r="F1856" s="68">
        <f>IF(Override!$G1922="",'APR Data'!$H1856,Override!$G1922)</f>
        <v>0</v>
      </c>
      <c r="G1856" s="68" t="s">
        <v>300</v>
      </c>
      <c r="H1856" s="68" t="s">
        <v>889</v>
      </c>
      <c r="I1856" s="68" t="s">
        <v>919</v>
      </c>
      <c r="J1856" s="92" t="s">
        <v>854</v>
      </c>
      <c r="K1856" s="68" t="str">
        <f t="shared" si="28"/>
        <v xml:space="preserve"> Improvments to taste, odour and colour (water)</v>
      </c>
    </row>
    <row r="1857" spans="2:11">
      <c r="B1857" s="68" t="s">
        <v>839</v>
      </c>
      <c r="C1857" s="68" t="s">
        <v>284</v>
      </c>
      <c r="D1857" s="68" t="s">
        <v>434</v>
      </c>
      <c r="E1857" s="68" t="s">
        <v>900</v>
      </c>
      <c r="F1857" s="68">
        <f>IF(Override!$G1923="",'APR Data'!$H1857,Override!$G1923)</f>
        <v>0</v>
      </c>
      <c r="G1857" s="68" t="s">
        <v>300</v>
      </c>
      <c r="H1857" s="68" t="s">
        <v>889</v>
      </c>
      <c r="I1857" s="68" t="s">
        <v>920</v>
      </c>
      <c r="J1857" s="92" t="s">
        <v>855</v>
      </c>
      <c r="K1857" s="68" t="str">
        <f t="shared" si="28"/>
        <v xml:space="preserve"> Addressing raw water deterioration (grey solutions) (water)</v>
      </c>
    </row>
    <row r="1858" spans="2:11">
      <c r="B1858" s="68" t="s">
        <v>839</v>
      </c>
      <c r="C1858" s="68" t="s">
        <v>284</v>
      </c>
      <c r="D1858" s="68" t="s">
        <v>440</v>
      </c>
      <c r="E1858" s="68" t="s">
        <v>900</v>
      </c>
      <c r="F1858" s="68">
        <f>IF(Override!$G1924="",'APR Data'!$H1858,Override!$G1924)</f>
        <v>0</v>
      </c>
      <c r="G1858" s="68" t="s">
        <v>300</v>
      </c>
      <c r="H1858" s="68" t="s">
        <v>889</v>
      </c>
      <c r="I1858" s="68" t="s">
        <v>920</v>
      </c>
      <c r="J1858" s="92" t="s">
        <v>856</v>
      </c>
      <c r="K1858" s="68" t="str">
        <f t="shared" si="28"/>
        <v xml:space="preserve"> Addressing raw water deterioration (green solutions) (water)</v>
      </c>
    </row>
    <row r="1859" spans="2:11">
      <c r="B1859" s="68" t="s">
        <v>839</v>
      </c>
      <c r="C1859" s="68" t="s">
        <v>284</v>
      </c>
      <c r="D1859" s="68" t="s">
        <v>446</v>
      </c>
      <c r="E1859" s="68" t="s">
        <v>900</v>
      </c>
      <c r="F1859" s="68">
        <f>IF(Override!$G1925="",'APR Data'!$H1859,Override!$G1925)</f>
        <v>18.514609746533512</v>
      </c>
      <c r="G1859" s="68" t="s">
        <v>300</v>
      </c>
      <c r="H1859" s="68" t="s">
        <v>889</v>
      </c>
      <c r="I1859" s="68" t="s">
        <v>919</v>
      </c>
      <c r="J1859" s="92" t="s">
        <v>857</v>
      </c>
      <c r="K1859" s="68" t="str">
        <f t="shared" si="28"/>
        <v xml:space="preserve"> Addressing raw water deterioration (total) (water)</v>
      </c>
    </row>
    <row r="1860" spans="2:11">
      <c r="B1860" s="68" t="s">
        <v>839</v>
      </c>
      <c r="C1860" s="68" t="s">
        <v>284</v>
      </c>
      <c r="D1860" s="68" t="s">
        <v>455</v>
      </c>
      <c r="E1860" s="68" t="s">
        <v>900</v>
      </c>
      <c r="F1860" s="68">
        <f>IF(Override!$G1926="",'APR Data'!$H1860,Override!$G1926)</f>
        <v>2.1435869655658895</v>
      </c>
      <c r="G1860" s="68" t="s">
        <v>300</v>
      </c>
      <c r="H1860" s="68" t="s">
        <v>889</v>
      </c>
      <c r="I1860" s="68" t="s">
        <v>919</v>
      </c>
      <c r="J1860" s="92" t="s">
        <v>858</v>
      </c>
      <c r="K1860" s="68" t="str">
        <f t="shared" si="28"/>
        <v xml:space="preserve"> Improvements to river flow (water)</v>
      </c>
    </row>
    <row r="1861" spans="2:11">
      <c r="B1861" s="68" t="s">
        <v>839</v>
      </c>
      <c r="C1861" s="68" t="s">
        <v>284</v>
      </c>
      <c r="D1861" s="68" t="s">
        <v>464</v>
      </c>
      <c r="E1861" s="68" t="s">
        <v>900</v>
      </c>
      <c r="F1861" s="68">
        <f>IF(Override!$G1927="",'APR Data'!$H1861,Override!$G1927)</f>
        <v>13.533773503004269</v>
      </c>
      <c r="G1861" s="68" t="s">
        <v>300</v>
      </c>
      <c r="H1861" s="68" t="s">
        <v>889</v>
      </c>
      <c r="I1861" s="68" t="s">
        <v>919</v>
      </c>
      <c r="J1861" s="92" t="s">
        <v>859</v>
      </c>
      <c r="K1861" s="68" t="str">
        <f t="shared" si="28"/>
        <v xml:space="preserve"> Enhancing resilience to low probability high consequence events (water)</v>
      </c>
    </row>
    <row r="1862" spans="2:11">
      <c r="B1862" s="68" t="s">
        <v>839</v>
      </c>
      <c r="C1862" s="68" t="s">
        <v>284</v>
      </c>
      <c r="D1862" s="68" t="s">
        <v>473</v>
      </c>
      <c r="E1862" s="68" t="s">
        <v>900</v>
      </c>
      <c r="F1862" s="68">
        <f>IF(Override!$G1928="",'APR Data'!$H1862,Override!$G1928)</f>
        <v>0</v>
      </c>
      <c r="G1862" s="68" t="s">
        <v>300</v>
      </c>
      <c r="H1862" s="68" t="s">
        <v>889</v>
      </c>
      <c r="I1862" s="68" t="s">
        <v>920</v>
      </c>
      <c r="J1862" s="92" t="s">
        <v>860</v>
      </c>
      <c r="K1862" s="68" t="str">
        <f t="shared" si="28"/>
        <v xml:space="preserve"> Conditioning water to reduce plumbosolvency (water)</v>
      </c>
    </row>
    <row r="1863" spans="2:11">
      <c r="B1863" s="68" t="s">
        <v>839</v>
      </c>
      <c r="C1863" s="68" t="s">
        <v>284</v>
      </c>
      <c r="D1863" s="68" t="s">
        <v>482</v>
      </c>
      <c r="E1863" s="68" t="s">
        <v>900</v>
      </c>
      <c r="F1863" s="68">
        <f>IF(Override!$G1929="",'APR Data'!$H1863,Override!$G1929)</f>
        <v>0</v>
      </c>
      <c r="G1863" s="68" t="s">
        <v>300</v>
      </c>
      <c r="H1863" s="68" t="s">
        <v>889</v>
      </c>
      <c r="I1863" s="68" t="s">
        <v>920</v>
      </c>
      <c r="J1863" s="92" t="s">
        <v>861</v>
      </c>
      <c r="K1863" s="68" t="str">
        <f t="shared" ref="K1863:K1926" si="29">RIGHT(D1863,LEN(D1863)-15)</f>
        <v xml:space="preserve"> Lead communication pipes replaced or relined for water quality(water)</v>
      </c>
    </row>
    <row r="1864" spans="2:11">
      <c r="B1864" s="68" t="s">
        <v>839</v>
      </c>
      <c r="C1864" s="68" t="s">
        <v>284</v>
      </c>
      <c r="D1864" s="68" t="s">
        <v>491</v>
      </c>
      <c r="E1864" s="68" t="s">
        <v>900</v>
      </c>
      <c r="F1864" s="68">
        <f>IF(Override!$G1930="",'APR Data'!$H1864,Override!$G1930)</f>
        <v>0</v>
      </c>
      <c r="G1864" s="68" t="s">
        <v>300</v>
      </c>
      <c r="H1864" s="68" t="s">
        <v>889</v>
      </c>
      <c r="I1864" s="68" t="s">
        <v>920</v>
      </c>
      <c r="J1864" s="92" t="s">
        <v>862</v>
      </c>
      <c r="K1864" s="68" t="str">
        <f t="shared" si="29"/>
        <v xml:space="preserve"> Other lead reduction related activity (water)</v>
      </c>
    </row>
    <row r="1865" spans="2:11">
      <c r="B1865" s="68" t="s">
        <v>839</v>
      </c>
      <c r="C1865" s="68" t="s">
        <v>284</v>
      </c>
      <c r="D1865" s="68" t="s">
        <v>500</v>
      </c>
      <c r="E1865" s="68" t="s">
        <v>900</v>
      </c>
      <c r="F1865" s="68">
        <f>IF(Override!$G1931="",'APR Data'!$H1865,Override!$G1931)</f>
        <v>0</v>
      </c>
      <c r="G1865" s="68" t="s">
        <v>300</v>
      </c>
      <c r="H1865" s="68" t="s">
        <v>889</v>
      </c>
      <c r="I1865" s="68" t="s">
        <v>919</v>
      </c>
      <c r="J1865" s="92" t="s">
        <v>863</v>
      </c>
      <c r="K1865" s="68" t="str">
        <f t="shared" si="29"/>
        <v xml:space="preserve"> Meeting lead standards (Total) (water)</v>
      </c>
    </row>
    <row r="1866" spans="2:11">
      <c r="B1866" s="68" t="s">
        <v>839</v>
      </c>
      <c r="C1866" s="68" t="s">
        <v>284</v>
      </c>
      <c r="D1866" s="68" t="s">
        <v>509</v>
      </c>
      <c r="E1866" s="68" t="s">
        <v>900</v>
      </c>
      <c r="F1866" s="68">
        <f>IF(Override!$G1932="",'APR Data'!$H1866,Override!$G1932)</f>
        <v>0</v>
      </c>
      <c r="G1866" s="68" t="s">
        <v>300</v>
      </c>
      <c r="H1866" s="68" t="s">
        <v>889</v>
      </c>
      <c r="I1866" s="68" t="s">
        <v>919</v>
      </c>
      <c r="J1866" s="92" t="s">
        <v>864</v>
      </c>
      <c r="K1866" s="68" t="str">
        <f t="shared" si="29"/>
        <v xml:space="preserve"> Security - SEMD (water)</v>
      </c>
    </row>
    <row r="1867" spans="2:11">
      <c r="B1867" s="68" t="s">
        <v>839</v>
      </c>
      <c r="C1867" s="68" t="s">
        <v>284</v>
      </c>
      <c r="D1867" s="68" t="s">
        <v>518</v>
      </c>
      <c r="E1867" s="68" t="s">
        <v>900</v>
      </c>
      <c r="F1867" s="68">
        <f>IF(Override!$G1933="",'APR Data'!$H1867,Override!$G1933)</f>
        <v>0</v>
      </c>
      <c r="G1867" s="68" t="s">
        <v>300</v>
      </c>
      <c r="H1867" s="68" t="s">
        <v>889</v>
      </c>
      <c r="I1867" s="68" t="s">
        <v>919</v>
      </c>
      <c r="J1867" s="92" t="s">
        <v>865</v>
      </c>
      <c r="K1867" s="68" t="str">
        <f t="shared" si="29"/>
        <v xml:space="preserve"> Security - Non-SEMD (water)</v>
      </c>
    </row>
    <row r="1868" spans="2:11">
      <c r="B1868" s="68" t="s">
        <v>839</v>
      </c>
      <c r="C1868" s="68" t="s">
        <v>284</v>
      </c>
      <c r="D1868" s="68" t="s">
        <v>527</v>
      </c>
      <c r="E1868" s="68" t="s">
        <v>900</v>
      </c>
      <c r="F1868" s="68">
        <f>IF(Override!$G1934="",'APR Data'!$H1868,Override!$G1934)</f>
        <v>0</v>
      </c>
      <c r="G1868" s="68" t="s">
        <v>300</v>
      </c>
      <c r="H1868" s="68" t="s">
        <v>889</v>
      </c>
      <c r="I1868" s="68" t="s">
        <v>919</v>
      </c>
      <c r="J1868" s="92" t="s">
        <v>866</v>
      </c>
      <c r="K1868" s="68" t="str">
        <f t="shared" si="29"/>
        <v xml:space="preserve"> *Additional lines total (water)</v>
      </c>
    </row>
    <row r="1869" spans="2:11">
      <c r="B1869" s="68" t="s">
        <v>839</v>
      </c>
      <c r="C1869" s="68" t="s">
        <v>285</v>
      </c>
      <c r="D1869" s="68" t="s">
        <v>302</v>
      </c>
      <c r="E1869" s="68" t="s">
        <v>900</v>
      </c>
      <c r="F1869" s="68">
        <f>IF(Override!$G1935="",'APR Data'!$H1869,Override!$G1935)</f>
        <v>0.85299999999999998</v>
      </c>
      <c r="G1869" s="68" t="s">
        <v>300</v>
      </c>
      <c r="H1869" s="68" t="s">
        <v>840</v>
      </c>
      <c r="I1869" s="68" t="s">
        <v>919</v>
      </c>
      <c r="J1869" s="68" t="s">
        <v>841</v>
      </c>
      <c r="K1869" s="68" t="str">
        <f t="shared" si="29"/>
        <v>Ecological improvements at abstractions (water)</v>
      </c>
    </row>
    <row r="1870" spans="2:11">
      <c r="B1870" s="68" t="s">
        <v>839</v>
      </c>
      <c r="C1870" s="68" t="s">
        <v>285</v>
      </c>
      <c r="D1870" s="68" t="s">
        <v>311</v>
      </c>
      <c r="E1870" s="68" t="s">
        <v>900</v>
      </c>
      <c r="F1870" s="68">
        <f>IF(Override!$G1936="",'APR Data'!$H1870,Override!$G1936)</f>
        <v>2.2691849241976305</v>
      </c>
      <c r="G1870" s="68" t="s">
        <v>300</v>
      </c>
      <c r="H1870" s="68" t="s">
        <v>840</v>
      </c>
      <c r="I1870" s="68" t="s">
        <v>919</v>
      </c>
      <c r="J1870" s="68" t="s">
        <v>842</v>
      </c>
      <c r="K1870" s="68" t="str">
        <f t="shared" si="29"/>
        <v>Eels Regulations (measures at intakes) (water)</v>
      </c>
    </row>
    <row r="1871" spans="2:11">
      <c r="B1871" s="68" t="s">
        <v>839</v>
      </c>
      <c r="C1871" s="68" t="s">
        <v>285</v>
      </c>
      <c r="D1871" s="68" t="s">
        <v>320</v>
      </c>
      <c r="E1871" s="68" t="s">
        <v>900</v>
      </c>
      <c r="F1871" s="68">
        <f>IF(Override!$G1937="",'APR Data'!$H1871,Override!$G1937)</f>
        <v>0.27273683634509938</v>
      </c>
      <c r="G1871" s="68" t="s">
        <v>300</v>
      </c>
      <c r="H1871" s="68" t="s">
        <v>840</v>
      </c>
      <c r="I1871" s="68" t="s">
        <v>919</v>
      </c>
      <c r="J1871" s="68" t="s">
        <v>843</v>
      </c>
      <c r="K1871" s="68" t="str">
        <f t="shared" si="29"/>
        <v>Invasive Non Native Species (water)</v>
      </c>
    </row>
    <row r="1872" spans="2:11">
      <c r="B1872" s="68" t="s">
        <v>839</v>
      </c>
      <c r="C1872" s="68" t="s">
        <v>285</v>
      </c>
      <c r="D1872" s="68" t="s">
        <v>329</v>
      </c>
      <c r="E1872" s="68" t="s">
        <v>900</v>
      </c>
      <c r="F1872" s="68">
        <f>IF(Override!$G1938="",'APR Data'!$H1872,Override!$G1938)</f>
        <v>2.8607770659395753</v>
      </c>
      <c r="G1872" s="68" t="s">
        <v>300</v>
      </c>
      <c r="H1872" s="68" t="s">
        <v>840</v>
      </c>
      <c r="I1872" s="68" t="s">
        <v>919</v>
      </c>
      <c r="J1872" s="68" t="s">
        <v>844</v>
      </c>
      <c r="K1872" s="68" t="str">
        <f t="shared" si="29"/>
        <v>Drinking Water Protected Areas (schemes) (water)</v>
      </c>
    </row>
    <row r="1873" spans="2:11">
      <c r="B1873" s="68" t="s">
        <v>839</v>
      </c>
      <c r="C1873" s="68" t="s">
        <v>285</v>
      </c>
      <c r="D1873" s="68" t="s">
        <v>338</v>
      </c>
      <c r="E1873" s="68" t="s">
        <v>900</v>
      </c>
      <c r="F1873" s="68">
        <f>IF(Override!$G1939="",'APR Data'!$H1873,Override!$G1939)</f>
        <v>0.50116630154463448</v>
      </c>
      <c r="G1873" s="68" t="s">
        <v>300</v>
      </c>
      <c r="H1873" s="68" t="s">
        <v>840</v>
      </c>
      <c r="I1873" s="68" t="s">
        <v>919</v>
      </c>
      <c r="J1873" s="92" t="s">
        <v>845</v>
      </c>
      <c r="K1873" s="68" t="str">
        <f t="shared" si="29"/>
        <v>Water Framework Directive measure (water)</v>
      </c>
    </row>
    <row r="1874" spans="2:11">
      <c r="B1874" s="68" t="s">
        <v>839</v>
      </c>
      <c r="C1874" s="68" t="s">
        <v>285</v>
      </c>
      <c r="D1874" s="68" t="s">
        <v>347</v>
      </c>
      <c r="E1874" s="68" t="s">
        <v>900</v>
      </c>
      <c r="F1874" s="68">
        <f>IF(Override!$G1940="",'APR Data'!$H1874,Override!$G1940)</f>
        <v>1.4121784601014795</v>
      </c>
      <c r="G1874" s="68" t="s">
        <v>300</v>
      </c>
      <c r="H1874" s="68" t="s">
        <v>840</v>
      </c>
      <c r="I1874" s="68" t="s">
        <v>919</v>
      </c>
      <c r="J1874" s="92" t="s">
        <v>846</v>
      </c>
      <c r="K1874" s="68" t="str">
        <f t="shared" si="29"/>
        <v>Investigations (water)</v>
      </c>
    </row>
    <row r="1875" spans="2:11">
      <c r="B1875" s="68" t="s">
        <v>839</v>
      </c>
      <c r="C1875" s="68" t="s">
        <v>285</v>
      </c>
      <c r="D1875" s="68" t="s">
        <v>356</v>
      </c>
      <c r="E1875" s="68" t="s">
        <v>900</v>
      </c>
      <c r="F1875" s="68">
        <f>IF(Override!$G1941="",'APR Data'!$H1875,Override!$G1941)</f>
        <v>0.28080103130761369</v>
      </c>
      <c r="G1875" s="68" t="s">
        <v>300</v>
      </c>
      <c r="H1875" s="68" t="s">
        <v>840</v>
      </c>
      <c r="I1875" s="68" t="s">
        <v>919</v>
      </c>
      <c r="J1875" s="92" t="s">
        <v>847</v>
      </c>
      <c r="K1875" s="68" t="str">
        <f t="shared" si="29"/>
        <v>Supply-side improvements delivering benefits in 2020-2025 (water)</v>
      </c>
    </row>
    <row r="1876" spans="2:11">
      <c r="B1876" s="68" t="s">
        <v>839</v>
      </c>
      <c r="C1876" s="68" t="s">
        <v>285</v>
      </c>
      <c r="D1876" s="68" t="s">
        <v>365</v>
      </c>
      <c r="E1876" s="68" t="s">
        <v>900</v>
      </c>
      <c r="F1876" s="68">
        <f>IF(Override!$G1942="",'APR Data'!$H1876,Override!$G1942)</f>
        <v>1.3958263973231197</v>
      </c>
      <c r="G1876" s="68" t="s">
        <v>300</v>
      </c>
      <c r="H1876" s="68" t="s">
        <v>840</v>
      </c>
      <c r="I1876" s="68" t="s">
        <v>919</v>
      </c>
      <c r="J1876" s="92" t="s">
        <v>848</v>
      </c>
      <c r="K1876" s="68" t="str">
        <f t="shared" si="29"/>
        <v>Demand-side improvements delivering benefits in 2020-2025 (excl leakage and metering) (water)</v>
      </c>
    </row>
    <row r="1877" spans="2:11">
      <c r="B1877" s="68" t="s">
        <v>839</v>
      </c>
      <c r="C1877" s="68" t="s">
        <v>285</v>
      </c>
      <c r="D1877" s="68" t="s">
        <v>374</v>
      </c>
      <c r="E1877" s="68" t="s">
        <v>900</v>
      </c>
      <c r="F1877" s="68">
        <f>IF(Override!$G1943="",'APR Data'!$H1877,Override!$G1943)</f>
        <v>0</v>
      </c>
      <c r="G1877" s="68" t="s">
        <v>300</v>
      </c>
      <c r="H1877" s="68" t="s">
        <v>840</v>
      </c>
      <c r="I1877" s="68" t="s">
        <v>919</v>
      </c>
      <c r="J1877" s="92" t="s">
        <v>849</v>
      </c>
      <c r="K1877" s="68" t="str">
        <f t="shared" si="29"/>
        <v>Leakage improvements delivering benefits in 2020-2025 (water)</v>
      </c>
    </row>
    <row r="1878" spans="2:11">
      <c r="B1878" s="68" t="s">
        <v>839</v>
      </c>
      <c r="C1878" s="68" t="s">
        <v>285</v>
      </c>
      <c r="D1878" s="68" t="s">
        <v>383</v>
      </c>
      <c r="E1878" s="68" t="s">
        <v>900</v>
      </c>
      <c r="F1878" s="68">
        <f>IF(Override!$G1944="",'APR Data'!$H1878,Override!$G1944)</f>
        <v>0</v>
      </c>
      <c r="G1878" s="68" t="s">
        <v>300</v>
      </c>
      <c r="H1878" s="68" t="s">
        <v>840</v>
      </c>
      <c r="I1878" s="68" t="s">
        <v>919</v>
      </c>
      <c r="J1878" s="92" t="s">
        <v>850</v>
      </c>
      <c r="K1878" s="68" t="str">
        <f t="shared" si="29"/>
        <v>Internal interconnectors delivering benefits in 2020-2025 (water)</v>
      </c>
    </row>
    <row r="1879" spans="2:11">
      <c r="B1879" s="68" t="s">
        <v>839</v>
      </c>
      <c r="C1879" s="68" t="s">
        <v>285</v>
      </c>
      <c r="D1879" s="68" t="s">
        <v>826</v>
      </c>
      <c r="E1879" s="68" t="s">
        <v>900</v>
      </c>
      <c r="F1879" s="68">
        <f>IF(Override!$G1945="",'APR Data'!$H1879,Override!$G1945)</f>
        <v>0.597393356889379</v>
      </c>
      <c r="G1879" s="68" t="s">
        <v>300</v>
      </c>
      <c r="H1879" s="68" t="s">
        <v>840</v>
      </c>
      <c r="I1879" s="68" t="s">
        <v>919</v>
      </c>
      <c r="J1879" s="92" t="s">
        <v>851</v>
      </c>
      <c r="K1879" s="68" t="str">
        <f t="shared" si="29"/>
        <v>Supply demand balance improvements delivering benefits starting from 2026 (water)</v>
      </c>
    </row>
    <row r="1880" spans="2:11">
      <c r="B1880" s="68" t="s">
        <v>839</v>
      </c>
      <c r="C1880" s="68" t="s">
        <v>285</v>
      </c>
      <c r="D1880" s="68" t="s">
        <v>401</v>
      </c>
      <c r="E1880" s="68" t="s">
        <v>900</v>
      </c>
      <c r="F1880" s="68">
        <f>IF(Override!$G1946="",'APR Data'!$H1880,Override!$G1946)</f>
        <v>13.008921229207903</v>
      </c>
      <c r="G1880" s="68" t="s">
        <v>300</v>
      </c>
      <c r="H1880" s="68" t="s">
        <v>840</v>
      </c>
      <c r="I1880" s="68" t="s">
        <v>919</v>
      </c>
      <c r="J1880" s="92" t="s">
        <v>852</v>
      </c>
      <c r="K1880" s="68" t="str">
        <f t="shared" si="29"/>
        <v>Strategic regional water resources (water)</v>
      </c>
    </row>
    <row r="1881" spans="2:11">
      <c r="B1881" s="68" t="s">
        <v>839</v>
      </c>
      <c r="C1881" s="68" t="s">
        <v>285</v>
      </c>
      <c r="D1881" s="68" t="s">
        <v>410</v>
      </c>
      <c r="E1881" s="68" t="s">
        <v>900</v>
      </c>
      <c r="F1881" s="68">
        <f>IF(Override!$G1947="",'APR Data'!$H1881,Override!$G1947)</f>
        <v>8.027054733019094</v>
      </c>
      <c r="G1881" s="68" t="s">
        <v>300</v>
      </c>
      <c r="H1881" s="68" t="s">
        <v>840</v>
      </c>
      <c r="I1881" s="68" t="s">
        <v>919</v>
      </c>
      <c r="J1881" s="92" t="s">
        <v>853</v>
      </c>
      <c r="K1881" s="68" t="str">
        <f t="shared" si="29"/>
        <v>Total metering expenditure  (water)</v>
      </c>
    </row>
    <row r="1882" spans="2:11">
      <c r="B1882" s="68" t="s">
        <v>839</v>
      </c>
      <c r="C1882" s="68" t="s">
        <v>285</v>
      </c>
      <c r="D1882" s="68" t="s">
        <v>419</v>
      </c>
      <c r="E1882" s="68" t="s">
        <v>900</v>
      </c>
      <c r="F1882" s="68">
        <f>IF(Override!$G1948="",'APR Data'!$H1882,Override!$G1948)</f>
        <v>103.621</v>
      </c>
      <c r="G1882" s="68" t="s">
        <v>300</v>
      </c>
      <c r="H1882" s="68" t="s">
        <v>840</v>
      </c>
      <c r="I1882" s="68" t="s">
        <v>919</v>
      </c>
      <c r="J1882" s="92" t="s">
        <v>854</v>
      </c>
      <c r="K1882" s="68" t="str">
        <f t="shared" si="29"/>
        <v>Improvments to taste, odour and colour (water)</v>
      </c>
    </row>
    <row r="1883" spans="2:11">
      <c r="B1883" s="68" t="s">
        <v>839</v>
      </c>
      <c r="C1883" s="68" t="s">
        <v>285</v>
      </c>
      <c r="D1883" s="68" t="s">
        <v>428</v>
      </c>
      <c r="E1883" s="68" t="s">
        <v>900</v>
      </c>
      <c r="F1883" s="68">
        <f>IF(Override!$G1949="",'APR Data'!$H1883,Override!$G1949)</f>
        <v>0</v>
      </c>
      <c r="G1883" s="68" t="s">
        <v>300</v>
      </c>
      <c r="H1883" s="68" t="s">
        <v>840</v>
      </c>
      <c r="I1883" s="68" t="s">
        <v>920</v>
      </c>
      <c r="J1883" s="92" t="s">
        <v>855</v>
      </c>
      <c r="K1883" s="68" t="str">
        <f t="shared" si="29"/>
        <v>Addressing raw water deterioration (grey solutions) (water)</v>
      </c>
    </row>
    <row r="1884" spans="2:11">
      <c r="B1884" s="68" t="s">
        <v>839</v>
      </c>
      <c r="C1884" s="68" t="s">
        <v>285</v>
      </c>
      <c r="D1884" s="68" t="s">
        <v>436</v>
      </c>
      <c r="E1884" s="68" t="s">
        <v>900</v>
      </c>
      <c r="F1884" s="68">
        <f>IF(Override!$G1950="",'APR Data'!$H1884,Override!$G1950)</f>
        <v>0</v>
      </c>
      <c r="G1884" s="68" t="s">
        <v>300</v>
      </c>
      <c r="H1884" s="68" t="s">
        <v>840</v>
      </c>
      <c r="I1884" s="68" t="s">
        <v>920</v>
      </c>
      <c r="J1884" s="92" t="s">
        <v>856</v>
      </c>
      <c r="K1884" s="68" t="str">
        <f t="shared" si="29"/>
        <v>Addressing raw water deterioration (green solutions) (water)</v>
      </c>
    </row>
    <row r="1885" spans="2:11">
      <c r="B1885" s="68" t="s">
        <v>839</v>
      </c>
      <c r="C1885" s="68" t="s">
        <v>285</v>
      </c>
      <c r="D1885" s="68" t="s">
        <v>442</v>
      </c>
      <c r="E1885" s="68" t="s">
        <v>900</v>
      </c>
      <c r="F1885" s="68">
        <f>IF(Override!$G1951="",'APR Data'!$H1885,Override!$G1951)</f>
        <v>4.5320169053486099</v>
      </c>
      <c r="G1885" s="68" t="s">
        <v>300</v>
      </c>
      <c r="H1885" s="68" t="s">
        <v>840</v>
      </c>
      <c r="I1885" s="68" t="s">
        <v>919</v>
      </c>
      <c r="J1885" s="92" t="s">
        <v>857</v>
      </c>
      <c r="K1885" s="68" t="str">
        <f t="shared" si="29"/>
        <v>Addressing raw water deterioration (total) (water)</v>
      </c>
    </row>
    <row r="1886" spans="2:11">
      <c r="B1886" s="68" t="s">
        <v>839</v>
      </c>
      <c r="C1886" s="68" t="s">
        <v>285</v>
      </c>
      <c r="D1886" s="68" t="s">
        <v>449</v>
      </c>
      <c r="E1886" s="68" t="s">
        <v>900</v>
      </c>
      <c r="F1886" s="68">
        <f>IF(Override!$G1952="",'APR Data'!$H1886,Override!$G1952)</f>
        <v>0</v>
      </c>
      <c r="G1886" s="68" t="s">
        <v>300</v>
      </c>
      <c r="H1886" s="68" t="s">
        <v>840</v>
      </c>
      <c r="I1886" s="68" t="s">
        <v>919</v>
      </c>
      <c r="J1886" s="92" t="s">
        <v>858</v>
      </c>
      <c r="K1886" s="68" t="str">
        <f t="shared" si="29"/>
        <v>Improvements to river flow (water)</v>
      </c>
    </row>
    <row r="1887" spans="2:11">
      <c r="B1887" s="68" t="s">
        <v>839</v>
      </c>
      <c r="C1887" s="68" t="s">
        <v>285</v>
      </c>
      <c r="D1887" s="68" t="s">
        <v>458</v>
      </c>
      <c r="E1887" s="68" t="s">
        <v>900</v>
      </c>
      <c r="F1887" s="68">
        <f>IF(Override!$G1953="",'APR Data'!$H1887,Override!$G1953)</f>
        <v>1.4616535919921636</v>
      </c>
      <c r="G1887" s="68" t="s">
        <v>300</v>
      </c>
      <c r="H1887" s="68" t="s">
        <v>840</v>
      </c>
      <c r="I1887" s="68" t="s">
        <v>919</v>
      </c>
      <c r="J1887" s="92" t="s">
        <v>859</v>
      </c>
      <c r="K1887" s="68" t="str">
        <f t="shared" si="29"/>
        <v>Enhancing resilience to low probability high consequence events (water)</v>
      </c>
    </row>
    <row r="1888" spans="2:11">
      <c r="B1888" s="68" t="s">
        <v>839</v>
      </c>
      <c r="C1888" s="68" t="s">
        <v>285</v>
      </c>
      <c r="D1888" s="68" t="s">
        <v>467</v>
      </c>
      <c r="E1888" s="68" t="s">
        <v>900</v>
      </c>
      <c r="F1888" s="68">
        <f>IF(Override!$G1954="",'APR Data'!$H1888,Override!$G1954)</f>
        <v>0</v>
      </c>
      <c r="G1888" s="68" t="s">
        <v>300</v>
      </c>
      <c r="H1888" s="68" t="s">
        <v>840</v>
      </c>
      <c r="I1888" s="68" t="s">
        <v>920</v>
      </c>
      <c r="J1888" s="92" t="s">
        <v>860</v>
      </c>
      <c r="K1888" s="68" t="str">
        <f t="shared" si="29"/>
        <v>Conditioning water to reduce plumbosolvency (water)</v>
      </c>
    </row>
    <row r="1889" spans="2:11">
      <c r="B1889" s="68" t="s">
        <v>839</v>
      </c>
      <c r="C1889" s="68" t="s">
        <v>285</v>
      </c>
      <c r="D1889" s="68" t="s">
        <v>476</v>
      </c>
      <c r="E1889" s="68" t="s">
        <v>900</v>
      </c>
      <c r="F1889" s="68">
        <f>IF(Override!$G1955="",'APR Data'!$H1889,Override!$G1955)</f>
        <v>0</v>
      </c>
      <c r="G1889" s="68" t="s">
        <v>300</v>
      </c>
      <c r="H1889" s="68" t="s">
        <v>840</v>
      </c>
      <c r="I1889" s="68" t="s">
        <v>920</v>
      </c>
      <c r="J1889" s="92" t="s">
        <v>861</v>
      </c>
      <c r="K1889" s="68" t="str">
        <f t="shared" si="29"/>
        <v>Lead communication pipes replaced or relined for water quality(water)</v>
      </c>
    </row>
    <row r="1890" spans="2:11">
      <c r="B1890" s="68" t="s">
        <v>839</v>
      </c>
      <c r="C1890" s="68" t="s">
        <v>285</v>
      </c>
      <c r="D1890" s="68" t="s">
        <v>485</v>
      </c>
      <c r="E1890" s="68" t="s">
        <v>900</v>
      </c>
      <c r="F1890" s="68">
        <f>IF(Override!$G1956="",'APR Data'!$H1890,Override!$G1956)</f>
        <v>0</v>
      </c>
      <c r="G1890" s="68" t="s">
        <v>300</v>
      </c>
      <c r="H1890" s="68" t="s">
        <v>840</v>
      </c>
      <c r="I1890" s="68" t="s">
        <v>920</v>
      </c>
      <c r="J1890" s="92" t="s">
        <v>862</v>
      </c>
      <c r="K1890" s="68" t="str">
        <f t="shared" si="29"/>
        <v>Other lead reduction related activity (water)</v>
      </c>
    </row>
    <row r="1891" spans="2:11">
      <c r="B1891" s="68" t="s">
        <v>839</v>
      </c>
      <c r="C1891" s="68" t="s">
        <v>285</v>
      </c>
      <c r="D1891" s="68" t="s">
        <v>494</v>
      </c>
      <c r="E1891" s="68" t="s">
        <v>900</v>
      </c>
      <c r="F1891" s="68">
        <f>IF(Override!$G1957="",'APR Data'!$H1891,Override!$G1957)</f>
        <v>2.5598987804166402</v>
      </c>
      <c r="G1891" s="68" t="s">
        <v>300</v>
      </c>
      <c r="H1891" s="68" t="s">
        <v>840</v>
      </c>
      <c r="I1891" s="68" t="s">
        <v>919</v>
      </c>
      <c r="J1891" s="92" t="s">
        <v>863</v>
      </c>
      <c r="K1891" s="68" t="str">
        <f t="shared" si="29"/>
        <v>Meeting lead standards (Total) (water)</v>
      </c>
    </row>
    <row r="1892" spans="2:11">
      <c r="B1892" s="68" t="s">
        <v>839</v>
      </c>
      <c r="C1892" s="68" t="s">
        <v>285</v>
      </c>
      <c r="D1892" s="68" t="s">
        <v>503</v>
      </c>
      <c r="E1892" s="68" t="s">
        <v>900</v>
      </c>
      <c r="F1892" s="68">
        <f>IF(Override!$G1958="",'APR Data'!$H1892,Override!$G1958)</f>
        <v>0.18326409753180151</v>
      </c>
      <c r="G1892" s="68" t="s">
        <v>300</v>
      </c>
      <c r="H1892" s="68" t="s">
        <v>840</v>
      </c>
      <c r="I1892" s="68" t="s">
        <v>919</v>
      </c>
      <c r="J1892" s="92" t="s">
        <v>864</v>
      </c>
      <c r="K1892" s="68" t="str">
        <f t="shared" si="29"/>
        <v>Security - SEMD (water)</v>
      </c>
    </row>
    <row r="1893" spans="2:11">
      <c r="B1893" s="68" t="s">
        <v>839</v>
      </c>
      <c r="C1893" s="68" t="s">
        <v>285</v>
      </c>
      <c r="D1893" s="68" t="s">
        <v>512</v>
      </c>
      <c r="E1893" s="68" t="s">
        <v>900</v>
      </c>
      <c r="F1893" s="68">
        <f>IF(Override!$G1959="",'APR Data'!$H1893,Override!$G1959)</f>
        <v>3.808085143517953E-2</v>
      </c>
      <c r="G1893" s="68" t="s">
        <v>300</v>
      </c>
      <c r="H1893" s="68" t="s">
        <v>840</v>
      </c>
      <c r="I1893" s="68" t="s">
        <v>919</v>
      </c>
      <c r="J1893" s="92" t="s">
        <v>865</v>
      </c>
      <c r="K1893" s="68" t="str">
        <f t="shared" si="29"/>
        <v>Security - Non-SEMD (water)</v>
      </c>
    </row>
    <row r="1894" spans="2:11">
      <c r="B1894" s="68" t="s">
        <v>839</v>
      </c>
      <c r="C1894" s="68" t="s">
        <v>285</v>
      </c>
      <c r="D1894" s="68" t="s">
        <v>521</v>
      </c>
      <c r="E1894" s="68" t="s">
        <v>900</v>
      </c>
      <c r="F1894" s="68">
        <f>IF(Override!$G1960="",'APR Data'!$H1894,Override!$G1960)</f>
        <v>2.9365243630314364</v>
      </c>
      <c r="G1894" s="68" t="s">
        <v>300</v>
      </c>
      <c r="H1894" s="68" t="s">
        <v>840</v>
      </c>
      <c r="I1894" s="68" t="s">
        <v>919</v>
      </c>
      <c r="J1894" s="92" t="s">
        <v>866</v>
      </c>
      <c r="K1894" s="68" t="str">
        <f t="shared" si="29"/>
        <v>*Additional lines total (water)</v>
      </c>
    </row>
    <row r="1895" spans="2:11">
      <c r="B1895" s="68" t="s">
        <v>839</v>
      </c>
      <c r="C1895" s="68" t="s">
        <v>285</v>
      </c>
      <c r="D1895" s="68" t="s">
        <v>305</v>
      </c>
      <c r="E1895" s="68" t="s">
        <v>900</v>
      </c>
      <c r="F1895" s="68">
        <f>IF(Override!$G1961="",'APR Data'!$H1895,Override!$G1961)</f>
        <v>0.31653081018829327</v>
      </c>
      <c r="G1895" s="68" t="s">
        <v>300</v>
      </c>
      <c r="H1895" s="68" t="s">
        <v>888</v>
      </c>
      <c r="I1895" s="68" t="s">
        <v>919</v>
      </c>
      <c r="J1895" s="92" t="s">
        <v>841</v>
      </c>
      <c r="K1895" s="68" t="str">
        <f t="shared" si="29"/>
        <v xml:space="preserve"> Ecological improvements at abstractions (water)</v>
      </c>
    </row>
    <row r="1896" spans="2:11">
      <c r="B1896" s="68" t="s">
        <v>839</v>
      </c>
      <c r="C1896" s="68" t="s">
        <v>285</v>
      </c>
      <c r="D1896" s="68" t="s">
        <v>314</v>
      </c>
      <c r="E1896" s="68" t="s">
        <v>900</v>
      </c>
      <c r="F1896" s="68">
        <f>IF(Override!$G1962="",'APR Data'!$H1896,Override!$G1962)</f>
        <v>3.0300410344469997</v>
      </c>
      <c r="G1896" s="68" t="s">
        <v>300</v>
      </c>
      <c r="H1896" s="68" t="s">
        <v>888</v>
      </c>
      <c r="I1896" s="68" t="s">
        <v>919</v>
      </c>
      <c r="J1896" s="92" t="s">
        <v>842</v>
      </c>
      <c r="K1896" s="68" t="str">
        <f t="shared" si="29"/>
        <v xml:space="preserve"> Eels Regulations (measures at intakes) (water)</v>
      </c>
    </row>
    <row r="1897" spans="2:11">
      <c r="B1897" s="68" t="s">
        <v>839</v>
      </c>
      <c r="C1897" s="68" t="s">
        <v>285</v>
      </c>
      <c r="D1897" s="68" t="s">
        <v>323</v>
      </c>
      <c r="E1897" s="68" t="s">
        <v>900</v>
      </c>
      <c r="F1897" s="68">
        <f>IF(Override!$G1963="",'APR Data'!$H1897,Override!$G1963)</f>
        <v>0.25917287814075046</v>
      </c>
      <c r="G1897" s="68" t="s">
        <v>300</v>
      </c>
      <c r="H1897" s="68" t="s">
        <v>888</v>
      </c>
      <c r="I1897" s="68" t="s">
        <v>919</v>
      </c>
      <c r="J1897" s="92" t="s">
        <v>843</v>
      </c>
      <c r="K1897" s="68" t="str">
        <f t="shared" si="29"/>
        <v xml:space="preserve"> Invasive Non Native Species (water)</v>
      </c>
    </row>
    <row r="1898" spans="2:11">
      <c r="B1898" s="68" t="s">
        <v>839</v>
      </c>
      <c r="C1898" s="68" t="s">
        <v>285</v>
      </c>
      <c r="D1898" s="68" t="s">
        <v>332</v>
      </c>
      <c r="E1898" s="68" t="s">
        <v>900</v>
      </c>
      <c r="F1898" s="68">
        <f>IF(Override!$G1964="",'APR Data'!$H1898,Override!$G1964)</f>
        <v>2.7393907951990397</v>
      </c>
      <c r="G1898" s="68" t="s">
        <v>300</v>
      </c>
      <c r="H1898" s="68" t="s">
        <v>888</v>
      </c>
      <c r="I1898" s="68" t="s">
        <v>919</v>
      </c>
      <c r="J1898" s="92" t="s">
        <v>844</v>
      </c>
      <c r="K1898" s="68" t="str">
        <f t="shared" si="29"/>
        <v xml:space="preserve"> Drinking Water Protected Areas (schemes) (water)</v>
      </c>
    </row>
    <row r="1899" spans="2:11">
      <c r="B1899" s="68" t="s">
        <v>839</v>
      </c>
      <c r="C1899" s="68" t="s">
        <v>285</v>
      </c>
      <c r="D1899" s="68" t="s">
        <v>341</v>
      </c>
      <c r="E1899" s="68" t="s">
        <v>900</v>
      </c>
      <c r="F1899" s="68">
        <f>IF(Override!$G1965="",'APR Data'!$H1899,Override!$G1965)</f>
        <v>3.2617134627981064</v>
      </c>
      <c r="G1899" s="68" t="s">
        <v>300</v>
      </c>
      <c r="H1899" s="68" t="s">
        <v>888</v>
      </c>
      <c r="I1899" s="68" t="s">
        <v>919</v>
      </c>
      <c r="J1899" s="92" t="s">
        <v>845</v>
      </c>
      <c r="K1899" s="68" t="str">
        <f t="shared" si="29"/>
        <v xml:space="preserve"> Water Framework Directive measure (water)</v>
      </c>
    </row>
    <row r="1900" spans="2:11">
      <c r="B1900" s="68" t="s">
        <v>839</v>
      </c>
      <c r="C1900" s="68" t="s">
        <v>285</v>
      </c>
      <c r="D1900" s="68" t="s">
        <v>350</v>
      </c>
      <c r="E1900" s="68" t="s">
        <v>900</v>
      </c>
      <c r="F1900" s="68">
        <f>IF(Override!$G1966="",'APR Data'!$H1900,Override!$G1966)</f>
        <v>0</v>
      </c>
      <c r="G1900" s="68" t="s">
        <v>300</v>
      </c>
      <c r="H1900" s="68" t="s">
        <v>888</v>
      </c>
      <c r="I1900" s="68" t="s">
        <v>919</v>
      </c>
      <c r="J1900" s="92" t="s">
        <v>846</v>
      </c>
      <c r="K1900" s="68" t="str">
        <f t="shared" si="29"/>
        <v xml:space="preserve"> Investigations (water)</v>
      </c>
    </row>
    <row r="1901" spans="2:11">
      <c r="B1901" s="68" t="s">
        <v>839</v>
      </c>
      <c r="C1901" s="68" t="s">
        <v>285</v>
      </c>
      <c r="D1901" s="68" t="s">
        <v>359</v>
      </c>
      <c r="E1901" s="68" t="s">
        <v>900</v>
      </c>
      <c r="F1901" s="68">
        <f>IF(Override!$G1967="",'APR Data'!$H1901,Override!$G1967)</f>
        <v>3.1671700749831437</v>
      </c>
      <c r="G1901" s="68" t="s">
        <v>300</v>
      </c>
      <c r="H1901" s="68" t="s">
        <v>888</v>
      </c>
      <c r="I1901" s="68" t="s">
        <v>919</v>
      </c>
      <c r="J1901" s="92" t="s">
        <v>847</v>
      </c>
      <c r="K1901" s="68" t="str">
        <f t="shared" si="29"/>
        <v xml:space="preserve"> Supply-side improvements delivering benefits in 2020-2025 (water)</v>
      </c>
    </row>
    <row r="1902" spans="2:11">
      <c r="B1902" s="68" t="s">
        <v>839</v>
      </c>
      <c r="C1902" s="68" t="s">
        <v>285</v>
      </c>
      <c r="D1902" s="68" t="s">
        <v>368</v>
      </c>
      <c r="E1902" s="68" t="s">
        <v>900</v>
      </c>
      <c r="F1902" s="68">
        <f>IF(Override!$G1968="",'APR Data'!$H1902,Override!$G1968)</f>
        <v>3.1489543731636553</v>
      </c>
      <c r="G1902" s="68" t="s">
        <v>300</v>
      </c>
      <c r="H1902" s="68" t="s">
        <v>888</v>
      </c>
      <c r="I1902" s="68" t="s">
        <v>919</v>
      </c>
      <c r="J1902" s="92" t="s">
        <v>848</v>
      </c>
      <c r="K1902" s="68" t="str">
        <f t="shared" si="29"/>
        <v xml:space="preserve"> Demand-side improvements delivering benefits in 2020-2025 (excl leakage and metering) (water)</v>
      </c>
    </row>
    <row r="1903" spans="2:11">
      <c r="B1903" s="68" t="s">
        <v>839</v>
      </c>
      <c r="C1903" s="68" t="s">
        <v>285</v>
      </c>
      <c r="D1903" s="68" t="s">
        <v>377</v>
      </c>
      <c r="E1903" s="68" t="s">
        <v>900</v>
      </c>
      <c r="F1903" s="68">
        <f>IF(Override!$G1969="",'APR Data'!$H1903,Override!$G1969)</f>
        <v>0</v>
      </c>
      <c r="G1903" s="68" t="s">
        <v>300</v>
      </c>
      <c r="H1903" s="68" t="s">
        <v>888</v>
      </c>
      <c r="I1903" s="68" t="s">
        <v>919</v>
      </c>
      <c r="J1903" s="92" t="s">
        <v>849</v>
      </c>
      <c r="K1903" s="68" t="str">
        <f t="shared" si="29"/>
        <v xml:space="preserve"> Leakage improvements delivering benefits in 2020-2025 (water)</v>
      </c>
    </row>
    <row r="1904" spans="2:11">
      <c r="B1904" s="68" t="s">
        <v>839</v>
      </c>
      <c r="C1904" s="68" t="s">
        <v>285</v>
      </c>
      <c r="D1904" s="68" t="s">
        <v>386</v>
      </c>
      <c r="E1904" s="68" t="s">
        <v>900</v>
      </c>
      <c r="F1904" s="68">
        <f>IF(Override!$G1970="",'APR Data'!$H1904,Override!$G1970)</f>
        <v>0</v>
      </c>
      <c r="G1904" s="68" t="s">
        <v>300</v>
      </c>
      <c r="H1904" s="68" t="s">
        <v>888</v>
      </c>
      <c r="I1904" s="68" t="s">
        <v>919</v>
      </c>
      <c r="J1904" s="92" t="s">
        <v>850</v>
      </c>
      <c r="K1904" s="68" t="str">
        <f t="shared" si="29"/>
        <v xml:space="preserve"> Internal interconnectors delivering benefits in 2020-2025 (water)</v>
      </c>
    </row>
    <row r="1905" spans="2:11">
      <c r="B1905" s="68" t="s">
        <v>839</v>
      </c>
      <c r="C1905" s="68" t="s">
        <v>285</v>
      </c>
      <c r="D1905" s="68" t="s">
        <v>827</v>
      </c>
      <c r="E1905" s="68" t="s">
        <v>900</v>
      </c>
      <c r="F1905" s="68">
        <f>IF(Override!$G1971="",'APR Data'!$H1905,Override!$G1971)</f>
        <v>0</v>
      </c>
      <c r="G1905" s="68" t="s">
        <v>300</v>
      </c>
      <c r="H1905" s="68" t="s">
        <v>888</v>
      </c>
      <c r="I1905" s="68" t="s">
        <v>919</v>
      </c>
      <c r="J1905" s="92" t="s">
        <v>851</v>
      </c>
      <c r="K1905" s="68" t="str">
        <f t="shared" si="29"/>
        <v xml:space="preserve"> Supply demand balance improvements delivering benefits starting from 2026 (water)</v>
      </c>
    </row>
    <row r="1906" spans="2:11">
      <c r="B1906" s="68" t="s">
        <v>839</v>
      </c>
      <c r="C1906" s="68" t="s">
        <v>285</v>
      </c>
      <c r="D1906" s="68" t="s">
        <v>404</v>
      </c>
      <c r="E1906" s="68" t="s">
        <v>900</v>
      </c>
      <c r="F1906" s="68">
        <f>IF(Override!$G1972="",'APR Data'!$H1906,Override!$G1972)</f>
        <v>0</v>
      </c>
      <c r="G1906" s="68" t="s">
        <v>300</v>
      </c>
      <c r="H1906" s="68" t="s">
        <v>888</v>
      </c>
      <c r="I1906" s="68" t="s">
        <v>919</v>
      </c>
      <c r="J1906" s="92" t="s">
        <v>852</v>
      </c>
      <c r="K1906" s="68" t="str">
        <f t="shared" si="29"/>
        <v xml:space="preserve"> Strategic regional water resources (water)</v>
      </c>
    </row>
    <row r="1907" spans="2:11">
      <c r="B1907" s="68" t="s">
        <v>839</v>
      </c>
      <c r="C1907" s="68" t="s">
        <v>285</v>
      </c>
      <c r="D1907" s="68" t="s">
        <v>413</v>
      </c>
      <c r="E1907" s="68" t="s">
        <v>900</v>
      </c>
      <c r="F1907" s="68">
        <f>IF(Override!$G1973="",'APR Data'!$H1907,Override!$G1973)</f>
        <v>12.367429275915912</v>
      </c>
      <c r="G1907" s="68" t="s">
        <v>300</v>
      </c>
      <c r="H1907" s="68" t="s">
        <v>888</v>
      </c>
      <c r="I1907" s="68" t="s">
        <v>919</v>
      </c>
      <c r="J1907" s="92" t="s">
        <v>853</v>
      </c>
      <c r="K1907" s="68" t="str">
        <f t="shared" si="29"/>
        <v xml:space="preserve"> Total metering expenditure  (water)</v>
      </c>
    </row>
    <row r="1908" spans="2:11">
      <c r="B1908" s="68" t="s">
        <v>839</v>
      </c>
      <c r="C1908" s="68" t="s">
        <v>285</v>
      </c>
      <c r="D1908" s="68" t="s">
        <v>422</v>
      </c>
      <c r="E1908" s="68" t="s">
        <v>900</v>
      </c>
      <c r="F1908" s="68">
        <f>IF(Override!$G1974="",'APR Data'!$H1908,Override!$G1974)</f>
        <v>85.448999999999998</v>
      </c>
      <c r="G1908" s="68" t="s">
        <v>300</v>
      </c>
      <c r="H1908" s="68" t="s">
        <v>888</v>
      </c>
      <c r="I1908" s="68" t="s">
        <v>919</v>
      </c>
      <c r="J1908" s="92" t="s">
        <v>854</v>
      </c>
      <c r="K1908" s="68" t="str">
        <f t="shared" si="29"/>
        <v xml:space="preserve"> Improvments to taste, odour and colour (water)</v>
      </c>
    </row>
    <row r="1909" spans="2:11">
      <c r="B1909" s="68" t="s">
        <v>839</v>
      </c>
      <c r="C1909" s="68" t="s">
        <v>285</v>
      </c>
      <c r="D1909" s="68" t="s">
        <v>431</v>
      </c>
      <c r="E1909" s="68" t="s">
        <v>900</v>
      </c>
      <c r="F1909" s="68">
        <f>IF(Override!$G1975="",'APR Data'!$H1909,Override!$G1975)</f>
        <v>0</v>
      </c>
      <c r="G1909" s="68" t="s">
        <v>300</v>
      </c>
      <c r="H1909" s="68" t="s">
        <v>888</v>
      </c>
      <c r="I1909" s="68" t="s">
        <v>920</v>
      </c>
      <c r="J1909" s="92" t="s">
        <v>855</v>
      </c>
      <c r="K1909" s="68" t="str">
        <f t="shared" si="29"/>
        <v xml:space="preserve"> Addressing raw water deterioration (grey solutions) (water)</v>
      </c>
    </row>
    <row r="1910" spans="2:11">
      <c r="B1910" s="68" t="s">
        <v>839</v>
      </c>
      <c r="C1910" s="68" t="s">
        <v>285</v>
      </c>
      <c r="D1910" s="68" t="s">
        <v>438</v>
      </c>
      <c r="E1910" s="68" t="s">
        <v>900</v>
      </c>
      <c r="F1910" s="68">
        <f>IF(Override!$G1976="",'APR Data'!$H1910,Override!$G1976)</f>
        <v>0</v>
      </c>
      <c r="G1910" s="68" t="s">
        <v>300</v>
      </c>
      <c r="H1910" s="68" t="s">
        <v>888</v>
      </c>
      <c r="I1910" s="68" t="s">
        <v>920</v>
      </c>
      <c r="J1910" s="92" t="s">
        <v>856</v>
      </c>
      <c r="K1910" s="68" t="str">
        <f t="shared" si="29"/>
        <v xml:space="preserve"> Addressing raw water deterioration (green solutions) (water)</v>
      </c>
    </row>
    <row r="1911" spans="2:11">
      <c r="B1911" s="68" t="s">
        <v>839</v>
      </c>
      <c r="C1911" s="68" t="s">
        <v>285</v>
      </c>
      <c r="D1911" s="68" t="s">
        <v>444</v>
      </c>
      <c r="E1911" s="68" t="s">
        <v>900</v>
      </c>
      <c r="F1911" s="68">
        <f>IF(Override!$G1977="",'APR Data'!$H1911,Override!$G1977)</f>
        <v>13.779269336711078</v>
      </c>
      <c r="G1911" s="68" t="s">
        <v>300</v>
      </c>
      <c r="H1911" s="68" t="s">
        <v>888</v>
      </c>
      <c r="I1911" s="68" t="s">
        <v>919</v>
      </c>
      <c r="J1911" s="92" t="s">
        <v>857</v>
      </c>
      <c r="K1911" s="68" t="str">
        <f t="shared" si="29"/>
        <v xml:space="preserve"> Addressing raw water deterioration (total) (water)</v>
      </c>
    </row>
    <row r="1912" spans="2:11">
      <c r="B1912" s="68" t="s">
        <v>839</v>
      </c>
      <c r="C1912" s="68" t="s">
        <v>285</v>
      </c>
      <c r="D1912" s="68" t="s">
        <v>452</v>
      </c>
      <c r="E1912" s="68" t="s">
        <v>900</v>
      </c>
      <c r="F1912" s="68">
        <f>IF(Override!$G1978="",'APR Data'!$H1912,Override!$G1978)</f>
        <v>0</v>
      </c>
      <c r="G1912" s="68" t="s">
        <v>300</v>
      </c>
      <c r="H1912" s="68" t="s">
        <v>888</v>
      </c>
      <c r="I1912" s="68" t="s">
        <v>919</v>
      </c>
      <c r="J1912" s="92" t="s">
        <v>858</v>
      </c>
      <c r="K1912" s="68" t="str">
        <f t="shared" si="29"/>
        <v xml:space="preserve"> Improvements to river flow (water)</v>
      </c>
    </row>
    <row r="1913" spans="2:11">
      <c r="B1913" s="68" t="s">
        <v>839</v>
      </c>
      <c r="C1913" s="68" t="s">
        <v>285</v>
      </c>
      <c r="D1913" s="68" t="s">
        <v>461</v>
      </c>
      <c r="E1913" s="68" t="s">
        <v>900</v>
      </c>
      <c r="F1913" s="68">
        <f>IF(Override!$G1979="",'APR Data'!$H1913,Override!$G1979)</f>
        <v>2.0335217286077891</v>
      </c>
      <c r="G1913" s="68" t="s">
        <v>300</v>
      </c>
      <c r="H1913" s="68" t="s">
        <v>888</v>
      </c>
      <c r="I1913" s="68" t="s">
        <v>919</v>
      </c>
      <c r="J1913" s="92" t="s">
        <v>859</v>
      </c>
      <c r="K1913" s="68" t="str">
        <f t="shared" si="29"/>
        <v xml:space="preserve"> Enhancing resilience to low probability high consequence events (water)</v>
      </c>
    </row>
    <row r="1914" spans="2:11">
      <c r="B1914" s="68" t="s">
        <v>839</v>
      </c>
      <c r="C1914" s="68" t="s">
        <v>285</v>
      </c>
      <c r="D1914" s="68" t="s">
        <v>470</v>
      </c>
      <c r="E1914" s="68" t="s">
        <v>900</v>
      </c>
      <c r="F1914" s="68">
        <f>IF(Override!$G1980="",'APR Data'!$H1914,Override!$G1980)</f>
        <v>0</v>
      </c>
      <c r="G1914" s="68" t="s">
        <v>300</v>
      </c>
      <c r="H1914" s="68" t="s">
        <v>888</v>
      </c>
      <c r="I1914" s="68" t="s">
        <v>920</v>
      </c>
      <c r="J1914" s="92" t="s">
        <v>860</v>
      </c>
      <c r="K1914" s="68" t="str">
        <f t="shared" si="29"/>
        <v xml:space="preserve"> Conditioning water to reduce plumbosolvency (water)</v>
      </c>
    </row>
    <row r="1915" spans="2:11">
      <c r="B1915" s="68" t="s">
        <v>839</v>
      </c>
      <c r="C1915" s="68" t="s">
        <v>285</v>
      </c>
      <c r="D1915" s="68" t="s">
        <v>479</v>
      </c>
      <c r="E1915" s="68" t="s">
        <v>900</v>
      </c>
      <c r="F1915" s="68">
        <f>IF(Override!$G1981="",'APR Data'!$H1915,Override!$G1981)</f>
        <v>0</v>
      </c>
      <c r="G1915" s="68" t="s">
        <v>300</v>
      </c>
      <c r="H1915" s="68" t="s">
        <v>888</v>
      </c>
      <c r="I1915" s="68" t="s">
        <v>920</v>
      </c>
      <c r="J1915" s="92" t="s">
        <v>861</v>
      </c>
      <c r="K1915" s="68" t="str">
        <f t="shared" si="29"/>
        <v xml:space="preserve"> Lead communication pipes replaced or relined for water quality(water)</v>
      </c>
    </row>
    <row r="1916" spans="2:11">
      <c r="B1916" s="68" t="s">
        <v>839</v>
      </c>
      <c r="C1916" s="68" t="s">
        <v>285</v>
      </c>
      <c r="D1916" s="68" t="s">
        <v>488</v>
      </c>
      <c r="E1916" s="68" t="s">
        <v>900</v>
      </c>
      <c r="F1916" s="68">
        <f>IF(Override!$G1982="",'APR Data'!$H1916,Override!$G1982)</f>
        <v>0</v>
      </c>
      <c r="G1916" s="68" t="s">
        <v>300</v>
      </c>
      <c r="H1916" s="68" t="s">
        <v>888</v>
      </c>
      <c r="I1916" s="68" t="s">
        <v>920</v>
      </c>
      <c r="J1916" s="92" t="s">
        <v>862</v>
      </c>
      <c r="K1916" s="68" t="str">
        <f t="shared" si="29"/>
        <v xml:space="preserve"> Other lead reduction related activity (water)</v>
      </c>
    </row>
    <row r="1917" spans="2:11">
      <c r="B1917" s="68" t="s">
        <v>839</v>
      </c>
      <c r="C1917" s="68" t="s">
        <v>285</v>
      </c>
      <c r="D1917" s="68" t="s">
        <v>497</v>
      </c>
      <c r="E1917" s="68" t="s">
        <v>900</v>
      </c>
      <c r="F1917" s="68">
        <f>IF(Override!$G1983="",'APR Data'!$H1917,Override!$G1983)</f>
        <v>3.200005715087467</v>
      </c>
      <c r="G1917" s="68" t="s">
        <v>300</v>
      </c>
      <c r="H1917" s="68" t="s">
        <v>888</v>
      </c>
      <c r="I1917" s="68" t="s">
        <v>919</v>
      </c>
      <c r="J1917" s="92" t="s">
        <v>863</v>
      </c>
      <c r="K1917" s="68" t="str">
        <f t="shared" si="29"/>
        <v xml:space="preserve"> Meeting lead standards (Total) (water)</v>
      </c>
    </row>
    <row r="1918" spans="2:11">
      <c r="B1918" s="68" t="s">
        <v>839</v>
      </c>
      <c r="C1918" s="68" t="s">
        <v>285</v>
      </c>
      <c r="D1918" s="68" t="s">
        <v>506</v>
      </c>
      <c r="E1918" s="68" t="s">
        <v>900</v>
      </c>
      <c r="F1918" s="68">
        <f>IF(Override!$G1984="",'APR Data'!$H1918,Override!$G1984)</f>
        <v>0</v>
      </c>
      <c r="G1918" s="68" t="s">
        <v>300</v>
      </c>
      <c r="H1918" s="68" t="s">
        <v>888</v>
      </c>
      <c r="I1918" s="68" t="s">
        <v>919</v>
      </c>
      <c r="J1918" s="92" t="s">
        <v>864</v>
      </c>
      <c r="K1918" s="68" t="str">
        <f t="shared" si="29"/>
        <v xml:space="preserve"> Security - SEMD (water)</v>
      </c>
    </row>
    <row r="1919" spans="2:11">
      <c r="B1919" s="68" t="s">
        <v>839</v>
      </c>
      <c r="C1919" s="68" t="s">
        <v>285</v>
      </c>
      <c r="D1919" s="68" t="s">
        <v>515</v>
      </c>
      <c r="E1919" s="68" t="s">
        <v>900</v>
      </c>
      <c r="F1919" s="68">
        <f>IF(Override!$G1985="",'APR Data'!$H1919,Override!$G1985)</f>
        <v>0</v>
      </c>
      <c r="G1919" s="68" t="s">
        <v>300</v>
      </c>
      <c r="H1919" s="68" t="s">
        <v>888</v>
      </c>
      <c r="I1919" s="68" t="s">
        <v>919</v>
      </c>
      <c r="J1919" s="92" t="s">
        <v>865</v>
      </c>
      <c r="K1919" s="68" t="str">
        <f t="shared" si="29"/>
        <v xml:space="preserve"> Security - Non-SEMD (water)</v>
      </c>
    </row>
    <row r="1920" spans="2:11">
      <c r="B1920" s="68" t="s">
        <v>839</v>
      </c>
      <c r="C1920" s="68" t="s">
        <v>285</v>
      </c>
      <c r="D1920" s="68" t="s">
        <v>524</v>
      </c>
      <c r="E1920" s="68" t="s">
        <v>900</v>
      </c>
      <c r="F1920" s="68">
        <f>IF(Override!$G1986="",'APR Data'!$H1920,Override!$G1986)</f>
        <v>0</v>
      </c>
      <c r="G1920" s="68" t="s">
        <v>300</v>
      </c>
      <c r="H1920" s="68" t="s">
        <v>888</v>
      </c>
      <c r="I1920" s="68" t="s">
        <v>919</v>
      </c>
      <c r="J1920" s="92" t="s">
        <v>866</v>
      </c>
      <c r="K1920" s="68" t="str">
        <f t="shared" si="29"/>
        <v xml:space="preserve"> *Additional lines total (water)</v>
      </c>
    </row>
    <row r="1921" spans="2:11">
      <c r="B1921" s="68" t="s">
        <v>839</v>
      </c>
      <c r="C1921" s="68" t="s">
        <v>285</v>
      </c>
      <c r="D1921" s="68" t="s">
        <v>308</v>
      </c>
      <c r="E1921" s="68" t="s">
        <v>900</v>
      </c>
      <c r="F1921" s="68">
        <f>IF(Override!$G1987="",'APR Data'!$H1921,Override!$G1987)</f>
        <v>0.36044277560978932</v>
      </c>
      <c r="G1921" s="68" t="s">
        <v>300</v>
      </c>
      <c r="H1921" s="68" t="s">
        <v>889</v>
      </c>
      <c r="I1921" s="68" t="s">
        <v>919</v>
      </c>
      <c r="J1921" s="92" t="s">
        <v>841</v>
      </c>
      <c r="K1921" s="68" t="str">
        <f t="shared" si="29"/>
        <v xml:space="preserve"> Ecological improvements at abstractions (water)</v>
      </c>
    </row>
    <row r="1922" spans="2:11">
      <c r="B1922" s="68" t="s">
        <v>839</v>
      </c>
      <c r="C1922" s="68" t="s">
        <v>285</v>
      </c>
      <c r="D1922" s="68" t="s">
        <v>317</v>
      </c>
      <c r="E1922" s="68" t="s">
        <v>900</v>
      </c>
      <c r="F1922" s="68">
        <f>IF(Override!$G1988="",'APR Data'!$H1922,Override!$G1988)</f>
        <v>3.4503952396227962</v>
      </c>
      <c r="G1922" s="68" t="s">
        <v>300</v>
      </c>
      <c r="H1922" s="68" t="s">
        <v>889</v>
      </c>
      <c r="I1922" s="68" t="s">
        <v>919</v>
      </c>
      <c r="J1922" s="68" t="s">
        <v>842</v>
      </c>
      <c r="K1922" s="68" t="str">
        <f t="shared" si="29"/>
        <v xml:space="preserve"> Eels Regulations (measures at intakes) (water)</v>
      </c>
    </row>
    <row r="1923" spans="2:11">
      <c r="B1923" s="68" t="s">
        <v>839</v>
      </c>
      <c r="C1923" s="68" t="s">
        <v>285</v>
      </c>
      <c r="D1923" s="68" t="s">
        <v>326</v>
      </c>
      <c r="E1923" s="68" t="s">
        <v>900</v>
      </c>
      <c r="F1923" s="68">
        <f>IF(Override!$G1989="",'APR Data'!$H1923,Override!$G1989)</f>
        <v>0.29512764177445866</v>
      </c>
      <c r="G1923" s="68" t="s">
        <v>300</v>
      </c>
      <c r="H1923" s="68" t="s">
        <v>889</v>
      </c>
      <c r="I1923" s="68" t="s">
        <v>919</v>
      </c>
      <c r="J1923" s="68" t="s">
        <v>843</v>
      </c>
      <c r="K1923" s="68" t="str">
        <f t="shared" si="29"/>
        <v xml:space="preserve"> Invasive Non Native Species (water)</v>
      </c>
    </row>
    <row r="1924" spans="2:11">
      <c r="B1924" s="68" t="s">
        <v>839</v>
      </c>
      <c r="C1924" s="68" t="s">
        <v>285</v>
      </c>
      <c r="D1924" s="68" t="s">
        <v>335</v>
      </c>
      <c r="E1924" s="68" t="s">
        <v>900</v>
      </c>
      <c r="F1924" s="68">
        <f>IF(Override!$G1990="",'APR Data'!$H1924,Override!$G1990)</f>
        <v>3.1194234176258657</v>
      </c>
      <c r="G1924" s="68" t="s">
        <v>300</v>
      </c>
      <c r="H1924" s="68" t="s">
        <v>889</v>
      </c>
      <c r="I1924" s="68" t="s">
        <v>919</v>
      </c>
      <c r="J1924" s="92" t="s">
        <v>844</v>
      </c>
      <c r="K1924" s="68" t="str">
        <f t="shared" si="29"/>
        <v xml:space="preserve"> Drinking Water Protected Areas (schemes) (water)</v>
      </c>
    </row>
    <row r="1925" spans="2:11">
      <c r="B1925" s="68" t="s">
        <v>839</v>
      </c>
      <c r="C1925" s="68" t="s">
        <v>285</v>
      </c>
      <c r="D1925" s="68" t="s">
        <v>344</v>
      </c>
      <c r="E1925" s="68" t="s">
        <v>900</v>
      </c>
      <c r="F1925" s="68">
        <f>IF(Override!$G1991="",'APR Data'!$H1925,Override!$G1991)</f>
        <v>3.7142073249533172</v>
      </c>
      <c r="G1925" s="68" t="s">
        <v>300</v>
      </c>
      <c r="H1925" s="68" t="s">
        <v>889</v>
      </c>
      <c r="I1925" s="68" t="s">
        <v>919</v>
      </c>
      <c r="J1925" s="68" t="s">
        <v>845</v>
      </c>
      <c r="K1925" s="68" t="str">
        <f t="shared" si="29"/>
        <v xml:space="preserve"> Water Framework Directive measure (water)</v>
      </c>
    </row>
    <row r="1926" spans="2:11">
      <c r="B1926" s="68" t="s">
        <v>839</v>
      </c>
      <c r="C1926" s="68" t="s">
        <v>285</v>
      </c>
      <c r="D1926" s="68" t="s">
        <v>353</v>
      </c>
      <c r="E1926" s="68" t="s">
        <v>900</v>
      </c>
      <c r="F1926" s="68">
        <f>IF(Override!$G1992="",'APR Data'!$H1926,Override!$G1992)</f>
        <v>0</v>
      </c>
      <c r="G1926" s="68" t="s">
        <v>300</v>
      </c>
      <c r="H1926" s="68" t="s">
        <v>889</v>
      </c>
      <c r="I1926" s="68" t="s">
        <v>919</v>
      </c>
      <c r="J1926" s="68" t="s">
        <v>846</v>
      </c>
      <c r="K1926" s="68" t="str">
        <f t="shared" si="29"/>
        <v xml:space="preserve"> Investigations (water)</v>
      </c>
    </row>
    <row r="1927" spans="2:11">
      <c r="B1927" s="68" t="s">
        <v>839</v>
      </c>
      <c r="C1927" s="68" t="s">
        <v>285</v>
      </c>
      <c r="D1927" s="68" t="s">
        <v>362</v>
      </c>
      <c r="E1927" s="68" t="s">
        <v>900</v>
      </c>
      <c r="F1927" s="68">
        <f>IF(Override!$G1993="",'APR Data'!$H1927,Override!$G1993)</f>
        <v>3.6386758355989128</v>
      </c>
      <c r="G1927" s="68" t="s">
        <v>300</v>
      </c>
      <c r="H1927" s="68" t="s">
        <v>889</v>
      </c>
      <c r="I1927" s="68" t="s">
        <v>919</v>
      </c>
      <c r="J1927" s="92" t="s">
        <v>847</v>
      </c>
      <c r="K1927" s="68" t="str">
        <f t="shared" ref="K1927:K1990" si="30">RIGHT(D1927,LEN(D1927)-15)</f>
        <v xml:space="preserve"> Supply-side improvements delivering benefits in 2020-2025 (water)</v>
      </c>
    </row>
    <row r="1928" spans="2:11">
      <c r="B1928" s="68" t="s">
        <v>839</v>
      </c>
      <c r="C1928" s="68" t="s">
        <v>285</v>
      </c>
      <c r="D1928" s="68" t="s">
        <v>371</v>
      </c>
      <c r="E1928" s="68" t="s">
        <v>900</v>
      </c>
      <c r="F1928" s="68">
        <f>IF(Override!$G1994="",'APR Data'!$H1928,Override!$G1994)</f>
        <v>3.6262146169838485</v>
      </c>
      <c r="G1928" s="68" t="s">
        <v>300</v>
      </c>
      <c r="H1928" s="68" t="s">
        <v>889</v>
      </c>
      <c r="I1928" s="68" t="s">
        <v>919</v>
      </c>
      <c r="J1928" s="92" t="s">
        <v>848</v>
      </c>
      <c r="K1928" s="68" t="str">
        <f t="shared" si="30"/>
        <v xml:space="preserve"> Demand-side improvements delivering benefits in 2020-2025 (excl leakage and metering) (water)</v>
      </c>
    </row>
    <row r="1929" spans="2:11">
      <c r="B1929" s="68" t="s">
        <v>839</v>
      </c>
      <c r="C1929" s="68" t="s">
        <v>285</v>
      </c>
      <c r="D1929" s="68" t="s">
        <v>380</v>
      </c>
      <c r="E1929" s="68" t="s">
        <v>900</v>
      </c>
      <c r="F1929" s="68">
        <f>IF(Override!$G1995="",'APR Data'!$H1929,Override!$G1995)</f>
        <v>0</v>
      </c>
      <c r="G1929" s="68" t="s">
        <v>300</v>
      </c>
      <c r="H1929" s="68" t="s">
        <v>889</v>
      </c>
      <c r="I1929" s="68" t="s">
        <v>919</v>
      </c>
      <c r="J1929" s="92" t="s">
        <v>849</v>
      </c>
      <c r="K1929" s="68" t="str">
        <f t="shared" si="30"/>
        <v xml:space="preserve"> Leakage improvements delivering benefits in 2020-2025 (water)</v>
      </c>
    </row>
    <row r="1930" spans="2:11">
      <c r="B1930" s="68" t="s">
        <v>839</v>
      </c>
      <c r="C1930" s="68" t="s">
        <v>285</v>
      </c>
      <c r="D1930" s="68" t="s">
        <v>389</v>
      </c>
      <c r="E1930" s="68" t="s">
        <v>900</v>
      </c>
      <c r="F1930" s="68">
        <f>IF(Override!$G1996="",'APR Data'!$H1930,Override!$G1996)</f>
        <v>0</v>
      </c>
      <c r="G1930" s="68" t="s">
        <v>300</v>
      </c>
      <c r="H1930" s="68" t="s">
        <v>889</v>
      </c>
      <c r="I1930" s="68" t="s">
        <v>919</v>
      </c>
      <c r="J1930" s="92" t="s">
        <v>850</v>
      </c>
      <c r="K1930" s="68" t="str">
        <f t="shared" si="30"/>
        <v xml:space="preserve"> Internal interconnectors delivering benefits in 2020-2025 (water)</v>
      </c>
    </row>
    <row r="1931" spans="2:11">
      <c r="B1931" s="68" t="s">
        <v>839</v>
      </c>
      <c r="C1931" s="68" t="s">
        <v>285</v>
      </c>
      <c r="D1931" s="68" t="s">
        <v>828</v>
      </c>
      <c r="E1931" s="68" t="s">
        <v>900</v>
      </c>
      <c r="F1931" s="68">
        <f>IF(Override!$G1997="",'APR Data'!$H1931,Override!$G1997)</f>
        <v>0</v>
      </c>
      <c r="G1931" s="68" t="s">
        <v>300</v>
      </c>
      <c r="H1931" s="68" t="s">
        <v>889</v>
      </c>
      <c r="I1931" s="68" t="s">
        <v>919</v>
      </c>
      <c r="J1931" s="92" t="s">
        <v>851</v>
      </c>
      <c r="K1931" s="68" t="str">
        <f t="shared" si="30"/>
        <v xml:space="preserve"> Supply demand balance improvements delivering benefits starting from 2026 (water)</v>
      </c>
    </row>
    <row r="1932" spans="2:11">
      <c r="B1932" s="68" t="s">
        <v>839</v>
      </c>
      <c r="C1932" s="68" t="s">
        <v>285</v>
      </c>
      <c r="D1932" s="68" t="s">
        <v>407</v>
      </c>
      <c r="E1932" s="68" t="s">
        <v>900</v>
      </c>
      <c r="F1932" s="68">
        <f>IF(Override!$G1998="",'APR Data'!$H1932,Override!$G1998)</f>
        <v>0</v>
      </c>
      <c r="G1932" s="68" t="s">
        <v>300</v>
      </c>
      <c r="H1932" s="68" t="s">
        <v>889</v>
      </c>
      <c r="I1932" s="68" t="s">
        <v>919</v>
      </c>
      <c r="J1932" s="92" t="s">
        <v>852</v>
      </c>
      <c r="K1932" s="68" t="str">
        <f t="shared" si="30"/>
        <v xml:space="preserve"> Strategic regional water resources (water)</v>
      </c>
    </row>
    <row r="1933" spans="2:11">
      <c r="B1933" s="68" t="s">
        <v>839</v>
      </c>
      <c r="C1933" s="68" t="s">
        <v>285</v>
      </c>
      <c r="D1933" s="68" t="s">
        <v>416</v>
      </c>
      <c r="E1933" s="68" t="s">
        <v>900</v>
      </c>
      <c r="F1933" s="68">
        <f>IF(Override!$G1999="",'APR Data'!$H1933,Override!$G1999)</f>
        <v>14.241855390805148</v>
      </c>
      <c r="G1933" s="68" t="s">
        <v>300</v>
      </c>
      <c r="H1933" s="68" t="s">
        <v>889</v>
      </c>
      <c r="I1933" s="68" t="s">
        <v>919</v>
      </c>
      <c r="J1933" s="92" t="s">
        <v>853</v>
      </c>
      <c r="K1933" s="68" t="str">
        <f t="shared" si="30"/>
        <v xml:space="preserve"> Total metering expenditure  (water)</v>
      </c>
    </row>
    <row r="1934" spans="2:11">
      <c r="B1934" s="68" t="s">
        <v>839</v>
      </c>
      <c r="C1934" s="68" t="s">
        <v>285</v>
      </c>
      <c r="D1934" s="68" t="s">
        <v>425</v>
      </c>
      <c r="E1934" s="68" t="s">
        <v>900</v>
      </c>
      <c r="F1934" s="68">
        <f>IF(Override!$G2000="",'APR Data'!$H1934,Override!$G2000)</f>
        <v>96.831999999999994</v>
      </c>
      <c r="G1934" s="68" t="s">
        <v>300</v>
      </c>
      <c r="H1934" s="68" t="s">
        <v>889</v>
      </c>
      <c r="I1934" s="68" t="s">
        <v>919</v>
      </c>
      <c r="J1934" s="92" t="s">
        <v>854</v>
      </c>
      <c r="K1934" s="68" t="str">
        <f t="shared" si="30"/>
        <v xml:space="preserve"> Improvments to taste, odour and colour (water)</v>
      </c>
    </row>
    <row r="1935" spans="2:11">
      <c r="B1935" s="68" t="s">
        <v>839</v>
      </c>
      <c r="C1935" s="68" t="s">
        <v>285</v>
      </c>
      <c r="D1935" s="68" t="s">
        <v>434</v>
      </c>
      <c r="E1935" s="68" t="s">
        <v>900</v>
      </c>
      <c r="F1935" s="68">
        <f>IF(Override!$G2001="",'APR Data'!$H1935,Override!$G2001)</f>
        <v>0</v>
      </c>
      <c r="G1935" s="68" t="s">
        <v>300</v>
      </c>
      <c r="H1935" s="68" t="s">
        <v>889</v>
      </c>
      <c r="I1935" s="68" t="s">
        <v>920</v>
      </c>
      <c r="J1935" s="92" t="s">
        <v>855</v>
      </c>
      <c r="K1935" s="68" t="str">
        <f t="shared" si="30"/>
        <v xml:space="preserve"> Addressing raw water deterioration (grey solutions) (water)</v>
      </c>
    </row>
    <row r="1936" spans="2:11">
      <c r="B1936" s="68" t="s">
        <v>839</v>
      </c>
      <c r="C1936" s="68" t="s">
        <v>285</v>
      </c>
      <c r="D1936" s="68" t="s">
        <v>440</v>
      </c>
      <c r="E1936" s="68" t="s">
        <v>900</v>
      </c>
      <c r="F1936" s="68">
        <f>IF(Override!$G2002="",'APR Data'!$H1936,Override!$G2002)</f>
        <v>0</v>
      </c>
      <c r="G1936" s="68" t="s">
        <v>300</v>
      </c>
      <c r="H1936" s="68" t="s">
        <v>889</v>
      </c>
      <c r="I1936" s="68" t="s">
        <v>920</v>
      </c>
      <c r="J1936" s="92" t="s">
        <v>856</v>
      </c>
      <c r="K1936" s="68" t="str">
        <f t="shared" si="30"/>
        <v xml:space="preserve"> Addressing raw water deterioration (green solutions) (water)</v>
      </c>
    </row>
    <row r="1937" spans="2:11">
      <c r="B1937" s="68" t="s">
        <v>839</v>
      </c>
      <c r="C1937" s="68" t="s">
        <v>285</v>
      </c>
      <c r="D1937" s="68" t="s">
        <v>446</v>
      </c>
      <c r="E1937" s="68" t="s">
        <v>900</v>
      </c>
      <c r="F1937" s="68">
        <f>IF(Override!$G2003="",'APR Data'!$H1937,Override!$G2003)</f>
        <v>15.851293139293137</v>
      </c>
      <c r="G1937" s="68" t="s">
        <v>300</v>
      </c>
      <c r="H1937" s="68" t="s">
        <v>889</v>
      </c>
      <c r="I1937" s="68" t="s">
        <v>919</v>
      </c>
      <c r="J1937" s="92" t="s">
        <v>857</v>
      </c>
      <c r="K1937" s="68" t="str">
        <f t="shared" si="30"/>
        <v xml:space="preserve"> Addressing raw water deterioration (total) (water)</v>
      </c>
    </row>
    <row r="1938" spans="2:11">
      <c r="B1938" s="68" t="s">
        <v>839</v>
      </c>
      <c r="C1938" s="68" t="s">
        <v>285</v>
      </c>
      <c r="D1938" s="68" t="s">
        <v>455</v>
      </c>
      <c r="E1938" s="68" t="s">
        <v>900</v>
      </c>
      <c r="F1938" s="68">
        <f>IF(Override!$G2004="",'APR Data'!$H1938,Override!$G2004)</f>
        <v>0</v>
      </c>
      <c r="G1938" s="68" t="s">
        <v>300</v>
      </c>
      <c r="H1938" s="68" t="s">
        <v>889</v>
      </c>
      <c r="I1938" s="68" t="s">
        <v>919</v>
      </c>
      <c r="J1938" s="92" t="s">
        <v>858</v>
      </c>
      <c r="K1938" s="68" t="str">
        <f t="shared" si="30"/>
        <v xml:space="preserve"> Improvements to river flow (water)</v>
      </c>
    </row>
    <row r="1939" spans="2:11">
      <c r="B1939" s="68" t="s">
        <v>839</v>
      </c>
      <c r="C1939" s="68" t="s">
        <v>285</v>
      </c>
      <c r="D1939" s="68" t="s">
        <v>464</v>
      </c>
      <c r="E1939" s="68" t="s">
        <v>900</v>
      </c>
      <c r="F1939" s="68">
        <f>IF(Override!$G2005="",'APR Data'!$H1939,Override!$G2005)</f>
        <v>2.3338616344154803</v>
      </c>
      <c r="G1939" s="68" t="s">
        <v>300</v>
      </c>
      <c r="H1939" s="68" t="s">
        <v>889</v>
      </c>
      <c r="I1939" s="68" t="s">
        <v>919</v>
      </c>
      <c r="J1939" s="92" t="s">
        <v>859</v>
      </c>
      <c r="K1939" s="68" t="str">
        <f t="shared" si="30"/>
        <v xml:space="preserve"> Enhancing resilience to low probability high consequence events (water)</v>
      </c>
    </row>
    <row r="1940" spans="2:11">
      <c r="B1940" s="68" t="s">
        <v>839</v>
      </c>
      <c r="C1940" s="68" t="s">
        <v>285</v>
      </c>
      <c r="D1940" s="68" t="s">
        <v>473</v>
      </c>
      <c r="E1940" s="68" t="s">
        <v>900</v>
      </c>
      <c r="F1940" s="68">
        <f>IF(Override!$G2006="",'APR Data'!$H1940,Override!$G2006)</f>
        <v>0</v>
      </c>
      <c r="G1940" s="68" t="s">
        <v>300</v>
      </c>
      <c r="H1940" s="68" t="s">
        <v>889</v>
      </c>
      <c r="I1940" s="68" t="s">
        <v>920</v>
      </c>
      <c r="J1940" s="92" t="s">
        <v>860</v>
      </c>
      <c r="K1940" s="68" t="str">
        <f t="shared" si="30"/>
        <v xml:space="preserve"> Conditioning water to reduce plumbosolvency (water)</v>
      </c>
    </row>
    <row r="1941" spans="2:11">
      <c r="B1941" s="68" t="s">
        <v>839</v>
      </c>
      <c r="C1941" s="68" t="s">
        <v>285</v>
      </c>
      <c r="D1941" s="68" t="s">
        <v>482</v>
      </c>
      <c r="E1941" s="68" t="s">
        <v>900</v>
      </c>
      <c r="F1941" s="68">
        <f>IF(Override!$G2007="",'APR Data'!$H1941,Override!$G2007)</f>
        <v>0</v>
      </c>
      <c r="G1941" s="68" t="s">
        <v>300</v>
      </c>
      <c r="H1941" s="68" t="s">
        <v>889</v>
      </c>
      <c r="I1941" s="68" t="s">
        <v>920</v>
      </c>
      <c r="J1941" s="92" t="s">
        <v>861</v>
      </c>
      <c r="K1941" s="68" t="str">
        <f t="shared" si="30"/>
        <v xml:space="preserve"> Lead communication pipes replaced or relined for water quality(water)</v>
      </c>
    </row>
    <row r="1942" spans="2:11">
      <c r="B1942" s="68" t="s">
        <v>839</v>
      </c>
      <c r="C1942" s="68" t="s">
        <v>285</v>
      </c>
      <c r="D1942" s="68" t="s">
        <v>491</v>
      </c>
      <c r="E1942" s="68" t="s">
        <v>900</v>
      </c>
      <c r="F1942" s="68">
        <f>IF(Override!$G2008="",'APR Data'!$H1942,Override!$G2008)</f>
        <v>0</v>
      </c>
      <c r="G1942" s="68" t="s">
        <v>300</v>
      </c>
      <c r="H1942" s="68" t="s">
        <v>889</v>
      </c>
      <c r="I1942" s="68" t="s">
        <v>920</v>
      </c>
      <c r="J1942" s="92" t="s">
        <v>862</v>
      </c>
      <c r="K1942" s="68" t="str">
        <f t="shared" si="30"/>
        <v xml:space="preserve"> Other lead reduction related activity (water)</v>
      </c>
    </row>
    <row r="1943" spans="2:11">
      <c r="B1943" s="68" t="s">
        <v>839</v>
      </c>
      <c r="C1943" s="68" t="s">
        <v>285</v>
      </c>
      <c r="D1943" s="68" t="s">
        <v>500</v>
      </c>
      <c r="E1943" s="68" t="s">
        <v>900</v>
      </c>
      <c r="F1943" s="68">
        <f>IF(Override!$G2009="",'APR Data'!$H1943,Override!$G2009)</f>
        <v>3.6850033767951809</v>
      </c>
      <c r="G1943" s="68" t="s">
        <v>300</v>
      </c>
      <c r="H1943" s="68" t="s">
        <v>889</v>
      </c>
      <c r="I1943" s="68" t="s">
        <v>919</v>
      </c>
      <c r="J1943" s="92" t="s">
        <v>863</v>
      </c>
      <c r="K1943" s="68" t="str">
        <f t="shared" si="30"/>
        <v xml:space="preserve"> Meeting lead standards (Total) (water)</v>
      </c>
    </row>
    <row r="1944" spans="2:11">
      <c r="B1944" s="68" t="s">
        <v>839</v>
      </c>
      <c r="C1944" s="68" t="s">
        <v>285</v>
      </c>
      <c r="D1944" s="68" t="s">
        <v>509</v>
      </c>
      <c r="E1944" s="68" t="s">
        <v>900</v>
      </c>
      <c r="F1944" s="68">
        <f>IF(Override!$G2010="",'APR Data'!$H1944,Override!$G2010)</f>
        <v>0</v>
      </c>
      <c r="G1944" s="68" t="s">
        <v>300</v>
      </c>
      <c r="H1944" s="68" t="s">
        <v>889</v>
      </c>
      <c r="I1944" s="68" t="s">
        <v>919</v>
      </c>
      <c r="J1944" s="92" t="s">
        <v>864</v>
      </c>
      <c r="K1944" s="68" t="str">
        <f t="shared" si="30"/>
        <v xml:space="preserve"> Security - SEMD (water)</v>
      </c>
    </row>
    <row r="1945" spans="2:11">
      <c r="B1945" s="68" t="s">
        <v>839</v>
      </c>
      <c r="C1945" s="68" t="s">
        <v>285</v>
      </c>
      <c r="D1945" s="68" t="s">
        <v>518</v>
      </c>
      <c r="E1945" s="68" t="s">
        <v>900</v>
      </c>
      <c r="F1945" s="68">
        <f>IF(Override!$G2011="",'APR Data'!$H1945,Override!$G2011)</f>
        <v>0</v>
      </c>
      <c r="G1945" s="68" t="s">
        <v>300</v>
      </c>
      <c r="H1945" s="68" t="s">
        <v>889</v>
      </c>
      <c r="I1945" s="68" t="s">
        <v>919</v>
      </c>
      <c r="J1945" s="92" t="s">
        <v>865</v>
      </c>
      <c r="K1945" s="68" t="str">
        <f t="shared" si="30"/>
        <v xml:space="preserve"> Security - Non-SEMD (water)</v>
      </c>
    </row>
    <row r="1946" spans="2:11">
      <c r="B1946" s="68" t="s">
        <v>839</v>
      </c>
      <c r="C1946" s="68" t="s">
        <v>285</v>
      </c>
      <c r="D1946" s="68" t="s">
        <v>527</v>
      </c>
      <c r="E1946" s="68" t="s">
        <v>900</v>
      </c>
      <c r="F1946" s="68">
        <f>IF(Override!$G2012="",'APR Data'!$H1946,Override!$G2012)</f>
        <v>0</v>
      </c>
      <c r="G1946" s="68" t="s">
        <v>300</v>
      </c>
      <c r="H1946" s="68" t="s">
        <v>889</v>
      </c>
      <c r="I1946" s="68" t="s">
        <v>919</v>
      </c>
      <c r="J1946" s="92" t="s">
        <v>866</v>
      </c>
      <c r="K1946" s="68" t="str">
        <f t="shared" si="30"/>
        <v xml:space="preserve"> *Additional lines total (water)</v>
      </c>
    </row>
    <row r="1947" spans="2:11">
      <c r="B1947" s="68" t="s">
        <v>839</v>
      </c>
      <c r="C1947" s="68" t="s">
        <v>286</v>
      </c>
      <c r="D1947" s="68" t="s">
        <v>302</v>
      </c>
      <c r="E1947" s="68" t="s">
        <v>900</v>
      </c>
      <c r="F1947" s="68">
        <f>IF(Override!$G2013="",'APR Data'!$H1947,Override!$G2013)</f>
        <v>0</v>
      </c>
      <c r="G1947" s="68" t="s">
        <v>300</v>
      </c>
      <c r="H1947" s="68" t="s">
        <v>840</v>
      </c>
      <c r="I1947" s="68" t="s">
        <v>919</v>
      </c>
      <c r="J1947" s="92" t="s">
        <v>841</v>
      </c>
      <c r="K1947" s="68" t="str">
        <f t="shared" si="30"/>
        <v>Ecological improvements at abstractions (water)</v>
      </c>
    </row>
    <row r="1948" spans="2:11">
      <c r="B1948" s="68" t="s">
        <v>839</v>
      </c>
      <c r="C1948" s="68" t="s">
        <v>286</v>
      </c>
      <c r="D1948" s="68" t="s">
        <v>311</v>
      </c>
      <c r="E1948" s="68" t="s">
        <v>900</v>
      </c>
      <c r="F1948" s="68">
        <f>IF(Override!$G2014="",'APR Data'!$H1948,Override!$G2014)</f>
        <v>0</v>
      </c>
      <c r="G1948" s="68" t="s">
        <v>300</v>
      </c>
      <c r="H1948" s="68" t="s">
        <v>840</v>
      </c>
      <c r="I1948" s="68" t="s">
        <v>919</v>
      </c>
      <c r="J1948" s="92" t="s">
        <v>842</v>
      </c>
      <c r="K1948" s="68" t="str">
        <f t="shared" si="30"/>
        <v>Eels Regulations (measures at intakes) (water)</v>
      </c>
    </row>
    <row r="1949" spans="2:11">
      <c r="B1949" s="68" t="s">
        <v>839</v>
      </c>
      <c r="C1949" s="68" t="s">
        <v>286</v>
      </c>
      <c r="D1949" s="68" t="s">
        <v>320</v>
      </c>
      <c r="E1949" s="68" t="s">
        <v>900</v>
      </c>
      <c r="F1949" s="68">
        <f>IF(Override!$G2015="",'APR Data'!$H1949,Override!$G2015)</f>
        <v>0</v>
      </c>
      <c r="G1949" s="68" t="s">
        <v>300</v>
      </c>
      <c r="H1949" s="68" t="s">
        <v>840</v>
      </c>
      <c r="I1949" s="68" t="s">
        <v>919</v>
      </c>
      <c r="J1949" s="92" t="s">
        <v>843</v>
      </c>
      <c r="K1949" s="68" t="str">
        <f t="shared" si="30"/>
        <v>Invasive Non Native Species (water)</v>
      </c>
    </row>
    <row r="1950" spans="2:11">
      <c r="B1950" s="68" t="s">
        <v>839</v>
      </c>
      <c r="C1950" s="68" t="s">
        <v>286</v>
      </c>
      <c r="D1950" s="68" t="s">
        <v>329</v>
      </c>
      <c r="E1950" s="68" t="s">
        <v>900</v>
      </c>
      <c r="F1950" s="68">
        <f>IF(Override!$G2016="",'APR Data'!$H1950,Override!$G2016)</f>
        <v>0</v>
      </c>
      <c r="G1950" s="68" t="s">
        <v>300</v>
      </c>
      <c r="H1950" s="68" t="s">
        <v>840</v>
      </c>
      <c r="I1950" s="68" t="s">
        <v>919</v>
      </c>
      <c r="J1950" s="68" t="s">
        <v>844</v>
      </c>
      <c r="K1950" s="68" t="str">
        <f t="shared" si="30"/>
        <v>Drinking Water Protected Areas (schemes) (water)</v>
      </c>
    </row>
    <row r="1951" spans="2:11">
      <c r="B1951" s="68" t="s">
        <v>839</v>
      </c>
      <c r="C1951" s="68" t="s">
        <v>286</v>
      </c>
      <c r="D1951" s="68" t="s">
        <v>338</v>
      </c>
      <c r="E1951" s="68" t="s">
        <v>900</v>
      </c>
      <c r="F1951" s="68">
        <f>IF(Override!$G2017="",'APR Data'!$H1951,Override!$G2017)</f>
        <v>0</v>
      </c>
      <c r="G1951" s="68" t="s">
        <v>300</v>
      </c>
      <c r="H1951" s="68" t="s">
        <v>840</v>
      </c>
      <c r="I1951" s="68" t="s">
        <v>919</v>
      </c>
      <c r="J1951" s="92" t="s">
        <v>845</v>
      </c>
      <c r="K1951" s="68" t="str">
        <f t="shared" si="30"/>
        <v>Water Framework Directive measure (water)</v>
      </c>
    </row>
    <row r="1952" spans="2:11">
      <c r="B1952" s="68" t="s">
        <v>839</v>
      </c>
      <c r="C1952" s="68" t="s">
        <v>286</v>
      </c>
      <c r="D1952" s="68" t="s">
        <v>347</v>
      </c>
      <c r="E1952" s="68" t="s">
        <v>900</v>
      </c>
      <c r="F1952" s="68">
        <f>IF(Override!$G2018="",'APR Data'!$H1952,Override!$G2018)</f>
        <v>0</v>
      </c>
      <c r="G1952" s="68" t="s">
        <v>300</v>
      </c>
      <c r="H1952" s="68" t="s">
        <v>840</v>
      </c>
      <c r="I1952" s="68" t="s">
        <v>919</v>
      </c>
      <c r="J1952" s="92" t="s">
        <v>846</v>
      </c>
      <c r="K1952" s="68" t="str">
        <f t="shared" si="30"/>
        <v>Investigations (water)</v>
      </c>
    </row>
    <row r="1953" spans="2:11">
      <c r="B1953" s="68" t="s">
        <v>839</v>
      </c>
      <c r="C1953" s="68" t="s">
        <v>286</v>
      </c>
      <c r="D1953" s="68" t="s">
        <v>356</v>
      </c>
      <c r="E1953" s="68" t="s">
        <v>900</v>
      </c>
      <c r="F1953" s="68">
        <f>IF(Override!$G2019="",'APR Data'!$H1953,Override!$G2019)</f>
        <v>0</v>
      </c>
      <c r="G1953" s="68" t="s">
        <v>300</v>
      </c>
      <c r="H1953" s="68" t="s">
        <v>840</v>
      </c>
      <c r="I1953" s="68" t="s">
        <v>919</v>
      </c>
      <c r="J1953" s="92" t="s">
        <v>847</v>
      </c>
      <c r="K1953" s="68" t="str">
        <f t="shared" si="30"/>
        <v>Supply-side improvements delivering benefits in 2020-2025 (water)</v>
      </c>
    </row>
    <row r="1954" spans="2:11">
      <c r="B1954" s="68" t="s">
        <v>839</v>
      </c>
      <c r="C1954" s="68" t="s">
        <v>286</v>
      </c>
      <c r="D1954" s="68" t="s">
        <v>365</v>
      </c>
      <c r="E1954" s="68" t="s">
        <v>900</v>
      </c>
      <c r="F1954" s="68">
        <f>IF(Override!$G2020="",'APR Data'!$H1954,Override!$G2020)</f>
        <v>0</v>
      </c>
      <c r="G1954" s="68" t="s">
        <v>300</v>
      </c>
      <c r="H1954" s="68" t="s">
        <v>840</v>
      </c>
      <c r="I1954" s="68" t="s">
        <v>919</v>
      </c>
      <c r="J1954" s="92" t="s">
        <v>848</v>
      </c>
      <c r="K1954" s="68" t="str">
        <f t="shared" si="30"/>
        <v>Demand-side improvements delivering benefits in 2020-2025 (excl leakage and metering) (water)</v>
      </c>
    </row>
    <row r="1955" spans="2:11">
      <c r="B1955" s="68" t="s">
        <v>839</v>
      </c>
      <c r="C1955" s="68" t="s">
        <v>286</v>
      </c>
      <c r="D1955" s="68" t="s">
        <v>374</v>
      </c>
      <c r="E1955" s="68" t="s">
        <v>900</v>
      </c>
      <c r="F1955" s="68">
        <f>IF(Override!$G2021="",'APR Data'!$H1955,Override!$G2021)</f>
        <v>0</v>
      </c>
      <c r="G1955" s="68" t="s">
        <v>300</v>
      </c>
      <c r="H1955" s="68" t="s">
        <v>840</v>
      </c>
      <c r="I1955" s="68" t="s">
        <v>919</v>
      </c>
      <c r="J1955" s="92" t="s">
        <v>849</v>
      </c>
      <c r="K1955" s="68" t="str">
        <f t="shared" si="30"/>
        <v>Leakage improvements delivering benefits in 2020-2025 (water)</v>
      </c>
    </row>
    <row r="1956" spans="2:11">
      <c r="B1956" s="68" t="s">
        <v>839</v>
      </c>
      <c r="C1956" s="68" t="s">
        <v>286</v>
      </c>
      <c r="D1956" s="68" t="s">
        <v>383</v>
      </c>
      <c r="E1956" s="68" t="s">
        <v>900</v>
      </c>
      <c r="F1956" s="68">
        <f>IF(Override!$G2022="",'APR Data'!$H1956,Override!$G2022)</f>
        <v>7.976837510000002</v>
      </c>
      <c r="G1956" s="68" t="s">
        <v>300</v>
      </c>
      <c r="H1956" s="68" t="s">
        <v>840</v>
      </c>
      <c r="I1956" s="68" t="s">
        <v>919</v>
      </c>
      <c r="J1956" s="92" t="s">
        <v>850</v>
      </c>
      <c r="K1956" s="68" t="str">
        <f t="shared" si="30"/>
        <v>Internal interconnectors delivering benefits in 2020-2025 (water)</v>
      </c>
    </row>
    <row r="1957" spans="2:11">
      <c r="B1957" s="68" t="s">
        <v>839</v>
      </c>
      <c r="C1957" s="68" t="s">
        <v>286</v>
      </c>
      <c r="D1957" s="68" t="s">
        <v>826</v>
      </c>
      <c r="E1957" s="68" t="s">
        <v>900</v>
      </c>
      <c r="F1957" s="68">
        <f>IF(Override!$G2023="",'APR Data'!$H1957,Override!$G2023)</f>
        <v>0</v>
      </c>
      <c r="G1957" s="68" t="s">
        <v>300</v>
      </c>
      <c r="H1957" s="68" t="s">
        <v>840</v>
      </c>
      <c r="I1957" s="68" t="s">
        <v>919</v>
      </c>
      <c r="J1957" s="92" t="s">
        <v>851</v>
      </c>
      <c r="K1957" s="68" t="str">
        <f t="shared" si="30"/>
        <v>Supply demand balance improvements delivering benefits starting from 2026 (water)</v>
      </c>
    </row>
    <row r="1958" spans="2:11">
      <c r="B1958" s="68" t="s">
        <v>839</v>
      </c>
      <c r="C1958" s="68" t="s">
        <v>286</v>
      </c>
      <c r="D1958" s="68" t="s">
        <v>401</v>
      </c>
      <c r="E1958" s="68" t="s">
        <v>900</v>
      </c>
      <c r="F1958" s="68">
        <f>IF(Override!$G2024="",'APR Data'!$H1958,Override!$G2024)</f>
        <v>0</v>
      </c>
      <c r="G1958" s="68" t="s">
        <v>300</v>
      </c>
      <c r="H1958" s="68" t="s">
        <v>840</v>
      </c>
      <c r="I1958" s="68" t="s">
        <v>919</v>
      </c>
      <c r="J1958" s="92" t="s">
        <v>852</v>
      </c>
      <c r="K1958" s="68" t="str">
        <f t="shared" si="30"/>
        <v>Strategic regional water resources (water)</v>
      </c>
    </row>
    <row r="1959" spans="2:11">
      <c r="B1959" s="68" t="s">
        <v>839</v>
      </c>
      <c r="C1959" s="68" t="s">
        <v>286</v>
      </c>
      <c r="D1959" s="68" t="s">
        <v>410</v>
      </c>
      <c r="E1959" s="68" t="s">
        <v>900</v>
      </c>
      <c r="F1959" s="68">
        <f>IF(Override!$G2025="",'APR Data'!$H1959,Override!$G2025)</f>
        <v>13.715130209999989</v>
      </c>
      <c r="G1959" s="68" t="s">
        <v>300</v>
      </c>
      <c r="H1959" s="68" t="s">
        <v>840</v>
      </c>
      <c r="I1959" s="68" t="s">
        <v>919</v>
      </c>
      <c r="J1959" s="92" t="s">
        <v>853</v>
      </c>
      <c r="K1959" s="68" t="str">
        <f t="shared" si="30"/>
        <v>Total metering expenditure  (water)</v>
      </c>
    </row>
    <row r="1960" spans="2:11">
      <c r="B1960" s="68" t="s">
        <v>839</v>
      </c>
      <c r="C1960" s="68" t="s">
        <v>286</v>
      </c>
      <c r="D1960" s="68" t="s">
        <v>419</v>
      </c>
      <c r="E1960" s="68" t="s">
        <v>900</v>
      </c>
      <c r="F1960" s="68">
        <f>IF(Override!$G2026="",'APR Data'!$H1960,Override!$G2026)</f>
        <v>0</v>
      </c>
      <c r="G1960" s="68" t="s">
        <v>300</v>
      </c>
      <c r="H1960" s="68" t="s">
        <v>840</v>
      </c>
      <c r="I1960" s="68" t="s">
        <v>919</v>
      </c>
      <c r="J1960" s="92" t="s">
        <v>854</v>
      </c>
      <c r="K1960" s="68" t="str">
        <f t="shared" si="30"/>
        <v>Improvments to taste, odour and colour (water)</v>
      </c>
    </row>
    <row r="1961" spans="2:11">
      <c r="B1961" s="68" t="s">
        <v>839</v>
      </c>
      <c r="C1961" s="68" t="s">
        <v>286</v>
      </c>
      <c r="D1961" s="68" t="s">
        <v>428</v>
      </c>
      <c r="E1961" s="68" t="s">
        <v>900</v>
      </c>
      <c r="F1961" s="68">
        <f>IF(Override!$G2027="",'APR Data'!$H1961,Override!$G2027)</f>
        <v>0</v>
      </c>
      <c r="G1961" s="68" t="s">
        <v>300</v>
      </c>
      <c r="H1961" s="68" t="s">
        <v>840</v>
      </c>
      <c r="I1961" s="68" t="s">
        <v>920</v>
      </c>
      <c r="J1961" s="92" t="s">
        <v>855</v>
      </c>
      <c r="K1961" s="68" t="str">
        <f t="shared" si="30"/>
        <v>Addressing raw water deterioration (grey solutions) (water)</v>
      </c>
    </row>
    <row r="1962" spans="2:11">
      <c r="B1962" s="68" t="s">
        <v>839</v>
      </c>
      <c r="C1962" s="68" t="s">
        <v>286</v>
      </c>
      <c r="D1962" s="68" t="s">
        <v>436</v>
      </c>
      <c r="E1962" s="68" t="s">
        <v>900</v>
      </c>
      <c r="F1962" s="68">
        <f>IF(Override!$G2028="",'APR Data'!$H1962,Override!$G2028)</f>
        <v>0</v>
      </c>
      <c r="G1962" s="68" t="s">
        <v>300</v>
      </c>
      <c r="H1962" s="68" t="s">
        <v>840</v>
      </c>
      <c r="I1962" s="68" t="s">
        <v>920</v>
      </c>
      <c r="J1962" s="92" t="s">
        <v>856</v>
      </c>
      <c r="K1962" s="68" t="str">
        <f t="shared" si="30"/>
        <v>Addressing raw water deterioration (green solutions) (water)</v>
      </c>
    </row>
    <row r="1963" spans="2:11">
      <c r="B1963" s="68" t="s">
        <v>839</v>
      </c>
      <c r="C1963" s="68" t="s">
        <v>286</v>
      </c>
      <c r="D1963" s="68" t="s">
        <v>442</v>
      </c>
      <c r="E1963" s="68" t="s">
        <v>900</v>
      </c>
      <c r="F1963" s="68">
        <f>IF(Override!$G2029="",'APR Data'!$H1963,Override!$G2029)</f>
        <v>0</v>
      </c>
      <c r="G1963" s="68" t="s">
        <v>300</v>
      </c>
      <c r="H1963" s="68" t="s">
        <v>840</v>
      </c>
      <c r="I1963" s="68" t="s">
        <v>919</v>
      </c>
      <c r="J1963" s="92" t="s">
        <v>857</v>
      </c>
      <c r="K1963" s="68" t="str">
        <f t="shared" si="30"/>
        <v>Addressing raw water deterioration (total) (water)</v>
      </c>
    </row>
    <row r="1964" spans="2:11">
      <c r="B1964" s="68" t="s">
        <v>839</v>
      </c>
      <c r="C1964" s="68" t="s">
        <v>286</v>
      </c>
      <c r="D1964" s="68" t="s">
        <v>449</v>
      </c>
      <c r="E1964" s="68" t="s">
        <v>900</v>
      </c>
      <c r="F1964" s="68">
        <f>IF(Override!$G2030="",'APR Data'!$H1964,Override!$G2030)</f>
        <v>0</v>
      </c>
      <c r="G1964" s="68" t="s">
        <v>300</v>
      </c>
      <c r="H1964" s="68" t="s">
        <v>840</v>
      </c>
      <c r="I1964" s="68" t="s">
        <v>919</v>
      </c>
      <c r="J1964" s="92" t="s">
        <v>858</v>
      </c>
      <c r="K1964" s="68" t="str">
        <f t="shared" si="30"/>
        <v>Improvements to river flow (water)</v>
      </c>
    </row>
    <row r="1965" spans="2:11">
      <c r="B1965" s="68" t="s">
        <v>839</v>
      </c>
      <c r="C1965" s="68" t="s">
        <v>286</v>
      </c>
      <c r="D1965" s="68" t="s">
        <v>458</v>
      </c>
      <c r="E1965" s="68" t="s">
        <v>900</v>
      </c>
      <c r="F1965" s="68">
        <f>IF(Override!$G2031="",'APR Data'!$H1965,Override!$G2031)</f>
        <v>0</v>
      </c>
      <c r="G1965" s="68" t="s">
        <v>300</v>
      </c>
      <c r="H1965" s="68" t="s">
        <v>840</v>
      </c>
      <c r="I1965" s="68" t="s">
        <v>919</v>
      </c>
      <c r="J1965" s="92" t="s">
        <v>859</v>
      </c>
      <c r="K1965" s="68" t="str">
        <f t="shared" si="30"/>
        <v>Enhancing resilience to low probability high consequence events (water)</v>
      </c>
    </row>
    <row r="1966" spans="2:11">
      <c r="B1966" s="68" t="s">
        <v>839</v>
      </c>
      <c r="C1966" s="68" t="s">
        <v>286</v>
      </c>
      <c r="D1966" s="68" t="s">
        <v>467</v>
      </c>
      <c r="E1966" s="68" t="s">
        <v>900</v>
      </c>
      <c r="F1966" s="68">
        <f>IF(Override!$G2032="",'APR Data'!$H1966,Override!$G2032)</f>
        <v>0</v>
      </c>
      <c r="G1966" s="68" t="s">
        <v>300</v>
      </c>
      <c r="H1966" s="68" t="s">
        <v>840</v>
      </c>
      <c r="I1966" s="68" t="s">
        <v>920</v>
      </c>
      <c r="J1966" s="92" t="s">
        <v>860</v>
      </c>
      <c r="K1966" s="68" t="str">
        <f t="shared" si="30"/>
        <v>Conditioning water to reduce plumbosolvency (water)</v>
      </c>
    </row>
    <row r="1967" spans="2:11">
      <c r="B1967" s="68" t="s">
        <v>839</v>
      </c>
      <c r="C1967" s="68" t="s">
        <v>286</v>
      </c>
      <c r="D1967" s="68" t="s">
        <v>476</v>
      </c>
      <c r="E1967" s="68" t="s">
        <v>900</v>
      </c>
      <c r="F1967" s="68">
        <f>IF(Override!$G2033="",'APR Data'!$H1967,Override!$G2033)</f>
        <v>0</v>
      </c>
      <c r="G1967" s="68" t="s">
        <v>300</v>
      </c>
      <c r="H1967" s="68" t="s">
        <v>840</v>
      </c>
      <c r="I1967" s="68" t="s">
        <v>920</v>
      </c>
      <c r="J1967" s="92" t="s">
        <v>861</v>
      </c>
      <c r="K1967" s="68" t="str">
        <f t="shared" si="30"/>
        <v>Lead communication pipes replaced or relined for water quality(water)</v>
      </c>
    </row>
    <row r="1968" spans="2:11">
      <c r="B1968" s="68" t="s">
        <v>839</v>
      </c>
      <c r="C1968" s="68" t="s">
        <v>286</v>
      </c>
      <c r="D1968" s="68" t="s">
        <v>485</v>
      </c>
      <c r="E1968" s="68" t="s">
        <v>900</v>
      </c>
      <c r="F1968" s="68">
        <f>IF(Override!$G2034="",'APR Data'!$H1968,Override!$G2034)</f>
        <v>0</v>
      </c>
      <c r="G1968" s="68" t="s">
        <v>300</v>
      </c>
      <c r="H1968" s="68" t="s">
        <v>840</v>
      </c>
      <c r="I1968" s="68" t="s">
        <v>920</v>
      </c>
      <c r="J1968" s="92" t="s">
        <v>862</v>
      </c>
      <c r="K1968" s="68" t="str">
        <f t="shared" si="30"/>
        <v>Other lead reduction related activity (water)</v>
      </c>
    </row>
    <row r="1969" spans="2:11">
      <c r="B1969" s="68" t="s">
        <v>839</v>
      </c>
      <c r="C1969" s="68" t="s">
        <v>286</v>
      </c>
      <c r="D1969" s="68" t="s">
        <v>494</v>
      </c>
      <c r="E1969" s="68" t="s">
        <v>900</v>
      </c>
      <c r="F1969" s="68">
        <f>IF(Override!$G2035="",'APR Data'!$H1969,Override!$G2035)</f>
        <v>1.8422245499999998</v>
      </c>
      <c r="G1969" s="68" t="s">
        <v>300</v>
      </c>
      <c r="H1969" s="68" t="s">
        <v>840</v>
      </c>
      <c r="I1969" s="68" t="s">
        <v>919</v>
      </c>
      <c r="J1969" s="92" t="s">
        <v>863</v>
      </c>
      <c r="K1969" s="68" t="str">
        <f t="shared" si="30"/>
        <v>Meeting lead standards (Total) (water)</v>
      </c>
    </row>
    <row r="1970" spans="2:11">
      <c r="B1970" s="68" t="s">
        <v>839</v>
      </c>
      <c r="C1970" s="68" t="s">
        <v>286</v>
      </c>
      <c r="D1970" s="68" t="s">
        <v>503</v>
      </c>
      <c r="E1970" s="68" t="s">
        <v>900</v>
      </c>
      <c r="F1970" s="68">
        <f>IF(Override!$G2036="",'APR Data'!$H1970,Override!$G2036)</f>
        <v>0</v>
      </c>
      <c r="G1970" s="68" t="s">
        <v>300</v>
      </c>
      <c r="H1970" s="68" t="s">
        <v>840</v>
      </c>
      <c r="I1970" s="68" t="s">
        <v>919</v>
      </c>
      <c r="J1970" s="92" t="s">
        <v>864</v>
      </c>
      <c r="K1970" s="68" t="str">
        <f t="shared" si="30"/>
        <v>Security - SEMD (water)</v>
      </c>
    </row>
    <row r="1971" spans="2:11">
      <c r="B1971" s="68" t="s">
        <v>839</v>
      </c>
      <c r="C1971" s="68" t="s">
        <v>286</v>
      </c>
      <c r="D1971" s="68" t="s">
        <v>512</v>
      </c>
      <c r="E1971" s="68" t="s">
        <v>900</v>
      </c>
      <c r="F1971" s="68">
        <f>IF(Override!$G2037="",'APR Data'!$H1971,Override!$G2037)</f>
        <v>0</v>
      </c>
      <c r="G1971" s="68" t="s">
        <v>300</v>
      </c>
      <c r="H1971" s="68" t="s">
        <v>840</v>
      </c>
      <c r="I1971" s="68" t="s">
        <v>919</v>
      </c>
      <c r="J1971" s="92" t="s">
        <v>865</v>
      </c>
      <c r="K1971" s="68" t="str">
        <f t="shared" si="30"/>
        <v>Security - Non-SEMD (water)</v>
      </c>
    </row>
    <row r="1972" spans="2:11">
      <c r="B1972" s="68" t="s">
        <v>839</v>
      </c>
      <c r="C1972" s="68" t="s">
        <v>286</v>
      </c>
      <c r="D1972" s="68" t="s">
        <v>521</v>
      </c>
      <c r="E1972" s="68" t="s">
        <v>900</v>
      </c>
      <c r="F1972" s="68">
        <f>IF(Override!$G2038="",'APR Data'!$H1972,Override!$G2038)</f>
        <v>0</v>
      </c>
      <c r="G1972" s="68" t="s">
        <v>300</v>
      </c>
      <c r="H1972" s="68" t="s">
        <v>840</v>
      </c>
      <c r="I1972" s="68" t="s">
        <v>919</v>
      </c>
      <c r="J1972" s="92" t="s">
        <v>866</v>
      </c>
      <c r="K1972" s="68" t="str">
        <f t="shared" si="30"/>
        <v>*Additional lines total (water)</v>
      </c>
    </row>
    <row r="1973" spans="2:11">
      <c r="B1973" s="68" t="s">
        <v>839</v>
      </c>
      <c r="C1973" s="68" t="s">
        <v>286</v>
      </c>
      <c r="D1973" s="68" t="s">
        <v>305</v>
      </c>
      <c r="E1973" s="68" t="s">
        <v>900</v>
      </c>
      <c r="F1973" s="68">
        <f>IF(Override!$G2039="",'APR Data'!$H1973,Override!$G2039)</f>
        <v>0</v>
      </c>
      <c r="G1973" s="68" t="s">
        <v>300</v>
      </c>
      <c r="H1973" s="68" t="s">
        <v>888</v>
      </c>
      <c r="I1973" s="68" t="s">
        <v>919</v>
      </c>
      <c r="J1973" s="92" t="s">
        <v>841</v>
      </c>
      <c r="K1973" s="68" t="str">
        <f t="shared" si="30"/>
        <v xml:space="preserve"> Ecological improvements at abstractions (water)</v>
      </c>
    </row>
    <row r="1974" spans="2:11">
      <c r="B1974" s="68" t="s">
        <v>839</v>
      </c>
      <c r="C1974" s="68" t="s">
        <v>286</v>
      </c>
      <c r="D1974" s="68" t="s">
        <v>314</v>
      </c>
      <c r="E1974" s="68" t="s">
        <v>900</v>
      </c>
      <c r="F1974" s="68">
        <f>IF(Override!$G2040="",'APR Data'!$H1974,Override!$G2040)</f>
        <v>0</v>
      </c>
      <c r="G1974" s="68" t="s">
        <v>300</v>
      </c>
      <c r="H1974" s="68" t="s">
        <v>888</v>
      </c>
      <c r="I1974" s="68" t="s">
        <v>919</v>
      </c>
      <c r="J1974" s="92" t="s">
        <v>842</v>
      </c>
      <c r="K1974" s="68" t="str">
        <f t="shared" si="30"/>
        <v xml:space="preserve"> Eels Regulations (measures at intakes) (water)</v>
      </c>
    </row>
    <row r="1975" spans="2:11">
      <c r="B1975" s="68" t="s">
        <v>839</v>
      </c>
      <c r="C1975" s="68" t="s">
        <v>286</v>
      </c>
      <c r="D1975" s="68" t="s">
        <v>323</v>
      </c>
      <c r="E1975" s="68" t="s">
        <v>900</v>
      </c>
      <c r="F1975" s="68">
        <f>IF(Override!$G2041="",'APR Data'!$H1975,Override!$G2041)</f>
        <v>8.3000000000000004E-2</v>
      </c>
      <c r="G1975" s="68" t="s">
        <v>300</v>
      </c>
      <c r="H1975" s="68" t="s">
        <v>888</v>
      </c>
      <c r="I1975" s="68" t="s">
        <v>919</v>
      </c>
      <c r="J1975" s="92" t="s">
        <v>843</v>
      </c>
      <c r="K1975" s="68" t="str">
        <f t="shared" si="30"/>
        <v xml:space="preserve"> Invasive Non Native Species (water)</v>
      </c>
    </row>
    <row r="1976" spans="2:11">
      <c r="B1976" s="68" t="s">
        <v>839</v>
      </c>
      <c r="C1976" s="68" t="s">
        <v>286</v>
      </c>
      <c r="D1976" s="68" t="s">
        <v>332</v>
      </c>
      <c r="E1976" s="68" t="s">
        <v>900</v>
      </c>
      <c r="F1976" s="68">
        <f>IF(Override!$G2042="",'APR Data'!$H1976,Override!$G2042)</f>
        <v>0</v>
      </c>
      <c r="G1976" s="68" t="s">
        <v>300</v>
      </c>
      <c r="H1976" s="68" t="s">
        <v>888</v>
      </c>
      <c r="I1976" s="68" t="s">
        <v>919</v>
      </c>
      <c r="J1976" s="68" t="s">
        <v>844</v>
      </c>
      <c r="K1976" s="68" t="str">
        <f t="shared" si="30"/>
        <v xml:space="preserve"> Drinking Water Protected Areas (schemes) (water)</v>
      </c>
    </row>
    <row r="1977" spans="2:11">
      <c r="B1977" s="68" t="s">
        <v>839</v>
      </c>
      <c r="C1977" s="68" t="s">
        <v>286</v>
      </c>
      <c r="D1977" s="68" t="s">
        <v>341</v>
      </c>
      <c r="E1977" s="68" t="s">
        <v>900</v>
      </c>
      <c r="F1977" s="68">
        <f>IF(Override!$G2043="",'APR Data'!$H1977,Override!$G2043)</f>
        <v>0.85499999999999998</v>
      </c>
      <c r="G1977" s="68" t="s">
        <v>300</v>
      </c>
      <c r="H1977" s="68" t="s">
        <v>888</v>
      </c>
      <c r="I1977" s="68" t="s">
        <v>919</v>
      </c>
      <c r="J1977" s="92" t="s">
        <v>845</v>
      </c>
      <c r="K1977" s="68" t="str">
        <f t="shared" si="30"/>
        <v xml:space="preserve"> Water Framework Directive measure (water)</v>
      </c>
    </row>
    <row r="1978" spans="2:11">
      <c r="B1978" s="68" t="s">
        <v>839</v>
      </c>
      <c r="C1978" s="68" t="s">
        <v>286</v>
      </c>
      <c r="D1978" s="68" t="s">
        <v>350</v>
      </c>
      <c r="E1978" s="68" t="s">
        <v>900</v>
      </c>
      <c r="F1978" s="68">
        <f>IF(Override!$G2044="",'APR Data'!$H1978,Override!$G2044)</f>
        <v>0</v>
      </c>
      <c r="G1978" s="68" t="s">
        <v>300</v>
      </c>
      <c r="H1978" s="68" t="s">
        <v>888</v>
      </c>
      <c r="I1978" s="68" t="s">
        <v>919</v>
      </c>
      <c r="J1978" s="92" t="s">
        <v>846</v>
      </c>
      <c r="K1978" s="68" t="str">
        <f t="shared" si="30"/>
        <v xml:space="preserve"> Investigations (water)</v>
      </c>
    </row>
    <row r="1979" spans="2:11">
      <c r="B1979" s="68" t="s">
        <v>839</v>
      </c>
      <c r="C1979" s="68" t="s">
        <v>286</v>
      </c>
      <c r="D1979" s="68" t="s">
        <v>359</v>
      </c>
      <c r="E1979" s="68" t="s">
        <v>900</v>
      </c>
      <c r="F1979" s="68">
        <f>IF(Override!$G2045="",'APR Data'!$H1979,Override!$G2045)</f>
        <v>0</v>
      </c>
      <c r="G1979" s="68" t="s">
        <v>300</v>
      </c>
      <c r="H1979" s="68" t="s">
        <v>888</v>
      </c>
      <c r="I1979" s="68" t="s">
        <v>919</v>
      </c>
      <c r="J1979" s="92" t="s">
        <v>847</v>
      </c>
      <c r="K1979" s="68" t="str">
        <f t="shared" si="30"/>
        <v xml:space="preserve"> Supply-side improvements delivering benefits in 2020-2025 (water)</v>
      </c>
    </row>
    <row r="1980" spans="2:11">
      <c r="B1980" s="68" t="s">
        <v>839</v>
      </c>
      <c r="C1980" s="68" t="s">
        <v>286</v>
      </c>
      <c r="D1980" s="68" t="s">
        <v>368</v>
      </c>
      <c r="E1980" s="68" t="s">
        <v>900</v>
      </c>
      <c r="F1980" s="68">
        <f>IF(Override!$G2046="",'APR Data'!$H1980,Override!$G2046)</f>
        <v>2.4370000000000003</v>
      </c>
      <c r="G1980" s="68" t="s">
        <v>300</v>
      </c>
      <c r="H1980" s="68" t="s">
        <v>888</v>
      </c>
      <c r="I1980" s="68" t="s">
        <v>919</v>
      </c>
      <c r="J1980" s="92" t="s">
        <v>848</v>
      </c>
      <c r="K1980" s="68" t="str">
        <f t="shared" si="30"/>
        <v xml:space="preserve"> Demand-side improvements delivering benefits in 2020-2025 (excl leakage and metering) (water)</v>
      </c>
    </row>
    <row r="1981" spans="2:11">
      <c r="B1981" s="68" t="s">
        <v>839</v>
      </c>
      <c r="C1981" s="68" t="s">
        <v>286</v>
      </c>
      <c r="D1981" s="68" t="s">
        <v>377</v>
      </c>
      <c r="E1981" s="68" t="s">
        <v>900</v>
      </c>
      <c r="F1981" s="68">
        <f>IF(Override!$G2047="",'APR Data'!$H1981,Override!$G2047)</f>
        <v>8.104000000000001</v>
      </c>
      <c r="G1981" s="68" t="s">
        <v>300</v>
      </c>
      <c r="H1981" s="68" t="s">
        <v>888</v>
      </c>
      <c r="I1981" s="68" t="s">
        <v>919</v>
      </c>
      <c r="J1981" s="92" t="s">
        <v>849</v>
      </c>
      <c r="K1981" s="68" t="str">
        <f t="shared" si="30"/>
        <v xml:space="preserve"> Leakage improvements delivering benefits in 2020-2025 (water)</v>
      </c>
    </row>
    <row r="1982" spans="2:11">
      <c r="B1982" s="68" t="s">
        <v>839</v>
      </c>
      <c r="C1982" s="68" t="s">
        <v>286</v>
      </c>
      <c r="D1982" s="68" t="s">
        <v>386</v>
      </c>
      <c r="E1982" s="68" t="s">
        <v>900</v>
      </c>
      <c r="F1982" s="68">
        <f>IF(Override!$G2048="",'APR Data'!$H1982,Override!$G2048)</f>
        <v>0</v>
      </c>
      <c r="G1982" s="68" t="s">
        <v>300</v>
      </c>
      <c r="H1982" s="68" t="s">
        <v>888</v>
      </c>
      <c r="I1982" s="68" t="s">
        <v>919</v>
      </c>
      <c r="J1982" s="92" t="s">
        <v>850</v>
      </c>
      <c r="K1982" s="68" t="str">
        <f t="shared" si="30"/>
        <v xml:space="preserve"> Internal interconnectors delivering benefits in 2020-2025 (water)</v>
      </c>
    </row>
    <row r="1983" spans="2:11">
      <c r="B1983" s="68" t="s">
        <v>839</v>
      </c>
      <c r="C1983" s="68" t="s">
        <v>286</v>
      </c>
      <c r="D1983" s="68" t="s">
        <v>827</v>
      </c>
      <c r="E1983" s="68" t="s">
        <v>900</v>
      </c>
      <c r="F1983" s="68">
        <f>IF(Override!$G2049="",'APR Data'!$H1983,Override!$G2049)</f>
        <v>0</v>
      </c>
      <c r="G1983" s="68" t="s">
        <v>300</v>
      </c>
      <c r="H1983" s="68" t="s">
        <v>888</v>
      </c>
      <c r="I1983" s="68" t="s">
        <v>919</v>
      </c>
      <c r="J1983" s="92" t="s">
        <v>851</v>
      </c>
      <c r="K1983" s="68" t="str">
        <f t="shared" si="30"/>
        <v xml:space="preserve"> Supply demand balance improvements delivering benefits starting from 2026 (water)</v>
      </c>
    </row>
    <row r="1984" spans="2:11">
      <c r="B1984" s="68" t="s">
        <v>839</v>
      </c>
      <c r="C1984" s="68" t="s">
        <v>286</v>
      </c>
      <c r="D1984" s="68" t="s">
        <v>404</v>
      </c>
      <c r="E1984" s="68" t="s">
        <v>900</v>
      </c>
      <c r="F1984" s="68">
        <f>IF(Override!$G2050="",'APR Data'!$H1984,Override!$G2050)</f>
        <v>0</v>
      </c>
      <c r="G1984" s="68" t="s">
        <v>300</v>
      </c>
      <c r="H1984" s="68" t="s">
        <v>888</v>
      </c>
      <c r="I1984" s="68" t="s">
        <v>919</v>
      </c>
      <c r="J1984" s="92" t="s">
        <v>852</v>
      </c>
      <c r="K1984" s="68" t="str">
        <f t="shared" si="30"/>
        <v xml:space="preserve"> Strategic regional water resources (water)</v>
      </c>
    </row>
    <row r="1985" spans="2:11">
      <c r="B1985" s="68" t="s">
        <v>839</v>
      </c>
      <c r="C1985" s="68" t="s">
        <v>286</v>
      </c>
      <c r="D1985" s="68" t="s">
        <v>413</v>
      </c>
      <c r="E1985" s="68" t="s">
        <v>900</v>
      </c>
      <c r="F1985" s="68">
        <f>IF(Override!$G2051="",'APR Data'!$H1985,Override!$G2051)</f>
        <v>17.997</v>
      </c>
      <c r="G1985" s="68" t="s">
        <v>300</v>
      </c>
      <c r="H1985" s="68" t="s">
        <v>888</v>
      </c>
      <c r="I1985" s="68" t="s">
        <v>919</v>
      </c>
      <c r="J1985" s="92" t="s">
        <v>853</v>
      </c>
      <c r="K1985" s="68" t="str">
        <f t="shared" si="30"/>
        <v xml:space="preserve"> Total metering expenditure  (water)</v>
      </c>
    </row>
    <row r="1986" spans="2:11">
      <c r="B1986" s="68" t="s">
        <v>839</v>
      </c>
      <c r="C1986" s="68" t="s">
        <v>286</v>
      </c>
      <c r="D1986" s="68" t="s">
        <v>422</v>
      </c>
      <c r="E1986" s="68" t="s">
        <v>900</v>
      </c>
      <c r="F1986" s="68">
        <f>IF(Override!$G2052="",'APR Data'!$H1986,Override!$G2052)</f>
        <v>0</v>
      </c>
      <c r="G1986" s="68" t="s">
        <v>300</v>
      </c>
      <c r="H1986" s="68" t="s">
        <v>888</v>
      </c>
      <c r="I1986" s="68" t="s">
        <v>919</v>
      </c>
      <c r="J1986" s="92" t="s">
        <v>854</v>
      </c>
      <c r="K1986" s="68" t="str">
        <f t="shared" si="30"/>
        <v xml:space="preserve"> Improvments to taste, odour and colour (water)</v>
      </c>
    </row>
    <row r="1987" spans="2:11">
      <c r="B1987" s="68" t="s">
        <v>839</v>
      </c>
      <c r="C1987" s="68" t="s">
        <v>286</v>
      </c>
      <c r="D1987" s="68" t="s">
        <v>431</v>
      </c>
      <c r="E1987" s="68" t="s">
        <v>900</v>
      </c>
      <c r="F1987" s="68">
        <f>IF(Override!$G2053="",'APR Data'!$H1987,Override!$G2053)</f>
        <v>0</v>
      </c>
      <c r="G1987" s="68" t="s">
        <v>300</v>
      </c>
      <c r="H1987" s="68" t="s">
        <v>888</v>
      </c>
      <c r="I1987" s="68" t="s">
        <v>920</v>
      </c>
      <c r="J1987" s="92" t="s">
        <v>855</v>
      </c>
      <c r="K1987" s="68" t="str">
        <f t="shared" si="30"/>
        <v xml:space="preserve"> Addressing raw water deterioration (grey solutions) (water)</v>
      </c>
    </row>
    <row r="1988" spans="2:11">
      <c r="B1988" s="68" t="s">
        <v>839</v>
      </c>
      <c r="C1988" s="68" t="s">
        <v>286</v>
      </c>
      <c r="D1988" s="68" t="s">
        <v>438</v>
      </c>
      <c r="E1988" s="68" t="s">
        <v>900</v>
      </c>
      <c r="F1988" s="68">
        <f>IF(Override!$G2054="",'APR Data'!$H1988,Override!$G2054)</f>
        <v>0</v>
      </c>
      <c r="G1988" s="68" t="s">
        <v>300</v>
      </c>
      <c r="H1988" s="68" t="s">
        <v>888</v>
      </c>
      <c r="I1988" s="68" t="s">
        <v>920</v>
      </c>
      <c r="J1988" s="92" t="s">
        <v>856</v>
      </c>
      <c r="K1988" s="68" t="str">
        <f t="shared" si="30"/>
        <v xml:space="preserve"> Addressing raw water deterioration (green solutions) (water)</v>
      </c>
    </row>
    <row r="1989" spans="2:11">
      <c r="B1989" s="68" t="s">
        <v>839</v>
      </c>
      <c r="C1989" s="68" t="s">
        <v>286</v>
      </c>
      <c r="D1989" s="68" t="s">
        <v>444</v>
      </c>
      <c r="E1989" s="68" t="s">
        <v>900</v>
      </c>
      <c r="F1989" s="68">
        <f>IF(Override!$G2055="",'APR Data'!$H1989,Override!$G2055)</f>
        <v>0</v>
      </c>
      <c r="G1989" s="68" t="s">
        <v>300</v>
      </c>
      <c r="H1989" s="68" t="s">
        <v>888</v>
      </c>
      <c r="I1989" s="68" t="s">
        <v>919</v>
      </c>
      <c r="J1989" s="92" t="s">
        <v>857</v>
      </c>
      <c r="K1989" s="68" t="str">
        <f t="shared" si="30"/>
        <v xml:space="preserve"> Addressing raw water deterioration (total) (water)</v>
      </c>
    </row>
    <row r="1990" spans="2:11">
      <c r="B1990" s="68" t="s">
        <v>839</v>
      </c>
      <c r="C1990" s="68" t="s">
        <v>286</v>
      </c>
      <c r="D1990" s="68" t="s">
        <v>452</v>
      </c>
      <c r="E1990" s="68" t="s">
        <v>900</v>
      </c>
      <c r="F1990" s="68">
        <f>IF(Override!$G2056="",'APR Data'!$H1990,Override!$G2056)</f>
        <v>0</v>
      </c>
      <c r="G1990" s="68" t="s">
        <v>300</v>
      </c>
      <c r="H1990" s="68" t="s">
        <v>888</v>
      </c>
      <c r="I1990" s="68" t="s">
        <v>919</v>
      </c>
      <c r="J1990" s="92" t="s">
        <v>858</v>
      </c>
      <c r="K1990" s="68" t="str">
        <f t="shared" si="30"/>
        <v xml:space="preserve"> Improvements to river flow (water)</v>
      </c>
    </row>
    <row r="1991" spans="2:11">
      <c r="B1991" s="68" t="s">
        <v>839</v>
      </c>
      <c r="C1991" s="68" t="s">
        <v>286</v>
      </c>
      <c r="D1991" s="68" t="s">
        <v>461</v>
      </c>
      <c r="E1991" s="68" t="s">
        <v>900</v>
      </c>
      <c r="F1991" s="68">
        <f>IF(Override!$G2057="",'APR Data'!$H1991,Override!$G2057)</f>
        <v>6.0009999999999994</v>
      </c>
      <c r="G1991" s="68" t="s">
        <v>300</v>
      </c>
      <c r="H1991" s="68" t="s">
        <v>888</v>
      </c>
      <c r="I1991" s="68" t="s">
        <v>919</v>
      </c>
      <c r="J1991" s="92" t="s">
        <v>859</v>
      </c>
      <c r="K1991" s="68" t="str">
        <f t="shared" ref="K1991:K2024" si="31">RIGHT(D1991,LEN(D1991)-15)</f>
        <v xml:space="preserve"> Enhancing resilience to low probability high consequence events (water)</v>
      </c>
    </row>
    <row r="1992" spans="2:11">
      <c r="B1992" s="68" t="s">
        <v>839</v>
      </c>
      <c r="C1992" s="68" t="s">
        <v>286</v>
      </c>
      <c r="D1992" s="68" t="s">
        <v>470</v>
      </c>
      <c r="E1992" s="68" t="s">
        <v>900</v>
      </c>
      <c r="F1992" s="68">
        <f>IF(Override!$G2058="",'APR Data'!$H1992,Override!$G2058)</f>
        <v>0</v>
      </c>
      <c r="G1992" s="68" t="s">
        <v>300</v>
      </c>
      <c r="H1992" s="68" t="s">
        <v>888</v>
      </c>
      <c r="I1992" s="68" t="s">
        <v>920</v>
      </c>
      <c r="J1992" s="92" t="s">
        <v>860</v>
      </c>
      <c r="K1992" s="68" t="str">
        <f t="shared" si="31"/>
        <v xml:space="preserve"> Conditioning water to reduce plumbosolvency (water)</v>
      </c>
    </row>
    <row r="1993" spans="2:11">
      <c r="B1993" s="68" t="s">
        <v>839</v>
      </c>
      <c r="C1993" s="68" t="s">
        <v>286</v>
      </c>
      <c r="D1993" s="68" t="s">
        <v>479</v>
      </c>
      <c r="E1993" s="68" t="s">
        <v>900</v>
      </c>
      <c r="F1993" s="68">
        <f>IF(Override!$G2059="",'APR Data'!$H1993,Override!$G2059)</f>
        <v>0</v>
      </c>
      <c r="G1993" s="68" t="s">
        <v>300</v>
      </c>
      <c r="H1993" s="68" t="s">
        <v>888</v>
      </c>
      <c r="I1993" s="68" t="s">
        <v>920</v>
      </c>
      <c r="J1993" s="92" t="s">
        <v>861</v>
      </c>
      <c r="K1993" s="68" t="str">
        <f t="shared" si="31"/>
        <v xml:space="preserve"> Lead communication pipes replaced or relined for water quality(water)</v>
      </c>
    </row>
    <row r="1994" spans="2:11">
      <c r="B1994" s="68" t="s">
        <v>839</v>
      </c>
      <c r="C1994" s="68" t="s">
        <v>286</v>
      </c>
      <c r="D1994" s="68" t="s">
        <v>488</v>
      </c>
      <c r="E1994" s="68" t="s">
        <v>900</v>
      </c>
      <c r="F1994" s="68">
        <f>IF(Override!$G2060="",'APR Data'!$H1994,Override!$G2060)</f>
        <v>0</v>
      </c>
      <c r="G1994" s="68" t="s">
        <v>300</v>
      </c>
      <c r="H1994" s="68" t="s">
        <v>888</v>
      </c>
      <c r="I1994" s="68" t="s">
        <v>920</v>
      </c>
      <c r="J1994" s="92" t="s">
        <v>862</v>
      </c>
      <c r="K1994" s="68" t="str">
        <f t="shared" si="31"/>
        <v xml:space="preserve"> Other lead reduction related activity (water)</v>
      </c>
    </row>
    <row r="1995" spans="2:11">
      <c r="B1995" s="68" t="s">
        <v>839</v>
      </c>
      <c r="C1995" s="68" t="s">
        <v>286</v>
      </c>
      <c r="D1995" s="68" t="s">
        <v>497</v>
      </c>
      <c r="E1995" s="68" t="s">
        <v>900</v>
      </c>
      <c r="F1995" s="68">
        <f>IF(Override!$G2061="",'APR Data'!$H1995,Override!$G2061)</f>
        <v>1.6180000000000001</v>
      </c>
      <c r="G1995" s="68" t="s">
        <v>300</v>
      </c>
      <c r="H1995" s="68" t="s">
        <v>888</v>
      </c>
      <c r="I1995" s="68" t="s">
        <v>919</v>
      </c>
      <c r="J1995" s="92" t="s">
        <v>863</v>
      </c>
      <c r="K1995" s="68" t="str">
        <f t="shared" si="31"/>
        <v xml:space="preserve"> Meeting lead standards (Total) (water)</v>
      </c>
    </row>
    <row r="1996" spans="2:11">
      <c r="B1996" s="68" t="s">
        <v>839</v>
      </c>
      <c r="C1996" s="68" t="s">
        <v>286</v>
      </c>
      <c r="D1996" s="68" t="s">
        <v>506</v>
      </c>
      <c r="E1996" s="68" t="s">
        <v>900</v>
      </c>
      <c r="F1996" s="68">
        <f>IF(Override!$G2062="",'APR Data'!$H1996,Override!$G2062)</f>
        <v>0</v>
      </c>
      <c r="G1996" s="68" t="s">
        <v>300</v>
      </c>
      <c r="H1996" s="68" t="s">
        <v>888</v>
      </c>
      <c r="I1996" s="68" t="s">
        <v>919</v>
      </c>
      <c r="J1996" s="92" t="s">
        <v>864</v>
      </c>
      <c r="K1996" s="68" t="str">
        <f t="shared" si="31"/>
        <v xml:space="preserve"> Security - SEMD (water)</v>
      </c>
    </row>
    <row r="1997" spans="2:11">
      <c r="B1997" s="68" t="s">
        <v>839</v>
      </c>
      <c r="C1997" s="68" t="s">
        <v>286</v>
      </c>
      <c r="D1997" s="68" t="s">
        <v>515</v>
      </c>
      <c r="E1997" s="68" t="s">
        <v>900</v>
      </c>
      <c r="F1997" s="68">
        <f>IF(Override!$G2063="",'APR Data'!$H1997,Override!$G2063)</f>
        <v>0.377</v>
      </c>
      <c r="G1997" s="68" t="s">
        <v>300</v>
      </c>
      <c r="H1997" s="68" t="s">
        <v>888</v>
      </c>
      <c r="I1997" s="68" t="s">
        <v>919</v>
      </c>
      <c r="J1997" s="92" t="s">
        <v>865</v>
      </c>
      <c r="K1997" s="68" t="str">
        <f t="shared" si="31"/>
        <v xml:space="preserve"> Security - Non-SEMD (water)</v>
      </c>
    </row>
    <row r="1998" spans="2:11">
      <c r="B1998" s="68" t="s">
        <v>839</v>
      </c>
      <c r="C1998" s="68" t="s">
        <v>286</v>
      </c>
      <c r="D1998" s="68" t="s">
        <v>524</v>
      </c>
      <c r="E1998" s="68" t="s">
        <v>900</v>
      </c>
      <c r="F1998" s="68">
        <f>IF(Override!$G2064="",'APR Data'!$H1998,Override!$G2064)</f>
        <v>0</v>
      </c>
      <c r="G1998" s="68" t="s">
        <v>300</v>
      </c>
      <c r="H1998" s="68" t="s">
        <v>888</v>
      </c>
      <c r="I1998" s="68" t="s">
        <v>919</v>
      </c>
      <c r="J1998" s="92" t="s">
        <v>866</v>
      </c>
      <c r="K1998" s="68" t="str">
        <f t="shared" si="31"/>
        <v xml:space="preserve"> *Additional lines total (water)</v>
      </c>
    </row>
    <row r="1999" spans="2:11">
      <c r="B1999" s="68" t="s">
        <v>839</v>
      </c>
      <c r="C1999" s="68" t="s">
        <v>286</v>
      </c>
      <c r="D1999" s="68" t="s">
        <v>308</v>
      </c>
      <c r="E1999" s="68" t="s">
        <v>900</v>
      </c>
      <c r="F1999" s="68">
        <f>IF(Override!$G2065="",'APR Data'!$H1999,Override!$G2065)</f>
        <v>0</v>
      </c>
      <c r="G1999" s="68" t="s">
        <v>300</v>
      </c>
      <c r="H1999" s="68" t="s">
        <v>889</v>
      </c>
      <c r="I1999" s="68" t="s">
        <v>919</v>
      </c>
      <c r="J1999" s="92" t="s">
        <v>841</v>
      </c>
      <c r="K1999" s="68" t="str">
        <f t="shared" si="31"/>
        <v xml:space="preserve"> Ecological improvements at abstractions (water)</v>
      </c>
    </row>
    <row r="2000" spans="2:11">
      <c r="B2000" s="68" t="s">
        <v>839</v>
      </c>
      <c r="C2000" s="68" t="s">
        <v>286</v>
      </c>
      <c r="D2000" s="68" t="s">
        <v>317</v>
      </c>
      <c r="E2000" s="68" t="s">
        <v>900</v>
      </c>
      <c r="F2000" s="68">
        <f>IF(Override!$G2066="",'APR Data'!$H2000,Override!$G2066)</f>
        <v>0</v>
      </c>
      <c r="G2000" s="68" t="s">
        <v>300</v>
      </c>
      <c r="H2000" s="68" t="s">
        <v>889</v>
      </c>
      <c r="I2000" s="68" t="s">
        <v>919</v>
      </c>
      <c r="J2000" s="92" t="s">
        <v>842</v>
      </c>
      <c r="K2000" s="68" t="str">
        <f t="shared" si="31"/>
        <v xml:space="preserve"> Eels Regulations (measures at intakes) (water)</v>
      </c>
    </row>
    <row r="2001" spans="2:11">
      <c r="B2001" s="68" t="s">
        <v>839</v>
      </c>
      <c r="C2001" s="68" t="s">
        <v>286</v>
      </c>
      <c r="D2001" s="68" t="s">
        <v>326</v>
      </c>
      <c r="E2001" s="68" t="s">
        <v>900</v>
      </c>
      <c r="F2001" s="68">
        <f>IF(Override!$G2067="",'APR Data'!$H2001,Override!$G2067)</f>
        <v>9.8000000000000004E-2</v>
      </c>
      <c r="G2001" s="68" t="s">
        <v>300</v>
      </c>
      <c r="H2001" s="68" t="s">
        <v>889</v>
      </c>
      <c r="I2001" s="68" t="s">
        <v>919</v>
      </c>
      <c r="J2001" s="92" t="s">
        <v>843</v>
      </c>
      <c r="K2001" s="68" t="str">
        <f t="shared" si="31"/>
        <v xml:space="preserve"> Invasive Non Native Species (water)</v>
      </c>
    </row>
    <row r="2002" spans="2:11">
      <c r="B2002" s="68" t="s">
        <v>839</v>
      </c>
      <c r="C2002" s="68" t="s">
        <v>286</v>
      </c>
      <c r="D2002" s="68" t="s">
        <v>335</v>
      </c>
      <c r="E2002" s="68" t="s">
        <v>900</v>
      </c>
      <c r="F2002" s="68">
        <f>IF(Override!$G2068="",'APR Data'!$H2002,Override!$G2068)</f>
        <v>0</v>
      </c>
      <c r="G2002" s="68" t="s">
        <v>300</v>
      </c>
      <c r="H2002" s="68" t="s">
        <v>889</v>
      </c>
      <c r="I2002" s="68" t="s">
        <v>919</v>
      </c>
      <c r="J2002" s="68" t="s">
        <v>844</v>
      </c>
      <c r="K2002" s="68" t="str">
        <f t="shared" si="31"/>
        <v xml:space="preserve"> Drinking Water Protected Areas (schemes) (water)</v>
      </c>
    </row>
    <row r="2003" spans="2:11">
      <c r="B2003" s="68" t="s">
        <v>839</v>
      </c>
      <c r="C2003" s="68" t="s">
        <v>286</v>
      </c>
      <c r="D2003" s="68" t="s">
        <v>344</v>
      </c>
      <c r="E2003" s="68" t="s">
        <v>900</v>
      </c>
      <c r="F2003" s="68">
        <f>IF(Override!$G2069="",'APR Data'!$H2003,Override!$G2069)</f>
        <v>1.0980000000000001</v>
      </c>
      <c r="G2003" s="68" t="s">
        <v>300</v>
      </c>
      <c r="H2003" s="68" t="s">
        <v>889</v>
      </c>
      <c r="I2003" s="68" t="s">
        <v>919</v>
      </c>
      <c r="J2003" s="92" t="s">
        <v>845</v>
      </c>
      <c r="K2003" s="68" t="str">
        <f t="shared" si="31"/>
        <v xml:space="preserve"> Water Framework Directive measure (water)</v>
      </c>
    </row>
    <row r="2004" spans="2:11">
      <c r="B2004" s="68" t="s">
        <v>839</v>
      </c>
      <c r="C2004" s="68" t="s">
        <v>286</v>
      </c>
      <c r="D2004" s="68" t="s">
        <v>353</v>
      </c>
      <c r="E2004" s="68" t="s">
        <v>900</v>
      </c>
      <c r="F2004" s="68">
        <f>IF(Override!$G2070="",'APR Data'!$H2004,Override!$G2070)</f>
        <v>0</v>
      </c>
      <c r="G2004" s="68" t="s">
        <v>300</v>
      </c>
      <c r="H2004" s="68" t="s">
        <v>889</v>
      </c>
      <c r="I2004" s="68" t="s">
        <v>919</v>
      </c>
      <c r="J2004" s="92" t="s">
        <v>846</v>
      </c>
      <c r="K2004" s="68" t="str">
        <f t="shared" si="31"/>
        <v xml:space="preserve"> Investigations (water)</v>
      </c>
    </row>
    <row r="2005" spans="2:11">
      <c r="B2005" s="68" t="s">
        <v>839</v>
      </c>
      <c r="C2005" s="68" t="s">
        <v>286</v>
      </c>
      <c r="D2005" s="68" t="s">
        <v>362</v>
      </c>
      <c r="E2005" s="68" t="s">
        <v>900</v>
      </c>
      <c r="F2005" s="68">
        <f>IF(Override!$G2071="",'APR Data'!$H2005,Override!$G2071)</f>
        <v>0</v>
      </c>
      <c r="G2005" s="68" t="s">
        <v>300</v>
      </c>
      <c r="H2005" s="68" t="s">
        <v>889</v>
      </c>
      <c r="I2005" s="68" t="s">
        <v>919</v>
      </c>
      <c r="J2005" s="92" t="s">
        <v>847</v>
      </c>
      <c r="K2005" s="68" t="str">
        <f t="shared" si="31"/>
        <v xml:space="preserve"> Supply-side improvements delivering benefits in 2020-2025 (water)</v>
      </c>
    </row>
    <row r="2006" spans="2:11">
      <c r="B2006" s="68" t="s">
        <v>839</v>
      </c>
      <c r="C2006" s="68" t="s">
        <v>286</v>
      </c>
      <c r="D2006" s="68" t="s">
        <v>371</v>
      </c>
      <c r="E2006" s="68" t="s">
        <v>900</v>
      </c>
      <c r="F2006" s="68">
        <f>IF(Override!$G2072="",'APR Data'!$H2006,Override!$G2072)</f>
        <v>3.0569999999999999</v>
      </c>
      <c r="G2006" s="68" t="s">
        <v>300</v>
      </c>
      <c r="H2006" s="68" t="s">
        <v>889</v>
      </c>
      <c r="I2006" s="68" t="s">
        <v>919</v>
      </c>
      <c r="J2006" s="92" t="s">
        <v>848</v>
      </c>
      <c r="K2006" s="68" t="str">
        <f t="shared" si="31"/>
        <v xml:space="preserve"> Demand-side improvements delivering benefits in 2020-2025 (excl leakage and metering) (water)</v>
      </c>
    </row>
    <row r="2007" spans="2:11">
      <c r="B2007" s="68" t="s">
        <v>839</v>
      </c>
      <c r="C2007" s="68" t="s">
        <v>286</v>
      </c>
      <c r="D2007" s="68" t="s">
        <v>380</v>
      </c>
      <c r="E2007" s="68" t="s">
        <v>900</v>
      </c>
      <c r="F2007" s="68">
        <f>IF(Override!$G2073="",'APR Data'!$H2007,Override!$G2073)</f>
        <v>10.164999999999999</v>
      </c>
      <c r="G2007" s="68" t="s">
        <v>300</v>
      </c>
      <c r="H2007" s="68" t="s">
        <v>889</v>
      </c>
      <c r="I2007" s="68" t="s">
        <v>919</v>
      </c>
      <c r="J2007" s="92" t="s">
        <v>849</v>
      </c>
      <c r="K2007" s="68" t="str">
        <f t="shared" si="31"/>
        <v xml:space="preserve"> Leakage improvements delivering benefits in 2020-2025 (water)</v>
      </c>
    </row>
    <row r="2008" spans="2:11">
      <c r="B2008" s="68" t="s">
        <v>839</v>
      </c>
      <c r="C2008" s="68" t="s">
        <v>286</v>
      </c>
      <c r="D2008" s="68" t="s">
        <v>389</v>
      </c>
      <c r="E2008" s="68" t="s">
        <v>900</v>
      </c>
      <c r="F2008" s="68">
        <f>IF(Override!$G2074="",'APR Data'!$H2008,Override!$G2074)</f>
        <v>0</v>
      </c>
      <c r="G2008" s="68" t="s">
        <v>300</v>
      </c>
      <c r="H2008" s="68" t="s">
        <v>889</v>
      </c>
      <c r="I2008" s="68" t="s">
        <v>919</v>
      </c>
      <c r="J2008" s="92" t="s">
        <v>850</v>
      </c>
      <c r="K2008" s="68" t="str">
        <f t="shared" si="31"/>
        <v xml:space="preserve"> Internal interconnectors delivering benefits in 2020-2025 (water)</v>
      </c>
    </row>
    <row r="2009" spans="2:11">
      <c r="B2009" s="68" t="s">
        <v>839</v>
      </c>
      <c r="C2009" s="68" t="s">
        <v>286</v>
      </c>
      <c r="D2009" s="68" t="s">
        <v>828</v>
      </c>
      <c r="E2009" s="68" t="s">
        <v>900</v>
      </c>
      <c r="F2009" s="68">
        <f>IF(Override!$G2075="",'APR Data'!$H2009,Override!$G2075)</f>
        <v>0</v>
      </c>
      <c r="G2009" s="68" t="s">
        <v>300</v>
      </c>
      <c r="H2009" s="68" t="s">
        <v>889</v>
      </c>
      <c r="I2009" s="68" t="s">
        <v>919</v>
      </c>
      <c r="J2009" s="92" t="s">
        <v>851</v>
      </c>
      <c r="K2009" s="68" t="str">
        <f t="shared" si="31"/>
        <v xml:space="preserve"> Supply demand balance improvements delivering benefits starting from 2026 (water)</v>
      </c>
    </row>
    <row r="2010" spans="2:11">
      <c r="B2010" s="68" t="s">
        <v>839</v>
      </c>
      <c r="C2010" s="68" t="s">
        <v>286</v>
      </c>
      <c r="D2010" s="68" t="s">
        <v>407</v>
      </c>
      <c r="E2010" s="68" t="s">
        <v>900</v>
      </c>
      <c r="F2010" s="68">
        <f>IF(Override!$G2076="",'APR Data'!$H2010,Override!$G2076)</f>
        <v>0</v>
      </c>
      <c r="G2010" s="68" t="s">
        <v>300</v>
      </c>
      <c r="H2010" s="68" t="s">
        <v>889</v>
      </c>
      <c r="I2010" s="68" t="s">
        <v>919</v>
      </c>
      <c r="J2010" s="92" t="s">
        <v>852</v>
      </c>
      <c r="K2010" s="68" t="str">
        <f t="shared" si="31"/>
        <v xml:space="preserve"> Strategic regional water resources (water)</v>
      </c>
    </row>
    <row r="2011" spans="2:11">
      <c r="B2011" s="68" t="s">
        <v>839</v>
      </c>
      <c r="C2011" s="68" t="s">
        <v>286</v>
      </c>
      <c r="D2011" s="68" t="s">
        <v>416</v>
      </c>
      <c r="E2011" s="68" t="s">
        <v>900</v>
      </c>
      <c r="F2011" s="68">
        <f>IF(Override!$G2077="",'APR Data'!$H2011,Override!$G2077)</f>
        <v>22.574000000000002</v>
      </c>
      <c r="G2011" s="68" t="s">
        <v>300</v>
      </c>
      <c r="H2011" s="68" t="s">
        <v>889</v>
      </c>
      <c r="I2011" s="68" t="s">
        <v>919</v>
      </c>
      <c r="J2011" s="92" t="s">
        <v>853</v>
      </c>
      <c r="K2011" s="68" t="str">
        <f t="shared" si="31"/>
        <v xml:space="preserve"> Total metering expenditure  (water)</v>
      </c>
    </row>
    <row r="2012" spans="2:11">
      <c r="B2012" s="68" t="s">
        <v>839</v>
      </c>
      <c r="C2012" s="68" t="s">
        <v>286</v>
      </c>
      <c r="D2012" s="68" t="s">
        <v>425</v>
      </c>
      <c r="E2012" s="68" t="s">
        <v>900</v>
      </c>
      <c r="F2012" s="68">
        <f>IF(Override!$G2078="",'APR Data'!$H2012,Override!$G2078)</f>
        <v>0</v>
      </c>
      <c r="G2012" s="68" t="s">
        <v>300</v>
      </c>
      <c r="H2012" s="68" t="s">
        <v>889</v>
      </c>
      <c r="I2012" s="68" t="s">
        <v>919</v>
      </c>
      <c r="J2012" s="92" t="s">
        <v>854</v>
      </c>
      <c r="K2012" s="68" t="str">
        <f t="shared" si="31"/>
        <v xml:space="preserve"> Improvments to taste, odour and colour (water)</v>
      </c>
    </row>
    <row r="2013" spans="2:11">
      <c r="B2013" s="68" t="s">
        <v>839</v>
      </c>
      <c r="C2013" s="68" t="s">
        <v>286</v>
      </c>
      <c r="D2013" s="68" t="s">
        <v>434</v>
      </c>
      <c r="E2013" s="68" t="s">
        <v>900</v>
      </c>
      <c r="F2013" s="68">
        <f>IF(Override!$G2079="",'APR Data'!$H2013,Override!$G2079)</f>
        <v>0</v>
      </c>
      <c r="G2013" s="68" t="s">
        <v>300</v>
      </c>
      <c r="H2013" s="68" t="s">
        <v>889</v>
      </c>
      <c r="I2013" s="68" t="s">
        <v>920</v>
      </c>
      <c r="J2013" s="92" t="s">
        <v>855</v>
      </c>
      <c r="K2013" s="68" t="str">
        <f t="shared" si="31"/>
        <v xml:space="preserve"> Addressing raw water deterioration (grey solutions) (water)</v>
      </c>
    </row>
    <row r="2014" spans="2:11">
      <c r="B2014" s="68" t="s">
        <v>839</v>
      </c>
      <c r="C2014" s="68" t="s">
        <v>286</v>
      </c>
      <c r="D2014" s="68" t="s">
        <v>440</v>
      </c>
      <c r="E2014" s="68" t="s">
        <v>900</v>
      </c>
      <c r="F2014" s="68">
        <f>IF(Override!$G2080="",'APR Data'!$H2014,Override!$G2080)</f>
        <v>0</v>
      </c>
      <c r="G2014" s="68" t="s">
        <v>300</v>
      </c>
      <c r="H2014" s="68" t="s">
        <v>889</v>
      </c>
      <c r="I2014" s="68" t="s">
        <v>920</v>
      </c>
      <c r="J2014" s="92" t="s">
        <v>856</v>
      </c>
      <c r="K2014" s="68" t="str">
        <f t="shared" si="31"/>
        <v xml:space="preserve"> Addressing raw water deterioration (green solutions) (water)</v>
      </c>
    </row>
    <row r="2015" spans="2:11">
      <c r="B2015" s="68" t="s">
        <v>839</v>
      </c>
      <c r="C2015" s="68" t="s">
        <v>286</v>
      </c>
      <c r="D2015" s="68" t="s">
        <v>446</v>
      </c>
      <c r="E2015" s="68" t="s">
        <v>900</v>
      </c>
      <c r="F2015" s="68">
        <f>IF(Override!$G2081="",'APR Data'!$H2015,Override!$G2081)</f>
        <v>0</v>
      </c>
      <c r="G2015" s="68" t="s">
        <v>300</v>
      </c>
      <c r="H2015" s="68" t="s">
        <v>889</v>
      </c>
      <c r="I2015" s="68" t="s">
        <v>919</v>
      </c>
      <c r="J2015" s="92" t="s">
        <v>857</v>
      </c>
      <c r="K2015" s="68" t="str">
        <f t="shared" si="31"/>
        <v xml:space="preserve"> Addressing raw water deterioration (total) (water)</v>
      </c>
    </row>
    <row r="2016" spans="2:11">
      <c r="B2016" s="68" t="s">
        <v>839</v>
      </c>
      <c r="C2016" s="68" t="s">
        <v>286</v>
      </c>
      <c r="D2016" s="68" t="s">
        <v>455</v>
      </c>
      <c r="E2016" s="68" t="s">
        <v>900</v>
      </c>
      <c r="F2016" s="68">
        <f>IF(Override!$G2082="",'APR Data'!$H2016,Override!$G2082)</f>
        <v>0</v>
      </c>
      <c r="G2016" s="68" t="s">
        <v>300</v>
      </c>
      <c r="H2016" s="68" t="s">
        <v>889</v>
      </c>
      <c r="I2016" s="68" t="s">
        <v>919</v>
      </c>
      <c r="J2016" s="92" t="s">
        <v>858</v>
      </c>
      <c r="K2016" s="68" t="str">
        <f t="shared" si="31"/>
        <v xml:space="preserve"> Improvements to river flow (water)</v>
      </c>
    </row>
    <row r="2017" spans="2:11">
      <c r="B2017" s="68" t="s">
        <v>839</v>
      </c>
      <c r="C2017" s="68" t="s">
        <v>286</v>
      </c>
      <c r="D2017" s="68" t="s">
        <v>464</v>
      </c>
      <c r="E2017" s="68" t="s">
        <v>900</v>
      </c>
      <c r="F2017" s="68">
        <f>IF(Override!$G2083="",'APR Data'!$H2017,Override!$G2083)</f>
        <v>7.5270000000000001</v>
      </c>
      <c r="G2017" s="68" t="s">
        <v>300</v>
      </c>
      <c r="H2017" s="68" t="s">
        <v>889</v>
      </c>
      <c r="I2017" s="68" t="s">
        <v>919</v>
      </c>
      <c r="J2017" s="92" t="s">
        <v>859</v>
      </c>
      <c r="K2017" s="68" t="str">
        <f t="shared" si="31"/>
        <v xml:space="preserve"> Enhancing resilience to low probability high consequence events (water)</v>
      </c>
    </row>
    <row r="2018" spans="2:11">
      <c r="B2018" s="68" t="s">
        <v>839</v>
      </c>
      <c r="C2018" s="68" t="s">
        <v>286</v>
      </c>
      <c r="D2018" s="68" t="s">
        <v>473</v>
      </c>
      <c r="E2018" s="68" t="s">
        <v>900</v>
      </c>
      <c r="F2018" s="68">
        <f>IF(Override!$G2084="",'APR Data'!$H2018,Override!$G2084)</f>
        <v>0</v>
      </c>
      <c r="G2018" s="68" t="s">
        <v>300</v>
      </c>
      <c r="H2018" s="68" t="s">
        <v>889</v>
      </c>
      <c r="I2018" s="68" t="s">
        <v>920</v>
      </c>
      <c r="J2018" s="92" t="s">
        <v>860</v>
      </c>
      <c r="K2018" s="68" t="str">
        <f t="shared" si="31"/>
        <v xml:space="preserve"> Conditioning water to reduce plumbosolvency (water)</v>
      </c>
    </row>
    <row r="2019" spans="2:11">
      <c r="B2019" s="68" t="s">
        <v>839</v>
      </c>
      <c r="C2019" s="68" t="s">
        <v>286</v>
      </c>
      <c r="D2019" s="68" t="s">
        <v>482</v>
      </c>
      <c r="E2019" s="68" t="s">
        <v>900</v>
      </c>
      <c r="F2019" s="68">
        <f>IF(Override!$G2085="",'APR Data'!$H2019,Override!$G2085)</f>
        <v>0</v>
      </c>
      <c r="G2019" s="68" t="s">
        <v>300</v>
      </c>
      <c r="H2019" s="68" t="s">
        <v>889</v>
      </c>
      <c r="I2019" s="68" t="s">
        <v>920</v>
      </c>
      <c r="J2019" s="92" t="s">
        <v>861</v>
      </c>
      <c r="K2019" s="68" t="str">
        <f t="shared" si="31"/>
        <v xml:space="preserve"> Lead communication pipes replaced or relined for water quality(water)</v>
      </c>
    </row>
    <row r="2020" spans="2:11">
      <c r="B2020" s="68" t="s">
        <v>839</v>
      </c>
      <c r="C2020" s="68" t="s">
        <v>286</v>
      </c>
      <c r="D2020" s="68" t="s">
        <v>491</v>
      </c>
      <c r="E2020" s="68" t="s">
        <v>900</v>
      </c>
      <c r="F2020" s="68">
        <f>IF(Override!$G2086="",'APR Data'!$H2020,Override!$G2086)</f>
        <v>0</v>
      </c>
      <c r="G2020" s="68" t="s">
        <v>300</v>
      </c>
      <c r="H2020" s="68" t="s">
        <v>889</v>
      </c>
      <c r="I2020" s="68" t="s">
        <v>920</v>
      </c>
      <c r="J2020" s="92" t="s">
        <v>862</v>
      </c>
      <c r="K2020" s="68" t="str">
        <f t="shared" si="31"/>
        <v xml:space="preserve"> Other lead reduction related activity (water)</v>
      </c>
    </row>
    <row r="2021" spans="2:11">
      <c r="B2021" s="68" t="s">
        <v>839</v>
      </c>
      <c r="C2021" s="68" t="s">
        <v>286</v>
      </c>
      <c r="D2021" s="68" t="s">
        <v>500</v>
      </c>
      <c r="E2021" s="68" t="s">
        <v>900</v>
      </c>
      <c r="F2021" s="68">
        <f>IF(Override!$G2087="",'APR Data'!$H2021,Override!$G2087)</f>
        <v>2.0310000000000001</v>
      </c>
      <c r="G2021" s="68" t="s">
        <v>300</v>
      </c>
      <c r="H2021" s="68" t="s">
        <v>889</v>
      </c>
      <c r="I2021" s="68" t="s">
        <v>919</v>
      </c>
      <c r="J2021" s="92" t="s">
        <v>863</v>
      </c>
      <c r="K2021" s="68" t="str">
        <f t="shared" si="31"/>
        <v xml:space="preserve"> Meeting lead standards (Total) (water)</v>
      </c>
    </row>
    <row r="2022" spans="2:11">
      <c r="B2022" s="68" t="s">
        <v>839</v>
      </c>
      <c r="C2022" s="68" t="s">
        <v>286</v>
      </c>
      <c r="D2022" s="68" t="s">
        <v>509</v>
      </c>
      <c r="E2022" s="68" t="s">
        <v>900</v>
      </c>
      <c r="F2022" s="68">
        <f>IF(Override!$G2088="",'APR Data'!$H2022,Override!$G2088)</f>
        <v>0</v>
      </c>
      <c r="G2022" s="68" t="s">
        <v>300</v>
      </c>
      <c r="H2022" s="68" t="s">
        <v>889</v>
      </c>
      <c r="I2022" s="68" t="s">
        <v>919</v>
      </c>
      <c r="J2022" s="92" t="s">
        <v>864</v>
      </c>
      <c r="K2022" s="68" t="str">
        <f t="shared" si="31"/>
        <v xml:space="preserve"> Security - SEMD (water)</v>
      </c>
    </row>
    <row r="2023" spans="2:11">
      <c r="B2023" s="68" t="s">
        <v>839</v>
      </c>
      <c r="C2023" s="68" t="s">
        <v>286</v>
      </c>
      <c r="D2023" s="68" t="s">
        <v>518</v>
      </c>
      <c r="E2023" s="68" t="s">
        <v>900</v>
      </c>
      <c r="F2023" s="68">
        <f>IF(Override!$G2089="",'APR Data'!$H2023,Override!$G2089)</f>
        <v>0.47199999999999998</v>
      </c>
      <c r="G2023" s="68" t="s">
        <v>300</v>
      </c>
      <c r="H2023" s="68" t="s">
        <v>889</v>
      </c>
      <c r="I2023" s="68" t="s">
        <v>919</v>
      </c>
      <c r="J2023" s="92" t="s">
        <v>865</v>
      </c>
      <c r="K2023" s="68" t="str">
        <f t="shared" si="31"/>
        <v xml:space="preserve"> Security - Non-SEMD (water)</v>
      </c>
    </row>
    <row r="2024" spans="2:11">
      <c r="B2024" s="68" t="s">
        <v>839</v>
      </c>
      <c r="C2024" s="68" t="s">
        <v>286</v>
      </c>
      <c r="D2024" s="68" t="s">
        <v>527</v>
      </c>
      <c r="E2024" s="68" t="s">
        <v>900</v>
      </c>
      <c r="F2024" s="68">
        <f>IF(Override!$G2090="",'APR Data'!$H2024,Override!$G2090)</f>
        <v>0</v>
      </c>
      <c r="G2024" s="68" t="s">
        <v>300</v>
      </c>
      <c r="H2024" s="68" t="s">
        <v>889</v>
      </c>
      <c r="I2024" s="68" t="s">
        <v>919</v>
      </c>
      <c r="J2024" s="92" t="s">
        <v>866</v>
      </c>
      <c r="K2024" s="68" t="str">
        <f t="shared" si="31"/>
        <v xml:space="preserve"> *Additional lines total (water)</v>
      </c>
    </row>
  </sheetData>
  <autoFilter ref="A5:K2024" xr:uid="{01AFD963-AB09-49FC-A6CC-854BFCEC5291}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9DB9-40B8-4C9D-A45F-5D0304FDDAE1}">
  <sheetPr>
    <tabColor rgb="FFFFDB8E"/>
  </sheetPr>
  <dimension ref="A1:N834"/>
  <sheetViews>
    <sheetView zoomScale="80" zoomScaleNormal="80" workbookViewId="0"/>
  </sheetViews>
  <sheetFormatPr defaultRowHeight="13.5"/>
  <cols>
    <col min="2" max="2" width="20.125" bestFit="1" customWidth="1"/>
    <col min="3" max="3" width="145.75" bestFit="1" customWidth="1"/>
    <col min="13" max="13" width="10.25" customWidth="1"/>
    <col min="14" max="14" width="87" bestFit="1" customWidth="1"/>
  </cols>
  <sheetData>
    <row r="1" spans="1:14" ht="14.25">
      <c r="C1" s="2" t="s">
        <v>921</v>
      </c>
      <c r="E1" s="2" t="s">
        <v>922</v>
      </c>
    </row>
    <row r="2" spans="1:14" ht="14.25">
      <c r="A2" s="3" t="s">
        <v>923</v>
      </c>
      <c r="B2" s="3" t="s">
        <v>924</v>
      </c>
      <c r="C2" s="3" t="s">
        <v>925</v>
      </c>
      <c r="D2" s="3" t="s">
        <v>258</v>
      </c>
      <c r="E2" s="3" t="s">
        <v>926</v>
      </c>
      <c r="F2" s="3" t="s">
        <v>246</v>
      </c>
      <c r="G2" s="3" t="s">
        <v>927</v>
      </c>
      <c r="H2" s="3" t="s">
        <v>928</v>
      </c>
      <c r="I2" s="3" t="s">
        <v>929</v>
      </c>
      <c r="J2" s="3" t="s">
        <v>930</v>
      </c>
      <c r="K2" s="3" t="s">
        <v>931</v>
      </c>
      <c r="L2" s="3" t="s">
        <v>932</v>
      </c>
    </row>
    <row r="4" spans="1:14" ht="14.25">
      <c r="F4" s="3" t="s">
        <v>933</v>
      </c>
      <c r="G4" s="3" t="s">
        <v>933</v>
      </c>
      <c r="H4" s="3" t="s">
        <v>933</v>
      </c>
      <c r="I4" s="3" t="s">
        <v>933</v>
      </c>
      <c r="J4" s="3" t="s">
        <v>933</v>
      </c>
      <c r="K4" s="3" t="s">
        <v>933</v>
      </c>
      <c r="L4" s="3" t="s">
        <v>933</v>
      </c>
    </row>
    <row r="5" spans="1:14" ht="14.25">
      <c r="F5" s="3" t="s">
        <v>934</v>
      </c>
      <c r="G5" s="3" t="s">
        <v>934</v>
      </c>
      <c r="H5" s="3" t="s">
        <v>934</v>
      </c>
      <c r="I5" s="3" t="s">
        <v>934</v>
      </c>
      <c r="J5" s="3" t="s">
        <v>934</v>
      </c>
      <c r="K5" s="3" t="s">
        <v>934</v>
      </c>
      <c r="L5" s="3" t="s">
        <v>934</v>
      </c>
    </row>
    <row r="6" spans="1:14" ht="14.25">
      <c r="F6" s="3" t="s">
        <v>296</v>
      </c>
      <c r="G6" s="3" t="s">
        <v>296</v>
      </c>
      <c r="H6" s="3" t="s">
        <v>296</v>
      </c>
      <c r="I6" s="3" t="s">
        <v>296</v>
      </c>
      <c r="J6" s="3" t="s">
        <v>296</v>
      </c>
      <c r="K6" s="3" t="s">
        <v>296</v>
      </c>
      <c r="L6" s="3" t="s">
        <v>296</v>
      </c>
    </row>
    <row r="7" spans="1:14">
      <c r="A7" t="s">
        <v>268</v>
      </c>
      <c r="B7" t="s">
        <v>935</v>
      </c>
      <c r="C7" t="s">
        <v>936</v>
      </c>
      <c r="D7" t="s">
        <v>300</v>
      </c>
      <c r="E7" t="s">
        <v>933</v>
      </c>
      <c r="F7" s="4">
        <v>2.7309999999999999</v>
      </c>
      <c r="G7" s="4">
        <v>2.2641513832199549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8">
        <f>SUM(G7)</f>
        <v>2.2641513832199549</v>
      </c>
      <c r="N7" t="str" cm="1">
        <f t="array" ref="N7">IFERROR(INDEX(Water!$C$4:$C$47,MATCH('PR24 - Water (CW3)'!C7,Water!$A$4:$A$47,0),), "")</f>
        <v>Ecological improvements at abstractions (water)</v>
      </c>
    </row>
    <row r="8" spans="1:14">
      <c r="A8" t="s">
        <v>268</v>
      </c>
      <c r="B8" t="s">
        <v>937</v>
      </c>
      <c r="C8" t="s">
        <v>938</v>
      </c>
      <c r="D8" t="s">
        <v>300</v>
      </c>
      <c r="E8" t="s">
        <v>933</v>
      </c>
      <c r="F8" s="4">
        <v>0.60599999999999998</v>
      </c>
      <c r="G8" s="4">
        <v>1.9E-2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8">
        <f t="shared" ref="M8:M71" si="0">SUM(G8)</f>
        <v>1.9E-2</v>
      </c>
      <c r="N8" t="str" cm="1">
        <f t="array" ref="N8">IFERROR(INDEX(Water!$C$4:$C$47,MATCH('PR24 - Water (CW3)'!C8,Water!$A$4:$A$47,0),), "")</f>
        <v>Eels Regulations (measures at intakes) (water)</v>
      </c>
    </row>
    <row r="9" spans="1:14">
      <c r="A9" t="s">
        <v>268</v>
      </c>
      <c r="B9" t="s">
        <v>939</v>
      </c>
      <c r="C9" t="s">
        <v>940</v>
      </c>
      <c r="D9" t="s">
        <v>300</v>
      </c>
      <c r="E9" t="s">
        <v>933</v>
      </c>
      <c r="F9" s="4">
        <v>0</v>
      </c>
      <c r="G9" s="4">
        <v>0</v>
      </c>
      <c r="H9" s="4">
        <v>0.19400000000000001</v>
      </c>
      <c r="I9" s="4">
        <v>0.44099999999999989</v>
      </c>
      <c r="J9" s="4">
        <v>0.224</v>
      </c>
      <c r="K9" s="4">
        <v>0.13600000000000001</v>
      </c>
      <c r="L9" s="4">
        <v>9.2999999999999999E-2</v>
      </c>
      <c r="M9" s="8">
        <f t="shared" si="0"/>
        <v>0</v>
      </c>
      <c r="N9" t="str" cm="1">
        <f t="array" ref="N9">IFERROR(INDEX(Water!$C$4:$C$47,MATCH('PR24 - Water (CW3)'!C9,Water!$A$4:$A$47,0),), "")</f>
        <v>Eels Regulations (measures at intakes) (water)</v>
      </c>
    </row>
    <row r="10" spans="1:14">
      <c r="A10" t="s">
        <v>268</v>
      </c>
      <c r="B10" t="s">
        <v>941</v>
      </c>
      <c r="C10" t="s">
        <v>942</v>
      </c>
      <c r="D10" t="s">
        <v>300</v>
      </c>
      <c r="E10" t="s">
        <v>933</v>
      </c>
      <c r="F10" s="4">
        <v>0.255</v>
      </c>
      <c r="G10" s="4">
        <v>0</v>
      </c>
      <c r="H10" s="4">
        <v>0.45200000000000001</v>
      </c>
      <c r="I10" s="4">
        <v>0.47599999999999998</v>
      </c>
      <c r="J10" s="4">
        <v>4.7E-2</v>
      </c>
      <c r="K10" s="4">
        <v>4.7E-2</v>
      </c>
      <c r="L10" s="4">
        <v>4.7E-2</v>
      </c>
      <c r="M10" s="8">
        <f t="shared" si="0"/>
        <v>0</v>
      </c>
      <c r="N10" t="str" cm="1">
        <f t="array" ref="N10">IFERROR(INDEX(Water!$C$4:$C$47,MATCH('PR24 - Water (CW3)'!C10,Water!$A$4:$A$47,0),), "")</f>
        <v>Invasive Non Native Species (water)</v>
      </c>
    </row>
    <row r="11" spans="1:14">
      <c r="A11" t="s">
        <v>268</v>
      </c>
      <c r="B11" t="s">
        <v>943</v>
      </c>
      <c r="C11" t="s">
        <v>944</v>
      </c>
      <c r="D11" t="s">
        <v>300</v>
      </c>
      <c r="E11" t="s">
        <v>933</v>
      </c>
      <c r="F11" s="4">
        <v>0</v>
      </c>
      <c r="G11" s="4">
        <v>0.25</v>
      </c>
      <c r="H11" s="4">
        <v>2.44</v>
      </c>
      <c r="I11" s="4">
        <v>2.44</v>
      </c>
      <c r="J11" s="4">
        <v>2.44</v>
      </c>
      <c r="K11" s="4">
        <v>2.44</v>
      </c>
      <c r="L11" s="4">
        <v>3.6139999999999999</v>
      </c>
      <c r="M11" s="8">
        <f t="shared" si="0"/>
        <v>0.25</v>
      </c>
      <c r="N11" t="str" cm="1">
        <f t="array" ref="N11">IFERROR(INDEX(Water!$C$4:$C$47,MATCH('PR24 - Water (CW3)'!C11,Water!$A$4:$A$47,0),), "")</f>
        <v>Drinking Water Protected Areas (schemes) (water)</v>
      </c>
    </row>
    <row r="12" spans="1:14">
      <c r="A12" t="s">
        <v>268</v>
      </c>
      <c r="B12" t="s">
        <v>945</v>
      </c>
      <c r="C12" t="s">
        <v>946</v>
      </c>
      <c r="D12" t="s">
        <v>300</v>
      </c>
      <c r="E12" t="s">
        <v>933</v>
      </c>
      <c r="F12" s="4">
        <v>0.35</v>
      </c>
      <c r="G12" s="4">
        <v>4.8949999999999996</v>
      </c>
      <c r="H12" s="4">
        <v>8.4390000000000001</v>
      </c>
      <c r="I12" s="4">
        <v>5.7610000000000001</v>
      </c>
      <c r="J12" s="4">
        <v>7.0449999999999999</v>
      </c>
      <c r="K12" s="4">
        <v>5.8710000000000004</v>
      </c>
      <c r="L12" s="4">
        <v>4.2300000000000004</v>
      </c>
      <c r="M12" s="8">
        <f t="shared" si="0"/>
        <v>4.8949999999999996</v>
      </c>
      <c r="N12" t="str" cm="1">
        <f t="array" ref="N12">IFERROR(INDEX(Water!$C$4:$C$47,MATCH('PR24 - Water (CW3)'!C12,Water!$A$4:$A$47,0),), "")</f>
        <v>Water Framework Directive measure (water)</v>
      </c>
    </row>
    <row r="13" spans="1:14">
      <c r="A13" t="s">
        <v>268</v>
      </c>
      <c r="B13" t="s">
        <v>947</v>
      </c>
      <c r="C13" t="s">
        <v>948</v>
      </c>
      <c r="D13" t="s">
        <v>300</v>
      </c>
      <c r="E13" t="s">
        <v>933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8">
        <f t="shared" si="0"/>
        <v>0</v>
      </c>
      <c r="N13" t="str" cm="1">
        <f t="array" ref="N13">IFERROR(INDEX(Water!$C$4:$C$47,MATCH('PR24 - Water (CW3)'!C13,Water!$A$4:$A$47,0),), "")</f>
        <v>Ecological improvements at abstractions (water)</v>
      </c>
    </row>
    <row r="14" spans="1:14">
      <c r="A14" t="s">
        <v>268</v>
      </c>
      <c r="B14" t="s">
        <v>949</v>
      </c>
      <c r="C14" t="s">
        <v>950</v>
      </c>
      <c r="D14" t="s">
        <v>300</v>
      </c>
      <c r="E14" t="s">
        <v>933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8">
        <f t="shared" si="0"/>
        <v>0</v>
      </c>
      <c r="N14" t="str" cm="1">
        <f t="array" ref="N14">IFERROR(INDEX(Water!$C$4:$C$47,MATCH('PR24 - Water (CW3)'!C14,Water!$A$4:$A$47,0),), "")</f>
        <v>N/A</v>
      </c>
    </row>
    <row r="15" spans="1:14">
      <c r="A15" t="s">
        <v>268</v>
      </c>
      <c r="B15" t="s">
        <v>951</v>
      </c>
      <c r="C15" t="s">
        <v>952</v>
      </c>
      <c r="D15" t="s">
        <v>300</v>
      </c>
      <c r="E15" t="s">
        <v>933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8">
        <f t="shared" si="0"/>
        <v>0</v>
      </c>
      <c r="N15" t="str" cm="1">
        <f t="array" ref="N15">IFERROR(INDEX(Water!$C$4:$C$47,MATCH('PR24 - Water (CW3)'!C15,Water!$A$4:$A$47,0),), "")</f>
        <v>N/A</v>
      </c>
    </row>
    <row r="16" spans="1:14">
      <c r="A16" t="s">
        <v>268</v>
      </c>
      <c r="B16" t="s">
        <v>953</v>
      </c>
      <c r="C16" t="s">
        <v>954</v>
      </c>
      <c r="D16" t="s">
        <v>300</v>
      </c>
      <c r="E16" t="s">
        <v>933</v>
      </c>
      <c r="F16" s="4">
        <v>1.4239999999999999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8">
        <f t="shared" si="0"/>
        <v>0</v>
      </c>
      <c r="N16" t="str" cm="1">
        <f t="array" ref="N16">IFERROR(INDEX(Water!$C$4:$C$47,MATCH('PR24 - Water (CW3)'!C16,Water!$A$4:$A$47,0),), "")</f>
        <v>Ignore as captured under 'Investigations total'</v>
      </c>
    </row>
    <row r="17" spans="1:14">
      <c r="A17" t="s">
        <v>268</v>
      </c>
      <c r="B17" t="s">
        <v>955</v>
      </c>
      <c r="C17" t="s">
        <v>956</v>
      </c>
      <c r="D17" t="s">
        <v>300</v>
      </c>
      <c r="E17" t="s">
        <v>933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8">
        <f t="shared" si="0"/>
        <v>0</v>
      </c>
      <c r="N17" t="str" cm="1">
        <f t="array" ref="N17">IFERROR(INDEX(Water!$C$4:$C$47,MATCH('PR24 - Water (CW3)'!C17,Water!$A$4:$A$47,0),), "")</f>
        <v>Ignore as captured under 'Investigations total'</v>
      </c>
    </row>
    <row r="18" spans="1:14">
      <c r="A18" t="s">
        <v>268</v>
      </c>
      <c r="B18" t="s">
        <v>957</v>
      </c>
      <c r="C18" t="s">
        <v>958</v>
      </c>
      <c r="D18" t="s">
        <v>300</v>
      </c>
      <c r="E18" t="s">
        <v>933</v>
      </c>
      <c r="F18" s="4">
        <v>0</v>
      </c>
      <c r="G18" s="4">
        <v>0.97399999999999998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8">
        <f t="shared" si="0"/>
        <v>0.97399999999999998</v>
      </c>
      <c r="N18" t="str" cm="1">
        <f t="array" ref="N18">IFERROR(INDEX(Water!$C$4:$C$47,MATCH('PR24 - Water (CW3)'!C18,Water!$A$4:$A$47,0),), "")</f>
        <v>Ignore as captured under 'Investigations total'</v>
      </c>
    </row>
    <row r="19" spans="1:14">
      <c r="A19" t="s">
        <v>268</v>
      </c>
      <c r="B19" t="s">
        <v>959</v>
      </c>
      <c r="C19" t="s">
        <v>960</v>
      </c>
      <c r="D19" t="s">
        <v>300</v>
      </c>
      <c r="E19" t="s">
        <v>933</v>
      </c>
      <c r="F19" s="4">
        <v>1.4239999999999999</v>
      </c>
      <c r="G19" s="4">
        <v>0.97399999999999998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8">
        <f t="shared" si="0"/>
        <v>0.97399999999999998</v>
      </c>
      <c r="N19" t="str" cm="1">
        <f t="array" ref="N19">IFERROR(INDEX(Water!$C$4:$C$47,MATCH('PR24 - Water (CW3)'!C19,Water!$A$4:$A$47,0),), "")</f>
        <v>Investigations (water)</v>
      </c>
    </row>
    <row r="20" spans="1:14">
      <c r="A20" t="s">
        <v>268</v>
      </c>
      <c r="B20" t="s">
        <v>961</v>
      </c>
      <c r="C20" t="s">
        <v>962</v>
      </c>
      <c r="D20" t="s">
        <v>300</v>
      </c>
      <c r="E20" t="s">
        <v>933</v>
      </c>
      <c r="F20" s="4">
        <v>5.3659999999999997</v>
      </c>
      <c r="G20" s="4">
        <v>8.4021513832199552</v>
      </c>
      <c r="H20" s="4">
        <v>11.525</v>
      </c>
      <c r="I20" s="4">
        <v>9.1180000000000003</v>
      </c>
      <c r="J20" s="4">
        <v>9.7560000000000002</v>
      </c>
      <c r="K20" s="4">
        <v>8.4939999999999998</v>
      </c>
      <c r="L20" s="4">
        <v>7.984</v>
      </c>
      <c r="M20" s="8">
        <f t="shared" si="0"/>
        <v>8.4021513832199552</v>
      </c>
      <c r="N20" t="str" cm="1">
        <f t="array" ref="N20">IFERROR(INDEX(Water!$C$4:$C$47,MATCH('PR24 - Water (CW3)'!C20,Water!$A$4:$A$47,0),), "")</f>
        <v/>
      </c>
    </row>
    <row r="21" spans="1:14">
      <c r="A21" t="s">
        <v>268</v>
      </c>
      <c r="B21" t="s">
        <v>963</v>
      </c>
      <c r="C21" t="s">
        <v>964</v>
      </c>
      <c r="D21" t="s">
        <v>300</v>
      </c>
      <c r="E21" t="s">
        <v>933</v>
      </c>
      <c r="F21" s="4">
        <v>10.702</v>
      </c>
      <c r="G21" s="4">
        <v>11.806000000000001</v>
      </c>
      <c r="H21" s="4">
        <v>16.757000000000001</v>
      </c>
      <c r="I21" s="4">
        <v>24.51</v>
      </c>
      <c r="J21" s="4">
        <v>41.706000000000003</v>
      </c>
      <c r="K21" s="4">
        <v>71.147999999999996</v>
      </c>
      <c r="L21" s="4">
        <v>52.667000000000002</v>
      </c>
      <c r="M21" s="8">
        <f t="shared" si="0"/>
        <v>11.806000000000001</v>
      </c>
      <c r="N21" t="str" cm="1">
        <f t="array" ref="N21">IFERROR(INDEX(Water!$C$4:$C$47,MATCH('PR24 - Water (CW3)'!C21,Water!$A$4:$A$47,0),), "")</f>
        <v>Supply-side improvements delivering benefits in 2020-2025 (water)</v>
      </c>
    </row>
    <row r="22" spans="1:14">
      <c r="A22" t="s">
        <v>268</v>
      </c>
      <c r="B22" t="s">
        <v>965</v>
      </c>
      <c r="C22" t="s">
        <v>966</v>
      </c>
      <c r="D22" t="s">
        <v>300</v>
      </c>
      <c r="E22" t="s">
        <v>933</v>
      </c>
      <c r="F22" s="4">
        <v>1.238</v>
      </c>
      <c r="G22" s="4">
        <v>0.996</v>
      </c>
      <c r="H22" s="4">
        <v>5.9850000000000003</v>
      </c>
      <c r="I22" s="4">
        <v>5.556</v>
      </c>
      <c r="J22" s="4">
        <v>3.2160000000000002</v>
      </c>
      <c r="K22" s="4">
        <v>3.3820000000000001</v>
      </c>
      <c r="L22" s="4">
        <v>3.58</v>
      </c>
      <c r="M22" s="8">
        <f t="shared" si="0"/>
        <v>0.996</v>
      </c>
      <c r="N22" t="str" cm="1">
        <f t="array" ref="N22">IFERROR(INDEX(Water!$C$4:$C$47,MATCH('PR24 - Water (CW3)'!C22,Water!$A$4:$A$47,0),), "")</f>
        <v>Demand-side improvements delivering benefits in 2020-2025 (excl leakage and metering) (water)</v>
      </c>
    </row>
    <row r="23" spans="1:14">
      <c r="A23" t="s">
        <v>268</v>
      </c>
      <c r="B23" t="s">
        <v>967</v>
      </c>
      <c r="C23" t="s">
        <v>968</v>
      </c>
      <c r="D23" t="s">
        <v>300</v>
      </c>
      <c r="E23" t="s">
        <v>933</v>
      </c>
      <c r="F23" s="4">
        <v>24.530999999999999</v>
      </c>
      <c r="G23" s="4">
        <v>19.792000000000002</v>
      </c>
      <c r="H23" s="4">
        <v>5.3630000000000004</v>
      </c>
      <c r="I23" s="4">
        <v>6.0569999999999986</v>
      </c>
      <c r="J23" s="4">
        <v>7.234</v>
      </c>
      <c r="K23" s="4">
        <v>8.3339999999999996</v>
      </c>
      <c r="L23" s="4">
        <v>7.8959999999999999</v>
      </c>
      <c r="M23" s="8">
        <f t="shared" si="0"/>
        <v>19.792000000000002</v>
      </c>
      <c r="N23" t="str" cm="1">
        <f t="array" ref="N23">IFERROR(INDEX(Water!$C$4:$C$47,MATCH('PR24 - Water (CW3)'!C23,Water!$A$4:$A$47,0),), "")</f>
        <v>Leakage improvements delivering benefits in 2020-2025 (water)</v>
      </c>
    </row>
    <row r="24" spans="1:14">
      <c r="A24" t="s">
        <v>268</v>
      </c>
      <c r="B24" t="s">
        <v>969</v>
      </c>
      <c r="C24" t="s">
        <v>970</v>
      </c>
      <c r="D24" t="s">
        <v>300</v>
      </c>
      <c r="E24" t="s">
        <v>933</v>
      </c>
      <c r="F24" s="4">
        <v>325.10000000000002</v>
      </c>
      <c r="G24" s="4">
        <v>276.608</v>
      </c>
      <c r="H24" s="4">
        <v>21.565999999999999</v>
      </c>
      <c r="I24" s="4">
        <v>47.767000000000003</v>
      </c>
      <c r="J24" s="4">
        <v>103.527</v>
      </c>
      <c r="K24" s="4">
        <v>176.946</v>
      </c>
      <c r="L24" s="4">
        <v>195.81</v>
      </c>
      <c r="M24" s="8">
        <f t="shared" si="0"/>
        <v>276.608</v>
      </c>
      <c r="N24" t="str" cm="1">
        <f t="array" ref="N24">IFERROR(INDEX(Water!$C$4:$C$47,MATCH('PR24 - Water (CW3)'!C24,Water!$A$4:$A$47,0),), "")</f>
        <v>Internal interconnectors delivering benefits in 2020-2025 (water)</v>
      </c>
    </row>
    <row r="25" spans="1:14">
      <c r="A25" t="s">
        <v>268</v>
      </c>
      <c r="B25" t="s">
        <v>971</v>
      </c>
      <c r="C25" t="s">
        <v>972</v>
      </c>
      <c r="D25" t="s">
        <v>300</v>
      </c>
      <c r="E25" t="s">
        <v>933</v>
      </c>
      <c r="F25" s="4">
        <v>1.845</v>
      </c>
      <c r="G25" s="4">
        <v>6.2370000000000001</v>
      </c>
      <c r="H25" s="4">
        <v>13.223000000000001</v>
      </c>
      <c r="I25" s="4">
        <v>14.625999999999999</v>
      </c>
      <c r="J25" s="4">
        <v>7.0779999999999994</v>
      </c>
      <c r="K25" s="4">
        <v>2.75</v>
      </c>
      <c r="L25" s="4">
        <v>2.75</v>
      </c>
      <c r="M25" s="8">
        <f t="shared" si="0"/>
        <v>6.2370000000000001</v>
      </c>
      <c r="N25" t="str" cm="1">
        <f t="array" ref="N25">IFERROR(INDEX(Water!$C$4:$C$47,MATCH('PR24 - Water (CW3)'!C25,Water!$A$4:$A$47,0),), "")</f>
        <v>Supply demand balance improvements delivering benefits starting from 2026 (water)</v>
      </c>
    </row>
    <row r="26" spans="1:14">
      <c r="A26" t="s">
        <v>268</v>
      </c>
      <c r="B26" t="s">
        <v>973</v>
      </c>
      <c r="C26" t="s">
        <v>974</v>
      </c>
      <c r="D26" t="s">
        <v>300</v>
      </c>
      <c r="E26" t="s">
        <v>933</v>
      </c>
      <c r="F26" s="4">
        <v>23.378</v>
      </c>
      <c r="G26" s="4">
        <v>54.378999999999998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8">
        <f t="shared" si="0"/>
        <v>54.378999999999998</v>
      </c>
      <c r="N26" t="str" cm="1">
        <f t="array" ref="N26">IFERROR(INDEX(Water!$C$4:$C$47,MATCH('PR24 - Water (CW3)'!C26,Water!$A$4:$A$47,0),), "")</f>
        <v>Strategic regional water resources (water)</v>
      </c>
    </row>
    <row r="27" spans="1:14">
      <c r="A27" t="s">
        <v>268</v>
      </c>
      <c r="B27" t="s">
        <v>975</v>
      </c>
      <c r="C27" t="s">
        <v>976</v>
      </c>
      <c r="D27" t="s">
        <v>300</v>
      </c>
      <c r="E27" t="s">
        <v>933</v>
      </c>
      <c r="F27" s="4">
        <v>386.79399999999998</v>
      </c>
      <c r="G27" s="4">
        <v>369.81800000000004</v>
      </c>
      <c r="H27" s="4">
        <v>62.893999999999998</v>
      </c>
      <c r="I27" s="4">
        <v>98.515999999999991</v>
      </c>
      <c r="J27" s="4">
        <v>162.761</v>
      </c>
      <c r="K27" s="4">
        <v>262.56</v>
      </c>
      <c r="L27" s="4">
        <v>262.70299999999997</v>
      </c>
      <c r="M27" s="8">
        <f t="shared" si="0"/>
        <v>369.81800000000004</v>
      </c>
      <c r="N27" t="str" cm="1">
        <f t="array" ref="N27">IFERROR(INDEX(Water!$C$4:$C$47,MATCH('PR24 - Water (CW3)'!C27,Water!$A$4:$A$47,0),), "")</f>
        <v/>
      </c>
    </row>
    <row r="28" spans="1:14">
      <c r="A28" t="s">
        <v>268</v>
      </c>
      <c r="B28" t="s">
        <v>977</v>
      </c>
      <c r="C28" t="s">
        <v>978</v>
      </c>
      <c r="D28" t="s">
        <v>300</v>
      </c>
      <c r="E28" t="s">
        <v>933</v>
      </c>
      <c r="F28" s="4">
        <v>0</v>
      </c>
      <c r="G28" s="4">
        <v>4.2000000000000003E-2</v>
      </c>
      <c r="H28" s="4">
        <v>2.4980000000000002</v>
      </c>
      <c r="I28" s="4">
        <v>2.4</v>
      </c>
      <c r="J28" s="4">
        <v>2.33</v>
      </c>
      <c r="K28" s="4">
        <v>2.2650000000000001</v>
      </c>
      <c r="L28" s="4">
        <v>2.2000000000000002</v>
      </c>
      <c r="M28" s="8">
        <f t="shared" si="0"/>
        <v>4.2000000000000003E-2</v>
      </c>
      <c r="N28" t="str" cm="1">
        <f t="array" ref="N28">IFERROR(INDEX(Water!$C$4:$C$47,MATCH('PR24 - Water (CW3)'!C28,Water!$A$4:$A$47,0),), "")</f>
        <v>Ignore as captured under 'Total metering expenditure'</v>
      </c>
    </row>
    <row r="29" spans="1:14">
      <c r="A29" t="s">
        <v>268</v>
      </c>
      <c r="B29" t="s">
        <v>979</v>
      </c>
      <c r="C29" t="s">
        <v>980</v>
      </c>
      <c r="D29" t="s">
        <v>300</v>
      </c>
      <c r="E29" t="s">
        <v>933</v>
      </c>
      <c r="F29" s="4">
        <v>6.8000000000000005E-2</v>
      </c>
      <c r="G29" s="4">
        <v>1E-3</v>
      </c>
      <c r="H29" s="4">
        <v>2.7069999999999999</v>
      </c>
      <c r="I29" s="4">
        <v>2.609</v>
      </c>
      <c r="J29" s="4">
        <v>2.609</v>
      </c>
      <c r="K29" s="4">
        <v>5.8000000000000003E-2</v>
      </c>
      <c r="L29" s="4">
        <v>5.6000000000000001E-2</v>
      </c>
      <c r="M29" s="8">
        <f t="shared" si="0"/>
        <v>1E-3</v>
      </c>
      <c r="N29" t="str" cm="1">
        <f t="array" ref="N29">IFERROR(INDEX(Water!$C$4:$C$47,MATCH('PR24 - Water (CW3)'!C29,Water!$A$4:$A$47,0),), "")</f>
        <v>Ignore as captured under 'Total metering expenditure'</v>
      </c>
    </row>
    <row r="30" spans="1:14">
      <c r="A30" t="s">
        <v>268</v>
      </c>
      <c r="B30" t="s">
        <v>981</v>
      </c>
      <c r="C30" t="s">
        <v>982</v>
      </c>
      <c r="D30" t="s">
        <v>300</v>
      </c>
      <c r="E30" t="s">
        <v>933</v>
      </c>
      <c r="F30" s="4">
        <v>0</v>
      </c>
      <c r="G30" s="4">
        <v>0</v>
      </c>
      <c r="H30" s="4">
        <v>3.0000000000000001E-3</v>
      </c>
      <c r="I30" s="4">
        <v>3.0000000000000001E-3</v>
      </c>
      <c r="J30" s="4">
        <v>3.0000000000000001E-3</v>
      </c>
      <c r="K30" s="4">
        <v>3.0000000000000001E-3</v>
      </c>
      <c r="L30" s="4">
        <v>3.0000000000000001E-3</v>
      </c>
      <c r="M30" s="8">
        <f t="shared" si="0"/>
        <v>0</v>
      </c>
      <c r="N30" t="str" cm="1">
        <f t="array" ref="N30">IFERROR(INDEX(Water!$C$4:$C$47,MATCH('PR24 - Water (CW3)'!C30,Water!$A$4:$A$47,0),), "")</f>
        <v>Ignore as captured under 'Total metering expenditure'</v>
      </c>
    </row>
    <row r="31" spans="1:14">
      <c r="A31" t="s">
        <v>268</v>
      </c>
      <c r="B31" t="s">
        <v>983</v>
      </c>
      <c r="C31" t="s">
        <v>984</v>
      </c>
      <c r="D31" t="s">
        <v>300</v>
      </c>
      <c r="E31" t="s">
        <v>933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8">
        <f t="shared" si="0"/>
        <v>0</v>
      </c>
      <c r="N31" t="str" cm="1">
        <f t="array" ref="N31">IFERROR(INDEX(Water!$C$4:$C$47,MATCH('PR24 - Water (CW3)'!C31,Water!$A$4:$A$47,0),), "")</f>
        <v>Ignore as captured under 'Total metering expenditure'</v>
      </c>
    </row>
    <row r="32" spans="1:14">
      <c r="A32" t="s">
        <v>268</v>
      </c>
      <c r="B32" t="s">
        <v>985</v>
      </c>
      <c r="C32" t="s">
        <v>986</v>
      </c>
      <c r="D32" t="s">
        <v>300</v>
      </c>
      <c r="E32" t="s">
        <v>933</v>
      </c>
      <c r="F32" s="4">
        <v>11.742000000000001</v>
      </c>
      <c r="G32" s="4">
        <v>15.065</v>
      </c>
      <c r="H32" s="4">
        <v>8.5549999999999997</v>
      </c>
      <c r="I32" s="4">
        <v>11.1</v>
      </c>
      <c r="J32" s="4">
        <v>10.27</v>
      </c>
      <c r="K32" s="4">
        <v>10.209</v>
      </c>
      <c r="L32" s="4">
        <v>10.157</v>
      </c>
      <c r="M32" s="8">
        <f t="shared" si="0"/>
        <v>15.065</v>
      </c>
      <c r="N32" t="str" cm="1">
        <f t="array" ref="N32">IFERROR(INDEX(Water!$C$4:$C$47,MATCH('PR24 - Water (CW3)'!C32,Water!$A$4:$A$47,0),), "")</f>
        <v>Ignore as captured under 'Total metering expenditure'</v>
      </c>
    </row>
    <row r="33" spans="1:14">
      <c r="A33" t="s">
        <v>268</v>
      </c>
      <c r="B33" t="s">
        <v>987</v>
      </c>
      <c r="C33" t="s">
        <v>988</v>
      </c>
      <c r="D33" t="s">
        <v>300</v>
      </c>
      <c r="E33" t="s">
        <v>933</v>
      </c>
      <c r="F33" s="4">
        <v>0</v>
      </c>
      <c r="G33" s="4">
        <v>0.56599999999999995</v>
      </c>
      <c r="H33" s="4">
        <v>1.7529999999999999</v>
      </c>
      <c r="I33" s="4">
        <v>2.274</v>
      </c>
      <c r="J33" s="4">
        <v>2.1040000000000001</v>
      </c>
      <c r="K33" s="4">
        <v>2.0910000000000002</v>
      </c>
      <c r="L33" s="4">
        <v>2.081</v>
      </c>
      <c r="M33" s="8">
        <f t="shared" si="0"/>
        <v>0.56599999999999995</v>
      </c>
      <c r="N33" t="str" cm="1">
        <f t="array" ref="N33">IFERROR(INDEX(Water!$C$4:$C$47,MATCH('PR24 - Water (CW3)'!C33,Water!$A$4:$A$47,0),), "")</f>
        <v>Ignore as captured under 'Total metering expenditure'</v>
      </c>
    </row>
    <row r="34" spans="1:14">
      <c r="A34" t="s">
        <v>268</v>
      </c>
      <c r="B34" t="s">
        <v>989</v>
      </c>
      <c r="C34" t="s">
        <v>990</v>
      </c>
      <c r="D34" t="s">
        <v>300</v>
      </c>
      <c r="E34" t="s">
        <v>933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8">
        <f t="shared" si="0"/>
        <v>0</v>
      </c>
      <c r="N34" t="str" cm="1">
        <f t="array" ref="N34">IFERROR(INDEX(Water!$C$4:$C$47,MATCH('PR24 - Water (CW3)'!C34,Water!$A$4:$A$47,0),), "")</f>
        <v>Ignore as captured under 'Total metering expenditure'</v>
      </c>
    </row>
    <row r="35" spans="1:14">
      <c r="A35" t="s">
        <v>268</v>
      </c>
      <c r="B35" t="s">
        <v>991</v>
      </c>
      <c r="C35" t="s">
        <v>992</v>
      </c>
      <c r="D35" t="s">
        <v>300</v>
      </c>
      <c r="E35" t="s">
        <v>933</v>
      </c>
      <c r="F35" s="4">
        <v>0</v>
      </c>
      <c r="G35" s="4">
        <v>0.21199999999999999</v>
      </c>
      <c r="H35" s="4">
        <v>0.54600000000000004</v>
      </c>
      <c r="I35" s="4">
        <v>0.70899999999999996</v>
      </c>
      <c r="J35" s="4">
        <v>0.65600000000000003</v>
      </c>
      <c r="K35" s="4">
        <v>0.65200000000000002</v>
      </c>
      <c r="L35" s="4">
        <v>0.64800000000000002</v>
      </c>
      <c r="M35" s="8">
        <f t="shared" si="0"/>
        <v>0.21199999999999999</v>
      </c>
      <c r="N35" t="str" cm="1">
        <f t="array" ref="N35">IFERROR(INDEX(Water!$C$4:$C$47,MATCH('PR24 - Water (CW3)'!C35,Water!$A$4:$A$47,0),), "")</f>
        <v>Ignore as captured under 'Total metering expenditure'</v>
      </c>
    </row>
    <row r="36" spans="1:14">
      <c r="A36" t="s">
        <v>268</v>
      </c>
      <c r="B36" t="s">
        <v>993</v>
      </c>
      <c r="C36" t="s">
        <v>994</v>
      </c>
      <c r="D36" t="s">
        <v>300</v>
      </c>
      <c r="E36" t="s">
        <v>933</v>
      </c>
      <c r="F36" s="4">
        <v>0</v>
      </c>
      <c r="G36" s="4">
        <v>7.0999999999999994E-2</v>
      </c>
      <c r="H36" s="4">
        <v>0.112</v>
      </c>
      <c r="I36" s="4">
        <v>0.14499999999999999</v>
      </c>
      <c r="J36" s="4">
        <v>0.13400000000000001</v>
      </c>
      <c r="K36" s="4">
        <v>0.13300000000000001</v>
      </c>
      <c r="L36" s="4">
        <v>0.13300000000000001</v>
      </c>
      <c r="M36" s="8">
        <f t="shared" si="0"/>
        <v>7.0999999999999994E-2</v>
      </c>
      <c r="N36" t="str" cm="1">
        <f t="array" ref="N36">IFERROR(INDEX(Water!$C$4:$C$47,MATCH('PR24 - Water (CW3)'!C36,Water!$A$4:$A$47,0),), "")</f>
        <v>Ignore as captured under 'Total metering expenditure'</v>
      </c>
    </row>
    <row r="37" spans="1:14">
      <c r="A37" t="s">
        <v>268</v>
      </c>
      <c r="B37" t="s">
        <v>995</v>
      </c>
      <c r="C37" t="s">
        <v>996</v>
      </c>
      <c r="D37" t="s">
        <v>300</v>
      </c>
      <c r="E37" t="s">
        <v>933</v>
      </c>
      <c r="F37" s="4">
        <v>4.4530000000000003</v>
      </c>
      <c r="G37" s="4">
        <v>10.123351473922902</v>
      </c>
      <c r="H37" s="4">
        <v>10.977</v>
      </c>
      <c r="I37" s="4">
        <v>9.3930000000000007</v>
      </c>
      <c r="J37" s="4">
        <v>10.19</v>
      </c>
      <c r="K37" s="4">
        <v>10.933999999999999</v>
      </c>
      <c r="L37" s="4">
        <v>9.4080000000000013</v>
      </c>
      <c r="M37" s="8">
        <f t="shared" si="0"/>
        <v>10.123351473922902</v>
      </c>
      <c r="N37" t="str" cm="1">
        <f t="array" ref="N37">IFERROR(INDEX(Water!$C$4:$C$47,MATCH('PR24 - Water (CW3)'!C37,Water!$A$4:$A$47,0),), "")</f>
        <v>Ignore as captured under 'Total metering expenditure'</v>
      </c>
    </row>
    <row r="38" spans="1:14">
      <c r="A38" t="s">
        <v>268</v>
      </c>
      <c r="B38" t="s">
        <v>997</v>
      </c>
      <c r="C38" t="s">
        <v>998</v>
      </c>
      <c r="D38" t="s">
        <v>300</v>
      </c>
      <c r="E38" t="s">
        <v>933</v>
      </c>
      <c r="F38" s="4">
        <v>16.263000000000002</v>
      </c>
      <c r="G38" s="4">
        <v>26.080351473922903</v>
      </c>
      <c r="H38" s="4">
        <v>27.151</v>
      </c>
      <c r="I38" s="4">
        <v>28.632999999999999</v>
      </c>
      <c r="J38" s="4">
        <v>28.295999999999999</v>
      </c>
      <c r="K38" s="4">
        <v>26.344999999999999</v>
      </c>
      <c r="L38" s="4">
        <v>24.686</v>
      </c>
      <c r="M38" s="8">
        <f t="shared" si="0"/>
        <v>26.080351473922903</v>
      </c>
      <c r="N38" t="str" cm="1">
        <f t="array" ref="N38">IFERROR(INDEX(Water!$C$4:$C$47,MATCH('PR24 - Water (CW3)'!C38,Water!$A$4:$A$47,0),), "")</f>
        <v>Total metering expenditure  (water)</v>
      </c>
    </row>
    <row r="39" spans="1:14">
      <c r="A39" t="s">
        <v>268</v>
      </c>
      <c r="B39" t="s">
        <v>999</v>
      </c>
      <c r="C39" t="s">
        <v>1000</v>
      </c>
      <c r="D39" t="s">
        <v>300</v>
      </c>
      <c r="E39" t="s">
        <v>933</v>
      </c>
      <c r="F39" s="4">
        <v>0</v>
      </c>
      <c r="G39" s="4">
        <v>0</v>
      </c>
      <c r="H39" s="4">
        <v>0.92400000000000004</v>
      </c>
      <c r="I39" s="4">
        <v>2.2490000000000001</v>
      </c>
      <c r="J39" s="4">
        <v>0.40699999999999997</v>
      </c>
      <c r="K39" s="4">
        <v>0.20599999999999999</v>
      </c>
      <c r="L39" s="4">
        <v>5.5E-2</v>
      </c>
      <c r="M39" s="8">
        <f t="shared" si="0"/>
        <v>0</v>
      </c>
      <c r="N39" t="str" cm="1">
        <f t="array" ref="N39">IFERROR(INDEX(Water!$C$4:$C$47,MATCH('PR24 - Water (CW3)'!C39,Water!$A$4:$A$47,0),), "")</f>
        <v>Improvments to taste, odour and colour (water)</v>
      </c>
    </row>
    <row r="40" spans="1:14">
      <c r="A40" t="s">
        <v>268</v>
      </c>
      <c r="B40" t="s">
        <v>1001</v>
      </c>
      <c r="C40" t="s">
        <v>1002</v>
      </c>
      <c r="D40" t="s">
        <v>300</v>
      </c>
      <c r="E40" t="s">
        <v>933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8">
        <f t="shared" si="0"/>
        <v>0</v>
      </c>
      <c r="N40" t="str" cm="1">
        <f t="array" ref="N40">IFERROR(INDEX(Water!$C$4:$C$47,MATCH('PR24 - Water (CW3)'!C40,Water!$A$4:$A$47,0),), "")</f>
        <v>Improvments to taste, odour and colour (water)</v>
      </c>
    </row>
    <row r="41" spans="1:14">
      <c r="A41" t="s">
        <v>268</v>
      </c>
      <c r="B41" t="s">
        <v>1003</v>
      </c>
      <c r="C41" t="s">
        <v>1004</v>
      </c>
      <c r="D41" t="s">
        <v>300</v>
      </c>
      <c r="E41" t="s">
        <v>933</v>
      </c>
      <c r="F41" s="4">
        <v>1.694</v>
      </c>
      <c r="G41" s="4">
        <v>0.19</v>
      </c>
      <c r="H41" s="4">
        <v>6.88</v>
      </c>
      <c r="I41" s="4">
        <v>22.056999999999999</v>
      </c>
      <c r="J41" s="4">
        <v>28.204999999999998</v>
      </c>
      <c r="K41" s="4">
        <v>33.603999999999999</v>
      </c>
      <c r="L41" s="4">
        <v>19.582999999999998</v>
      </c>
      <c r="M41" s="8">
        <f t="shared" si="0"/>
        <v>0.19</v>
      </c>
      <c r="N41" t="str" cm="1">
        <f t="array" ref="N41">IFERROR(INDEX(Water!$C$4:$C$47,MATCH('PR24 - Water (CW3)'!C41,Water!$A$4:$A$47,0),), "")</f>
        <v>Addressing raw water deterioration (total) (water)</v>
      </c>
    </row>
    <row r="42" spans="1:14">
      <c r="A42" t="s">
        <v>268</v>
      </c>
      <c r="B42" t="s">
        <v>1005</v>
      </c>
      <c r="C42" t="s">
        <v>1006</v>
      </c>
      <c r="D42" t="s">
        <v>300</v>
      </c>
      <c r="E42" t="s">
        <v>933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8">
        <f t="shared" si="0"/>
        <v>0</v>
      </c>
      <c r="N42" t="str" cm="1">
        <f t="array" ref="N42">IFERROR(INDEX(Water!$C$4:$C$47,MATCH('PR24 - Water (CW3)'!C42,Water!$A$4:$A$47,0),), "")</f>
        <v>Addressing raw water deterioration (total) (water)</v>
      </c>
    </row>
    <row r="43" spans="1:14">
      <c r="A43" t="s">
        <v>268</v>
      </c>
      <c r="B43" t="s">
        <v>1007</v>
      </c>
      <c r="C43" t="s">
        <v>1008</v>
      </c>
      <c r="D43" t="s">
        <v>300</v>
      </c>
      <c r="E43" t="s">
        <v>933</v>
      </c>
      <c r="F43" s="4">
        <v>0.107</v>
      </c>
      <c r="G43" s="4">
        <v>0.126</v>
      </c>
      <c r="H43" s="4">
        <v>0.874</v>
      </c>
      <c r="I43" s="4">
        <v>0.874</v>
      </c>
      <c r="J43" s="4">
        <v>0.874</v>
      </c>
      <c r="K43" s="4">
        <v>0.874</v>
      </c>
      <c r="L43" s="4">
        <v>0.874</v>
      </c>
      <c r="M43" s="8">
        <f t="shared" si="0"/>
        <v>0.126</v>
      </c>
      <c r="N43" t="str" cm="1">
        <f t="array" ref="N43">IFERROR(INDEX(Water!$C$4:$C$47,MATCH('PR24 - Water (CW3)'!C43,Water!$A$4:$A$47,0),), "")</f>
        <v>Meeting lead standards (Total) (water)</v>
      </c>
    </row>
    <row r="44" spans="1:14">
      <c r="A44" t="s">
        <v>268</v>
      </c>
      <c r="B44" t="s">
        <v>1009</v>
      </c>
      <c r="C44" t="s">
        <v>1010</v>
      </c>
      <c r="D44" t="s">
        <v>300</v>
      </c>
      <c r="E44" t="s">
        <v>933</v>
      </c>
      <c r="F44" s="4">
        <v>1.3919999999999999</v>
      </c>
      <c r="G44" s="4">
        <v>1.8260000000000001</v>
      </c>
      <c r="H44" s="4">
        <v>1.2210000000000001</v>
      </c>
      <c r="I44" s="4">
        <v>1.383</v>
      </c>
      <c r="J44" s="4">
        <v>1.234</v>
      </c>
      <c r="K44" s="4">
        <v>0.96899999999999997</v>
      </c>
      <c r="L44" s="4">
        <v>0.96899999999999997</v>
      </c>
      <c r="M44" s="8">
        <f t="shared" si="0"/>
        <v>1.8260000000000001</v>
      </c>
      <c r="N44" t="str" cm="1">
        <f t="array" ref="N44">IFERROR(INDEX(Water!$C$4:$C$47,MATCH('PR24 - Water (CW3)'!C44,Water!$A$4:$A$47,0),), "")</f>
        <v>Meeting lead standards (Total) (water)</v>
      </c>
    </row>
    <row r="45" spans="1:14">
      <c r="A45" t="s">
        <v>268</v>
      </c>
      <c r="B45" t="s">
        <v>1011</v>
      </c>
      <c r="C45" t="s">
        <v>1012</v>
      </c>
      <c r="D45" t="s">
        <v>300</v>
      </c>
      <c r="E45" t="s">
        <v>933</v>
      </c>
      <c r="F45" s="4">
        <v>0</v>
      </c>
      <c r="G45" s="4">
        <v>0</v>
      </c>
      <c r="H45" s="4">
        <v>1.21</v>
      </c>
      <c r="I45" s="4">
        <v>1.21</v>
      </c>
      <c r="J45" s="4">
        <v>1.21</v>
      </c>
      <c r="K45" s="4">
        <v>1.21</v>
      </c>
      <c r="L45" s="4">
        <v>1.21</v>
      </c>
      <c r="M45" s="8">
        <f t="shared" si="0"/>
        <v>0</v>
      </c>
      <c r="N45" t="str" cm="1">
        <f t="array" ref="N45">IFERROR(INDEX(Water!$C$4:$C$47,MATCH('PR24 - Water (CW3)'!C45,Water!$A$4:$A$47,0),), "")</f>
        <v>Meeting lead standards (Total) (water)</v>
      </c>
    </row>
    <row r="46" spans="1:14">
      <c r="A46" t="s">
        <v>268</v>
      </c>
      <c r="B46" t="s">
        <v>1013</v>
      </c>
      <c r="C46" t="s">
        <v>1014</v>
      </c>
      <c r="D46" t="s">
        <v>300</v>
      </c>
      <c r="E46" t="s">
        <v>933</v>
      </c>
      <c r="F46" s="4">
        <v>8.5000000000000006E-2</v>
      </c>
      <c r="G46" s="4">
        <v>0</v>
      </c>
      <c r="H46" s="4">
        <v>0.30299999999999999</v>
      </c>
      <c r="I46" s="4">
        <v>0.30299999999999999</v>
      </c>
      <c r="J46" s="4">
        <v>0.30299999999999999</v>
      </c>
      <c r="K46" s="4">
        <v>0.30299999999999999</v>
      </c>
      <c r="L46" s="4">
        <v>0.30299999999999999</v>
      </c>
      <c r="M46" s="8">
        <f t="shared" si="0"/>
        <v>0</v>
      </c>
      <c r="N46" t="str" cm="1">
        <f t="array" ref="N46">IFERROR(INDEX(Water!$C$4:$C$47,MATCH('PR24 - Water (CW3)'!C46,Water!$A$4:$A$47,0),), "")</f>
        <v>Meeting lead standards (Total) (water)</v>
      </c>
    </row>
    <row r="47" spans="1:14">
      <c r="A47" t="s">
        <v>268</v>
      </c>
      <c r="B47" t="s">
        <v>1015</v>
      </c>
      <c r="C47" t="s">
        <v>1016</v>
      </c>
      <c r="D47" t="s">
        <v>300</v>
      </c>
      <c r="E47" t="s">
        <v>933</v>
      </c>
      <c r="F47" s="4">
        <v>0</v>
      </c>
      <c r="G47" s="4">
        <v>0</v>
      </c>
      <c r="H47" s="4">
        <v>0.27</v>
      </c>
      <c r="I47" s="4">
        <v>0.27</v>
      </c>
      <c r="J47" s="4">
        <v>0.27</v>
      </c>
      <c r="K47" s="4">
        <v>0.27</v>
      </c>
      <c r="L47" s="4">
        <v>0.27</v>
      </c>
      <c r="M47" s="8">
        <f t="shared" si="0"/>
        <v>0</v>
      </c>
      <c r="N47" t="str" cm="1">
        <f t="array" ref="N47">IFERROR(INDEX(Water!$C$4:$C$47,MATCH('PR24 - Water (CW3)'!C47,Water!$A$4:$A$47,0),), "")</f>
        <v>Meeting lead standards (Total) (water)</v>
      </c>
    </row>
    <row r="48" spans="1:14">
      <c r="A48" t="s">
        <v>268</v>
      </c>
      <c r="B48" t="s">
        <v>1017</v>
      </c>
      <c r="C48" t="s">
        <v>1018</v>
      </c>
      <c r="D48" t="s">
        <v>300</v>
      </c>
      <c r="E48" t="s">
        <v>933</v>
      </c>
      <c r="F48" s="4">
        <v>1.4870000000000001</v>
      </c>
      <c r="G48" s="4">
        <v>1.5489999999999999</v>
      </c>
      <c r="H48" s="4">
        <v>40.712999999999987</v>
      </c>
      <c r="I48" s="4">
        <v>52.783000000000001</v>
      </c>
      <c r="J48" s="4">
        <v>54.64</v>
      </c>
      <c r="K48" s="4">
        <v>47.125999999999998</v>
      </c>
      <c r="L48" s="4">
        <v>43.054000000000002</v>
      </c>
      <c r="M48" s="8">
        <f t="shared" si="0"/>
        <v>1.5489999999999999</v>
      </c>
      <c r="N48" t="str" cm="1">
        <f t="array" ref="N48">IFERROR(INDEX(Water!$C$4:$C$47,MATCH('PR24 - Water (CW3)'!C48,Water!$A$4:$A$47,0),), "")</f>
        <v>Enhancing resilience to low probability high consequence events (water)</v>
      </c>
    </row>
    <row r="49" spans="1:14">
      <c r="A49" t="s">
        <v>268</v>
      </c>
      <c r="B49" t="s">
        <v>1019</v>
      </c>
      <c r="C49" t="s">
        <v>1020</v>
      </c>
      <c r="D49" t="s">
        <v>300</v>
      </c>
      <c r="E49" t="s">
        <v>933</v>
      </c>
      <c r="F49" s="4">
        <v>0</v>
      </c>
      <c r="G49" s="4">
        <v>0</v>
      </c>
      <c r="H49" s="4">
        <v>0.46700000000000003</v>
      </c>
      <c r="I49" s="4">
        <v>0.46700000000000003</v>
      </c>
      <c r="J49" s="4">
        <v>0.46700000000000003</v>
      </c>
      <c r="K49" s="4">
        <v>0.46700000000000003</v>
      </c>
      <c r="L49" s="4">
        <v>1.2170000000000001</v>
      </c>
      <c r="M49" s="8">
        <f t="shared" si="0"/>
        <v>0</v>
      </c>
      <c r="N49" t="str" cm="1">
        <f t="array" ref="N49">IFERROR(INDEX(Water!$C$4:$C$47,MATCH('PR24 - Water (CW3)'!C49,Water!$A$4:$A$47,0),), "")</f>
        <v>Security - SEMD (water)</v>
      </c>
    </row>
    <row r="50" spans="1:14">
      <c r="A50" t="s">
        <v>268</v>
      </c>
      <c r="B50" t="s">
        <v>1021</v>
      </c>
      <c r="C50" t="s">
        <v>1022</v>
      </c>
      <c r="D50" t="s">
        <v>300</v>
      </c>
      <c r="E50" t="s">
        <v>933</v>
      </c>
      <c r="F50" s="4">
        <v>1.6180000000000001</v>
      </c>
      <c r="G50" s="4">
        <v>1.335</v>
      </c>
      <c r="H50" s="4">
        <v>3.1520000000000001</v>
      </c>
      <c r="I50" s="4">
        <v>6.8659999999999997</v>
      </c>
      <c r="J50" s="4">
        <v>10.451000000000001</v>
      </c>
      <c r="K50" s="4">
        <v>6.4439999999999991</v>
      </c>
      <c r="L50" s="4">
        <v>1.0329999999999999</v>
      </c>
      <c r="M50" s="8">
        <f t="shared" si="0"/>
        <v>1.335</v>
      </c>
      <c r="N50" t="str" cm="1">
        <f t="array" ref="N50">IFERROR(INDEX(Water!$C$4:$C$47,MATCH('PR24 - Water (CW3)'!C50,Water!$A$4:$A$47,0),), "")</f>
        <v>Security - Non-SEMD (water)</v>
      </c>
    </row>
    <row r="51" spans="1:14">
      <c r="A51" t="s">
        <v>268</v>
      </c>
      <c r="B51" t="s">
        <v>1023</v>
      </c>
      <c r="C51" t="s">
        <v>1024</v>
      </c>
      <c r="D51" t="s">
        <v>300</v>
      </c>
      <c r="E51" t="s">
        <v>933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8">
        <f t="shared" si="0"/>
        <v>0</v>
      </c>
      <c r="N51" t="str" cm="1">
        <f t="array" ref="N51">IFERROR(INDEX(Water!$C$4:$C$47,MATCH('PR24 - Water (CW3)'!C51,Water!$A$4:$A$47,0),), "")</f>
        <v>N/A</v>
      </c>
    </row>
    <row r="52" spans="1:14">
      <c r="A52" t="s">
        <v>268</v>
      </c>
      <c r="B52" t="s">
        <v>1025</v>
      </c>
      <c r="C52" t="s">
        <v>1026</v>
      </c>
      <c r="D52" t="s">
        <v>300</v>
      </c>
      <c r="E52" t="s">
        <v>933</v>
      </c>
      <c r="F52" s="4">
        <v>425.60500000000002</v>
      </c>
      <c r="G52" s="4">
        <v>412.26550285714279</v>
      </c>
      <c r="H52" s="4">
        <v>166.61</v>
      </c>
      <c r="I52" s="4">
        <v>239.34700000000001</v>
      </c>
      <c r="J52" s="4">
        <v>318.13900000000001</v>
      </c>
      <c r="K52" s="4">
        <v>407.92899999999997</v>
      </c>
      <c r="L52" s="4">
        <v>384.20600000000002</v>
      </c>
      <c r="M52" s="8">
        <f t="shared" si="0"/>
        <v>412.26550285714279</v>
      </c>
      <c r="N52" t="str" cm="1">
        <f t="array" ref="N52">IFERROR(INDEX(Water!$C$4:$C$47,MATCH('PR24 - Water (CW3)'!C52,Water!$A$4:$A$47,0),), "")</f>
        <v/>
      </c>
    </row>
    <row r="53" spans="1:14">
      <c r="A53" t="s">
        <v>270</v>
      </c>
      <c r="B53" t="s">
        <v>935</v>
      </c>
      <c r="C53" t="s">
        <v>936</v>
      </c>
      <c r="D53" t="s">
        <v>300</v>
      </c>
      <c r="E53" t="s">
        <v>933</v>
      </c>
      <c r="F53" s="4">
        <v>4.8000000000000001E-2</v>
      </c>
      <c r="G53" s="4">
        <v>-0.28399999999999997</v>
      </c>
      <c r="H53" s="4">
        <v>0.17100000000000001</v>
      </c>
      <c r="I53" s="4">
        <v>0.16700000000000001</v>
      </c>
      <c r="J53" s="4">
        <v>0.16500000000000001</v>
      </c>
      <c r="K53" s="4">
        <v>0.16700000000000001</v>
      </c>
      <c r="L53" s="4">
        <v>0.17299999999999999</v>
      </c>
      <c r="M53" s="8">
        <f t="shared" si="0"/>
        <v>-0.28399999999999997</v>
      </c>
      <c r="N53" t="str" cm="1">
        <f t="array" ref="N53">IFERROR(INDEX(Water!$C$4:$C$47,MATCH('PR24 - Water (CW3)'!C53,Water!$A$4:$A$47,0),), "")</f>
        <v>Ecological improvements at abstractions (water)</v>
      </c>
    </row>
    <row r="54" spans="1:14">
      <c r="A54" t="s">
        <v>270</v>
      </c>
      <c r="B54" t="s">
        <v>937</v>
      </c>
      <c r="C54" t="s">
        <v>938</v>
      </c>
      <c r="D54" t="s">
        <v>300</v>
      </c>
      <c r="E54" t="s">
        <v>933</v>
      </c>
      <c r="F54" s="4">
        <v>0</v>
      </c>
      <c r="G54" s="4">
        <v>0</v>
      </c>
      <c r="H54" s="4">
        <v>1.704</v>
      </c>
      <c r="I54" s="4">
        <v>1.6759999999999999</v>
      </c>
      <c r="J54" s="4">
        <v>0.76</v>
      </c>
      <c r="K54" s="4">
        <v>0.76500000000000001</v>
      </c>
      <c r="L54" s="4">
        <v>0.77500000000000002</v>
      </c>
      <c r="M54" s="8">
        <f t="shared" si="0"/>
        <v>0</v>
      </c>
      <c r="N54" t="str" cm="1">
        <f t="array" ref="N54">IFERROR(INDEX(Water!$C$4:$C$47,MATCH('PR24 - Water (CW3)'!C54,Water!$A$4:$A$47,0),), "")</f>
        <v>Eels Regulations (measures at intakes) (water)</v>
      </c>
    </row>
    <row r="55" spans="1:14">
      <c r="A55" t="s">
        <v>270</v>
      </c>
      <c r="B55" t="s">
        <v>939</v>
      </c>
      <c r="C55" t="s">
        <v>940</v>
      </c>
      <c r="D55" t="s">
        <v>300</v>
      </c>
      <c r="E55" t="s">
        <v>933</v>
      </c>
      <c r="F55" s="4">
        <v>0</v>
      </c>
      <c r="G55" s="4">
        <v>0</v>
      </c>
      <c r="H55" s="4">
        <v>0.11899999999999999</v>
      </c>
      <c r="I55" s="4">
        <v>0.11600000000000001</v>
      </c>
      <c r="J55" s="4">
        <v>0.11700000000000001</v>
      </c>
      <c r="K55" s="4">
        <v>0.11799999999999999</v>
      </c>
      <c r="L55" s="4">
        <v>0.12</v>
      </c>
      <c r="M55" s="8">
        <f t="shared" si="0"/>
        <v>0</v>
      </c>
      <c r="N55" t="str" cm="1">
        <f t="array" ref="N55">IFERROR(INDEX(Water!$C$4:$C$47,MATCH('PR24 - Water (CW3)'!C55,Water!$A$4:$A$47,0),), "")</f>
        <v>Eels Regulations (measures at intakes) (water)</v>
      </c>
    </row>
    <row r="56" spans="1:14">
      <c r="A56" t="s">
        <v>270</v>
      </c>
      <c r="B56" t="s">
        <v>941</v>
      </c>
      <c r="C56" t="s">
        <v>942</v>
      </c>
      <c r="D56" t="s">
        <v>300</v>
      </c>
      <c r="E56" t="s">
        <v>933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8">
        <f t="shared" si="0"/>
        <v>0</v>
      </c>
      <c r="N56" t="str" cm="1">
        <f t="array" ref="N56">IFERROR(INDEX(Water!$C$4:$C$47,MATCH('PR24 - Water (CW3)'!C56,Water!$A$4:$A$47,0),), "")</f>
        <v>Invasive Non Native Species (water)</v>
      </c>
    </row>
    <row r="57" spans="1:14">
      <c r="A57" t="s">
        <v>270</v>
      </c>
      <c r="B57" t="s">
        <v>943</v>
      </c>
      <c r="C57" t="s">
        <v>944</v>
      </c>
      <c r="D57" t="s">
        <v>300</v>
      </c>
      <c r="E57" t="s">
        <v>933</v>
      </c>
      <c r="F57" s="4">
        <v>1.36</v>
      </c>
      <c r="G57" s="4">
        <v>1.9119999999999999</v>
      </c>
      <c r="H57" s="4">
        <v>3.8650000000000002</v>
      </c>
      <c r="I57" s="4">
        <v>3.802</v>
      </c>
      <c r="J57" s="4">
        <v>3.8090000000000002</v>
      </c>
      <c r="K57" s="4">
        <v>3.8380000000000001</v>
      </c>
      <c r="L57" s="4">
        <v>3.8839999999999999</v>
      </c>
      <c r="M57" s="8">
        <f t="shared" si="0"/>
        <v>1.9119999999999999</v>
      </c>
      <c r="N57" t="str" cm="1">
        <f t="array" ref="N57">IFERROR(INDEX(Water!$C$4:$C$47,MATCH('PR24 - Water (CW3)'!C57,Water!$A$4:$A$47,0),), "")</f>
        <v>Drinking Water Protected Areas (schemes) (water)</v>
      </c>
    </row>
    <row r="58" spans="1:14">
      <c r="A58" t="s">
        <v>270</v>
      </c>
      <c r="B58" t="s">
        <v>945</v>
      </c>
      <c r="C58" t="s">
        <v>946</v>
      </c>
      <c r="D58" t="s">
        <v>300</v>
      </c>
      <c r="E58" t="s">
        <v>933</v>
      </c>
      <c r="F58" s="4">
        <v>0.47</v>
      </c>
      <c r="G58" s="4">
        <v>0.23899999999999999</v>
      </c>
      <c r="H58" s="4">
        <v>0.53300000000000003</v>
      </c>
      <c r="I58" s="4">
        <v>0.52400000000000002</v>
      </c>
      <c r="J58" s="4">
        <v>0.52500000000000002</v>
      </c>
      <c r="K58" s="4">
        <v>0.52700000000000002</v>
      </c>
      <c r="L58" s="4">
        <v>0.53600000000000003</v>
      </c>
      <c r="M58" s="8">
        <f t="shared" si="0"/>
        <v>0.23899999999999999</v>
      </c>
      <c r="N58" t="str" cm="1">
        <f t="array" ref="N58">IFERROR(INDEX(Water!$C$4:$C$47,MATCH('PR24 - Water (CW3)'!C58,Water!$A$4:$A$47,0),), "")</f>
        <v>Water Framework Directive measure (water)</v>
      </c>
    </row>
    <row r="59" spans="1:14">
      <c r="A59" t="s">
        <v>270</v>
      </c>
      <c r="B59" t="s">
        <v>947</v>
      </c>
      <c r="C59" t="s">
        <v>948</v>
      </c>
      <c r="D59" t="s">
        <v>300</v>
      </c>
      <c r="E59" t="s">
        <v>933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8">
        <f t="shared" si="0"/>
        <v>0</v>
      </c>
      <c r="N59" t="str" cm="1">
        <f t="array" ref="N59">IFERROR(INDEX(Water!$C$4:$C$47,MATCH('PR24 - Water (CW3)'!C59,Water!$A$4:$A$47,0),), "")</f>
        <v>Ecological improvements at abstractions (water)</v>
      </c>
    </row>
    <row r="60" spans="1:14">
      <c r="A60" t="s">
        <v>270</v>
      </c>
      <c r="B60" t="s">
        <v>949</v>
      </c>
      <c r="C60" t="s">
        <v>950</v>
      </c>
      <c r="D60" t="s">
        <v>300</v>
      </c>
      <c r="E60" t="s">
        <v>933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8">
        <f t="shared" si="0"/>
        <v>0</v>
      </c>
      <c r="N60" t="str" cm="1">
        <f t="array" ref="N60">IFERROR(INDEX(Water!$C$4:$C$47,MATCH('PR24 - Water (CW3)'!C60,Water!$A$4:$A$47,0),), "")</f>
        <v>N/A</v>
      </c>
    </row>
    <row r="61" spans="1:14">
      <c r="A61" t="s">
        <v>270</v>
      </c>
      <c r="B61" t="s">
        <v>951</v>
      </c>
      <c r="C61" t="s">
        <v>952</v>
      </c>
      <c r="D61" t="s">
        <v>300</v>
      </c>
      <c r="E61" t="s">
        <v>933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8">
        <f t="shared" si="0"/>
        <v>0</v>
      </c>
      <c r="N61" t="str" cm="1">
        <f t="array" ref="N61">IFERROR(INDEX(Water!$C$4:$C$47,MATCH('PR24 - Water (CW3)'!C61,Water!$A$4:$A$47,0),), "")</f>
        <v>N/A</v>
      </c>
    </row>
    <row r="62" spans="1:14">
      <c r="A62" t="s">
        <v>270</v>
      </c>
      <c r="B62" t="s">
        <v>953</v>
      </c>
      <c r="C62" t="s">
        <v>954</v>
      </c>
      <c r="D62" t="s">
        <v>300</v>
      </c>
      <c r="E62" t="s">
        <v>933</v>
      </c>
      <c r="F62" s="4">
        <v>0</v>
      </c>
      <c r="G62" s="4">
        <v>0</v>
      </c>
      <c r="H62" s="4">
        <v>0.17499999999999999</v>
      </c>
      <c r="I62" s="4">
        <v>0.17100000000000001</v>
      </c>
      <c r="J62" s="4">
        <v>0.17199999999999999</v>
      </c>
      <c r="K62" s="4">
        <v>0.17299999999999999</v>
      </c>
      <c r="L62" s="4">
        <v>0.17499999999999999</v>
      </c>
      <c r="M62" s="8">
        <f t="shared" si="0"/>
        <v>0</v>
      </c>
      <c r="N62" t="str" cm="1">
        <f t="array" ref="N62">IFERROR(INDEX(Water!$C$4:$C$47,MATCH('PR24 - Water (CW3)'!C62,Water!$A$4:$A$47,0),), "")</f>
        <v>Ignore as captured under 'Investigations total'</v>
      </c>
    </row>
    <row r="63" spans="1:14">
      <c r="A63" t="s">
        <v>270</v>
      </c>
      <c r="B63" t="s">
        <v>955</v>
      </c>
      <c r="C63" t="s">
        <v>956</v>
      </c>
      <c r="D63" t="s">
        <v>300</v>
      </c>
      <c r="E63" t="s">
        <v>933</v>
      </c>
      <c r="F63" s="4">
        <v>0</v>
      </c>
      <c r="G63" s="4">
        <v>0</v>
      </c>
      <c r="H63" s="4">
        <v>0.42499999999999999</v>
      </c>
      <c r="I63" s="4">
        <v>0.41899999999999998</v>
      </c>
      <c r="J63" s="4">
        <v>0.33300000000000002</v>
      </c>
      <c r="K63" s="4">
        <v>0.33600000000000002</v>
      </c>
      <c r="L63" s="4">
        <v>0.34</v>
      </c>
      <c r="M63" s="8">
        <f t="shared" si="0"/>
        <v>0</v>
      </c>
      <c r="N63" t="str" cm="1">
        <f t="array" ref="N63">IFERROR(INDEX(Water!$C$4:$C$47,MATCH('PR24 - Water (CW3)'!C63,Water!$A$4:$A$47,0),), "")</f>
        <v>Ignore as captured under 'Investigations total'</v>
      </c>
    </row>
    <row r="64" spans="1:14">
      <c r="A64" t="s">
        <v>270</v>
      </c>
      <c r="B64" t="s">
        <v>957</v>
      </c>
      <c r="C64" t="s">
        <v>958</v>
      </c>
      <c r="D64" t="s">
        <v>300</v>
      </c>
      <c r="E64" t="s">
        <v>933</v>
      </c>
      <c r="F64" s="4">
        <v>0</v>
      </c>
      <c r="G64" s="4">
        <v>0</v>
      </c>
      <c r="H64" s="4">
        <v>0.89100000000000001</v>
      </c>
      <c r="I64" s="4">
        <v>0.877</v>
      </c>
      <c r="J64" s="4">
        <v>0.879</v>
      </c>
      <c r="K64" s="4">
        <v>0.88500000000000001</v>
      </c>
      <c r="L64" s="4">
        <v>0.89700000000000002</v>
      </c>
      <c r="M64" s="8">
        <f t="shared" si="0"/>
        <v>0</v>
      </c>
      <c r="N64" t="str" cm="1">
        <f t="array" ref="N64">IFERROR(INDEX(Water!$C$4:$C$47,MATCH('PR24 - Water (CW3)'!C64,Water!$A$4:$A$47,0),), "")</f>
        <v>Ignore as captured under 'Investigations total'</v>
      </c>
    </row>
    <row r="65" spans="1:14">
      <c r="A65" t="s">
        <v>270</v>
      </c>
      <c r="B65" t="s">
        <v>959</v>
      </c>
      <c r="C65" t="s">
        <v>960</v>
      </c>
      <c r="D65" t="s">
        <v>300</v>
      </c>
      <c r="E65" t="s">
        <v>933</v>
      </c>
      <c r="F65" s="4">
        <v>0</v>
      </c>
      <c r="G65" s="4">
        <v>0</v>
      </c>
      <c r="H65" s="4">
        <v>1.4910000000000001</v>
      </c>
      <c r="I65" s="4">
        <v>1.4670000000000001</v>
      </c>
      <c r="J65" s="4">
        <v>1.3839999999999999</v>
      </c>
      <c r="K65" s="4">
        <v>1.3939999999999999</v>
      </c>
      <c r="L65" s="4">
        <v>1.4119999999999999</v>
      </c>
      <c r="M65" s="8">
        <f t="shared" si="0"/>
        <v>0</v>
      </c>
      <c r="N65" t="str" cm="1">
        <f t="array" ref="N65">IFERROR(INDEX(Water!$C$4:$C$47,MATCH('PR24 - Water (CW3)'!C65,Water!$A$4:$A$47,0),), "")</f>
        <v>Investigations (water)</v>
      </c>
    </row>
    <row r="66" spans="1:14">
      <c r="A66" t="s">
        <v>270</v>
      </c>
      <c r="B66" t="s">
        <v>961</v>
      </c>
      <c r="C66" t="s">
        <v>962</v>
      </c>
      <c r="D66" t="s">
        <v>300</v>
      </c>
      <c r="E66" t="s">
        <v>933</v>
      </c>
      <c r="F66" s="4">
        <v>1.8779999999999999</v>
      </c>
      <c r="G66" s="4">
        <v>1.867</v>
      </c>
      <c r="H66" s="4">
        <v>7.883</v>
      </c>
      <c r="I66" s="4">
        <v>7.7519999999999998</v>
      </c>
      <c r="J66" s="4">
        <v>6.76</v>
      </c>
      <c r="K66" s="4">
        <v>6.8090000000000011</v>
      </c>
      <c r="L66" s="4">
        <v>6.9</v>
      </c>
      <c r="M66" s="8">
        <f t="shared" si="0"/>
        <v>1.867</v>
      </c>
      <c r="N66" t="str" cm="1">
        <f t="array" ref="N66">IFERROR(INDEX(Water!$C$4:$C$47,MATCH('PR24 - Water (CW3)'!C66,Water!$A$4:$A$47,0),), "")</f>
        <v/>
      </c>
    </row>
    <row r="67" spans="1:14">
      <c r="A67" t="s">
        <v>270</v>
      </c>
      <c r="B67" t="s">
        <v>963</v>
      </c>
      <c r="C67" t="s">
        <v>964</v>
      </c>
      <c r="D67" t="s">
        <v>300</v>
      </c>
      <c r="E67" t="s">
        <v>933</v>
      </c>
      <c r="F67" s="4">
        <v>2.4620000000000002</v>
      </c>
      <c r="G67" s="4">
        <v>0.89900000000000002</v>
      </c>
      <c r="H67" s="4">
        <v>0</v>
      </c>
      <c r="I67" s="4">
        <v>6.4249999999999998</v>
      </c>
      <c r="J67" s="4">
        <v>6.44</v>
      </c>
      <c r="K67" s="4">
        <v>6.4450000000000003</v>
      </c>
      <c r="L67" s="4">
        <v>2.5059999999999998</v>
      </c>
      <c r="M67" s="8">
        <f t="shared" si="0"/>
        <v>0.89900000000000002</v>
      </c>
      <c r="N67" t="str" cm="1">
        <f t="array" ref="N67">IFERROR(INDEX(Water!$C$4:$C$47,MATCH('PR24 - Water (CW3)'!C67,Water!$A$4:$A$47,0),), "")</f>
        <v>Supply-side improvements delivering benefits in 2020-2025 (water)</v>
      </c>
    </row>
    <row r="68" spans="1:14">
      <c r="A68" t="s">
        <v>270</v>
      </c>
      <c r="B68" t="s">
        <v>965</v>
      </c>
      <c r="C68" t="s">
        <v>966</v>
      </c>
      <c r="D68" t="s">
        <v>300</v>
      </c>
      <c r="E68" t="s">
        <v>933</v>
      </c>
      <c r="F68" s="4">
        <v>1.526</v>
      </c>
      <c r="G68" s="4">
        <v>4.9749999999999996</v>
      </c>
      <c r="H68" s="4">
        <v>3.085</v>
      </c>
      <c r="I68" s="4">
        <v>3.0329999999999999</v>
      </c>
      <c r="J68" s="4">
        <v>3.036</v>
      </c>
      <c r="K68" s="4">
        <v>3.0529999999999999</v>
      </c>
      <c r="L68" s="4">
        <v>3.0939999999999999</v>
      </c>
      <c r="M68" s="8">
        <f t="shared" si="0"/>
        <v>4.9749999999999996</v>
      </c>
      <c r="N68" t="str" cm="1">
        <f t="array" ref="N68">IFERROR(INDEX(Water!$C$4:$C$47,MATCH('PR24 - Water (CW3)'!C68,Water!$A$4:$A$47,0),), "")</f>
        <v>Demand-side improvements delivering benefits in 2020-2025 (excl leakage and metering) (water)</v>
      </c>
    </row>
    <row r="69" spans="1:14">
      <c r="A69" t="s">
        <v>270</v>
      </c>
      <c r="B69" t="s">
        <v>967</v>
      </c>
      <c r="C69" t="s">
        <v>968</v>
      </c>
      <c r="D69" t="s">
        <v>300</v>
      </c>
      <c r="E69" t="s">
        <v>933</v>
      </c>
      <c r="F69" s="4">
        <v>0</v>
      </c>
      <c r="G69" s="4">
        <v>0</v>
      </c>
      <c r="H69" s="4">
        <v>1.0049999999999999</v>
      </c>
      <c r="I69" s="4">
        <v>0.98899999999999999</v>
      </c>
      <c r="J69" s="4">
        <v>0.99199999999999999</v>
      </c>
      <c r="K69" s="4">
        <v>1</v>
      </c>
      <c r="L69" s="4">
        <v>1.0149999999999999</v>
      </c>
      <c r="M69" s="8">
        <f t="shared" si="0"/>
        <v>0</v>
      </c>
      <c r="N69" t="str" cm="1">
        <f t="array" ref="N69">IFERROR(INDEX(Water!$C$4:$C$47,MATCH('PR24 - Water (CW3)'!C69,Water!$A$4:$A$47,0),), "")</f>
        <v>Leakage improvements delivering benefits in 2020-2025 (water)</v>
      </c>
    </row>
    <row r="70" spans="1:14">
      <c r="A70" t="s">
        <v>270</v>
      </c>
      <c r="B70" t="s">
        <v>969</v>
      </c>
      <c r="C70" t="s">
        <v>970</v>
      </c>
      <c r="D70" t="s">
        <v>300</v>
      </c>
      <c r="E70" t="s">
        <v>933</v>
      </c>
      <c r="F70" s="4">
        <v>1.8779999999999999</v>
      </c>
      <c r="G70" s="4">
        <v>0.91200000000000003</v>
      </c>
      <c r="H70" s="4">
        <v>7.83</v>
      </c>
      <c r="I70" s="4">
        <v>17.391999999999999</v>
      </c>
      <c r="J70" s="4">
        <v>19.2</v>
      </c>
      <c r="K70" s="4">
        <v>3.3090000000000002</v>
      </c>
      <c r="L70" s="4">
        <v>3.319</v>
      </c>
      <c r="M70" s="8">
        <f t="shared" si="0"/>
        <v>0.91200000000000003</v>
      </c>
      <c r="N70" t="str" cm="1">
        <f t="array" ref="N70">IFERROR(INDEX(Water!$C$4:$C$47,MATCH('PR24 - Water (CW3)'!C70,Water!$A$4:$A$47,0),), "")</f>
        <v>Internal interconnectors delivering benefits in 2020-2025 (water)</v>
      </c>
    </row>
    <row r="71" spans="1:14">
      <c r="A71" t="s">
        <v>270</v>
      </c>
      <c r="B71" t="s">
        <v>971</v>
      </c>
      <c r="C71" t="s">
        <v>972</v>
      </c>
      <c r="D71" t="s">
        <v>300</v>
      </c>
      <c r="E71" t="s">
        <v>933</v>
      </c>
      <c r="F71" s="4">
        <v>-0.123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8">
        <f t="shared" si="0"/>
        <v>0</v>
      </c>
      <c r="N71" t="str" cm="1">
        <f t="array" ref="N71">IFERROR(INDEX(Water!$C$4:$C$47,MATCH('PR24 - Water (CW3)'!C71,Water!$A$4:$A$47,0),), "")</f>
        <v>Supply demand balance improvements delivering benefits starting from 2026 (water)</v>
      </c>
    </row>
    <row r="72" spans="1:14">
      <c r="A72" t="s">
        <v>270</v>
      </c>
      <c r="B72" t="s">
        <v>973</v>
      </c>
      <c r="C72" t="s">
        <v>974</v>
      </c>
      <c r="D72" t="s">
        <v>300</v>
      </c>
      <c r="E72" t="s">
        <v>933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8">
        <f t="shared" ref="M72:M135" si="1">SUM(G72)</f>
        <v>0</v>
      </c>
      <c r="N72" t="str" cm="1">
        <f t="array" ref="N72">IFERROR(INDEX(Water!$C$4:$C$47,MATCH('PR24 - Water (CW3)'!C72,Water!$A$4:$A$47,0),), "")</f>
        <v>Strategic regional water resources (water)</v>
      </c>
    </row>
    <row r="73" spans="1:14">
      <c r="A73" t="s">
        <v>270</v>
      </c>
      <c r="B73" t="s">
        <v>975</v>
      </c>
      <c r="C73" t="s">
        <v>976</v>
      </c>
      <c r="D73" t="s">
        <v>300</v>
      </c>
      <c r="E73" t="s">
        <v>933</v>
      </c>
      <c r="F73" s="4">
        <v>5.7430000000000003</v>
      </c>
      <c r="G73" s="4">
        <v>6.7859999999999996</v>
      </c>
      <c r="H73" s="4">
        <v>11.92</v>
      </c>
      <c r="I73" s="4">
        <v>27.838999999999999</v>
      </c>
      <c r="J73" s="4">
        <v>29.667999999999999</v>
      </c>
      <c r="K73" s="4">
        <v>13.807</v>
      </c>
      <c r="L73" s="4">
        <v>9.9339999999999993</v>
      </c>
      <c r="M73" s="8">
        <f t="shared" si="1"/>
        <v>6.7859999999999996</v>
      </c>
      <c r="N73" t="str" cm="1">
        <f t="array" ref="N73">IFERROR(INDEX(Water!$C$4:$C$47,MATCH('PR24 - Water (CW3)'!C73,Water!$A$4:$A$47,0),), "")</f>
        <v/>
      </c>
    </row>
    <row r="74" spans="1:14">
      <c r="A74" t="s">
        <v>270</v>
      </c>
      <c r="B74" t="s">
        <v>977</v>
      </c>
      <c r="C74" t="s">
        <v>978</v>
      </c>
      <c r="D74" t="s">
        <v>300</v>
      </c>
      <c r="E74" t="s">
        <v>933</v>
      </c>
      <c r="F74" s="4">
        <v>6.0590000000000002</v>
      </c>
      <c r="G74" s="4">
        <v>6.8090000000000002</v>
      </c>
      <c r="H74" s="4">
        <v>3.0390000000000001</v>
      </c>
      <c r="I74" s="4">
        <v>2.609</v>
      </c>
      <c r="J74" s="4">
        <v>2.2189999999999999</v>
      </c>
      <c r="K74" s="4">
        <v>1.849</v>
      </c>
      <c r="L74" s="4">
        <v>1.45</v>
      </c>
      <c r="M74" s="8">
        <f t="shared" si="1"/>
        <v>6.8090000000000002</v>
      </c>
      <c r="N74" t="str" cm="1">
        <f t="array" ref="N74">IFERROR(INDEX(Water!$C$4:$C$47,MATCH('PR24 - Water (CW3)'!C74,Water!$A$4:$A$47,0),), "")</f>
        <v>Ignore as captured under 'Total metering expenditure'</v>
      </c>
    </row>
    <row r="75" spans="1:14">
      <c r="A75" t="s">
        <v>270</v>
      </c>
      <c r="B75" t="s">
        <v>979</v>
      </c>
      <c r="C75" t="s">
        <v>980</v>
      </c>
      <c r="D75" t="s">
        <v>300</v>
      </c>
      <c r="E75" t="s">
        <v>933</v>
      </c>
      <c r="F75" s="4">
        <v>0</v>
      </c>
      <c r="G75" s="4">
        <v>0</v>
      </c>
      <c r="H75" s="4">
        <v>17.581</v>
      </c>
      <c r="I75" s="4">
        <v>13.834</v>
      </c>
      <c r="J75" s="4">
        <v>13.711</v>
      </c>
      <c r="K75" s="4">
        <v>13.542999999999999</v>
      </c>
      <c r="L75" s="4">
        <v>11.118</v>
      </c>
      <c r="M75" s="8">
        <f t="shared" si="1"/>
        <v>0</v>
      </c>
      <c r="N75" t="str" cm="1">
        <f t="array" ref="N75">IFERROR(INDEX(Water!$C$4:$C$47,MATCH('PR24 - Water (CW3)'!C75,Water!$A$4:$A$47,0),), "")</f>
        <v>Ignore as captured under 'Total metering expenditure'</v>
      </c>
    </row>
    <row r="76" spans="1:14">
      <c r="A76" t="s">
        <v>270</v>
      </c>
      <c r="B76" t="s">
        <v>981</v>
      </c>
      <c r="C76" t="s">
        <v>982</v>
      </c>
      <c r="D76" t="s">
        <v>300</v>
      </c>
      <c r="E76" t="s">
        <v>933</v>
      </c>
      <c r="F76" s="4">
        <v>0</v>
      </c>
      <c r="G76" s="4">
        <v>0.12</v>
      </c>
      <c r="H76" s="4">
        <v>0.56999999999999995</v>
      </c>
      <c r="I76" s="4">
        <v>1.4430000000000001</v>
      </c>
      <c r="J76" s="4">
        <v>0.28999999999999998</v>
      </c>
      <c r="K76" s="4">
        <v>5.2999999999999999E-2</v>
      </c>
      <c r="L76" s="4">
        <v>1.1180000000000001</v>
      </c>
      <c r="M76" s="8">
        <f t="shared" si="1"/>
        <v>0.12</v>
      </c>
      <c r="N76" t="str" cm="1">
        <f t="array" ref="N76">IFERROR(INDEX(Water!$C$4:$C$47,MATCH('PR24 - Water (CW3)'!C76,Water!$A$4:$A$47,0),), "")</f>
        <v>Ignore as captured under 'Total metering expenditure'</v>
      </c>
    </row>
    <row r="77" spans="1:14">
      <c r="A77" t="s">
        <v>270</v>
      </c>
      <c r="B77" t="s">
        <v>983</v>
      </c>
      <c r="C77" t="s">
        <v>984</v>
      </c>
      <c r="D77" t="s">
        <v>300</v>
      </c>
      <c r="E77" t="s">
        <v>933</v>
      </c>
      <c r="F77" s="4">
        <v>0</v>
      </c>
      <c r="G77" s="4">
        <v>0</v>
      </c>
      <c r="H77" s="4">
        <v>4.6369999999999996</v>
      </c>
      <c r="I77" s="4">
        <v>5.891</v>
      </c>
      <c r="J77" s="4">
        <v>6.226</v>
      </c>
      <c r="K77" s="4">
        <v>6.3730000000000002</v>
      </c>
      <c r="L77" s="4">
        <v>8.4130000000000003</v>
      </c>
      <c r="M77" s="8">
        <f t="shared" si="1"/>
        <v>0</v>
      </c>
      <c r="N77" t="str" cm="1">
        <f t="array" ref="N77">IFERROR(INDEX(Water!$C$4:$C$47,MATCH('PR24 - Water (CW3)'!C77,Water!$A$4:$A$47,0),), "")</f>
        <v>Ignore as captured under 'Total metering expenditure'</v>
      </c>
    </row>
    <row r="78" spans="1:14">
      <c r="A78" t="s">
        <v>270</v>
      </c>
      <c r="B78" t="s">
        <v>985</v>
      </c>
      <c r="C78" t="s">
        <v>986</v>
      </c>
      <c r="D78" t="s">
        <v>300</v>
      </c>
      <c r="E78" t="s">
        <v>933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8">
        <f t="shared" si="1"/>
        <v>0</v>
      </c>
      <c r="N78" t="str" cm="1">
        <f t="array" ref="N78">IFERROR(INDEX(Water!$C$4:$C$47,MATCH('PR24 - Water (CW3)'!C78,Water!$A$4:$A$47,0),), "")</f>
        <v>Ignore as captured under 'Total metering expenditure'</v>
      </c>
    </row>
    <row r="79" spans="1:14">
      <c r="A79" t="s">
        <v>270</v>
      </c>
      <c r="B79" t="s">
        <v>987</v>
      </c>
      <c r="C79" t="s">
        <v>988</v>
      </c>
      <c r="D79" t="s">
        <v>300</v>
      </c>
      <c r="E79" t="s">
        <v>933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8">
        <f t="shared" si="1"/>
        <v>0</v>
      </c>
      <c r="N79" t="str" cm="1">
        <f t="array" ref="N79">IFERROR(INDEX(Water!$C$4:$C$47,MATCH('PR24 - Water (CW3)'!C79,Water!$A$4:$A$47,0),), "")</f>
        <v>Ignore as captured under 'Total metering expenditure'</v>
      </c>
    </row>
    <row r="80" spans="1:14">
      <c r="A80" t="s">
        <v>270</v>
      </c>
      <c r="B80" t="s">
        <v>989</v>
      </c>
      <c r="C80" t="s">
        <v>990</v>
      </c>
      <c r="D80" t="s">
        <v>300</v>
      </c>
      <c r="E80" t="s">
        <v>933</v>
      </c>
      <c r="F80" s="4">
        <v>0</v>
      </c>
      <c r="G80" s="4">
        <v>0</v>
      </c>
      <c r="H80" s="4">
        <v>1.331</v>
      </c>
      <c r="I80" s="4">
        <v>1.738</v>
      </c>
      <c r="J80" s="4">
        <v>1.7370000000000001</v>
      </c>
      <c r="K80" s="4">
        <v>1.6970000000000001</v>
      </c>
      <c r="L80" s="4">
        <v>2.1309999999999998</v>
      </c>
      <c r="M80" s="8">
        <f t="shared" si="1"/>
        <v>0</v>
      </c>
      <c r="N80" t="str" cm="1">
        <f t="array" ref="N80">IFERROR(INDEX(Water!$C$4:$C$47,MATCH('PR24 - Water (CW3)'!C80,Water!$A$4:$A$47,0),), "")</f>
        <v>Ignore as captured under 'Total metering expenditure'</v>
      </c>
    </row>
    <row r="81" spans="1:14">
      <c r="A81" t="s">
        <v>270</v>
      </c>
      <c r="B81" t="s">
        <v>991</v>
      </c>
      <c r="C81" t="s">
        <v>992</v>
      </c>
      <c r="D81" t="s">
        <v>300</v>
      </c>
      <c r="E81" t="s">
        <v>933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8">
        <f t="shared" si="1"/>
        <v>0</v>
      </c>
      <c r="N81" t="str" cm="1">
        <f t="array" ref="N81">IFERROR(INDEX(Water!$C$4:$C$47,MATCH('PR24 - Water (CW3)'!C81,Water!$A$4:$A$47,0),), "")</f>
        <v>Ignore as captured under 'Total metering expenditure'</v>
      </c>
    </row>
    <row r="82" spans="1:14">
      <c r="A82" t="s">
        <v>270</v>
      </c>
      <c r="B82" t="s">
        <v>993</v>
      </c>
      <c r="C82" t="s">
        <v>994</v>
      </c>
      <c r="D82" t="s">
        <v>300</v>
      </c>
      <c r="E82" t="s">
        <v>933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8">
        <f t="shared" si="1"/>
        <v>0</v>
      </c>
      <c r="N82" t="str" cm="1">
        <f t="array" ref="N82">IFERROR(INDEX(Water!$C$4:$C$47,MATCH('PR24 - Water (CW3)'!C82,Water!$A$4:$A$47,0),), "")</f>
        <v>Ignore as captured under 'Total metering expenditure'</v>
      </c>
    </row>
    <row r="83" spans="1:14">
      <c r="A83" t="s">
        <v>270</v>
      </c>
      <c r="B83" t="s">
        <v>995</v>
      </c>
      <c r="C83" t="s">
        <v>996</v>
      </c>
      <c r="D83" t="s">
        <v>300</v>
      </c>
      <c r="E83" t="s">
        <v>933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8">
        <f t="shared" si="1"/>
        <v>0</v>
      </c>
      <c r="N83" t="str" cm="1">
        <f t="array" ref="N83">IFERROR(INDEX(Water!$C$4:$C$47,MATCH('PR24 - Water (CW3)'!C83,Water!$A$4:$A$47,0),), "")</f>
        <v>Ignore as captured under 'Total metering expenditure'</v>
      </c>
    </row>
    <row r="84" spans="1:14">
      <c r="A84" t="s">
        <v>270</v>
      </c>
      <c r="B84" t="s">
        <v>997</v>
      </c>
      <c r="C84" t="s">
        <v>998</v>
      </c>
      <c r="D84" t="s">
        <v>300</v>
      </c>
      <c r="E84" t="s">
        <v>933</v>
      </c>
      <c r="F84" s="4">
        <v>6.0590000000000002</v>
      </c>
      <c r="G84" s="4">
        <v>6.9290000000000003</v>
      </c>
      <c r="H84" s="4">
        <v>27.158000000000001</v>
      </c>
      <c r="I84" s="4">
        <v>25.515000000000001</v>
      </c>
      <c r="J84" s="4">
        <v>24.183</v>
      </c>
      <c r="K84" s="4">
        <v>23.515000000000001</v>
      </c>
      <c r="L84" s="4">
        <v>24.23</v>
      </c>
      <c r="M84" s="8">
        <f t="shared" si="1"/>
        <v>6.9290000000000003</v>
      </c>
      <c r="N84" t="str" cm="1">
        <f t="array" ref="N84">IFERROR(INDEX(Water!$C$4:$C$47,MATCH('PR24 - Water (CW3)'!C84,Water!$A$4:$A$47,0),), "")</f>
        <v>Total metering expenditure  (water)</v>
      </c>
    </row>
    <row r="85" spans="1:14">
      <c r="A85" t="s">
        <v>270</v>
      </c>
      <c r="B85" t="s">
        <v>999</v>
      </c>
      <c r="C85" t="s">
        <v>1000</v>
      </c>
      <c r="D85" t="s">
        <v>300</v>
      </c>
      <c r="E85" t="s">
        <v>933</v>
      </c>
      <c r="F85" s="4">
        <v>33.406999999999996</v>
      </c>
      <c r="G85" s="4">
        <v>36.99</v>
      </c>
      <c r="H85" s="4">
        <v>18.434000000000001</v>
      </c>
      <c r="I85" s="4">
        <v>18.388000000000002</v>
      </c>
      <c r="J85" s="4">
        <v>23.890999999999998</v>
      </c>
      <c r="K85" s="4">
        <v>31.163</v>
      </c>
      <c r="L85" s="4">
        <v>26.356000000000002</v>
      </c>
      <c r="M85" s="8">
        <f t="shared" si="1"/>
        <v>36.99</v>
      </c>
      <c r="N85" t="str" cm="1">
        <f t="array" ref="N85">IFERROR(INDEX(Water!$C$4:$C$47,MATCH('PR24 - Water (CW3)'!C85,Water!$A$4:$A$47,0),), "")</f>
        <v>Improvments to taste, odour and colour (water)</v>
      </c>
    </row>
    <row r="86" spans="1:14">
      <c r="A86" t="s">
        <v>270</v>
      </c>
      <c r="B86" t="s">
        <v>1001</v>
      </c>
      <c r="C86" t="s">
        <v>1002</v>
      </c>
      <c r="D86" t="s">
        <v>300</v>
      </c>
      <c r="E86" t="s">
        <v>933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8">
        <f t="shared" si="1"/>
        <v>0</v>
      </c>
      <c r="N86" t="str" cm="1">
        <f t="array" ref="N86">IFERROR(INDEX(Water!$C$4:$C$47,MATCH('PR24 - Water (CW3)'!C86,Water!$A$4:$A$47,0),), "")</f>
        <v>Improvments to taste, odour and colour (water)</v>
      </c>
    </row>
    <row r="87" spans="1:14">
      <c r="A87" t="s">
        <v>270</v>
      </c>
      <c r="B87" t="s">
        <v>1003</v>
      </c>
      <c r="C87" t="s">
        <v>1004</v>
      </c>
      <c r="D87" t="s">
        <v>300</v>
      </c>
      <c r="E87" t="s">
        <v>933</v>
      </c>
      <c r="F87" s="4">
        <v>0</v>
      </c>
      <c r="G87" s="4">
        <v>0</v>
      </c>
      <c r="H87" s="4">
        <v>10.456</v>
      </c>
      <c r="I87" s="4">
        <v>12.066000000000001</v>
      </c>
      <c r="J87" s="4">
        <v>10.712</v>
      </c>
      <c r="K87" s="4">
        <v>9.0269999999999992</v>
      </c>
      <c r="L87" s="4">
        <v>3.677</v>
      </c>
      <c r="M87" s="8">
        <f t="shared" si="1"/>
        <v>0</v>
      </c>
      <c r="N87" t="str" cm="1">
        <f t="array" ref="N87">IFERROR(INDEX(Water!$C$4:$C$47,MATCH('PR24 - Water (CW3)'!C87,Water!$A$4:$A$47,0),), "")</f>
        <v>Addressing raw water deterioration (total) (water)</v>
      </c>
    </row>
    <row r="88" spans="1:14">
      <c r="A88" t="s">
        <v>270</v>
      </c>
      <c r="B88" t="s">
        <v>1005</v>
      </c>
      <c r="C88" t="s">
        <v>1006</v>
      </c>
      <c r="D88" t="s">
        <v>300</v>
      </c>
      <c r="E88" t="s">
        <v>933</v>
      </c>
      <c r="F88" s="4">
        <v>0.71499999999999997</v>
      </c>
      <c r="G88" s="4">
        <v>0.51300000000000001</v>
      </c>
      <c r="H88" s="4">
        <v>1.304</v>
      </c>
      <c r="I88" s="4">
        <v>1.2829999999999999</v>
      </c>
      <c r="J88" s="4">
        <v>1.2849999999999999</v>
      </c>
      <c r="K88" s="4">
        <v>1.294</v>
      </c>
      <c r="L88" s="4">
        <v>1.31</v>
      </c>
      <c r="M88" s="8">
        <f t="shared" si="1"/>
        <v>0.51300000000000001</v>
      </c>
      <c r="N88" t="str" cm="1">
        <f t="array" ref="N88">IFERROR(INDEX(Water!$C$4:$C$47,MATCH('PR24 - Water (CW3)'!C88,Water!$A$4:$A$47,0),), "")</f>
        <v>Addressing raw water deterioration (total) (water)</v>
      </c>
    </row>
    <row r="89" spans="1:14">
      <c r="A89" t="s">
        <v>270</v>
      </c>
      <c r="B89" t="s">
        <v>1007</v>
      </c>
      <c r="C89" t="s">
        <v>1008</v>
      </c>
      <c r="D89" t="s">
        <v>300</v>
      </c>
      <c r="E89" t="s">
        <v>933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8">
        <f t="shared" si="1"/>
        <v>0</v>
      </c>
      <c r="N89" t="str" cm="1">
        <f t="array" ref="N89">IFERROR(INDEX(Water!$C$4:$C$47,MATCH('PR24 - Water (CW3)'!C89,Water!$A$4:$A$47,0),), "")</f>
        <v>Meeting lead standards (Total) (water)</v>
      </c>
    </row>
    <row r="90" spans="1:14">
      <c r="A90" t="s">
        <v>270</v>
      </c>
      <c r="B90" t="s">
        <v>1009</v>
      </c>
      <c r="C90" t="s">
        <v>1010</v>
      </c>
      <c r="D90" t="s">
        <v>300</v>
      </c>
      <c r="E90" t="s">
        <v>933</v>
      </c>
      <c r="F90" s="4">
        <v>4.8840000000000003</v>
      </c>
      <c r="G90" s="4">
        <v>0.74</v>
      </c>
      <c r="H90" s="4">
        <v>1.2769999999999999</v>
      </c>
      <c r="I90" s="4">
        <v>1.256</v>
      </c>
      <c r="J90" s="4">
        <v>1.258</v>
      </c>
      <c r="K90" s="4">
        <v>1.2669999999999999</v>
      </c>
      <c r="L90" s="4">
        <v>1.2829999999999999</v>
      </c>
      <c r="M90" s="8">
        <f t="shared" si="1"/>
        <v>0.74</v>
      </c>
      <c r="N90" t="str" cm="1">
        <f t="array" ref="N90">IFERROR(INDEX(Water!$C$4:$C$47,MATCH('PR24 - Water (CW3)'!C90,Water!$A$4:$A$47,0),), "")</f>
        <v>Meeting lead standards (Total) (water)</v>
      </c>
    </row>
    <row r="91" spans="1:14">
      <c r="A91" t="s">
        <v>270</v>
      </c>
      <c r="B91" t="s">
        <v>1011</v>
      </c>
      <c r="C91" t="s">
        <v>1012</v>
      </c>
      <c r="D91" t="s">
        <v>300</v>
      </c>
      <c r="E91" t="s">
        <v>933</v>
      </c>
      <c r="F91" s="4">
        <v>0</v>
      </c>
      <c r="G91" s="4">
        <v>0</v>
      </c>
      <c r="H91" s="4">
        <v>1.6990000000000001</v>
      </c>
      <c r="I91" s="4">
        <v>1.671</v>
      </c>
      <c r="J91" s="4">
        <v>1.6739999999999999</v>
      </c>
      <c r="K91" s="4">
        <v>1.6859999999999999</v>
      </c>
      <c r="L91" s="4">
        <v>1.7070000000000001</v>
      </c>
      <c r="M91" s="8">
        <f t="shared" si="1"/>
        <v>0</v>
      </c>
      <c r="N91" t="str" cm="1">
        <f t="array" ref="N91">IFERROR(INDEX(Water!$C$4:$C$47,MATCH('PR24 - Water (CW3)'!C91,Water!$A$4:$A$47,0),), "")</f>
        <v>Meeting lead standards (Total) (water)</v>
      </c>
    </row>
    <row r="92" spans="1:14">
      <c r="A92" t="s">
        <v>270</v>
      </c>
      <c r="B92" t="s">
        <v>1013</v>
      </c>
      <c r="C92" t="s">
        <v>1014</v>
      </c>
      <c r="D92" t="s">
        <v>300</v>
      </c>
      <c r="E92" t="s">
        <v>933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8">
        <f t="shared" si="1"/>
        <v>0</v>
      </c>
      <c r="N92" t="str" cm="1">
        <f t="array" ref="N92">IFERROR(INDEX(Water!$C$4:$C$47,MATCH('PR24 - Water (CW3)'!C92,Water!$A$4:$A$47,0),), "")</f>
        <v>Meeting lead standards (Total) (water)</v>
      </c>
    </row>
    <row r="93" spans="1:14">
      <c r="A93" t="s">
        <v>270</v>
      </c>
      <c r="B93" t="s">
        <v>1015</v>
      </c>
      <c r="C93" t="s">
        <v>1016</v>
      </c>
      <c r="D93" t="s">
        <v>300</v>
      </c>
      <c r="E93" t="s">
        <v>933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8">
        <f t="shared" si="1"/>
        <v>0</v>
      </c>
      <c r="N93" t="str" cm="1">
        <f t="array" ref="N93">IFERROR(INDEX(Water!$C$4:$C$47,MATCH('PR24 - Water (CW3)'!C93,Water!$A$4:$A$47,0),), "")</f>
        <v>Meeting lead standards (Total) (water)</v>
      </c>
    </row>
    <row r="94" spans="1:14">
      <c r="A94" t="s">
        <v>270</v>
      </c>
      <c r="B94" t="s">
        <v>1017</v>
      </c>
      <c r="C94" t="s">
        <v>1018</v>
      </c>
      <c r="D94" t="s">
        <v>300</v>
      </c>
      <c r="E94" t="s">
        <v>933</v>
      </c>
      <c r="F94" s="4">
        <v>5.0069999999999997</v>
      </c>
      <c r="G94" s="4">
        <v>0.68799999999999994</v>
      </c>
      <c r="H94" s="4">
        <v>22.82</v>
      </c>
      <c r="I94" s="4">
        <v>30.253</v>
      </c>
      <c r="J94" s="4">
        <v>37.399000000000001</v>
      </c>
      <c r="K94" s="4">
        <v>37.607999999999997</v>
      </c>
      <c r="L94" s="4">
        <v>29.061</v>
      </c>
      <c r="M94" s="8">
        <f t="shared" si="1"/>
        <v>0.68799999999999994</v>
      </c>
      <c r="N94" t="str" cm="1">
        <f t="array" ref="N94">IFERROR(INDEX(Water!$C$4:$C$47,MATCH('PR24 - Water (CW3)'!C94,Water!$A$4:$A$47,0),), "")</f>
        <v>Enhancing resilience to low probability high consequence events (water)</v>
      </c>
    </row>
    <row r="95" spans="1:14">
      <c r="A95" t="s">
        <v>270</v>
      </c>
      <c r="B95" t="s">
        <v>1019</v>
      </c>
      <c r="C95" t="s">
        <v>1020</v>
      </c>
      <c r="D95" t="s">
        <v>300</v>
      </c>
      <c r="E95" t="s">
        <v>933</v>
      </c>
      <c r="F95" s="4">
        <v>1.7190000000000001</v>
      </c>
      <c r="G95" s="4">
        <v>0.36299999999999999</v>
      </c>
      <c r="H95" s="4">
        <v>6.4779999999999998</v>
      </c>
      <c r="I95" s="4">
        <v>6.3710000000000004</v>
      </c>
      <c r="J95" s="4">
        <v>6.3819999999999997</v>
      </c>
      <c r="K95" s="4">
        <v>4.1869999999999994</v>
      </c>
      <c r="L95" s="4">
        <v>0</v>
      </c>
      <c r="M95" s="8">
        <f t="shared" si="1"/>
        <v>0.36299999999999999</v>
      </c>
      <c r="N95" t="str" cm="1">
        <f t="array" ref="N95">IFERROR(INDEX(Water!$C$4:$C$47,MATCH('PR24 - Water (CW3)'!C95,Water!$A$4:$A$47,0),), "")</f>
        <v>Security - SEMD (water)</v>
      </c>
    </row>
    <row r="96" spans="1:14">
      <c r="A96" t="s">
        <v>270</v>
      </c>
      <c r="B96" t="s">
        <v>1021</v>
      </c>
      <c r="C96" t="s">
        <v>1022</v>
      </c>
      <c r="D96" t="s">
        <v>300</v>
      </c>
      <c r="E96" t="s">
        <v>933</v>
      </c>
      <c r="F96" s="4">
        <v>0.32500000000000001</v>
      </c>
      <c r="G96" s="4">
        <v>0</v>
      </c>
      <c r="H96" s="4">
        <v>1.111</v>
      </c>
      <c r="I96" s="4">
        <v>1.093</v>
      </c>
      <c r="J96" s="4">
        <v>1.095</v>
      </c>
      <c r="K96" s="4">
        <v>1.1020000000000001</v>
      </c>
      <c r="L96" s="4">
        <v>1.117</v>
      </c>
      <c r="M96" s="8">
        <f t="shared" si="1"/>
        <v>0</v>
      </c>
      <c r="N96" t="str" cm="1">
        <f t="array" ref="N96">IFERROR(INDEX(Water!$C$4:$C$47,MATCH('PR24 - Water (CW3)'!C96,Water!$A$4:$A$47,0),), "")</f>
        <v>Security - Non-SEMD (water)</v>
      </c>
    </row>
    <row r="97" spans="1:14">
      <c r="A97" t="s">
        <v>270</v>
      </c>
      <c r="B97" t="s">
        <v>1023</v>
      </c>
      <c r="C97" t="s">
        <v>1024</v>
      </c>
      <c r="D97" t="s">
        <v>300</v>
      </c>
      <c r="E97" t="s">
        <v>933</v>
      </c>
      <c r="F97" s="4">
        <v>0</v>
      </c>
      <c r="G97" s="4">
        <v>0</v>
      </c>
      <c r="H97" s="4">
        <v>0.13100000000000001</v>
      </c>
      <c r="I97" s="4">
        <v>0.29299999999999998</v>
      </c>
      <c r="J97" s="4">
        <v>0.29299999999999998</v>
      </c>
      <c r="K97" s="4">
        <v>0.31</v>
      </c>
      <c r="L97" s="4">
        <v>0.26200000000000001</v>
      </c>
      <c r="M97" s="8">
        <f t="shared" si="1"/>
        <v>0</v>
      </c>
      <c r="N97" t="str" cm="1">
        <f t="array" ref="N97">IFERROR(INDEX(Water!$C$4:$C$47,MATCH('PR24 - Water (CW3)'!C97,Water!$A$4:$A$47,0),), "")</f>
        <v>N/A</v>
      </c>
    </row>
    <row r="98" spans="1:14">
      <c r="A98" t="s">
        <v>270</v>
      </c>
      <c r="B98" t="s">
        <v>1025</v>
      </c>
      <c r="C98" t="s">
        <v>1026</v>
      </c>
      <c r="D98" t="s">
        <v>300</v>
      </c>
      <c r="E98" t="s">
        <v>933</v>
      </c>
      <c r="F98" s="4">
        <v>87.939000000000007</v>
      </c>
      <c r="G98" s="4">
        <v>67.718000000000004</v>
      </c>
      <c r="H98" s="4">
        <v>132.32300000000001</v>
      </c>
      <c r="I98" s="4">
        <v>152.203</v>
      </c>
      <c r="J98" s="4">
        <v>163.04599999999999</v>
      </c>
      <c r="K98" s="4">
        <v>150.858</v>
      </c>
      <c r="L98" s="4">
        <v>126.235</v>
      </c>
      <c r="M98" s="8">
        <f t="shared" si="1"/>
        <v>67.718000000000004</v>
      </c>
      <c r="N98" t="str" cm="1">
        <f t="array" ref="N98">IFERROR(INDEX(Water!$C$4:$C$47,MATCH('PR24 - Water (CW3)'!C98,Water!$A$4:$A$47,0),), "")</f>
        <v/>
      </c>
    </row>
    <row r="99" spans="1:14">
      <c r="A99" t="s">
        <v>271</v>
      </c>
      <c r="B99" t="s">
        <v>935</v>
      </c>
      <c r="C99" t="s">
        <v>936</v>
      </c>
      <c r="D99" t="s">
        <v>300</v>
      </c>
      <c r="E99" t="s">
        <v>933</v>
      </c>
      <c r="F99" s="4">
        <v>0.124</v>
      </c>
      <c r="G99" s="4">
        <v>0</v>
      </c>
      <c r="H99" s="4">
        <v>0.39400000000000002</v>
      </c>
      <c r="I99" s="4">
        <v>0.40100000000000002</v>
      </c>
      <c r="J99" s="4">
        <v>0.39100000000000001</v>
      </c>
      <c r="K99" s="4">
        <v>0.14599999999999999</v>
      </c>
      <c r="L99" s="4">
        <v>2.9000000000000001E-2</v>
      </c>
      <c r="M99" s="8">
        <f t="shared" si="1"/>
        <v>0</v>
      </c>
      <c r="N99" t="str" cm="1">
        <f t="array" ref="N99">IFERROR(INDEX(Water!$C$4:$C$47,MATCH('PR24 - Water (CW3)'!C99,Water!$A$4:$A$47,0),), "")</f>
        <v>Ecological improvements at abstractions (water)</v>
      </c>
    </row>
    <row r="100" spans="1:14">
      <c r="A100" t="s">
        <v>271</v>
      </c>
      <c r="B100" t="s">
        <v>937</v>
      </c>
      <c r="C100" t="s">
        <v>938</v>
      </c>
      <c r="D100" t="s">
        <v>300</v>
      </c>
      <c r="E100" t="s">
        <v>933</v>
      </c>
      <c r="F100" s="4">
        <v>5.8999999999999997E-2</v>
      </c>
      <c r="G100" s="4">
        <v>1.9888758538826199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8">
        <f t="shared" si="1"/>
        <v>1.9888758538826199</v>
      </c>
      <c r="N100" t="str" cm="1">
        <f t="array" ref="N100">IFERROR(INDEX(Water!$C$4:$C$47,MATCH('PR24 - Water (CW3)'!C100,Water!$A$4:$A$47,0),), "")</f>
        <v>Eels Regulations (measures at intakes) (water)</v>
      </c>
    </row>
    <row r="101" spans="1:14">
      <c r="A101" t="s">
        <v>271</v>
      </c>
      <c r="B101" t="s">
        <v>939</v>
      </c>
      <c r="C101" t="s">
        <v>940</v>
      </c>
      <c r="D101" t="s">
        <v>300</v>
      </c>
      <c r="E101" t="s">
        <v>933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8">
        <f t="shared" si="1"/>
        <v>0</v>
      </c>
      <c r="N101" t="str" cm="1">
        <f t="array" ref="N101">IFERROR(INDEX(Water!$C$4:$C$47,MATCH('PR24 - Water (CW3)'!C101,Water!$A$4:$A$47,0),), "")</f>
        <v>Eels Regulations (measures at intakes) (water)</v>
      </c>
    </row>
    <row r="102" spans="1:14">
      <c r="A102" t="s">
        <v>271</v>
      </c>
      <c r="B102" t="s">
        <v>941</v>
      </c>
      <c r="C102" t="s">
        <v>942</v>
      </c>
      <c r="D102" t="s">
        <v>300</v>
      </c>
      <c r="E102" t="s">
        <v>933</v>
      </c>
      <c r="F102" s="4">
        <v>0</v>
      </c>
      <c r="G102" s="4">
        <v>0</v>
      </c>
      <c r="H102" s="4">
        <v>3.3000000000000002E-2</v>
      </c>
      <c r="I102" s="4">
        <v>2.5999999999999999E-2</v>
      </c>
      <c r="J102" s="4">
        <v>3.9E-2</v>
      </c>
      <c r="K102" s="4">
        <v>0.04</v>
      </c>
      <c r="L102" s="4">
        <v>2E-3</v>
      </c>
      <c r="M102" s="8">
        <f t="shared" si="1"/>
        <v>0</v>
      </c>
      <c r="N102" t="str" cm="1">
        <f t="array" ref="N102">IFERROR(INDEX(Water!$C$4:$C$47,MATCH('PR24 - Water (CW3)'!C102,Water!$A$4:$A$47,0),), "")</f>
        <v>Invasive Non Native Species (water)</v>
      </c>
    </row>
    <row r="103" spans="1:14">
      <c r="A103" t="s">
        <v>271</v>
      </c>
      <c r="B103" t="s">
        <v>943</v>
      </c>
      <c r="C103" t="s">
        <v>944</v>
      </c>
      <c r="D103" t="s">
        <v>300</v>
      </c>
      <c r="E103" t="s">
        <v>933</v>
      </c>
      <c r="F103" s="4">
        <v>0.23699999999999999</v>
      </c>
      <c r="G103" s="4">
        <v>0</v>
      </c>
      <c r="H103" s="4">
        <v>0.11600000000000001</v>
      </c>
      <c r="I103" s="4">
        <v>0.16700000000000001</v>
      </c>
      <c r="J103" s="4">
        <v>0.16800000000000001</v>
      </c>
      <c r="K103" s="4">
        <v>0.11799999999999999</v>
      </c>
      <c r="L103" s="4">
        <v>0.11899999999999999</v>
      </c>
      <c r="M103" s="8">
        <f t="shared" si="1"/>
        <v>0</v>
      </c>
      <c r="N103" t="str" cm="1">
        <f t="array" ref="N103">IFERROR(INDEX(Water!$C$4:$C$47,MATCH('PR24 - Water (CW3)'!C103,Water!$A$4:$A$47,0),), "")</f>
        <v>Drinking Water Protected Areas (schemes) (water)</v>
      </c>
    </row>
    <row r="104" spans="1:14">
      <c r="A104" t="s">
        <v>271</v>
      </c>
      <c r="B104" t="s">
        <v>945</v>
      </c>
      <c r="C104" t="s">
        <v>946</v>
      </c>
      <c r="D104" t="s">
        <v>300</v>
      </c>
      <c r="E104" t="s">
        <v>933</v>
      </c>
      <c r="F104" s="4">
        <v>0</v>
      </c>
      <c r="G104" s="4">
        <v>0</v>
      </c>
      <c r="H104" s="4">
        <v>1.4999999999999999E-2</v>
      </c>
      <c r="I104" s="4">
        <v>1.6E-2</v>
      </c>
      <c r="J104" s="4">
        <v>2.8000000000000001E-2</v>
      </c>
      <c r="K104" s="4">
        <v>2.8000000000000001E-2</v>
      </c>
      <c r="L104" s="4">
        <v>2.9000000000000001E-2</v>
      </c>
      <c r="M104" s="8">
        <f t="shared" si="1"/>
        <v>0</v>
      </c>
      <c r="N104" t="str" cm="1">
        <f t="array" ref="N104">IFERROR(INDEX(Water!$C$4:$C$47,MATCH('PR24 - Water (CW3)'!C104,Water!$A$4:$A$47,0),), "")</f>
        <v>Water Framework Directive measure (water)</v>
      </c>
    </row>
    <row r="105" spans="1:14">
      <c r="A105" t="s">
        <v>271</v>
      </c>
      <c r="B105" t="s">
        <v>947</v>
      </c>
      <c r="C105" t="s">
        <v>948</v>
      </c>
      <c r="D105" t="s">
        <v>300</v>
      </c>
      <c r="E105" t="s">
        <v>933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8">
        <f t="shared" si="1"/>
        <v>0</v>
      </c>
      <c r="N105" t="str" cm="1">
        <f t="array" ref="N105">IFERROR(INDEX(Water!$C$4:$C$47,MATCH('PR24 - Water (CW3)'!C105,Water!$A$4:$A$47,0),), "")</f>
        <v>Ecological improvements at abstractions (water)</v>
      </c>
    </row>
    <row r="106" spans="1:14">
      <c r="A106" t="s">
        <v>271</v>
      </c>
      <c r="B106" t="s">
        <v>949</v>
      </c>
      <c r="C106" t="s">
        <v>950</v>
      </c>
      <c r="D106" t="s">
        <v>300</v>
      </c>
      <c r="E106" t="s">
        <v>933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8">
        <f t="shared" si="1"/>
        <v>0</v>
      </c>
      <c r="N106" t="str" cm="1">
        <f t="array" ref="N106">IFERROR(INDEX(Water!$C$4:$C$47,MATCH('PR24 - Water (CW3)'!C106,Water!$A$4:$A$47,0),), "")</f>
        <v>N/A</v>
      </c>
    </row>
    <row r="107" spans="1:14">
      <c r="A107" t="s">
        <v>271</v>
      </c>
      <c r="B107" t="s">
        <v>951</v>
      </c>
      <c r="C107" t="s">
        <v>952</v>
      </c>
      <c r="D107" t="s">
        <v>300</v>
      </c>
      <c r="E107" t="s">
        <v>933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8">
        <f t="shared" si="1"/>
        <v>0</v>
      </c>
      <c r="N107" t="str" cm="1">
        <f t="array" ref="N107">IFERROR(INDEX(Water!$C$4:$C$47,MATCH('PR24 - Water (CW3)'!C107,Water!$A$4:$A$47,0),), "")</f>
        <v>N/A</v>
      </c>
    </row>
    <row r="108" spans="1:14">
      <c r="A108" t="s">
        <v>271</v>
      </c>
      <c r="B108" t="s">
        <v>953</v>
      </c>
      <c r="C108" t="s">
        <v>954</v>
      </c>
      <c r="D108" t="s">
        <v>300</v>
      </c>
      <c r="E108" t="s">
        <v>933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8">
        <f t="shared" si="1"/>
        <v>0</v>
      </c>
      <c r="N108" t="str" cm="1">
        <f t="array" ref="N108">IFERROR(INDEX(Water!$C$4:$C$47,MATCH('PR24 - Water (CW3)'!C108,Water!$A$4:$A$47,0),), "")</f>
        <v>Ignore as captured under 'Investigations total'</v>
      </c>
    </row>
    <row r="109" spans="1:14">
      <c r="A109" t="s">
        <v>271</v>
      </c>
      <c r="B109" t="s">
        <v>955</v>
      </c>
      <c r="C109" t="s">
        <v>956</v>
      </c>
      <c r="D109" t="s">
        <v>300</v>
      </c>
      <c r="E109" t="s">
        <v>933</v>
      </c>
      <c r="F109" s="4">
        <v>0</v>
      </c>
      <c r="G109" s="4">
        <v>0</v>
      </c>
      <c r="H109" s="4">
        <v>8.5999999999999993E-2</v>
      </c>
      <c r="I109" s="4">
        <v>8.7999999999999995E-2</v>
      </c>
      <c r="J109" s="4">
        <v>0</v>
      </c>
      <c r="K109" s="4">
        <v>0</v>
      </c>
      <c r="L109" s="4">
        <v>0</v>
      </c>
      <c r="M109" s="8">
        <f t="shared" si="1"/>
        <v>0</v>
      </c>
      <c r="N109" t="str" cm="1">
        <f t="array" ref="N109">IFERROR(INDEX(Water!$C$4:$C$47,MATCH('PR24 - Water (CW3)'!C109,Water!$A$4:$A$47,0),), "")</f>
        <v>Ignore as captured under 'Investigations total'</v>
      </c>
    </row>
    <row r="110" spans="1:14">
      <c r="A110" t="s">
        <v>271</v>
      </c>
      <c r="B110" t="s">
        <v>957</v>
      </c>
      <c r="C110" t="s">
        <v>958</v>
      </c>
      <c r="D110" t="s">
        <v>300</v>
      </c>
      <c r="E110" t="s">
        <v>933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8">
        <f t="shared" si="1"/>
        <v>0</v>
      </c>
      <c r="N110" t="str" cm="1">
        <f t="array" ref="N110">IFERROR(INDEX(Water!$C$4:$C$47,MATCH('PR24 - Water (CW3)'!C110,Water!$A$4:$A$47,0),), "")</f>
        <v>Ignore as captured under 'Investigations total'</v>
      </c>
    </row>
    <row r="111" spans="1:14">
      <c r="A111" t="s">
        <v>271</v>
      </c>
      <c r="B111" t="s">
        <v>959</v>
      </c>
      <c r="C111" t="s">
        <v>960</v>
      </c>
      <c r="D111" t="s">
        <v>300</v>
      </c>
      <c r="E111" t="s">
        <v>933</v>
      </c>
      <c r="F111" s="4">
        <v>0</v>
      </c>
      <c r="G111" s="4">
        <v>0</v>
      </c>
      <c r="H111" s="4">
        <v>8.5999999999999993E-2</v>
      </c>
      <c r="I111" s="4">
        <v>8.7999999999999995E-2</v>
      </c>
      <c r="J111" s="4">
        <v>0</v>
      </c>
      <c r="K111" s="4">
        <v>0</v>
      </c>
      <c r="L111" s="4">
        <v>0</v>
      </c>
      <c r="M111" s="8">
        <f t="shared" si="1"/>
        <v>0</v>
      </c>
      <c r="N111" t="str" cm="1">
        <f t="array" ref="N111">IFERROR(INDEX(Water!$C$4:$C$47,MATCH('PR24 - Water (CW3)'!C111,Water!$A$4:$A$47,0),), "")</f>
        <v>Investigations (water)</v>
      </c>
    </row>
    <row r="112" spans="1:14">
      <c r="A112" t="s">
        <v>271</v>
      </c>
      <c r="B112" t="s">
        <v>961</v>
      </c>
      <c r="C112" t="s">
        <v>962</v>
      </c>
      <c r="D112" t="s">
        <v>300</v>
      </c>
      <c r="E112" t="s">
        <v>933</v>
      </c>
      <c r="F112" s="4">
        <v>0.42</v>
      </c>
      <c r="G112" s="4">
        <v>1.9888758538826199</v>
      </c>
      <c r="H112" s="4">
        <v>0.64400000000000002</v>
      </c>
      <c r="I112" s="4">
        <v>0.69800000000000018</v>
      </c>
      <c r="J112" s="4">
        <v>0.626</v>
      </c>
      <c r="K112" s="4">
        <v>0.33200000000000002</v>
      </c>
      <c r="L112" s="4">
        <v>0.17899999999999999</v>
      </c>
      <c r="M112" s="8">
        <f t="shared" si="1"/>
        <v>1.9888758538826199</v>
      </c>
      <c r="N112" t="str" cm="1">
        <f t="array" ref="N112">IFERROR(INDEX(Water!$C$4:$C$47,MATCH('PR24 - Water (CW3)'!C112,Water!$A$4:$A$47,0),), "")</f>
        <v/>
      </c>
    </row>
    <row r="113" spans="1:14">
      <c r="A113" t="s">
        <v>271</v>
      </c>
      <c r="B113" t="s">
        <v>963</v>
      </c>
      <c r="C113" t="s">
        <v>964</v>
      </c>
      <c r="D113" t="s">
        <v>300</v>
      </c>
      <c r="E113" t="s">
        <v>933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8">
        <f t="shared" si="1"/>
        <v>0</v>
      </c>
      <c r="N113" t="str" cm="1">
        <f t="array" ref="N113">IFERROR(INDEX(Water!$C$4:$C$47,MATCH('PR24 - Water (CW3)'!C113,Water!$A$4:$A$47,0),), "")</f>
        <v>Supply-side improvements delivering benefits in 2020-2025 (water)</v>
      </c>
    </row>
    <row r="114" spans="1:14">
      <c r="A114" t="s">
        <v>271</v>
      </c>
      <c r="B114" t="s">
        <v>965</v>
      </c>
      <c r="C114" t="s">
        <v>966</v>
      </c>
      <c r="D114" t="s">
        <v>300</v>
      </c>
      <c r="E114" t="s">
        <v>933</v>
      </c>
      <c r="F114" s="4">
        <v>0</v>
      </c>
      <c r="G114" s="4">
        <v>0</v>
      </c>
      <c r="H114" s="4">
        <v>0.15</v>
      </c>
      <c r="I114" s="4">
        <v>0.151</v>
      </c>
      <c r="J114" s="4">
        <v>7.3999999999999996E-2</v>
      </c>
      <c r="K114" s="4">
        <v>7.4999999999999997E-2</v>
      </c>
      <c r="L114" s="4">
        <v>7.4999999999999997E-2</v>
      </c>
      <c r="M114" s="8">
        <f t="shared" si="1"/>
        <v>0</v>
      </c>
      <c r="N114" t="str" cm="1">
        <f t="array" ref="N114">IFERROR(INDEX(Water!$C$4:$C$47,MATCH('PR24 - Water (CW3)'!C114,Water!$A$4:$A$47,0),), "")</f>
        <v>Demand-side improvements delivering benefits in 2020-2025 (excl leakage and metering) (water)</v>
      </c>
    </row>
    <row r="115" spans="1:14">
      <c r="A115" t="s">
        <v>271</v>
      </c>
      <c r="B115" t="s">
        <v>967</v>
      </c>
      <c r="C115" t="s">
        <v>968</v>
      </c>
      <c r="D115" t="s">
        <v>300</v>
      </c>
      <c r="E115" t="s">
        <v>933</v>
      </c>
      <c r="F115" s="4">
        <v>0</v>
      </c>
      <c r="G115" s="4">
        <v>9.7953908989237157E-2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8">
        <f t="shared" si="1"/>
        <v>9.7953908989237157E-2</v>
      </c>
      <c r="N115" t="str" cm="1">
        <f t="array" ref="N115">IFERROR(INDEX(Water!$C$4:$C$47,MATCH('PR24 - Water (CW3)'!C115,Water!$A$4:$A$47,0),), "")</f>
        <v>Leakage improvements delivering benefits in 2020-2025 (water)</v>
      </c>
    </row>
    <row r="116" spans="1:14">
      <c r="A116" t="s">
        <v>271</v>
      </c>
      <c r="B116" t="s">
        <v>969</v>
      </c>
      <c r="C116" t="s">
        <v>970</v>
      </c>
      <c r="D116" t="s">
        <v>300</v>
      </c>
      <c r="E116" t="s">
        <v>933</v>
      </c>
      <c r="F116" s="4">
        <v>0</v>
      </c>
      <c r="G116" s="4">
        <v>2.1635241070787119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8">
        <f t="shared" si="1"/>
        <v>2.1635241070787119</v>
      </c>
      <c r="N116" t="str" cm="1">
        <f t="array" ref="N116">IFERROR(INDEX(Water!$C$4:$C$47,MATCH('PR24 - Water (CW3)'!C116,Water!$A$4:$A$47,0),), "")</f>
        <v>Internal interconnectors delivering benefits in 2020-2025 (water)</v>
      </c>
    </row>
    <row r="117" spans="1:14">
      <c r="A117" t="s">
        <v>271</v>
      </c>
      <c r="B117" t="s">
        <v>971</v>
      </c>
      <c r="C117" t="s">
        <v>972</v>
      </c>
      <c r="D117" t="s">
        <v>300</v>
      </c>
      <c r="E117" t="s">
        <v>933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8">
        <f t="shared" si="1"/>
        <v>0</v>
      </c>
      <c r="N117" t="str" cm="1">
        <f t="array" ref="N117">IFERROR(INDEX(Water!$C$4:$C$47,MATCH('PR24 - Water (CW3)'!C117,Water!$A$4:$A$47,0),), "")</f>
        <v>Supply demand balance improvements delivering benefits starting from 2026 (water)</v>
      </c>
    </row>
    <row r="118" spans="1:14">
      <c r="A118" t="s">
        <v>271</v>
      </c>
      <c r="B118" t="s">
        <v>973</v>
      </c>
      <c r="C118" t="s">
        <v>974</v>
      </c>
      <c r="D118" t="s">
        <v>300</v>
      </c>
      <c r="E118" t="s">
        <v>933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8">
        <f t="shared" si="1"/>
        <v>0</v>
      </c>
      <c r="N118" t="str" cm="1">
        <f t="array" ref="N118">IFERROR(INDEX(Water!$C$4:$C$47,MATCH('PR24 - Water (CW3)'!C118,Water!$A$4:$A$47,0),), "")</f>
        <v>Strategic regional water resources (water)</v>
      </c>
    </row>
    <row r="119" spans="1:14">
      <c r="A119" t="s">
        <v>271</v>
      </c>
      <c r="B119" t="s">
        <v>975</v>
      </c>
      <c r="C119" t="s">
        <v>976</v>
      </c>
      <c r="D119" t="s">
        <v>300</v>
      </c>
      <c r="E119" t="s">
        <v>933</v>
      </c>
      <c r="F119" s="4">
        <v>0</v>
      </c>
      <c r="G119" s="4">
        <v>2.2614780160679491</v>
      </c>
      <c r="H119" s="4">
        <v>0.15</v>
      </c>
      <c r="I119" s="4">
        <v>0.151</v>
      </c>
      <c r="J119" s="4">
        <v>7.3999999999999996E-2</v>
      </c>
      <c r="K119" s="4">
        <v>7.4999999999999997E-2</v>
      </c>
      <c r="L119" s="4">
        <v>7.4999999999999997E-2</v>
      </c>
      <c r="M119" s="8">
        <f t="shared" si="1"/>
        <v>2.2614780160679491</v>
      </c>
      <c r="N119" t="str" cm="1">
        <f t="array" ref="N119">IFERROR(INDEX(Water!$C$4:$C$47,MATCH('PR24 - Water (CW3)'!C119,Water!$A$4:$A$47,0),), "")</f>
        <v/>
      </c>
    </row>
    <row r="120" spans="1:14">
      <c r="A120" t="s">
        <v>271</v>
      </c>
      <c r="B120" t="s">
        <v>977</v>
      </c>
      <c r="C120" t="s">
        <v>978</v>
      </c>
      <c r="D120" t="s">
        <v>300</v>
      </c>
      <c r="E120" t="s">
        <v>933</v>
      </c>
      <c r="F120" s="4">
        <v>0.17599999999999999</v>
      </c>
      <c r="G120" s="4">
        <v>0.1899639554118534</v>
      </c>
      <c r="H120" s="4">
        <v>7.2000000000000008E-2</v>
      </c>
      <c r="I120" s="4">
        <v>7.2000000000000008E-2</v>
      </c>
      <c r="J120" s="4">
        <v>7.3000000000000009E-2</v>
      </c>
      <c r="K120" s="4">
        <v>7.400000000000001E-2</v>
      </c>
      <c r="L120" s="4">
        <v>7.400000000000001E-2</v>
      </c>
      <c r="M120" s="8">
        <f t="shared" si="1"/>
        <v>0.1899639554118534</v>
      </c>
      <c r="N120" t="str" cm="1">
        <f t="array" ref="N120">IFERROR(INDEX(Water!$C$4:$C$47,MATCH('PR24 - Water (CW3)'!C120,Water!$A$4:$A$47,0),), "")</f>
        <v>Ignore as captured under 'Total metering expenditure'</v>
      </c>
    </row>
    <row r="121" spans="1:14">
      <c r="A121" t="s">
        <v>271</v>
      </c>
      <c r="B121" t="s">
        <v>979</v>
      </c>
      <c r="C121" t="s">
        <v>980</v>
      </c>
      <c r="D121" t="s">
        <v>300</v>
      </c>
      <c r="E121" t="s">
        <v>933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8">
        <f t="shared" si="1"/>
        <v>0</v>
      </c>
      <c r="N121" t="str" cm="1">
        <f t="array" ref="N121">IFERROR(INDEX(Water!$C$4:$C$47,MATCH('PR24 - Water (CW3)'!C121,Water!$A$4:$A$47,0),), "")</f>
        <v>Ignore as captured under 'Total metering expenditure'</v>
      </c>
    </row>
    <row r="122" spans="1:14">
      <c r="A122" t="s">
        <v>271</v>
      </c>
      <c r="B122" t="s">
        <v>981</v>
      </c>
      <c r="C122" t="s">
        <v>982</v>
      </c>
      <c r="D122" t="s">
        <v>300</v>
      </c>
      <c r="E122" t="s">
        <v>933</v>
      </c>
      <c r="F122" s="4">
        <v>0</v>
      </c>
      <c r="G122" s="4">
        <v>0</v>
      </c>
      <c r="H122" s="4">
        <v>6.0000000000000001E-3</v>
      </c>
      <c r="I122" s="4">
        <v>6.0000000000000001E-3</v>
      </c>
      <c r="J122" s="4">
        <v>6.0000000000000001E-3</v>
      </c>
      <c r="K122" s="4">
        <v>6.0000000000000001E-3</v>
      </c>
      <c r="L122" s="4">
        <v>6.0000000000000001E-3</v>
      </c>
      <c r="M122" s="8">
        <f t="shared" si="1"/>
        <v>0</v>
      </c>
      <c r="N122" t="str" cm="1">
        <f t="array" ref="N122">IFERROR(INDEX(Water!$C$4:$C$47,MATCH('PR24 - Water (CW3)'!C122,Water!$A$4:$A$47,0),), "")</f>
        <v>Ignore as captured under 'Total metering expenditure'</v>
      </c>
    </row>
    <row r="123" spans="1:14">
      <c r="A123" t="s">
        <v>271</v>
      </c>
      <c r="B123" t="s">
        <v>983</v>
      </c>
      <c r="C123" t="s">
        <v>984</v>
      </c>
      <c r="D123" t="s">
        <v>300</v>
      </c>
      <c r="E123" t="s">
        <v>933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8">
        <f t="shared" si="1"/>
        <v>0</v>
      </c>
      <c r="N123" t="str" cm="1">
        <f t="array" ref="N123">IFERROR(INDEX(Water!$C$4:$C$47,MATCH('PR24 - Water (CW3)'!C123,Water!$A$4:$A$47,0),), "")</f>
        <v>Ignore as captured under 'Total metering expenditure'</v>
      </c>
    </row>
    <row r="124" spans="1:14">
      <c r="A124" t="s">
        <v>271</v>
      </c>
      <c r="B124" t="s">
        <v>985</v>
      </c>
      <c r="C124" t="s">
        <v>986</v>
      </c>
      <c r="D124" t="s">
        <v>300</v>
      </c>
      <c r="E124" t="s">
        <v>933</v>
      </c>
      <c r="F124" s="4">
        <v>0</v>
      </c>
      <c r="G124" s="4">
        <v>0</v>
      </c>
      <c r="H124" s="4">
        <v>7.6000000000000012E-2</v>
      </c>
      <c r="I124" s="4">
        <v>7.8E-2</v>
      </c>
      <c r="J124" s="4">
        <v>0.08</v>
      </c>
      <c r="K124" s="4">
        <v>8.2000000000000003E-2</v>
      </c>
      <c r="L124" s="4">
        <v>8.4000000000000005E-2</v>
      </c>
      <c r="M124" s="8">
        <f t="shared" si="1"/>
        <v>0</v>
      </c>
      <c r="N124" t="str" cm="1">
        <f t="array" ref="N124">IFERROR(INDEX(Water!$C$4:$C$47,MATCH('PR24 - Water (CW3)'!C124,Water!$A$4:$A$47,0),), "")</f>
        <v>Ignore as captured under 'Total metering expenditure'</v>
      </c>
    </row>
    <row r="125" spans="1:14">
      <c r="A125" t="s">
        <v>271</v>
      </c>
      <c r="B125" t="s">
        <v>987</v>
      </c>
      <c r="C125" t="s">
        <v>988</v>
      </c>
      <c r="D125" t="s">
        <v>300</v>
      </c>
      <c r="E125" t="s">
        <v>933</v>
      </c>
      <c r="F125" s="4">
        <v>0</v>
      </c>
      <c r="G125" s="4">
        <v>0</v>
      </c>
      <c r="H125" s="4">
        <v>1.9E-2</v>
      </c>
      <c r="I125" s="4">
        <v>0.02</v>
      </c>
      <c r="J125" s="4">
        <v>0.02</v>
      </c>
      <c r="K125" s="4">
        <v>2.1000000000000001E-2</v>
      </c>
      <c r="L125" s="4">
        <v>2.1000000000000001E-2</v>
      </c>
      <c r="M125" s="8">
        <f t="shared" si="1"/>
        <v>0</v>
      </c>
      <c r="N125" t="str" cm="1">
        <f t="array" ref="N125">IFERROR(INDEX(Water!$C$4:$C$47,MATCH('PR24 - Water (CW3)'!C125,Water!$A$4:$A$47,0),), "")</f>
        <v>Ignore as captured under 'Total metering expenditure'</v>
      </c>
    </row>
    <row r="126" spans="1:14">
      <c r="A126" t="s">
        <v>271</v>
      </c>
      <c r="B126" t="s">
        <v>989</v>
      </c>
      <c r="C126" t="s">
        <v>990</v>
      </c>
      <c r="D126" t="s">
        <v>300</v>
      </c>
      <c r="E126" t="s">
        <v>933</v>
      </c>
      <c r="F126" s="4">
        <v>0</v>
      </c>
      <c r="G126" s="4">
        <v>0</v>
      </c>
      <c r="H126" s="4">
        <v>6.0000000000000001E-3</v>
      </c>
      <c r="I126" s="4">
        <v>6.0000000000000001E-3</v>
      </c>
      <c r="J126" s="4">
        <v>7.0000000000000001E-3</v>
      </c>
      <c r="K126" s="4">
        <v>7.0000000000000001E-3</v>
      </c>
      <c r="L126" s="4">
        <v>7.0000000000000001E-3</v>
      </c>
      <c r="M126" s="8">
        <f t="shared" si="1"/>
        <v>0</v>
      </c>
      <c r="N126" t="str" cm="1">
        <f t="array" ref="N126">IFERROR(INDEX(Water!$C$4:$C$47,MATCH('PR24 - Water (CW3)'!C126,Water!$A$4:$A$47,0),), "")</f>
        <v>Ignore as captured under 'Total metering expenditure'</v>
      </c>
    </row>
    <row r="127" spans="1:14">
      <c r="A127" t="s">
        <v>271</v>
      </c>
      <c r="B127" t="s">
        <v>991</v>
      </c>
      <c r="C127" t="s">
        <v>992</v>
      </c>
      <c r="D127" t="s">
        <v>300</v>
      </c>
      <c r="E127" t="s">
        <v>933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8">
        <f t="shared" si="1"/>
        <v>0</v>
      </c>
      <c r="N127" t="str" cm="1">
        <f t="array" ref="N127">IFERROR(INDEX(Water!$C$4:$C$47,MATCH('PR24 - Water (CW3)'!C127,Water!$A$4:$A$47,0),), "")</f>
        <v>Ignore as captured under 'Total metering expenditure'</v>
      </c>
    </row>
    <row r="128" spans="1:14">
      <c r="A128" t="s">
        <v>271</v>
      </c>
      <c r="B128" t="s">
        <v>993</v>
      </c>
      <c r="C128" t="s">
        <v>994</v>
      </c>
      <c r="D128" t="s">
        <v>300</v>
      </c>
      <c r="E128" t="s">
        <v>933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8">
        <f t="shared" si="1"/>
        <v>0</v>
      </c>
      <c r="N128" t="str" cm="1">
        <f t="array" ref="N128">IFERROR(INDEX(Water!$C$4:$C$47,MATCH('PR24 - Water (CW3)'!C128,Water!$A$4:$A$47,0),), "")</f>
        <v>Ignore as captured under 'Total metering expenditure'</v>
      </c>
    </row>
    <row r="129" spans="1:14">
      <c r="A129" t="s">
        <v>271</v>
      </c>
      <c r="B129" t="s">
        <v>995</v>
      </c>
      <c r="C129" t="s">
        <v>996</v>
      </c>
      <c r="D129" t="s">
        <v>300</v>
      </c>
      <c r="E129" t="s">
        <v>933</v>
      </c>
      <c r="F129" s="4">
        <v>0</v>
      </c>
      <c r="G129" s="4">
        <v>0</v>
      </c>
      <c r="H129" s="4">
        <v>2.5000000000000001E-2</v>
      </c>
      <c r="I129" s="4">
        <v>5.0999999999999997E-2</v>
      </c>
      <c r="J129" s="4">
        <v>7.6999999999999999E-2</v>
      </c>
      <c r="K129" s="4">
        <v>0.104</v>
      </c>
      <c r="L129" s="4">
        <v>0.13</v>
      </c>
      <c r="M129" s="8">
        <f t="shared" si="1"/>
        <v>0</v>
      </c>
      <c r="N129" t="str" cm="1">
        <f t="array" ref="N129">IFERROR(INDEX(Water!$C$4:$C$47,MATCH('PR24 - Water (CW3)'!C129,Water!$A$4:$A$47,0),), "")</f>
        <v>Ignore as captured under 'Total metering expenditure'</v>
      </c>
    </row>
    <row r="130" spans="1:14">
      <c r="A130" t="s">
        <v>271</v>
      </c>
      <c r="B130" t="s">
        <v>997</v>
      </c>
      <c r="C130" t="s">
        <v>998</v>
      </c>
      <c r="D130" t="s">
        <v>300</v>
      </c>
      <c r="E130" t="s">
        <v>933</v>
      </c>
      <c r="F130" s="4">
        <v>0.17599999999999999</v>
      </c>
      <c r="G130" s="4">
        <v>0.1899639554118534</v>
      </c>
      <c r="H130" s="4">
        <v>0.20399999999999999</v>
      </c>
      <c r="I130" s="4">
        <v>0.23300000000000001</v>
      </c>
      <c r="J130" s="4">
        <v>0.26300000000000001</v>
      </c>
      <c r="K130" s="4">
        <v>0.29399999999999998</v>
      </c>
      <c r="L130" s="4">
        <v>0.32200000000000012</v>
      </c>
      <c r="M130" s="8">
        <f t="shared" si="1"/>
        <v>0.1899639554118534</v>
      </c>
      <c r="N130" t="str" cm="1">
        <f t="array" ref="N130">IFERROR(INDEX(Water!$C$4:$C$47,MATCH('PR24 - Water (CW3)'!C130,Water!$A$4:$A$47,0),), "")</f>
        <v>Total metering expenditure  (water)</v>
      </c>
    </row>
    <row r="131" spans="1:14">
      <c r="A131" t="s">
        <v>271</v>
      </c>
      <c r="B131" t="s">
        <v>999</v>
      </c>
      <c r="C131" t="s">
        <v>1000</v>
      </c>
      <c r="D131" t="s">
        <v>300</v>
      </c>
      <c r="E131" t="s">
        <v>933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8">
        <f t="shared" si="1"/>
        <v>0</v>
      </c>
      <c r="N131" t="str" cm="1">
        <f t="array" ref="N131">IFERROR(INDEX(Water!$C$4:$C$47,MATCH('PR24 - Water (CW3)'!C131,Water!$A$4:$A$47,0),), "")</f>
        <v>Improvments to taste, odour and colour (water)</v>
      </c>
    </row>
    <row r="132" spans="1:14">
      <c r="A132" t="s">
        <v>271</v>
      </c>
      <c r="B132" t="s">
        <v>1001</v>
      </c>
      <c r="C132" t="s">
        <v>1002</v>
      </c>
      <c r="D132" t="s">
        <v>300</v>
      </c>
      <c r="E132" t="s">
        <v>933</v>
      </c>
      <c r="F132" s="4">
        <v>0.13400000000000001</v>
      </c>
      <c r="G132" s="4">
        <v>0</v>
      </c>
      <c r="H132" s="4">
        <v>6.6000000000000003E-2</v>
      </c>
      <c r="I132" s="4">
        <v>6.7000000000000004E-2</v>
      </c>
      <c r="J132" s="4">
        <v>6.7000000000000004E-2</v>
      </c>
      <c r="K132" s="4">
        <v>6.7000000000000004E-2</v>
      </c>
      <c r="L132" s="4">
        <v>0</v>
      </c>
      <c r="M132" s="8">
        <f t="shared" si="1"/>
        <v>0</v>
      </c>
      <c r="N132" t="str" cm="1">
        <f t="array" ref="N132">IFERROR(INDEX(Water!$C$4:$C$47,MATCH('PR24 - Water (CW3)'!C132,Water!$A$4:$A$47,0),), "")</f>
        <v>Improvments to taste, odour and colour (water)</v>
      </c>
    </row>
    <row r="133" spans="1:14">
      <c r="A133" t="s">
        <v>271</v>
      </c>
      <c r="B133" t="s">
        <v>1003</v>
      </c>
      <c r="C133" t="s">
        <v>1004</v>
      </c>
      <c r="D133" t="s">
        <v>300</v>
      </c>
      <c r="E133" t="s">
        <v>933</v>
      </c>
      <c r="F133" s="4">
        <v>0</v>
      </c>
      <c r="G133" s="4">
        <v>0.48160679679785978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8">
        <f t="shared" si="1"/>
        <v>0.48160679679785978</v>
      </c>
      <c r="N133" t="str" cm="1">
        <f t="array" ref="N133">IFERROR(INDEX(Water!$C$4:$C$47,MATCH('PR24 - Water (CW3)'!C133,Water!$A$4:$A$47,0),), "")</f>
        <v>Addressing raw water deterioration (total) (water)</v>
      </c>
    </row>
    <row r="134" spans="1:14">
      <c r="A134" t="s">
        <v>271</v>
      </c>
      <c r="B134" t="s">
        <v>1005</v>
      </c>
      <c r="C134" t="s">
        <v>1006</v>
      </c>
      <c r="D134" t="s">
        <v>300</v>
      </c>
      <c r="E134" t="s">
        <v>933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8">
        <f t="shared" si="1"/>
        <v>0</v>
      </c>
      <c r="N134" t="str" cm="1">
        <f t="array" ref="N134">IFERROR(INDEX(Water!$C$4:$C$47,MATCH('PR24 - Water (CW3)'!C134,Water!$A$4:$A$47,0),), "")</f>
        <v>Addressing raw water deterioration (total) (water)</v>
      </c>
    </row>
    <row r="135" spans="1:14">
      <c r="A135" t="s">
        <v>271</v>
      </c>
      <c r="B135" t="s">
        <v>1007</v>
      </c>
      <c r="C135" t="s">
        <v>1008</v>
      </c>
      <c r="D135" t="s">
        <v>300</v>
      </c>
      <c r="E135" t="s">
        <v>933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8">
        <f t="shared" si="1"/>
        <v>0</v>
      </c>
      <c r="N135" t="str" cm="1">
        <f t="array" ref="N135">IFERROR(INDEX(Water!$C$4:$C$47,MATCH('PR24 - Water (CW3)'!C135,Water!$A$4:$A$47,0),), "")</f>
        <v>Meeting lead standards (Total) (water)</v>
      </c>
    </row>
    <row r="136" spans="1:14">
      <c r="A136" t="s">
        <v>271</v>
      </c>
      <c r="B136" t="s">
        <v>1009</v>
      </c>
      <c r="C136" t="s">
        <v>1010</v>
      </c>
      <c r="D136" t="s">
        <v>300</v>
      </c>
      <c r="E136" t="s">
        <v>933</v>
      </c>
      <c r="F136" s="4">
        <v>6.9000000000000006E-2</v>
      </c>
      <c r="G136" s="4">
        <v>0</v>
      </c>
      <c r="H136" s="4">
        <v>0.16200000000000001</v>
      </c>
      <c r="I136" s="4">
        <v>0.159</v>
      </c>
      <c r="J136" s="4">
        <v>0.159</v>
      </c>
      <c r="K136" s="4">
        <v>7.9000000000000001E-2</v>
      </c>
      <c r="L136" s="4">
        <v>7.4999999999999997E-2</v>
      </c>
      <c r="M136" s="8">
        <f t="shared" ref="M136:M199" si="2">SUM(G136)</f>
        <v>0</v>
      </c>
      <c r="N136" t="str" cm="1">
        <f t="array" ref="N136">IFERROR(INDEX(Water!$C$4:$C$47,MATCH('PR24 - Water (CW3)'!C136,Water!$A$4:$A$47,0),), "")</f>
        <v>Meeting lead standards (Total) (water)</v>
      </c>
    </row>
    <row r="137" spans="1:14">
      <c r="A137" t="s">
        <v>271</v>
      </c>
      <c r="B137" t="s">
        <v>1011</v>
      </c>
      <c r="C137" t="s">
        <v>1012</v>
      </c>
      <c r="D137" t="s">
        <v>300</v>
      </c>
      <c r="E137" t="s">
        <v>933</v>
      </c>
      <c r="F137" s="4">
        <v>1.2999999999999999E-2</v>
      </c>
      <c r="G137" s="4">
        <v>0.18031848921439625</v>
      </c>
      <c r="H137" s="4">
        <v>0.08</v>
      </c>
      <c r="I137" s="4">
        <v>8.7999999999999995E-2</v>
      </c>
      <c r="J137" s="4">
        <v>8.7999999999999995E-2</v>
      </c>
      <c r="K137" s="4">
        <v>2.1000000000000001E-2</v>
      </c>
      <c r="L137" s="4">
        <v>1.2999999999999999E-2</v>
      </c>
      <c r="M137" s="8">
        <f t="shared" si="2"/>
        <v>0.18031848921439625</v>
      </c>
      <c r="N137" t="str" cm="1">
        <f t="array" ref="N137">IFERROR(INDEX(Water!$C$4:$C$47,MATCH('PR24 - Water (CW3)'!C137,Water!$A$4:$A$47,0),), "")</f>
        <v>Meeting lead standards (Total) (water)</v>
      </c>
    </row>
    <row r="138" spans="1:14">
      <c r="A138" t="s">
        <v>271</v>
      </c>
      <c r="B138" t="s">
        <v>1013</v>
      </c>
      <c r="C138" t="s">
        <v>1014</v>
      </c>
      <c r="D138" t="s">
        <v>300</v>
      </c>
      <c r="E138" t="s">
        <v>933</v>
      </c>
      <c r="F138" s="4">
        <v>3.0000000000000001E-3</v>
      </c>
      <c r="G138" s="4">
        <v>0</v>
      </c>
      <c r="H138" s="4">
        <v>1.4E-2</v>
      </c>
      <c r="I138" s="4">
        <v>1.6E-2</v>
      </c>
      <c r="J138" s="4">
        <v>1.6E-2</v>
      </c>
      <c r="K138" s="4">
        <v>4.0000000000000001E-3</v>
      </c>
      <c r="L138" s="4">
        <v>2E-3</v>
      </c>
      <c r="M138" s="8">
        <f t="shared" si="2"/>
        <v>0</v>
      </c>
      <c r="N138" t="str" cm="1">
        <f t="array" ref="N138">IFERROR(INDEX(Water!$C$4:$C$47,MATCH('PR24 - Water (CW3)'!C138,Water!$A$4:$A$47,0),), "")</f>
        <v>Meeting lead standards (Total) (water)</v>
      </c>
    </row>
    <row r="139" spans="1:14">
      <c r="A139" t="s">
        <v>271</v>
      </c>
      <c r="B139" t="s">
        <v>1015</v>
      </c>
      <c r="C139" t="s">
        <v>1016</v>
      </c>
      <c r="D139" t="s">
        <v>300</v>
      </c>
      <c r="E139" t="s">
        <v>933</v>
      </c>
      <c r="F139" s="4">
        <v>0</v>
      </c>
      <c r="G139" s="4">
        <v>0</v>
      </c>
      <c r="H139" s="4">
        <v>0.20699999999999999</v>
      </c>
      <c r="I139" s="4">
        <v>0.17</v>
      </c>
      <c r="J139" s="4">
        <v>0.14799999999999999</v>
      </c>
      <c r="K139" s="4">
        <v>9.2999999999999999E-2</v>
      </c>
      <c r="L139" s="4">
        <v>9.2999999999999999E-2</v>
      </c>
      <c r="M139" s="8">
        <f t="shared" si="2"/>
        <v>0</v>
      </c>
      <c r="N139" t="str" cm="1">
        <f t="array" ref="N139">IFERROR(INDEX(Water!$C$4:$C$47,MATCH('PR24 - Water (CW3)'!C139,Water!$A$4:$A$47,0),), "")</f>
        <v>Meeting lead standards (Total) (water)</v>
      </c>
    </row>
    <row r="140" spans="1:14">
      <c r="A140" t="s">
        <v>271</v>
      </c>
      <c r="B140" t="s">
        <v>1017</v>
      </c>
      <c r="C140" t="s">
        <v>1018</v>
      </c>
      <c r="D140" t="s">
        <v>300</v>
      </c>
      <c r="E140" t="s">
        <v>933</v>
      </c>
      <c r="F140" s="4">
        <v>1.4870000000000001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8">
        <f t="shared" si="2"/>
        <v>0</v>
      </c>
      <c r="N140" t="str" cm="1">
        <f t="array" ref="N140">IFERROR(INDEX(Water!$C$4:$C$47,MATCH('PR24 - Water (CW3)'!C140,Water!$A$4:$A$47,0),), "")</f>
        <v>Enhancing resilience to low probability high consequence events (water)</v>
      </c>
    </row>
    <row r="141" spans="1:14">
      <c r="A141" t="s">
        <v>271</v>
      </c>
      <c r="B141" t="s">
        <v>1019</v>
      </c>
      <c r="C141" t="s">
        <v>1020</v>
      </c>
      <c r="D141" t="s">
        <v>300</v>
      </c>
      <c r="E141" t="s">
        <v>933</v>
      </c>
      <c r="F141" s="4">
        <v>8.1000000000000003E-2</v>
      </c>
      <c r="G141" s="4">
        <v>9.7777631063848212E-3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8">
        <f t="shared" si="2"/>
        <v>9.7777631063848212E-3</v>
      </c>
      <c r="N141" t="str" cm="1">
        <f t="array" ref="N141">IFERROR(INDEX(Water!$C$4:$C$47,MATCH('PR24 - Water (CW3)'!C141,Water!$A$4:$A$47,0),), "")</f>
        <v>Security - SEMD (water)</v>
      </c>
    </row>
    <row r="142" spans="1:14">
      <c r="A142" t="s">
        <v>271</v>
      </c>
      <c r="B142" t="s">
        <v>1021</v>
      </c>
      <c r="C142" t="s">
        <v>1022</v>
      </c>
      <c r="D142" t="s">
        <v>300</v>
      </c>
      <c r="E142" t="s">
        <v>933</v>
      </c>
      <c r="F142" s="4">
        <v>0</v>
      </c>
      <c r="G142" s="4">
        <v>0</v>
      </c>
      <c r="H142" s="4">
        <v>0.34100000000000003</v>
      </c>
      <c r="I142" s="4">
        <v>0.32400000000000001</v>
      </c>
      <c r="J142" s="4">
        <v>0.32</v>
      </c>
      <c r="K142" s="4">
        <v>0.23899999999999999</v>
      </c>
      <c r="L142" s="4">
        <v>0.23300000000000001</v>
      </c>
      <c r="M142" s="8">
        <f t="shared" si="2"/>
        <v>0</v>
      </c>
      <c r="N142" t="str" cm="1">
        <f t="array" ref="N142">IFERROR(INDEX(Water!$C$4:$C$47,MATCH('PR24 - Water (CW3)'!C142,Water!$A$4:$A$47,0),), "")</f>
        <v>Security - Non-SEMD (water)</v>
      </c>
    </row>
    <row r="143" spans="1:14">
      <c r="A143" t="s">
        <v>271</v>
      </c>
      <c r="B143" t="s">
        <v>1023</v>
      </c>
      <c r="C143" t="s">
        <v>1024</v>
      </c>
      <c r="D143" t="s">
        <v>300</v>
      </c>
      <c r="E143" t="s">
        <v>933</v>
      </c>
      <c r="F143" s="4">
        <v>0</v>
      </c>
      <c r="G143" s="4">
        <v>0</v>
      </c>
      <c r="H143" s="4">
        <v>0.372</v>
      </c>
      <c r="I143" s="4">
        <v>0.151</v>
      </c>
      <c r="J143" s="4">
        <v>0.17399999999999999</v>
      </c>
      <c r="K143" s="4">
        <v>0.252</v>
      </c>
      <c r="L143" s="4">
        <v>0.28699999999999998</v>
      </c>
      <c r="M143" s="8">
        <f t="shared" si="2"/>
        <v>0</v>
      </c>
      <c r="N143" t="str" cm="1">
        <f t="array" ref="N143">IFERROR(INDEX(Water!$C$4:$C$47,MATCH('PR24 - Water (CW3)'!C143,Water!$A$4:$A$47,0),), "")</f>
        <v>N/A</v>
      </c>
    </row>
    <row r="144" spans="1:14">
      <c r="A144" t="s">
        <v>271</v>
      </c>
      <c r="B144" t="s">
        <v>1025</v>
      </c>
      <c r="C144" t="s">
        <v>1026</v>
      </c>
      <c r="D144" t="s">
        <v>300</v>
      </c>
      <c r="E144" t="s">
        <v>933</v>
      </c>
      <c r="F144" s="4">
        <v>6.3470000000000004</v>
      </c>
      <c r="G144" s="4">
        <v>13.907020874481063</v>
      </c>
      <c r="H144" s="4">
        <v>3.5219999999999998</v>
      </c>
      <c r="I144" s="4">
        <v>3.3730000000000002</v>
      </c>
      <c r="J144" s="4">
        <v>3.2850000000000001</v>
      </c>
      <c r="K144" s="4">
        <v>2.6819999999999999</v>
      </c>
      <c r="L144" s="4">
        <v>2.5379999999999998</v>
      </c>
      <c r="M144" s="8">
        <f t="shared" si="2"/>
        <v>13.907020874481063</v>
      </c>
      <c r="N144" t="str" cm="1">
        <f t="array" ref="N144">IFERROR(INDEX(Water!$C$4:$C$47,MATCH('PR24 - Water (CW3)'!C144,Water!$A$4:$A$47,0),), "")</f>
        <v/>
      </c>
    </row>
    <row r="145" spans="1:14">
      <c r="A145" t="s">
        <v>272</v>
      </c>
      <c r="B145" t="s">
        <v>935</v>
      </c>
      <c r="C145" t="s">
        <v>936</v>
      </c>
      <c r="D145" t="s">
        <v>300</v>
      </c>
      <c r="E145" t="s">
        <v>933</v>
      </c>
      <c r="F145" s="4">
        <v>0.54300000000000004</v>
      </c>
      <c r="G145" s="4">
        <v>0.64400000000000002</v>
      </c>
      <c r="H145" s="4">
        <v>2.5510000000000002</v>
      </c>
      <c r="I145" s="4">
        <v>3.8330000000000002</v>
      </c>
      <c r="J145" s="4">
        <v>3.899</v>
      </c>
      <c r="K145" s="4">
        <v>3.899</v>
      </c>
      <c r="L145" s="4">
        <v>3.899</v>
      </c>
      <c r="M145" s="8">
        <f t="shared" si="2"/>
        <v>0.64400000000000002</v>
      </c>
      <c r="N145" t="str" cm="1">
        <f t="array" ref="N145">IFERROR(INDEX(Water!$C$4:$C$47,MATCH('PR24 - Water (CW3)'!C145,Water!$A$4:$A$47,0),), "")</f>
        <v>Ecological improvements at abstractions (water)</v>
      </c>
    </row>
    <row r="146" spans="1:14">
      <c r="A146" t="s">
        <v>272</v>
      </c>
      <c r="B146" t="s">
        <v>937</v>
      </c>
      <c r="C146" t="s">
        <v>938</v>
      </c>
      <c r="D146" t="s">
        <v>300</v>
      </c>
      <c r="E146" t="s">
        <v>933</v>
      </c>
      <c r="F146" s="4">
        <v>0.96799999999999997</v>
      </c>
      <c r="G146" s="4">
        <v>4.7789999999999999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8">
        <f t="shared" si="2"/>
        <v>4.7789999999999999</v>
      </c>
      <c r="N146" t="str" cm="1">
        <f t="array" ref="N146">IFERROR(INDEX(Water!$C$4:$C$47,MATCH('PR24 - Water (CW3)'!C146,Water!$A$4:$A$47,0),), "")</f>
        <v>Eels Regulations (measures at intakes) (water)</v>
      </c>
    </row>
    <row r="147" spans="1:14">
      <c r="A147" t="s">
        <v>272</v>
      </c>
      <c r="B147" t="s">
        <v>939</v>
      </c>
      <c r="C147" t="s">
        <v>940</v>
      </c>
      <c r="D147" t="s">
        <v>300</v>
      </c>
      <c r="E147" t="s">
        <v>933</v>
      </c>
      <c r="F147" s="4">
        <v>1.4870000000000001</v>
      </c>
      <c r="G147" s="4">
        <v>1.8380000000000001</v>
      </c>
      <c r="H147" s="4">
        <v>1.03</v>
      </c>
      <c r="I147" s="4">
        <v>1.03</v>
      </c>
      <c r="J147" s="4">
        <v>1.085</v>
      </c>
      <c r="K147" s="4">
        <v>5.5E-2</v>
      </c>
      <c r="L147" s="4">
        <v>5.5E-2</v>
      </c>
      <c r="M147" s="8">
        <f t="shared" si="2"/>
        <v>1.8380000000000001</v>
      </c>
      <c r="N147" t="str" cm="1">
        <f t="array" ref="N147">IFERROR(INDEX(Water!$C$4:$C$47,MATCH('PR24 - Water (CW3)'!C147,Water!$A$4:$A$47,0),), "")</f>
        <v>Eels Regulations (measures at intakes) (water)</v>
      </c>
    </row>
    <row r="148" spans="1:14">
      <c r="A148" t="s">
        <v>272</v>
      </c>
      <c r="B148" t="s">
        <v>941</v>
      </c>
      <c r="C148" t="s">
        <v>942</v>
      </c>
      <c r="D148" t="s">
        <v>300</v>
      </c>
      <c r="E148" t="s">
        <v>933</v>
      </c>
      <c r="F148" s="4">
        <v>0.20699999999999999</v>
      </c>
      <c r="G148" s="4">
        <v>0.45199999999999996</v>
      </c>
      <c r="H148" s="4">
        <v>0.27400000000000002</v>
      </c>
      <c r="I148" s="4">
        <v>0.25</v>
      </c>
      <c r="J148" s="4">
        <v>0.25</v>
      </c>
      <c r="K148" s="4">
        <v>0.25</v>
      </c>
      <c r="L148" s="4">
        <v>0.25</v>
      </c>
      <c r="M148" s="8">
        <f t="shared" si="2"/>
        <v>0.45199999999999996</v>
      </c>
      <c r="N148" t="str" cm="1">
        <f t="array" ref="N148">IFERROR(INDEX(Water!$C$4:$C$47,MATCH('PR24 - Water (CW3)'!C148,Water!$A$4:$A$47,0),), "")</f>
        <v>Invasive Non Native Species (water)</v>
      </c>
    </row>
    <row r="149" spans="1:14">
      <c r="A149" t="s">
        <v>272</v>
      </c>
      <c r="B149" t="s">
        <v>943</v>
      </c>
      <c r="C149" t="s">
        <v>944</v>
      </c>
      <c r="D149" t="s">
        <v>300</v>
      </c>
      <c r="E149" t="s">
        <v>933</v>
      </c>
      <c r="F149" s="4">
        <v>0.438</v>
      </c>
      <c r="G149" s="4">
        <v>0.52</v>
      </c>
      <c r="H149" s="4">
        <v>0.83826500000000004</v>
      </c>
      <c r="I149" s="4">
        <v>0.83826500000000004</v>
      </c>
      <c r="J149" s="4">
        <v>0.83826500000000004</v>
      </c>
      <c r="K149" s="4">
        <v>0.83826500000000004</v>
      </c>
      <c r="L149" s="4">
        <v>0.83826500000000004</v>
      </c>
      <c r="M149" s="8">
        <f t="shared" si="2"/>
        <v>0.52</v>
      </c>
      <c r="N149" t="str" cm="1">
        <f t="array" ref="N149">IFERROR(INDEX(Water!$C$4:$C$47,MATCH('PR24 - Water (CW3)'!C149,Water!$A$4:$A$47,0),), "")</f>
        <v>Drinking Water Protected Areas (schemes) (water)</v>
      </c>
    </row>
    <row r="150" spans="1:14">
      <c r="A150" t="s">
        <v>272</v>
      </c>
      <c r="B150" t="s">
        <v>945</v>
      </c>
      <c r="C150" t="s">
        <v>946</v>
      </c>
      <c r="D150" t="s">
        <v>300</v>
      </c>
      <c r="E150" t="s">
        <v>933</v>
      </c>
      <c r="F150" s="4">
        <v>3.2000000000000001E-2</v>
      </c>
      <c r="G150" s="4">
        <v>0.14100000000000001</v>
      </c>
      <c r="H150" s="4">
        <v>1.6879999999999999</v>
      </c>
      <c r="I150" s="4">
        <v>1.571</v>
      </c>
      <c r="J150" s="4">
        <v>1.4330000000000001</v>
      </c>
      <c r="K150" s="4">
        <v>1.476</v>
      </c>
      <c r="L150" s="4">
        <v>1.4330000000000001</v>
      </c>
      <c r="M150" s="8">
        <f t="shared" si="2"/>
        <v>0.14100000000000001</v>
      </c>
      <c r="N150" t="str" cm="1">
        <f t="array" ref="N150">IFERROR(INDEX(Water!$C$4:$C$47,MATCH('PR24 - Water (CW3)'!C150,Water!$A$4:$A$47,0),), "")</f>
        <v>Water Framework Directive measure (water)</v>
      </c>
    </row>
    <row r="151" spans="1:14">
      <c r="A151" t="s">
        <v>272</v>
      </c>
      <c r="B151" t="s">
        <v>947</v>
      </c>
      <c r="C151" t="s">
        <v>948</v>
      </c>
      <c r="D151" t="s">
        <v>300</v>
      </c>
      <c r="E151" t="s">
        <v>933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8">
        <f t="shared" si="2"/>
        <v>0</v>
      </c>
      <c r="N151" t="str" cm="1">
        <f t="array" ref="N151">IFERROR(INDEX(Water!$C$4:$C$47,MATCH('PR24 - Water (CW3)'!C151,Water!$A$4:$A$47,0),), "")</f>
        <v>Ecological improvements at abstractions (water)</v>
      </c>
    </row>
    <row r="152" spans="1:14">
      <c r="A152" t="s">
        <v>272</v>
      </c>
      <c r="B152" t="s">
        <v>949</v>
      </c>
      <c r="C152" t="s">
        <v>950</v>
      </c>
      <c r="D152" t="s">
        <v>300</v>
      </c>
      <c r="E152" t="s">
        <v>933</v>
      </c>
      <c r="F152" s="4">
        <v>0</v>
      </c>
      <c r="G152" s="4">
        <v>0</v>
      </c>
      <c r="H152" s="4">
        <v>1.4320000079999999</v>
      </c>
      <c r="I152" s="4">
        <v>8.0000000000000002E-3</v>
      </c>
      <c r="J152" s="4">
        <v>8.0000000000000002E-3</v>
      </c>
      <c r="K152" s="4">
        <v>8.0000000000000002E-3</v>
      </c>
      <c r="L152" s="4">
        <v>8.0000000000000002E-3</v>
      </c>
      <c r="M152" s="8">
        <f t="shared" si="2"/>
        <v>0</v>
      </c>
      <c r="N152" t="str" cm="1">
        <f t="array" ref="N152">IFERROR(INDEX(Water!$C$4:$C$47,MATCH('PR24 - Water (CW3)'!C152,Water!$A$4:$A$47,0),), "")</f>
        <v>N/A</v>
      </c>
    </row>
    <row r="153" spans="1:14">
      <c r="A153" t="s">
        <v>272</v>
      </c>
      <c r="B153" t="s">
        <v>951</v>
      </c>
      <c r="C153" t="s">
        <v>952</v>
      </c>
      <c r="D153" t="s">
        <v>300</v>
      </c>
      <c r="E153" t="s">
        <v>933</v>
      </c>
      <c r="F153" s="4">
        <v>0</v>
      </c>
      <c r="G153" s="4">
        <v>0</v>
      </c>
      <c r="H153" s="4">
        <v>1.327</v>
      </c>
      <c r="I153" s="4">
        <v>1.327</v>
      </c>
      <c r="J153" s="4">
        <v>1.327</v>
      </c>
      <c r="K153" s="4">
        <v>1.327</v>
      </c>
      <c r="L153" s="4">
        <v>1.327</v>
      </c>
      <c r="M153" s="8">
        <f t="shared" si="2"/>
        <v>0</v>
      </c>
      <c r="N153" t="str" cm="1">
        <f t="array" ref="N153">IFERROR(INDEX(Water!$C$4:$C$47,MATCH('PR24 - Water (CW3)'!C153,Water!$A$4:$A$47,0),), "")</f>
        <v>N/A</v>
      </c>
    </row>
    <row r="154" spans="1:14">
      <c r="A154" t="s">
        <v>272</v>
      </c>
      <c r="B154" t="s">
        <v>953</v>
      </c>
      <c r="C154" t="s">
        <v>954</v>
      </c>
      <c r="D154" t="s">
        <v>300</v>
      </c>
      <c r="E154" t="s">
        <v>933</v>
      </c>
      <c r="F154" s="4">
        <v>0</v>
      </c>
      <c r="G154" s="4">
        <v>0</v>
      </c>
      <c r="H154" s="4">
        <v>0.23300000000000001</v>
      </c>
      <c r="I154" s="4">
        <v>0.23300000000000001</v>
      </c>
      <c r="J154" s="4">
        <v>0</v>
      </c>
      <c r="K154" s="4">
        <v>0</v>
      </c>
      <c r="L154" s="4">
        <v>0</v>
      </c>
      <c r="M154" s="8">
        <f t="shared" si="2"/>
        <v>0</v>
      </c>
      <c r="N154" t="str" cm="1">
        <f t="array" ref="N154">IFERROR(INDEX(Water!$C$4:$C$47,MATCH('PR24 - Water (CW3)'!C154,Water!$A$4:$A$47,0),), "")</f>
        <v>Ignore as captured under 'Investigations total'</v>
      </c>
    </row>
    <row r="155" spans="1:14">
      <c r="A155" t="s">
        <v>272</v>
      </c>
      <c r="B155" t="s">
        <v>955</v>
      </c>
      <c r="C155" t="s">
        <v>956</v>
      </c>
      <c r="D155" t="s">
        <v>300</v>
      </c>
      <c r="E155" t="s">
        <v>933</v>
      </c>
      <c r="F155" s="4">
        <v>0.27500000000000002</v>
      </c>
      <c r="G155" s="4">
        <v>1.4750000000000001</v>
      </c>
      <c r="H155" s="4">
        <v>1.262</v>
      </c>
      <c r="I155" s="4">
        <v>1.262</v>
      </c>
      <c r="J155" s="4">
        <v>0</v>
      </c>
      <c r="K155" s="4">
        <v>0</v>
      </c>
      <c r="L155" s="4">
        <v>0</v>
      </c>
      <c r="M155" s="8">
        <f t="shared" si="2"/>
        <v>1.4750000000000001</v>
      </c>
      <c r="N155" t="str" cm="1">
        <f t="array" ref="N155">IFERROR(INDEX(Water!$C$4:$C$47,MATCH('PR24 - Water (CW3)'!C155,Water!$A$4:$A$47,0),), "")</f>
        <v>Ignore as captured under 'Investigations total'</v>
      </c>
    </row>
    <row r="156" spans="1:14">
      <c r="A156" t="s">
        <v>272</v>
      </c>
      <c r="B156" t="s">
        <v>957</v>
      </c>
      <c r="C156" t="s">
        <v>958</v>
      </c>
      <c r="D156" t="s">
        <v>300</v>
      </c>
      <c r="E156" t="s">
        <v>933</v>
      </c>
      <c r="F156" s="4">
        <v>0</v>
      </c>
      <c r="G156" s="4">
        <v>0</v>
      </c>
      <c r="H156" s="4">
        <v>1.8029999999999999</v>
      </c>
      <c r="I156" s="4">
        <v>1.712</v>
      </c>
      <c r="J156" s="4">
        <v>0.14099999999999999</v>
      </c>
      <c r="K156" s="4">
        <v>0.14099999999999999</v>
      </c>
      <c r="L156" s="4">
        <v>0.14099999999999999</v>
      </c>
      <c r="M156" s="8">
        <f t="shared" si="2"/>
        <v>0</v>
      </c>
      <c r="N156" t="str" cm="1">
        <f t="array" ref="N156">IFERROR(INDEX(Water!$C$4:$C$47,MATCH('PR24 - Water (CW3)'!C156,Water!$A$4:$A$47,0),), "")</f>
        <v>Ignore as captured under 'Investigations total'</v>
      </c>
    </row>
    <row r="157" spans="1:14">
      <c r="A157" t="s">
        <v>272</v>
      </c>
      <c r="B157" t="s">
        <v>959</v>
      </c>
      <c r="C157" t="s">
        <v>960</v>
      </c>
      <c r="D157" t="s">
        <v>300</v>
      </c>
      <c r="E157" t="s">
        <v>933</v>
      </c>
      <c r="F157" s="4">
        <v>0.27500000000000002</v>
      </c>
      <c r="G157" s="4">
        <v>1.4750000000000001</v>
      </c>
      <c r="H157" s="4">
        <v>3.298</v>
      </c>
      <c r="I157" s="4">
        <v>3.2069999999999999</v>
      </c>
      <c r="J157" s="4">
        <v>0.14099999999999999</v>
      </c>
      <c r="K157" s="4">
        <v>0.14099999999999999</v>
      </c>
      <c r="L157" s="4">
        <v>0.14099999999999999</v>
      </c>
      <c r="M157" s="8">
        <f t="shared" si="2"/>
        <v>1.4750000000000001</v>
      </c>
      <c r="N157" t="str" cm="1">
        <f t="array" ref="N157">IFERROR(INDEX(Water!$C$4:$C$47,MATCH('PR24 - Water (CW3)'!C157,Water!$A$4:$A$47,0),), "")</f>
        <v>Investigations (water)</v>
      </c>
    </row>
    <row r="158" spans="1:14">
      <c r="A158" t="s">
        <v>272</v>
      </c>
      <c r="B158" t="s">
        <v>961</v>
      </c>
      <c r="C158" t="s">
        <v>962</v>
      </c>
      <c r="D158" t="s">
        <v>300</v>
      </c>
      <c r="E158" t="s">
        <v>933</v>
      </c>
      <c r="F158" s="4">
        <v>3.95</v>
      </c>
      <c r="G158" s="4">
        <v>9.8490000000000002</v>
      </c>
      <c r="H158" s="4">
        <v>12.438265008</v>
      </c>
      <c r="I158" s="4">
        <v>12.064265000000001</v>
      </c>
      <c r="J158" s="4">
        <v>8.9812649999999987</v>
      </c>
      <c r="K158" s="4">
        <v>7.9942650000000004</v>
      </c>
      <c r="L158" s="4">
        <v>7.9512650000000002</v>
      </c>
      <c r="M158" s="8">
        <f t="shared" si="2"/>
        <v>9.8490000000000002</v>
      </c>
      <c r="N158" t="str" cm="1">
        <f t="array" ref="N158">IFERROR(INDEX(Water!$C$4:$C$47,MATCH('PR24 - Water (CW3)'!C158,Water!$A$4:$A$47,0),), "")</f>
        <v/>
      </c>
    </row>
    <row r="159" spans="1:14">
      <c r="A159" t="s">
        <v>272</v>
      </c>
      <c r="B159" t="s">
        <v>963</v>
      </c>
      <c r="C159" t="s">
        <v>964</v>
      </c>
      <c r="D159" t="s">
        <v>300</v>
      </c>
      <c r="E159" t="s">
        <v>933</v>
      </c>
      <c r="F159" s="4">
        <v>4.4909999999999997</v>
      </c>
      <c r="G159" s="4">
        <v>15.722999999999999</v>
      </c>
      <c r="H159" s="4">
        <v>49.997999999999998</v>
      </c>
      <c r="I159" s="4">
        <v>53.261000000000003</v>
      </c>
      <c r="J159" s="4">
        <v>37.042999999999999</v>
      </c>
      <c r="K159" s="4">
        <v>37.366999999999997</v>
      </c>
      <c r="L159" s="4">
        <v>28.367000000000001</v>
      </c>
      <c r="M159" s="8">
        <f t="shared" si="2"/>
        <v>15.722999999999999</v>
      </c>
      <c r="N159" t="str" cm="1">
        <f t="array" ref="N159">IFERROR(INDEX(Water!$C$4:$C$47,MATCH('PR24 - Water (CW3)'!C159,Water!$A$4:$A$47,0),), "")</f>
        <v>Supply-side improvements delivering benefits in 2020-2025 (water)</v>
      </c>
    </row>
    <row r="160" spans="1:14">
      <c r="A160" t="s">
        <v>272</v>
      </c>
      <c r="B160" t="s">
        <v>965</v>
      </c>
      <c r="C160" t="s">
        <v>966</v>
      </c>
      <c r="D160" t="s">
        <v>300</v>
      </c>
      <c r="E160" t="s">
        <v>933</v>
      </c>
      <c r="F160" s="4">
        <v>1.6439999999999999</v>
      </c>
      <c r="G160" s="4">
        <v>1.6440000000000001</v>
      </c>
      <c r="H160" s="4">
        <v>2.7610000000000001</v>
      </c>
      <c r="I160" s="4">
        <v>2.9359999999999999</v>
      </c>
      <c r="J160" s="4">
        <v>2.9489999999999998</v>
      </c>
      <c r="K160" s="4">
        <v>2.984</v>
      </c>
      <c r="L160" s="4">
        <v>2.8959999999999999</v>
      </c>
      <c r="M160" s="8">
        <f t="shared" si="2"/>
        <v>1.6440000000000001</v>
      </c>
      <c r="N160" t="str" cm="1">
        <f t="array" ref="N160">IFERROR(INDEX(Water!$C$4:$C$47,MATCH('PR24 - Water (CW3)'!C160,Water!$A$4:$A$47,0),), "")</f>
        <v>Demand-side improvements delivering benefits in 2020-2025 (excl leakage and metering) (water)</v>
      </c>
    </row>
    <row r="161" spans="1:14">
      <c r="A161" t="s">
        <v>272</v>
      </c>
      <c r="B161" t="s">
        <v>967</v>
      </c>
      <c r="C161" t="s">
        <v>968</v>
      </c>
      <c r="D161" t="s">
        <v>300</v>
      </c>
      <c r="E161" t="s">
        <v>933</v>
      </c>
      <c r="F161" s="4">
        <v>0</v>
      </c>
      <c r="G161" s="4">
        <v>0</v>
      </c>
      <c r="H161" s="4">
        <v>5.0139999999999993</v>
      </c>
      <c r="I161" s="4">
        <v>5.0139999999999993</v>
      </c>
      <c r="J161" s="4">
        <v>5.0139999999999993</v>
      </c>
      <c r="K161" s="4">
        <v>5.0139999999999993</v>
      </c>
      <c r="L161" s="4">
        <v>5.0139999999999993</v>
      </c>
      <c r="M161" s="8">
        <f t="shared" si="2"/>
        <v>0</v>
      </c>
      <c r="N161" t="str" cm="1">
        <f t="array" ref="N161">IFERROR(INDEX(Water!$C$4:$C$47,MATCH('PR24 - Water (CW3)'!C161,Water!$A$4:$A$47,0),), "")</f>
        <v>Leakage improvements delivering benefits in 2020-2025 (water)</v>
      </c>
    </row>
    <row r="162" spans="1:14">
      <c r="A162" t="s">
        <v>272</v>
      </c>
      <c r="B162" t="s">
        <v>969</v>
      </c>
      <c r="C162" t="s">
        <v>970</v>
      </c>
      <c r="D162" t="s">
        <v>300</v>
      </c>
      <c r="E162" t="s">
        <v>933</v>
      </c>
      <c r="F162" s="4">
        <v>3.1160000000000001</v>
      </c>
      <c r="G162" s="4">
        <v>9.1470000000000002</v>
      </c>
      <c r="H162" s="4">
        <v>38.314</v>
      </c>
      <c r="I162" s="4">
        <v>38.314</v>
      </c>
      <c r="J162" s="4">
        <v>38.314</v>
      </c>
      <c r="K162" s="4">
        <v>2.411</v>
      </c>
      <c r="L162" s="4">
        <v>1.411</v>
      </c>
      <c r="M162" s="8">
        <f t="shared" si="2"/>
        <v>9.1470000000000002</v>
      </c>
      <c r="N162" t="str" cm="1">
        <f t="array" ref="N162">IFERROR(INDEX(Water!$C$4:$C$47,MATCH('PR24 - Water (CW3)'!C162,Water!$A$4:$A$47,0),), "")</f>
        <v>Internal interconnectors delivering benefits in 2020-2025 (water)</v>
      </c>
    </row>
    <row r="163" spans="1:14">
      <c r="A163" t="s">
        <v>272</v>
      </c>
      <c r="B163" t="s">
        <v>971</v>
      </c>
      <c r="C163" t="s">
        <v>972</v>
      </c>
      <c r="D163" t="s">
        <v>300</v>
      </c>
      <c r="E163" t="s">
        <v>933</v>
      </c>
      <c r="F163" s="4">
        <v>3.2810000000000001</v>
      </c>
      <c r="G163" s="4">
        <v>7.3819999999999997</v>
      </c>
      <c r="H163" s="4">
        <v>24.986999999999998</v>
      </c>
      <c r="I163" s="4">
        <v>0</v>
      </c>
      <c r="J163" s="4">
        <v>0</v>
      </c>
      <c r="K163" s="4">
        <v>0</v>
      </c>
      <c r="L163" s="4">
        <v>0</v>
      </c>
      <c r="M163" s="8">
        <f t="shared" si="2"/>
        <v>7.3819999999999997</v>
      </c>
      <c r="N163" t="str" cm="1">
        <f t="array" ref="N163">IFERROR(INDEX(Water!$C$4:$C$47,MATCH('PR24 - Water (CW3)'!C163,Water!$A$4:$A$47,0),), "")</f>
        <v>Supply demand balance improvements delivering benefits starting from 2026 (water)</v>
      </c>
    </row>
    <row r="164" spans="1:14">
      <c r="A164" t="s">
        <v>272</v>
      </c>
      <c r="B164" t="s">
        <v>973</v>
      </c>
      <c r="C164" t="s">
        <v>974</v>
      </c>
      <c r="D164" t="s">
        <v>300</v>
      </c>
      <c r="E164" t="s">
        <v>933</v>
      </c>
      <c r="F164" s="4">
        <v>0</v>
      </c>
      <c r="G164" s="4">
        <v>0</v>
      </c>
      <c r="H164" s="4">
        <v>0.5</v>
      </c>
      <c r="I164" s="4">
        <v>0.5</v>
      </c>
      <c r="J164" s="4">
        <v>0.2</v>
      </c>
      <c r="K164" s="4">
        <v>0</v>
      </c>
      <c r="L164" s="4">
        <v>0</v>
      </c>
      <c r="M164" s="8">
        <f t="shared" si="2"/>
        <v>0</v>
      </c>
      <c r="N164" t="str" cm="1">
        <f t="array" ref="N164">IFERROR(INDEX(Water!$C$4:$C$47,MATCH('PR24 - Water (CW3)'!C164,Water!$A$4:$A$47,0),), "")</f>
        <v>Strategic regional water resources (water)</v>
      </c>
    </row>
    <row r="165" spans="1:14">
      <c r="A165" t="s">
        <v>272</v>
      </c>
      <c r="B165" t="s">
        <v>975</v>
      </c>
      <c r="C165" t="s">
        <v>976</v>
      </c>
      <c r="D165" t="s">
        <v>300</v>
      </c>
      <c r="E165" t="s">
        <v>933</v>
      </c>
      <c r="F165" s="4">
        <v>12.532</v>
      </c>
      <c r="G165" s="4">
        <v>33.896000000000001</v>
      </c>
      <c r="H165" s="4">
        <v>121.574</v>
      </c>
      <c r="I165" s="4">
        <v>100.02500000000001</v>
      </c>
      <c r="J165" s="4">
        <v>83.52</v>
      </c>
      <c r="K165" s="4">
        <v>47.776000000000003</v>
      </c>
      <c r="L165" s="4">
        <v>37.688000000000002</v>
      </c>
      <c r="M165" s="8">
        <f t="shared" si="2"/>
        <v>33.896000000000001</v>
      </c>
      <c r="N165" t="str" cm="1">
        <f t="array" ref="N165">IFERROR(INDEX(Water!$C$4:$C$47,MATCH('PR24 - Water (CW3)'!C165,Water!$A$4:$A$47,0),), "")</f>
        <v/>
      </c>
    </row>
    <row r="166" spans="1:14">
      <c r="A166" t="s">
        <v>272</v>
      </c>
      <c r="B166" t="s">
        <v>977</v>
      </c>
      <c r="C166" t="s">
        <v>978</v>
      </c>
      <c r="D166" t="s">
        <v>300</v>
      </c>
      <c r="E166" t="s">
        <v>933</v>
      </c>
      <c r="F166" s="4">
        <v>5.851</v>
      </c>
      <c r="G166" s="4">
        <v>6.1899999999999995</v>
      </c>
      <c r="H166" s="4">
        <v>8.3339999999999996</v>
      </c>
      <c r="I166" s="4">
        <v>8.2789999999999999</v>
      </c>
      <c r="J166" s="4">
        <v>8.3010000000000002</v>
      </c>
      <c r="K166" s="4">
        <v>8.3190000000000008</v>
      </c>
      <c r="L166" s="4">
        <v>8.3420000000000005</v>
      </c>
      <c r="M166" s="8">
        <f t="shared" si="2"/>
        <v>6.1899999999999995</v>
      </c>
      <c r="N166" t="str" cm="1">
        <f t="array" ref="N166">IFERROR(INDEX(Water!$C$4:$C$47,MATCH('PR24 - Water (CW3)'!C166,Water!$A$4:$A$47,0),), "")</f>
        <v>Ignore as captured under 'Total metering expenditure'</v>
      </c>
    </row>
    <row r="167" spans="1:14">
      <c r="A167" t="s">
        <v>272</v>
      </c>
      <c r="B167" t="s">
        <v>979</v>
      </c>
      <c r="C167" t="s">
        <v>980</v>
      </c>
      <c r="D167" t="s">
        <v>300</v>
      </c>
      <c r="E167" t="s">
        <v>933</v>
      </c>
      <c r="F167" s="4">
        <v>2.8759999999999999</v>
      </c>
      <c r="G167" s="4">
        <v>3.427</v>
      </c>
      <c r="H167" s="4">
        <v>5.7969999999999997</v>
      </c>
      <c r="I167" s="4">
        <v>10.749000000000001</v>
      </c>
      <c r="J167" s="4">
        <v>12.25</v>
      </c>
      <c r="K167" s="4">
        <v>12.487</v>
      </c>
      <c r="L167" s="4">
        <v>10.492000000000001</v>
      </c>
      <c r="M167" s="8">
        <f t="shared" si="2"/>
        <v>3.427</v>
      </c>
      <c r="N167" t="str" cm="1">
        <f t="array" ref="N167">IFERROR(INDEX(Water!$C$4:$C$47,MATCH('PR24 - Water (CW3)'!C167,Water!$A$4:$A$47,0),), "")</f>
        <v>Ignore as captured under 'Total metering expenditure'</v>
      </c>
    </row>
    <row r="168" spans="1:14">
      <c r="A168" t="s">
        <v>272</v>
      </c>
      <c r="B168" t="s">
        <v>981</v>
      </c>
      <c r="C168" t="s">
        <v>982</v>
      </c>
      <c r="D168" t="s">
        <v>300</v>
      </c>
      <c r="E168" t="s">
        <v>933</v>
      </c>
      <c r="F168" s="4">
        <v>0</v>
      </c>
      <c r="G168" s="4">
        <v>0.30299999999999999</v>
      </c>
      <c r="H168" s="4">
        <v>0.625</v>
      </c>
      <c r="I168" s="4">
        <v>0.61</v>
      </c>
      <c r="J168" s="4">
        <v>0.60799999999999998</v>
      </c>
      <c r="K168" s="4">
        <v>0.60899999999999999</v>
      </c>
      <c r="L168" s="4">
        <v>0.501</v>
      </c>
      <c r="M168" s="8">
        <f t="shared" si="2"/>
        <v>0.30299999999999999</v>
      </c>
      <c r="N168" t="str" cm="1">
        <f t="array" ref="N168">IFERROR(INDEX(Water!$C$4:$C$47,MATCH('PR24 - Water (CW3)'!C168,Water!$A$4:$A$47,0),), "")</f>
        <v>Ignore as captured under 'Total metering expenditure'</v>
      </c>
    </row>
    <row r="169" spans="1:14">
      <c r="A169" t="s">
        <v>272</v>
      </c>
      <c r="B169" t="s">
        <v>983</v>
      </c>
      <c r="C169" t="s">
        <v>984</v>
      </c>
      <c r="D169" t="s">
        <v>300</v>
      </c>
      <c r="E169" t="s">
        <v>933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8">
        <f t="shared" si="2"/>
        <v>0</v>
      </c>
      <c r="N169" t="str" cm="1">
        <f t="array" ref="N169">IFERROR(INDEX(Water!$C$4:$C$47,MATCH('PR24 - Water (CW3)'!C169,Water!$A$4:$A$47,0),), "")</f>
        <v>Ignore as captured under 'Total metering expenditure'</v>
      </c>
    </row>
    <row r="170" spans="1:14">
      <c r="A170" t="s">
        <v>272</v>
      </c>
      <c r="B170" t="s">
        <v>985</v>
      </c>
      <c r="C170" t="s">
        <v>986</v>
      </c>
      <c r="D170" t="s">
        <v>300</v>
      </c>
      <c r="E170" t="s">
        <v>933</v>
      </c>
      <c r="F170" s="4">
        <v>0.92599999999999993</v>
      </c>
      <c r="G170" s="4">
        <v>1.2669999999999999</v>
      </c>
      <c r="H170" s="4">
        <v>4.4450000000000003</v>
      </c>
      <c r="I170" s="4">
        <v>4.9800000000000004</v>
      </c>
      <c r="J170" s="4">
        <v>4.9729999999999999</v>
      </c>
      <c r="K170" s="4">
        <v>5.2969999999999997</v>
      </c>
      <c r="L170" s="4">
        <v>5.3040000000000003</v>
      </c>
      <c r="M170" s="8">
        <f t="shared" si="2"/>
        <v>1.2669999999999999</v>
      </c>
      <c r="N170" t="str" cm="1">
        <f t="array" ref="N170">IFERROR(INDEX(Water!$C$4:$C$47,MATCH('PR24 - Water (CW3)'!C170,Water!$A$4:$A$47,0),), "")</f>
        <v>Ignore as captured under 'Total metering expenditure'</v>
      </c>
    </row>
    <row r="171" spans="1:14">
      <c r="A171" t="s">
        <v>272</v>
      </c>
      <c r="B171" t="s">
        <v>987</v>
      </c>
      <c r="C171" t="s">
        <v>988</v>
      </c>
      <c r="D171" t="s">
        <v>300</v>
      </c>
      <c r="E171" t="s">
        <v>933</v>
      </c>
      <c r="F171" s="4">
        <v>0.05</v>
      </c>
      <c r="G171" s="4">
        <v>5.8999999999999997E-2</v>
      </c>
      <c r="H171" s="4">
        <v>0.35299999999999998</v>
      </c>
      <c r="I171" s="4">
        <v>0.38500000000000001</v>
      </c>
      <c r="J171" s="4">
        <v>0.38700000000000001</v>
      </c>
      <c r="K171" s="4">
        <v>0.41</v>
      </c>
      <c r="L171" s="4">
        <v>0.42099999999999999</v>
      </c>
      <c r="M171" s="8">
        <f t="shared" si="2"/>
        <v>5.8999999999999997E-2</v>
      </c>
      <c r="N171" t="str" cm="1">
        <f t="array" ref="N171">IFERROR(INDEX(Water!$C$4:$C$47,MATCH('PR24 - Water (CW3)'!C171,Water!$A$4:$A$47,0),), "")</f>
        <v>Ignore as captured under 'Total metering expenditure'</v>
      </c>
    </row>
    <row r="172" spans="1:14">
      <c r="A172" t="s">
        <v>272</v>
      </c>
      <c r="B172" t="s">
        <v>989</v>
      </c>
      <c r="C172" t="s">
        <v>990</v>
      </c>
      <c r="D172" t="s">
        <v>300</v>
      </c>
      <c r="E172" t="s">
        <v>933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8">
        <f t="shared" si="2"/>
        <v>0</v>
      </c>
      <c r="N172" t="str" cm="1">
        <f t="array" ref="N172">IFERROR(INDEX(Water!$C$4:$C$47,MATCH('PR24 - Water (CW3)'!C172,Water!$A$4:$A$47,0),), "")</f>
        <v>Ignore as captured under 'Total metering expenditure'</v>
      </c>
    </row>
    <row r="173" spans="1:14">
      <c r="A173" t="s">
        <v>272</v>
      </c>
      <c r="B173" t="s">
        <v>991</v>
      </c>
      <c r="C173" t="s">
        <v>992</v>
      </c>
      <c r="D173" t="s">
        <v>300</v>
      </c>
      <c r="E173" t="s">
        <v>933</v>
      </c>
      <c r="F173" s="4">
        <v>0.04</v>
      </c>
      <c r="G173" s="4">
        <v>4.2000000000000003E-2</v>
      </c>
      <c r="H173" s="4">
        <v>0.28699999999999998</v>
      </c>
      <c r="I173" s="4">
        <v>0.43200000000000011</v>
      </c>
      <c r="J173" s="4">
        <v>0.51900000000000002</v>
      </c>
      <c r="K173" s="4">
        <v>0.55099999999999993</v>
      </c>
      <c r="L173" s="4">
        <v>0.58599999999999997</v>
      </c>
      <c r="M173" s="8">
        <f t="shared" si="2"/>
        <v>4.2000000000000003E-2</v>
      </c>
      <c r="N173" t="str" cm="1">
        <f t="array" ref="N173">IFERROR(INDEX(Water!$C$4:$C$47,MATCH('PR24 - Water (CW3)'!C173,Water!$A$4:$A$47,0),), "")</f>
        <v>Ignore as captured under 'Total metering expenditure'</v>
      </c>
    </row>
    <row r="174" spans="1:14">
      <c r="A174" t="s">
        <v>272</v>
      </c>
      <c r="B174" t="s">
        <v>993</v>
      </c>
      <c r="C174" t="s">
        <v>994</v>
      </c>
      <c r="D174" t="s">
        <v>300</v>
      </c>
      <c r="E174" t="s">
        <v>933</v>
      </c>
      <c r="F174" s="4">
        <v>3.0000000000000001E-3</v>
      </c>
      <c r="G174" s="4">
        <v>3.0000000000000001E-3</v>
      </c>
      <c r="H174" s="4">
        <v>1.0999999999999999E-2</v>
      </c>
      <c r="I174" s="4">
        <v>1.7000000000000001E-2</v>
      </c>
      <c r="J174" s="4">
        <v>2.1999999999999999E-2</v>
      </c>
      <c r="K174" s="4">
        <v>2.3E-2</v>
      </c>
      <c r="L174" s="4">
        <v>2.3E-2</v>
      </c>
      <c r="M174" s="8">
        <f t="shared" si="2"/>
        <v>3.0000000000000001E-3</v>
      </c>
      <c r="N174" t="str" cm="1">
        <f t="array" ref="N174">IFERROR(INDEX(Water!$C$4:$C$47,MATCH('PR24 - Water (CW3)'!C174,Water!$A$4:$A$47,0),), "")</f>
        <v>Ignore as captured under 'Total metering expenditure'</v>
      </c>
    </row>
    <row r="175" spans="1:14">
      <c r="A175" t="s">
        <v>272</v>
      </c>
      <c r="B175" t="s">
        <v>995</v>
      </c>
      <c r="C175" t="s">
        <v>996</v>
      </c>
      <c r="D175" t="s">
        <v>300</v>
      </c>
      <c r="E175" t="s">
        <v>933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8">
        <f t="shared" si="2"/>
        <v>0</v>
      </c>
      <c r="N175" t="str" cm="1">
        <f t="array" ref="N175">IFERROR(INDEX(Water!$C$4:$C$47,MATCH('PR24 - Water (CW3)'!C175,Water!$A$4:$A$47,0),), "")</f>
        <v>Ignore as captured under 'Total metering expenditure'</v>
      </c>
    </row>
    <row r="176" spans="1:14">
      <c r="A176" t="s">
        <v>272</v>
      </c>
      <c r="B176" t="s">
        <v>997</v>
      </c>
      <c r="C176" t="s">
        <v>998</v>
      </c>
      <c r="D176" t="s">
        <v>300</v>
      </c>
      <c r="E176" t="s">
        <v>933</v>
      </c>
      <c r="F176" s="4">
        <v>9.7460000000000004</v>
      </c>
      <c r="G176" s="4">
        <v>11.290999999999999</v>
      </c>
      <c r="H176" s="4">
        <v>19.852</v>
      </c>
      <c r="I176" s="4">
        <v>25.452000000000002</v>
      </c>
      <c r="J176" s="4">
        <v>27.06</v>
      </c>
      <c r="K176" s="4">
        <v>27.696000000000002</v>
      </c>
      <c r="L176" s="4">
        <v>25.669</v>
      </c>
      <c r="M176" s="8">
        <f t="shared" si="2"/>
        <v>11.290999999999999</v>
      </c>
      <c r="N176" t="str" cm="1">
        <f t="array" ref="N176">IFERROR(INDEX(Water!$C$4:$C$47,MATCH('PR24 - Water (CW3)'!C176,Water!$A$4:$A$47,0),), "")</f>
        <v>Total metering expenditure  (water)</v>
      </c>
    </row>
    <row r="177" spans="1:14">
      <c r="A177" t="s">
        <v>272</v>
      </c>
      <c r="B177" t="s">
        <v>999</v>
      </c>
      <c r="C177" t="s">
        <v>1000</v>
      </c>
      <c r="D177" t="s">
        <v>300</v>
      </c>
      <c r="E177" t="s">
        <v>933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8">
        <f t="shared" si="2"/>
        <v>0</v>
      </c>
      <c r="N177" t="str" cm="1">
        <f t="array" ref="N177">IFERROR(INDEX(Water!$C$4:$C$47,MATCH('PR24 - Water (CW3)'!C177,Water!$A$4:$A$47,0),), "")</f>
        <v>Improvments to taste, odour and colour (water)</v>
      </c>
    </row>
    <row r="178" spans="1:14">
      <c r="A178" t="s">
        <v>272</v>
      </c>
      <c r="B178" t="s">
        <v>1001</v>
      </c>
      <c r="C178" t="s">
        <v>1002</v>
      </c>
      <c r="D178" t="s">
        <v>300</v>
      </c>
      <c r="E178" t="s">
        <v>933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8">
        <f t="shared" si="2"/>
        <v>0</v>
      </c>
      <c r="N178" t="str" cm="1">
        <f t="array" ref="N178">IFERROR(INDEX(Water!$C$4:$C$47,MATCH('PR24 - Water (CW3)'!C178,Water!$A$4:$A$47,0),), "")</f>
        <v>Improvments to taste, odour and colour (water)</v>
      </c>
    </row>
    <row r="179" spans="1:14">
      <c r="A179" t="s">
        <v>272</v>
      </c>
      <c r="B179" t="s">
        <v>1003</v>
      </c>
      <c r="C179" t="s">
        <v>1004</v>
      </c>
      <c r="D179" t="s">
        <v>300</v>
      </c>
      <c r="E179" t="s">
        <v>933</v>
      </c>
      <c r="F179" s="4">
        <v>8.7279999999999998</v>
      </c>
      <c r="G179" s="4">
        <v>13.083</v>
      </c>
      <c r="H179" s="4">
        <v>3.43</v>
      </c>
      <c r="I179" s="4">
        <v>3.43</v>
      </c>
      <c r="J179" s="4">
        <v>0.39700000000000002</v>
      </c>
      <c r="K179" s="4">
        <v>0.39700000000000002</v>
      </c>
      <c r="L179" s="4">
        <v>0.39700000000000002</v>
      </c>
      <c r="M179" s="8">
        <f t="shared" si="2"/>
        <v>13.083</v>
      </c>
      <c r="N179" t="str" cm="1">
        <f t="array" ref="N179">IFERROR(INDEX(Water!$C$4:$C$47,MATCH('PR24 - Water (CW3)'!C179,Water!$A$4:$A$47,0),), "")</f>
        <v>Addressing raw water deterioration (total) (water)</v>
      </c>
    </row>
    <row r="180" spans="1:14">
      <c r="A180" t="s">
        <v>272</v>
      </c>
      <c r="B180" t="s">
        <v>1005</v>
      </c>
      <c r="C180" t="s">
        <v>1006</v>
      </c>
      <c r="D180" t="s">
        <v>300</v>
      </c>
      <c r="E180" t="s">
        <v>933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8">
        <f t="shared" si="2"/>
        <v>0</v>
      </c>
      <c r="N180" t="str" cm="1">
        <f t="array" ref="N180">IFERROR(INDEX(Water!$C$4:$C$47,MATCH('PR24 - Water (CW3)'!C180,Water!$A$4:$A$47,0),), "")</f>
        <v>Addressing raw water deterioration (total) (water)</v>
      </c>
    </row>
    <row r="181" spans="1:14">
      <c r="A181" t="s">
        <v>272</v>
      </c>
      <c r="B181" t="s">
        <v>1007</v>
      </c>
      <c r="C181" t="s">
        <v>1008</v>
      </c>
      <c r="D181" t="s">
        <v>300</v>
      </c>
      <c r="E181" t="s">
        <v>933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8">
        <f t="shared" si="2"/>
        <v>0</v>
      </c>
      <c r="N181" t="str" cm="1">
        <f t="array" ref="N181">IFERROR(INDEX(Water!$C$4:$C$47,MATCH('PR24 - Water (CW3)'!C181,Water!$A$4:$A$47,0),), "")</f>
        <v>Meeting lead standards (Total) (water)</v>
      </c>
    </row>
    <row r="182" spans="1:14">
      <c r="A182" t="s">
        <v>272</v>
      </c>
      <c r="B182" t="s">
        <v>1009</v>
      </c>
      <c r="C182" t="s">
        <v>1010</v>
      </c>
      <c r="D182" t="s">
        <v>300</v>
      </c>
      <c r="E182" t="s">
        <v>933</v>
      </c>
      <c r="F182" s="4">
        <v>0.254</v>
      </c>
      <c r="G182" s="4">
        <v>0.246</v>
      </c>
      <c r="H182" s="4">
        <v>1.5669999999999999</v>
      </c>
      <c r="I182" s="4">
        <v>3.1339999999999999</v>
      </c>
      <c r="J182" s="4">
        <v>4.702</v>
      </c>
      <c r="K182" s="4">
        <v>3.9180000000000001</v>
      </c>
      <c r="L182" s="4">
        <v>2.351</v>
      </c>
      <c r="M182" s="8">
        <f t="shared" si="2"/>
        <v>0.246</v>
      </c>
      <c r="N182" t="str" cm="1">
        <f t="array" ref="N182">IFERROR(INDEX(Water!$C$4:$C$47,MATCH('PR24 - Water (CW3)'!C182,Water!$A$4:$A$47,0),), "")</f>
        <v>Meeting lead standards (Total) (water)</v>
      </c>
    </row>
    <row r="183" spans="1:14">
      <c r="A183" t="s">
        <v>272</v>
      </c>
      <c r="B183" t="s">
        <v>1011</v>
      </c>
      <c r="C183" t="s">
        <v>1012</v>
      </c>
      <c r="D183" t="s">
        <v>300</v>
      </c>
      <c r="E183" t="s">
        <v>933</v>
      </c>
      <c r="F183" s="4">
        <v>3.8149999999999999</v>
      </c>
      <c r="G183" s="4">
        <v>5.07</v>
      </c>
      <c r="H183" s="4">
        <v>2.5840000000000001</v>
      </c>
      <c r="I183" s="4">
        <v>5.1669999999999998</v>
      </c>
      <c r="J183" s="4">
        <v>7.7510000000000003</v>
      </c>
      <c r="K183" s="4">
        <v>6.4589999999999996</v>
      </c>
      <c r="L183" s="4">
        <v>3.8759999999999999</v>
      </c>
      <c r="M183" s="8">
        <f t="shared" si="2"/>
        <v>5.07</v>
      </c>
      <c r="N183" t="str" cm="1">
        <f t="array" ref="N183">IFERROR(INDEX(Water!$C$4:$C$47,MATCH('PR24 - Water (CW3)'!C183,Water!$A$4:$A$47,0),), "")</f>
        <v>Meeting lead standards (Total) (water)</v>
      </c>
    </row>
    <row r="184" spans="1:14">
      <c r="A184" t="s">
        <v>272</v>
      </c>
      <c r="B184" t="s">
        <v>1013</v>
      </c>
      <c r="C184" t="s">
        <v>1014</v>
      </c>
      <c r="D184" t="s">
        <v>300</v>
      </c>
      <c r="E184" t="s">
        <v>933</v>
      </c>
      <c r="F184" s="4">
        <v>0.78500000000000003</v>
      </c>
      <c r="G184" s="4">
        <v>1.0429999999999999</v>
      </c>
      <c r="H184" s="4">
        <v>0.53100000000000003</v>
      </c>
      <c r="I184" s="4">
        <v>1.0629999999999999</v>
      </c>
      <c r="J184" s="4">
        <v>1.5940000000000001</v>
      </c>
      <c r="K184" s="4">
        <v>1.3280000000000001</v>
      </c>
      <c r="L184" s="4">
        <v>0.79700000000000004</v>
      </c>
      <c r="M184" s="8">
        <f t="shared" si="2"/>
        <v>1.0429999999999999</v>
      </c>
      <c r="N184" t="str" cm="1">
        <f t="array" ref="N184">IFERROR(INDEX(Water!$C$4:$C$47,MATCH('PR24 - Water (CW3)'!C184,Water!$A$4:$A$47,0),), "")</f>
        <v>Meeting lead standards (Total) (water)</v>
      </c>
    </row>
    <row r="185" spans="1:14">
      <c r="A185" t="s">
        <v>272</v>
      </c>
      <c r="B185" t="s">
        <v>1015</v>
      </c>
      <c r="C185" t="s">
        <v>1016</v>
      </c>
      <c r="D185" t="s">
        <v>300</v>
      </c>
      <c r="E185" t="s">
        <v>933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8">
        <f t="shared" si="2"/>
        <v>0</v>
      </c>
      <c r="N185" t="str" cm="1">
        <f t="array" ref="N185">IFERROR(INDEX(Water!$C$4:$C$47,MATCH('PR24 - Water (CW3)'!C185,Water!$A$4:$A$47,0),), "")</f>
        <v>Meeting lead standards (Total) (water)</v>
      </c>
    </row>
    <row r="186" spans="1:14">
      <c r="A186" t="s">
        <v>272</v>
      </c>
      <c r="B186" t="s">
        <v>1017</v>
      </c>
      <c r="C186" t="s">
        <v>1018</v>
      </c>
      <c r="D186" t="s">
        <v>300</v>
      </c>
      <c r="E186" t="s">
        <v>933</v>
      </c>
      <c r="F186" s="4">
        <v>65.453000000000017</v>
      </c>
      <c r="G186" s="4">
        <v>70.28</v>
      </c>
      <c r="H186" s="4">
        <v>25.338000000000001</v>
      </c>
      <c r="I186" s="4">
        <v>14.872</v>
      </c>
      <c r="J186" s="4">
        <v>22.248999999999999</v>
      </c>
      <c r="K186" s="4">
        <v>19.728999999999999</v>
      </c>
      <c r="L186" s="4">
        <v>10.73</v>
      </c>
      <c r="M186" s="8">
        <f t="shared" si="2"/>
        <v>70.28</v>
      </c>
      <c r="N186" t="str" cm="1">
        <f t="array" ref="N186">IFERROR(INDEX(Water!$C$4:$C$47,MATCH('PR24 - Water (CW3)'!C186,Water!$A$4:$A$47,0),), "")</f>
        <v>Enhancing resilience to low probability high consequence events (water)</v>
      </c>
    </row>
    <row r="187" spans="1:14">
      <c r="A187" t="s">
        <v>272</v>
      </c>
      <c r="B187" t="s">
        <v>1019</v>
      </c>
      <c r="C187" t="s">
        <v>1020</v>
      </c>
      <c r="D187" t="s">
        <v>300</v>
      </c>
      <c r="E187" t="s">
        <v>933</v>
      </c>
      <c r="F187" s="4">
        <v>0</v>
      </c>
      <c r="G187" s="4">
        <v>0</v>
      </c>
      <c r="H187" s="4">
        <v>3.3252758321</v>
      </c>
      <c r="I187" s="4">
        <v>4.2621724842249993</v>
      </c>
      <c r="J187" s="4">
        <v>5.2254635598749992</v>
      </c>
      <c r="K187" s="4">
        <v>2.8898732269499998</v>
      </c>
      <c r="L187" s="4">
        <v>2.1377375394999998</v>
      </c>
      <c r="M187" s="8">
        <f t="shared" si="2"/>
        <v>0</v>
      </c>
      <c r="N187" t="str" cm="1">
        <f t="array" ref="N187">IFERROR(INDEX(Water!$C$4:$C$47,MATCH('PR24 - Water (CW3)'!C187,Water!$A$4:$A$47,0),), "")</f>
        <v>Security - SEMD (water)</v>
      </c>
    </row>
    <row r="188" spans="1:14">
      <c r="A188" t="s">
        <v>272</v>
      </c>
      <c r="B188" t="s">
        <v>1021</v>
      </c>
      <c r="C188" t="s">
        <v>1022</v>
      </c>
      <c r="D188" t="s">
        <v>300</v>
      </c>
      <c r="E188" t="s">
        <v>933</v>
      </c>
      <c r="F188" s="4">
        <v>1.119</v>
      </c>
      <c r="G188" s="4">
        <v>0.57399999999999995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8">
        <f t="shared" si="2"/>
        <v>0.57399999999999995</v>
      </c>
      <c r="N188" t="str" cm="1">
        <f t="array" ref="N188">IFERROR(INDEX(Water!$C$4:$C$47,MATCH('PR24 - Water (CW3)'!C188,Water!$A$4:$A$47,0),), "")</f>
        <v>Security - Non-SEMD (water)</v>
      </c>
    </row>
    <row r="189" spans="1:14">
      <c r="A189" t="s">
        <v>272</v>
      </c>
      <c r="B189" t="s">
        <v>1023</v>
      </c>
      <c r="C189" t="s">
        <v>1024</v>
      </c>
      <c r="D189" t="s">
        <v>300</v>
      </c>
      <c r="E189" t="s">
        <v>933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8">
        <f t="shared" si="2"/>
        <v>0</v>
      </c>
      <c r="N189" t="str" cm="1">
        <f t="array" ref="N189">IFERROR(INDEX(Water!$C$4:$C$47,MATCH('PR24 - Water (CW3)'!C189,Water!$A$4:$A$47,0),), "")</f>
        <v>N/A</v>
      </c>
    </row>
    <row r="190" spans="1:14">
      <c r="A190" t="s">
        <v>272</v>
      </c>
      <c r="B190" t="s">
        <v>1025</v>
      </c>
      <c r="C190" t="s">
        <v>1026</v>
      </c>
      <c r="D190" t="s">
        <v>300</v>
      </c>
      <c r="E190" t="s">
        <v>933</v>
      </c>
      <c r="F190" s="4">
        <v>106.38200000000001</v>
      </c>
      <c r="G190" s="4">
        <v>145.33199999999999</v>
      </c>
      <c r="H190" s="4">
        <v>248.68254084009999</v>
      </c>
      <c r="I190" s="4">
        <v>210.84943748422501</v>
      </c>
      <c r="J190" s="4">
        <v>202.90972855987499</v>
      </c>
      <c r="K190" s="4">
        <v>138.12513822695001</v>
      </c>
      <c r="L190" s="4">
        <v>111.6150025395</v>
      </c>
      <c r="M190" s="8">
        <f t="shared" si="2"/>
        <v>145.33199999999999</v>
      </c>
      <c r="N190" t="str" cm="1">
        <f t="array" ref="N190">IFERROR(INDEX(Water!$C$4:$C$47,MATCH('PR24 - Water (CW3)'!C190,Water!$A$4:$A$47,0),), "")</f>
        <v/>
      </c>
    </row>
    <row r="191" spans="1:14">
      <c r="A191" t="s">
        <v>273</v>
      </c>
      <c r="B191" t="s">
        <v>935</v>
      </c>
      <c r="C191" t="s">
        <v>936</v>
      </c>
      <c r="D191" t="s">
        <v>300</v>
      </c>
      <c r="E191" t="s">
        <v>933</v>
      </c>
      <c r="F191" s="4">
        <v>0</v>
      </c>
      <c r="G191" s="4">
        <v>0</v>
      </c>
      <c r="H191" s="4">
        <v>8.777000000000001</v>
      </c>
      <c r="I191" s="4">
        <v>9.2469999999999999</v>
      </c>
      <c r="J191" s="4">
        <v>9.5109999999999992</v>
      </c>
      <c r="K191" s="4">
        <v>9.0760000000000005</v>
      </c>
      <c r="L191" s="4">
        <v>8.7159999999999993</v>
      </c>
      <c r="M191" s="8">
        <f t="shared" si="2"/>
        <v>0</v>
      </c>
      <c r="N191" t="str" cm="1">
        <f t="array" ref="N191">IFERROR(INDEX(Water!$C$4:$C$47,MATCH('PR24 - Water (CW3)'!C191,Water!$A$4:$A$47,0),), "")</f>
        <v>Ecological improvements at abstractions (water)</v>
      </c>
    </row>
    <row r="192" spans="1:14">
      <c r="A192" t="s">
        <v>273</v>
      </c>
      <c r="B192" t="s">
        <v>937</v>
      </c>
      <c r="C192" t="s">
        <v>938</v>
      </c>
      <c r="D192" t="s">
        <v>300</v>
      </c>
      <c r="E192" t="s">
        <v>933</v>
      </c>
      <c r="F192" s="4">
        <v>0.17100000000000001</v>
      </c>
      <c r="G192" s="4">
        <v>0.64999999999999991</v>
      </c>
      <c r="H192" s="4">
        <v>9.1999999999999998E-2</v>
      </c>
      <c r="I192" s="4">
        <v>9.1999999999999998E-2</v>
      </c>
      <c r="J192" s="4">
        <v>9.2999999999999999E-2</v>
      </c>
      <c r="K192" s="4">
        <v>9.2999999999999999E-2</v>
      </c>
      <c r="L192" s="4">
        <v>9.4E-2</v>
      </c>
      <c r="M192" s="8">
        <f t="shared" si="2"/>
        <v>0.64999999999999991</v>
      </c>
      <c r="N192" t="str" cm="1">
        <f t="array" ref="N192">IFERROR(INDEX(Water!$C$4:$C$47,MATCH('PR24 - Water (CW3)'!C192,Water!$A$4:$A$47,0),), "")</f>
        <v>Eels Regulations (measures at intakes) (water)</v>
      </c>
    </row>
    <row r="193" spans="1:14">
      <c r="A193" t="s">
        <v>273</v>
      </c>
      <c r="B193" t="s">
        <v>939</v>
      </c>
      <c r="C193" t="s">
        <v>940</v>
      </c>
      <c r="D193" t="s">
        <v>300</v>
      </c>
      <c r="E193" t="s">
        <v>933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8">
        <f t="shared" si="2"/>
        <v>0</v>
      </c>
      <c r="N193" t="str" cm="1">
        <f t="array" ref="N193">IFERROR(INDEX(Water!$C$4:$C$47,MATCH('PR24 - Water (CW3)'!C193,Water!$A$4:$A$47,0),), "")</f>
        <v>Eels Regulations (measures at intakes) (water)</v>
      </c>
    </row>
    <row r="194" spans="1:14">
      <c r="A194" t="s">
        <v>273</v>
      </c>
      <c r="B194" t="s">
        <v>941</v>
      </c>
      <c r="C194" t="s">
        <v>942</v>
      </c>
      <c r="D194" t="s">
        <v>300</v>
      </c>
      <c r="E194" t="s">
        <v>933</v>
      </c>
      <c r="F194" s="4">
        <v>0.125</v>
      </c>
      <c r="G194" s="4">
        <v>0.375</v>
      </c>
      <c r="H194" s="4">
        <v>0.80899999999999994</v>
      </c>
      <c r="I194" s="4">
        <v>0.30599999999999999</v>
      </c>
      <c r="J194" s="4">
        <v>0.28299999999999997</v>
      </c>
      <c r="K194" s="4">
        <v>0.28499999999999998</v>
      </c>
      <c r="L194" s="4">
        <v>0.28599999999999998</v>
      </c>
      <c r="M194" s="8">
        <f t="shared" si="2"/>
        <v>0.375</v>
      </c>
      <c r="N194" t="str" cm="1">
        <f t="array" ref="N194">IFERROR(INDEX(Water!$C$4:$C$47,MATCH('PR24 - Water (CW3)'!C194,Water!$A$4:$A$47,0),), "")</f>
        <v>Invasive Non Native Species (water)</v>
      </c>
    </row>
    <row r="195" spans="1:14">
      <c r="A195" t="s">
        <v>273</v>
      </c>
      <c r="B195" t="s">
        <v>943</v>
      </c>
      <c r="C195" t="s">
        <v>944</v>
      </c>
      <c r="D195" t="s">
        <v>300</v>
      </c>
      <c r="E195" t="s">
        <v>933</v>
      </c>
      <c r="F195" s="4">
        <v>2.5009999999999999</v>
      </c>
      <c r="G195" s="4">
        <v>2.09</v>
      </c>
      <c r="H195" s="4">
        <v>3.798</v>
      </c>
      <c r="I195" s="4">
        <v>3.8210000000000002</v>
      </c>
      <c r="J195" s="4">
        <v>3.8450000000000002</v>
      </c>
      <c r="K195" s="4">
        <v>3.8690000000000002</v>
      </c>
      <c r="L195" s="4">
        <v>3.8919999999999999</v>
      </c>
      <c r="M195" s="8">
        <f t="shared" si="2"/>
        <v>2.09</v>
      </c>
      <c r="N195" t="str" cm="1">
        <f t="array" ref="N195">IFERROR(INDEX(Water!$C$4:$C$47,MATCH('PR24 - Water (CW3)'!C195,Water!$A$4:$A$47,0),), "")</f>
        <v>Drinking Water Protected Areas (schemes) (water)</v>
      </c>
    </row>
    <row r="196" spans="1:14">
      <c r="A196" t="s">
        <v>273</v>
      </c>
      <c r="B196" t="s">
        <v>945</v>
      </c>
      <c r="C196" t="s">
        <v>946</v>
      </c>
      <c r="D196" t="s">
        <v>300</v>
      </c>
      <c r="E196" t="s">
        <v>933</v>
      </c>
      <c r="F196" s="4">
        <v>0.92200000000000004</v>
      </c>
      <c r="G196" s="4">
        <v>2.6029846473029661</v>
      </c>
      <c r="H196" s="4">
        <v>52.471999999999987</v>
      </c>
      <c r="I196" s="4">
        <v>67.936999999999998</v>
      </c>
      <c r="J196" s="4">
        <v>83.747</v>
      </c>
      <c r="K196" s="4">
        <v>83.227000000000004</v>
      </c>
      <c r="L196" s="4">
        <v>30.638999999999999</v>
      </c>
      <c r="M196" s="8">
        <f t="shared" si="2"/>
        <v>2.6029846473029661</v>
      </c>
      <c r="N196" t="str" cm="1">
        <f t="array" ref="N196">IFERROR(INDEX(Water!$C$4:$C$47,MATCH('PR24 - Water (CW3)'!C196,Water!$A$4:$A$47,0),), "")</f>
        <v>Water Framework Directive measure (water)</v>
      </c>
    </row>
    <row r="197" spans="1:14">
      <c r="A197" t="s">
        <v>273</v>
      </c>
      <c r="B197" t="s">
        <v>947</v>
      </c>
      <c r="C197" t="s">
        <v>948</v>
      </c>
      <c r="D197" t="s">
        <v>300</v>
      </c>
      <c r="E197" t="s">
        <v>933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8">
        <f t="shared" si="2"/>
        <v>0</v>
      </c>
      <c r="N197" t="str" cm="1">
        <f t="array" ref="N197">IFERROR(INDEX(Water!$C$4:$C$47,MATCH('PR24 - Water (CW3)'!C197,Water!$A$4:$A$47,0),), "")</f>
        <v>Ecological improvements at abstractions (water)</v>
      </c>
    </row>
    <row r="198" spans="1:14">
      <c r="A198" t="s">
        <v>273</v>
      </c>
      <c r="B198" t="s">
        <v>949</v>
      </c>
      <c r="C198" t="s">
        <v>950</v>
      </c>
      <c r="D198" t="s">
        <v>300</v>
      </c>
      <c r="E198" t="s">
        <v>933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8">
        <f t="shared" si="2"/>
        <v>0</v>
      </c>
      <c r="N198" t="str" cm="1">
        <f t="array" ref="N198">IFERROR(INDEX(Water!$C$4:$C$47,MATCH('PR24 - Water (CW3)'!C198,Water!$A$4:$A$47,0),), "")</f>
        <v>N/A</v>
      </c>
    </row>
    <row r="199" spans="1:14">
      <c r="A199" t="s">
        <v>273</v>
      </c>
      <c r="B199" t="s">
        <v>951</v>
      </c>
      <c r="C199" t="s">
        <v>952</v>
      </c>
      <c r="D199" t="s">
        <v>300</v>
      </c>
      <c r="E199" t="s">
        <v>933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8">
        <f t="shared" si="2"/>
        <v>0</v>
      </c>
      <c r="N199" t="str" cm="1">
        <f t="array" ref="N199">IFERROR(INDEX(Water!$C$4:$C$47,MATCH('PR24 - Water (CW3)'!C199,Water!$A$4:$A$47,0),), "")</f>
        <v>N/A</v>
      </c>
    </row>
    <row r="200" spans="1:14">
      <c r="A200" t="s">
        <v>273</v>
      </c>
      <c r="B200" t="s">
        <v>953</v>
      </c>
      <c r="C200" t="s">
        <v>954</v>
      </c>
      <c r="D200" t="s">
        <v>300</v>
      </c>
      <c r="E200" t="s">
        <v>933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8">
        <f t="shared" ref="M200:M263" si="3">SUM(G200)</f>
        <v>0</v>
      </c>
      <c r="N200" t="str" cm="1">
        <f t="array" ref="N200">IFERROR(INDEX(Water!$C$4:$C$47,MATCH('PR24 - Water (CW3)'!C200,Water!$A$4:$A$47,0),), "")</f>
        <v>Ignore as captured under 'Investigations total'</v>
      </c>
    </row>
    <row r="201" spans="1:14">
      <c r="A201" t="s">
        <v>273</v>
      </c>
      <c r="B201" t="s">
        <v>955</v>
      </c>
      <c r="C201" t="s">
        <v>956</v>
      </c>
      <c r="D201" t="s">
        <v>300</v>
      </c>
      <c r="E201" t="s">
        <v>933</v>
      </c>
      <c r="F201" s="4">
        <v>6.4459999999999997</v>
      </c>
      <c r="G201" s="4">
        <v>6.661729916281157</v>
      </c>
      <c r="H201" s="4">
        <v>4.3419999999999996</v>
      </c>
      <c r="I201" s="4">
        <v>4.6500000000000004</v>
      </c>
      <c r="J201" s="4">
        <v>1.417</v>
      </c>
      <c r="K201" s="4">
        <v>2.0190000000000001</v>
      </c>
      <c r="L201" s="4">
        <v>1.792</v>
      </c>
      <c r="M201" s="8">
        <f t="shared" si="3"/>
        <v>6.661729916281157</v>
      </c>
      <c r="N201" t="str" cm="1">
        <f t="array" ref="N201">IFERROR(INDEX(Water!$C$4:$C$47,MATCH('PR24 - Water (CW3)'!C201,Water!$A$4:$A$47,0),), "")</f>
        <v>Ignore as captured under 'Investigations total'</v>
      </c>
    </row>
    <row r="202" spans="1:14">
      <c r="A202" t="s">
        <v>273</v>
      </c>
      <c r="B202" t="s">
        <v>957</v>
      </c>
      <c r="C202" t="s">
        <v>958</v>
      </c>
      <c r="D202" t="s">
        <v>300</v>
      </c>
      <c r="E202" t="s">
        <v>933</v>
      </c>
      <c r="F202" s="4">
        <v>0</v>
      </c>
      <c r="G202" s="4">
        <v>1.448218085425397</v>
      </c>
      <c r="H202" s="4">
        <v>5.3769999999999998</v>
      </c>
      <c r="I202" s="4">
        <v>5.9219999999999997</v>
      </c>
      <c r="J202" s="4">
        <v>5.5860000000000003</v>
      </c>
      <c r="K202" s="4">
        <v>6.1379999999999999</v>
      </c>
      <c r="L202" s="4">
        <v>0.57499999999999996</v>
      </c>
      <c r="M202" s="8">
        <f t="shared" si="3"/>
        <v>1.448218085425397</v>
      </c>
      <c r="N202" t="str" cm="1">
        <f t="array" ref="N202">IFERROR(INDEX(Water!$C$4:$C$47,MATCH('PR24 - Water (CW3)'!C202,Water!$A$4:$A$47,0),), "")</f>
        <v>Ignore as captured under 'Investigations total'</v>
      </c>
    </row>
    <row r="203" spans="1:14">
      <c r="A203" t="s">
        <v>273</v>
      </c>
      <c r="B203" t="s">
        <v>959</v>
      </c>
      <c r="C203" t="s">
        <v>960</v>
      </c>
      <c r="D203" t="s">
        <v>300</v>
      </c>
      <c r="E203" t="s">
        <v>933</v>
      </c>
      <c r="F203" s="4">
        <v>6.4459999999999997</v>
      </c>
      <c r="G203" s="4">
        <v>8.1099480017065542</v>
      </c>
      <c r="H203" s="4">
        <v>9.7189999999999994</v>
      </c>
      <c r="I203" s="4">
        <v>10.571999999999999</v>
      </c>
      <c r="J203" s="4">
        <v>7.0030000000000001</v>
      </c>
      <c r="K203" s="4">
        <v>8.157</v>
      </c>
      <c r="L203" s="4">
        <v>2.367</v>
      </c>
      <c r="M203" s="8">
        <f t="shared" si="3"/>
        <v>8.1099480017065542</v>
      </c>
      <c r="N203" t="str" cm="1">
        <f t="array" ref="N203">IFERROR(INDEX(Water!$C$4:$C$47,MATCH('PR24 - Water (CW3)'!C203,Water!$A$4:$A$47,0),), "")</f>
        <v>Investigations (water)</v>
      </c>
    </row>
    <row r="204" spans="1:14">
      <c r="A204" t="s">
        <v>273</v>
      </c>
      <c r="B204" t="s">
        <v>961</v>
      </c>
      <c r="C204" t="s">
        <v>962</v>
      </c>
      <c r="D204" t="s">
        <v>300</v>
      </c>
      <c r="E204" t="s">
        <v>933</v>
      </c>
      <c r="F204" s="4">
        <v>10.164999999999999</v>
      </c>
      <c r="G204" s="4">
        <v>13.82793264900952</v>
      </c>
      <c r="H204" s="4">
        <v>75.667000000000002</v>
      </c>
      <c r="I204" s="4">
        <v>91.974999999999994</v>
      </c>
      <c r="J204" s="4">
        <v>104.482</v>
      </c>
      <c r="K204" s="4">
        <v>104.70699999999999</v>
      </c>
      <c r="L204" s="4">
        <v>45.994</v>
      </c>
      <c r="M204" s="8">
        <f t="shared" si="3"/>
        <v>13.82793264900952</v>
      </c>
      <c r="N204" t="str" cm="1">
        <f t="array" ref="N204">IFERROR(INDEX(Water!$C$4:$C$47,MATCH('PR24 - Water (CW3)'!C204,Water!$A$4:$A$47,0),), "")</f>
        <v/>
      </c>
    </row>
    <row r="205" spans="1:14">
      <c r="A205" t="s">
        <v>273</v>
      </c>
      <c r="B205" t="s">
        <v>963</v>
      </c>
      <c r="C205" t="s">
        <v>964</v>
      </c>
      <c r="D205" t="s">
        <v>300</v>
      </c>
      <c r="E205" t="s">
        <v>933</v>
      </c>
      <c r="F205" s="4">
        <v>3.9769999999999999</v>
      </c>
      <c r="G205" s="4">
        <v>8.2607918204371664</v>
      </c>
      <c r="H205" s="4">
        <v>34.723000000000013</v>
      </c>
      <c r="I205" s="4">
        <v>41.91</v>
      </c>
      <c r="J205" s="4">
        <v>60.29</v>
      </c>
      <c r="K205" s="4">
        <v>63.593000000000004</v>
      </c>
      <c r="L205" s="4">
        <v>18.081</v>
      </c>
      <c r="M205" s="8">
        <f t="shared" si="3"/>
        <v>8.2607918204371664</v>
      </c>
      <c r="N205" t="str" cm="1">
        <f t="array" ref="N205">IFERROR(INDEX(Water!$C$4:$C$47,MATCH('PR24 - Water (CW3)'!C205,Water!$A$4:$A$47,0),), "")</f>
        <v>Supply-side improvements delivering benefits in 2020-2025 (water)</v>
      </c>
    </row>
    <row r="206" spans="1:14">
      <c r="A206" t="s">
        <v>273</v>
      </c>
      <c r="B206" t="s">
        <v>965</v>
      </c>
      <c r="C206" t="s">
        <v>966</v>
      </c>
      <c r="D206" t="s">
        <v>300</v>
      </c>
      <c r="E206" t="s">
        <v>933</v>
      </c>
      <c r="F206" s="4">
        <v>2.052</v>
      </c>
      <c r="G206" s="4">
        <v>9.4052101572425784</v>
      </c>
      <c r="H206" s="4">
        <v>23.853999999999999</v>
      </c>
      <c r="I206" s="4">
        <v>23.597999999999999</v>
      </c>
      <c r="J206" s="4">
        <v>23.413</v>
      </c>
      <c r="K206" s="4">
        <v>4.6619999999999999</v>
      </c>
      <c r="L206" s="4">
        <v>4.641</v>
      </c>
      <c r="M206" s="8">
        <f t="shared" si="3"/>
        <v>9.4052101572425784</v>
      </c>
      <c r="N206" t="str" cm="1">
        <f t="array" ref="N206">IFERROR(INDEX(Water!$C$4:$C$47,MATCH('PR24 - Water (CW3)'!C206,Water!$A$4:$A$47,0),), "")</f>
        <v>Demand-side improvements delivering benefits in 2020-2025 (excl leakage and metering) (water)</v>
      </c>
    </row>
    <row r="207" spans="1:14">
      <c r="A207" t="s">
        <v>273</v>
      </c>
      <c r="B207" t="s">
        <v>967</v>
      </c>
      <c r="C207" t="s">
        <v>968</v>
      </c>
      <c r="D207" t="s">
        <v>300</v>
      </c>
      <c r="E207" t="s">
        <v>933</v>
      </c>
      <c r="F207" s="4">
        <v>33.469000000000001</v>
      </c>
      <c r="G207" s="4">
        <v>50.145795095616052</v>
      </c>
      <c r="H207" s="4">
        <v>15.785</v>
      </c>
      <c r="I207" s="4">
        <v>31.762</v>
      </c>
      <c r="J207" s="4">
        <v>31.954999999999998</v>
      </c>
      <c r="K207" s="4">
        <v>32.15</v>
      </c>
      <c r="L207" s="4">
        <v>32.345999999999997</v>
      </c>
      <c r="M207" s="8">
        <f t="shared" si="3"/>
        <v>50.145795095616052</v>
      </c>
      <c r="N207" t="str" cm="1">
        <f t="array" ref="N207">IFERROR(INDEX(Water!$C$4:$C$47,MATCH('PR24 - Water (CW3)'!C207,Water!$A$4:$A$47,0),), "")</f>
        <v>Leakage improvements delivering benefits in 2020-2025 (water)</v>
      </c>
    </row>
    <row r="208" spans="1:14">
      <c r="A208" t="s">
        <v>273</v>
      </c>
      <c r="B208" t="s">
        <v>969</v>
      </c>
      <c r="C208" t="s">
        <v>970</v>
      </c>
      <c r="D208" t="s">
        <v>300</v>
      </c>
      <c r="E208" t="s">
        <v>933</v>
      </c>
      <c r="F208" s="4">
        <v>5.0960000000000001</v>
      </c>
      <c r="G208" s="4">
        <v>31.026172091841271</v>
      </c>
      <c r="H208" s="4">
        <v>15.581</v>
      </c>
      <c r="I208" s="4">
        <v>20.901</v>
      </c>
      <c r="J208" s="4">
        <v>31.542999999999999</v>
      </c>
      <c r="K208" s="4">
        <v>31.734999999999999</v>
      </c>
      <c r="L208" s="4">
        <v>5.3209999999999997</v>
      </c>
      <c r="M208" s="8">
        <f t="shared" si="3"/>
        <v>31.026172091841271</v>
      </c>
      <c r="N208" t="str" cm="1">
        <f t="array" ref="N208">IFERROR(INDEX(Water!$C$4:$C$47,MATCH('PR24 - Water (CW3)'!C208,Water!$A$4:$A$47,0),), "")</f>
        <v>Internal interconnectors delivering benefits in 2020-2025 (water)</v>
      </c>
    </row>
    <row r="209" spans="1:14">
      <c r="A209" t="s">
        <v>273</v>
      </c>
      <c r="B209" t="s">
        <v>971</v>
      </c>
      <c r="C209" t="s">
        <v>972</v>
      </c>
      <c r="D209" t="s">
        <v>300</v>
      </c>
      <c r="E209" t="s">
        <v>933</v>
      </c>
      <c r="F209" s="4">
        <v>81.066999999999993</v>
      </c>
      <c r="G209" s="4">
        <v>112.39000000000001</v>
      </c>
      <c r="H209" s="4">
        <v>10.756</v>
      </c>
      <c r="I209" s="4">
        <v>8.1359999999999992</v>
      </c>
      <c r="J209" s="4">
        <v>11.445</v>
      </c>
      <c r="K209" s="4">
        <v>4.9340000000000002</v>
      </c>
      <c r="L209" s="4">
        <v>4.9640000000000004</v>
      </c>
      <c r="M209" s="8">
        <f t="shared" si="3"/>
        <v>112.39000000000001</v>
      </c>
      <c r="N209" t="str" cm="1">
        <f t="array" ref="N209">IFERROR(INDEX(Water!$C$4:$C$47,MATCH('PR24 - Water (CW3)'!C209,Water!$A$4:$A$47,0),), "")</f>
        <v>Supply demand balance improvements delivering benefits starting from 2026 (water)</v>
      </c>
    </row>
    <row r="210" spans="1:14">
      <c r="A210" t="s">
        <v>273</v>
      </c>
      <c r="B210" t="s">
        <v>973</v>
      </c>
      <c r="C210" t="s">
        <v>974</v>
      </c>
      <c r="D210" t="s">
        <v>300</v>
      </c>
      <c r="E210" t="s">
        <v>933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8">
        <f t="shared" si="3"/>
        <v>0</v>
      </c>
      <c r="N210" t="str" cm="1">
        <f t="array" ref="N210">IFERROR(INDEX(Water!$C$4:$C$47,MATCH('PR24 - Water (CW3)'!C210,Water!$A$4:$A$47,0),), "")</f>
        <v>Strategic regional water resources (water)</v>
      </c>
    </row>
    <row r="211" spans="1:14">
      <c r="A211" t="s">
        <v>273</v>
      </c>
      <c r="B211" t="s">
        <v>975</v>
      </c>
      <c r="C211" t="s">
        <v>976</v>
      </c>
      <c r="D211" t="s">
        <v>300</v>
      </c>
      <c r="E211" t="s">
        <v>933</v>
      </c>
      <c r="F211" s="4">
        <v>125.661</v>
      </c>
      <c r="G211" s="4">
        <v>211.2279691651371</v>
      </c>
      <c r="H211" s="4">
        <v>100.699</v>
      </c>
      <c r="I211" s="4">
        <v>126.307</v>
      </c>
      <c r="J211" s="4">
        <v>158.64599999999999</v>
      </c>
      <c r="K211" s="4">
        <v>137.07400000000001</v>
      </c>
      <c r="L211" s="4">
        <v>65.352999999999994</v>
      </c>
      <c r="M211" s="8">
        <f t="shared" si="3"/>
        <v>211.2279691651371</v>
      </c>
      <c r="N211" t="str" cm="1">
        <f t="array" ref="N211">IFERROR(INDEX(Water!$C$4:$C$47,MATCH('PR24 - Water (CW3)'!C211,Water!$A$4:$A$47,0),), "")</f>
        <v/>
      </c>
    </row>
    <row r="212" spans="1:14">
      <c r="A212" t="s">
        <v>273</v>
      </c>
      <c r="B212" t="s">
        <v>977</v>
      </c>
      <c r="C212" t="s">
        <v>978</v>
      </c>
      <c r="D212" t="s">
        <v>300</v>
      </c>
      <c r="E212" t="s">
        <v>933</v>
      </c>
      <c r="F212" s="4">
        <v>6.702</v>
      </c>
      <c r="G212" s="4">
        <v>10.485354946060292</v>
      </c>
      <c r="H212" s="4">
        <v>2.4780000000000002</v>
      </c>
      <c r="I212" s="4">
        <v>2.3490000000000002</v>
      </c>
      <c r="J212" s="4">
        <v>4.0369999999999999</v>
      </c>
      <c r="K212" s="4">
        <v>3.617</v>
      </c>
      <c r="L212" s="4">
        <v>0.253</v>
      </c>
      <c r="M212" s="8">
        <f t="shared" si="3"/>
        <v>10.485354946060292</v>
      </c>
      <c r="N212" t="str" cm="1">
        <f t="array" ref="N212">IFERROR(INDEX(Water!$C$4:$C$47,MATCH('PR24 - Water (CW3)'!C212,Water!$A$4:$A$47,0),), "")</f>
        <v>Ignore as captured under 'Total metering expenditure'</v>
      </c>
    </row>
    <row r="213" spans="1:14">
      <c r="A213" t="s">
        <v>273</v>
      </c>
      <c r="B213" t="s">
        <v>979</v>
      </c>
      <c r="C213" t="s">
        <v>980</v>
      </c>
      <c r="D213" t="s">
        <v>300</v>
      </c>
      <c r="E213" t="s">
        <v>933</v>
      </c>
      <c r="F213" s="4">
        <v>20.754000000000001</v>
      </c>
      <c r="G213" s="4">
        <v>60.558533365203417</v>
      </c>
      <c r="H213" s="4">
        <v>8.8070000000000004</v>
      </c>
      <c r="I213" s="4">
        <v>11.430999999999999</v>
      </c>
      <c r="J213" s="4">
        <v>24.710999999999999</v>
      </c>
      <c r="K213" s="4">
        <v>19.306999999999999</v>
      </c>
      <c r="L213" s="4">
        <v>1.7909999999999999</v>
      </c>
      <c r="M213" s="8">
        <f t="shared" si="3"/>
        <v>60.558533365203417</v>
      </c>
      <c r="N213" t="str" cm="1">
        <f t="array" ref="N213">IFERROR(INDEX(Water!$C$4:$C$47,MATCH('PR24 - Water (CW3)'!C213,Water!$A$4:$A$47,0),), "")</f>
        <v>Ignore as captured under 'Total metering expenditure'</v>
      </c>
    </row>
    <row r="214" spans="1:14">
      <c r="A214" t="s">
        <v>273</v>
      </c>
      <c r="B214" t="s">
        <v>981</v>
      </c>
      <c r="C214" t="s">
        <v>982</v>
      </c>
      <c r="D214" t="s">
        <v>300</v>
      </c>
      <c r="E214" t="s">
        <v>933</v>
      </c>
      <c r="F214" s="4">
        <v>1.4E-2</v>
      </c>
      <c r="G214" s="4">
        <v>3.9956542884330128E-2</v>
      </c>
      <c r="H214" s="4">
        <v>1.2E-2</v>
      </c>
      <c r="I214" s="4">
        <v>1.2E-2</v>
      </c>
      <c r="J214" s="4">
        <v>2.3E-2</v>
      </c>
      <c r="K214" s="4">
        <v>2.3E-2</v>
      </c>
      <c r="L214" s="4">
        <v>1E-3</v>
      </c>
      <c r="M214" s="8">
        <f t="shared" si="3"/>
        <v>3.9956542884330128E-2</v>
      </c>
      <c r="N214" t="str" cm="1">
        <f t="array" ref="N214">IFERROR(INDEX(Water!$C$4:$C$47,MATCH('PR24 - Water (CW3)'!C214,Water!$A$4:$A$47,0),), "")</f>
        <v>Ignore as captured under 'Total metering expenditure'</v>
      </c>
    </row>
    <row r="215" spans="1:14">
      <c r="A215" t="s">
        <v>273</v>
      </c>
      <c r="B215" t="s">
        <v>983</v>
      </c>
      <c r="C215" t="s">
        <v>984</v>
      </c>
      <c r="D215" t="s">
        <v>300</v>
      </c>
      <c r="E215" t="s">
        <v>933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8">
        <f t="shared" si="3"/>
        <v>0</v>
      </c>
      <c r="N215" t="str" cm="1">
        <f t="array" ref="N215">IFERROR(INDEX(Water!$C$4:$C$47,MATCH('PR24 - Water (CW3)'!C215,Water!$A$4:$A$47,0),), "")</f>
        <v>Ignore as captured under 'Total metering expenditure'</v>
      </c>
    </row>
    <row r="216" spans="1:14">
      <c r="A216" t="s">
        <v>273</v>
      </c>
      <c r="B216" t="s">
        <v>985</v>
      </c>
      <c r="C216" t="s">
        <v>986</v>
      </c>
      <c r="D216" t="s">
        <v>300</v>
      </c>
      <c r="E216" t="s">
        <v>933</v>
      </c>
      <c r="F216" s="4">
        <v>1.5</v>
      </c>
      <c r="G216" s="4">
        <v>1.2247134854147921</v>
      </c>
      <c r="H216" s="4">
        <v>0.32400000000000001</v>
      </c>
      <c r="I216" s="4">
        <v>0.42</v>
      </c>
      <c r="J216" s="4">
        <v>0.39600000000000002</v>
      </c>
      <c r="K216" s="4">
        <v>0.374</v>
      </c>
      <c r="L216" s="4">
        <v>0</v>
      </c>
      <c r="M216" s="8">
        <f t="shared" si="3"/>
        <v>1.2247134854147921</v>
      </c>
      <c r="N216" t="str" cm="1">
        <f t="array" ref="N216">IFERROR(INDEX(Water!$C$4:$C$47,MATCH('PR24 - Water (CW3)'!C216,Water!$A$4:$A$47,0),), "")</f>
        <v>Ignore as captured under 'Total metering expenditure'</v>
      </c>
    </row>
    <row r="217" spans="1:14">
      <c r="A217" t="s">
        <v>273</v>
      </c>
      <c r="B217" t="s">
        <v>987</v>
      </c>
      <c r="C217" t="s">
        <v>988</v>
      </c>
      <c r="D217" t="s">
        <v>300</v>
      </c>
      <c r="E217" t="s">
        <v>933</v>
      </c>
      <c r="F217" s="4">
        <v>1.7430000000000001</v>
      </c>
      <c r="G217" s="4">
        <v>0.78219295541263889</v>
      </c>
      <c r="H217" s="4">
        <v>0.68300000000000005</v>
      </c>
      <c r="I217" s="4">
        <v>0.64500000000000002</v>
      </c>
      <c r="J217" s="4">
        <v>0.60899999999999999</v>
      </c>
      <c r="K217" s="4">
        <v>0.57499999999999996</v>
      </c>
      <c r="L217" s="4">
        <v>0.23300000000000001</v>
      </c>
      <c r="M217" s="8">
        <f t="shared" si="3"/>
        <v>0.78219295541263889</v>
      </c>
      <c r="N217" t="str" cm="1">
        <f t="array" ref="N217">IFERROR(INDEX(Water!$C$4:$C$47,MATCH('PR24 - Water (CW3)'!C217,Water!$A$4:$A$47,0),), "")</f>
        <v>Ignore as captured under 'Total metering expenditure'</v>
      </c>
    </row>
    <row r="218" spans="1:14">
      <c r="A218" t="s">
        <v>273</v>
      </c>
      <c r="B218" t="s">
        <v>989</v>
      </c>
      <c r="C218" t="s">
        <v>990</v>
      </c>
      <c r="D218" t="s">
        <v>300</v>
      </c>
      <c r="E218" t="s">
        <v>933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8">
        <f t="shared" si="3"/>
        <v>0</v>
      </c>
      <c r="N218" t="str" cm="1">
        <f t="array" ref="N218">IFERROR(INDEX(Water!$C$4:$C$47,MATCH('PR24 - Water (CW3)'!C218,Water!$A$4:$A$47,0),), "")</f>
        <v>Ignore as captured under 'Total metering expenditure'</v>
      </c>
    </row>
    <row r="219" spans="1:14">
      <c r="A219" t="s">
        <v>273</v>
      </c>
      <c r="B219" t="s">
        <v>991</v>
      </c>
      <c r="C219" t="s">
        <v>992</v>
      </c>
      <c r="D219" t="s">
        <v>300</v>
      </c>
      <c r="E219" t="s">
        <v>933</v>
      </c>
      <c r="F219" s="4">
        <v>6.8000000000000005E-2</v>
      </c>
      <c r="G219" s="4">
        <v>0.20065393265265141</v>
      </c>
      <c r="H219" s="4">
        <v>6.3E-2</v>
      </c>
      <c r="I219" s="4">
        <v>6.3E-2</v>
      </c>
      <c r="J219" s="4">
        <v>0.112</v>
      </c>
      <c r="K219" s="4">
        <v>0.113</v>
      </c>
      <c r="L219" s="4">
        <v>0</v>
      </c>
      <c r="M219" s="8">
        <f t="shared" si="3"/>
        <v>0.20065393265265141</v>
      </c>
      <c r="N219" t="str" cm="1">
        <f t="array" ref="N219">IFERROR(INDEX(Water!$C$4:$C$47,MATCH('PR24 - Water (CW3)'!C219,Water!$A$4:$A$47,0),), "")</f>
        <v>Ignore as captured under 'Total metering expenditure'</v>
      </c>
    </row>
    <row r="220" spans="1:14">
      <c r="A220" t="s">
        <v>273</v>
      </c>
      <c r="B220" t="s">
        <v>993</v>
      </c>
      <c r="C220" t="s">
        <v>994</v>
      </c>
      <c r="D220" t="s">
        <v>300</v>
      </c>
      <c r="E220" t="s">
        <v>933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8">
        <f t="shared" si="3"/>
        <v>0</v>
      </c>
      <c r="N220" t="str" cm="1">
        <f t="array" ref="N220">IFERROR(INDEX(Water!$C$4:$C$47,MATCH('PR24 - Water (CW3)'!C220,Water!$A$4:$A$47,0),), "")</f>
        <v>Ignore as captured under 'Total metering expenditure'</v>
      </c>
    </row>
    <row r="221" spans="1:14">
      <c r="A221" t="s">
        <v>273</v>
      </c>
      <c r="B221" t="s">
        <v>995</v>
      </c>
      <c r="C221" t="s">
        <v>996</v>
      </c>
      <c r="D221" t="s">
        <v>300</v>
      </c>
      <c r="E221" t="s">
        <v>933</v>
      </c>
      <c r="F221" s="4">
        <v>1.119</v>
      </c>
      <c r="G221" s="4">
        <v>0.49435181592700372</v>
      </c>
      <c r="H221" s="4">
        <v>1.39</v>
      </c>
      <c r="I221" s="4">
        <v>2.8559999999999999</v>
      </c>
      <c r="J221" s="4">
        <v>4.57</v>
      </c>
      <c r="K221" s="4">
        <v>6.0220000000000002</v>
      </c>
      <c r="L221" s="4">
        <v>6.0839999999999996</v>
      </c>
      <c r="M221" s="8">
        <f t="shared" si="3"/>
        <v>0.49435181592700372</v>
      </c>
      <c r="N221" t="str" cm="1">
        <f t="array" ref="N221">IFERROR(INDEX(Water!$C$4:$C$47,MATCH('PR24 - Water (CW3)'!C221,Water!$A$4:$A$47,0),), "")</f>
        <v>Ignore as captured under 'Total metering expenditure'</v>
      </c>
    </row>
    <row r="222" spans="1:14">
      <c r="A222" t="s">
        <v>273</v>
      </c>
      <c r="B222" t="s">
        <v>997</v>
      </c>
      <c r="C222" t="s">
        <v>998</v>
      </c>
      <c r="D222" t="s">
        <v>300</v>
      </c>
      <c r="E222" t="s">
        <v>933</v>
      </c>
      <c r="F222" s="4">
        <v>31.9</v>
      </c>
      <c r="G222" s="4">
        <v>73.785757043555137</v>
      </c>
      <c r="H222" s="4">
        <v>13.757</v>
      </c>
      <c r="I222" s="4">
        <v>17.776</v>
      </c>
      <c r="J222" s="4">
        <v>34.457999999999998</v>
      </c>
      <c r="K222" s="4">
        <v>30.030999999999999</v>
      </c>
      <c r="L222" s="4">
        <v>8.3620000000000001</v>
      </c>
      <c r="M222" s="8">
        <f t="shared" si="3"/>
        <v>73.785757043555137</v>
      </c>
      <c r="N222" t="str" cm="1">
        <f t="array" ref="N222">IFERROR(INDEX(Water!$C$4:$C$47,MATCH('PR24 - Water (CW3)'!C222,Water!$A$4:$A$47,0),), "")</f>
        <v>Total metering expenditure  (water)</v>
      </c>
    </row>
    <row r="223" spans="1:14">
      <c r="A223" t="s">
        <v>273</v>
      </c>
      <c r="B223" t="s">
        <v>999</v>
      </c>
      <c r="C223" t="s">
        <v>1000</v>
      </c>
      <c r="D223" t="s">
        <v>300</v>
      </c>
      <c r="E223" t="s">
        <v>933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8">
        <f t="shared" si="3"/>
        <v>0</v>
      </c>
      <c r="N223" t="str" cm="1">
        <f t="array" ref="N223">IFERROR(INDEX(Water!$C$4:$C$47,MATCH('PR24 - Water (CW3)'!C223,Water!$A$4:$A$47,0),), "")</f>
        <v>Improvments to taste, odour and colour (water)</v>
      </c>
    </row>
    <row r="224" spans="1:14">
      <c r="A224" t="s">
        <v>273</v>
      </c>
      <c r="B224" t="s">
        <v>1001</v>
      </c>
      <c r="C224" t="s">
        <v>1002</v>
      </c>
      <c r="D224" t="s">
        <v>300</v>
      </c>
      <c r="E224" t="s">
        <v>933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8">
        <f t="shared" si="3"/>
        <v>0</v>
      </c>
      <c r="N224" t="str" cm="1">
        <f t="array" ref="N224">IFERROR(INDEX(Water!$C$4:$C$47,MATCH('PR24 - Water (CW3)'!C224,Water!$A$4:$A$47,0),), "")</f>
        <v>Improvments to taste, odour and colour (water)</v>
      </c>
    </row>
    <row r="225" spans="1:14">
      <c r="A225" t="s">
        <v>273</v>
      </c>
      <c r="B225" t="s">
        <v>1003</v>
      </c>
      <c r="C225" t="s">
        <v>1004</v>
      </c>
      <c r="D225" t="s">
        <v>300</v>
      </c>
      <c r="E225" t="s">
        <v>933</v>
      </c>
      <c r="F225" s="4">
        <v>17.404</v>
      </c>
      <c r="G225" s="4">
        <v>43.366145858077068</v>
      </c>
      <c r="H225" s="4">
        <v>17.827000000000002</v>
      </c>
      <c r="I225" s="4">
        <v>28.128</v>
      </c>
      <c r="J225" s="4">
        <v>84.344999999999999</v>
      </c>
      <c r="K225" s="4">
        <v>91.489000000000004</v>
      </c>
      <c r="L225" s="4">
        <v>82.902000000000001</v>
      </c>
      <c r="M225" s="8">
        <f t="shared" si="3"/>
        <v>43.366145858077068</v>
      </c>
      <c r="N225" t="str" cm="1">
        <f t="array" ref="N225">IFERROR(INDEX(Water!$C$4:$C$47,MATCH('PR24 - Water (CW3)'!C225,Water!$A$4:$A$47,0),), "")</f>
        <v>Addressing raw water deterioration (total) (water)</v>
      </c>
    </row>
    <row r="226" spans="1:14">
      <c r="A226" t="s">
        <v>273</v>
      </c>
      <c r="B226" t="s">
        <v>1005</v>
      </c>
      <c r="C226" t="s">
        <v>1006</v>
      </c>
      <c r="D226" t="s">
        <v>300</v>
      </c>
      <c r="E226" t="s">
        <v>933</v>
      </c>
      <c r="F226" s="4">
        <v>0</v>
      </c>
      <c r="G226" s="4">
        <v>0.27275109456003482</v>
      </c>
      <c r="H226" s="4">
        <v>0.28399999999999997</v>
      </c>
      <c r="I226" s="4">
        <v>0.28599999999999998</v>
      </c>
      <c r="J226" s="4">
        <v>0.28799999999999998</v>
      </c>
      <c r="K226" s="4">
        <v>0.28999999999999998</v>
      </c>
      <c r="L226" s="4">
        <v>0.29099999999999998</v>
      </c>
      <c r="M226" s="8">
        <f t="shared" si="3"/>
        <v>0.27275109456003482</v>
      </c>
      <c r="N226" t="str" cm="1">
        <f t="array" ref="N226">IFERROR(INDEX(Water!$C$4:$C$47,MATCH('PR24 - Water (CW3)'!C226,Water!$A$4:$A$47,0),), "")</f>
        <v>Addressing raw water deterioration (total) (water)</v>
      </c>
    </row>
    <row r="227" spans="1:14">
      <c r="A227" t="s">
        <v>273</v>
      </c>
      <c r="B227" t="s">
        <v>1007</v>
      </c>
      <c r="C227" t="s">
        <v>1008</v>
      </c>
      <c r="D227" t="s">
        <v>300</v>
      </c>
      <c r="E227" t="s">
        <v>933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8">
        <f t="shared" si="3"/>
        <v>0</v>
      </c>
      <c r="N227" t="str" cm="1">
        <f t="array" ref="N227">IFERROR(INDEX(Water!$C$4:$C$47,MATCH('PR24 - Water (CW3)'!C227,Water!$A$4:$A$47,0),), "")</f>
        <v>Meeting lead standards (Total) (water)</v>
      </c>
    </row>
    <row r="228" spans="1:14">
      <c r="A228" t="s">
        <v>273</v>
      </c>
      <c r="B228" t="s">
        <v>1009</v>
      </c>
      <c r="C228" t="s">
        <v>1010</v>
      </c>
      <c r="D228" t="s">
        <v>300</v>
      </c>
      <c r="E228" t="s">
        <v>933</v>
      </c>
      <c r="F228" s="4">
        <v>8.4039999999999999</v>
      </c>
      <c r="G228" s="4">
        <v>17.093242472099401</v>
      </c>
      <c r="H228" s="4">
        <v>3.2629999999999999</v>
      </c>
      <c r="I228" s="4">
        <v>3.2829999999999999</v>
      </c>
      <c r="J228" s="4">
        <v>3.3029999999999999</v>
      </c>
      <c r="K228" s="4">
        <v>3.323</v>
      </c>
      <c r="L228" s="4">
        <v>3.343</v>
      </c>
      <c r="M228" s="8">
        <f t="shared" si="3"/>
        <v>17.093242472099401</v>
      </c>
      <c r="N228" t="str" cm="1">
        <f t="array" ref="N228">IFERROR(INDEX(Water!$C$4:$C$47,MATCH('PR24 - Water (CW3)'!C228,Water!$A$4:$A$47,0),), "")</f>
        <v>Meeting lead standards (Total) (water)</v>
      </c>
    </row>
    <row r="229" spans="1:14">
      <c r="A229" t="s">
        <v>273</v>
      </c>
      <c r="B229" t="s">
        <v>1011</v>
      </c>
      <c r="C229" t="s">
        <v>1012</v>
      </c>
      <c r="D229" t="s">
        <v>300</v>
      </c>
      <c r="E229" t="s">
        <v>933</v>
      </c>
      <c r="F229" s="4">
        <v>9.1340000000000003</v>
      </c>
      <c r="G229" s="4">
        <v>12.257619696446641</v>
      </c>
      <c r="H229" s="4">
        <v>0.61499999999999999</v>
      </c>
      <c r="I229" s="4">
        <v>0.61899999999999999</v>
      </c>
      <c r="J229" s="4">
        <v>0.623</v>
      </c>
      <c r="K229" s="4">
        <v>0.627</v>
      </c>
      <c r="L229" s="4">
        <v>0.63100000000000001</v>
      </c>
      <c r="M229" s="8">
        <f t="shared" si="3"/>
        <v>12.257619696446641</v>
      </c>
      <c r="N229" t="str" cm="1">
        <f t="array" ref="N229">IFERROR(INDEX(Water!$C$4:$C$47,MATCH('PR24 - Water (CW3)'!C229,Water!$A$4:$A$47,0),), "")</f>
        <v>Meeting lead standards (Total) (water)</v>
      </c>
    </row>
    <row r="230" spans="1:14">
      <c r="A230" t="s">
        <v>273</v>
      </c>
      <c r="B230" t="s">
        <v>1013</v>
      </c>
      <c r="C230" t="s">
        <v>1014</v>
      </c>
      <c r="D230" t="s">
        <v>300</v>
      </c>
      <c r="E230" t="s">
        <v>933</v>
      </c>
      <c r="F230" s="4">
        <v>1.6120000000000001</v>
      </c>
      <c r="G230" s="4">
        <v>0.85075231363006099</v>
      </c>
      <c r="H230" s="4">
        <v>0.109</v>
      </c>
      <c r="I230" s="4">
        <v>0.109</v>
      </c>
      <c r="J230" s="4">
        <v>0.11</v>
      </c>
      <c r="K230" s="4">
        <v>0.111</v>
      </c>
      <c r="L230" s="4">
        <v>0.111</v>
      </c>
      <c r="M230" s="8">
        <f t="shared" si="3"/>
        <v>0.85075231363006099</v>
      </c>
      <c r="N230" t="str" cm="1">
        <f t="array" ref="N230">IFERROR(INDEX(Water!$C$4:$C$47,MATCH('PR24 - Water (CW3)'!C230,Water!$A$4:$A$47,0),), "")</f>
        <v>Meeting lead standards (Total) (water)</v>
      </c>
    </row>
    <row r="231" spans="1:14">
      <c r="A231" t="s">
        <v>273</v>
      </c>
      <c r="B231" t="s">
        <v>1015</v>
      </c>
      <c r="C231" t="s">
        <v>1016</v>
      </c>
      <c r="D231" t="s">
        <v>300</v>
      </c>
      <c r="E231" t="s">
        <v>933</v>
      </c>
      <c r="F231" s="4">
        <v>0</v>
      </c>
      <c r="G231" s="4">
        <v>0</v>
      </c>
      <c r="H231" s="4">
        <v>1.488</v>
      </c>
      <c r="I231" s="4">
        <v>1.496</v>
      </c>
      <c r="J231" s="4">
        <v>1.506</v>
      </c>
      <c r="K231" s="4">
        <v>1.516</v>
      </c>
      <c r="L231" s="4">
        <v>1.544</v>
      </c>
      <c r="M231" s="8">
        <f t="shared" si="3"/>
        <v>0</v>
      </c>
      <c r="N231" t="str" cm="1">
        <f t="array" ref="N231">IFERROR(INDEX(Water!$C$4:$C$47,MATCH('PR24 - Water (CW3)'!C231,Water!$A$4:$A$47,0),), "")</f>
        <v>Meeting lead standards (Total) (water)</v>
      </c>
    </row>
    <row r="232" spans="1:14">
      <c r="A232" t="s">
        <v>273</v>
      </c>
      <c r="B232" t="s">
        <v>1017</v>
      </c>
      <c r="C232" t="s">
        <v>1018</v>
      </c>
      <c r="D232" t="s">
        <v>300</v>
      </c>
      <c r="E232" t="s">
        <v>933</v>
      </c>
      <c r="F232" s="4">
        <v>36.768999999999998</v>
      </c>
      <c r="G232" s="4">
        <v>54.521217695891387</v>
      </c>
      <c r="H232" s="4">
        <v>38.557999999999993</v>
      </c>
      <c r="I232" s="4">
        <v>48.927999999999997</v>
      </c>
      <c r="J232" s="4">
        <v>52.132000000000012</v>
      </c>
      <c r="K232" s="4">
        <v>12.865</v>
      </c>
      <c r="L232" s="4">
        <v>18.196000000000002</v>
      </c>
      <c r="M232" s="8">
        <f t="shared" si="3"/>
        <v>54.521217695891387</v>
      </c>
      <c r="N232" t="str" cm="1">
        <f t="array" ref="N232">IFERROR(INDEX(Water!$C$4:$C$47,MATCH('PR24 - Water (CW3)'!C232,Water!$A$4:$A$47,0),), "")</f>
        <v>Enhancing resilience to low probability high consequence events (water)</v>
      </c>
    </row>
    <row r="233" spans="1:14">
      <c r="A233" t="s">
        <v>273</v>
      </c>
      <c r="B233" t="s">
        <v>1019</v>
      </c>
      <c r="C233" t="s">
        <v>1020</v>
      </c>
      <c r="D233" t="s">
        <v>300</v>
      </c>
      <c r="E233" t="s">
        <v>933</v>
      </c>
      <c r="F233" s="4">
        <v>0</v>
      </c>
      <c r="G233" s="4">
        <v>2.348599327383611</v>
      </c>
      <c r="H233" s="4">
        <v>9.1349999999999998</v>
      </c>
      <c r="I233" s="4">
        <v>12.132999999999999</v>
      </c>
      <c r="J233" s="4">
        <v>16.963000000000001</v>
      </c>
      <c r="K233" s="4">
        <v>18.268000000000001</v>
      </c>
      <c r="L233" s="4">
        <v>13.544</v>
      </c>
      <c r="M233" s="8">
        <f t="shared" si="3"/>
        <v>2.348599327383611</v>
      </c>
      <c r="N233" t="str" cm="1">
        <f t="array" ref="N233">IFERROR(INDEX(Water!$C$4:$C$47,MATCH('PR24 - Water (CW3)'!C233,Water!$A$4:$A$47,0),), "")</f>
        <v>Security - SEMD (water)</v>
      </c>
    </row>
    <row r="234" spans="1:14">
      <c r="A234" t="s">
        <v>273</v>
      </c>
      <c r="B234" t="s">
        <v>1021</v>
      </c>
      <c r="C234" t="s">
        <v>1022</v>
      </c>
      <c r="D234" t="s">
        <v>300</v>
      </c>
      <c r="E234" t="s">
        <v>933</v>
      </c>
      <c r="F234" s="4">
        <v>0</v>
      </c>
      <c r="G234" s="4">
        <v>0</v>
      </c>
      <c r="H234" s="4">
        <v>13.202999999999999</v>
      </c>
      <c r="I234" s="4">
        <v>12.920999999999999</v>
      </c>
      <c r="J234" s="4">
        <v>13.186</v>
      </c>
      <c r="K234" s="4">
        <v>10.202</v>
      </c>
      <c r="L234" s="4">
        <v>9.5380000000000003</v>
      </c>
      <c r="M234" s="8">
        <f t="shared" si="3"/>
        <v>0</v>
      </c>
      <c r="N234" t="str" cm="1">
        <f t="array" ref="N234">IFERROR(INDEX(Water!$C$4:$C$47,MATCH('PR24 - Water (CW3)'!C234,Water!$A$4:$A$47,0),), "")</f>
        <v>Security - Non-SEMD (water)</v>
      </c>
    </row>
    <row r="235" spans="1:14">
      <c r="A235" t="s">
        <v>273</v>
      </c>
      <c r="B235" t="s">
        <v>1023</v>
      </c>
      <c r="C235" t="s">
        <v>1024</v>
      </c>
      <c r="D235" t="s">
        <v>300</v>
      </c>
      <c r="E235" t="s">
        <v>933</v>
      </c>
      <c r="F235" s="4">
        <v>0</v>
      </c>
      <c r="G235" s="4">
        <v>0</v>
      </c>
      <c r="H235" s="4">
        <v>8.5492832894615471</v>
      </c>
      <c r="I235" s="4">
        <v>0.90162929792250468</v>
      </c>
      <c r="J235" s="4">
        <v>0</v>
      </c>
      <c r="K235" s="4">
        <v>0</v>
      </c>
      <c r="L235" s="4">
        <v>0</v>
      </c>
      <c r="M235" s="8">
        <f t="shared" si="3"/>
        <v>0</v>
      </c>
      <c r="N235" t="str" cm="1">
        <f t="array" ref="N235">IFERROR(INDEX(Water!$C$4:$C$47,MATCH('PR24 - Water (CW3)'!C235,Water!$A$4:$A$47,0),), "")</f>
        <v>N/A</v>
      </c>
    </row>
    <row r="236" spans="1:14">
      <c r="A236" t="s">
        <v>273</v>
      </c>
      <c r="B236" t="s">
        <v>1025</v>
      </c>
      <c r="C236" t="s">
        <v>1026</v>
      </c>
      <c r="D236" t="s">
        <v>300</v>
      </c>
      <c r="E236" t="s">
        <v>933</v>
      </c>
      <c r="F236" s="4">
        <v>248.53200000000001</v>
      </c>
      <c r="G236" s="4">
        <v>435.4419831562044</v>
      </c>
      <c r="H236" s="4">
        <v>299.39277159773411</v>
      </c>
      <c r="I236" s="4">
        <v>366.10020615254518</v>
      </c>
      <c r="J236" s="4">
        <v>492.95737975073939</v>
      </c>
      <c r="K236" s="4">
        <v>433.24287028660609</v>
      </c>
      <c r="L236" s="4">
        <v>268.16561969660268</v>
      </c>
      <c r="M236" s="8">
        <f t="shared" si="3"/>
        <v>435.4419831562044</v>
      </c>
      <c r="N236" t="str" cm="1">
        <f t="array" ref="N236">IFERROR(INDEX(Water!$C$4:$C$47,MATCH('PR24 - Water (CW3)'!C236,Water!$A$4:$A$47,0),), "")</f>
        <v/>
      </c>
    </row>
    <row r="237" spans="1:14">
      <c r="A237" t="s">
        <v>274</v>
      </c>
      <c r="B237" t="s">
        <v>935</v>
      </c>
      <c r="C237" t="s">
        <v>936</v>
      </c>
      <c r="D237" t="s">
        <v>300</v>
      </c>
      <c r="E237" t="s">
        <v>933</v>
      </c>
      <c r="F237" s="4">
        <v>0.56100000000000005</v>
      </c>
      <c r="G237" s="4">
        <v>7.9648277648873028E-2</v>
      </c>
      <c r="H237" s="4">
        <v>0.24</v>
      </c>
      <c r="I237" s="4">
        <v>0.24</v>
      </c>
      <c r="J237" s="4">
        <v>0.24099999999999999</v>
      </c>
      <c r="K237" s="4">
        <v>0.24</v>
      </c>
      <c r="L237" s="4">
        <v>0.24199999999999999</v>
      </c>
      <c r="M237" s="8">
        <f t="shared" si="3"/>
        <v>7.9648277648873028E-2</v>
      </c>
      <c r="N237" t="str" cm="1">
        <f t="array" ref="N237">IFERROR(INDEX(Water!$C$4:$C$47,MATCH('PR24 - Water (CW3)'!C237,Water!$A$4:$A$47,0),), "")</f>
        <v>Ecological improvements at abstractions (water)</v>
      </c>
    </row>
    <row r="238" spans="1:14">
      <c r="A238" t="s">
        <v>274</v>
      </c>
      <c r="B238" t="s">
        <v>937</v>
      </c>
      <c r="C238" t="s">
        <v>938</v>
      </c>
      <c r="D238" t="s">
        <v>300</v>
      </c>
      <c r="E238" t="s">
        <v>933</v>
      </c>
      <c r="F238" s="4">
        <v>1.3149999999999999</v>
      </c>
      <c r="G238" s="4">
        <v>1.8420000000000001</v>
      </c>
      <c r="H238" s="4">
        <v>1.87</v>
      </c>
      <c r="I238" s="4">
        <v>1.87</v>
      </c>
      <c r="J238" s="4">
        <v>1.87</v>
      </c>
      <c r="K238" s="4">
        <v>1.87</v>
      </c>
      <c r="L238" s="4">
        <v>1.871</v>
      </c>
      <c r="M238" s="8">
        <f t="shared" si="3"/>
        <v>1.8420000000000001</v>
      </c>
      <c r="N238" t="str" cm="1">
        <f t="array" ref="N238">IFERROR(INDEX(Water!$C$4:$C$47,MATCH('PR24 - Water (CW3)'!C238,Water!$A$4:$A$47,0),), "")</f>
        <v>Eels Regulations (measures at intakes) (water)</v>
      </c>
    </row>
    <row r="239" spans="1:14">
      <c r="A239" t="s">
        <v>274</v>
      </c>
      <c r="B239" t="s">
        <v>939</v>
      </c>
      <c r="C239" t="s">
        <v>940</v>
      </c>
      <c r="D239" t="s">
        <v>300</v>
      </c>
      <c r="E239" t="s">
        <v>933</v>
      </c>
      <c r="F239" s="4">
        <v>0.751</v>
      </c>
      <c r="G239" s="4">
        <v>0</v>
      </c>
      <c r="H239" s="4">
        <v>0.75299999999999989</v>
      </c>
      <c r="I239" s="4">
        <v>0.754</v>
      </c>
      <c r="J239" s="4">
        <v>0.752</v>
      </c>
      <c r="K239" s="4">
        <v>0.75299999999999989</v>
      </c>
      <c r="L239" s="4">
        <v>0.754</v>
      </c>
      <c r="M239" s="8">
        <f t="shared" si="3"/>
        <v>0</v>
      </c>
      <c r="N239" t="str" cm="1">
        <f t="array" ref="N239">IFERROR(INDEX(Water!$C$4:$C$47,MATCH('PR24 - Water (CW3)'!C239,Water!$A$4:$A$47,0),), "")</f>
        <v>Eels Regulations (measures at intakes) (water)</v>
      </c>
    </row>
    <row r="240" spans="1:14">
      <c r="A240" t="s">
        <v>274</v>
      </c>
      <c r="B240" t="s">
        <v>941</v>
      </c>
      <c r="C240" t="s">
        <v>942</v>
      </c>
      <c r="D240" t="s">
        <v>300</v>
      </c>
      <c r="E240" t="s">
        <v>933</v>
      </c>
      <c r="F240" s="4">
        <v>0.53500000000000003</v>
      </c>
      <c r="G240" s="4">
        <v>1.2490000000000001</v>
      </c>
      <c r="H240" s="4">
        <v>2.0539999999999998</v>
      </c>
      <c r="I240" s="4">
        <v>2.056</v>
      </c>
      <c r="J240" s="4">
        <v>2.0430000000000001</v>
      </c>
      <c r="K240" s="4">
        <v>2.0449999999999999</v>
      </c>
      <c r="L240" s="4">
        <v>2.0430000000000001</v>
      </c>
      <c r="M240" s="8">
        <f t="shared" si="3"/>
        <v>1.2490000000000001</v>
      </c>
      <c r="N240" t="str" cm="1">
        <f t="array" ref="N240">IFERROR(INDEX(Water!$C$4:$C$47,MATCH('PR24 - Water (CW3)'!C240,Water!$A$4:$A$47,0),), "")</f>
        <v>Invasive Non Native Species (water)</v>
      </c>
    </row>
    <row r="241" spans="1:14">
      <c r="A241" t="s">
        <v>274</v>
      </c>
      <c r="B241" t="s">
        <v>943</v>
      </c>
      <c r="C241" t="s">
        <v>944</v>
      </c>
      <c r="D241" t="s">
        <v>300</v>
      </c>
      <c r="E241" t="s">
        <v>933</v>
      </c>
      <c r="F241" s="4">
        <v>0.79400000000000004</v>
      </c>
      <c r="G241" s="4">
        <v>0.13100000000000001</v>
      </c>
      <c r="H241" s="4">
        <v>2.4670000000000001</v>
      </c>
      <c r="I241" s="4">
        <v>2.468</v>
      </c>
      <c r="J241" s="4">
        <v>2.468</v>
      </c>
      <c r="K241" s="4">
        <v>2.468</v>
      </c>
      <c r="L241" s="4">
        <v>2.468</v>
      </c>
      <c r="M241" s="8">
        <f t="shared" si="3"/>
        <v>0.13100000000000001</v>
      </c>
      <c r="N241" t="str" cm="1">
        <f t="array" ref="N241">IFERROR(INDEX(Water!$C$4:$C$47,MATCH('PR24 - Water (CW3)'!C241,Water!$A$4:$A$47,0),), "")</f>
        <v>Drinking Water Protected Areas (schemes) (water)</v>
      </c>
    </row>
    <row r="242" spans="1:14">
      <c r="A242" t="s">
        <v>274</v>
      </c>
      <c r="B242" t="s">
        <v>945</v>
      </c>
      <c r="C242" t="s">
        <v>946</v>
      </c>
      <c r="D242" t="s">
        <v>300</v>
      </c>
      <c r="E242" t="s">
        <v>933</v>
      </c>
      <c r="F242" s="4">
        <v>3.9E-2</v>
      </c>
      <c r="G242" s="4">
        <v>0.68651995904738106</v>
      </c>
      <c r="H242" s="4">
        <v>1.292</v>
      </c>
      <c r="I242" s="4">
        <v>1.2909999999999999</v>
      </c>
      <c r="J242" s="4">
        <v>1.2909999999999999</v>
      </c>
      <c r="K242" s="4">
        <v>1.2909999999999999</v>
      </c>
      <c r="L242" s="4">
        <v>1.292</v>
      </c>
      <c r="M242" s="8">
        <f t="shared" si="3"/>
        <v>0.68651995904738106</v>
      </c>
      <c r="N242" t="str" cm="1">
        <f t="array" ref="N242">IFERROR(INDEX(Water!$C$4:$C$47,MATCH('PR24 - Water (CW3)'!C242,Water!$A$4:$A$47,0),), "")</f>
        <v>Water Framework Directive measure (water)</v>
      </c>
    </row>
    <row r="243" spans="1:14">
      <c r="A243" t="s">
        <v>274</v>
      </c>
      <c r="B243" t="s">
        <v>947</v>
      </c>
      <c r="C243" t="s">
        <v>948</v>
      </c>
      <c r="D243" t="s">
        <v>300</v>
      </c>
      <c r="E243" t="s">
        <v>933</v>
      </c>
      <c r="F243" s="4">
        <v>3.2000000000000001E-2</v>
      </c>
      <c r="G243" s="4">
        <v>0.58408736942506889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8">
        <f t="shared" si="3"/>
        <v>0.58408736942506889</v>
      </c>
      <c r="N243" t="str" cm="1">
        <f t="array" ref="N243">IFERROR(INDEX(Water!$C$4:$C$47,MATCH('PR24 - Water (CW3)'!C243,Water!$A$4:$A$47,0),), "")</f>
        <v>Ecological improvements at abstractions (water)</v>
      </c>
    </row>
    <row r="244" spans="1:14">
      <c r="A244" t="s">
        <v>274</v>
      </c>
      <c r="B244" t="s">
        <v>949</v>
      </c>
      <c r="C244" t="s">
        <v>950</v>
      </c>
      <c r="D244" t="s">
        <v>300</v>
      </c>
      <c r="E244" t="s">
        <v>933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8">
        <f t="shared" si="3"/>
        <v>0</v>
      </c>
      <c r="N244" t="str" cm="1">
        <f t="array" ref="N244">IFERROR(INDEX(Water!$C$4:$C$47,MATCH('PR24 - Water (CW3)'!C244,Water!$A$4:$A$47,0),), "")</f>
        <v>N/A</v>
      </c>
    </row>
    <row r="245" spans="1:14">
      <c r="A245" t="s">
        <v>274</v>
      </c>
      <c r="B245" t="s">
        <v>951</v>
      </c>
      <c r="C245" t="s">
        <v>952</v>
      </c>
      <c r="D245" t="s">
        <v>300</v>
      </c>
      <c r="E245" t="s">
        <v>933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8">
        <f t="shared" si="3"/>
        <v>0</v>
      </c>
      <c r="N245" t="str" cm="1">
        <f t="array" ref="N245">IFERROR(INDEX(Water!$C$4:$C$47,MATCH('PR24 - Water (CW3)'!C245,Water!$A$4:$A$47,0),), "")</f>
        <v>N/A</v>
      </c>
    </row>
    <row r="246" spans="1:14">
      <c r="A246" t="s">
        <v>274</v>
      </c>
      <c r="B246" t="s">
        <v>953</v>
      </c>
      <c r="C246" t="s">
        <v>954</v>
      </c>
      <c r="D246" t="s">
        <v>300</v>
      </c>
      <c r="E246" t="s">
        <v>933</v>
      </c>
      <c r="F246" s="4">
        <v>0</v>
      </c>
      <c r="G246" s="4">
        <v>0</v>
      </c>
      <c r="H246" s="4">
        <v>0.56600000000000006</v>
      </c>
      <c r="I246" s="4">
        <v>0.29499999999999998</v>
      </c>
      <c r="J246" s="4">
        <v>4.2999999999999997E-2</v>
      </c>
      <c r="K246" s="4">
        <v>0</v>
      </c>
      <c r="L246" s="4">
        <v>0</v>
      </c>
      <c r="M246" s="8">
        <f t="shared" si="3"/>
        <v>0</v>
      </c>
      <c r="N246" t="str" cm="1">
        <f t="array" ref="N246">IFERROR(INDEX(Water!$C$4:$C$47,MATCH('PR24 - Water (CW3)'!C246,Water!$A$4:$A$47,0),), "")</f>
        <v>Ignore as captured under 'Investigations total'</v>
      </c>
    </row>
    <row r="247" spans="1:14">
      <c r="A247" t="s">
        <v>274</v>
      </c>
      <c r="B247" t="s">
        <v>955</v>
      </c>
      <c r="C247" t="s">
        <v>956</v>
      </c>
      <c r="D247" t="s">
        <v>300</v>
      </c>
      <c r="E247" t="s">
        <v>933</v>
      </c>
      <c r="F247" s="4">
        <v>0</v>
      </c>
      <c r="G247" s="4">
        <v>0</v>
      </c>
      <c r="H247" s="4">
        <v>4.766</v>
      </c>
      <c r="I247" s="4">
        <v>4.7669999999999986</v>
      </c>
      <c r="J247" s="4">
        <v>0</v>
      </c>
      <c r="K247" s="4">
        <v>0</v>
      </c>
      <c r="L247" s="4">
        <v>0</v>
      </c>
      <c r="M247" s="8">
        <f t="shared" si="3"/>
        <v>0</v>
      </c>
      <c r="N247" t="str" cm="1">
        <f t="array" ref="N247">IFERROR(INDEX(Water!$C$4:$C$47,MATCH('PR24 - Water (CW3)'!C247,Water!$A$4:$A$47,0),), "")</f>
        <v>Ignore as captured under 'Investigations total'</v>
      </c>
    </row>
    <row r="248" spans="1:14">
      <c r="A248" t="s">
        <v>274</v>
      </c>
      <c r="B248" t="s">
        <v>957</v>
      </c>
      <c r="C248" t="s">
        <v>958</v>
      </c>
      <c r="D248" t="s">
        <v>300</v>
      </c>
      <c r="E248" t="s">
        <v>933</v>
      </c>
      <c r="F248" s="4">
        <v>0</v>
      </c>
      <c r="G248" s="4">
        <v>0</v>
      </c>
      <c r="H248" s="4">
        <v>2.9</v>
      </c>
      <c r="I248" s="4">
        <v>2.9</v>
      </c>
      <c r="J248" s="4">
        <v>0</v>
      </c>
      <c r="K248" s="4">
        <v>0</v>
      </c>
      <c r="L248" s="4">
        <v>0</v>
      </c>
      <c r="M248" s="8">
        <f t="shared" si="3"/>
        <v>0</v>
      </c>
      <c r="N248" t="str" cm="1">
        <f t="array" ref="N248">IFERROR(INDEX(Water!$C$4:$C$47,MATCH('PR24 - Water (CW3)'!C248,Water!$A$4:$A$47,0),), "")</f>
        <v>Ignore as captured under 'Investigations total'</v>
      </c>
    </row>
    <row r="249" spans="1:14">
      <c r="A249" t="s">
        <v>274</v>
      </c>
      <c r="B249" t="s">
        <v>959</v>
      </c>
      <c r="C249" t="s">
        <v>960</v>
      </c>
      <c r="D249" t="s">
        <v>300</v>
      </c>
      <c r="E249" t="s">
        <v>933</v>
      </c>
      <c r="F249" s="4">
        <v>0</v>
      </c>
      <c r="G249" s="4">
        <v>0</v>
      </c>
      <c r="H249" s="4">
        <v>8.2319999999999993</v>
      </c>
      <c r="I249" s="4">
        <v>7.9619999999999997</v>
      </c>
      <c r="J249" s="4">
        <v>4.2999999999999997E-2</v>
      </c>
      <c r="K249" s="4">
        <v>0</v>
      </c>
      <c r="L249" s="4">
        <v>0</v>
      </c>
      <c r="M249" s="8">
        <f t="shared" si="3"/>
        <v>0</v>
      </c>
      <c r="N249" t="str" cm="1">
        <f t="array" ref="N249">IFERROR(INDEX(Water!$C$4:$C$47,MATCH('PR24 - Water (CW3)'!C249,Water!$A$4:$A$47,0),), "")</f>
        <v>Investigations (water)</v>
      </c>
    </row>
    <row r="250" spans="1:14">
      <c r="A250" t="s">
        <v>274</v>
      </c>
      <c r="B250" t="s">
        <v>961</v>
      </c>
      <c r="C250" t="s">
        <v>962</v>
      </c>
      <c r="D250" t="s">
        <v>300</v>
      </c>
      <c r="E250" t="s">
        <v>933</v>
      </c>
      <c r="F250" s="4">
        <v>4.0270000000000001</v>
      </c>
      <c r="G250" s="4">
        <v>4.5722556061213231</v>
      </c>
      <c r="H250" s="4">
        <v>16.908000000000001</v>
      </c>
      <c r="I250" s="4">
        <v>16.640999999999998</v>
      </c>
      <c r="J250" s="4">
        <v>8.7080000000000002</v>
      </c>
      <c r="K250" s="4">
        <v>8.6669999999999998</v>
      </c>
      <c r="L250" s="4">
        <v>8.67</v>
      </c>
      <c r="M250" s="8">
        <f t="shared" si="3"/>
        <v>4.5722556061213231</v>
      </c>
      <c r="N250" t="str" cm="1">
        <f t="array" ref="N250">IFERROR(INDEX(Water!$C$4:$C$47,MATCH('PR24 - Water (CW3)'!C250,Water!$A$4:$A$47,0),), "")</f>
        <v/>
      </c>
    </row>
    <row r="251" spans="1:14">
      <c r="A251" t="s">
        <v>274</v>
      </c>
      <c r="B251" t="s">
        <v>963</v>
      </c>
      <c r="C251" t="s">
        <v>964</v>
      </c>
      <c r="D251" t="s">
        <v>300</v>
      </c>
      <c r="E251" t="s">
        <v>933</v>
      </c>
      <c r="F251" s="4">
        <v>12.906000000000001</v>
      </c>
      <c r="G251" s="4">
        <v>8.2510000000000012</v>
      </c>
      <c r="H251" s="4">
        <v>3.7930000000000001</v>
      </c>
      <c r="I251" s="4">
        <v>2.8660000000000001</v>
      </c>
      <c r="J251" s="4">
        <v>11.462999999999999</v>
      </c>
      <c r="K251" s="4">
        <v>11.462</v>
      </c>
      <c r="L251" s="4">
        <v>2.8650000000000002</v>
      </c>
      <c r="M251" s="8">
        <f t="shared" si="3"/>
        <v>8.2510000000000012</v>
      </c>
      <c r="N251" t="str" cm="1">
        <f t="array" ref="N251">IFERROR(INDEX(Water!$C$4:$C$47,MATCH('PR24 - Water (CW3)'!C251,Water!$A$4:$A$47,0),), "")</f>
        <v>Supply-side improvements delivering benefits in 2020-2025 (water)</v>
      </c>
    </row>
    <row r="252" spans="1:14">
      <c r="A252" t="s">
        <v>274</v>
      </c>
      <c r="B252" t="s">
        <v>965</v>
      </c>
      <c r="C252" t="s">
        <v>966</v>
      </c>
      <c r="D252" t="s">
        <v>300</v>
      </c>
      <c r="E252" t="s">
        <v>933</v>
      </c>
      <c r="F252" s="4">
        <v>0.2</v>
      </c>
      <c r="G252" s="4">
        <v>0</v>
      </c>
      <c r="H252" s="4">
        <v>0.78</v>
      </c>
      <c r="I252" s="4">
        <v>0.78900000000000003</v>
      </c>
      <c r="J252" s="4">
        <v>0.80100000000000005</v>
      </c>
      <c r="K252" s="4">
        <v>0.81200000000000006</v>
      </c>
      <c r="L252" s="4">
        <v>0.82199999999999995</v>
      </c>
      <c r="M252" s="8">
        <f t="shared" si="3"/>
        <v>0</v>
      </c>
      <c r="N252" t="str" cm="1">
        <f t="array" ref="N252">IFERROR(INDEX(Water!$C$4:$C$47,MATCH('PR24 - Water (CW3)'!C252,Water!$A$4:$A$47,0),), "")</f>
        <v>Demand-side improvements delivering benefits in 2020-2025 (excl leakage and metering) (water)</v>
      </c>
    </row>
    <row r="253" spans="1:14">
      <c r="A253" t="s">
        <v>274</v>
      </c>
      <c r="B253" t="s">
        <v>967</v>
      </c>
      <c r="C253" t="s">
        <v>968</v>
      </c>
      <c r="D253" t="s">
        <v>300</v>
      </c>
      <c r="E253" t="s">
        <v>933</v>
      </c>
      <c r="F253" s="4">
        <v>2.6031668494501381</v>
      </c>
      <c r="G253" s="4">
        <v>0</v>
      </c>
      <c r="H253" s="4">
        <v>11.798999999999999</v>
      </c>
      <c r="I253" s="4">
        <v>12.164999999999999</v>
      </c>
      <c r="J253" s="4">
        <v>14.076000000000001</v>
      </c>
      <c r="K253" s="4">
        <v>12.379</v>
      </c>
      <c r="L253" s="4">
        <v>10.228999999999999</v>
      </c>
      <c r="M253" s="8">
        <f t="shared" si="3"/>
        <v>0</v>
      </c>
      <c r="N253" t="str" cm="1">
        <f t="array" ref="N253">IFERROR(INDEX(Water!$C$4:$C$47,MATCH('PR24 - Water (CW3)'!C253,Water!$A$4:$A$47,0),), "")</f>
        <v>Leakage improvements delivering benefits in 2020-2025 (water)</v>
      </c>
    </row>
    <row r="254" spans="1:14">
      <c r="A254" t="s">
        <v>274</v>
      </c>
      <c r="B254" t="s">
        <v>969</v>
      </c>
      <c r="C254" t="s">
        <v>970</v>
      </c>
      <c r="D254" t="s">
        <v>300</v>
      </c>
      <c r="E254" t="s">
        <v>933</v>
      </c>
      <c r="F254" s="4">
        <v>0</v>
      </c>
      <c r="G254" s="4">
        <v>0</v>
      </c>
      <c r="H254" s="4">
        <v>1.7010000000000001</v>
      </c>
      <c r="I254" s="4">
        <v>1.248</v>
      </c>
      <c r="J254" s="4">
        <v>4.9939999999999998</v>
      </c>
      <c r="K254" s="4">
        <v>6.2409999999999997</v>
      </c>
      <c r="L254" s="4">
        <v>0.27900000000000003</v>
      </c>
      <c r="M254" s="8">
        <f t="shared" si="3"/>
        <v>0</v>
      </c>
      <c r="N254" t="str" cm="1">
        <f t="array" ref="N254">IFERROR(INDEX(Water!$C$4:$C$47,MATCH('PR24 - Water (CW3)'!C254,Water!$A$4:$A$47,0),), "")</f>
        <v>Internal interconnectors delivering benefits in 2020-2025 (water)</v>
      </c>
    </row>
    <row r="255" spans="1:14">
      <c r="A255" t="s">
        <v>274</v>
      </c>
      <c r="B255" t="s">
        <v>971</v>
      </c>
      <c r="C255" t="s">
        <v>972</v>
      </c>
      <c r="D255" t="s">
        <v>300</v>
      </c>
      <c r="E255" t="s">
        <v>933</v>
      </c>
      <c r="F255" s="4">
        <v>0</v>
      </c>
      <c r="G255" s="4">
        <v>0</v>
      </c>
      <c r="H255" s="4">
        <v>5.7880000000000003</v>
      </c>
      <c r="I255" s="4">
        <v>3.06</v>
      </c>
      <c r="J255" s="4">
        <v>9.375</v>
      </c>
      <c r="K255" s="4">
        <v>25.533999999999999</v>
      </c>
      <c r="L255" s="4">
        <v>23.728999999999999</v>
      </c>
      <c r="M255" s="8">
        <f t="shared" si="3"/>
        <v>0</v>
      </c>
      <c r="N255" t="str" cm="1">
        <f t="array" ref="N255">IFERROR(INDEX(Water!$C$4:$C$47,MATCH('PR24 - Water (CW3)'!C255,Water!$A$4:$A$47,0),), "")</f>
        <v>Supply demand balance improvements delivering benefits starting from 2026 (water)</v>
      </c>
    </row>
    <row r="256" spans="1:14">
      <c r="A256" t="s">
        <v>274</v>
      </c>
      <c r="B256" t="s">
        <v>973</v>
      </c>
      <c r="C256" t="s">
        <v>974</v>
      </c>
      <c r="D256" t="s">
        <v>300</v>
      </c>
      <c r="E256" t="s">
        <v>933</v>
      </c>
      <c r="F256" s="4">
        <v>1.3129999999999999</v>
      </c>
      <c r="G256" s="4">
        <v>4.3360000000000003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8">
        <f t="shared" si="3"/>
        <v>4.3360000000000003</v>
      </c>
      <c r="N256" t="str" cm="1">
        <f t="array" ref="N256">IFERROR(INDEX(Water!$C$4:$C$47,MATCH('PR24 - Water (CW3)'!C256,Water!$A$4:$A$47,0),), "")</f>
        <v>Strategic regional water resources (water)</v>
      </c>
    </row>
    <row r="257" spans="1:14">
      <c r="A257" t="s">
        <v>274</v>
      </c>
      <c r="B257" t="s">
        <v>975</v>
      </c>
      <c r="C257" t="s">
        <v>976</v>
      </c>
      <c r="D257" t="s">
        <v>300</v>
      </c>
      <c r="E257" t="s">
        <v>933</v>
      </c>
      <c r="F257" s="4">
        <v>17.022166849450141</v>
      </c>
      <c r="G257" s="4">
        <v>12.587000000000002</v>
      </c>
      <c r="H257" s="4">
        <v>23.861000000000001</v>
      </c>
      <c r="I257" s="4">
        <v>20.128</v>
      </c>
      <c r="J257" s="4">
        <v>40.709000000000003</v>
      </c>
      <c r="K257" s="4">
        <v>56.427999999999997</v>
      </c>
      <c r="L257" s="4">
        <v>37.923999999999999</v>
      </c>
      <c r="M257" s="8">
        <f t="shared" si="3"/>
        <v>12.587000000000002</v>
      </c>
      <c r="N257" t="str" cm="1">
        <f t="array" ref="N257">IFERROR(INDEX(Water!$C$4:$C$47,MATCH('PR24 - Water (CW3)'!C257,Water!$A$4:$A$47,0),), "")</f>
        <v/>
      </c>
    </row>
    <row r="258" spans="1:14">
      <c r="A258" t="s">
        <v>274</v>
      </c>
      <c r="B258" t="s">
        <v>977</v>
      </c>
      <c r="C258" t="s">
        <v>978</v>
      </c>
      <c r="D258" t="s">
        <v>300</v>
      </c>
      <c r="E258" t="s">
        <v>933</v>
      </c>
      <c r="F258" s="4">
        <v>2.0960000000000001</v>
      </c>
      <c r="G258" s="4">
        <v>1.784</v>
      </c>
      <c r="H258" s="4">
        <v>2.0139999999999998</v>
      </c>
      <c r="I258" s="4">
        <v>1.917</v>
      </c>
      <c r="J258" s="4">
        <v>1.833</v>
      </c>
      <c r="K258" s="4">
        <v>1.7609999999999999</v>
      </c>
      <c r="L258" s="4">
        <v>1.698</v>
      </c>
      <c r="M258" s="8">
        <f t="shared" si="3"/>
        <v>1.784</v>
      </c>
      <c r="N258" t="str" cm="1">
        <f t="array" ref="N258">IFERROR(INDEX(Water!$C$4:$C$47,MATCH('PR24 - Water (CW3)'!C258,Water!$A$4:$A$47,0),), "")</f>
        <v>Ignore as captured under 'Total metering expenditure'</v>
      </c>
    </row>
    <row r="259" spans="1:14">
      <c r="A259" t="s">
        <v>274</v>
      </c>
      <c r="B259" t="s">
        <v>979</v>
      </c>
      <c r="C259" t="s">
        <v>980</v>
      </c>
      <c r="D259" t="s">
        <v>300</v>
      </c>
      <c r="E259" t="s">
        <v>933</v>
      </c>
      <c r="F259" s="4">
        <v>0</v>
      </c>
      <c r="G259" s="4">
        <v>0</v>
      </c>
      <c r="H259" s="4">
        <v>2.085</v>
      </c>
      <c r="I259" s="4">
        <v>2.0760000000000001</v>
      </c>
      <c r="J259" s="4">
        <v>2.0659999999999998</v>
      </c>
      <c r="K259" s="4">
        <v>2.0569999999999999</v>
      </c>
      <c r="L259" s="4">
        <v>2.0499999999999998</v>
      </c>
      <c r="M259" s="8">
        <f t="shared" si="3"/>
        <v>0</v>
      </c>
      <c r="N259" t="str" cm="1">
        <f t="array" ref="N259">IFERROR(INDEX(Water!$C$4:$C$47,MATCH('PR24 - Water (CW3)'!C259,Water!$A$4:$A$47,0),), "")</f>
        <v>Ignore as captured under 'Total metering expenditure'</v>
      </c>
    </row>
    <row r="260" spans="1:14">
      <c r="A260" t="s">
        <v>274</v>
      </c>
      <c r="B260" t="s">
        <v>981</v>
      </c>
      <c r="C260" t="s">
        <v>982</v>
      </c>
      <c r="D260" t="s">
        <v>300</v>
      </c>
      <c r="E260" t="s">
        <v>933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8">
        <f t="shared" si="3"/>
        <v>0</v>
      </c>
      <c r="N260" t="str" cm="1">
        <f t="array" ref="N260">IFERROR(INDEX(Water!$C$4:$C$47,MATCH('PR24 - Water (CW3)'!C260,Water!$A$4:$A$47,0),), "")</f>
        <v>Ignore as captured under 'Total metering expenditure'</v>
      </c>
    </row>
    <row r="261" spans="1:14">
      <c r="A261" t="s">
        <v>274</v>
      </c>
      <c r="B261" t="s">
        <v>983</v>
      </c>
      <c r="C261" t="s">
        <v>984</v>
      </c>
      <c r="D261" t="s">
        <v>300</v>
      </c>
      <c r="E261" t="s">
        <v>933</v>
      </c>
      <c r="F261" s="4">
        <v>0.92676608881500833</v>
      </c>
      <c r="G261" s="4">
        <v>0.45800000000000002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8">
        <f t="shared" si="3"/>
        <v>0.45800000000000002</v>
      </c>
      <c r="N261" t="str" cm="1">
        <f t="array" ref="N261">IFERROR(INDEX(Water!$C$4:$C$47,MATCH('PR24 - Water (CW3)'!C261,Water!$A$4:$A$47,0),), "")</f>
        <v>Ignore as captured under 'Total metering expenditure'</v>
      </c>
    </row>
    <row r="262" spans="1:14">
      <c r="A262" t="s">
        <v>274</v>
      </c>
      <c r="B262" t="s">
        <v>985</v>
      </c>
      <c r="C262" t="s">
        <v>986</v>
      </c>
      <c r="D262" t="s">
        <v>300</v>
      </c>
      <c r="E262" t="s">
        <v>933</v>
      </c>
      <c r="F262" s="4">
        <v>3.5134102243902441</v>
      </c>
      <c r="G262" s="4">
        <v>4.8540000000000001</v>
      </c>
      <c r="H262" s="4">
        <v>3.2452025020974462</v>
      </c>
      <c r="I262" s="4">
        <v>3.5370597290670598</v>
      </c>
      <c r="J262" s="4">
        <v>3.8375009921240162</v>
      </c>
      <c r="K262" s="4">
        <v>4.1293582190936293</v>
      </c>
      <c r="L262" s="4">
        <v>4.4212154460632433</v>
      </c>
      <c r="M262" s="8">
        <f t="shared" si="3"/>
        <v>4.8540000000000001</v>
      </c>
      <c r="N262" t="str" cm="1">
        <f t="array" ref="N262">IFERROR(INDEX(Water!$C$4:$C$47,MATCH('PR24 - Water (CW3)'!C262,Water!$A$4:$A$47,0),), "")</f>
        <v>Ignore as captured under 'Total metering expenditure'</v>
      </c>
    </row>
    <row r="263" spans="1:14">
      <c r="A263" t="s">
        <v>274</v>
      </c>
      <c r="B263" t="s">
        <v>987</v>
      </c>
      <c r="C263" t="s">
        <v>988</v>
      </c>
      <c r="D263" t="s">
        <v>300</v>
      </c>
      <c r="E263" t="s">
        <v>933</v>
      </c>
      <c r="F263" s="4">
        <v>1.647882458536585</v>
      </c>
      <c r="G263" s="4">
        <v>1.34565843151333</v>
      </c>
      <c r="H263" s="4">
        <v>1.6797844769909041</v>
      </c>
      <c r="I263" s="4">
        <v>1.8162706507796349</v>
      </c>
      <c r="J263" s="4">
        <v>1.9537568245683661</v>
      </c>
      <c r="K263" s="4">
        <v>2.0902429983570969</v>
      </c>
      <c r="L263" s="4">
        <v>2.226587575754563</v>
      </c>
      <c r="M263" s="8">
        <f t="shared" si="3"/>
        <v>1.34565843151333</v>
      </c>
      <c r="N263" t="str" cm="1">
        <f t="array" ref="N263">IFERROR(INDEX(Water!$C$4:$C$47,MATCH('PR24 - Water (CW3)'!C263,Water!$A$4:$A$47,0),), "")</f>
        <v>Ignore as captured under 'Total metering expenditure'</v>
      </c>
    </row>
    <row r="264" spans="1:14">
      <c r="A264" t="s">
        <v>274</v>
      </c>
      <c r="B264" t="s">
        <v>989</v>
      </c>
      <c r="C264" t="s">
        <v>990</v>
      </c>
      <c r="D264" t="s">
        <v>300</v>
      </c>
      <c r="E264" t="s">
        <v>933</v>
      </c>
      <c r="F264" s="4">
        <v>0.10923391118499171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8">
        <f t="shared" ref="M264:M327" si="4">SUM(G264)</f>
        <v>0</v>
      </c>
      <c r="N264" t="str" cm="1">
        <f t="array" ref="N264">IFERROR(INDEX(Water!$C$4:$C$47,MATCH('PR24 - Water (CW3)'!C264,Water!$A$4:$A$47,0),), "")</f>
        <v>Ignore as captured under 'Total metering expenditure'</v>
      </c>
    </row>
    <row r="265" spans="1:14">
      <c r="A265" t="s">
        <v>274</v>
      </c>
      <c r="B265" t="s">
        <v>991</v>
      </c>
      <c r="C265" t="s">
        <v>992</v>
      </c>
      <c r="D265" t="s">
        <v>300</v>
      </c>
      <c r="E265" t="s">
        <v>933</v>
      </c>
      <c r="F265" s="4">
        <v>0.35793658536585371</v>
      </c>
      <c r="G265" s="4">
        <v>0.43099999999999999</v>
      </c>
      <c r="H265" s="4">
        <v>0.48742782772012549</v>
      </c>
      <c r="I265" s="4">
        <v>0.5264276788757446</v>
      </c>
      <c r="J265" s="4">
        <v>0.56642842863914766</v>
      </c>
      <c r="K265" s="4">
        <v>0.60542827979476677</v>
      </c>
      <c r="L265" s="4">
        <v>0.64642813095038565</v>
      </c>
      <c r="M265" s="8">
        <f t="shared" si="4"/>
        <v>0.43099999999999999</v>
      </c>
      <c r="N265" t="str" cm="1">
        <f t="array" ref="N265">IFERROR(INDEX(Water!$C$4:$C$47,MATCH('PR24 - Water (CW3)'!C265,Water!$A$4:$A$47,0),), "")</f>
        <v>Ignore as captured under 'Total metering expenditure'</v>
      </c>
    </row>
    <row r="266" spans="1:14">
      <c r="A266" t="s">
        <v>274</v>
      </c>
      <c r="B266" t="s">
        <v>993</v>
      </c>
      <c r="C266" t="s">
        <v>994</v>
      </c>
      <c r="D266" t="s">
        <v>300</v>
      </c>
      <c r="E266" t="s">
        <v>933</v>
      </c>
      <c r="F266" s="4">
        <v>3.9770731707317077E-2</v>
      </c>
      <c r="G266" s="4">
        <v>7.1637348650500999E-3</v>
      </c>
      <c r="H266" s="4">
        <v>6.1610009819358089E-2</v>
      </c>
      <c r="I266" s="4">
        <v>6.1610009819358089E-2</v>
      </c>
      <c r="J266" s="4">
        <v>6.2468413428092263E-2</v>
      </c>
      <c r="K266" s="4">
        <v>6.3326817036826397E-2</v>
      </c>
      <c r="L266" s="4">
        <v>6.4185220645560551E-2</v>
      </c>
      <c r="M266" s="8">
        <f t="shared" si="4"/>
        <v>7.1637348650500999E-3</v>
      </c>
      <c r="N266" t="str" cm="1">
        <f t="array" ref="N266">IFERROR(INDEX(Water!$C$4:$C$47,MATCH('PR24 - Water (CW3)'!C266,Water!$A$4:$A$47,0),), "")</f>
        <v>Ignore as captured under 'Total metering expenditure'</v>
      </c>
    </row>
    <row r="267" spans="1:14">
      <c r="A267" t="s">
        <v>274</v>
      </c>
      <c r="B267" t="s">
        <v>995</v>
      </c>
      <c r="C267" t="s">
        <v>996</v>
      </c>
      <c r="D267" t="s">
        <v>300</v>
      </c>
      <c r="E267" t="s">
        <v>933</v>
      </c>
      <c r="F267" s="4">
        <v>0</v>
      </c>
      <c r="G267" s="4">
        <v>0</v>
      </c>
      <c r="H267" s="4">
        <v>0.85399999999999998</v>
      </c>
      <c r="I267" s="4">
        <v>1.1220000000000001</v>
      </c>
      <c r="J267" s="4">
        <v>1.419</v>
      </c>
      <c r="K267" s="4">
        <v>1.5780000000000001</v>
      </c>
      <c r="L267" s="4">
        <v>1.9159999999999999</v>
      </c>
      <c r="M267" s="8">
        <f t="shared" si="4"/>
        <v>0</v>
      </c>
      <c r="N267" t="str" cm="1">
        <f t="array" ref="N267">IFERROR(INDEX(Water!$C$4:$C$47,MATCH('PR24 - Water (CW3)'!C267,Water!$A$4:$A$47,0),), "")</f>
        <v>Ignore as captured under 'Total metering expenditure'</v>
      </c>
    </row>
    <row r="268" spans="1:14">
      <c r="A268" t="s">
        <v>274</v>
      </c>
      <c r="B268" t="s">
        <v>997</v>
      </c>
      <c r="C268" t="s">
        <v>998</v>
      </c>
      <c r="D268" t="s">
        <v>300</v>
      </c>
      <c r="E268" t="s">
        <v>933</v>
      </c>
      <c r="F268" s="4">
        <v>8.6910000000000025</v>
      </c>
      <c r="G268" s="4">
        <v>8.8798221663783803</v>
      </c>
      <c r="H268" s="4">
        <v>10.42702481662783</v>
      </c>
      <c r="I268" s="4">
        <v>11.056368068541801</v>
      </c>
      <c r="J268" s="4">
        <v>11.738154658759621</v>
      </c>
      <c r="K268" s="4">
        <v>12.28435631428232</v>
      </c>
      <c r="L268" s="4">
        <v>13.022416373413749</v>
      </c>
      <c r="M268" s="8">
        <f t="shared" si="4"/>
        <v>8.8798221663783803</v>
      </c>
      <c r="N268" t="str" cm="1">
        <f t="array" ref="N268">IFERROR(INDEX(Water!$C$4:$C$47,MATCH('PR24 - Water (CW3)'!C268,Water!$A$4:$A$47,0),), "")</f>
        <v>Total metering expenditure  (water)</v>
      </c>
    </row>
    <row r="269" spans="1:14">
      <c r="A269" t="s">
        <v>274</v>
      </c>
      <c r="B269" t="s">
        <v>999</v>
      </c>
      <c r="C269" t="s">
        <v>1000</v>
      </c>
      <c r="D269" t="s">
        <v>300</v>
      </c>
      <c r="E269" t="s">
        <v>933</v>
      </c>
      <c r="F269" s="4">
        <v>0.28399999999999997</v>
      </c>
      <c r="G269" s="4">
        <v>1.028689721394596</v>
      </c>
      <c r="H269" s="4">
        <v>18.861000000000001</v>
      </c>
      <c r="I269" s="4">
        <v>14.311</v>
      </c>
      <c r="J269" s="4">
        <v>4.3419999999999996</v>
      </c>
      <c r="K269" s="4">
        <v>11.484</v>
      </c>
      <c r="L269" s="4">
        <v>11.499000000000001</v>
      </c>
      <c r="M269" s="8">
        <f t="shared" si="4"/>
        <v>1.028689721394596</v>
      </c>
      <c r="N269" t="str" cm="1">
        <f t="array" ref="N269">IFERROR(INDEX(Water!$C$4:$C$47,MATCH('PR24 - Water (CW3)'!C269,Water!$A$4:$A$47,0),), "")</f>
        <v>Improvments to taste, odour and colour (water)</v>
      </c>
    </row>
    <row r="270" spans="1:14">
      <c r="A270" t="s">
        <v>274</v>
      </c>
      <c r="B270" t="s">
        <v>1001</v>
      </c>
      <c r="C270" t="s">
        <v>1002</v>
      </c>
      <c r="D270" t="s">
        <v>300</v>
      </c>
      <c r="E270" t="s">
        <v>933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8">
        <f t="shared" si="4"/>
        <v>0</v>
      </c>
      <c r="N270" t="str" cm="1">
        <f t="array" ref="N270">IFERROR(INDEX(Water!$C$4:$C$47,MATCH('PR24 - Water (CW3)'!C270,Water!$A$4:$A$47,0),), "")</f>
        <v>Improvments to taste, odour and colour (water)</v>
      </c>
    </row>
    <row r="271" spans="1:14">
      <c r="A271" t="s">
        <v>274</v>
      </c>
      <c r="B271" t="s">
        <v>1003</v>
      </c>
      <c r="C271" t="s">
        <v>1004</v>
      </c>
      <c r="D271" t="s">
        <v>300</v>
      </c>
      <c r="E271" t="s">
        <v>933</v>
      </c>
      <c r="F271" s="4">
        <v>41.304784835170032</v>
      </c>
      <c r="G271" s="4">
        <v>43.04</v>
      </c>
      <c r="H271" s="4">
        <v>13.625</v>
      </c>
      <c r="I271" s="4">
        <v>12.182</v>
      </c>
      <c r="J271" s="4">
        <v>3.6179999999999999</v>
      </c>
      <c r="K271" s="4">
        <v>6.677999999999999</v>
      </c>
      <c r="L271" s="4">
        <v>6.7389999999999999</v>
      </c>
      <c r="M271" s="8">
        <f t="shared" si="4"/>
        <v>43.04</v>
      </c>
      <c r="N271" t="str" cm="1">
        <f t="array" ref="N271">IFERROR(INDEX(Water!$C$4:$C$47,MATCH('PR24 - Water (CW3)'!C271,Water!$A$4:$A$47,0),), "")</f>
        <v>Addressing raw water deterioration (total) (water)</v>
      </c>
    </row>
    <row r="272" spans="1:14">
      <c r="A272" t="s">
        <v>274</v>
      </c>
      <c r="B272" t="s">
        <v>1005</v>
      </c>
      <c r="C272" t="s">
        <v>1006</v>
      </c>
      <c r="D272" t="s">
        <v>300</v>
      </c>
      <c r="E272" t="s">
        <v>933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8">
        <f t="shared" si="4"/>
        <v>0</v>
      </c>
      <c r="N272" t="str" cm="1">
        <f t="array" ref="N272">IFERROR(INDEX(Water!$C$4:$C$47,MATCH('PR24 - Water (CW3)'!C272,Water!$A$4:$A$47,0),), "")</f>
        <v>Addressing raw water deterioration (total) (water)</v>
      </c>
    </row>
    <row r="273" spans="1:14">
      <c r="A273" t="s">
        <v>274</v>
      </c>
      <c r="B273" t="s">
        <v>1007</v>
      </c>
      <c r="C273" t="s">
        <v>1008</v>
      </c>
      <c r="D273" t="s">
        <v>300</v>
      </c>
      <c r="E273" t="s">
        <v>933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8">
        <f t="shared" si="4"/>
        <v>0</v>
      </c>
      <c r="N273" t="str" cm="1">
        <f t="array" ref="N273">IFERROR(INDEX(Water!$C$4:$C$47,MATCH('PR24 - Water (CW3)'!C273,Water!$A$4:$A$47,0),), "")</f>
        <v>Meeting lead standards (Total) (water)</v>
      </c>
    </row>
    <row r="274" spans="1:14">
      <c r="A274" t="s">
        <v>274</v>
      </c>
      <c r="B274" t="s">
        <v>1009</v>
      </c>
      <c r="C274" t="s">
        <v>1010</v>
      </c>
      <c r="D274" t="s">
        <v>300</v>
      </c>
      <c r="E274" t="s">
        <v>933</v>
      </c>
      <c r="F274" s="4">
        <v>7.2814889769338853</v>
      </c>
      <c r="G274" s="4">
        <v>8.9149999999999991</v>
      </c>
      <c r="H274" s="4">
        <v>2.0670000000000002</v>
      </c>
      <c r="I274" s="4">
        <v>2.0670000000000002</v>
      </c>
      <c r="J274" s="4">
        <v>2.0670000000000002</v>
      </c>
      <c r="K274" s="4">
        <v>2.0670000000000002</v>
      </c>
      <c r="L274" s="4">
        <v>2.0680000000000001</v>
      </c>
      <c r="M274" s="8">
        <f t="shared" si="4"/>
        <v>8.9149999999999991</v>
      </c>
      <c r="N274" t="str" cm="1">
        <f t="array" ref="N274">IFERROR(INDEX(Water!$C$4:$C$47,MATCH('PR24 - Water (CW3)'!C274,Water!$A$4:$A$47,0),), "")</f>
        <v>Meeting lead standards (Total) (water)</v>
      </c>
    </row>
    <row r="275" spans="1:14">
      <c r="A275" t="s">
        <v>274</v>
      </c>
      <c r="B275" t="s">
        <v>1011</v>
      </c>
      <c r="C275" t="s">
        <v>1012</v>
      </c>
      <c r="D275" t="s">
        <v>300</v>
      </c>
      <c r="E275" t="s">
        <v>933</v>
      </c>
      <c r="F275" s="4">
        <v>0</v>
      </c>
      <c r="G275" s="4">
        <v>0</v>
      </c>
      <c r="H275" s="4">
        <v>4.1340000000000003</v>
      </c>
      <c r="I275" s="4">
        <v>4.1340000000000003</v>
      </c>
      <c r="J275" s="4">
        <v>4.1349999999999998</v>
      </c>
      <c r="K275" s="4">
        <v>4.1340000000000003</v>
      </c>
      <c r="L275" s="4">
        <v>4.1340000000000003</v>
      </c>
      <c r="M275" s="8">
        <f t="shared" si="4"/>
        <v>0</v>
      </c>
      <c r="N275" t="str" cm="1">
        <f t="array" ref="N275">IFERROR(INDEX(Water!$C$4:$C$47,MATCH('PR24 - Water (CW3)'!C275,Water!$A$4:$A$47,0),), "")</f>
        <v>Meeting lead standards (Total) (water)</v>
      </c>
    </row>
    <row r="276" spans="1:14">
      <c r="A276" t="s">
        <v>274</v>
      </c>
      <c r="B276" t="s">
        <v>1013</v>
      </c>
      <c r="C276" t="s">
        <v>1014</v>
      </c>
      <c r="D276" t="s">
        <v>300</v>
      </c>
      <c r="E276" t="s">
        <v>933</v>
      </c>
      <c r="F276" s="4">
        <v>0</v>
      </c>
      <c r="G276" s="4">
        <v>0</v>
      </c>
      <c r="H276" s="4">
        <v>2.0670000000000002</v>
      </c>
      <c r="I276" s="4">
        <v>2.0670000000000002</v>
      </c>
      <c r="J276" s="4">
        <v>2.0670000000000002</v>
      </c>
      <c r="K276" s="4">
        <v>2.0670000000000002</v>
      </c>
      <c r="L276" s="4">
        <v>2.0670000000000002</v>
      </c>
      <c r="M276" s="8">
        <f t="shared" si="4"/>
        <v>0</v>
      </c>
      <c r="N276" t="str" cm="1">
        <f t="array" ref="N276">IFERROR(INDEX(Water!$C$4:$C$47,MATCH('PR24 - Water (CW3)'!C276,Water!$A$4:$A$47,0),), "")</f>
        <v>Meeting lead standards (Total) (water)</v>
      </c>
    </row>
    <row r="277" spans="1:14">
      <c r="A277" t="s">
        <v>274</v>
      </c>
      <c r="B277" t="s">
        <v>1015</v>
      </c>
      <c r="C277" t="s">
        <v>1016</v>
      </c>
      <c r="D277" t="s">
        <v>300</v>
      </c>
      <c r="E277" t="s">
        <v>933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8">
        <f t="shared" si="4"/>
        <v>0</v>
      </c>
      <c r="N277" t="str" cm="1">
        <f t="array" ref="N277">IFERROR(INDEX(Water!$C$4:$C$47,MATCH('PR24 - Water (CW3)'!C277,Water!$A$4:$A$47,0),), "")</f>
        <v>Meeting lead standards (Total) (water)</v>
      </c>
    </row>
    <row r="278" spans="1:14">
      <c r="A278" t="s">
        <v>274</v>
      </c>
      <c r="B278" t="s">
        <v>1017</v>
      </c>
      <c r="C278" t="s">
        <v>1018</v>
      </c>
      <c r="D278" t="s">
        <v>300</v>
      </c>
      <c r="E278" t="s">
        <v>933</v>
      </c>
      <c r="F278" s="4">
        <v>28.991</v>
      </c>
      <c r="G278" s="4">
        <v>29.167999999999999</v>
      </c>
      <c r="H278" s="4">
        <v>6.7629999999999999</v>
      </c>
      <c r="I278" s="4">
        <v>9.6910000000000007</v>
      </c>
      <c r="J278" s="4">
        <v>19.303999999999998</v>
      </c>
      <c r="K278" s="4">
        <v>20.849</v>
      </c>
      <c r="L278" s="4">
        <v>20.254999999999999</v>
      </c>
      <c r="M278" s="8">
        <f t="shared" si="4"/>
        <v>29.167999999999999</v>
      </c>
      <c r="N278" t="str" cm="1">
        <f t="array" ref="N278">IFERROR(INDEX(Water!$C$4:$C$47,MATCH('PR24 - Water (CW3)'!C278,Water!$A$4:$A$47,0),), "")</f>
        <v>Enhancing resilience to low probability high consequence events (water)</v>
      </c>
    </row>
    <row r="279" spans="1:14">
      <c r="A279" t="s">
        <v>274</v>
      </c>
      <c r="B279" t="s">
        <v>1019</v>
      </c>
      <c r="C279" t="s">
        <v>1020</v>
      </c>
      <c r="D279" t="s">
        <v>300</v>
      </c>
      <c r="E279" t="s">
        <v>933</v>
      </c>
      <c r="F279" s="4">
        <v>0.41199999999999998</v>
      </c>
      <c r="G279" s="4">
        <v>0</v>
      </c>
      <c r="H279" s="4">
        <v>0.56200000000000006</v>
      </c>
      <c r="I279" s="4">
        <v>0.56200000000000006</v>
      </c>
      <c r="J279" s="4">
        <v>0.56200000000000006</v>
      </c>
      <c r="K279" s="4">
        <v>0.56099999999999994</v>
      </c>
      <c r="L279" s="4">
        <v>0.56200000000000006</v>
      </c>
      <c r="M279" s="8">
        <f t="shared" si="4"/>
        <v>0</v>
      </c>
      <c r="N279" t="str" cm="1">
        <f t="array" ref="N279">IFERROR(INDEX(Water!$C$4:$C$47,MATCH('PR24 - Water (CW3)'!C279,Water!$A$4:$A$47,0),), "")</f>
        <v>Security - SEMD (water)</v>
      </c>
    </row>
    <row r="280" spans="1:14">
      <c r="A280" t="s">
        <v>274</v>
      </c>
      <c r="B280" t="s">
        <v>1021</v>
      </c>
      <c r="C280" t="s">
        <v>1022</v>
      </c>
      <c r="D280" t="s">
        <v>300</v>
      </c>
      <c r="E280" t="s">
        <v>933</v>
      </c>
      <c r="F280" s="4">
        <v>0</v>
      </c>
      <c r="G280" s="4">
        <v>0</v>
      </c>
      <c r="H280" s="4">
        <v>2.0720000000000001</v>
      </c>
      <c r="I280" s="4">
        <v>2.044</v>
      </c>
      <c r="J280" s="4">
        <v>2.0699999999999998</v>
      </c>
      <c r="K280" s="4">
        <v>2.0139999999999998</v>
      </c>
      <c r="L280" s="4">
        <v>2.0129999999999999</v>
      </c>
      <c r="M280" s="8">
        <f t="shared" si="4"/>
        <v>0</v>
      </c>
      <c r="N280" t="str" cm="1">
        <f t="array" ref="N280">IFERROR(INDEX(Water!$C$4:$C$47,MATCH('PR24 - Water (CW3)'!C280,Water!$A$4:$A$47,0),), "")</f>
        <v>Security - Non-SEMD (water)</v>
      </c>
    </row>
    <row r="281" spans="1:14">
      <c r="A281" t="s">
        <v>274</v>
      </c>
      <c r="B281" t="s">
        <v>1023</v>
      </c>
      <c r="C281" t="s">
        <v>1024</v>
      </c>
      <c r="D281" t="s">
        <v>300</v>
      </c>
      <c r="E281" t="s">
        <v>933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8">
        <f t="shared" si="4"/>
        <v>0</v>
      </c>
      <c r="N281" t="str" cm="1">
        <f t="array" ref="N281">IFERROR(INDEX(Water!$C$4:$C$47,MATCH('PR24 - Water (CW3)'!C281,Water!$A$4:$A$47,0),), "")</f>
        <v>N/A</v>
      </c>
    </row>
    <row r="282" spans="1:14">
      <c r="A282" t="s">
        <v>274</v>
      </c>
      <c r="B282" t="s">
        <v>1025</v>
      </c>
      <c r="C282" t="s">
        <v>1026</v>
      </c>
      <c r="D282" t="s">
        <v>300</v>
      </c>
      <c r="E282" t="s">
        <v>933</v>
      </c>
      <c r="F282" s="4">
        <v>115.2864406615541</v>
      </c>
      <c r="G282" s="4">
        <v>117.89176749389428</v>
      </c>
      <c r="H282" s="4">
        <v>101.57002481662779</v>
      </c>
      <c r="I282" s="4">
        <v>95.107368068541803</v>
      </c>
      <c r="J282" s="4">
        <v>99.543154658759619</v>
      </c>
      <c r="K282" s="4">
        <v>127.4563563142823</v>
      </c>
      <c r="L282" s="4">
        <v>109.17741637341371</v>
      </c>
      <c r="M282" s="8">
        <f t="shared" si="4"/>
        <v>117.89176749389428</v>
      </c>
      <c r="N282" t="str" cm="1">
        <f t="array" ref="N282">IFERROR(INDEX(Water!$C$4:$C$47,MATCH('PR24 - Water (CW3)'!C282,Water!$A$4:$A$47,0),), "")</f>
        <v/>
      </c>
    </row>
    <row r="283" spans="1:14">
      <c r="A283" t="s">
        <v>1027</v>
      </c>
      <c r="B283" t="s">
        <v>935</v>
      </c>
      <c r="C283" t="s">
        <v>936</v>
      </c>
      <c r="D283" t="s">
        <v>300</v>
      </c>
      <c r="E283" t="s">
        <v>933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8">
        <f t="shared" si="4"/>
        <v>0</v>
      </c>
      <c r="N283" t="str" cm="1">
        <f t="array" ref="N283">IFERROR(INDEX(Water!$C$4:$C$47,MATCH('PR24 - Water (CW3)'!C283,Water!$A$4:$A$47,0),), "")</f>
        <v>Ecological improvements at abstractions (water)</v>
      </c>
    </row>
    <row r="284" spans="1:14">
      <c r="A284" t="s">
        <v>1027</v>
      </c>
      <c r="B284" t="s">
        <v>937</v>
      </c>
      <c r="C284" t="s">
        <v>938</v>
      </c>
      <c r="D284" t="s">
        <v>300</v>
      </c>
      <c r="E284" t="s">
        <v>933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8">
        <f t="shared" si="4"/>
        <v>0</v>
      </c>
      <c r="N284" t="str" cm="1">
        <f t="array" ref="N284">IFERROR(INDEX(Water!$C$4:$C$47,MATCH('PR24 - Water (CW3)'!C284,Water!$A$4:$A$47,0),), "")</f>
        <v>Eels Regulations (measures at intakes) (water)</v>
      </c>
    </row>
    <row r="285" spans="1:14">
      <c r="A285" t="s">
        <v>1027</v>
      </c>
      <c r="B285" t="s">
        <v>939</v>
      </c>
      <c r="C285" t="s">
        <v>940</v>
      </c>
      <c r="D285" t="s">
        <v>300</v>
      </c>
      <c r="E285" t="s">
        <v>933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8">
        <f t="shared" si="4"/>
        <v>0</v>
      </c>
      <c r="N285" t="str" cm="1">
        <f t="array" ref="N285">IFERROR(INDEX(Water!$C$4:$C$47,MATCH('PR24 - Water (CW3)'!C285,Water!$A$4:$A$47,0),), "")</f>
        <v>Eels Regulations (measures at intakes) (water)</v>
      </c>
    </row>
    <row r="286" spans="1:14">
      <c r="A286" t="s">
        <v>1027</v>
      </c>
      <c r="B286" t="s">
        <v>941</v>
      </c>
      <c r="C286" t="s">
        <v>942</v>
      </c>
      <c r="D286" t="s">
        <v>300</v>
      </c>
      <c r="E286" t="s">
        <v>933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8">
        <f t="shared" si="4"/>
        <v>0</v>
      </c>
      <c r="N286" t="str" cm="1">
        <f t="array" ref="N286">IFERROR(INDEX(Water!$C$4:$C$47,MATCH('PR24 - Water (CW3)'!C286,Water!$A$4:$A$47,0),), "")</f>
        <v>Invasive Non Native Species (water)</v>
      </c>
    </row>
    <row r="287" spans="1:14">
      <c r="A287" t="s">
        <v>1027</v>
      </c>
      <c r="B287" t="s">
        <v>943</v>
      </c>
      <c r="C287" t="s">
        <v>944</v>
      </c>
      <c r="D287" t="s">
        <v>300</v>
      </c>
      <c r="E287" t="s">
        <v>933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8">
        <f t="shared" si="4"/>
        <v>0</v>
      </c>
      <c r="N287" t="str" cm="1">
        <f t="array" ref="N287">IFERROR(INDEX(Water!$C$4:$C$47,MATCH('PR24 - Water (CW3)'!C287,Water!$A$4:$A$47,0),), "")</f>
        <v>Drinking Water Protected Areas (schemes) (water)</v>
      </c>
    </row>
    <row r="288" spans="1:14">
      <c r="A288" t="s">
        <v>1027</v>
      </c>
      <c r="B288" t="s">
        <v>945</v>
      </c>
      <c r="C288" t="s">
        <v>946</v>
      </c>
      <c r="D288" t="s">
        <v>300</v>
      </c>
      <c r="E288" t="s">
        <v>933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8">
        <f t="shared" si="4"/>
        <v>0</v>
      </c>
      <c r="N288" t="str" cm="1">
        <f t="array" ref="N288">IFERROR(INDEX(Water!$C$4:$C$47,MATCH('PR24 - Water (CW3)'!C288,Water!$A$4:$A$47,0),), "")</f>
        <v>Water Framework Directive measure (water)</v>
      </c>
    </row>
    <row r="289" spans="1:14">
      <c r="A289" t="s">
        <v>1027</v>
      </c>
      <c r="B289" t="s">
        <v>947</v>
      </c>
      <c r="C289" t="s">
        <v>948</v>
      </c>
      <c r="D289" t="s">
        <v>300</v>
      </c>
      <c r="E289" t="s">
        <v>933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8">
        <f t="shared" si="4"/>
        <v>0</v>
      </c>
      <c r="N289" t="str" cm="1">
        <f t="array" ref="N289">IFERROR(INDEX(Water!$C$4:$C$47,MATCH('PR24 - Water (CW3)'!C289,Water!$A$4:$A$47,0),), "")</f>
        <v>Ecological improvements at abstractions (water)</v>
      </c>
    </row>
    <row r="290" spans="1:14">
      <c r="A290" t="s">
        <v>1027</v>
      </c>
      <c r="B290" t="s">
        <v>949</v>
      </c>
      <c r="C290" t="s">
        <v>950</v>
      </c>
      <c r="D290" t="s">
        <v>300</v>
      </c>
      <c r="E290" t="s">
        <v>933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8">
        <f t="shared" si="4"/>
        <v>0</v>
      </c>
      <c r="N290" t="str" cm="1">
        <f t="array" ref="N290">IFERROR(INDEX(Water!$C$4:$C$47,MATCH('PR24 - Water (CW3)'!C290,Water!$A$4:$A$47,0),), "")</f>
        <v>N/A</v>
      </c>
    </row>
    <row r="291" spans="1:14">
      <c r="A291" t="s">
        <v>1027</v>
      </c>
      <c r="B291" t="s">
        <v>951</v>
      </c>
      <c r="C291" t="s">
        <v>952</v>
      </c>
      <c r="D291" t="s">
        <v>300</v>
      </c>
      <c r="E291" t="s">
        <v>933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8">
        <f t="shared" si="4"/>
        <v>0</v>
      </c>
      <c r="N291" t="str" cm="1">
        <f t="array" ref="N291">IFERROR(INDEX(Water!$C$4:$C$47,MATCH('PR24 - Water (CW3)'!C291,Water!$A$4:$A$47,0),), "")</f>
        <v>N/A</v>
      </c>
    </row>
    <row r="292" spans="1:14">
      <c r="A292" t="s">
        <v>1027</v>
      </c>
      <c r="B292" t="s">
        <v>953</v>
      </c>
      <c r="C292" t="s">
        <v>954</v>
      </c>
      <c r="D292" t="s">
        <v>300</v>
      </c>
      <c r="E292" t="s">
        <v>933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8">
        <f t="shared" si="4"/>
        <v>0</v>
      </c>
      <c r="N292" t="str" cm="1">
        <f t="array" ref="N292">IFERROR(INDEX(Water!$C$4:$C$47,MATCH('PR24 - Water (CW3)'!C292,Water!$A$4:$A$47,0),), "")</f>
        <v>Ignore as captured under 'Investigations total'</v>
      </c>
    </row>
    <row r="293" spans="1:14">
      <c r="A293" t="s">
        <v>1027</v>
      </c>
      <c r="B293" t="s">
        <v>955</v>
      </c>
      <c r="C293" t="s">
        <v>956</v>
      </c>
      <c r="D293" t="s">
        <v>300</v>
      </c>
      <c r="E293" t="s">
        <v>933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8">
        <f t="shared" si="4"/>
        <v>0</v>
      </c>
      <c r="N293" t="str" cm="1">
        <f t="array" ref="N293">IFERROR(INDEX(Water!$C$4:$C$47,MATCH('PR24 - Water (CW3)'!C293,Water!$A$4:$A$47,0),), "")</f>
        <v>Ignore as captured under 'Investigations total'</v>
      </c>
    </row>
    <row r="294" spans="1:14">
      <c r="A294" t="s">
        <v>1027</v>
      </c>
      <c r="B294" t="s">
        <v>957</v>
      </c>
      <c r="C294" t="s">
        <v>958</v>
      </c>
      <c r="D294" t="s">
        <v>300</v>
      </c>
      <c r="E294" t="s">
        <v>933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8">
        <f t="shared" si="4"/>
        <v>0</v>
      </c>
      <c r="N294" t="str" cm="1">
        <f t="array" ref="N294">IFERROR(INDEX(Water!$C$4:$C$47,MATCH('PR24 - Water (CW3)'!C294,Water!$A$4:$A$47,0),), "")</f>
        <v>Ignore as captured under 'Investigations total'</v>
      </c>
    </row>
    <row r="295" spans="1:14">
      <c r="A295" t="s">
        <v>1027</v>
      </c>
      <c r="B295" t="s">
        <v>959</v>
      </c>
      <c r="C295" t="s">
        <v>960</v>
      </c>
      <c r="D295" t="s">
        <v>300</v>
      </c>
      <c r="E295" t="s">
        <v>933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8">
        <f t="shared" si="4"/>
        <v>0</v>
      </c>
      <c r="N295" t="str" cm="1">
        <f t="array" ref="N295">IFERROR(INDEX(Water!$C$4:$C$47,MATCH('PR24 - Water (CW3)'!C295,Water!$A$4:$A$47,0),), "")</f>
        <v>Investigations (water)</v>
      </c>
    </row>
    <row r="296" spans="1:14">
      <c r="A296" t="s">
        <v>1027</v>
      </c>
      <c r="B296" t="s">
        <v>961</v>
      </c>
      <c r="C296" t="s">
        <v>962</v>
      </c>
      <c r="D296" t="s">
        <v>300</v>
      </c>
      <c r="E296" t="s">
        <v>933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8">
        <f t="shared" si="4"/>
        <v>0</v>
      </c>
      <c r="N296" t="str" cm="1">
        <f t="array" ref="N296">IFERROR(INDEX(Water!$C$4:$C$47,MATCH('PR24 - Water (CW3)'!C296,Water!$A$4:$A$47,0),), "")</f>
        <v/>
      </c>
    </row>
    <row r="297" spans="1:14">
      <c r="A297" t="s">
        <v>1027</v>
      </c>
      <c r="B297" t="s">
        <v>963</v>
      </c>
      <c r="C297" t="s">
        <v>964</v>
      </c>
      <c r="D297" t="s">
        <v>300</v>
      </c>
      <c r="E297" t="s">
        <v>933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8">
        <f t="shared" si="4"/>
        <v>0</v>
      </c>
      <c r="N297" t="str" cm="1">
        <f t="array" ref="N297">IFERROR(INDEX(Water!$C$4:$C$47,MATCH('PR24 - Water (CW3)'!C297,Water!$A$4:$A$47,0),), "")</f>
        <v>Supply-side improvements delivering benefits in 2020-2025 (water)</v>
      </c>
    </row>
    <row r="298" spans="1:14">
      <c r="A298" t="s">
        <v>1027</v>
      </c>
      <c r="B298" t="s">
        <v>965</v>
      </c>
      <c r="C298" t="s">
        <v>966</v>
      </c>
      <c r="D298" t="s">
        <v>300</v>
      </c>
      <c r="E298" t="s">
        <v>933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8">
        <f t="shared" si="4"/>
        <v>0</v>
      </c>
      <c r="N298" t="str" cm="1">
        <f t="array" ref="N298">IFERROR(INDEX(Water!$C$4:$C$47,MATCH('PR24 - Water (CW3)'!C298,Water!$A$4:$A$47,0),), "")</f>
        <v>Demand-side improvements delivering benefits in 2020-2025 (excl leakage and metering) (water)</v>
      </c>
    </row>
    <row r="299" spans="1:14">
      <c r="A299" t="s">
        <v>1027</v>
      </c>
      <c r="B299" t="s">
        <v>967</v>
      </c>
      <c r="C299" t="s">
        <v>968</v>
      </c>
      <c r="D299" t="s">
        <v>300</v>
      </c>
      <c r="E299" t="s">
        <v>933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8">
        <f t="shared" si="4"/>
        <v>0</v>
      </c>
      <c r="N299" t="str" cm="1">
        <f t="array" ref="N299">IFERROR(INDEX(Water!$C$4:$C$47,MATCH('PR24 - Water (CW3)'!C299,Water!$A$4:$A$47,0),), "")</f>
        <v>Leakage improvements delivering benefits in 2020-2025 (water)</v>
      </c>
    </row>
    <row r="300" spans="1:14">
      <c r="A300" t="s">
        <v>1027</v>
      </c>
      <c r="B300" t="s">
        <v>969</v>
      </c>
      <c r="C300" t="s">
        <v>970</v>
      </c>
      <c r="D300" t="s">
        <v>300</v>
      </c>
      <c r="E300" t="s">
        <v>933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8">
        <f t="shared" si="4"/>
        <v>0</v>
      </c>
      <c r="N300" t="str" cm="1">
        <f t="array" ref="N300">IFERROR(INDEX(Water!$C$4:$C$47,MATCH('PR24 - Water (CW3)'!C300,Water!$A$4:$A$47,0),), "")</f>
        <v>Internal interconnectors delivering benefits in 2020-2025 (water)</v>
      </c>
    </row>
    <row r="301" spans="1:14">
      <c r="A301" t="s">
        <v>1027</v>
      </c>
      <c r="B301" t="s">
        <v>971</v>
      </c>
      <c r="C301" t="s">
        <v>972</v>
      </c>
      <c r="D301" t="s">
        <v>300</v>
      </c>
      <c r="E301" t="s">
        <v>933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8">
        <f t="shared" si="4"/>
        <v>0</v>
      </c>
      <c r="N301" t="str" cm="1">
        <f t="array" ref="N301">IFERROR(INDEX(Water!$C$4:$C$47,MATCH('PR24 - Water (CW3)'!C301,Water!$A$4:$A$47,0),), "")</f>
        <v>Supply demand balance improvements delivering benefits starting from 2026 (water)</v>
      </c>
    </row>
    <row r="302" spans="1:14">
      <c r="A302" t="s">
        <v>1027</v>
      </c>
      <c r="B302" t="s">
        <v>973</v>
      </c>
      <c r="C302" t="s">
        <v>974</v>
      </c>
      <c r="D302" t="s">
        <v>300</v>
      </c>
      <c r="E302" t="s">
        <v>933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8">
        <f t="shared" si="4"/>
        <v>0</v>
      </c>
      <c r="N302" t="str" cm="1">
        <f t="array" ref="N302">IFERROR(INDEX(Water!$C$4:$C$47,MATCH('PR24 - Water (CW3)'!C302,Water!$A$4:$A$47,0),), "")</f>
        <v>Strategic regional water resources (water)</v>
      </c>
    </row>
    <row r="303" spans="1:14">
      <c r="A303" t="s">
        <v>1027</v>
      </c>
      <c r="B303" t="s">
        <v>975</v>
      </c>
      <c r="C303" t="s">
        <v>976</v>
      </c>
      <c r="D303" t="s">
        <v>300</v>
      </c>
      <c r="E303" t="s">
        <v>933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8">
        <f t="shared" si="4"/>
        <v>0</v>
      </c>
      <c r="N303" t="str" cm="1">
        <f t="array" ref="N303">IFERROR(INDEX(Water!$C$4:$C$47,MATCH('PR24 - Water (CW3)'!C303,Water!$A$4:$A$47,0),), "")</f>
        <v/>
      </c>
    </row>
    <row r="304" spans="1:14">
      <c r="A304" t="s">
        <v>1027</v>
      </c>
      <c r="B304" t="s">
        <v>977</v>
      </c>
      <c r="C304" t="s">
        <v>978</v>
      </c>
      <c r="D304" t="s">
        <v>300</v>
      </c>
      <c r="E304" t="s">
        <v>933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8">
        <f t="shared" si="4"/>
        <v>0</v>
      </c>
      <c r="N304" t="str" cm="1">
        <f t="array" ref="N304">IFERROR(INDEX(Water!$C$4:$C$47,MATCH('PR24 - Water (CW3)'!C304,Water!$A$4:$A$47,0),), "")</f>
        <v>Ignore as captured under 'Total metering expenditure'</v>
      </c>
    </row>
    <row r="305" spans="1:14">
      <c r="A305" t="s">
        <v>1027</v>
      </c>
      <c r="B305" t="s">
        <v>979</v>
      </c>
      <c r="C305" t="s">
        <v>980</v>
      </c>
      <c r="D305" t="s">
        <v>300</v>
      </c>
      <c r="E305" t="s">
        <v>933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8">
        <f t="shared" si="4"/>
        <v>0</v>
      </c>
      <c r="N305" t="str" cm="1">
        <f t="array" ref="N305">IFERROR(INDEX(Water!$C$4:$C$47,MATCH('PR24 - Water (CW3)'!C305,Water!$A$4:$A$47,0),), "")</f>
        <v>Ignore as captured under 'Total metering expenditure'</v>
      </c>
    </row>
    <row r="306" spans="1:14">
      <c r="A306" t="s">
        <v>1027</v>
      </c>
      <c r="B306" t="s">
        <v>981</v>
      </c>
      <c r="C306" t="s">
        <v>982</v>
      </c>
      <c r="D306" t="s">
        <v>300</v>
      </c>
      <c r="E306" t="s">
        <v>933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8">
        <f t="shared" si="4"/>
        <v>0</v>
      </c>
      <c r="N306" t="str" cm="1">
        <f t="array" ref="N306">IFERROR(INDEX(Water!$C$4:$C$47,MATCH('PR24 - Water (CW3)'!C306,Water!$A$4:$A$47,0),), "")</f>
        <v>Ignore as captured under 'Total metering expenditure'</v>
      </c>
    </row>
    <row r="307" spans="1:14">
      <c r="A307" t="s">
        <v>1027</v>
      </c>
      <c r="B307" t="s">
        <v>983</v>
      </c>
      <c r="C307" t="s">
        <v>984</v>
      </c>
      <c r="D307" t="s">
        <v>300</v>
      </c>
      <c r="E307" t="s">
        <v>933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8">
        <f t="shared" si="4"/>
        <v>0</v>
      </c>
      <c r="N307" t="str" cm="1">
        <f t="array" ref="N307">IFERROR(INDEX(Water!$C$4:$C$47,MATCH('PR24 - Water (CW3)'!C307,Water!$A$4:$A$47,0),), "")</f>
        <v>Ignore as captured under 'Total metering expenditure'</v>
      </c>
    </row>
    <row r="308" spans="1:14">
      <c r="A308" t="s">
        <v>1027</v>
      </c>
      <c r="B308" t="s">
        <v>985</v>
      </c>
      <c r="C308" t="s">
        <v>986</v>
      </c>
      <c r="D308" t="s">
        <v>300</v>
      </c>
      <c r="E308" t="s">
        <v>933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8">
        <f t="shared" si="4"/>
        <v>0</v>
      </c>
      <c r="N308" t="str" cm="1">
        <f t="array" ref="N308">IFERROR(INDEX(Water!$C$4:$C$47,MATCH('PR24 - Water (CW3)'!C308,Water!$A$4:$A$47,0),), "")</f>
        <v>Ignore as captured under 'Total metering expenditure'</v>
      </c>
    </row>
    <row r="309" spans="1:14">
      <c r="A309" t="s">
        <v>1027</v>
      </c>
      <c r="B309" t="s">
        <v>987</v>
      </c>
      <c r="C309" t="s">
        <v>988</v>
      </c>
      <c r="D309" t="s">
        <v>300</v>
      </c>
      <c r="E309" t="s">
        <v>933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8">
        <f t="shared" si="4"/>
        <v>0</v>
      </c>
      <c r="N309" t="str" cm="1">
        <f t="array" ref="N309">IFERROR(INDEX(Water!$C$4:$C$47,MATCH('PR24 - Water (CW3)'!C309,Water!$A$4:$A$47,0),), "")</f>
        <v>Ignore as captured under 'Total metering expenditure'</v>
      </c>
    </row>
    <row r="310" spans="1:14">
      <c r="A310" t="s">
        <v>1027</v>
      </c>
      <c r="B310" t="s">
        <v>989</v>
      </c>
      <c r="C310" t="s">
        <v>990</v>
      </c>
      <c r="D310" t="s">
        <v>300</v>
      </c>
      <c r="E310" t="s">
        <v>933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8">
        <f t="shared" si="4"/>
        <v>0</v>
      </c>
      <c r="N310" t="str" cm="1">
        <f t="array" ref="N310">IFERROR(INDEX(Water!$C$4:$C$47,MATCH('PR24 - Water (CW3)'!C310,Water!$A$4:$A$47,0),), "")</f>
        <v>Ignore as captured under 'Total metering expenditure'</v>
      </c>
    </row>
    <row r="311" spans="1:14">
      <c r="A311" t="s">
        <v>1027</v>
      </c>
      <c r="B311" t="s">
        <v>991</v>
      </c>
      <c r="C311" t="s">
        <v>992</v>
      </c>
      <c r="D311" t="s">
        <v>300</v>
      </c>
      <c r="E311" t="s">
        <v>933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8">
        <f t="shared" si="4"/>
        <v>0</v>
      </c>
      <c r="N311" t="str" cm="1">
        <f t="array" ref="N311">IFERROR(INDEX(Water!$C$4:$C$47,MATCH('PR24 - Water (CW3)'!C311,Water!$A$4:$A$47,0),), "")</f>
        <v>Ignore as captured under 'Total metering expenditure'</v>
      </c>
    </row>
    <row r="312" spans="1:14">
      <c r="A312" t="s">
        <v>1027</v>
      </c>
      <c r="B312" t="s">
        <v>993</v>
      </c>
      <c r="C312" t="s">
        <v>994</v>
      </c>
      <c r="D312" t="s">
        <v>300</v>
      </c>
      <c r="E312" t="s">
        <v>933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8">
        <f t="shared" si="4"/>
        <v>0</v>
      </c>
      <c r="N312" t="str" cm="1">
        <f t="array" ref="N312">IFERROR(INDEX(Water!$C$4:$C$47,MATCH('PR24 - Water (CW3)'!C312,Water!$A$4:$A$47,0),), "")</f>
        <v>Ignore as captured under 'Total metering expenditure'</v>
      </c>
    </row>
    <row r="313" spans="1:14">
      <c r="A313" t="s">
        <v>1027</v>
      </c>
      <c r="B313" t="s">
        <v>995</v>
      </c>
      <c r="C313" t="s">
        <v>996</v>
      </c>
      <c r="D313" t="s">
        <v>300</v>
      </c>
      <c r="E313" t="s">
        <v>933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8">
        <f t="shared" si="4"/>
        <v>0</v>
      </c>
      <c r="N313" t="str" cm="1">
        <f t="array" ref="N313">IFERROR(INDEX(Water!$C$4:$C$47,MATCH('PR24 - Water (CW3)'!C313,Water!$A$4:$A$47,0),), "")</f>
        <v>Ignore as captured under 'Total metering expenditure'</v>
      </c>
    </row>
    <row r="314" spans="1:14">
      <c r="A314" t="s">
        <v>1027</v>
      </c>
      <c r="B314" t="s">
        <v>997</v>
      </c>
      <c r="C314" t="s">
        <v>998</v>
      </c>
      <c r="D314" t="s">
        <v>300</v>
      </c>
      <c r="E314" t="s">
        <v>933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8">
        <f t="shared" si="4"/>
        <v>0</v>
      </c>
      <c r="N314" t="str" cm="1">
        <f t="array" ref="N314">IFERROR(INDEX(Water!$C$4:$C$47,MATCH('PR24 - Water (CW3)'!C314,Water!$A$4:$A$47,0),), "")</f>
        <v>Total metering expenditure  (water)</v>
      </c>
    </row>
    <row r="315" spans="1:14">
      <c r="A315" t="s">
        <v>1027</v>
      </c>
      <c r="B315" t="s">
        <v>999</v>
      </c>
      <c r="C315" t="s">
        <v>1000</v>
      </c>
      <c r="D315" t="s">
        <v>300</v>
      </c>
      <c r="E315" t="s">
        <v>933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8">
        <f t="shared" si="4"/>
        <v>0</v>
      </c>
      <c r="N315" t="str" cm="1">
        <f t="array" ref="N315">IFERROR(INDEX(Water!$C$4:$C$47,MATCH('PR24 - Water (CW3)'!C315,Water!$A$4:$A$47,0),), "")</f>
        <v>Improvments to taste, odour and colour (water)</v>
      </c>
    </row>
    <row r="316" spans="1:14">
      <c r="A316" t="s">
        <v>1027</v>
      </c>
      <c r="B316" t="s">
        <v>1001</v>
      </c>
      <c r="C316" t="s">
        <v>1002</v>
      </c>
      <c r="D316" t="s">
        <v>300</v>
      </c>
      <c r="E316" t="s">
        <v>933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8">
        <f t="shared" si="4"/>
        <v>0</v>
      </c>
      <c r="N316" t="str" cm="1">
        <f t="array" ref="N316">IFERROR(INDEX(Water!$C$4:$C$47,MATCH('PR24 - Water (CW3)'!C316,Water!$A$4:$A$47,0),), "")</f>
        <v>Improvments to taste, odour and colour (water)</v>
      </c>
    </row>
    <row r="317" spans="1:14">
      <c r="A317" t="s">
        <v>1027</v>
      </c>
      <c r="B317" t="s">
        <v>1003</v>
      </c>
      <c r="C317" t="s">
        <v>1004</v>
      </c>
      <c r="D317" t="s">
        <v>300</v>
      </c>
      <c r="E317" t="s">
        <v>933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8">
        <f t="shared" si="4"/>
        <v>0</v>
      </c>
      <c r="N317" t="str" cm="1">
        <f t="array" ref="N317">IFERROR(INDEX(Water!$C$4:$C$47,MATCH('PR24 - Water (CW3)'!C317,Water!$A$4:$A$47,0),), "")</f>
        <v>Addressing raw water deterioration (total) (water)</v>
      </c>
    </row>
    <row r="318" spans="1:14">
      <c r="A318" t="s">
        <v>1027</v>
      </c>
      <c r="B318" t="s">
        <v>1005</v>
      </c>
      <c r="C318" t="s">
        <v>1006</v>
      </c>
      <c r="D318" t="s">
        <v>300</v>
      </c>
      <c r="E318" t="s">
        <v>933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8">
        <f t="shared" si="4"/>
        <v>0</v>
      </c>
      <c r="N318" t="str" cm="1">
        <f t="array" ref="N318">IFERROR(INDEX(Water!$C$4:$C$47,MATCH('PR24 - Water (CW3)'!C318,Water!$A$4:$A$47,0),), "")</f>
        <v>Addressing raw water deterioration (total) (water)</v>
      </c>
    </row>
    <row r="319" spans="1:14">
      <c r="A319" t="s">
        <v>1027</v>
      </c>
      <c r="B319" t="s">
        <v>1007</v>
      </c>
      <c r="C319" t="s">
        <v>1008</v>
      </c>
      <c r="D319" t="s">
        <v>300</v>
      </c>
      <c r="E319" t="s">
        <v>933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8">
        <f t="shared" si="4"/>
        <v>0</v>
      </c>
      <c r="N319" t="str" cm="1">
        <f t="array" ref="N319">IFERROR(INDEX(Water!$C$4:$C$47,MATCH('PR24 - Water (CW3)'!C319,Water!$A$4:$A$47,0),), "")</f>
        <v>Meeting lead standards (Total) (water)</v>
      </c>
    </row>
    <row r="320" spans="1:14">
      <c r="A320" t="s">
        <v>1027</v>
      </c>
      <c r="B320" t="s">
        <v>1009</v>
      </c>
      <c r="C320" t="s">
        <v>1010</v>
      </c>
      <c r="D320" t="s">
        <v>300</v>
      </c>
      <c r="E320" t="s">
        <v>933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8">
        <f t="shared" si="4"/>
        <v>0</v>
      </c>
      <c r="N320" t="str" cm="1">
        <f t="array" ref="N320">IFERROR(INDEX(Water!$C$4:$C$47,MATCH('PR24 - Water (CW3)'!C320,Water!$A$4:$A$47,0),), "")</f>
        <v>Meeting lead standards (Total) (water)</v>
      </c>
    </row>
    <row r="321" spans="1:14">
      <c r="A321" t="s">
        <v>1027</v>
      </c>
      <c r="B321" t="s">
        <v>1011</v>
      </c>
      <c r="C321" t="s">
        <v>1012</v>
      </c>
      <c r="D321" t="s">
        <v>300</v>
      </c>
      <c r="E321" t="s">
        <v>933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8">
        <f t="shared" si="4"/>
        <v>0</v>
      </c>
      <c r="N321" t="str" cm="1">
        <f t="array" ref="N321">IFERROR(INDEX(Water!$C$4:$C$47,MATCH('PR24 - Water (CW3)'!C321,Water!$A$4:$A$47,0),), "")</f>
        <v>Meeting lead standards (Total) (water)</v>
      </c>
    </row>
    <row r="322" spans="1:14">
      <c r="A322" t="s">
        <v>1027</v>
      </c>
      <c r="B322" t="s">
        <v>1013</v>
      </c>
      <c r="C322" t="s">
        <v>1014</v>
      </c>
      <c r="D322" t="s">
        <v>300</v>
      </c>
      <c r="E322" t="s">
        <v>933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8">
        <f t="shared" si="4"/>
        <v>0</v>
      </c>
      <c r="N322" t="str" cm="1">
        <f t="array" ref="N322">IFERROR(INDEX(Water!$C$4:$C$47,MATCH('PR24 - Water (CW3)'!C322,Water!$A$4:$A$47,0),), "")</f>
        <v>Meeting lead standards (Total) (water)</v>
      </c>
    </row>
    <row r="323" spans="1:14">
      <c r="A323" t="s">
        <v>1027</v>
      </c>
      <c r="B323" t="s">
        <v>1015</v>
      </c>
      <c r="C323" t="s">
        <v>1016</v>
      </c>
      <c r="D323" t="s">
        <v>300</v>
      </c>
      <c r="E323" t="s">
        <v>933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8">
        <f t="shared" si="4"/>
        <v>0</v>
      </c>
      <c r="N323" t="str" cm="1">
        <f t="array" ref="N323">IFERROR(INDEX(Water!$C$4:$C$47,MATCH('PR24 - Water (CW3)'!C323,Water!$A$4:$A$47,0),), "")</f>
        <v>Meeting lead standards (Total) (water)</v>
      </c>
    </row>
    <row r="324" spans="1:14">
      <c r="A324" t="s">
        <v>1027</v>
      </c>
      <c r="B324" t="s">
        <v>1017</v>
      </c>
      <c r="C324" t="s">
        <v>1018</v>
      </c>
      <c r="D324" t="s">
        <v>300</v>
      </c>
      <c r="E324" t="s">
        <v>933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8">
        <f t="shared" si="4"/>
        <v>0</v>
      </c>
      <c r="N324" t="str" cm="1">
        <f t="array" ref="N324">IFERROR(INDEX(Water!$C$4:$C$47,MATCH('PR24 - Water (CW3)'!C324,Water!$A$4:$A$47,0),), "")</f>
        <v>Enhancing resilience to low probability high consequence events (water)</v>
      </c>
    </row>
    <row r="325" spans="1:14">
      <c r="A325" t="s">
        <v>1027</v>
      </c>
      <c r="B325" t="s">
        <v>1019</v>
      </c>
      <c r="C325" t="s">
        <v>1020</v>
      </c>
      <c r="D325" t="s">
        <v>300</v>
      </c>
      <c r="E325" t="s">
        <v>933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8">
        <f t="shared" si="4"/>
        <v>0</v>
      </c>
      <c r="N325" t="str" cm="1">
        <f t="array" ref="N325">IFERROR(INDEX(Water!$C$4:$C$47,MATCH('PR24 - Water (CW3)'!C325,Water!$A$4:$A$47,0),), "")</f>
        <v>Security - SEMD (water)</v>
      </c>
    </row>
    <row r="326" spans="1:14">
      <c r="A326" t="s">
        <v>1027</v>
      </c>
      <c r="B326" t="s">
        <v>1021</v>
      </c>
      <c r="C326" t="s">
        <v>1022</v>
      </c>
      <c r="D326" t="s">
        <v>300</v>
      </c>
      <c r="E326" t="s">
        <v>933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8">
        <f t="shared" si="4"/>
        <v>0</v>
      </c>
      <c r="N326" t="str" cm="1">
        <f t="array" ref="N326">IFERROR(INDEX(Water!$C$4:$C$47,MATCH('PR24 - Water (CW3)'!C326,Water!$A$4:$A$47,0),), "")</f>
        <v>Security - Non-SEMD (water)</v>
      </c>
    </row>
    <row r="327" spans="1:14">
      <c r="A327" t="s">
        <v>1027</v>
      </c>
      <c r="B327" t="s">
        <v>1023</v>
      </c>
      <c r="C327" t="s">
        <v>1024</v>
      </c>
      <c r="D327" t="s">
        <v>300</v>
      </c>
      <c r="E327" t="s">
        <v>933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8">
        <f t="shared" si="4"/>
        <v>0</v>
      </c>
      <c r="N327" t="str" cm="1">
        <f t="array" ref="N327">IFERROR(INDEX(Water!$C$4:$C$47,MATCH('PR24 - Water (CW3)'!C327,Water!$A$4:$A$47,0),), "")</f>
        <v>N/A</v>
      </c>
    </row>
    <row r="328" spans="1:14">
      <c r="A328" t="s">
        <v>1027</v>
      </c>
      <c r="B328" t="s">
        <v>1025</v>
      </c>
      <c r="C328" t="s">
        <v>1026</v>
      </c>
      <c r="D328" t="s">
        <v>300</v>
      </c>
      <c r="E328" t="s">
        <v>933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8">
        <f t="shared" ref="M328:M391" si="5">SUM(G328)</f>
        <v>0</v>
      </c>
      <c r="N328" t="str" cm="1">
        <f t="array" ref="N328">IFERROR(INDEX(Water!$C$4:$C$47,MATCH('PR24 - Water (CW3)'!C328,Water!$A$4:$A$47,0),), "")</f>
        <v/>
      </c>
    </row>
    <row r="329" spans="1:14">
      <c r="A329" t="s">
        <v>275</v>
      </c>
      <c r="B329" t="s">
        <v>935</v>
      </c>
      <c r="C329" t="s">
        <v>936</v>
      </c>
      <c r="D329" t="s">
        <v>300</v>
      </c>
      <c r="E329" t="s">
        <v>933</v>
      </c>
      <c r="F329" s="4">
        <v>0</v>
      </c>
      <c r="G329" s="4">
        <v>0.35599999999999998</v>
      </c>
      <c r="H329" s="4">
        <v>5.2220000000000004</v>
      </c>
      <c r="I329" s="4">
        <v>5.2220000000000004</v>
      </c>
      <c r="J329" s="4">
        <v>5.2220000000000004</v>
      </c>
      <c r="K329" s="4">
        <v>5.2220000000000004</v>
      </c>
      <c r="L329" s="4">
        <v>5.2220000000000004</v>
      </c>
      <c r="M329" s="8">
        <f t="shared" si="5"/>
        <v>0.35599999999999998</v>
      </c>
      <c r="N329" t="str" cm="1">
        <f t="array" ref="N329">IFERROR(INDEX(Water!$C$4:$C$47,MATCH('PR24 - Water (CW3)'!C329,Water!$A$4:$A$47,0),), "")</f>
        <v>Ecological improvements at abstractions (water)</v>
      </c>
    </row>
    <row r="330" spans="1:14">
      <c r="A330" t="s">
        <v>275</v>
      </c>
      <c r="B330" t="s">
        <v>937</v>
      </c>
      <c r="C330" t="s">
        <v>938</v>
      </c>
      <c r="D330" t="s">
        <v>300</v>
      </c>
      <c r="E330" t="s">
        <v>933</v>
      </c>
      <c r="F330" s="4">
        <v>2.246</v>
      </c>
      <c r="G330" s="4">
        <v>0.69399999999999995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8">
        <f t="shared" si="5"/>
        <v>0.69399999999999995</v>
      </c>
      <c r="N330" t="str" cm="1">
        <f t="array" ref="N330">IFERROR(INDEX(Water!$C$4:$C$47,MATCH('PR24 - Water (CW3)'!C330,Water!$A$4:$A$47,0),), "")</f>
        <v>Eels Regulations (measures at intakes) (water)</v>
      </c>
    </row>
    <row r="331" spans="1:14">
      <c r="A331" t="s">
        <v>275</v>
      </c>
      <c r="B331" t="s">
        <v>939</v>
      </c>
      <c r="C331" t="s">
        <v>940</v>
      </c>
      <c r="D331" t="s">
        <v>300</v>
      </c>
      <c r="E331" t="s">
        <v>933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8">
        <f t="shared" si="5"/>
        <v>0</v>
      </c>
      <c r="N331" t="str" cm="1">
        <f t="array" ref="N331">IFERROR(INDEX(Water!$C$4:$C$47,MATCH('PR24 - Water (CW3)'!C331,Water!$A$4:$A$47,0),), "")</f>
        <v>Eels Regulations (measures at intakes) (water)</v>
      </c>
    </row>
    <row r="332" spans="1:14">
      <c r="A332" t="s">
        <v>275</v>
      </c>
      <c r="B332" t="s">
        <v>941</v>
      </c>
      <c r="C332" t="s">
        <v>942</v>
      </c>
      <c r="D332" t="s">
        <v>300</v>
      </c>
      <c r="E332" t="s">
        <v>933</v>
      </c>
      <c r="F332" s="4">
        <v>0.27300000000000002</v>
      </c>
      <c r="G332" s="4">
        <v>0.113</v>
      </c>
      <c r="H332" s="4">
        <v>1.3440000000000001</v>
      </c>
      <c r="I332" s="4">
        <v>1.3440000000000001</v>
      </c>
      <c r="J332" s="4">
        <v>0.76</v>
      </c>
      <c r="K332" s="4">
        <v>0.76</v>
      </c>
      <c r="L332" s="4">
        <v>0.76</v>
      </c>
      <c r="M332" s="8">
        <f t="shared" si="5"/>
        <v>0.113</v>
      </c>
      <c r="N332" t="str" cm="1">
        <f t="array" ref="N332">IFERROR(INDEX(Water!$C$4:$C$47,MATCH('PR24 - Water (CW3)'!C332,Water!$A$4:$A$47,0),), "")</f>
        <v>Invasive Non Native Species (water)</v>
      </c>
    </row>
    <row r="333" spans="1:14">
      <c r="A333" t="s">
        <v>275</v>
      </c>
      <c r="B333" t="s">
        <v>943</v>
      </c>
      <c r="C333" t="s">
        <v>944</v>
      </c>
      <c r="D333" t="s">
        <v>300</v>
      </c>
      <c r="E333" t="s">
        <v>933</v>
      </c>
      <c r="F333" s="4">
        <v>0</v>
      </c>
      <c r="G333" s="4">
        <v>0</v>
      </c>
      <c r="H333" s="4">
        <v>4.5549999999999997</v>
      </c>
      <c r="I333" s="4">
        <v>4.5549999999999997</v>
      </c>
      <c r="J333" s="4">
        <v>4.5549999999999997</v>
      </c>
      <c r="K333" s="4">
        <v>4.5549999999999997</v>
      </c>
      <c r="L333" s="4">
        <v>4.5549999999999997</v>
      </c>
      <c r="M333" s="8">
        <f t="shared" si="5"/>
        <v>0</v>
      </c>
      <c r="N333" t="str" cm="1">
        <f t="array" ref="N333">IFERROR(INDEX(Water!$C$4:$C$47,MATCH('PR24 - Water (CW3)'!C333,Water!$A$4:$A$47,0),), "")</f>
        <v>Drinking Water Protected Areas (schemes) (water)</v>
      </c>
    </row>
    <row r="334" spans="1:14">
      <c r="A334" t="s">
        <v>275</v>
      </c>
      <c r="B334" t="s">
        <v>945</v>
      </c>
      <c r="C334" t="s">
        <v>946</v>
      </c>
      <c r="D334" t="s">
        <v>300</v>
      </c>
      <c r="E334" t="s">
        <v>933</v>
      </c>
      <c r="F334" s="4">
        <v>0</v>
      </c>
      <c r="G334" s="4">
        <v>0</v>
      </c>
      <c r="H334" s="4">
        <v>1.645</v>
      </c>
      <c r="I334" s="4">
        <v>1.645</v>
      </c>
      <c r="J334" s="4">
        <v>1.645</v>
      </c>
      <c r="K334" s="4">
        <v>1.645</v>
      </c>
      <c r="L334" s="4">
        <v>1.645</v>
      </c>
      <c r="M334" s="8">
        <f t="shared" si="5"/>
        <v>0</v>
      </c>
      <c r="N334" t="str" cm="1">
        <f t="array" ref="N334">IFERROR(INDEX(Water!$C$4:$C$47,MATCH('PR24 - Water (CW3)'!C334,Water!$A$4:$A$47,0),), "")</f>
        <v>Water Framework Directive measure (water)</v>
      </c>
    </row>
    <row r="335" spans="1:14">
      <c r="A335" t="s">
        <v>275</v>
      </c>
      <c r="B335" t="s">
        <v>947</v>
      </c>
      <c r="C335" t="s">
        <v>948</v>
      </c>
      <c r="D335" t="s">
        <v>300</v>
      </c>
      <c r="E335" t="s">
        <v>933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8">
        <f t="shared" si="5"/>
        <v>0</v>
      </c>
      <c r="N335" t="str" cm="1">
        <f t="array" ref="N335">IFERROR(INDEX(Water!$C$4:$C$47,MATCH('PR24 - Water (CW3)'!C335,Water!$A$4:$A$47,0),), "")</f>
        <v>Ecological improvements at abstractions (water)</v>
      </c>
    </row>
    <row r="336" spans="1:14">
      <c r="A336" t="s">
        <v>275</v>
      </c>
      <c r="B336" t="s">
        <v>949</v>
      </c>
      <c r="C336" t="s">
        <v>950</v>
      </c>
      <c r="D336" t="s">
        <v>300</v>
      </c>
      <c r="E336" t="s">
        <v>933</v>
      </c>
      <c r="F336" s="4">
        <v>0</v>
      </c>
      <c r="G336" s="4">
        <v>0</v>
      </c>
      <c r="H336" s="4">
        <v>4.5999999999999999E-2</v>
      </c>
      <c r="I336" s="4">
        <v>0.16</v>
      </c>
      <c r="J336" s="4">
        <v>2.4E-2</v>
      </c>
      <c r="K336" s="4">
        <v>2E-3</v>
      </c>
      <c r="L336" s="4">
        <v>2E-3</v>
      </c>
      <c r="M336" s="8">
        <f t="shared" si="5"/>
        <v>0</v>
      </c>
      <c r="N336" t="str" cm="1">
        <f t="array" ref="N336">IFERROR(INDEX(Water!$C$4:$C$47,MATCH('PR24 - Water (CW3)'!C336,Water!$A$4:$A$47,0),), "")</f>
        <v>N/A</v>
      </c>
    </row>
    <row r="337" spans="1:14">
      <c r="A337" t="s">
        <v>275</v>
      </c>
      <c r="B337" t="s">
        <v>951</v>
      </c>
      <c r="C337" t="s">
        <v>952</v>
      </c>
      <c r="D337" t="s">
        <v>300</v>
      </c>
      <c r="E337" t="s">
        <v>933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8">
        <f t="shared" si="5"/>
        <v>0</v>
      </c>
      <c r="N337" t="str" cm="1">
        <f t="array" ref="N337">IFERROR(INDEX(Water!$C$4:$C$47,MATCH('PR24 - Water (CW3)'!C337,Water!$A$4:$A$47,0),), "")</f>
        <v>N/A</v>
      </c>
    </row>
    <row r="338" spans="1:14">
      <c r="A338" t="s">
        <v>275</v>
      </c>
      <c r="B338" t="s">
        <v>953</v>
      </c>
      <c r="C338" t="s">
        <v>954</v>
      </c>
      <c r="D338" t="s">
        <v>300</v>
      </c>
      <c r="E338" t="s">
        <v>933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8">
        <f t="shared" si="5"/>
        <v>0</v>
      </c>
      <c r="N338" t="str" cm="1">
        <f t="array" ref="N338">IFERROR(INDEX(Water!$C$4:$C$47,MATCH('PR24 - Water (CW3)'!C338,Water!$A$4:$A$47,0),), "")</f>
        <v>Ignore as captured under 'Investigations total'</v>
      </c>
    </row>
    <row r="339" spans="1:14">
      <c r="A339" t="s">
        <v>275</v>
      </c>
      <c r="B339" t="s">
        <v>955</v>
      </c>
      <c r="C339" t="s">
        <v>956</v>
      </c>
      <c r="D339" t="s">
        <v>300</v>
      </c>
      <c r="E339" t="s">
        <v>933</v>
      </c>
      <c r="F339" s="4">
        <v>4.1000000000000002E-2</v>
      </c>
      <c r="G339" s="4">
        <v>2.6150000000000002</v>
      </c>
      <c r="H339" s="4">
        <v>3.1429999999999998</v>
      </c>
      <c r="I339" s="4">
        <v>3.1429999999999998</v>
      </c>
      <c r="J339" s="4">
        <v>1.2949999999999999</v>
      </c>
      <c r="K339" s="4">
        <v>1.2949999999999999</v>
      </c>
      <c r="L339" s="4">
        <v>0.67600000000000005</v>
      </c>
      <c r="M339" s="8">
        <f t="shared" si="5"/>
        <v>2.6150000000000002</v>
      </c>
      <c r="N339" t="str" cm="1">
        <f t="array" ref="N339">IFERROR(INDEX(Water!$C$4:$C$47,MATCH('PR24 - Water (CW3)'!C339,Water!$A$4:$A$47,0),), "")</f>
        <v>Ignore as captured under 'Investigations total'</v>
      </c>
    </row>
    <row r="340" spans="1:14">
      <c r="A340" t="s">
        <v>275</v>
      </c>
      <c r="B340" t="s">
        <v>957</v>
      </c>
      <c r="C340" t="s">
        <v>958</v>
      </c>
      <c r="D340" t="s">
        <v>300</v>
      </c>
      <c r="E340" t="s">
        <v>933</v>
      </c>
      <c r="F340" s="4">
        <v>0</v>
      </c>
      <c r="G340" s="4">
        <v>0</v>
      </c>
      <c r="H340" s="4">
        <v>0.499</v>
      </c>
      <c r="I340" s="4">
        <v>0.499</v>
      </c>
      <c r="J340" s="4">
        <v>0.499</v>
      </c>
      <c r="K340" s="4">
        <v>0.499</v>
      </c>
      <c r="L340" s="4">
        <v>0.499</v>
      </c>
      <c r="M340" s="8">
        <f t="shared" si="5"/>
        <v>0</v>
      </c>
      <c r="N340" t="str" cm="1">
        <f t="array" ref="N340">IFERROR(INDEX(Water!$C$4:$C$47,MATCH('PR24 - Water (CW3)'!C340,Water!$A$4:$A$47,0),), "")</f>
        <v>Ignore as captured under 'Investigations total'</v>
      </c>
    </row>
    <row r="341" spans="1:14">
      <c r="A341" t="s">
        <v>275</v>
      </c>
      <c r="B341" t="s">
        <v>959</v>
      </c>
      <c r="C341" t="s">
        <v>960</v>
      </c>
      <c r="D341" t="s">
        <v>300</v>
      </c>
      <c r="E341" t="s">
        <v>933</v>
      </c>
      <c r="F341" s="4">
        <v>4.1000000000000002E-2</v>
      </c>
      <c r="G341" s="4">
        <v>2.6150000000000002</v>
      </c>
      <c r="H341" s="4">
        <v>3.6419999999999999</v>
      </c>
      <c r="I341" s="4">
        <v>3.6419999999999999</v>
      </c>
      <c r="J341" s="4">
        <v>1.794</v>
      </c>
      <c r="K341" s="4">
        <v>1.794</v>
      </c>
      <c r="L341" s="4">
        <v>1.175</v>
      </c>
      <c r="M341" s="8">
        <f t="shared" si="5"/>
        <v>2.6150000000000002</v>
      </c>
      <c r="N341" t="str" cm="1">
        <f t="array" ref="N341">IFERROR(INDEX(Water!$C$4:$C$47,MATCH('PR24 - Water (CW3)'!C341,Water!$A$4:$A$47,0),), "")</f>
        <v>Investigations (water)</v>
      </c>
    </row>
    <row r="342" spans="1:14">
      <c r="A342" t="s">
        <v>275</v>
      </c>
      <c r="B342" t="s">
        <v>961</v>
      </c>
      <c r="C342" t="s">
        <v>962</v>
      </c>
      <c r="D342" t="s">
        <v>300</v>
      </c>
      <c r="E342" t="s">
        <v>933</v>
      </c>
      <c r="F342" s="4">
        <v>2.56</v>
      </c>
      <c r="G342" s="4">
        <v>3.778</v>
      </c>
      <c r="H342" s="4">
        <v>16.454000000000001</v>
      </c>
      <c r="I342" s="4">
        <v>16.568000000000001</v>
      </c>
      <c r="J342" s="4">
        <v>14</v>
      </c>
      <c r="K342" s="4">
        <v>13.978</v>
      </c>
      <c r="L342" s="4">
        <v>13.359</v>
      </c>
      <c r="M342" s="8">
        <f t="shared" si="5"/>
        <v>3.778</v>
      </c>
      <c r="N342" t="str" cm="1">
        <f t="array" ref="N342">IFERROR(INDEX(Water!$C$4:$C$47,MATCH('PR24 - Water (CW3)'!C342,Water!$A$4:$A$47,0),), "")</f>
        <v/>
      </c>
    </row>
    <row r="343" spans="1:14">
      <c r="A343" t="s">
        <v>275</v>
      </c>
      <c r="B343" t="s">
        <v>963</v>
      </c>
      <c r="C343" t="s">
        <v>964</v>
      </c>
      <c r="D343" t="s">
        <v>300</v>
      </c>
      <c r="E343" t="s">
        <v>933</v>
      </c>
      <c r="F343" s="4">
        <v>13.653</v>
      </c>
      <c r="G343" s="4">
        <v>3.9969999999999999</v>
      </c>
      <c r="H343" s="4">
        <v>0</v>
      </c>
      <c r="I343" s="4">
        <v>0</v>
      </c>
      <c r="J343" s="4">
        <v>0.128</v>
      </c>
      <c r="K343" s="4">
        <v>0.128</v>
      </c>
      <c r="L343" s="4">
        <v>0.128</v>
      </c>
      <c r="M343" s="8">
        <f t="shared" si="5"/>
        <v>3.9969999999999999</v>
      </c>
      <c r="N343" t="str" cm="1">
        <f t="array" ref="N343">IFERROR(INDEX(Water!$C$4:$C$47,MATCH('PR24 - Water (CW3)'!C343,Water!$A$4:$A$47,0),), "")</f>
        <v>Supply-side improvements delivering benefits in 2020-2025 (water)</v>
      </c>
    </row>
    <row r="344" spans="1:14">
      <c r="A344" t="s">
        <v>275</v>
      </c>
      <c r="B344" t="s">
        <v>965</v>
      </c>
      <c r="C344" t="s">
        <v>966</v>
      </c>
      <c r="D344" t="s">
        <v>300</v>
      </c>
      <c r="E344" t="s">
        <v>933</v>
      </c>
      <c r="F344" s="4">
        <v>5.0009999999999986</v>
      </c>
      <c r="G344" s="4">
        <v>2.5140000000000002</v>
      </c>
      <c r="H344" s="4">
        <v>3.8180000000000001</v>
      </c>
      <c r="I344" s="4">
        <v>4.1100000000000003</v>
      </c>
      <c r="J344" s="4">
        <v>4.12</v>
      </c>
      <c r="K344" s="4">
        <v>4.13</v>
      </c>
      <c r="L344" s="4">
        <v>5.266</v>
      </c>
      <c r="M344" s="8">
        <f t="shared" si="5"/>
        <v>2.5140000000000002</v>
      </c>
      <c r="N344" t="str" cm="1">
        <f t="array" ref="N344">IFERROR(INDEX(Water!$C$4:$C$47,MATCH('PR24 - Water (CW3)'!C344,Water!$A$4:$A$47,0),), "")</f>
        <v>Demand-side improvements delivering benefits in 2020-2025 (excl leakage and metering) (water)</v>
      </c>
    </row>
    <row r="345" spans="1:14">
      <c r="A345" t="s">
        <v>275</v>
      </c>
      <c r="B345" t="s">
        <v>967</v>
      </c>
      <c r="C345" t="s">
        <v>968</v>
      </c>
      <c r="D345" t="s">
        <v>300</v>
      </c>
      <c r="E345" t="s">
        <v>933</v>
      </c>
      <c r="F345" s="4">
        <v>0</v>
      </c>
      <c r="G345" s="4">
        <v>1.613</v>
      </c>
      <c r="H345" s="4">
        <v>10.519</v>
      </c>
      <c r="I345" s="4">
        <v>9.1950000000000003</v>
      </c>
      <c r="J345" s="4">
        <v>7.7930000000000001</v>
      </c>
      <c r="K345" s="4">
        <v>6.7530000000000001</v>
      </c>
      <c r="L345" s="4">
        <v>6.7510000000000003</v>
      </c>
      <c r="M345" s="8">
        <f t="shared" si="5"/>
        <v>1.613</v>
      </c>
      <c r="N345" t="str" cm="1">
        <f t="array" ref="N345">IFERROR(INDEX(Water!$C$4:$C$47,MATCH('PR24 - Water (CW3)'!C345,Water!$A$4:$A$47,0),), "")</f>
        <v>Leakage improvements delivering benefits in 2020-2025 (water)</v>
      </c>
    </row>
    <row r="346" spans="1:14">
      <c r="A346" t="s">
        <v>275</v>
      </c>
      <c r="B346" t="s">
        <v>969</v>
      </c>
      <c r="C346" t="s">
        <v>970</v>
      </c>
      <c r="D346" t="s">
        <v>300</v>
      </c>
      <c r="E346" t="s">
        <v>933</v>
      </c>
      <c r="F346" s="4">
        <v>15.742000000000001</v>
      </c>
      <c r="G346" s="4">
        <v>0</v>
      </c>
      <c r="H346" s="4">
        <v>83.007999999999996</v>
      </c>
      <c r="I346" s="4">
        <v>77.88900000000001</v>
      </c>
      <c r="J346" s="4">
        <v>1.1319999999999999</v>
      </c>
      <c r="K346" s="4">
        <v>1.1319999999999999</v>
      </c>
      <c r="L346" s="4">
        <v>1.1319999999999999</v>
      </c>
      <c r="M346" s="8">
        <f t="shared" si="5"/>
        <v>0</v>
      </c>
      <c r="N346" t="str" cm="1">
        <f t="array" ref="N346">IFERROR(INDEX(Water!$C$4:$C$47,MATCH('PR24 - Water (CW3)'!C346,Water!$A$4:$A$47,0),), "")</f>
        <v>Internal interconnectors delivering benefits in 2020-2025 (water)</v>
      </c>
    </row>
    <row r="347" spans="1:14">
      <c r="A347" t="s">
        <v>275</v>
      </c>
      <c r="B347" t="s">
        <v>971</v>
      </c>
      <c r="C347" t="s">
        <v>972</v>
      </c>
      <c r="D347" t="s">
        <v>300</v>
      </c>
      <c r="E347" t="s">
        <v>933</v>
      </c>
      <c r="F347" s="4">
        <v>4.9000000000000004</v>
      </c>
      <c r="G347" s="4">
        <v>23.302</v>
      </c>
      <c r="H347" s="4">
        <v>90.676000000000002</v>
      </c>
      <c r="I347" s="4">
        <v>68.406999999999996</v>
      </c>
      <c r="J347" s="4">
        <v>63.736999999999988</v>
      </c>
      <c r="K347" s="4">
        <v>53.933000000000007</v>
      </c>
      <c r="L347" s="4">
        <v>49.475000000000001</v>
      </c>
      <c r="M347" s="8">
        <f t="shared" si="5"/>
        <v>23.302</v>
      </c>
      <c r="N347" t="str" cm="1">
        <f t="array" ref="N347">IFERROR(INDEX(Water!$C$4:$C$47,MATCH('PR24 - Water (CW3)'!C347,Water!$A$4:$A$47,0),), "")</f>
        <v>Supply demand balance improvements delivering benefits starting from 2026 (water)</v>
      </c>
    </row>
    <row r="348" spans="1:14">
      <c r="A348" t="s">
        <v>275</v>
      </c>
      <c r="B348" t="s">
        <v>973</v>
      </c>
      <c r="C348" t="s">
        <v>974</v>
      </c>
      <c r="D348" t="s">
        <v>300</v>
      </c>
      <c r="E348" t="s">
        <v>933</v>
      </c>
      <c r="F348" s="4">
        <v>4.2</v>
      </c>
      <c r="G348" s="4">
        <v>43.533999999999999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8">
        <f t="shared" si="5"/>
        <v>43.533999999999999</v>
      </c>
      <c r="N348" t="str" cm="1">
        <f t="array" ref="N348">IFERROR(INDEX(Water!$C$4:$C$47,MATCH('PR24 - Water (CW3)'!C348,Water!$A$4:$A$47,0),), "")</f>
        <v>Strategic regional water resources (water)</v>
      </c>
    </row>
    <row r="349" spans="1:14">
      <c r="A349" t="s">
        <v>275</v>
      </c>
      <c r="B349" t="s">
        <v>975</v>
      </c>
      <c r="C349" t="s">
        <v>976</v>
      </c>
      <c r="D349" t="s">
        <v>300</v>
      </c>
      <c r="E349" t="s">
        <v>933</v>
      </c>
      <c r="F349" s="4">
        <v>43.496000000000002</v>
      </c>
      <c r="G349" s="4">
        <v>74.959999999999994</v>
      </c>
      <c r="H349" s="4">
        <v>188.02099999999999</v>
      </c>
      <c r="I349" s="4">
        <v>159.601</v>
      </c>
      <c r="J349" s="4">
        <v>76.91</v>
      </c>
      <c r="K349" s="4">
        <v>66.075999999999993</v>
      </c>
      <c r="L349" s="4">
        <v>62.752000000000002</v>
      </c>
      <c r="M349" s="8">
        <f t="shared" si="5"/>
        <v>74.959999999999994</v>
      </c>
      <c r="N349" t="str" cm="1">
        <f t="array" ref="N349">IFERROR(INDEX(Water!$C$4:$C$47,MATCH('PR24 - Water (CW3)'!C349,Water!$A$4:$A$47,0),), "")</f>
        <v/>
      </c>
    </row>
    <row r="350" spans="1:14">
      <c r="A350" t="s">
        <v>275</v>
      </c>
      <c r="B350" t="s">
        <v>977</v>
      </c>
      <c r="C350" t="s">
        <v>978</v>
      </c>
      <c r="D350" t="s">
        <v>300</v>
      </c>
      <c r="E350" t="s">
        <v>933</v>
      </c>
      <c r="F350" s="4">
        <v>0</v>
      </c>
      <c r="G350" s="4">
        <v>0.39900000000000002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8">
        <f t="shared" si="5"/>
        <v>0.39900000000000002</v>
      </c>
      <c r="N350" t="str" cm="1">
        <f t="array" ref="N350">IFERROR(INDEX(Water!$C$4:$C$47,MATCH('PR24 - Water (CW3)'!C350,Water!$A$4:$A$47,0),), "")</f>
        <v>Ignore as captured under 'Total metering expenditure'</v>
      </c>
    </row>
    <row r="351" spans="1:14">
      <c r="A351" t="s">
        <v>275</v>
      </c>
      <c r="B351" t="s">
        <v>979</v>
      </c>
      <c r="C351" t="s">
        <v>980</v>
      </c>
      <c r="D351" t="s">
        <v>300</v>
      </c>
      <c r="E351" t="s">
        <v>933</v>
      </c>
      <c r="F351" s="4">
        <v>0</v>
      </c>
      <c r="G351" s="4">
        <v>0.13800000000000001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8">
        <f t="shared" si="5"/>
        <v>0.13800000000000001</v>
      </c>
      <c r="N351" t="str" cm="1">
        <f t="array" ref="N351">IFERROR(INDEX(Water!$C$4:$C$47,MATCH('PR24 - Water (CW3)'!C351,Water!$A$4:$A$47,0),), "")</f>
        <v>Ignore as captured under 'Total metering expenditure'</v>
      </c>
    </row>
    <row r="352" spans="1:14">
      <c r="A352" t="s">
        <v>275</v>
      </c>
      <c r="B352" t="s">
        <v>981</v>
      </c>
      <c r="C352" t="s">
        <v>982</v>
      </c>
      <c r="D352" t="s">
        <v>300</v>
      </c>
      <c r="E352" t="s">
        <v>933</v>
      </c>
      <c r="F352" s="4">
        <v>0</v>
      </c>
      <c r="G352" s="4">
        <v>2.1999999999999999E-2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8">
        <f t="shared" si="5"/>
        <v>2.1999999999999999E-2</v>
      </c>
      <c r="N352" t="str" cm="1">
        <f t="array" ref="N352">IFERROR(INDEX(Water!$C$4:$C$47,MATCH('PR24 - Water (CW3)'!C352,Water!$A$4:$A$47,0),), "")</f>
        <v>Ignore as captured under 'Total metering expenditure'</v>
      </c>
    </row>
    <row r="353" spans="1:14">
      <c r="A353" t="s">
        <v>275</v>
      </c>
      <c r="B353" t="s">
        <v>983</v>
      </c>
      <c r="C353" t="s">
        <v>984</v>
      </c>
      <c r="D353" t="s">
        <v>300</v>
      </c>
      <c r="E353" t="s">
        <v>933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8">
        <f t="shared" si="5"/>
        <v>0</v>
      </c>
      <c r="N353" t="str" cm="1">
        <f t="array" ref="N353">IFERROR(INDEX(Water!$C$4:$C$47,MATCH('PR24 - Water (CW3)'!C353,Water!$A$4:$A$47,0),), "")</f>
        <v>Ignore as captured under 'Total metering expenditure'</v>
      </c>
    </row>
    <row r="354" spans="1:14">
      <c r="A354" t="s">
        <v>275</v>
      </c>
      <c r="B354" t="s">
        <v>985</v>
      </c>
      <c r="C354" t="s">
        <v>986</v>
      </c>
      <c r="D354" t="s">
        <v>300</v>
      </c>
      <c r="E354" t="s">
        <v>933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8">
        <f t="shared" si="5"/>
        <v>0</v>
      </c>
      <c r="N354" t="str" cm="1">
        <f t="array" ref="N354">IFERROR(INDEX(Water!$C$4:$C$47,MATCH('PR24 - Water (CW3)'!C354,Water!$A$4:$A$47,0),), "")</f>
        <v>Ignore as captured under 'Total metering expenditure'</v>
      </c>
    </row>
    <row r="355" spans="1:14">
      <c r="A355" t="s">
        <v>275</v>
      </c>
      <c r="B355" t="s">
        <v>987</v>
      </c>
      <c r="C355" t="s">
        <v>988</v>
      </c>
      <c r="D355" t="s">
        <v>300</v>
      </c>
      <c r="E355" t="s">
        <v>933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8">
        <f t="shared" si="5"/>
        <v>0</v>
      </c>
      <c r="N355" t="str" cm="1">
        <f t="array" ref="N355">IFERROR(INDEX(Water!$C$4:$C$47,MATCH('PR24 - Water (CW3)'!C355,Water!$A$4:$A$47,0),), "")</f>
        <v>Ignore as captured under 'Total metering expenditure'</v>
      </c>
    </row>
    <row r="356" spans="1:14">
      <c r="A356" t="s">
        <v>275</v>
      </c>
      <c r="B356" t="s">
        <v>989</v>
      </c>
      <c r="C356" t="s">
        <v>990</v>
      </c>
      <c r="D356" t="s">
        <v>300</v>
      </c>
      <c r="E356" t="s">
        <v>933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8">
        <f t="shared" si="5"/>
        <v>0</v>
      </c>
      <c r="N356" t="str" cm="1">
        <f t="array" ref="N356">IFERROR(INDEX(Water!$C$4:$C$47,MATCH('PR24 - Water (CW3)'!C356,Water!$A$4:$A$47,0),), "")</f>
        <v>Ignore as captured under 'Total metering expenditure'</v>
      </c>
    </row>
    <row r="357" spans="1:14">
      <c r="A357" t="s">
        <v>275</v>
      </c>
      <c r="B357" t="s">
        <v>991</v>
      </c>
      <c r="C357" t="s">
        <v>992</v>
      </c>
      <c r="D357" t="s">
        <v>300</v>
      </c>
      <c r="E357" t="s">
        <v>933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8">
        <f t="shared" si="5"/>
        <v>0</v>
      </c>
      <c r="N357" t="str" cm="1">
        <f t="array" ref="N357">IFERROR(INDEX(Water!$C$4:$C$47,MATCH('PR24 - Water (CW3)'!C357,Water!$A$4:$A$47,0),), "")</f>
        <v>Ignore as captured under 'Total metering expenditure'</v>
      </c>
    </row>
    <row r="358" spans="1:14">
      <c r="A358" t="s">
        <v>275</v>
      </c>
      <c r="B358" t="s">
        <v>993</v>
      </c>
      <c r="C358" t="s">
        <v>994</v>
      </c>
      <c r="D358" t="s">
        <v>300</v>
      </c>
      <c r="E358" t="s">
        <v>933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8">
        <f t="shared" si="5"/>
        <v>0</v>
      </c>
      <c r="N358" t="str" cm="1">
        <f t="array" ref="N358">IFERROR(INDEX(Water!$C$4:$C$47,MATCH('PR24 - Water (CW3)'!C358,Water!$A$4:$A$47,0),), "")</f>
        <v>Ignore as captured under 'Total metering expenditure'</v>
      </c>
    </row>
    <row r="359" spans="1:14">
      <c r="A359" t="s">
        <v>275</v>
      </c>
      <c r="B359" t="s">
        <v>995</v>
      </c>
      <c r="C359" t="s">
        <v>996</v>
      </c>
      <c r="D359" t="s">
        <v>300</v>
      </c>
      <c r="E359" t="s">
        <v>933</v>
      </c>
      <c r="F359" s="4">
        <v>0</v>
      </c>
      <c r="G359" s="4">
        <v>5.04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8">
        <f t="shared" si="5"/>
        <v>5.04</v>
      </c>
      <c r="N359" t="str" cm="1">
        <f t="array" ref="N359">IFERROR(INDEX(Water!$C$4:$C$47,MATCH('PR24 - Water (CW3)'!C359,Water!$A$4:$A$47,0),), "")</f>
        <v>Ignore as captured under 'Total metering expenditure'</v>
      </c>
    </row>
    <row r="360" spans="1:14">
      <c r="A360" t="s">
        <v>275</v>
      </c>
      <c r="B360" t="s">
        <v>997</v>
      </c>
      <c r="C360" t="s">
        <v>998</v>
      </c>
      <c r="D360" t="s">
        <v>300</v>
      </c>
      <c r="E360" t="s">
        <v>933</v>
      </c>
      <c r="F360" s="4">
        <v>0</v>
      </c>
      <c r="G360" s="4">
        <v>5.5990000000000002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8">
        <f t="shared" si="5"/>
        <v>5.5990000000000002</v>
      </c>
      <c r="N360" t="str" cm="1">
        <f t="array" ref="N360">IFERROR(INDEX(Water!$C$4:$C$47,MATCH('PR24 - Water (CW3)'!C360,Water!$A$4:$A$47,0),), "")</f>
        <v>Total metering expenditure  (water)</v>
      </c>
    </row>
    <row r="361" spans="1:14">
      <c r="A361" t="s">
        <v>275</v>
      </c>
      <c r="B361" t="s">
        <v>999</v>
      </c>
      <c r="C361" t="s">
        <v>1000</v>
      </c>
      <c r="D361" t="s">
        <v>300</v>
      </c>
      <c r="E361" t="s">
        <v>933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8">
        <f t="shared" si="5"/>
        <v>0</v>
      </c>
      <c r="N361" t="str" cm="1">
        <f t="array" ref="N361">IFERROR(INDEX(Water!$C$4:$C$47,MATCH('PR24 - Water (CW3)'!C361,Water!$A$4:$A$47,0),), "")</f>
        <v>Improvments to taste, odour and colour (water)</v>
      </c>
    </row>
    <row r="362" spans="1:14">
      <c r="A362" t="s">
        <v>275</v>
      </c>
      <c r="B362" t="s">
        <v>1001</v>
      </c>
      <c r="C362" t="s">
        <v>1002</v>
      </c>
      <c r="D362" t="s">
        <v>300</v>
      </c>
      <c r="E362" t="s">
        <v>933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8">
        <f t="shared" si="5"/>
        <v>0</v>
      </c>
      <c r="N362" t="str" cm="1">
        <f t="array" ref="N362">IFERROR(INDEX(Water!$C$4:$C$47,MATCH('PR24 - Water (CW3)'!C362,Water!$A$4:$A$47,0),), "")</f>
        <v>Improvments to taste, odour and colour (water)</v>
      </c>
    </row>
    <row r="363" spans="1:14">
      <c r="A363" t="s">
        <v>275</v>
      </c>
      <c r="B363" t="s">
        <v>1003</v>
      </c>
      <c r="C363" t="s">
        <v>1004</v>
      </c>
      <c r="D363" t="s">
        <v>300</v>
      </c>
      <c r="E363" t="s">
        <v>933</v>
      </c>
      <c r="F363" s="4">
        <v>11.965999999999999</v>
      </c>
      <c r="G363" s="4">
        <v>6.1879999999999997</v>
      </c>
      <c r="H363" s="4">
        <v>6.2430000000000003</v>
      </c>
      <c r="I363" s="4">
        <v>14.503</v>
      </c>
      <c r="J363" s="4">
        <v>16.391999999999999</v>
      </c>
      <c r="K363" s="4">
        <v>9.8590000000000018</v>
      </c>
      <c r="L363" s="4">
        <v>2.3330000000000002</v>
      </c>
      <c r="M363" s="8">
        <f t="shared" si="5"/>
        <v>6.1879999999999997</v>
      </c>
      <c r="N363" t="str" cm="1">
        <f t="array" ref="N363">IFERROR(INDEX(Water!$C$4:$C$47,MATCH('PR24 - Water (CW3)'!C363,Water!$A$4:$A$47,0),), "")</f>
        <v>Addressing raw water deterioration (total) (water)</v>
      </c>
    </row>
    <row r="364" spans="1:14">
      <c r="A364" t="s">
        <v>275</v>
      </c>
      <c r="B364" t="s">
        <v>1005</v>
      </c>
      <c r="C364" t="s">
        <v>1006</v>
      </c>
      <c r="D364" t="s">
        <v>300</v>
      </c>
      <c r="E364" t="s">
        <v>933</v>
      </c>
      <c r="F364" s="4">
        <v>7.8380000000000001</v>
      </c>
      <c r="G364" s="4">
        <v>6.1619999999999999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8">
        <f t="shared" si="5"/>
        <v>6.1619999999999999</v>
      </c>
      <c r="N364" t="str" cm="1">
        <f t="array" ref="N364">IFERROR(INDEX(Water!$C$4:$C$47,MATCH('PR24 - Water (CW3)'!C364,Water!$A$4:$A$47,0),), "")</f>
        <v>Addressing raw water deterioration (total) (water)</v>
      </c>
    </row>
    <row r="365" spans="1:14">
      <c r="A365" t="s">
        <v>275</v>
      </c>
      <c r="B365" t="s">
        <v>1007</v>
      </c>
      <c r="C365" t="s">
        <v>1008</v>
      </c>
      <c r="D365" t="s">
        <v>300</v>
      </c>
      <c r="E365" t="s">
        <v>933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8">
        <f t="shared" si="5"/>
        <v>0</v>
      </c>
      <c r="N365" t="str" cm="1">
        <f t="array" ref="N365">IFERROR(INDEX(Water!$C$4:$C$47,MATCH('PR24 - Water (CW3)'!C365,Water!$A$4:$A$47,0),), "")</f>
        <v>Meeting lead standards (Total) (water)</v>
      </c>
    </row>
    <row r="366" spans="1:14">
      <c r="A366" t="s">
        <v>275</v>
      </c>
      <c r="B366" t="s">
        <v>1009</v>
      </c>
      <c r="C366" t="s">
        <v>1010</v>
      </c>
      <c r="D366" t="s">
        <v>300</v>
      </c>
      <c r="E366" t="s">
        <v>933</v>
      </c>
      <c r="F366" s="4">
        <v>2.89</v>
      </c>
      <c r="G366" s="4">
        <v>0</v>
      </c>
      <c r="H366" s="4">
        <v>0.112</v>
      </c>
      <c r="I366" s="4">
        <v>0.112</v>
      </c>
      <c r="J366" s="4">
        <v>0.112</v>
      </c>
      <c r="K366" s="4">
        <v>0.112</v>
      </c>
      <c r="L366" s="4">
        <v>0.112</v>
      </c>
      <c r="M366" s="8">
        <f t="shared" si="5"/>
        <v>0</v>
      </c>
      <c r="N366" t="str" cm="1">
        <f t="array" ref="N366">IFERROR(INDEX(Water!$C$4:$C$47,MATCH('PR24 - Water (CW3)'!C366,Water!$A$4:$A$47,0),), "")</f>
        <v>Meeting lead standards (Total) (water)</v>
      </c>
    </row>
    <row r="367" spans="1:14">
      <c r="A367" t="s">
        <v>275</v>
      </c>
      <c r="B367" t="s">
        <v>1011</v>
      </c>
      <c r="C367" t="s">
        <v>1012</v>
      </c>
      <c r="D367" t="s">
        <v>300</v>
      </c>
      <c r="E367" t="s">
        <v>933</v>
      </c>
      <c r="F367" s="4">
        <v>0</v>
      </c>
      <c r="G367" s="4">
        <v>0</v>
      </c>
      <c r="H367" s="4">
        <v>0.25600000000000001</v>
      </c>
      <c r="I367" s="4">
        <v>0.25600000000000001</v>
      </c>
      <c r="J367" s="4">
        <v>0.25600000000000001</v>
      </c>
      <c r="K367" s="4">
        <v>0.25600000000000001</v>
      </c>
      <c r="L367" s="4">
        <v>0.25600000000000001</v>
      </c>
      <c r="M367" s="8">
        <f t="shared" si="5"/>
        <v>0</v>
      </c>
      <c r="N367" t="str" cm="1">
        <f t="array" ref="N367">IFERROR(INDEX(Water!$C$4:$C$47,MATCH('PR24 - Water (CW3)'!C367,Water!$A$4:$A$47,0),), "")</f>
        <v>Meeting lead standards (Total) (water)</v>
      </c>
    </row>
    <row r="368" spans="1:14">
      <c r="A368" t="s">
        <v>275</v>
      </c>
      <c r="B368" t="s">
        <v>1013</v>
      </c>
      <c r="C368" t="s">
        <v>1014</v>
      </c>
      <c r="D368" t="s">
        <v>300</v>
      </c>
      <c r="E368" t="s">
        <v>933</v>
      </c>
      <c r="F368" s="4">
        <v>0</v>
      </c>
      <c r="G368" s="4">
        <v>0</v>
      </c>
      <c r="H368" s="4">
        <v>9.9000000000000005E-2</v>
      </c>
      <c r="I368" s="4">
        <v>9.9000000000000005E-2</v>
      </c>
      <c r="J368" s="4">
        <v>9.9000000000000005E-2</v>
      </c>
      <c r="K368" s="4">
        <v>9.9000000000000005E-2</v>
      </c>
      <c r="L368" s="4">
        <v>9.9000000000000005E-2</v>
      </c>
      <c r="M368" s="8">
        <f t="shared" si="5"/>
        <v>0</v>
      </c>
      <c r="N368" t="str" cm="1">
        <f t="array" ref="N368">IFERROR(INDEX(Water!$C$4:$C$47,MATCH('PR24 - Water (CW3)'!C368,Water!$A$4:$A$47,0),), "")</f>
        <v>Meeting lead standards (Total) (water)</v>
      </c>
    </row>
    <row r="369" spans="1:14">
      <c r="A369" t="s">
        <v>275</v>
      </c>
      <c r="B369" t="s">
        <v>1015</v>
      </c>
      <c r="C369" t="s">
        <v>1016</v>
      </c>
      <c r="D369" t="s">
        <v>300</v>
      </c>
      <c r="E369" t="s">
        <v>933</v>
      </c>
      <c r="F369" s="4">
        <v>0</v>
      </c>
      <c r="G369" s="4">
        <v>0.04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8">
        <f t="shared" si="5"/>
        <v>0.04</v>
      </c>
      <c r="N369" t="str" cm="1">
        <f t="array" ref="N369">IFERROR(INDEX(Water!$C$4:$C$47,MATCH('PR24 - Water (CW3)'!C369,Water!$A$4:$A$47,0),), "")</f>
        <v>Meeting lead standards (Total) (water)</v>
      </c>
    </row>
    <row r="370" spans="1:14">
      <c r="A370" t="s">
        <v>275</v>
      </c>
      <c r="B370" t="s">
        <v>1017</v>
      </c>
      <c r="C370" t="s">
        <v>1018</v>
      </c>
      <c r="D370" t="s">
        <v>300</v>
      </c>
      <c r="E370" t="s">
        <v>933</v>
      </c>
      <c r="F370" s="4">
        <v>0</v>
      </c>
      <c r="G370" s="4">
        <v>86.911000000000001</v>
      </c>
      <c r="H370" s="4">
        <v>93.242999999999995</v>
      </c>
      <c r="I370" s="4">
        <v>79.090999999999994</v>
      </c>
      <c r="J370" s="4">
        <v>77.346000000000004</v>
      </c>
      <c r="K370" s="4">
        <v>74.897999999999996</v>
      </c>
      <c r="L370" s="4">
        <v>33.136000000000003</v>
      </c>
      <c r="M370" s="8">
        <f t="shared" si="5"/>
        <v>86.911000000000001</v>
      </c>
      <c r="N370" t="str" cm="1">
        <f t="array" ref="N370">IFERROR(INDEX(Water!$C$4:$C$47,MATCH('PR24 - Water (CW3)'!C370,Water!$A$4:$A$47,0),), "")</f>
        <v>Enhancing resilience to low probability high consequence events (water)</v>
      </c>
    </row>
    <row r="371" spans="1:14">
      <c r="A371" t="s">
        <v>275</v>
      </c>
      <c r="B371" t="s">
        <v>1019</v>
      </c>
      <c r="C371" t="s">
        <v>1020</v>
      </c>
      <c r="D371" t="s">
        <v>300</v>
      </c>
      <c r="E371" t="s">
        <v>933</v>
      </c>
      <c r="F371" s="4">
        <v>0</v>
      </c>
      <c r="G371" s="4">
        <v>0</v>
      </c>
      <c r="H371" s="4">
        <v>2.2749999999999999</v>
      </c>
      <c r="I371" s="4">
        <v>7.2729999999999997</v>
      </c>
      <c r="J371" s="4">
        <v>1.752</v>
      </c>
      <c r="K371" s="4">
        <v>0</v>
      </c>
      <c r="L371" s="4">
        <v>0</v>
      </c>
      <c r="M371" s="8">
        <f t="shared" si="5"/>
        <v>0</v>
      </c>
      <c r="N371" t="str" cm="1">
        <f t="array" ref="N371">IFERROR(INDEX(Water!$C$4:$C$47,MATCH('PR24 - Water (CW3)'!C371,Water!$A$4:$A$47,0),), "")</f>
        <v>Security - SEMD (water)</v>
      </c>
    </row>
    <row r="372" spans="1:14">
      <c r="A372" t="s">
        <v>275</v>
      </c>
      <c r="B372" t="s">
        <v>1021</v>
      </c>
      <c r="C372" t="s">
        <v>1022</v>
      </c>
      <c r="D372" t="s">
        <v>300</v>
      </c>
      <c r="E372" t="s">
        <v>933</v>
      </c>
      <c r="F372" s="4">
        <v>0</v>
      </c>
      <c r="G372" s="4">
        <v>0</v>
      </c>
      <c r="H372" s="4">
        <v>4.5140000000000002</v>
      </c>
      <c r="I372" s="4">
        <v>5.6420000000000003</v>
      </c>
      <c r="J372" s="4">
        <v>5.6420000000000003</v>
      </c>
      <c r="K372" s="4">
        <v>4.5140000000000002</v>
      </c>
      <c r="L372" s="4">
        <v>2.2570000000000001</v>
      </c>
      <c r="M372" s="8">
        <f t="shared" si="5"/>
        <v>0</v>
      </c>
      <c r="N372" t="str" cm="1">
        <f t="array" ref="N372">IFERROR(INDEX(Water!$C$4:$C$47,MATCH('PR24 - Water (CW3)'!C372,Water!$A$4:$A$47,0),), "")</f>
        <v>Security - Non-SEMD (water)</v>
      </c>
    </row>
    <row r="373" spans="1:14">
      <c r="A373" t="s">
        <v>275</v>
      </c>
      <c r="B373" t="s">
        <v>1023</v>
      </c>
      <c r="C373" t="s">
        <v>1024</v>
      </c>
      <c r="D373" t="s">
        <v>300</v>
      </c>
      <c r="E373" t="s">
        <v>933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8">
        <f t="shared" si="5"/>
        <v>0</v>
      </c>
      <c r="N373" t="str" cm="1">
        <f t="array" ref="N373">IFERROR(INDEX(Water!$C$4:$C$47,MATCH('PR24 - Water (CW3)'!C373,Water!$A$4:$A$47,0),), "")</f>
        <v>N/A</v>
      </c>
    </row>
    <row r="374" spans="1:14">
      <c r="A374" t="s">
        <v>275</v>
      </c>
      <c r="B374" t="s">
        <v>1025</v>
      </c>
      <c r="C374" t="s">
        <v>1026</v>
      </c>
      <c r="D374" t="s">
        <v>300</v>
      </c>
      <c r="E374" t="s">
        <v>933</v>
      </c>
      <c r="F374" s="4">
        <v>79.597000000000008</v>
      </c>
      <c r="G374" s="4">
        <v>191.72800000000001</v>
      </c>
      <c r="H374" s="4">
        <v>370.39200000000011</v>
      </c>
      <c r="I374" s="4">
        <v>347.19799999999998</v>
      </c>
      <c r="J374" s="4">
        <v>268.50200000000001</v>
      </c>
      <c r="K374" s="4">
        <v>259.822</v>
      </c>
      <c r="L374" s="4">
        <v>220.53399999999999</v>
      </c>
      <c r="M374" s="8">
        <f t="shared" si="5"/>
        <v>191.72800000000001</v>
      </c>
      <c r="N374" t="str" cm="1">
        <f t="array" ref="N374">IFERROR(INDEX(Water!$C$4:$C$47,MATCH('PR24 - Water (CW3)'!C374,Water!$A$4:$A$47,0),), "")</f>
        <v/>
      </c>
    </row>
    <row r="375" spans="1:14">
      <c r="A375" t="s">
        <v>276</v>
      </c>
      <c r="B375" t="s">
        <v>935</v>
      </c>
      <c r="C375" t="s">
        <v>936</v>
      </c>
      <c r="D375" t="s">
        <v>300</v>
      </c>
      <c r="E375" t="s">
        <v>933</v>
      </c>
      <c r="F375" s="4">
        <v>1.7889999999999999</v>
      </c>
      <c r="G375" s="4">
        <v>4.2729999999999997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8">
        <f t="shared" si="5"/>
        <v>4.2729999999999997</v>
      </c>
      <c r="N375" t="str" cm="1">
        <f t="array" ref="N375">IFERROR(INDEX(Water!$C$4:$C$47,MATCH('PR24 - Water (CW3)'!C375,Water!$A$4:$A$47,0),), "")</f>
        <v>Ecological improvements at abstractions (water)</v>
      </c>
    </row>
    <row r="376" spans="1:14">
      <c r="A376" t="s">
        <v>276</v>
      </c>
      <c r="B376" t="s">
        <v>937</v>
      </c>
      <c r="C376" t="s">
        <v>938</v>
      </c>
      <c r="D376" t="s">
        <v>300</v>
      </c>
      <c r="E376" t="s">
        <v>933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8">
        <f t="shared" si="5"/>
        <v>0</v>
      </c>
      <c r="N376" t="str" cm="1">
        <f t="array" ref="N376">IFERROR(INDEX(Water!$C$4:$C$47,MATCH('PR24 - Water (CW3)'!C376,Water!$A$4:$A$47,0),), "")</f>
        <v>Eels Regulations (measures at intakes) (water)</v>
      </c>
    </row>
    <row r="377" spans="1:14">
      <c r="A377" t="s">
        <v>276</v>
      </c>
      <c r="B377" t="s">
        <v>939</v>
      </c>
      <c r="C377" t="s">
        <v>940</v>
      </c>
      <c r="D377" t="s">
        <v>300</v>
      </c>
      <c r="E377" t="s">
        <v>933</v>
      </c>
      <c r="F377" s="4">
        <v>0.27500000000000002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8">
        <f t="shared" si="5"/>
        <v>0</v>
      </c>
      <c r="N377" t="str" cm="1">
        <f t="array" ref="N377">IFERROR(INDEX(Water!$C$4:$C$47,MATCH('PR24 - Water (CW3)'!C377,Water!$A$4:$A$47,0),), "")</f>
        <v>Eels Regulations (measures at intakes) (water)</v>
      </c>
    </row>
    <row r="378" spans="1:14">
      <c r="A378" t="s">
        <v>276</v>
      </c>
      <c r="B378" t="s">
        <v>941</v>
      </c>
      <c r="C378" t="s">
        <v>942</v>
      </c>
      <c r="D378" t="s">
        <v>300</v>
      </c>
      <c r="E378" t="s">
        <v>933</v>
      </c>
      <c r="F378" s="4">
        <v>0.876</v>
      </c>
      <c r="G378" s="4">
        <v>0.74299999999999999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8">
        <f t="shared" si="5"/>
        <v>0.74299999999999999</v>
      </c>
      <c r="N378" t="str" cm="1">
        <f t="array" ref="N378">IFERROR(INDEX(Water!$C$4:$C$47,MATCH('PR24 - Water (CW3)'!C378,Water!$A$4:$A$47,0),), "")</f>
        <v>Invasive Non Native Species (water)</v>
      </c>
    </row>
    <row r="379" spans="1:14">
      <c r="A379" t="s">
        <v>276</v>
      </c>
      <c r="B379" t="s">
        <v>943</v>
      </c>
      <c r="C379" t="s">
        <v>944</v>
      </c>
      <c r="D379" t="s">
        <v>300</v>
      </c>
      <c r="E379" t="s">
        <v>933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8">
        <f t="shared" si="5"/>
        <v>0</v>
      </c>
      <c r="N379" t="str" cm="1">
        <f t="array" ref="N379">IFERROR(INDEX(Water!$C$4:$C$47,MATCH('PR24 - Water (CW3)'!C379,Water!$A$4:$A$47,0),), "")</f>
        <v>Drinking Water Protected Areas (schemes) (water)</v>
      </c>
    </row>
    <row r="380" spans="1:14">
      <c r="A380" t="s">
        <v>276</v>
      </c>
      <c r="B380" t="s">
        <v>945</v>
      </c>
      <c r="C380" t="s">
        <v>946</v>
      </c>
      <c r="D380" t="s">
        <v>300</v>
      </c>
      <c r="E380" t="s">
        <v>933</v>
      </c>
      <c r="F380" s="4">
        <v>2.5499999999999998</v>
      </c>
      <c r="G380" s="4">
        <v>7.49</v>
      </c>
      <c r="H380" s="4">
        <v>4.0000000000000001E-3</v>
      </c>
      <c r="I380" s="4">
        <v>1.5209999999999999</v>
      </c>
      <c r="J380" s="4">
        <v>3.5289999999999999</v>
      </c>
      <c r="K380" s="4">
        <v>3.2829999999999999</v>
      </c>
      <c r="L380" s="4">
        <v>31.227</v>
      </c>
      <c r="M380" s="8">
        <f t="shared" si="5"/>
        <v>7.49</v>
      </c>
      <c r="N380" t="str" cm="1">
        <f t="array" ref="N380">IFERROR(INDEX(Water!$C$4:$C$47,MATCH('PR24 - Water (CW3)'!C380,Water!$A$4:$A$47,0),), "")</f>
        <v>Water Framework Directive measure (water)</v>
      </c>
    </row>
    <row r="381" spans="1:14">
      <c r="A381" t="s">
        <v>276</v>
      </c>
      <c r="B381" t="s">
        <v>947</v>
      </c>
      <c r="C381" t="s">
        <v>948</v>
      </c>
      <c r="D381" t="s">
        <v>300</v>
      </c>
      <c r="E381" t="s">
        <v>933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8">
        <f t="shared" si="5"/>
        <v>0</v>
      </c>
      <c r="N381" t="str" cm="1">
        <f t="array" ref="N381">IFERROR(INDEX(Water!$C$4:$C$47,MATCH('PR24 - Water (CW3)'!C381,Water!$A$4:$A$47,0),), "")</f>
        <v>Ecological improvements at abstractions (water)</v>
      </c>
    </row>
    <row r="382" spans="1:14">
      <c r="A382" t="s">
        <v>276</v>
      </c>
      <c r="B382" t="s">
        <v>949</v>
      </c>
      <c r="C382" t="s">
        <v>950</v>
      </c>
      <c r="D382" t="s">
        <v>300</v>
      </c>
      <c r="E382" t="s">
        <v>933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8">
        <f t="shared" si="5"/>
        <v>0</v>
      </c>
      <c r="N382" t="str" cm="1">
        <f t="array" ref="N382">IFERROR(INDEX(Water!$C$4:$C$47,MATCH('PR24 - Water (CW3)'!C382,Water!$A$4:$A$47,0),), "")</f>
        <v>N/A</v>
      </c>
    </row>
    <row r="383" spans="1:14">
      <c r="A383" t="s">
        <v>276</v>
      </c>
      <c r="B383" t="s">
        <v>951</v>
      </c>
      <c r="C383" t="s">
        <v>952</v>
      </c>
      <c r="D383" t="s">
        <v>300</v>
      </c>
      <c r="E383" t="s">
        <v>933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8">
        <f t="shared" si="5"/>
        <v>0</v>
      </c>
      <c r="N383" t="str" cm="1">
        <f t="array" ref="N383">IFERROR(INDEX(Water!$C$4:$C$47,MATCH('PR24 - Water (CW3)'!C383,Water!$A$4:$A$47,0),), "")</f>
        <v>N/A</v>
      </c>
    </row>
    <row r="384" spans="1:14">
      <c r="A384" t="s">
        <v>276</v>
      </c>
      <c r="B384" t="s">
        <v>953</v>
      </c>
      <c r="C384" t="s">
        <v>954</v>
      </c>
      <c r="D384" t="s">
        <v>300</v>
      </c>
      <c r="E384" t="s">
        <v>933</v>
      </c>
      <c r="F384" s="4">
        <v>0</v>
      </c>
      <c r="G384" s="4">
        <v>0</v>
      </c>
      <c r="H384" s="4">
        <v>0.44500000000000001</v>
      </c>
      <c r="I384" s="4">
        <v>0.498</v>
      </c>
      <c r="J384" s="4">
        <v>0.57299999999999995</v>
      </c>
      <c r="K384" s="4">
        <v>0.72899999999999998</v>
      </c>
      <c r="L384" s="4">
        <v>0.89900000000000002</v>
      </c>
      <c r="M384" s="8">
        <f t="shared" si="5"/>
        <v>0</v>
      </c>
      <c r="N384" t="str" cm="1">
        <f t="array" ref="N384">IFERROR(INDEX(Water!$C$4:$C$47,MATCH('PR24 - Water (CW3)'!C384,Water!$A$4:$A$47,0),), "")</f>
        <v>Ignore as captured under 'Investigations total'</v>
      </c>
    </row>
    <row r="385" spans="1:14">
      <c r="A385" t="s">
        <v>276</v>
      </c>
      <c r="B385" t="s">
        <v>955</v>
      </c>
      <c r="C385" t="s">
        <v>956</v>
      </c>
      <c r="D385" t="s">
        <v>300</v>
      </c>
      <c r="E385" t="s">
        <v>933</v>
      </c>
      <c r="F385" s="4">
        <v>0</v>
      </c>
      <c r="G385" s="4">
        <v>0</v>
      </c>
      <c r="H385" s="4">
        <v>0.27200000000000002</v>
      </c>
      <c r="I385" s="4">
        <v>0.439</v>
      </c>
      <c r="J385" s="4">
        <v>0.11</v>
      </c>
      <c r="K385" s="4">
        <v>0.11</v>
      </c>
      <c r="L385" s="4">
        <v>0.11</v>
      </c>
      <c r="M385" s="8">
        <f t="shared" si="5"/>
        <v>0</v>
      </c>
      <c r="N385" t="str" cm="1">
        <f t="array" ref="N385">IFERROR(INDEX(Water!$C$4:$C$47,MATCH('PR24 - Water (CW3)'!C385,Water!$A$4:$A$47,0),), "")</f>
        <v>Ignore as captured under 'Investigations total'</v>
      </c>
    </row>
    <row r="386" spans="1:14">
      <c r="A386" t="s">
        <v>276</v>
      </c>
      <c r="B386" t="s">
        <v>957</v>
      </c>
      <c r="C386" t="s">
        <v>958</v>
      </c>
      <c r="D386" t="s">
        <v>300</v>
      </c>
      <c r="E386" t="s">
        <v>933</v>
      </c>
      <c r="F386" s="4">
        <v>2.4750000000000001</v>
      </c>
      <c r="G386" s="4">
        <v>0</v>
      </c>
      <c r="H386" s="4">
        <v>3.5590000000000002</v>
      </c>
      <c r="I386" s="4">
        <v>3.7770000000000001</v>
      </c>
      <c r="J386" s="4">
        <v>0.628</v>
      </c>
      <c r="K386" s="4">
        <v>5.1589999999999998</v>
      </c>
      <c r="L386" s="4">
        <v>1.548</v>
      </c>
      <c r="M386" s="8">
        <f t="shared" si="5"/>
        <v>0</v>
      </c>
      <c r="N386" t="str" cm="1">
        <f t="array" ref="N386">IFERROR(INDEX(Water!$C$4:$C$47,MATCH('PR24 - Water (CW3)'!C386,Water!$A$4:$A$47,0),), "")</f>
        <v>Ignore as captured under 'Investigations total'</v>
      </c>
    </row>
    <row r="387" spans="1:14">
      <c r="A387" t="s">
        <v>276</v>
      </c>
      <c r="B387" t="s">
        <v>959</v>
      </c>
      <c r="C387" t="s">
        <v>960</v>
      </c>
      <c r="D387" t="s">
        <v>300</v>
      </c>
      <c r="E387" t="s">
        <v>933</v>
      </c>
      <c r="F387" s="4">
        <v>2.4750000000000001</v>
      </c>
      <c r="G387" s="4">
        <v>0</v>
      </c>
      <c r="H387" s="4">
        <v>4.2760000000000007</v>
      </c>
      <c r="I387" s="4">
        <v>4.7140000000000004</v>
      </c>
      <c r="J387" s="4">
        <v>1.3109999999999999</v>
      </c>
      <c r="K387" s="4">
        <v>5.9979999999999993</v>
      </c>
      <c r="L387" s="4">
        <v>2.5569999999999999</v>
      </c>
      <c r="M387" s="8">
        <f t="shared" si="5"/>
        <v>0</v>
      </c>
      <c r="N387" t="str" cm="1">
        <f t="array" ref="N387">IFERROR(INDEX(Water!$C$4:$C$47,MATCH('PR24 - Water (CW3)'!C387,Water!$A$4:$A$47,0),), "")</f>
        <v>Investigations (water)</v>
      </c>
    </row>
    <row r="388" spans="1:14">
      <c r="A388" t="s">
        <v>276</v>
      </c>
      <c r="B388" t="s">
        <v>961</v>
      </c>
      <c r="C388" t="s">
        <v>962</v>
      </c>
      <c r="D388" t="s">
        <v>300</v>
      </c>
      <c r="E388" t="s">
        <v>933</v>
      </c>
      <c r="F388" s="4">
        <v>7.964999999999999</v>
      </c>
      <c r="G388" s="4">
        <v>12.506</v>
      </c>
      <c r="H388" s="4">
        <v>4.28</v>
      </c>
      <c r="I388" s="4">
        <v>6.2349999999999994</v>
      </c>
      <c r="J388" s="4">
        <v>4.84</v>
      </c>
      <c r="K388" s="4">
        <v>9.2809999999999988</v>
      </c>
      <c r="L388" s="4">
        <v>33.783999999999999</v>
      </c>
      <c r="M388" s="8">
        <f t="shared" si="5"/>
        <v>12.506</v>
      </c>
      <c r="N388" t="str" cm="1">
        <f t="array" ref="N388">IFERROR(INDEX(Water!$C$4:$C$47,MATCH('PR24 - Water (CW3)'!C388,Water!$A$4:$A$47,0),), "")</f>
        <v/>
      </c>
    </row>
    <row r="389" spans="1:14">
      <c r="A389" t="s">
        <v>276</v>
      </c>
      <c r="B389" t="s">
        <v>963</v>
      </c>
      <c r="C389" t="s">
        <v>964</v>
      </c>
      <c r="D389" t="s">
        <v>300</v>
      </c>
      <c r="E389" t="s">
        <v>933</v>
      </c>
      <c r="F389" s="4">
        <v>0.50700000000000001</v>
      </c>
      <c r="G389" s="4">
        <v>48.099000000000004</v>
      </c>
      <c r="H389" s="4">
        <v>4.0469999999999997</v>
      </c>
      <c r="I389" s="4">
        <v>5.359</v>
      </c>
      <c r="J389" s="4">
        <v>5.6239999999999997</v>
      </c>
      <c r="K389" s="4">
        <v>3.34</v>
      </c>
      <c r="L389" s="4">
        <v>3.419</v>
      </c>
      <c r="M389" s="8">
        <f t="shared" si="5"/>
        <v>48.099000000000004</v>
      </c>
      <c r="N389" t="str" cm="1">
        <f t="array" ref="N389">IFERROR(INDEX(Water!$C$4:$C$47,MATCH('PR24 - Water (CW3)'!C389,Water!$A$4:$A$47,0),), "")</f>
        <v>Supply-side improvements delivering benefits in 2020-2025 (water)</v>
      </c>
    </row>
    <row r="390" spans="1:14">
      <c r="A390" t="s">
        <v>276</v>
      </c>
      <c r="B390" t="s">
        <v>965</v>
      </c>
      <c r="C390" t="s">
        <v>966</v>
      </c>
      <c r="D390" t="s">
        <v>300</v>
      </c>
      <c r="E390" t="s">
        <v>933</v>
      </c>
      <c r="F390" s="4">
        <v>14.492000000000001</v>
      </c>
      <c r="G390" s="4">
        <v>17.518999999999998</v>
      </c>
      <c r="H390" s="4">
        <v>10.9</v>
      </c>
      <c r="I390" s="4">
        <v>10.949</v>
      </c>
      <c r="J390" s="4">
        <v>10.999000000000001</v>
      </c>
      <c r="K390" s="4">
        <v>11.048999999999999</v>
      </c>
      <c r="L390" s="4">
        <v>11.099</v>
      </c>
      <c r="M390" s="8">
        <f t="shared" si="5"/>
        <v>17.518999999999998</v>
      </c>
      <c r="N390" t="str" cm="1">
        <f t="array" ref="N390">IFERROR(INDEX(Water!$C$4:$C$47,MATCH('PR24 - Water (CW3)'!C390,Water!$A$4:$A$47,0),), "")</f>
        <v>Demand-side improvements delivering benefits in 2020-2025 (excl leakage and metering) (water)</v>
      </c>
    </row>
    <row r="391" spans="1:14">
      <c r="A391" t="s">
        <v>276</v>
      </c>
      <c r="B391" t="s">
        <v>967</v>
      </c>
      <c r="C391" t="s">
        <v>968</v>
      </c>
      <c r="D391" t="s">
        <v>300</v>
      </c>
      <c r="E391" t="s">
        <v>933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8">
        <f t="shared" si="5"/>
        <v>0</v>
      </c>
      <c r="N391" t="str" cm="1">
        <f t="array" ref="N391">IFERROR(INDEX(Water!$C$4:$C$47,MATCH('PR24 - Water (CW3)'!C391,Water!$A$4:$A$47,0),), "")</f>
        <v>Leakage improvements delivering benefits in 2020-2025 (water)</v>
      </c>
    </row>
    <row r="392" spans="1:14">
      <c r="A392" t="s">
        <v>276</v>
      </c>
      <c r="B392" t="s">
        <v>969</v>
      </c>
      <c r="C392" t="s">
        <v>970</v>
      </c>
      <c r="D392" t="s">
        <v>300</v>
      </c>
      <c r="E392" t="s">
        <v>933</v>
      </c>
      <c r="F392" s="4">
        <v>4.0549999999999997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8">
        <f t="shared" ref="M392:M455" si="6">SUM(G392)</f>
        <v>0</v>
      </c>
      <c r="N392" t="str" cm="1">
        <f t="array" ref="N392">IFERROR(INDEX(Water!$C$4:$C$47,MATCH('PR24 - Water (CW3)'!C392,Water!$A$4:$A$47,0),), "")</f>
        <v>Internal interconnectors delivering benefits in 2020-2025 (water)</v>
      </c>
    </row>
    <row r="393" spans="1:14">
      <c r="A393" t="s">
        <v>276</v>
      </c>
      <c r="B393" t="s">
        <v>971</v>
      </c>
      <c r="C393" t="s">
        <v>972</v>
      </c>
      <c r="D393" t="s">
        <v>300</v>
      </c>
      <c r="E393" t="s">
        <v>933</v>
      </c>
      <c r="F393" s="4">
        <v>0</v>
      </c>
      <c r="G393" s="4">
        <v>0</v>
      </c>
      <c r="H393" s="4">
        <v>68.899000000000001</v>
      </c>
      <c r="I393" s="4">
        <v>71.616</v>
      </c>
      <c r="J393" s="4">
        <v>69.766999999999996</v>
      </c>
      <c r="K393" s="4">
        <v>127.86</v>
      </c>
      <c r="L393" s="4">
        <v>50.725000000000001</v>
      </c>
      <c r="M393" s="8">
        <f t="shared" si="6"/>
        <v>0</v>
      </c>
      <c r="N393" t="str" cm="1">
        <f t="array" ref="N393">IFERROR(INDEX(Water!$C$4:$C$47,MATCH('PR24 - Water (CW3)'!C393,Water!$A$4:$A$47,0),), "")</f>
        <v>Supply demand balance improvements delivering benefits starting from 2026 (water)</v>
      </c>
    </row>
    <row r="394" spans="1:14">
      <c r="A394" t="s">
        <v>276</v>
      </c>
      <c r="B394" t="s">
        <v>973</v>
      </c>
      <c r="C394" t="s">
        <v>974</v>
      </c>
      <c r="D394" t="s">
        <v>300</v>
      </c>
      <c r="E394" t="s">
        <v>933</v>
      </c>
      <c r="F394" s="4">
        <v>48.597999999999999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8">
        <f t="shared" si="6"/>
        <v>0</v>
      </c>
      <c r="N394" t="str" cm="1">
        <f t="array" ref="N394">IFERROR(INDEX(Water!$C$4:$C$47,MATCH('PR24 - Water (CW3)'!C394,Water!$A$4:$A$47,0),), "")</f>
        <v>Strategic regional water resources (water)</v>
      </c>
    </row>
    <row r="395" spans="1:14">
      <c r="A395" t="s">
        <v>276</v>
      </c>
      <c r="B395" t="s">
        <v>975</v>
      </c>
      <c r="C395" t="s">
        <v>976</v>
      </c>
      <c r="D395" t="s">
        <v>300</v>
      </c>
      <c r="E395" t="s">
        <v>933</v>
      </c>
      <c r="F395" s="4">
        <v>67.651999999999987</v>
      </c>
      <c r="G395" s="4">
        <v>65.617999999999995</v>
      </c>
      <c r="H395" s="4">
        <v>83.846000000000004</v>
      </c>
      <c r="I395" s="4">
        <v>87.923999999999992</v>
      </c>
      <c r="J395" s="4">
        <v>86.389999999999986</v>
      </c>
      <c r="K395" s="4">
        <v>142.249</v>
      </c>
      <c r="L395" s="4">
        <v>65.242999999999995</v>
      </c>
      <c r="M395" s="8">
        <f t="shared" si="6"/>
        <v>65.617999999999995</v>
      </c>
      <c r="N395" t="str" cm="1">
        <f t="array" ref="N395">IFERROR(INDEX(Water!$C$4:$C$47,MATCH('PR24 - Water (CW3)'!C395,Water!$A$4:$A$47,0),), "")</f>
        <v/>
      </c>
    </row>
    <row r="396" spans="1:14">
      <c r="A396" t="s">
        <v>276</v>
      </c>
      <c r="B396" t="s">
        <v>977</v>
      </c>
      <c r="C396" t="s">
        <v>978</v>
      </c>
      <c r="D396" t="s">
        <v>300</v>
      </c>
      <c r="E396" t="s">
        <v>933</v>
      </c>
      <c r="F396" s="4">
        <v>10.616</v>
      </c>
      <c r="G396" s="4">
        <v>5.0209999999999999</v>
      </c>
      <c r="H396" s="4">
        <v>8.0609999999999999</v>
      </c>
      <c r="I396" s="4">
        <v>8.0980000000000008</v>
      </c>
      <c r="J396" s="4">
        <v>8.1340000000000003</v>
      </c>
      <c r="K396" s="4">
        <v>8.1709999999999994</v>
      </c>
      <c r="L396" s="4">
        <v>8.2080000000000002</v>
      </c>
      <c r="M396" s="8">
        <f t="shared" si="6"/>
        <v>5.0209999999999999</v>
      </c>
      <c r="N396" t="str" cm="1">
        <f t="array" ref="N396">IFERROR(INDEX(Water!$C$4:$C$47,MATCH('PR24 - Water (CW3)'!C396,Water!$A$4:$A$47,0),), "")</f>
        <v>Ignore as captured under 'Total metering expenditure'</v>
      </c>
    </row>
    <row r="397" spans="1:14">
      <c r="A397" t="s">
        <v>276</v>
      </c>
      <c r="B397" t="s">
        <v>979</v>
      </c>
      <c r="C397" t="s">
        <v>980</v>
      </c>
      <c r="D397" t="s">
        <v>300</v>
      </c>
      <c r="E397" t="s">
        <v>933</v>
      </c>
      <c r="F397" s="4">
        <v>37.334000000000003</v>
      </c>
      <c r="G397" s="4">
        <v>55.104999999999997</v>
      </c>
      <c r="H397" s="4">
        <v>31.757999999999999</v>
      </c>
      <c r="I397" s="4">
        <v>31.902000000000001</v>
      </c>
      <c r="J397" s="4">
        <v>32.045999999999999</v>
      </c>
      <c r="K397" s="4">
        <v>32.191000000000003</v>
      </c>
      <c r="L397" s="4">
        <v>32.337000000000003</v>
      </c>
      <c r="M397" s="8">
        <f t="shared" si="6"/>
        <v>55.104999999999997</v>
      </c>
      <c r="N397" t="str" cm="1">
        <f t="array" ref="N397">IFERROR(INDEX(Water!$C$4:$C$47,MATCH('PR24 - Water (CW3)'!C397,Water!$A$4:$A$47,0),), "")</f>
        <v>Ignore as captured under 'Total metering expenditure'</v>
      </c>
    </row>
    <row r="398" spans="1:14">
      <c r="A398" t="s">
        <v>276</v>
      </c>
      <c r="B398" t="s">
        <v>981</v>
      </c>
      <c r="C398" t="s">
        <v>982</v>
      </c>
      <c r="D398" t="s">
        <v>300</v>
      </c>
      <c r="E398" t="s">
        <v>933</v>
      </c>
      <c r="F398" s="4">
        <v>0.03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8">
        <f t="shared" si="6"/>
        <v>0</v>
      </c>
      <c r="N398" t="str" cm="1">
        <f t="array" ref="N398">IFERROR(INDEX(Water!$C$4:$C$47,MATCH('PR24 - Water (CW3)'!C398,Water!$A$4:$A$47,0),), "")</f>
        <v>Ignore as captured under 'Total metering expenditure'</v>
      </c>
    </row>
    <row r="399" spans="1:14">
      <c r="A399" t="s">
        <v>276</v>
      </c>
      <c r="B399" t="s">
        <v>983</v>
      </c>
      <c r="C399" t="s">
        <v>984</v>
      </c>
      <c r="D399" t="s">
        <v>300</v>
      </c>
      <c r="E399" t="s">
        <v>933</v>
      </c>
      <c r="F399" s="4">
        <v>1.0740000000000001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8">
        <f t="shared" si="6"/>
        <v>0</v>
      </c>
      <c r="N399" t="str" cm="1">
        <f t="array" ref="N399">IFERROR(INDEX(Water!$C$4:$C$47,MATCH('PR24 - Water (CW3)'!C399,Water!$A$4:$A$47,0),), "")</f>
        <v>Ignore as captured under 'Total metering expenditure'</v>
      </c>
    </row>
    <row r="400" spans="1:14">
      <c r="A400" t="s">
        <v>276</v>
      </c>
      <c r="B400" t="s">
        <v>985</v>
      </c>
      <c r="C400" t="s">
        <v>986</v>
      </c>
      <c r="D400" t="s">
        <v>300</v>
      </c>
      <c r="E400" t="s">
        <v>933</v>
      </c>
      <c r="F400" s="4">
        <v>5.6440000000000001</v>
      </c>
      <c r="G400" s="4">
        <v>0</v>
      </c>
      <c r="H400" s="4">
        <v>12.195</v>
      </c>
      <c r="I400" s="4">
        <v>12.25</v>
      </c>
      <c r="J400" s="4">
        <v>12.305</v>
      </c>
      <c r="K400" s="4">
        <v>12.361000000000001</v>
      </c>
      <c r="L400" s="4">
        <v>12.417</v>
      </c>
      <c r="M400" s="8">
        <f t="shared" si="6"/>
        <v>0</v>
      </c>
      <c r="N400" t="str" cm="1">
        <f t="array" ref="N400">IFERROR(INDEX(Water!$C$4:$C$47,MATCH('PR24 - Water (CW3)'!C400,Water!$A$4:$A$47,0),), "")</f>
        <v>Ignore as captured under 'Total metering expenditure'</v>
      </c>
    </row>
    <row r="401" spans="1:14">
      <c r="A401" t="s">
        <v>276</v>
      </c>
      <c r="B401" t="s">
        <v>987</v>
      </c>
      <c r="C401" t="s">
        <v>988</v>
      </c>
      <c r="D401" t="s">
        <v>300</v>
      </c>
      <c r="E401" t="s">
        <v>933</v>
      </c>
      <c r="F401" s="4">
        <v>1.5509999999999999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8">
        <f t="shared" si="6"/>
        <v>0</v>
      </c>
      <c r="N401" t="str" cm="1">
        <f t="array" ref="N401">IFERROR(INDEX(Water!$C$4:$C$47,MATCH('PR24 - Water (CW3)'!C401,Water!$A$4:$A$47,0),), "")</f>
        <v>Ignore as captured under 'Total metering expenditure'</v>
      </c>
    </row>
    <row r="402" spans="1:14">
      <c r="A402" t="s">
        <v>276</v>
      </c>
      <c r="B402" t="s">
        <v>989</v>
      </c>
      <c r="C402" t="s">
        <v>990</v>
      </c>
      <c r="D402" t="s">
        <v>300</v>
      </c>
      <c r="E402" t="s">
        <v>933</v>
      </c>
      <c r="F402" s="4">
        <v>0.318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8">
        <f t="shared" si="6"/>
        <v>0</v>
      </c>
      <c r="N402" t="str" cm="1">
        <f t="array" ref="N402">IFERROR(INDEX(Water!$C$4:$C$47,MATCH('PR24 - Water (CW3)'!C402,Water!$A$4:$A$47,0),), "")</f>
        <v>Ignore as captured under 'Total metering expenditure'</v>
      </c>
    </row>
    <row r="403" spans="1:14">
      <c r="A403" t="s">
        <v>276</v>
      </c>
      <c r="B403" t="s">
        <v>991</v>
      </c>
      <c r="C403" t="s">
        <v>992</v>
      </c>
      <c r="D403" t="s">
        <v>300</v>
      </c>
      <c r="E403" t="s">
        <v>933</v>
      </c>
      <c r="F403" s="4">
        <v>3.3719999999999999</v>
      </c>
      <c r="G403" s="4">
        <v>0</v>
      </c>
      <c r="H403" s="4">
        <v>2.0779999999999998</v>
      </c>
      <c r="I403" s="4">
        <v>2.0880000000000001</v>
      </c>
      <c r="J403" s="4">
        <v>2.097</v>
      </c>
      <c r="K403" s="4">
        <v>2.1070000000000002</v>
      </c>
      <c r="L403" s="4">
        <v>2.1160000000000001</v>
      </c>
      <c r="M403" s="8">
        <f t="shared" si="6"/>
        <v>0</v>
      </c>
      <c r="N403" t="str" cm="1">
        <f t="array" ref="N403">IFERROR(INDEX(Water!$C$4:$C$47,MATCH('PR24 - Water (CW3)'!C403,Water!$A$4:$A$47,0),), "")</f>
        <v>Ignore as captured under 'Total metering expenditure'</v>
      </c>
    </row>
    <row r="404" spans="1:14">
      <c r="A404" t="s">
        <v>276</v>
      </c>
      <c r="B404" t="s">
        <v>993</v>
      </c>
      <c r="C404" t="s">
        <v>994</v>
      </c>
      <c r="D404" t="s">
        <v>300</v>
      </c>
      <c r="E404" t="s">
        <v>933</v>
      </c>
      <c r="F404" s="4">
        <v>0.109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8">
        <f t="shared" si="6"/>
        <v>0</v>
      </c>
      <c r="N404" t="str" cm="1">
        <f t="array" ref="N404">IFERROR(INDEX(Water!$C$4:$C$47,MATCH('PR24 - Water (CW3)'!C404,Water!$A$4:$A$47,0),), "")</f>
        <v>Ignore as captured under 'Total metering expenditure'</v>
      </c>
    </row>
    <row r="405" spans="1:14">
      <c r="A405" t="s">
        <v>276</v>
      </c>
      <c r="B405" t="s">
        <v>995</v>
      </c>
      <c r="C405" t="s">
        <v>996</v>
      </c>
      <c r="D405" t="s">
        <v>300</v>
      </c>
      <c r="E405" t="s">
        <v>933</v>
      </c>
      <c r="F405" s="4">
        <v>0</v>
      </c>
      <c r="G405" s="4">
        <v>17.762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8">
        <f t="shared" si="6"/>
        <v>17.762</v>
      </c>
      <c r="N405" t="str" cm="1">
        <f t="array" ref="N405">IFERROR(INDEX(Water!$C$4:$C$47,MATCH('PR24 - Water (CW3)'!C405,Water!$A$4:$A$47,0),), "")</f>
        <v>Ignore as captured under 'Total metering expenditure'</v>
      </c>
    </row>
    <row r="406" spans="1:14">
      <c r="A406" t="s">
        <v>276</v>
      </c>
      <c r="B406" t="s">
        <v>997</v>
      </c>
      <c r="C406" t="s">
        <v>998</v>
      </c>
      <c r="D406" t="s">
        <v>300</v>
      </c>
      <c r="E406" t="s">
        <v>933</v>
      </c>
      <c r="F406" s="4">
        <v>60.048000000000002</v>
      </c>
      <c r="G406" s="4">
        <v>77.888000000000005</v>
      </c>
      <c r="H406" s="4">
        <v>54.092000000000013</v>
      </c>
      <c r="I406" s="4">
        <v>54.338000000000001</v>
      </c>
      <c r="J406" s="4">
        <v>54.582000000000001</v>
      </c>
      <c r="K406" s="4">
        <v>54.83</v>
      </c>
      <c r="L406" s="4">
        <v>55.078000000000003</v>
      </c>
      <c r="M406" s="8">
        <f t="shared" si="6"/>
        <v>77.888000000000005</v>
      </c>
      <c r="N406" t="str" cm="1">
        <f t="array" ref="N406">IFERROR(INDEX(Water!$C$4:$C$47,MATCH('PR24 - Water (CW3)'!C406,Water!$A$4:$A$47,0),), "")</f>
        <v>Total metering expenditure  (water)</v>
      </c>
    </row>
    <row r="407" spans="1:14">
      <c r="A407" t="s">
        <v>276</v>
      </c>
      <c r="B407" t="s">
        <v>999</v>
      </c>
      <c r="C407" t="s">
        <v>1000</v>
      </c>
      <c r="D407" t="s">
        <v>300</v>
      </c>
      <c r="E407" t="s">
        <v>933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8">
        <f t="shared" si="6"/>
        <v>0</v>
      </c>
      <c r="N407" t="str" cm="1">
        <f t="array" ref="N407">IFERROR(INDEX(Water!$C$4:$C$47,MATCH('PR24 - Water (CW3)'!C407,Water!$A$4:$A$47,0),), "")</f>
        <v>Improvments to taste, odour and colour (water)</v>
      </c>
    </row>
    <row r="408" spans="1:14">
      <c r="A408" t="s">
        <v>276</v>
      </c>
      <c r="B408" t="s">
        <v>1001</v>
      </c>
      <c r="C408" t="s">
        <v>1002</v>
      </c>
      <c r="D408" t="s">
        <v>300</v>
      </c>
      <c r="E408" t="s">
        <v>933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8">
        <f t="shared" si="6"/>
        <v>0</v>
      </c>
      <c r="N408" t="str" cm="1">
        <f t="array" ref="N408">IFERROR(INDEX(Water!$C$4:$C$47,MATCH('PR24 - Water (CW3)'!C408,Water!$A$4:$A$47,0),), "")</f>
        <v>Improvments to taste, odour and colour (water)</v>
      </c>
    </row>
    <row r="409" spans="1:14">
      <c r="A409" t="s">
        <v>276</v>
      </c>
      <c r="B409" t="s">
        <v>1003</v>
      </c>
      <c r="C409" t="s">
        <v>1004</v>
      </c>
      <c r="D409" t="s">
        <v>300</v>
      </c>
      <c r="E409" t="s">
        <v>933</v>
      </c>
      <c r="F409" s="4">
        <v>2.5169999999999999</v>
      </c>
      <c r="G409" s="4">
        <v>0.90100000000000002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8">
        <f t="shared" si="6"/>
        <v>0.90100000000000002</v>
      </c>
      <c r="N409" t="str" cm="1">
        <f t="array" ref="N409">IFERROR(INDEX(Water!$C$4:$C$47,MATCH('PR24 - Water (CW3)'!C409,Water!$A$4:$A$47,0),), "")</f>
        <v>Addressing raw water deterioration (total) (water)</v>
      </c>
    </row>
    <row r="410" spans="1:14">
      <c r="A410" t="s">
        <v>276</v>
      </c>
      <c r="B410" t="s">
        <v>1005</v>
      </c>
      <c r="C410" t="s">
        <v>1006</v>
      </c>
      <c r="D410" t="s">
        <v>300</v>
      </c>
      <c r="E410" t="s">
        <v>933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8">
        <f t="shared" si="6"/>
        <v>0</v>
      </c>
      <c r="N410" t="str" cm="1">
        <f t="array" ref="N410">IFERROR(INDEX(Water!$C$4:$C$47,MATCH('PR24 - Water (CW3)'!C410,Water!$A$4:$A$47,0),), "")</f>
        <v>Addressing raw water deterioration (total) (water)</v>
      </c>
    </row>
    <row r="411" spans="1:14">
      <c r="A411" t="s">
        <v>276</v>
      </c>
      <c r="B411" t="s">
        <v>1007</v>
      </c>
      <c r="C411" t="s">
        <v>1008</v>
      </c>
      <c r="D411" t="s">
        <v>300</v>
      </c>
      <c r="E411" t="s">
        <v>933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8">
        <f t="shared" si="6"/>
        <v>0</v>
      </c>
      <c r="N411" t="str" cm="1">
        <f t="array" ref="N411">IFERROR(INDEX(Water!$C$4:$C$47,MATCH('PR24 - Water (CW3)'!C411,Water!$A$4:$A$47,0),), "")</f>
        <v>Meeting lead standards (Total) (water)</v>
      </c>
    </row>
    <row r="412" spans="1:14">
      <c r="A412" t="s">
        <v>276</v>
      </c>
      <c r="B412" t="s">
        <v>1009</v>
      </c>
      <c r="C412" t="s">
        <v>1010</v>
      </c>
      <c r="D412" t="s">
        <v>300</v>
      </c>
      <c r="E412" t="s">
        <v>933</v>
      </c>
      <c r="F412" s="4">
        <v>18.574999999999999</v>
      </c>
      <c r="G412" s="4">
        <v>1.04</v>
      </c>
      <c r="H412" s="4">
        <v>18.209</v>
      </c>
      <c r="I412" s="4">
        <v>18.292000000000002</v>
      </c>
      <c r="J412" s="4">
        <v>18.373999999999999</v>
      </c>
      <c r="K412" s="4">
        <v>18.457000000000001</v>
      </c>
      <c r="L412" s="4">
        <v>18.541</v>
      </c>
      <c r="M412" s="8">
        <f t="shared" si="6"/>
        <v>1.04</v>
      </c>
      <c r="N412" t="str" cm="1">
        <f t="array" ref="N412">IFERROR(INDEX(Water!$C$4:$C$47,MATCH('PR24 - Water (CW3)'!C412,Water!$A$4:$A$47,0),), "")</f>
        <v>Meeting lead standards (Total) (water)</v>
      </c>
    </row>
    <row r="413" spans="1:14">
      <c r="A413" t="s">
        <v>276</v>
      </c>
      <c r="B413" t="s">
        <v>1011</v>
      </c>
      <c r="C413" t="s">
        <v>1012</v>
      </c>
      <c r="D413" t="s">
        <v>300</v>
      </c>
      <c r="E413" t="s">
        <v>933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8">
        <f t="shared" si="6"/>
        <v>0</v>
      </c>
      <c r="N413" t="str" cm="1">
        <f t="array" ref="N413">IFERROR(INDEX(Water!$C$4:$C$47,MATCH('PR24 - Water (CW3)'!C413,Water!$A$4:$A$47,0),), "")</f>
        <v>Meeting lead standards (Total) (water)</v>
      </c>
    </row>
    <row r="414" spans="1:14">
      <c r="A414" t="s">
        <v>276</v>
      </c>
      <c r="B414" t="s">
        <v>1013</v>
      </c>
      <c r="C414" t="s">
        <v>1014</v>
      </c>
      <c r="D414" t="s">
        <v>300</v>
      </c>
      <c r="E414" t="s">
        <v>933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8">
        <f t="shared" si="6"/>
        <v>0</v>
      </c>
      <c r="N414" t="str" cm="1">
        <f t="array" ref="N414">IFERROR(INDEX(Water!$C$4:$C$47,MATCH('PR24 - Water (CW3)'!C414,Water!$A$4:$A$47,0),), "")</f>
        <v>Meeting lead standards (Total) (water)</v>
      </c>
    </row>
    <row r="415" spans="1:14">
      <c r="A415" t="s">
        <v>276</v>
      </c>
      <c r="B415" t="s">
        <v>1015</v>
      </c>
      <c r="C415" t="s">
        <v>1016</v>
      </c>
      <c r="D415" t="s">
        <v>300</v>
      </c>
      <c r="E415" t="s">
        <v>933</v>
      </c>
      <c r="F415" s="4">
        <v>0</v>
      </c>
      <c r="G415" s="4">
        <v>0</v>
      </c>
      <c r="H415" s="4">
        <v>0.435</v>
      </c>
      <c r="I415" s="4">
        <v>0.874</v>
      </c>
      <c r="J415" s="4">
        <v>0.878</v>
      </c>
      <c r="K415" s="4">
        <v>0</v>
      </c>
      <c r="L415" s="4">
        <v>0</v>
      </c>
      <c r="M415" s="8">
        <f t="shared" si="6"/>
        <v>0</v>
      </c>
      <c r="N415" t="str" cm="1">
        <f t="array" ref="N415">IFERROR(INDEX(Water!$C$4:$C$47,MATCH('PR24 - Water (CW3)'!C415,Water!$A$4:$A$47,0),), "")</f>
        <v>Meeting lead standards (Total) (water)</v>
      </c>
    </row>
    <row r="416" spans="1:14">
      <c r="A416" t="s">
        <v>276</v>
      </c>
      <c r="B416" t="s">
        <v>1017</v>
      </c>
      <c r="C416" t="s">
        <v>1018</v>
      </c>
      <c r="D416" t="s">
        <v>300</v>
      </c>
      <c r="E416" t="s">
        <v>933</v>
      </c>
      <c r="F416" s="4">
        <v>22.888999999999999</v>
      </c>
      <c r="G416" s="4">
        <v>23.380000000000003</v>
      </c>
      <c r="H416" s="4">
        <v>57.500999999999998</v>
      </c>
      <c r="I416" s="4">
        <v>111.82299999999999</v>
      </c>
      <c r="J416" s="4">
        <v>102.11199999999999</v>
      </c>
      <c r="K416" s="4">
        <v>104.246</v>
      </c>
      <c r="L416" s="4">
        <v>89.2</v>
      </c>
      <c r="M416" s="8">
        <f t="shared" si="6"/>
        <v>23.380000000000003</v>
      </c>
      <c r="N416" t="str" cm="1">
        <f t="array" ref="N416">IFERROR(INDEX(Water!$C$4:$C$47,MATCH('PR24 - Water (CW3)'!C416,Water!$A$4:$A$47,0),), "")</f>
        <v>Enhancing resilience to low probability high consequence events (water)</v>
      </c>
    </row>
    <row r="417" spans="1:14">
      <c r="A417" t="s">
        <v>276</v>
      </c>
      <c r="B417" t="s">
        <v>1019</v>
      </c>
      <c r="C417" t="s">
        <v>1020</v>
      </c>
      <c r="D417" t="s">
        <v>300</v>
      </c>
      <c r="E417" t="s">
        <v>933</v>
      </c>
      <c r="F417" s="4">
        <v>25.215</v>
      </c>
      <c r="G417" s="4">
        <v>14.923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8">
        <f t="shared" si="6"/>
        <v>14.923</v>
      </c>
      <c r="N417" t="str" cm="1">
        <f t="array" ref="N417">IFERROR(INDEX(Water!$C$4:$C$47,MATCH('PR24 - Water (CW3)'!C417,Water!$A$4:$A$47,0),), "")</f>
        <v>Security - SEMD (water)</v>
      </c>
    </row>
    <row r="418" spans="1:14">
      <c r="A418" t="s">
        <v>276</v>
      </c>
      <c r="B418" t="s">
        <v>1021</v>
      </c>
      <c r="C418" t="s">
        <v>1022</v>
      </c>
      <c r="D418" t="s">
        <v>300</v>
      </c>
      <c r="E418" t="s">
        <v>933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8">
        <f t="shared" si="6"/>
        <v>0</v>
      </c>
      <c r="N418" t="str" cm="1">
        <f t="array" ref="N418">IFERROR(INDEX(Water!$C$4:$C$47,MATCH('PR24 - Water (CW3)'!C418,Water!$A$4:$A$47,0),), "")</f>
        <v>Security - Non-SEMD (water)</v>
      </c>
    </row>
    <row r="419" spans="1:14">
      <c r="A419" t="s">
        <v>276</v>
      </c>
      <c r="B419" t="s">
        <v>1023</v>
      </c>
      <c r="C419" t="s">
        <v>1024</v>
      </c>
      <c r="D419" t="s">
        <v>300</v>
      </c>
      <c r="E419" t="s">
        <v>933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8">
        <f t="shared" si="6"/>
        <v>0</v>
      </c>
      <c r="N419" t="str" cm="1">
        <f t="array" ref="N419">IFERROR(INDEX(Water!$C$4:$C$47,MATCH('PR24 - Water (CW3)'!C419,Water!$A$4:$A$47,0),), "")</f>
        <v>N/A</v>
      </c>
    </row>
    <row r="420" spans="1:14">
      <c r="A420" t="s">
        <v>276</v>
      </c>
      <c r="B420" t="s">
        <v>1025</v>
      </c>
      <c r="C420" t="s">
        <v>1026</v>
      </c>
      <c r="D420" t="s">
        <v>300</v>
      </c>
      <c r="E420" t="s">
        <v>933</v>
      </c>
      <c r="F420" s="4">
        <v>315.45499999999998</v>
      </c>
      <c r="G420" s="4">
        <v>342.76400000000001</v>
      </c>
      <c r="H420" s="4">
        <v>436.697</v>
      </c>
      <c r="I420" s="4">
        <v>534.69799999999998</v>
      </c>
      <c r="J420" s="4">
        <v>557.36599999999999</v>
      </c>
      <c r="K420" s="4">
        <v>622.47499999999991</v>
      </c>
      <c r="L420" s="4">
        <v>491.22300000000001</v>
      </c>
      <c r="M420" s="8">
        <f t="shared" si="6"/>
        <v>342.76400000000001</v>
      </c>
      <c r="N420" t="str" cm="1">
        <f t="array" ref="N420">IFERROR(INDEX(Water!$C$4:$C$47,MATCH('PR24 - Water (CW3)'!C420,Water!$A$4:$A$47,0),), "")</f>
        <v/>
      </c>
    </row>
    <row r="421" spans="1:14">
      <c r="A421" t="s">
        <v>278</v>
      </c>
      <c r="B421" t="s">
        <v>935</v>
      </c>
      <c r="C421" t="s">
        <v>936</v>
      </c>
      <c r="D421" t="s">
        <v>300</v>
      </c>
      <c r="E421" t="s">
        <v>933</v>
      </c>
      <c r="F421" s="4">
        <v>4.601746659211531</v>
      </c>
      <c r="G421" s="4">
        <v>4.6818164263800615</v>
      </c>
      <c r="H421" s="4">
        <v>7.9356107135116076</v>
      </c>
      <c r="I421" s="4">
        <v>5.1066733608800066</v>
      </c>
      <c r="J421" s="4">
        <v>16.102557284260609</v>
      </c>
      <c r="K421" s="4">
        <v>16.02910731710271</v>
      </c>
      <c r="L421" s="4">
        <v>3.3935486842611029</v>
      </c>
      <c r="M421" s="8">
        <f t="shared" si="6"/>
        <v>4.6818164263800615</v>
      </c>
      <c r="N421" t="str" cm="1">
        <f t="array" ref="N421">IFERROR(INDEX(Water!$C$4:$C$47,MATCH('PR24 - Water (CW3)'!C421,Water!$A$4:$A$47,0),), "")</f>
        <v>Ecological improvements at abstractions (water)</v>
      </c>
    </row>
    <row r="422" spans="1:14">
      <c r="A422" t="s">
        <v>278</v>
      </c>
      <c r="B422" t="s">
        <v>937</v>
      </c>
      <c r="C422" t="s">
        <v>938</v>
      </c>
      <c r="D422" t="s">
        <v>300</v>
      </c>
      <c r="E422" t="s">
        <v>933</v>
      </c>
      <c r="F422" s="4">
        <v>3.3915294115763941</v>
      </c>
      <c r="G422" s="4">
        <v>6.9782195293845612</v>
      </c>
      <c r="H422" s="4">
        <v>0.26398520972940198</v>
      </c>
      <c r="I422" s="4">
        <v>1.501720621609304</v>
      </c>
      <c r="J422" s="4">
        <v>0.57160149284585826</v>
      </c>
      <c r="K422" s="4">
        <v>4.646325433148818E-2</v>
      </c>
      <c r="L422" s="4">
        <v>0.15183285850394679</v>
      </c>
      <c r="M422" s="8">
        <f t="shared" si="6"/>
        <v>6.9782195293845612</v>
      </c>
      <c r="N422" t="str" cm="1">
        <f t="array" ref="N422">IFERROR(INDEX(Water!$C$4:$C$47,MATCH('PR24 - Water (CW3)'!C422,Water!$A$4:$A$47,0),), "")</f>
        <v>Eels Regulations (measures at intakes) (water)</v>
      </c>
    </row>
    <row r="423" spans="1:14">
      <c r="A423" t="s">
        <v>278</v>
      </c>
      <c r="B423" t="s">
        <v>939</v>
      </c>
      <c r="C423" t="s">
        <v>940</v>
      </c>
      <c r="D423" t="s">
        <v>300</v>
      </c>
      <c r="E423" t="s">
        <v>933</v>
      </c>
      <c r="F423" s="4">
        <v>0</v>
      </c>
      <c r="G423" s="4">
        <v>0</v>
      </c>
      <c r="H423" s="4">
        <v>0.24856988143390241</v>
      </c>
      <c r="I423" s="4">
        <v>0.2181111232817248</v>
      </c>
      <c r="J423" s="4">
        <v>1.165551599082941</v>
      </c>
      <c r="K423" s="4">
        <v>0.35329682754233899</v>
      </c>
      <c r="L423" s="4">
        <v>3.2253852045617953E-2</v>
      </c>
      <c r="M423" s="8">
        <f t="shared" si="6"/>
        <v>0</v>
      </c>
      <c r="N423" t="str" cm="1">
        <f t="array" ref="N423">IFERROR(INDEX(Water!$C$4:$C$47,MATCH('PR24 - Water (CW3)'!C423,Water!$A$4:$A$47,0),), "")</f>
        <v>Eels Regulations (measures at intakes) (water)</v>
      </c>
    </row>
    <row r="424" spans="1:14">
      <c r="A424" t="s">
        <v>278</v>
      </c>
      <c r="B424" t="s">
        <v>941</v>
      </c>
      <c r="C424" t="s">
        <v>942</v>
      </c>
      <c r="D424" t="s">
        <v>300</v>
      </c>
      <c r="E424" t="s">
        <v>933</v>
      </c>
      <c r="F424" s="4">
        <v>0</v>
      </c>
      <c r="G424" s="4">
        <v>3.491163551401868E-3</v>
      </c>
      <c r="H424" s="4">
        <v>0.89548267513222346</v>
      </c>
      <c r="I424" s="4">
        <v>0.98976892034892172</v>
      </c>
      <c r="J424" s="4">
        <v>0.81163079017300321</v>
      </c>
      <c r="K424" s="4">
        <v>0.82436078110118705</v>
      </c>
      <c r="L424" s="4">
        <v>0.82183527253139088</v>
      </c>
      <c r="M424" s="8">
        <f t="shared" si="6"/>
        <v>3.491163551401868E-3</v>
      </c>
      <c r="N424" t="str" cm="1">
        <f t="array" ref="N424">IFERROR(INDEX(Water!$C$4:$C$47,MATCH('PR24 - Water (CW3)'!C424,Water!$A$4:$A$47,0),), "")</f>
        <v>Invasive Non Native Species (water)</v>
      </c>
    </row>
    <row r="425" spans="1:14">
      <c r="A425" t="s">
        <v>278</v>
      </c>
      <c r="B425" t="s">
        <v>943</v>
      </c>
      <c r="C425" t="s">
        <v>944</v>
      </c>
      <c r="D425" t="s">
        <v>300</v>
      </c>
      <c r="E425" t="s">
        <v>933</v>
      </c>
      <c r="F425" s="4">
        <v>6.5908198910482441E-2</v>
      </c>
      <c r="G425" s="4">
        <v>0</v>
      </c>
      <c r="H425" s="4">
        <v>0.8137577428503342</v>
      </c>
      <c r="I425" s="4">
        <v>0.64139988206878995</v>
      </c>
      <c r="J425" s="4">
        <v>3.5810311023047872</v>
      </c>
      <c r="K425" s="4">
        <v>1.9588682053377759</v>
      </c>
      <c r="L425" s="4">
        <v>0.16774520858001771</v>
      </c>
      <c r="M425" s="8">
        <f t="shared" si="6"/>
        <v>0</v>
      </c>
      <c r="N425" t="str" cm="1">
        <f t="array" ref="N425">IFERROR(INDEX(Water!$C$4:$C$47,MATCH('PR24 - Water (CW3)'!C425,Water!$A$4:$A$47,0),), "")</f>
        <v>Drinking Water Protected Areas (schemes) (water)</v>
      </c>
    </row>
    <row r="426" spans="1:14">
      <c r="A426" t="s">
        <v>278</v>
      </c>
      <c r="B426" t="s">
        <v>945</v>
      </c>
      <c r="C426" t="s">
        <v>946</v>
      </c>
      <c r="D426" t="s">
        <v>300</v>
      </c>
      <c r="E426" t="s">
        <v>933</v>
      </c>
      <c r="F426" s="4">
        <v>0</v>
      </c>
      <c r="G426" s="4">
        <v>0.35969897036147941</v>
      </c>
      <c r="H426" s="4">
        <v>2.5480869688181791</v>
      </c>
      <c r="I426" s="4">
        <v>1.7108221726799331</v>
      </c>
      <c r="J426" s="4">
        <v>8.0146356862027961</v>
      </c>
      <c r="K426" s="4">
        <v>3.1244044004601861</v>
      </c>
      <c r="L426" s="4">
        <v>0.91132125583960377</v>
      </c>
      <c r="M426" s="8">
        <f t="shared" si="6"/>
        <v>0.35969897036147941</v>
      </c>
      <c r="N426" t="str" cm="1">
        <f t="array" ref="N426">IFERROR(INDEX(Water!$C$4:$C$47,MATCH('PR24 - Water (CW3)'!C426,Water!$A$4:$A$47,0),), "")</f>
        <v>Water Framework Directive measure (water)</v>
      </c>
    </row>
    <row r="427" spans="1:14">
      <c r="A427" t="s">
        <v>278</v>
      </c>
      <c r="B427" t="s">
        <v>947</v>
      </c>
      <c r="C427" t="s">
        <v>948</v>
      </c>
      <c r="D427" t="s">
        <v>300</v>
      </c>
      <c r="E427" t="s">
        <v>933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8">
        <f t="shared" si="6"/>
        <v>0</v>
      </c>
      <c r="N427" t="str" cm="1">
        <f t="array" ref="N427">IFERROR(INDEX(Water!$C$4:$C$47,MATCH('PR24 - Water (CW3)'!C427,Water!$A$4:$A$47,0),), "")</f>
        <v>Ecological improvements at abstractions (water)</v>
      </c>
    </row>
    <row r="428" spans="1:14">
      <c r="A428" t="s">
        <v>278</v>
      </c>
      <c r="B428" t="s">
        <v>949</v>
      </c>
      <c r="C428" t="s">
        <v>950</v>
      </c>
      <c r="D428" t="s">
        <v>300</v>
      </c>
      <c r="E428" t="s">
        <v>933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8">
        <f t="shared" si="6"/>
        <v>0</v>
      </c>
      <c r="N428" t="str" cm="1">
        <f t="array" ref="N428">IFERROR(INDEX(Water!$C$4:$C$47,MATCH('PR24 - Water (CW3)'!C428,Water!$A$4:$A$47,0),), "")</f>
        <v>N/A</v>
      </c>
    </row>
    <row r="429" spans="1:14">
      <c r="A429" t="s">
        <v>278</v>
      </c>
      <c r="B429" t="s">
        <v>951</v>
      </c>
      <c r="C429" t="s">
        <v>952</v>
      </c>
      <c r="D429" t="s">
        <v>300</v>
      </c>
      <c r="E429" t="s">
        <v>933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8">
        <f t="shared" si="6"/>
        <v>0</v>
      </c>
      <c r="N429" t="str" cm="1">
        <f t="array" ref="N429">IFERROR(INDEX(Water!$C$4:$C$47,MATCH('PR24 - Water (CW3)'!C429,Water!$A$4:$A$47,0),), "")</f>
        <v>N/A</v>
      </c>
    </row>
    <row r="430" spans="1:14">
      <c r="A430" t="s">
        <v>278</v>
      </c>
      <c r="B430" t="s">
        <v>953</v>
      </c>
      <c r="C430" t="s">
        <v>954</v>
      </c>
      <c r="D430" t="s">
        <v>300</v>
      </c>
      <c r="E430" t="s">
        <v>933</v>
      </c>
      <c r="F430" s="4">
        <v>3.3198203895650417E-2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8">
        <f t="shared" si="6"/>
        <v>0</v>
      </c>
      <c r="N430" t="str" cm="1">
        <f t="array" ref="N430">IFERROR(INDEX(Water!$C$4:$C$47,MATCH('PR24 - Water (CW3)'!C430,Water!$A$4:$A$47,0),), "")</f>
        <v>Ignore as captured under 'Investigations total'</v>
      </c>
    </row>
    <row r="431" spans="1:14">
      <c r="A431" t="s">
        <v>278</v>
      </c>
      <c r="B431" t="s">
        <v>955</v>
      </c>
      <c r="C431" t="s">
        <v>956</v>
      </c>
      <c r="D431" t="s">
        <v>300</v>
      </c>
      <c r="E431" t="s">
        <v>933</v>
      </c>
      <c r="F431" s="4">
        <v>0</v>
      </c>
      <c r="G431" s="4">
        <v>1.6415022782025985</v>
      </c>
      <c r="H431" s="4">
        <v>0.61734178013163732</v>
      </c>
      <c r="I431" s="4">
        <v>0.62810397920266003</v>
      </c>
      <c r="J431" s="4">
        <v>0</v>
      </c>
      <c r="K431" s="4">
        <v>0</v>
      </c>
      <c r="L431" s="4">
        <v>0</v>
      </c>
      <c r="M431" s="8">
        <f t="shared" si="6"/>
        <v>1.6415022782025985</v>
      </c>
      <c r="N431" t="str" cm="1">
        <f t="array" ref="N431">IFERROR(INDEX(Water!$C$4:$C$47,MATCH('PR24 - Water (CW3)'!C431,Water!$A$4:$A$47,0),), "")</f>
        <v>Ignore as captured under 'Investigations total'</v>
      </c>
    </row>
    <row r="432" spans="1:14">
      <c r="A432" t="s">
        <v>278</v>
      </c>
      <c r="B432" t="s">
        <v>957</v>
      </c>
      <c r="C432" t="s">
        <v>958</v>
      </c>
      <c r="D432" t="s">
        <v>300</v>
      </c>
      <c r="E432" t="s">
        <v>933</v>
      </c>
      <c r="F432" s="4">
        <v>1.4757269502809141</v>
      </c>
      <c r="G432" s="4">
        <v>7.4018703319786479</v>
      </c>
      <c r="H432" s="4">
        <v>12.864963599312761</v>
      </c>
      <c r="I432" s="4">
        <v>2.3269482489646851</v>
      </c>
      <c r="J432" s="4">
        <v>0.53524922740536851</v>
      </c>
      <c r="K432" s="4">
        <v>0.20946080845504489</v>
      </c>
      <c r="L432" s="4">
        <v>1.8166414417787571E-2</v>
      </c>
      <c r="M432" s="8">
        <f t="shared" si="6"/>
        <v>7.4018703319786479</v>
      </c>
      <c r="N432" t="str" cm="1">
        <f t="array" ref="N432">IFERROR(INDEX(Water!$C$4:$C$47,MATCH('PR24 - Water (CW3)'!C432,Water!$A$4:$A$47,0),), "")</f>
        <v>Ignore as captured under 'Investigations total'</v>
      </c>
    </row>
    <row r="433" spans="1:14">
      <c r="A433" t="s">
        <v>278</v>
      </c>
      <c r="B433" t="s">
        <v>959</v>
      </c>
      <c r="C433" t="s">
        <v>960</v>
      </c>
      <c r="D433" t="s">
        <v>300</v>
      </c>
      <c r="E433" t="s">
        <v>933</v>
      </c>
      <c r="F433" s="4">
        <v>1.508925154176564</v>
      </c>
      <c r="G433" s="4">
        <v>9.0433726101812457</v>
      </c>
      <c r="H433" s="4">
        <v>13.4823053794444</v>
      </c>
      <c r="I433" s="4">
        <v>2.9550522281673448</v>
      </c>
      <c r="J433" s="4">
        <v>0.53524922740536851</v>
      </c>
      <c r="K433" s="4">
        <v>0.20946080845504489</v>
      </c>
      <c r="L433" s="4">
        <v>1.8166414417787571E-2</v>
      </c>
      <c r="M433" s="8">
        <f t="shared" si="6"/>
        <v>9.0433726101812457</v>
      </c>
      <c r="N433" t="str" cm="1">
        <f t="array" ref="N433">IFERROR(INDEX(Water!$C$4:$C$47,MATCH('PR24 - Water (CW3)'!C433,Water!$A$4:$A$47,0),), "")</f>
        <v>Investigations (water)</v>
      </c>
    </row>
    <row r="434" spans="1:14">
      <c r="A434" t="s">
        <v>278</v>
      </c>
      <c r="B434" t="s">
        <v>961</v>
      </c>
      <c r="C434" t="s">
        <v>962</v>
      </c>
      <c r="D434" t="s">
        <v>300</v>
      </c>
      <c r="E434" t="s">
        <v>933</v>
      </c>
      <c r="F434" s="4">
        <v>9.5681094238749704</v>
      </c>
      <c r="G434" s="4">
        <v>21.066598699858751</v>
      </c>
      <c r="H434" s="4">
        <v>26.187798570920041</v>
      </c>
      <c r="I434" s="4">
        <v>13.123548309036019</v>
      </c>
      <c r="J434" s="4">
        <v>30.782257182275359</v>
      </c>
      <c r="K434" s="4">
        <v>22.545961594330731</v>
      </c>
      <c r="L434" s="4">
        <v>5.4967035461794671</v>
      </c>
      <c r="M434" s="8">
        <f t="shared" si="6"/>
        <v>21.066598699858751</v>
      </c>
      <c r="N434" t="str" cm="1">
        <f t="array" ref="N434">IFERROR(INDEX(Water!$C$4:$C$47,MATCH('PR24 - Water (CW3)'!C434,Water!$A$4:$A$47,0),), "")</f>
        <v/>
      </c>
    </row>
    <row r="435" spans="1:14">
      <c r="A435" t="s">
        <v>278</v>
      </c>
      <c r="B435" t="s">
        <v>963</v>
      </c>
      <c r="C435" t="s">
        <v>964</v>
      </c>
      <c r="D435" t="s">
        <v>300</v>
      </c>
      <c r="E435" t="s">
        <v>933</v>
      </c>
      <c r="F435" s="4">
        <v>4.8501225273515462E-2</v>
      </c>
      <c r="G435" s="4">
        <v>2.2851252336448594E-3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8">
        <f t="shared" si="6"/>
        <v>2.2851252336448594E-3</v>
      </c>
      <c r="N435" t="str" cm="1">
        <f t="array" ref="N435">IFERROR(INDEX(Water!$C$4:$C$47,MATCH('PR24 - Water (CW3)'!C435,Water!$A$4:$A$47,0),), "")</f>
        <v>Supply-side improvements delivering benefits in 2020-2025 (water)</v>
      </c>
    </row>
    <row r="436" spans="1:14">
      <c r="A436" t="s">
        <v>278</v>
      </c>
      <c r="B436" t="s">
        <v>965</v>
      </c>
      <c r="C436" t="s">
        <v>966</v>
      </c>
      <c r="D436" t="s">
        <v>300</v>
      </c>
      <c r="E436" t="s">
        <v>933</v>
      </c>
      <c r="F436" s="4">
        <v>4.4101974463622708</v>
      </c>
      <c r="G436" s="4">
        <v>5.2107578618149519</v>
      </c>
      <c r="H436" s="4">
        <v>3.8938182394507548</v>
      </c>
      <c r="I436" s="4">
        <v>4.0745978535654714</v>
      </c>
      <c r="J436" s="4">
        <v>4.1970034126429878</v>
      </c>
      <c r="K436" s="4">
        <v>4.1904044033839716</v>
      </c>
      <c r="L436" s="4">
        <v>4.1466227893160292</v>
      </c>
      <c r="M436" s="8">
        <f t="shared" si="6"/>
        <v>5.2107578618149519</v>
      </c>
      <c r="N436" t="str" cm="1">
        <f t="array" ref="N436">IFERROR(INDEX(Water!$C$4:$C$47,MATCH('PR24 - Water (CW3)'!C436,Water!$A$4:$A$47,0),), "")</f>
        <v>Demand-side improvements delivering benefits in 2020-2025 (excl leakage and metering) (water)</v>
      </c>
    </row>
    <row r="437" spans="1:14">
      <c r="A437" t="s">
        <v>278</v>
      </c>
      <c r="B437" t="s">
        <v>967</v>
      </c>
      <c r="C437" t="s">
        <v>968</v>
      </c>
      <c r="D437" t="s">
        <v>300</v>
      </c>
      <c r="E437" t="s">
        <v>933</v>
      </c>
      <c r="F437" s="4">
        <v>0</v>
      </c>
      <c r="G437" s="4">
        <v>1.0784429595015572</v>
      </c>
      <c r="H437" s="4">
        <v>16.280573571162599</v>
      </c>
      <c r="I437" s="4">
        <v>28.976933701398739</v>
      </c>
      <c r="J437" s="4">
        <v>28.276062597249972</v>
      </c>
      <c r="K437" s="4">
        <v>31.253665642150089</v>
      </c>
      <c r="L437" s="4">
        <v>43.282762829959282</v>
      </c>
      <c r="M437" s="8">
        <f t="shared" si="6"/>
        <v>1.0784429595015572</v>
      </c>
      <c r="N437" t="str" cm="1">
        <f t="array" ref="N437">IFERROR(INDEX(Water!$C$4:$C$47,MATCH('PR24 - Water (CW3)'!C437,Water!$A$4:$A$47,0),), "")</f>
        <v>Leakage improvements delivering benefits in 2020-2025 (water)</v>
      </c>
    </row>
    <row r="438" spans="1:14">
      <c r="A438" t="s">
        <v>278</v>
      </c>
      <c r="B438" t="s">
        <v>969</v>
      </c>
      <c r="C438" t="s">
        <v>970</v>
      </c>
      <c r="D438" t="s">
        <v>300</v>
      </c>
      <c r="E438" t="s">
        <v>933</v>
      </c>
      <c r="F438" s="4">
        <v>2.4292572371282981</v>
      </c>
      <c r="G438" s="4">
        <v>8.8744549532710257E-2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8">
        <f t="shared" si="6"/>
        <v>8.8744549532710257E-2</v>
      </c>
      <c r="N438" t="str" cm="1">
        <f t="array" ref="N438">IFERROR(INDEX(Water!$C$4:$C$47,MATCH('PR24 - Water (CW3)'!C438,Water!$A$4:$A$47,0),), "")</f>
        <v>Internal interconnectors delivering benefits in 2020-2025 (water)</v>
      </c>
    </row>
    <row r="439" spans="1:14">
      <c r="A439" t="s">
        <v>278</v>
      </c>
      <c r="B439" t="s">
        <v>971</v>
      </c>
      <c r="C439" t="s">
        <v>972</v>
      </c>
      <c r="D439" t="s">
        <v>300</v>
      </c>
      <c r="E439" t="s">
        <v>933</v>
      </c>
      <c r="F439" s="4">
        <v>0</v>
      </c>
      <c r="G439" s="4">
        <v>0</v>
      </c>
      <c r="H439" s="4">
        <v>6.0105424342989906</v>
      </c>
      <c r="I439" s="4">
        <v>12.85598141940674</v>
      </c>
      <c r="J439" s="4">
        <v>24.563846369094279</v>
      </c>
      <c r="K439" s="4">
        <v>20.754293774408868</v>
      </c>
      <c r="L439" s="4">
        <v>14.50907686836069</v>
      </c>
      <c r="M439" s="8">
        <f t="shared" si="6"/>
        <v>0</v>
      </c>
      <c r="N439" t="str" cm="1">
        <f t="array" ref="N439">IFERROR(INDEX(Water!$C$4:$C$47,MATCH('PR24 - Water (CW3)'!C439,Water!$A$4:$A$47,0),), "")</f>
        <v>Supply demand balance improvements delivering benefits starting from 2026 (water)</v>
      </c>
    </row>
    <row r="440" spans="1:14">
      <c r="A440" t="s">
        <v>278</v>
      </c>
      <c r="B440" t="s">
        <v>973</v>
      </c>
      <c r="C440" t="s">
        <v>974</v>
      </c>
      <c r="D440" t="s">
        <v>300</v>
      </c>
      <c r="E440" t="s">
        <v>933</v>
      </c>
      <c r="F440" s="4">
        <v>6.5574321832485154</v>
      </c>
      <c r="G440" s="4">
        <v>7.6754311604361352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8">
        <f t="shared" si="6"/>
        <v>7.6754311604361352</v>
      </c>
      <c r="N440" t="str" cm="1">
        <f t="array" ref="N440">IFERROR(INDEX(Water!$C$4:$C$47,MATCH('PR24 - Water (CW3)'!C440,Water!$A$4:$A$47,0),), "")</f>
        <v>Strategic regional water resources (water)</v>
      </c>
    </row>
    <row r="441" spans="1:14">
      <c r="A441" t="s">
        <v>278</v>
      </c>
      <c r="B441" t="s">
        <v>975</v>
      </c>
      <c r="C441" t="s">
        <v>976</v>
      </c>
      <c r="D441" t="s">
        <v>300</v>
      </c>
      <c r="E441" t="s">
        <v>933</v>
      </c>
      <c r="F441" s="4">
        <v>13.4453880920126</v>
      </c>
      <c r="G441" s="4">
        <v>14.055661656519</v>
      </c>
      <c r="H441" s="4">
        <v>26.184934244912341</v>
      </c>
      <c r="I441" s="4">
        <v>45.907512974370952</v>
      </c>
      <c r="J441" s="4">
        <v>57.036912378987239</v>
      </c>
      <c r="K441" s="4">
        <v>56.198363819942927</v>
      </c>
      <c r="L441" s="4">
        <v>61.938462487636002</v>
      </c>
      <c r="M441" s="8">
        <f t="shared" si="6"/>
        <v>14.055661656519</v>
      </c>
      <c r="N441" t="str" cm="1">
        <f t="array" ref="N441">IFERROR(INDEX(Water!$C$4:$C$47,MATCH('PR24 - Water (CW3)'!C441,Water!$A$4:$A$47,0),), "")</f>
        <v/>
      </c>
    </row>
    <row r="442" spans="1:14">
      <c r="A442" t="s">
        <v>278</v>
      </c>
      <c r="B442" t="s">
        <v>977</v>
      </c>
      <c r="C442" t="s">
        <v>978</v>
      </c>
      <c r="D442" t="s">
        <v>300</v>
      </c>
      <c r="E442" t="s">
        <v>933</v>
      </c>
      <c r="F442" s="4">
        <v>8.6482114647950556</v>
      </c>
      <c r="G442" s="4">
        <v>8.9666039895421505</v>
      </c>
      <c r="H442" s="4">
        <v>5.2077665247487728</v>
      </c>
      <c r="I442" s="4">
        <v>5.3170038067680334</v>
      </c>
      <c r="J442" s="4">
        <v>5.2956179530294269</v>
      </c>
      <c r="K442" s="4">
        <v>5.3968761511752987</v>
      </c>
      <c r="L442" s="4">
        <v>5.3984693310382141</v>
      </c>
      <c r="M442" s="8">
        <f t="shared" si="6"/>
        <v>8.9666039895421505</v>
      </c>
      <c r="N442" t="str" cm="1">
        <f t="array" ref="N442">IFERROR(INDEX(Water!$C$4:$C$47,MATCH('PR24 - Water (CW3)'!C442,Water!$A$4:$A$47,0),), "")</f>
        <v>Ignore as captured under 'Total metering expenditure'</v>
      </c>
    </row>
    <row r="443" spans="1:14">
      <c r="A443" t="s">
        <v>278</v>
      </c>
      <c r="B443" t="s">
        <v>979</v>
      </c>
      <c r="C443" t="s">
        <v>980</v>
      </c>
      <c r="D443" t="s">
        <v>300</v>
      </c>
      <c r="E443" t="s">
        <v>933</v>
      </c>
      <c r="F443" s="4">
        <v>5.7269534522485133</v>
      </c>
      <c r="G443" s="4">
        <v>1.8662981570972386</v>
      </c>
      <c r="H443" s="4">
        <v>30.752758588945881</v>
      </c>
      <c r="I443" s="4">
        <v>31.736612128827101</v>
      </c>
      <c r="J443" s="4">
        <v>31.944218112646219</v>
      </c>
      <c r="K443" s="4">
        <v>32.896927555598353</v>
      </c>
      <c r="L443" s="4">
        <v>33.245905357384373</v>
      </c>
      <c r="M443" s="8">
        <f t="shared" si="6"/>
        <v>1.8662981570972386</v>
      </c>
      <c r="N443" t="str" cm="1">
        <f t="array" ref="N443">IFERROR(INDEX(Water!$C$4:$C$47,MATCH('PR24 - Water (CW3)'!C443,Water!$A$4:$A$47,0),), "")</f>
        <v>Ignore as captured under 'Total metering expenditure'</v>
      </c>
    </row>
    <row r="444" spans="1:14">
      <c r="A444" t="s">
        <v>278</v>
      </c>
      <c r="B444" t="s">
        <v>981</v>
      </c>
      <c r="C444" t="s">
        <v>982</v>
      </c>
      <c r="D444" t="s">
        <v>300</v>
      </c>
      <c r="E444" t="s">
        <v>933</v>
      </c>
      <c r="F444" s="4">
        <v>9.6390243902439013E-2</v>
      </c>
      <c r="G444" s="4">
        <v>0.13347036203485751</v>
      </c>
      <c r="H444" s="4">
        <v>0.1119856073098825</v>
      </c>
      <c r="I444" s="4">
        <v>0.1149908989711894</v>
      </c>
      <c r="J444" s="4">
        <v>0.11517820166273771</v>
      </c>
      <c r="K444" s="4">
        <v>0.1180462787127113</v>
      </c>
      <c r="L444" s="4">
        <v>0.1187429494763044</v>
      </c>
      <c r="M444" s="8">
        <f t="shared" si="6"/>
        <v>0.13347036203485751</v>
      </c>
      <c r="N444" t="str" cm="1">
        <f t="array" ref="N444">IFERROR(INDEX(Water!$C$4:$C$47,MATCH('PR24 - Water (CW3)'!C444,Water!$A$4:$A$47,0),), "")</f>
        <v>Ignore as captured under 'Total metering expenditure'</v>
      </c>
    </row>
    <row r="445" spans="1:14">
      <c r="A445" t="s">
        <v>278</v>
      </c>
      <c r="B445" t="s">
        <v>983</v>
      </c>
      <c r="C445" t="s">
        <v>984</v>
      </c>
      <c r="D445" t="s">
        <v>300</v>
      </c>
      <c r="E445" t="s">
        <v>933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8">
        <f t="shared" si="6"/>
        <v>0</v>
      </c>
      <c r="N445" t="str" cm="1">
        <f t="array" ref="N445">IFERROR(INDEX(Water!$C$4:$C$47,MATCH('PR24 - Water (CW3)'!C445,Water!$A$4:$A$47,0),), "")</f>
        <v>Ignore as captured under 'Total metering expenditure'</v>
      </c>
    </row>
    <row r="446" spans="1:14">
      <c r="A446" t="s">
        <v>278</v>
      </c>
      <c r="B446" t="s">
        <v>985</v>
      </c>
      <c r="C446" t="s">
        <v>986</v>
      </c>
      <c r="D446" t="s">
        <v>300</v>
      </c>
      <c r="E446" t="s">
        <v>933</v>
      </c>
      <c r="F446" s="4">
        <v>0.42409797917942449</v>
      </c>
      <c r="G446" s="4">
        <v>0</v>
      </c>
      <c r="H446" s="4">
        <v>0.91537621027516092</v>
      </c>
      <c r="I446" s="4">
        <v>1.009360274693252</v>
      </c>
      <c r="J446" s="4">
        <v>1.0796848711584479</v>
      </c>
      <c r="K446" s="4">
        <v>1.1761001491443881</v>
      </c>
      <c r="L446" s="4">
        <v>1.2521267748664191</v>
      </c>
      <c r="M446" s="8">
        <f t="shared" si="6"/>
        <v>0</v>
      </c>
      <c r="N446" t="str" cm="1">
        <f t="array" ref="N446">IFERROR(INDEX(Water!$C$4:$C$47,MATCH('PR24 - Water (CW3)'!C446,Water!$A$4:$A$47,0),), "")</f>
        <v>Ignore as captured under 'Total metering expenditure'</v>
      </c>
    </row>
    <row r="447" spans="1:14">
      <c r="A447" t="s">
        <v>278</v>
      </c>
      <c r="B447" t="s">
        <v>987</v>
      </c>
      <c r="C447" t="s">
        <v>988</v>
      </c>
      <c r="D447" t="s">
        <v>300</v>
      </c>
      <c r="E447" t="s">
        <v>933</v>
      </c>
      <c r="F447" s="4">
        <v>0</v>
      </c>
      <c r="G447" s="4">
        <v>0</v>
      </c>
      <c r="H447" s="4">
        <v>0.51917115948643122</v>
      </c>
      <c r="I447" s="4">
        <v>0.64526122632387339</v>
      </c>
      <c r="J447" s="4">
        <v>0.75722952573675073</v>
      </c>
      <c r="K447" s="4">
        <v>0.88832776737997654</v>
      </c>
      <c r="L447" s="4">
        <v>1.00505087232635</v>
      </c>
      <c r="M447" s="8">
        <f t="shared" si="6"/>
        <v>0</v>
      </c>
      <c r="N447" t="str" cm="1">
        <f t="array" ref="N447">IFERROR(INDEX(Water!$C$4:$C$47,MATCH('PR24 - Water (CW3)'!C447,Water!$A$4:$A$47,0),), "")</f>
        <v>Ignore as captured under 'Total metering expenditure'</v>
      </c>
    </row>
    <row r="448" spans="1:14">
      <c r="A448" t="s">
        <v>278</v>
      </c>
      <c r="B448" t="s">
        <v>989</v>
      </c>
      <c r="C448" t="s">
        <v>990</v>
      </c>
      <c r="D448" t="s">
        <v>300</v>
      </c>
      <c r="E448" t="s">
        <v>933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8">
        <f t="shared" si="6"/>
        <v>0</v>
      </c>
      <c r="N448" t="str" cm="1">
        <f t="array" ref="N448">IFERROR(INDEX(Water!$C$4:$C$47,MATCH('PR24 - Water (CW3)'!C448,Water!$A$4:$A$47,0),), "")</f>
        <v>Ignore as captured under 'Total metering expenditure'</v>
      </c>
    </row>
    <row r="449" spans="1:14">
      <c r="A449" t="s">
        <v>278</v>
      </c>
      <c r="B449" t="s">
        <v>991</v>
      </c>
      <c r="C449" t="s">
        <v>992</v>
      </c>
      <c r="D449" t="s">
        <v>300</v>
      </c>
      <c r="E449" t="s">
        <v>933</v>
      </c>
      <c r="F449" s="4">
        <v>8.9454990814451935E-3</v>
      </c>
      <c r="G449" s="4">
        <v>0</v>
      </c>
      <c r="H449" s="4">
        <v>1.1282465452720001</v>
      </c>
      <c r="I449" s="4">
        <v>1.2381627265259889</v>
      </c>
      <c r="J449" s="4">
        <v>1.3223166559225781</v>
      </c>
      <c r="K449" s="4">
        <v>1.4379123355283401</v>
      </c>
      <c r="L449" s="4">
        <v>1.5280724091719</v>
      </c>
      <c r="M449" s="8">
        <f t="shared" si="6"/>
        <v>0</v>
      </c>
      <c r="N449" t="str" cm="1">
        <f t="array" ref="N449">IFERROR(INDEX(Water!$C$4:$C$47,MATCH('PR24 - Water (CW3)'!C449,Water!$A$4:$A$47,0),), "")</f>
        <v>Ignore as captured under 'Total metering expenditure'</v>
      </c>
    </row>
    <row r="450" spans="1:14">
      <c r="A450" t="s">
        <v>278</v>
      </c>
      <c r="B450" t="s">
        <v>993</v>
      </c>
      <c r="C450" t="s">
        <v>994</v>
      </c>
      <c r="D450" t="s">
        <v>300</v>
      </c>
      <c r="E450" t="s">
        <v>933</v>
      </c>
      <c r="F450" s="4">
        <v>0</v>
      </c>
      <c r="G450" s="4">
        <v>0</v>
      </c>
      <c r="H450" s="4">
        <v>0.24484419878174521</v>
      </c>
      <c r="I450" s="4">
        <v>0.31180721517555809</v>
      </c>
      <c r="J450" s="4">
        <v>0.37168652035464811</v>
      </c>
      <c r="K450" s="4">
        <v>0.44072428285766618</v>
      </c>
      <c r="L450" s="4">
        <v>0.50238849765942828</v>
      </c>
      <c r="M450" s="8">
        <f t="shared" si="6"/>
        <v>0</v>
      </c>
      <c r="N450" t="str" cm="1">
        <f t="array" ref="N450">IFERROR(INDEX(Water!$C$4:$C$47,MATCH('PR24 - Water (CW3)'!C450,Water!$A$4:$A$47,0),), "")</f>
        <v>Ignore as captured under 'Total metering expenditure'</v>
      </c>
    </row>
    <row r="451" spans="1:14">
      <c r="A451" t="s">
        <v>278</v>
      </c>
      <c r="B451" t="s">
        <v>995</v>
      </c>
      <c r="C451" t="s">
        <v>996</v>
      </c>
      <c r="D451" t="s">
        <v>300</v>
      </c>
      <c r="E451" t="s">
        <v>933</v>
      </c>
      <c r="F451" s="4">
        <v>3.3097259517909392</v>
      </c>
      <c r="G451" s="4">
        <v>11.945119793216389</v>
      </c>
      <c r="H451" s="4">
        <v>9.7507422684850802</v>
      </c>
      <c r="I451" s="4">
        <v>6.784781206890754</v>
      </c>
      <c r="J451" s="4">
        <v>3.1998188316724332</v>
      </c>
      <c r="K451" s="4">
        <v>3.2500062631895879</v>
      </c>
      <c r="L451" s="4">
        <v>3.2400495562989331</v>
      </c>
      <c r="M451" s="8">
        <f t="shared" si="6"/>
        <v>11.945119793216389</v>
      </c>
      <c r="N451" t="str" cm="1">
        <f t="array" ref="N451">IFERROR(INDEX(Water!$C$4:$C$47,MATCH('PR24 - Water (CW3)'!C451,Water!$A$4:$A$47,0),), "")</f>
        <v>Ignore as captured under 'Total metering expenditure'</v>
      </c>
    </row>
    <row r="452" spans="1:14">
      <c r="A452" t="s">
        <v>278</v>
      </c>
      <c r="B452" t="s">
        <v>997</v>
      </c>
      <c r="C452" t="s">
        <v>998</v>
      </c>
      <c r="D452" t="s">
        <v>300</v>
      </c>
      <c r="E452" t="s">
        <v>933</v>
      </c>
      <c r="F452" s="4">
        <v>18.214324590997819</v>
      </c>
      <c r="G452" s="4">
        <v>22.911492301890636</v>
      </c>
      <c r="H452" s="4">
        <v>48.630891103304947</v>
      </c>
      <c r="I452" s="4">
        <v>47.157979484175748</v>
      </c>
      <c r="J452" s="4">
        <v>44.085750672183252</v>
      </c>
      <c r="K452" s="4">
        <v>45.604920783586323</v>
      </c>
      <c r="L452" s="4">
        <v>46.290805748221921</v>
      </c>
      <c r="M452" s="8">
        <f t="shared" si="6"/>
        <v>22.911492301890636</v>
      </c>
      <c r="N452" t="str" cm="1">
        <f t="array" ref="N452">IFERROR(INDEX(Water!$C$4:$C$47,MATCH('PR24 - Water (CW3)'!C452,Water!$A$4:$A$47,0),), "")</f>
        <v>Total metering expenditure  (water)</v>
      </c>
    </row>
    <row r="453" spans="1:14">
      <c r="A453" t="s">
        <v>278</v>
      </c>
      <c r="B453" t="s">
        <v>999</v>
      </c>
      <c r="C453" t="s">
        <v>1000</v>
      </c>
      <c r="D453" t="s">
        <v>300</v>
      </c>
      <c r="E453" t="s">
        <v>933</v>
      </c>
      <c r="F453" s="4">
        <v>58.022494427004183</v>
      </c>
      <c r="G453" s="4">
        <v>64.741532844532927</v>
      </c>
      <c r="H453" s="4">
        <v>42.228157918595933</v>
      </c>
      <c r="I453" s="4">
        <v>38.704557491149231</v>
      </c>
      <c r="J453" s="4">
        <v>58.738707384249167</v>
      </c>
      <c r="K453" s="4">
        <v>12.822457674966021</v>
      </c>
      <c r="L453" s="4">
        <v>1.5494036320471281</v>
      </c>
      <c r="M453" s="8">
        <f t="shared" si="6"/>
        <v>64.741532844532927</v>
      </c>
      <c r="N453" t="str" cm="1">
        <f t="array" ref="N453">IFERROR(INDEX(Water!$C$4:$C$47,MATCH('PR24 - Water (CW3)'!C453,Water!$A$4:$A$47,0),), "")</f>
        <v>Improvments to taste, odour and colour (water)</v>
      </c>
    </row>
    <row r="454" spans="1:14">
      <c r="A454" t="s">
        <v>278</v>
      </c>
      <c r="B454" t="s">
        <v>1001</v>
      </c>
      <c r="C454" t="s">
        <v>1002</v>
      </c>
      <c r="D454" t="s">
        <v>300</v>
      </c>
      <c r="E454" t="s">
        <v>933</v>
      </c>
      <c r="F454" s="4">
        <v>0.17087330356998831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8">
        <f t="shared" si="6"/>
        <v>0</v>
      </c>
      <c r="N454" t="str" cm="1">
        <f t="array" ref="N454">IFERROR(INDEX(Water!$C$4:$C$47,MATCH('PR24 - Water (CW3)'!C454,Water!$A$4:$A$47,0),), "")</f>
        <v>Improvments to taste, odour and colour (water)</v>
      </c>
    </row>
    <row r="455" spans="1:14">
      <c r="A455" t="s">
        <v>278</v>
      </c>
      <c r="B455" t="s">
        <v>1003</v>
      </c>
      <c r="C455" t="s">
        <v>1004</v>
      </c>
      <c r="D455" t="s">
        <v>300</v>
      </c>
      <c r="E455" t="s">
        <v>933</v>
      </c>
      <c r="F455" s="4">
        <v>-0.1525861951234358</v>
      </c>
      <c r="G455" s="4">
        <v>1.4683511919003112</v>
      </c>
      <c r="H455" s="4">
        <v>3.252519867594291</v>
      </c>
      <c r="I455" s="4">
        <v>2.571234794004841</v>
      </c>
      <c r="J455" s="4">
        <v>15.19174842047193</v>
      </c>
      <c r="K455" s="4">
        <v>18.357912517363339</v>
      </c>
      <c r="L455" s="4">
        <v>3.3015307516741008</v>
      </c>
      <c r="M455" s="8">
        <f t="shared" si="6"/>
        <v>1.4683511919003112</v>
      </c>
      <c r="N455" t="str" cm="1">
        <f t="array" ref="N455">IFERROR(INDEX(Water!$C$4:$C$47,MATCH('PR24 - Water (CW3)'!C455,Water!$A$4:$A$47,0),), "")</f>
        <v>Addressing raw water deterioration (total) (water)</v>
      </c>
    </row>
    <row r="456" spans="1:14">
      <c r="A456" t="s">
        <v>278</v>
      </c>
      <c r="B456" t="s">
        <v>1005</v>
      </c>
      <c r="C456" t="s">
        <v>1006</v>
      </c>
      <c r="D456" t="s">
        <v>300</v>
      </c>
      <c r="E456" t="s">
        <v>933</v>
      </c>
      <c r="F456" s="4">
        <v>1.357334705428431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8">
        <f t="shared" ref="M456:M519" si="7">SUM(G456)</f>
        <v>0</v>
      </c>
      <c r="N456" t="str" cm="1">
        <f t="array" ref="N456">IFERROR(INDEX(Water!$C$4:$C$47,MATCH('PR24 - Water (CW3)'!C456,Water!$A$4:$A$47,0),), "")</f>
        <v>Addressing raw water deterioration (total) (water)</v>
      </c>
    </row>
    <row r="457" spans="1:14">
      <c r="A457" t="s">
        <v>278</v>
      </c>
      <c r="B457" t="s">
        <v>1007</v>
      </c>
      <c r="C457" t="s">
        <v>1008</v>
      </c>
      <c r="D457" t="s">
        <v>300</v>
      </c>
      <c r="E457" t="s">
        <v>933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8">
        <f t="shared" si="7"/>
        <v>0</v>
      </c>
      <c r="N457" t="str" cm="1">
        <f t="array" ref="N457">IFERROR(INDEX(Water!$C$4:$C$47,MATCH('PR24 - Water (CW3)'!C457,Water!$A$4:$A$47,0),), "")</f>
        <v>Meeting lead standards (Total) (water)</v>
      </c>
    </row>
    <row r="458" spans="1:14">
      <c r="A458" t="s">
        <v>278</v>
      </c>
      <c r="B458" t="s">
        <v>1009</v>
      </c>
      <c r="C458" t="s">
        <v>1010</v>
      </c>
      <c r="D458" t="s">
        <v>300</v>
      </c>
      <c r="E458" t="s">
        <v>933</v>
      </c>
      <c r="F458" s="4">
        <v>7.3824908187195684</v>
      </c>
      <c r="G458" s="4">
        <v>6.7999144971962604</v>
      </c>
      <c r="H458" s="4">
        <v>14.82878966837464</v>
      </c>
      <c r="I458" s="4">
        <v>15.087301875922529</v>
      </c>
      <c r="J458" s="4">
        <v>14.974745185886389</v>
      </c>
      <c r="K458" s="4">
        <v>15.20961598265294</v>
      </c>
      <c r="L458" s="4">
        <v>15.163019860678061</v>
      </c>
      <c r="M458" s="8">
        <f t="shared" si="7"/>
        <v>6.7999144971962604</v>
      </c>
      <c r="N458" t="str" cm="1">
        <f t="array" ref="N458">IFERROR(INDEX(Water!$C$4:$C$47,MATCH('PR24 - Water (CW3)'!C458,Water!$A$4:$A$47,0),), "")</f>
        <v>Meeting lead standards (Total) (water)</v>
      </c>
    </row>
    <row r="459" spans="1:14">
      <c r="A459" t="s">
        <v>278</v>
      </c>
      <c r="B459" t="s">
        <v>1011</v>
      </c>
      <c r="C459" t="s">
        <v>1012</v>
      </c>
      <c r="D459" t="s">
        <v>300</v>
      </c>
      <c r="E459" t="s">
        <v>933</v>
      </c>
      <c r="F459" s="4">
        <v>0</v>
      </c>
      <c r="G459" s="4">
        <v>0</v>
      </c>
      <c r="H459" s="4">
        <v>1.664455983184908</v>
      </c>
      <c r="I459" s="4">
        <v>1.693472659542324</v>
      </c>
      <c r="J459" s="4">
        <v>1.6808387453545941</v>
      </c>
      <c r="K459" s="4">
        <v>1.707201793971248</v>
      </c>
      <c r="L459" s="4">
        <v>1.7019721327638591</v>
      </c>
      <c r="M459" s="8">
        <f t="shared" si="7"/>
        <v>0</v>
      </c>
      <c r="N459" t="str" cm="1">
        <f t="array" ref="N459">IFERROR(INDEX(Water!$C$4:$C$47,MATCH('PR24 - Water (CW3)'!C459,Water!$A$4:$A$47,0),), "")</f>
        <v>Meeting lead standards (Total) (water)</v>
      </c>
    </row>
    <row r="460" spans="1:14">
      <c r="A460" t="s">
        <v>278</v>
      </c>
      <c r="B460" t="s">
        <v>1013</v>
      </c>
      <c r="C460" t="s">
        <v>1014</v>
      </c>
      <c r="D460" t="s">
        <v>300</v>
      </c>
      <c r="E460" t="s">
        <v>933</v>
      </c>
      <c r="F460" s="4">
        <v>0</v>
      </c>
      <c r="G460" s="4">
        <v>0</v>
      </c>
      <c r="H460" s="4">
        <v>1.664455983184908</v>
      </c>
      <c r="I460" s="4">
        <v>1.693472659542324</v>
      </c>
      <c r="J460" s="4">
        <v>1.6808387453545941</v>
      </c>
      <c r="K460" s="4">
        <v>1.707201793971248</v>
      </c>
      <c r="L460" s="4">
        <v>1.7019721327638591</v>
      </c>
      <c r="M460" s="8">
        <f t="shared" si="7"/>
        <v>0</v>
      </c>
      <c r="N460" t="str" cm="1">
        <f t="array" ref="N460">IFERROR(INDEX(Water!$C$4:$C$47,MATCH('PR24 - Water (CW3)'!C460,Water!$A$4:$A$47,0),), "")</f>
        <v>Meeting lead standards (Total) (water)</v>
      </c>
    </row>
    <row r="461" spans="1:14">
      <c r="A461" t="s">
        <v>278</v>
      </c>
      <c r="B461" t="s">
        <v>1015</v>
      </c>
      <c r="C461" t="s">
        <v>1016</v>
      </c>
      <c r="D461" t="s">
        <v>300</v>
      </c>
      <c r="E461" t="s">
        <v>933</v>
      </c>
      <c r="F461" s="4">
        <v>1.820446102606802</v>
      </c>
      <c r="G461" s="4">
        <v>2.330884774454828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8">
        <f t="shared" si="7"/>
        <v>2.330884774454828</v>
      </c>
      <c r="N461" t="str" cm="1">
        <f t="array" ref="N461">IFERROR(INDEX(Water!$C$4:$C$47,MATCH('PR24 - Water (CW3)'!C461,Water!$A$4:$A$47,0),), "")</f>
        <v>Meeting lead standards (Total) (water)</v>
      </c>
    </row>
    <row r="462" spans="1:14">
      <c r="A462" t="s">
        <v>278</v>
      </c>
      <c r="B462" t="s">
        <v>1017</v>
      </c>
      <c r="C462" t="s">
        <v>1018</v>
      </c>
      <c r="D462" t="s">
        <v>300</v>
      </c>
      <c r="E462" t="s">
        <v>933</v>
      </c>
      <c r="F462" s="4">
        <v>5.0528366186111358</v>
      </c>
      <c r="G462" s="4">
        <v>7.4325847570408694</v>
      </c>
      <c r="H462" s="4">
        <v>6.3801920947066986</v>
      </c>
      <c r="I462" s="4">
        <v>7.461796404544744</v>
      </c>
      <c r="J462" s="4">
        <v>9.7099627608196304</v>
      </c>
      <c r="K462" s="4">
        <v>6.2982164372600256</v>
      </c>
      <c r="L462" s="4">
        <v>6.2680850949307798</v>
      </c>
      <c r="M462" s="8">
        <f t="shared" si="7"/>
        <v>7.4325847570408694</v>
      </c>
      <c r="N462" t="str" cm="1">
        <f t="array" ref="N462">IFERROR(INDEX(Water!$C$4:$C$47,MATCH('PR24 - Water (CW3)'!C462,Water!$A$4:$A$47,0),), "")</f>
        <v>Enhancing resilience to low probability high consequence events (water)</v>
      </c>
    </row>
    <row r="463" spans="1:14">
      <c r="A463" t="s">
        <v>278</v>
      </c>
      <c r="B463" t="s">
        <v>1019</v>
      </c>
      <c r="C463" t="s">
        <v>1020</v>
      </c>
      <c r="D463" t="s">
        <v>300</v>
      </c>
      <c r="E463" t="s">
        <v>933</v>
      </c>
      <c r="F463" s="4">
        <v>0</v>
      </c>
      <c r="G463" s="4">
        <v>0.13440407618841116</v>
      </c>
      <c r="H463" s="4">
        <v>2.7187254292178351</v>
      </c>
      <c r="I463" s="4">
        <v>2.6991480696674661</v>
      </c>
      <c r="J463" s="4">
        <v>10.22215733435389</v>
      </c>
      <c r="K463" s="4">
        <v>12.25161675697847</v>
      </c>
      <c r="L463" s="4">
        <v>16.91585051560115</v>
      </c>
      <c r="M463" s="8">
        <f t="shared" si="7"/>
        <v>0.13440407618841116</v>
      </c>
      <c r="N463" t="str" cm="1">
        <f t="array" ref="N463">IFERROR(INDEX(Water!$C$4:$C$47,MATCH('PR24 - Water (CW3)'!C463,Water!$A$4:$A$47,0),), "")</f>
        <v>Security - SEMD (water)</v>
      </c>
    </row>
    <row r="464" spans="1:14">
      <c r="A464" t="s">
        <v>278</v>
      </c>
      <c r="B464" t="s">
        <v>1021</v>
      </c>
      <c r="C464" t="s">
        <v>1022</v>
      </c>
      <c r="D464" t="s">
        <v>300</v>
      </c>
      <c r="E464" t="s">
        <v>933</v>
      </c>
      <c r="F464" s="4">
        <v>0</v>
      </c>
      <c r="G464" s="4">
        <v>0</v>
      </c>
      <c r="H464" s="4">
        <v>3.6034069857882569</v>
      </c>
      <c r="I464" s="4">
        <v>6.7247162975244539</v>
      </c>
      <c r="J464" s="4">
        <v>5.0676412098913142</v>
      </c>
      <c r="K464" s="4">
        <v>1.1779537178238519</v>
      </c>
      <c r="L464" s="4">
        <v>1.046133874114368</v>
      </c>
      <c r="M464" s="8">
        <f t="shared" si="7"/>
        <v>0</v>
      </c>
      <c r="N464" t="str" cm="1">
        <f t="array" ref="N464">IFERROR(INDEX(Water!$C$4:$C$47,MATCH('PR24 - Water (CW3)'!C464,Water!$A$4:$A$47,0),), "")</f>
        <v>Security - Non-SEMD (water)</v>
      </c>
    </row>
    <row r="465" spans="1:14">
      <c r="A465" t="s">
        <v>278</v>
      </c>
      <c r="B465" t="s">
        <v>1023</v>
      </c>
      <c r="C465" t="s">
        <v>1024</v>
      </c>
      <c r="D465" t="s">
        <v>300</v>
      </c>
      <c r="E465" t="s">
        <v>933</v>
      </c>
      <c r="F465" s="4">
        <v>0</v>
      </c>
      <c r="G465" s="4">
        <v>0</v>
      </c>
      <c r="H465" s="4">
        <v>5.943474110073188</v>
      </c>
      <c r="I465" s="4">
        <v>8.5257250357830578</v>
      </c>
      <c r="J465" s="4">
        <v>18.09263241575319</v>
      </c>
      <c r="K465" s="4">
        <v>16.270563023124051</v>
      </c>
      <c r="L465" s="4">
        <v>7.9456326797247172</v>
      </c>
      <c r="M465" s="8">
        <f t="shared" si="7"/>
        <v>0</v>
      </c>
      <c r="N465" t="str" cm="1">
        <f t="array" ref="N465">IFERROR(INDEX(Water!$C$4:$C$47,MATCH('PR24 - Water (CW3)'!C465,Water!$A$4:$A$47,0),), "")</f>
        <v>N/A</v>
      </c>
    </row>
    <row r="466" spans="1:14">
      <c r="A466" t="s">
        <v>278</v>
      </c>
      <c r="B466" t="s">
        <v>1025</v>
      </c>
      <c r="C466" t="s">
        <v>1026</v>
      </c>
      <c r="D466" t="s">
        <v>300</v>
      </c>
      <c r="E466" t="s">
        <v>933</v>
      </c>
      <c r="F466" s="4">
        <v>117.3115154548787</v>
      </c>
      <c r="G466" s="4">
        <v>142.80663987279073</v>
      </c>
      <c r="H466" s="4">
        <v>183.287801959858</v>
      </c>
      <c r="I466" s="4">
        <v>191.35046605526369</v>
      </c>
      <c r="J466" s="4">
        <v>267.26419243558053</v>
      </c>
      <c r="K466" s="4">
        <v>210.15198589597119</v>
      </c>
      <c r="L466" s="4">
        <v>169.31957245633541</v>
      </c>
      <c r="M466" s="8">
        <f t="shared" si="7"/>
        <v>142.80663987279073</v>
      </c>
      <c r="N466" t="str" cm="1">
        <f t="array" ref="N466">IFERROR(INDEX(Water!$C$4:$C$47,MATCH('PR24 - Water (CW3)'!C466,Water!$A$4:$A$47,0),), "")</f>
        <v/>
      </c>
    </row>
    <row r="467" spans="1:14">
      <c r="A467" t="s">
        <v>279</v>
      </c>
      <c r="B467" t="s">
        <v>935</v>
      </c>
      <c r="C467" t="s">
        <v>936</v>
      </c>
      <c r="D467" t="s">
        <v>300</v>
      </c>
      <c r="E467" t="s">
        <v>933</v>
      </c>
      <c r="F467" s="4">
        <v>0.84802689032264689</v>
      </c>
      <c r="G467" s="4">
        <v>0.26097326640831398</v>
      </c>
      <c r="H467" s="4">
        <v>1.7613220000000001</v>
      </c>
      <c r="I467" s="4">
        <v>1.8284800000000001</v>
      </c>
      <c r="J467" s="4">
        <v>1.9507760000000001</v>
      </c>
      <c r="K467" s="4">
        <v>1.919788</v>
      </c>
      <c r="L467" s="4">
        <v>1.7064999999999999</v>
      </c>
      <c r="M467" s="8">
        <f t="shared" si="7"/>
        <v>0.26097326640831398</v>
      </c>
      <c r="N467" t="str" cm="1">
        <f t="array" ref="N467">IFERROR(INDEX(Water!$C$4:$C$47,MATCH('PR24 - Water (CW3)'!C467,Water!$A$4:$A$47,0),), "")</f>
        <v>Ecological improvements at abstractions (water)</v>
      </c>
    </row>
    <row r="468" spans="1:14">
      <c r="A468" t="s">
        <v>279</v>
      </c>
      <c r="B468" t="s">
        <v>937</v>
      </c>
      <c r="C468" t="s">
        <v>938</v>
      </c>
      <c r="D468" t="s">
        <v>300</v>
      </c>
      <c r="E468" t="s">
        <v>933</v>
      </c>
      <c r="F468" s="4">
        <v>0.1753743318604632</v>
      </c>
      <c r="G468" s="4">
        <v>0.81665103774030268</v>
      </c>
      <c r="H468" s="4">
        <v>7.2256000000000001E-2</v>
      </c>
      <c r="I468" s="4">
        <v>7.2617999999999988E-2</v>
      </c>
      <c r="J468" s="4">
        <v>7.298099999999999E-2</v>
      </c>
      <c r="K468" s="4">
        <v>0.240956</v>
      </c>
      <c r="L468" s="4">
        <v>0.71670800000000012</v>
      </c>
      <c r="M468" s="8">
        <f t="shared" si="7"/>
        <v>0.81665103774030268</v>
      </c>
      <c r="N468" t="str" cm="1">
        <f t="array" ref="N468">IFERROR(INDEX(Water!$C$4:$C$47,MATCH('PR24 - Water (CW3)'!C468,Water!$A$4:$A$47,0),), "")</f>
        <v>Eels Regulations (measures at intakes) (water)</v>
      </c>
    </row>
    <row r="469" spans="1:14">
      <c r="A469" t="s">
        <v>279</v>
      </c>
      <c r="B469" t="s">
        <v>939</v>
      </c>
      <c r="C469" t="s">
        <v>940</v>
      </c>
      <c r="D469" t="s">
        <v>300</v>
      </c>
      <c r="E469" t="s">
        <v>933</v>
      </c>
      <c r="F469" s="4">
        <v>4.0200825882653057E-2</v>
      </c>
      <c r="G469" s="4">
        <v>0.1089376977778705</v>
      </c>
      <c r="H469" s="4">
        <v>1.5398999999999999E-2</v>
      </c>
      <c r="I469" s="4">
        <v>0.26663799999999999</v>
      </c>
      <c r="J469" s="4">
        <v>0.26669599999999999</v>
      </c>
      <c r="K469" s="4">
        <v>0</v>
      </c>
      <c r="L469" s="4">
        <v>0</v>
      </c>
      <c r="M469" s="8">
        <f t="shared" si="7"/>
        <v>0.1089376977778705</v>
      </c>
      <c r="N469" t="str" cm="1">
        <f t="array" ref="N469">IFERROR(INDEX(Water!$C$4:$C$47,MATCH('PR24 - Water (CW3)'!C469,Water!$A$4:$A$47,0),), "")</f>
        <v>Eels Regulations (measures at intakes) (water)</v>
      </c>
    </row>
    <row r="470" spans="1:14">
      <c r="A470" t="s">
        <v>279</v>
      </c>
      <c r="B470" t="s">
        <v>941</v>
      </c>
      <c r="C470" t="s">
        <v>942</v>
      </c>
      <c r="D470" t="s">
        <v>300</v>
      </c>
      <c r="E470" t="s">
        <v>933</v>
      </c>
      <c r="F470" s="4">
        <v>0.34036102757587888</v>
      </c>
      <c r="G470" s="4">
        <v>0.261860930579771</v>
      </c>
      <c r="H470" s="4">
        <v>0.10505200000000001</v>
      </c>
      <c r="I470" s="4">
        <v>0.102076</v>
      </c>
      <c r="J470" s="4">
        <v>5.3032999999999997E-2</v>
      </c>
      <c r="K470" s="4">
        <v>5.3298000000000012E-2</v>
      </c>
      <c r="L470" s="4">
        <v>5.3564999999999988E-2</v>
      </c>
      <c r="M470" s="8">
        <f t="shared" si="7"/>
        <v>0.261860930579771</v>
      </c>
      <c r="N470" t="str" cm="1">
        <f t="array" ref="N470">IFERROR(INDEX(Water!$C$4:$C$47,MATCH('PR24 - Water (CW3)'!C470,Water!$A$4:$A$47,0),), "")</f>
        <v>Invasive Non Native Species (water)</v>
      </c>
    </row>
    <row r="471" spans="1:14">
      <c r="A471" t="s">
        <v>279</v>
      </c>
      <c r="B471" t="s">
        <v>943</v>
      </c>
      <c r="C471" t="s">
        <v>944</v>
      </c>
      <c r="D471" t="s">
        <v>300</v>
      </c>
      <c r="E471" t="s">
        <v>933</v>
      </c>
      <c r="F471" s="4">
        <v>0.26144472000000002</v>
      </c>
      <c r="G471" s="4">
        <v>0.25172146057499989</v>
      </c>
      <c r="H471" s="4">
        <v>1.520583</v>
      </c>
      <c r="I471" s="4">
        <v>1.5281849999999999</v>
      </c>
      <c r="J471" s="4">
        <v>1.5358259999999999</v>
      </c>
      <c r="K471" s="4">
        <v>1.543506</v>
      </c>
      <c r="L471" s="4">
        <v>1.551223</v>
      </c>
      <c r="M471" s="8">
        <f t="shared" si="7"/>
        <v>0.25172146057499989</v>
      </c>
      <c r="N471" t="str" cm="1">
        <f t="array" ref="N471">IFERROR(INDEX(Water!$C$4:$C$47,MATCH('PR24 - Water (CW3)'!C471,Water!$A$4:$A$47,0),), "")</f>
        <v>Drinking Water Protected Areas (schemes) (water)</v>
      </c>
    </row>
    <row r="472" spans="1:14">
      <c r="A472" t="s">
        <v>279</v>
      </c>
      <c r="B472" t="s">
        <v>945</v>
      </c>
      <c r="C472" t="s">
        <v>946</v>
      </c>
      <c r="D472" t="s">
        <v>300</v>
      </c>
      <c r="E472" t="s">
        <v>933</v>
      </c>
      <c r="F472" s="4">
        <v>0.28738723659577309</v>
      </c>
      <c r="G472" s="4">
        <v>9.8255547138558802E-2</v>
      </c>
      <c r="H472" s="4">
        <v>0.68349800000000005</v>
      </c>
      <c r="I472" s="4">
        <v>0.13283700000000001</v>
      </c>
      <c r="J472" s="4">
        <v>0.24823700000000001</v>
      </c>
      <c r="K472" s="4">
        <v>0.751969</v>
      </c>
      <c r="L472" s="4">
        <v>1.7525010000000001</v>
      </c>
      <c r="M472" s="8">
        <f t="shared" si="7"/>
        <v>9.8255547138558802E-2</v>
      </c>
      <c r="N472" t="str" cm="1">
        <f t="array" ref="N472">IFERROR(INDEX(Water!$C$4:$C$47,MATCH('PR24 - Water (CW3)'!C472,Water!$A$4:$A$47,0),), "")</f>
        <v>Water Framework Directive measure (water)</v>
      </c>
    </row>
    <row r="473" spans="1:14">
      <c r="A473" t="s">
        <v>279</v>
      </c>
      <c r="B473" t="s">
        <v>947</v>
      </c>
      <c r="C473" t="s">
        <v>948</v>
      </c>
      <c r="D473" t="s">
        <v>300</v>
      </c>
      <c r="E473" t="s">
        <v>933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8">
        <f t="shared" si="7"/>
        <v>0</v>
      </c>
      <c r="N473" t="str" cm="1">
        <f t="array" ref="N473">IFERROR(INDEX(Water!$C$4:$C$47,MATCH('PR24 - Water (CW3)'!C473,Water!$A$4:$A$47,0),), "")</f>
        <v>Ecological improvements at abstractions (water)</v>
      </c>
    </row>
    <row r="474" spans="1:14">
      <c r="A474" t="s">
        <v>279</v>
      </c>
      <c r="B474" t="s">
        <v>949</v>
      </c>
      <c r="C474" t="s">
        <v>950</v>
      </c>
      <c r="D474" t="s">
        <v>300</v>
      </c>
      <c r="E474" t="s">
        <v>933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8">
        <f t="shared" si="7"/>
        <v>0</v>
      </c>
      <c r="N474" t="str" cm="1">
        <f t="array" ref="N474">IFERROR(INDEX(Water!$C$4:$C$47,MATCH('PR24 - Water (CW3)'!C474,Water!$A$4:$A$47,0),), "")</f>
        <v>N/A</v>
      </c>
    </row>
    <row r="475" spans="1:14">
      <c r="A475" t="s">
        <v>279</v>
      </c>
      <c r="B475" t="s">
        <v>951</v>
      </c>
      <c r="C475" t="s">
        <v>952</v>
      </c>
      <c r="D475" t="s">
        <v>300</v>
      </c>
      <c r="E475" t="s">
        <v>933</v>
      </c>
      <c r="F475" s="4">
        <v>2.9885999999999999E-2</v>
      </c>
      <c r="G475" s="4">
        <v>3.6078000000000013E-2</v>
      </c>
      <c r="H475" s="4">
        <v>0.43910300000000002</v>
      </c>
      <c r="I475" s="4">
        <v>0.339924</v>
      </c>
      <c r="J475" s="4">
        <v>0.53284900000000002</v>
      </c>
      <c r="K475" s="4">
        <v>0.54607600000000001</v>
      </c>
      <c r="L475" s="4">
        <v>0.35566300000000001</v>
      </c>
      <c r="M475" s="8">
        <f t="shared" si="7"/>
        <v>3.6078000000000013E-2</v>
      </c>
      <c r="N475" t="str" cm="1">
        <f t="array" ref="N475">IFERROR(INDEX(Water!$C$4:$C$47,MATCH('PR24 - Water (CW3)'!C475,Water!$A$4:$A$47,0),), "")</f>
        <v>N/A</v>
      </c>
    </row>
    <row r="476" spans="1:14">
      <c r="A476" t="s">
        <v>279</v>
      </c>
      <c r="B476" t="s">
        <v>953</v>
      </c>
      <c r="C476" t="s">
        <v>954</v>
      </c>
      <c r="D476" t="s">
        <v>300</v>
      </c>
      <c r="E476" t="s">
        <v>933</v>
      </c>
      <c r="F476" s="4">
        <v>4.0469999999999994E-3</v>
      </c>
      <c r="G476" s="4">
        <v>7.5878000000000001E-2</v>
      </c>
      <c r="H476" s="4">
        <v>1.2476240000000001</v>
      </c>
      <c r="I476" s="4">
        <v>0.92279100000000003</v>
      </c>
      <c r="J476" s="4">
        <v>0.23366200000000001</v>
      </c>
      <c r="K476" s="4">
        <v>9.8115999999999995E-2</v>
      </c>
      <c r="L476" s="4">
        <v>8.7796000000000013E-2</v>
      </c>
      <c r="M476" s="8">
        <f t="shared" si="7"/>
        <v>7.5878000000000001E-2</v>
      </c>
      <c r="N476" t="str" cm="1">
        <f t="array" ref="N476">IFERROR(INDEX(Water!$C$4:$C$47,MATCH('PR24 - Water (CW3)'!C476,Water!$A$4:$A$47,0),), "")</f>
        <v>Ignore as captured under 'Investigations total'</v>
      </c>
    </row>
    <row r="477" spans="1:14">
      <c r="A477" t="s">
        <v>279</v>
      </c>
      <c r="B477" t="s">
        <v>955</v>
      </c>
      <c r="C477" t="s">
        <v>956</v>
      </c>
      <c r="D477" t="s">
        <v>300</v>
      </c>
      <c r="E477" t="s">
        <v>933</v>
      </c>
      <c r="F477" s="4">
        <v>0.1279139654124852</v>
      </c>
      <c r="G477" s="4">
        <v>0.40420591013136864</v>
      </c>
      <c r="H477" s="4">
        <v>1.1906399999999999</v>
      </c>
      <c r="I477" s="4">
        <v>0.93646600000000002</v>
      </c>
      <c r="J477" s="4">
        <v>0.39606400000000003</v>
      </c>
      <c r="K477" s="4">
        <v>0.290626</v>
      </c>
      <c r="L477" s="4">
        <v>0.283586</v>
      </c>
      <c r="M477" s="8">
        <f t="shared" si="7"/>
        <v>0.40420591013136864</v>
      </c>
      <c r="N477" t="str" cm="1">
        <f t="array" ref="N477">IFERROR(INDEX(Water!$C$4:$C$47,MATCH('PR24 - Water (CW3)'!C477,Water!$A$4:$A$47,0),), "")</f>
        <v>Ignore as captured under 'Investigations total'</v>
      </c>
    </row>
    <row r="478" spans="1:14">
      <c r="A478" t="s">
        <v>279</v>
      </c>
      <c r="B478" t="s">
        <v>957</v>
      </c>
      <c r="C478" t="s">
        <v>958</v>
      </c>
      <c r="D478" t="s">
        <v>300</v>
      </c>
      <c r="E478" t="s">
        <v>933</v>
      </c>
      <c r="F478" s="4">
        <v>1.197903477792492</v>
      </c>
      <c r="G478" s="4">
        <v>1.264699907747429</v>
      </c>
      <c r="H478" s="4">
        <v>6.6837</v>
      </c>
      <c r="I478" s="4">
        <v>4.9435229999999999</v>
      </c>
      <c r="J478" s="4">
        <v>1.2517579999999999</v>
      </c>
      <c r="K478" s="4">
        <v>0.52561900000000006</v>
      </c>
      <c r="L478" s="4">
        <v>0.47033700000000001</v>
      </c>
      <c r="M478" s="8">
        <f t="shared" si="7"/>
        <v>1.264699907747429</v>
      </c>
      <c r="N478" t="str" cm="1">
        <f t="array" ref="N478">IFERROR(INDEX(Water!$C$4:$C$47,MATCH('PR24 - Water (CW3)'!C478,Water!$A$4:$A$47,0),), "")</f>
        <v>Ignore as captured under 'Investigations total'</v>
      </c>
    </row>
    <row r="479" spans="1:14">
      <c r="A479" t="s">
        <v>279</v>
      </c>
      <c r="B479" t="s">
        <v>959</v>
      </c>
      <c r="C479" t="s">
        <v>960</v>
      </c>
      <c r="D479" t="s">
        <v>300</v>
      </c>
      <c r="E479" t="s">
        <v>933</v>
      </c>
      <c r="F479" s="4">
        <v>1.3298644432049771</v>
      </c>
      <c r="G479" s="4">
        <v>1.7447838178787975</v>
      </c>
      <c r="H479" s="4">
        <v>9.1219640000000002</v>
      </c>
      <c r="I479" s="4">
        <v>6.8027800000000003</v>
      </c>
      <c r="J479" s="4">
        <v>1.8814839999999999</v>
      </c>
      <c r="K479" s="4">
        <v>0.91436099999999998</v>
      </c>
      <c r="L479" s="4">
        <v>0.84171899999999999</v>
      </c>
      <c r="M479" s="8">
        <f t="shared" si="7"/>
        <v>1.7447838178787975</v>
      </c>
      <c r="N479" t="str" cm="1">
        <f t="array" ref="N479">IFERROR(INDEX(Water!$C$4:$C$47,MATCH('PR24 - Water (CW3)'!C479,Water!$A$4:$A$47,0),), "")</f>
        <v>Investigations (water)</v>
      </c>
    </row>
    <row r="480" spans="1:14">
      <c r="A480" t="s">
        <v>279</v>
      </c>
      <c r="B480" t="s">
        <v>961</v>
      </c>
      <c r="C480" t="s">
        <v>962</v>
      </c>
      <c r="D480" t="s">
        <v>300</v>
      </c>
      <c r="E480" t="s">
        <v>933</v>
      </c>
      <c r="F480" s="4">
        <v>3.3125454754423922</v>
      </c>
      <c r="G480" s="4">
        <v>3.5792617580986148</v>
      </c>
      <c r="H480" s="4">
        <v>13.719177</v>
      </c>
      <c r="I480" s="4">
        <v>11.073537999999999</v>
      </c>
      <c r="J480" s="4">
        <v>6.5418820000000002</v>
      </c>
      <c r="K480" s="4">
        <v>5.9699540000000004</v>
      </c>
      <c r="L480" s="4">
        <v>6.9778789999999988</v>
      </c>
      <c r="M480" s="8">
        <f t="shared" si="7"/>
        <v>3.5792617580986148</v>
      </c>
      <c r="N480" t="str" cm="1">
        <f t="array" ref="N480">IFERROR(INDEX(Water!$C$4:$C$47,MATCH('PR24 - Water (CW3)'!C480,Water!$A$4:$A$47,0),), "")</f>
        <v/>
      </c>
    </row>
    <row r="481" spans="1:14">
      <c r="A481" t="s">
        <v>279</v>
      </c>
      <c r="B481" t="s">
        <v>963</v>
      </c>
      <c r="C481" t="s">
        <v>964</v>
      </c>
      <c r="D481" t="s">
        <v>300</v>
      </c>
      <c r="E481" t="s">
        <v>933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8">
        <f t="shared" si="7"/>
        <v>0</v>
      </c>
      <c r="N481" t="str" cm="1">
        <f t="array" ref="N481">IFERROR(INDEX(Water!$C$4:$C$47,MATCH('PR24 - Water (CW3)'!C481,Water!$A$4:$A$47,0),), "")</f>
        <v>Supply-side improvements delivering benefits in 2020-2025 (water)</v>
      </c>
    </row>
    <row r="482" spans="1:14">
      <c r="A482" t="s">
        <v>279</v>
      </c>
      <c r="B482" t="s">
        <v>965</v>
      </c>
      <c r="C482" t="s">
        <v>966</v>
      </c>
      <c r="D482" t="s">
        <v>300</v>
      </c>
      <c r="E482" t="s">
        <v>933</v>
      </c>
      <c r="F482" s="4">
        <v>0</v>
      </c>
      <c r="G482" s="4">
        <v>0</v>
      </c>
      <c r="H482" s="4">
        <v>1.814309534783175</v>
      </c>
      <c r="I482" s="4">
        <v>1.823381083127352</v>
      </c>
      <c r="J482" s="4">
        <v>1.83249798764037</v>
      </c>
      <c r="K482" s="4">
        <v>1.8416604771049201</v>
      </c>
      <c r="L482" s="4">
        <v>1.8508687803036949</v>
      </c>
      <c r="M482" s="8">
        <f t="shared" si="7"/>
        <v>0</v>
      </c>
      <c r="N482" t="str" cm="1">
        <f t="array" ref="N482">IFERROR(INDEX(Water!$C$4:$C$47,MATCH('PR24 - Water (CW3)'!C482,Water!$A$4:$A$47,0),), "")</f>
        <v>Demand-side improvements delivering benefits in 2020-2025 (excl leakage and metering) (water)</v>
      </c>
    </row>
    <row r="483" spans="1:14">
      <c r="A483" t="s">
        <v>279</v>
      </c>
      <c r="B483" t="s">
        <v>967</v>
      </c>
      <c r="C483" t="s">
        <v>968</v>
      </c>
      <c r="D483" t="s">
        <v>300</v>
      </c>
      <c r="E483" t="s">
        <v>933</v>
      </c>
      <c r="F483" s="4">
        <v>0</v>
      </c>
      <c r="G483" s="4">
        <v>0</v>
      </c>
      <c r="H483" s="4">
        <v>3.3262202133774448</v>
      </c>
      <c r="I483" s="4">
        <v>3.9546450911673152</v>
      </c>
      <c r="J483" s="4">
        <v>4.0154661249942016</v>
      </c>
      <c r="K483" s="4">
        <v>6.7254405048904911</v>
      </c>
      <c r="L483" s="4">
        <v>4.1833631111705047</v>
      </c>
      <c r="M483" s="8">
        <f t="shared" si="7"/>
        <v>0</v>
      </c>
      <c r="N483" t="str" cm="1">
        <f t="array" ref="N483">IFERROR(INDEX(Water!$C$4:$C$47,MATCH('PR24 - Water (CW3)'!C483,Water!$A$4:$A$47,0),), "")</f>
        <v>Leakage improvements delivering benefits in 2020-2025 (water)</v>
      </c>
    </row>
    <row r="484" spans="1:14">
      <c r="A484" t="s">
        <v>279</v>
      </c>
      <c r="B484" t="s">
        <v>969</v>
      </c>
      <c r="C484" t="s">
        <v>970</v>
      </c>
      <c r="D484" t="s">
        <v>300</v>
      </c>
      <c r="E484" t="s">
        <v>933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8">
        <f t="shared" si="7"/>
        <v>0</v>
      </c>
      <c r="N484" t="str" cm="1">
        <f t="array" ref="N484">IFERROR(INDEX(Water!$C$4:$C$47,MATCH('PR24 - Water (CW3)'!C484,Water!$A$4:$A$47,0),), "")</f>
        <v>Internal interconnectors delivering benefits in 2020-2025 (water)</v>
      </c>
    </row>
    <row r="485" spans="1:14">
      <c r="A485" t="s">
        <v>279</v>
      </c>
      <c r="B485" t="s">
        <v>971</v>
      </c>
      <c r="C485" t="s">
        <v>972</v>
      </c>
      <c r="D485" t="s">
        <v>300</v>
      </c>
      <c r="E485" t="s">
        <v>933</v>
      </c>
      <c r="F485" s="4">
        <v>0</v>
      </c>
      <c r="G485" s="4">
        <v>0</v>
      </c>
      <c r="H485" s="4">
        <v>4.2468329771813904</v>
      </c>
      <c r="I485" s="4">
        <v>4.5814677706484801</v>
      </c>
      <c r="J485" s="4">
        <v>4.6043751072337802</v>
      </c>
      <c r="K485" s="4">
        <v>4.2756823739099712</v>
      </c>
      <c r="L485" s="4">
        <v>5.1470306076603984</v>
      </c>
      <c r="M485" s="8">
        <f t="shared" si="7"/>
        <v>0</v>
      </c>
      <c r="N485" t="str" cm="1">
        <f t="array" ref="N485">IFERROR(INDEX(Water!$C$4:$C$47,MATCH('PR24 - Water (CW3)'!C485,Water!$A$4:$A$47,0),), "")</f>
        <v>Supply demand balance improvements delivering benefits starting from 2026 (water)</v>
      </c>
    </row>
    <row r="486" spans="1:14">
      <c r="A486" t="s">
        <v>279</v>
      </c>
      <c r="B486" t="s">
        <v>973</v>
      </c>
      <c r="C486" t="s">
        <v>974</v>
      </c>
      <c r="D486" t="s">
        <v>300</v>
      </c>
      <c r="E486" t="s">
        <v>933</v>
      </c>
      <c r="F486" s="4">
        <v>5.5016440411902998</v>
      </c>
      <c r="G486" s="4">
        <v>8.1722212578059406</v>
      </c>
      <c r="H486" s="4">
        <v>6.1146950000000002</v>
      </c>
      <c r="I486" s="4">
        <v>3.3547579999999999</v>
      </c>
      <c r="J486" s="4">
        <v>9.4514010000000006</v>
      </c>
      <c r="K486" s="4">
        <v>19.881477</v>
      </c>
      <c r="L486" s="4">
        <v>15.829713999999999</v>
      </c>
      <c r="M486" s="8">
        <f t="shared" si="7"/>
        <v>8.1722212578059406</v>
      </c>
      <c r="N486" t="str" cm="1">
        <f t="array" ref="N486">IFERROR(INDEX(Water!$C$4:$C$47,MATCH('PR24 - Water (CW3)'!C486,Water!$A$4:$A$47,0),), "")</f>
        <v>Strategic regional water resources (water)</v>
      </c>
    </row>
    <row r="487" spans="1:14">
      <c r="A487" t="s">
        <v>279</v>
      </c>
      <c r="B487" t="s">
        <v>975</v>
      </c>
      <c r="C487" t="s">
        <v>976</v>
      </c>
      <c r="D487" t="s">
        <v>300</v>
      </c>
      <c r="E487" t="s">
        <v>933</v>
      </c>
      <c r="F487" s="4">
        <v>5.5016440411902998</v>
      </c>
      <c r="G487" s="4">
        <v>8.1722212578059406</v>
      </c>
      <c r="H487" s="4">
        <v>15.502057725342009</v>
      </c>
      <c r="I487" s="4">
        <v>13.71425194494315</v>
      </c>
      <c r="J487" s="4">
        <v>19.90374021986835</v>
      </c>
      <c r="K487" s="4">
        <v>32.724260355905379</v>
      </c>
      <c r="L487" s="4">
        <v>27.0109764991346</v>
      </c>
      <c r="M487" s="8">
        <f t="shared" si="7"/>
        <v>8.1722212578059406</v>
      </c>
      <c r="N487" t="str" cm="1">
        <f t="array" ref="N487">IFERROR(INDEX(Water!$C$4:$C$47,MATCH('PR24 - Water (CW3)'!C487,Water!$A$4:$A$47,0),), "")</f>
        <v/>
      </c>
    </row>
    <row r="488" spans="1:14">
      <c r="A488" t="s">
        <v>279</v>
      </c>
      <c r="B488" t="s">
        <v>977</v>
      </c>
      <c r="C488" t="s">
        <v>978</v>
      </c>
      <c r="D488" t="s">
        <v>300</v>
      </c>
      <c r="E488" t="s">
        <v>933</v>
      </c>
      <c r="F488" s="4">
        <v>1.2558004983111939</v>
      </c>
      <c r="G488" s="4">
        <v>1.017699698779976</v>
      </c>
      <c r="H488" s="4">
        <v>0.9016718467074365</v>
      </c>
      <c r="I488" s="4">
        <v>0.76280566655552151</v>
      </c>
      <c r="J488" s="4">
        <v>0.64293017984422196</v>
      </c>
      <c r="K488" s="4">
        <v>0.53944641760745815</v>
      </c>
      <c r="L488" s="4">
        <v>0.45009515320641991</v>
      </c>
      <c r="M488" s="8">
        <f t="shared" si="7"/>
        <v>1.017699698779976</v>
      </c>
      <c r="N488" t="str" cm="1">
        <f t="array" ref="N488">IFERROR(INDEX(Water!$C$4:$C$47,MATCH('PR24 - Water (CW3)'!C488,Water!$A$4:$A$47,0),), "")</f>
        <v>Ignore as captured under 'Total metering expenditure'</v>
      </c>
    </row>
    <row r="489" spans="1:14">
      <c r="A489" t="s">
        <v>279</v>
      </c>
      <c r="B489" t="s">
        <v>979</v>
      </c>
      <c r="C489" t="s">
        <v>980</v>
      </c>
      <c r="D489" t="s">
        <v>300</v>
      </c>
      <c r="E489" t="s">
        <v>933</v>
      </c>
      <c r="F489" s="4">
        <v>0.84323033220746235</v>
      </c>
      <c r="G489" s="4">
        <v>0.68146475873331736</v>
      </c>
      <c r="H489" s="4">
        <v>4.0277394158603927</v>
      </c>
      <c r="I489" s="4">
        <v>4.0983603095537351</v>
      </c>
      <c r="J489" s="4">
        <v>4.1695481418989226</v>
      </c>
      <c r="K489" s="4">
        <v>4.2415156807319914</v>
      </c>
      <c r="L489" s="4">
        <v>4.3141028305091824</v>
      </c>
      <c r="M489" s="8">
        <f t="shared" si="7"/>
        <v>0.68146475873331736</v>
      </c>
      <c r="N489" t="str" cm="1">
        <f t="array" ref="N489">IFERROR(INDEX(Water!$C$4:$C$47,MATCH('PR24 - Water (CW3)'!C489,Water!$A$4:$A$47,0),), "")</f>
        <v>Ignore as captured under 'Total metering expenditure'</v>
      </c>
    </row>
    <row r="490" spans="1:14">
      <c r="A490" t="s">
        <v>279</v>
      </c>
      <c r="B490" t="s">
        <v>981</v>
      </c>
      <c r="C490" t="s">
        <v>982</v>
      </c>
      <c r="D490" t="s">
        <v>300</v>
      </c>
      <c r="E490" t="s">
        <v>933</v>
      </c>
      <c r="F490" s="4">
        <v>9.0449999999999992E-3</v>
      </c>
      <c r="G490" s="4">
        <v>4.4974393199999994E-3</v>
      </c>
      <c r="H490" s="4">
        <v>8.4863112788305883E-2</v>
      </c>
      <c r="I490" s="4">
        <v>8.2275433295698849E-2</v>
      </c>
      <c r="J490" s="4">
        <v>7.9803655341069646E-2</v>
      </c>
      <c r="K490" s="4">
        <v>7.74466857910696E-2</v>
      </c>
      <c r="L490" s="4">
        <v>7.5196452190025104E-2</v>
      </c>
      <c r="M490" s="8">
        <f t="shared" si="7"/>
        <v>4.4974393199999994E-3</v>
      </c>
      <c r="N490" t="str" cm="1">
        <f t="array" ref="N490">IFERROR(INDEX(Water!$C$4:$C$47,MATCH('PR24 - Water (CW3)'!C490,Water!$A$4:$A$47,0),), "")</f>
        <v>Ignore as captured under 'Total metering expenditure'</v>
      </c>
    </row>
    <row r="491" spans="1:14">
      <c r="A491" t="s">
        <v>279</v>
      </c>
      <c r="B491" t="s">
        <v>983</v>
      </c>
      <c r="C491" t="s">
        <v>984</v>
      </c>
      <c r="D491" t="s">
        <v>300</v>
      </c>
      <c r="E491" t="s">
        <v>933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8">
        <f t="shared" si="7"/>
        <v>0</v>
      </c>
      <c r="N491" t="str" cm="1">
        <f t="array" ref="N491">IFERROR(INDEX(Water!$C$4:$C$47,MATCH('PR24 - Water (CW3)'!C491,Water!$A$4:$A$47,0),), "")</f>
        <v>Ignore as captured under 'Total metering expenditure'</v>
      </c>
    </row>
    <row r="492" spans="1:14">
      <c r="A492" t="s">
        <v>279</v>
      </c>
      <c r="B492" t="s">
        <v>985</v>
      </c>
      <c r="C492" t="s">
        <v>986</v>
      </c>
      <c r="D492" t="s">
        <v>300</v>
      </c>
      <c r="E492" t="s">
        <v>933</v>
      </c>
      <c r="F492" s="4">
        <v>0</v>
      </c>
      <c r="G492" s="4">
        <v>0</v>
      </c>
      <c r="H492" s="4">
        <v>6.4896975920087714</v>
      </c>
      <c r="I492" s="4">
        <v>6.7111738574494773</v>
      </c>
      <c r="J492" s="4">
        <v>6.9345582018860039</v>
      </c>
      <c r="K492" s="4">
        <v>7.1606462392234267</v>
      </c>
      <c r="L492" s="4">
        <v>7.3888374171558153</v>
      </c>
      <c r="M492" s="8">
        <f t="shared" si="7"/>
        <v>0</v>
      </c>
      <c r="N492" t="str" cm="1">
        <f t="array" ref="N492">IFERROR(INDEX(Water!$C$4:$C$47,MATCH('PR24 - Water (CW3)'!C492,Water!$A$4:$A$47,0),), "")</f>
        <v>Ignore as captured under 'Total metering expenditure'</v>
      </c>
    </row>
    <row r="493" spans="1:14">
      <c r="A493" t="s">
        <v>279</v>
      </c>
      <c r="B493" t="s">
        <v>987</v>
      </c>
      <c r="C493" t="s">
        <v>988</v>
      </c>
      <c r="D493" t="s">
        <v>300</v>
      </c>
      <c r="E493" t="s">
        <v>933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8">
        <f t="shared" si="7"/>
        <v>0</v>
      </c>
      <c r="N493" t="str" cm="1">
        <f t="array" ref="N493">IFERROR(INDEX(Water!$C$4:$C$47,MATCH('PR24 - Water (CW3)'!C493,Water!$A$4:$A$47,0),), "")</f>
        <v>Ignore as captured under 'Total metering expenditure'</v>
      </c>
    </row>
    <row r="494" spans="1:14">
      <c r="A494" t="s">
        <v>279</v>
      </c>
      <c r="B494" t="s">
        <v>989</v>
      </c>
      <c r="C494" t="s">
        <v>990</v>
      </c>
      <c r="D494" t="s">
        <v>300</v>
      </c>
      <c r="E494" t="s">
        <v>933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8">
        <f t="shared" si="7"/>
        <v>0</v>
      </c>
      <c r="N494" t="str" cm="1">
        <f t="array" ref="N494">IFERROR(INDEX(Water!$C$4:$C$47,MATCH('PR24 - Water (CW3)'!C494,Water!$A$4:$A$47,0),), "")</f>
        <v>Ignore as captured under 'Total metering expenditure'</v>
      </c>
    </row>
    <row r="495" spans="1:14">
      <c r="A495" t="s">
        <v>279</v>
      </c>
      <c r="B495" t="s">
        <v>991</v>
      </c>
      <c r="C495" t="s">
        <v>992</v>
      </c>
      <c r="D495" t="s">
        <v>300</v>
      </c>
      <c r="E495" t="s">
        <v>933</v>
      </c>
      <c r="F495" s="4">
        <v>0</v>
      </c>
      <c r="G495" s="4">
        <v>0</v>
      </c>
      <c r="H495" s="4">
        <v>0.61024174269862341</v>
      </c>
      <c r="I495" s="4">
        <v>0.63106768416550241</v>
      </c>
      <c r="J495" s="4">
        <v>0.65207304685118328</v>
      </c>
      <c r="K495" s="4">
        <v>0.67333264422872396</v>
      </c>
      <c r="L495" s="4">
        <v>0.69479000493246235</v>
      </c>
      <c r="M495" s="8">
        <f t="shared" si="7"/>
        <v>0</v>
      </c>
      <c r="N495" t="str" cm="1">
        <f t="array" ref="N495">IFERROR(INDEX(Water!$C$4:$C$47,MATCH('PR24 - Water (CW3)'!C495,Water!$A$4:$A$47,0),), "")</f>
        <v>Ignore as captured under 'Total metering expenditure'</v>
      </c>
    </row>
    <row r="496" spans="1:14">
      <c r="A496" t="s">
        <v>279</v>
      </c>
      <c r="B496" t="s">
        <v>993</v>
      </c>
      <c r="C496" t="s">
        <v>994</v>
      </c>
      <c r="D496" t="s">
        <v>300</v>
      </c>
      <c r="E496" t="s">
        <v>933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8">
        <f t="shared" si="7"/>
        <v>0</v>
      </c>
      <c r="N496" t="str" cm="1">
        <f t="array" ref="N496">IFERROR(INDEX(Water!$C$4:$C$47,MATCH('PR24 - Water (CW3)'!C496,Water!$A$4:$A$47,0),), "")</f>
        <v>Ignore as captured under 'Total metering expenditure'</v>
      </c>
    </row>
    <row r="497" spans="1:14">
      <c r="A497" t="s">
        <v>279</v>
      </c>
      <c r="B497" t="s">
        <v>995</v>
      </c>
      <c r="C497" t="s">
        <v>996</v>
      </c>
      <c r="D497" t="s">
        <v>300</v>
      </c>
      <c r="E497" t="s">
        <v>933</v>
      </c>
      <c r="F497" s="4">
        <v>0</v>
      </c>
      <c r="G497" s="4">
        <v>0.823685</v>
      </c>
      <c r="H497" s="4">
        <v>0.9896260683039656</v>
      </c>
      <c r="I497" s="4">
        <v>1.360904248876875</v>
      </c>
      <c r="J497" s="4">
        <v>1.7362620902219801</v>
      </c>
      <c r="K497" s="4">
        <v>1.4783863641571759</v>
      </c>
      <c r="L497" s="4">
        <v>1.8524986437312361</v>
      </c>
      <c r="M497" s="8">
        <f t="shared" si="7"/>
        <v>0.823685</v>
      </c>
      <c r="N497" t="str" cm="1">
        <f t="array" ref="N497">IFERROR(INDEX(Water!$C$4:$C$47,MATCH('PR24 - Water (CW3)'!C497,Water!$A$4:$A$47,0),), "")</f>
        <v>Ignore as captured under 'Total metering expenditure'</v>
      </c>
    </row>
    <row r="498" spans="1:14">
      <c r="A498" t="s">
        <v>279</v>
      </c>
      <c r="B498" t="s">
        <v>997</v>
      </c>
      <c r="C498" t="s">
        <v>998</v>
      </c>
      <c r="D498" t="s">
        <v>300</v>
      </c>
      <c r="E498" t="s">
        <v>933</v>
      </c>
      <c r="F498" s="4">
        <v>2.108075830518656</v>
      </c>
      <c r="G498" s="4">
        <v>2.5273468968332935</v>
      </c>
      <c r="H498" s="4">
        <v>13.103839778367499</v>
      </c>
      <c r="I498" s="4">
        <v>13.64658719989681</v>
      </c>
      <c r="J498" s="4">
        <v>14.21517531604338</v>
      </c>
      <c r="K498" s="4">
        <v>14.17077403173985</v>
      </c>
      <c r="L498" s="4">
        <v>14.77552050172514</v>
      </c>
      <c r="M498" s="8">
        <f t="shared" si="7"/>
        <v>2.5273468968332935</v>
      </c>
      <c r="N498" t="str" cm="1">
        <f t="array" ref="N498">IFERROR(INDEX(Water!$C$4:$C$47,MATCH('PR24 - Water (CW3)'!C498,Water!$A$4:$A$47,0),), "")</f>
        <v>Total metering expenditure  (water)</v>
      </c>
    </row>
    <row r="499" spans="1:14">
      <c r="A499" t="s">
        <v>279</v>
      </c>
      <c r="B499" t="s">
        <v>999</v>
      </c>
      <c r="C499" t="s">
        <v>1000</v>
      </c>
      <c r="D499" t="s">
        <v>300</v>
      </c>
      <c r="E499" t="s">
        <v>933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8">
        <f t="shared" si="7"/>
        <v>0</v>
      </c>
      <c r="N499" t="str" cm="1">
        <f t="array" ref="N499">IFERROR(INDEX(Water!$C$4:$C$47,MATCH('PR24 - Water (CW3)'!C499,Water!$A$4:$A$47,0),), "")</f>
        <v>Improvments to taste, odour and colour (water)</v>
      </c>
    </row>
    <row r="500" spans="1:14">
      <c r="A500" t="s">
        <v>279</v>
      </c>
      <c r="B500" t="s">
        <v>1001</v>
      </c>
      <c r="C500" t="s">
        <v>1002</v>
      </c>
      <c r="D500" t="s">
        <v>300</v>
      </c>
      <c r="E500" t="s">
        <v>933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8">
        <f t="shared" si="7"/>
        <v>0</v>
      </c>
      <c r="N500" t="str" cm="1">
        <f t="array" ref="N500">IFERROR(INDEX(Water!$C$4:$C$47,MATCH('PR24 - Water (CW3)'!C500,Water!$A$4:$A$47,0),), "")</f>
        <v>Improvments to taste, odour and colour (water)</v>
      </c>
    </row>
    <row r="501" spans="1:14">
      <c r="A501" t="s">
        <v>279</v>
      </c>
      <c r="B501" t="s">
        <v>1003</v>
      </c>
      <c r="C501" t="s">
        <v>1004</v>
      </c>
      <c r="D501" t="s">
        <v>300</v>
      </c>
      <c r="E501" t="s">
        <v>933</v>
      </c>
      <c r="F501" s="4">
        <v>4.6568415686265254</v>
      </c>
      <c r="G501" s="4">
        <v>0.65890293241872744</v>
      </c>
      <c r="H501" s="4">
        <v>0.52590999999999999</v>
      </c>
      <c r="I501" s="4">
        <v>2.11416</v>
      </c>
      <c r="J501" s="4">
        <v>10.623652999999999</v>
      </c>
      <c r="K501" s="4">
        <v>5.3383860000000007</v>
      </c>
      <c r="L501" s="4">
        <v>2.6825389999999998</v>
      </c>
      <c r="M501" s="8">
        <f t="shared" si="7"/>
        <v>0.65890293241872744</v>
      </c>
      <c r="N501" t="str" cm="1">
        <f t="array" ref="N501">IFERROR(INDEX(Water!$C$4:$C$47,MATCH('PR24 - Water (CW3)'!C501,Water!$A$4:$A$47,0),), "")</f>
        <v>Addressing raw water deterioration (total) (water)</v>
      </c>
    </row>
    <row r="502" spans="1:14">
      <c r="A502" t="s">
        <v>279</v>
      </c>
      <c r="B502" t="s">
        <v>1005</v>
      </c>
      <c r="C502" t="s">
        <v>1006</v>
      </c>
      <c r="D502" t="s">
        <v>300</v>
      </c>
      <c r="E502" t="s">
        <v>933</v>
      </c>
      <c r="F502" s="4">
        <v>0.74384572500000001</v>
      </c>
      <c r="G502" s="4">
        <v>0.74522386129999996</v>
      </c>
      <c r="H502" s="4">
        <v>0.57554799999999995</v>
      </c>
      <c r="I502" s="4">
        <v>0.57842499999999997</v>
      </c>
      <c r="J502" s="4">
        <v>0.58131699999999997</v>
      </c>
      <c r="K502" s="4">
        <v>0.58422400000000008</v>
      </c>
      <c r="L502" s="4">
        <v>0.58714500000000003</v>
      </c>
      <c r="M502" s="8">
        <f t="shared" si="7"/>
        <v>0.74522386129999996</v>
      </c>
      <c r="N502" t="str" cm="1">
        <f t="array" ref="N502">IFERROR(INDEX(Water!$C$4:$C$47,MATCH('PR24 - Water (CW3)'!C502,Water!$A$4:$A$47,0),), "")</f>
        <v>Addressing raw water deterioration (total) (water)</v>
      </c>
    </row>
    <row r="503" spans="1:14">
      <c r="A503" t="s">
        <v>279</v>
      </c>
      <c r="B503" t="s">
        <v>1007</v>
      </c>
      <c r="C503" t="s">
        <v>1008</v>
      </c>
      <c r="D503" t="s">
        <v>300</v>
      </c>
      <c r="E503" t="s">
        <v>933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8">
        <f t="shared" si="7"/>
        <v>0</v>
      </c>
      <c r="N503" t="str" cm="1">
        <f t="array" ref="N503">IFERROR(INDEX(Water!$C$4:$C$47,MATCH('PR24 - Water (CW3)'!C503,Water!$A$4:$A$47,0),), "")</f>
        <v>Meeting lead standards (Total) (water)</v>
      </c>
    </row>
    <row r="504" spans="1:14">
      <c r="A504" t="s">
        <v>279</v>
      </c>
      <c r="B504" t="s">
        <v>1009</v>
      </c>
      <c r="C504" t="s">
        <v>1010</v>
      </c>
      <c r="D504" t="s">
        <v>300</v>
      </c>
      <c r="E504" t="s">
        <v>933</v>
      </c>
      <c r="F504" s="4">
        <v>1.6806710240847209</v>
      </c>
      <c r="G504" s="4">
        <v>1.3058475583300519</v>
      </c>
      <c r="H504" s="4">
        <v>1.840686</v>
      </c>
      <c r="I504" s="4">
        <v>1.84989</v>
      </c>
      <c r="J504" s="4">
        <v>2.2309670000000001</v>
      </c>
      <c r="K504" s="4">
        <v>1.8684350000000001</v>
      </c>
      <c r="L504" s="4">
        <v>1.877777</v>
      </c>
      <c r="M504" s="8">
        <f t="shared" si="7"/>
        <v>1.3058475583300519</v>
      </c>
      <c r="N504" t="str" cm="1">
        <f t="array" ref="N504">IFERROR(INDEX(Water!$C$4:$C$47,MATCH('PR24 - Water (CW3)'!C504,Water!$A$4:$A$47,0),), "")</f>
        <v>Meeting lead standards (Total) (water)</v>
      </c>
    </row>
    <row r="505" spans="1:14">
      <c r="A505" t="s">
        <v>279</v>
      </c>
      <c r="B505" t="s">
        <v>1011</v>
      </c>
      <c r="C505" t="s">
        <v>1012</v>
      </c>
      <c r="D505" t="s">
        <v>300</v>
      </c>
      <c r="E505" t="s">
        <v>933</v>
      </c>
      <c r="F505" s="4">
        <v>1.6757661450000001</v>
      </c>
      <c r="G505" s="4">
        <v>1.241624742525</v>
      </c>
      <c r="H505" s="4">
        <v>0.78886599999999996</v>
      </c>
      <c r="I505" s="4">
        <v>0.7928099999999999</v>
      </c>
      <c r="J505" s="4">
        <v>0.95612900000000001</v>
      </c>
      <c r="K505" s="4">
        <v>0.80075800000000008</v>
      </c>
      <c r="L505" s="4">
        <v>0.80476199999999998</v>
      </c>
      <c r="M505" s="8">
        <f t="shared" si="7"/>
        <v>1.241624742525</v>
      </c>
      <c r="N505" t="str" cm="1">
        <f t="array" ref="N505">IFERROR(INDEX(Water!$C$4:$C$47,MATCH('PR24 - Water (CW3)'!C505,Water!$A$4:$A$47,0),), "")</f>
        <v>Meeting lead standards (Total) (water)</v>
      </c>
    </row>
    <row r="506" spans="1:14">
      <c r="A506" t="s">
        <v>279</v>
      </c>
      <c r="B506" t="s">
        <v>1013</v>
      </c>
      <c r="C506" t="s">
        <v>1014</v>
      </c>
      <c r="D506" t="s">
        <v>300</v>
      </c>
      <c r="E506" t="s">
        <v>933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8">
        <f t="shared" si="7"/>
        <v>0</v>
      </c>
      <c r="N506" t="str" cm="1">
        <f t="array" ref="N506">IFERROR(INDEX(Water!$C$4:$C$47,MATCH('PR24 - Water (CW3)'!C506,Water!$A$4:$A$47,0),), "")</f>
        <v>Meeting lead standards (Total) (water)</v>
      </c>
    </row>
    <row r="507" spans="1:14">
      <c r="A507" t="s">
        <v>279</v>
      </c>
      <c r="B507" t="s">
        <v>1015</v>
      </c>
      <c r="C507" t="s">
        <v>1016</v>
      </c>
      <c r="D507" t="s">
        <v>300</v>
      </c>
      <c r="E507" t="s">
        <v>933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8">
        <f t="shared" si="7"/>
        <v>0</v>
      </c>
      <c r="N507" t="str" cm="1">
        <f t="array" ref="N507">IFERROR(INDEX(Water!$C$4:$C$47,MATCH('PR24 - Water (CW3)'!C507,Water!$A$4:$A$47,0),), "")</f>
        <v>Meeting lead standards (Total) (water)</v>
      </c>
    </row>
    <row r="508" spans="1:14">
      <c r="A508" t="s">
        <v>279</v>
      </c>
      <c r="B508" t="s">
        <v>1017</v>
      </c>
      <c r="C508" t="s">
        <v>1018</v>
      </c>
      <c r="D508" t="s">
        <v>300</v>
      </c>
      <c r="E508" t="s">
        <v>933</v>
      </c>
      <c r="F508" s="4">
        <v>0</v>
      </c>
      <c r="G508" s="4">
        <v>0.16398299999999999</v>
      </c>
      <c r="H508" s="4">
        <v>0.72312699999999996</v>
      </c>
      <c r="I508" s="4">
        <v>0.72674299999999992</v>
      </c>
      <c r="J508" s="4">
        <v>2.656E-2</v>
      </c>
      <c r="K508" s="4">
        <v>2.6692E-2</v>
      </c>
      <c r="L508" s="4">
        <v>0.16095200000000001</v>
      </c>
      <c r="M508" s="8">
        <f t="shared" si="7"/>
        <v>0.16398299999999999</v>
      </c>
      <c r="N508" t="str" cm="1">
        <f t="array" ref="N508">IFERROR(INDEX(Water!$C$4:$C$47,MATCH('PR24 - Water (CW3)'!C508,Water!$A$4:$A$47,0),), "")</f>
        <v>Enhancing resilience to low probability high consequence events (water)</v>
      </c>
    </row>
    <row r="509" spans="1:14">
      <c r="A509" t="s">
        <v>279</v>
      </c>
      <c r="B509" t="s">
        <v>1019</v>
      </c>
      <c r="C509" t="s">
        <v>1020</v>
      </c>
      <c r="D509" t="s">
        <v>300</v>
      </c>
      <c r="E509" t="s">
        <v>933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8">
        <f t="shared" si="7"/>
        <v>0</v>
      </c>
      <c r="N509" t="str" cm="1">
        <f t="array" ref="N509">IFERROR(INDEX(Water!$C$4:$C$47,MATCH('PR24 - Water (CW3)'!C509,Water!$A$4:$A$47,0),), "")</f>
        <v>Security - SEMD (water)</v>
      </c>
    </row>
    <row r="510" spans="1:14">
      <c r="A510" t="s">
        <v>279</v>
      </c>
      <c r="B510" t="s">
        <v>1021</v>
      </c>
      <c r="C510" t="s">
        <v>1022</v>
      </c>
      <c r="D510" t="s">
        <v>300</v>
      </c>
      <c r="E510" t="s">
        <v>933</v>
      </c>
      <c r="F510" s="4">
        <v>2.4551866644668752</v>
      </c>
      <c r="G510" s="4">
        <v>0.18741099999999999</v>
      </c>
      <c r="H510" s="4">
        <v>4.3519940000000004</v>
      </c>
      <c r="I510" s="4">
        <v>4.3737539999999999</v>
      </c>
      <c r="J510" s="4">
        <v>4.3956219999999986</v>
      </c>
      <c r="K510" s="4">
        <v>4.4176000000000002</v>
      </c>
      <c r="L510" s="4">
        <v>4.4396900000000006</v>
      </c>
      <c r="M510" s="8">
        <f t="shared" si="7"/>
        <v>0.18741099999999999</v>
      </c>
      <c r="N510" t="str" cm="1">
        <f t="array" ref="N510">IFERROR(INDEX(Water!$C$4:$C$47,MATCH('PR24 - Water (CW3)'!C510,Water!$A$4:$A$47,0),), "")</f>
        <v>Security - Non-SEMD (water)</v>
      </c>
    </row>
    <row r="511" spans="1:14">
      <c r="A511" t="s">
        <v>279</v>
      </c>
      <c r="B511" t="s">
        <v>1023</v>
      </c>
      <c r="C511" t="s">
        <v>1024</v>
      </c>
      <c r="D511" t="s">
        <v>300</v>
      </c>
      <c r="E511" t="s">
        <v>933</v>
      </c>
      <c r="F511" s="4">
        <v>0</v>
      </c>
      <c r="G511" s="4">
        <v>0</v>
      </c>
      <c r="H511" s="4">
        <v>0.394737</v>
      </c>
      <c r="I511" s="4">
        <v>0.63485999999999998</v>
      </c>
      <c r="J511" s="4">
        <v>0.79984900000000003</v>
      </c>
      <c r="K511" s="4">
        <v>0.80539500000000008</v>
      </c>
      <c r="L511" s="4">
        <v>0.42109200000000002</v>
      </c>
      <c r="M511" s="8">
        <f t="shared" si="7"/>
        <v>0</v>
      </c>
      <c r="N511" t="str" cm="1">
        <f t="array" ref="N511">IFERROR(INDEX(Water!$C$4:$C$47,MATCH('PR24 - Water (CW3)'!C511,Water!$A$4:$A$47,0),), "")</f>
        <v>N/A</v>
      </c>
    </row>
    <row r="512" spans="1:14">
      <c r="A512" t="s">
        <v>279</v>
      </c>
      <c r="B512" t="s">
        <v>1025</v>
      </c>
      <c r="C512" t="s">
        <v>1026</v>
      </c>
      <c r="D512" t="s">
        <v>300</v>
      </c>
      <c r="E512" t="s">
        <v>933</v>
      </c>
      <c r="F512" s="4">
        <v>25.11296179906364</v>
      </c>
      <c r="G512" s="4">
        <v>22.581225058000761</v>
      </c>
      <c r="H512" s="4">
        <v>55.688207237896897</v>
      </c>
      <c r="I512" s="4">
        <v>53.846310756951873</v>
      </c>
      <c r="J512" s="4">
        <v>62.69647913942751</v>
      </c>
      <c r="K512" s="4">
        <v>69.109194138964128</v>
      </c>
      <c r="L512" s="4">
        <v>62.102163238552109</v>
      </c>
      <c r="M512" s="8">
        <f t="shared" si="7"/>
        <v>22.581225058000761</v>
      </c>
      <c r="N512" t="str" cm="1">
        <f t="array" ref="N512">IFERROR(INDEX(Water!$C$4:$C$47,MATCH('PR24 - Water (CW3)'!C512,Water!$A$4:$A$47,0),), "")</f>
        <v/>
      </c>
    </row>
    <row r="513" spans="1:14">
      <c r="A513" t="s">
        <v>280</v>
      </c>
      <c r="B513" t="s">
        <v>935</v>
      </c>
      <c r="C513" t="s">
        <v>936</v>
      </c>
      <c r="D513" t="s">
        <v>300</v>
      </c>
      <c r="E513" t="s">
        <v>933</v>
      </c>
      <c r="F513" s="4">
        <v>2.7309999999999999</v>
      </c>
      <c r="G513" s="4">
        <v>0.83099999999999996</v>
      </c>
      <c r="H513" s="4">
        <v>3.6589999999999998</v>
      </c>
      <c r="I513" s="4">
        <v>4.4789999999999992</v>
      </c>
      <c r="J513" s="4">
        <v>4.649</v>
      </c>
      <c r="K513" s="4">
        <v>4.1739999999999986</v>
      </c>
      <c r="L513" s="4">
        <v>3.4660000000000002</v>
      </c>
      <c r="M513" s="8">
        <f t="shared" si="7"/>
        <v>0.83099999999999996</v>
      </c>
      <c r="N513" t="str" cm="1">
        <f t="array" ref="N513">IFERROR(INDEX(Water!$C$4:$C$47,MATCH('PR24 - Water (CW3)'!C513,Water!$A$4:$A$47,0),), "")</f>
        <v>Ecological improvements at abstractions (water)</v>
      </c>
    </row>
    <row r="514" spans="1:14">
      <c r="A514" t="s">
        <v>280</v>
      </c>
      <c r="B514" t="s">
        <v>937</v>
      </c>
      <c r="C514" t="s">
        <v>938</v>
      </c>
      <c r="D514" t="s">
        <v>300</v>
      </c>
      <c r="E514" t="s">
        <v>933</v>
      </c>
      <c r="F514" s="4">
        <v>1.8380000000000001</v>
      </c>
      <c r="G514" s="4">
        <v>0</v>
      </c>
      <c r="H514" s="4">
        <v>1.5589999999999999</v>
      </c>
      <c r="I514" s="4">
        <v>2.3740000000000001</v>
      </c>
      <c r="J514" s="4">
        <v>2.5419999999999998</v>
      </c>
      <c r="K514" s="4">
        <v>2.0699999999999998</v>
      </c>
      <c r="L514" s="4">
        <v>1.1539999999999999</v>
      </c>
      <c r="M514" s="8">
        <f t="shared" si="7"/>
        <v>0</v>
      </c>
      <c r="N514" t="str" cm="1">
        <f t="array" ref="N514">IFERROR(INDEX(Water!$C$4:$C$47,MATCH('PR24 - Water (CW3)'!C514,Water!$A$4:$A$47,0),), "")</f>
        <v>Eels Regulations (measures at intakes) (water)</v>
      </c>
    </row>
    <row r="515" spans="1:14">
      <c r="A515" t="s">
        <v>280</v>
      </c>
      <c r="B515" t="s">
        <v>939</v>
      </c>
      <c r="C515" t="s">
        <v>940</v>
      </c>
      <c r="D515" t="s">
        <v>300</v>
      </c>
      <c r="E515" t="s">
        <v>933</v>
      </c>
      <c r="F515" s="4">
        <v>0</v>
      </c>
      <c r="G515" s="4">
        <v>25.225331044888723</v>
      </c>
      <c r="H515" s="4">
        <v>3.2869999999999999</v>
      </c>
      <c r="I515" s="4">
        <v>2.1920000000000002</v>
      </c>
      <c r="J515" s="4">
        <v>0</v>
      </c>
      <c r="K515" s="4">
        <v>1.1919999999999999</v>
      </c>
      <c r="L515" s="4">
        <v>1.026</v>
      </c>
      <c r="M515" s="8">
        <f t="shared" si="7"/>
        <v>25.225331044888723</v>
      </c>
      <c r="N515" t="str" cm="1">
        <f t="array" ref="N515">IFERROR(INDEX(Water!$C$4:$C$47,MATCH('PR24 - Water (CW3)'!C515,Water!$A$4:$A$47,0),), "")</f>
        <v>Eels Regulations (measures at intakes) (water)</v>
      </c>
    </row>
    <row r="516" spans="1:14">
      <c r="A516" t="s">
        <v>280</v>
      </c>
      <c r="B516" t="s">
        <v>941</v>
      </c>
      <c r="C516" t="s">
        <v>942</v>
      </c>
      <c r="D516" t="s">
        <v>300</v>
      </c>
      <c r="E516" t="s">
        <v>933</v>
      </c>
      <c r="F516" s="4">
        <v>1.1579999999999999</v>
      </c>
      <c r="G516" s="4">
        <v>0</v>
      </c>
      <c r="H516" s="4">
        <v>0.76900000000000002</v>
      </c>
      <c r="I516" s="4">
        <v>0.94399999999999995</v>
      </c>
      <c r="J516" s="4">
        <v>0.98</v>
      </c>
      <c r="K516" s="4">
        <v>0.879</v>
      </c>
      <c r="L516" s="4">
        <v>0.68300000000000005</v>
      </c>
      <c r="M516" s="8">
        <f t="shared" si="7"/>
        <v>0</v>
      </c>
      <c r="N516" t="str" cm="1">
        <f t="array" ref="N516">IFERROR(INDEX(Water!$C$4:$C$47,MATCH('PR24 - Water (CW3)'!C516,Water!$A$4:$A$47,0),), "")</f>
        <v>Invasive Non Native Species (water)</v>
      </c>
    </row>
    <row r="517" spans="1:14">
      <c r="A517" t="s">
        <v>280</v>
      </c>
      <c r="B517" t="s">
        <v>943</v>
      </c>
      <c r="C517" t="s">
        <v>944</v>
      </c>
      <c r="D517" t="s">
        <v>300</v>
      </c>
      <c r="E517" t="s">
        <v>933</v>
      </c>
      <c r="F517" s="4">
        <v>1.627</v>
      </c>
      <c r="G517" s="4">
        <v>0.43</v>
      </c>
      <c r="H517" s="4">
        <v>3.609</v>
      </c>
      <c r="I517" s="4">
        <v>3.609</v>
      </c>
      <c r="J517" s="4">
        <v>3.609</v>
      </c>
      <c r="K517" s="4">
        <v>3.609</v>
      </c>
      <c r="L517" s="4">
        <v>3.609</v>
      </c>
      <c r="M517" s="8">
        <f t="shared" si="7"/>
        <v>0.43</v>
      </c>
      <c r="N517" t="str" cm="1">
        <f t="array" ref="N517">IFERROR(INDEX(Water!$C$4:$C$47,MATCH('PR24 - Water (CW3)'!C517,Water!$A$4:$A$47,0),), "")</f>
        <v>Drinking Water Protected Areas (schemes) (water)</v>
      </c>
    </row>
    <row r="518" spans="1:14">
      <c r="A518" t="s">
        <v>280</v>
      </c>
      <c r="B518" t="s">
        <v>945</v>
      </c>
      <c r="C518" t="s">
        <v>946</v>
      </c>
      <c r="D518" t="s">
        <v>300</v>
      </c>
      <c r="E518" t="s">
        <v>933</v>
      </c>
      <c r="F518" s="4">
        <v>6.2E-2</v>
      </c>
      <c r="G518" s="4">
        <v>0</v>
      </c>
      <c r="H518" s="4">
        <v>1.2789999999999999</v>
      </c>
      <c r="I518" s="4">
        <v>1.359</v>
      </c>
      <c r="J518" s="4">
        <v>2.3660000000000001</v>
      </c>
      <c r="K518" s="4">
        <v>2.673</v>
      </c>
      <c r="L518" s="4">
        <v>1.9710000000000001</v>
      </c>
      <c r="M518" s="8">
        <f t="shared" si="7"/>
        <v>0</v>
      </c>
      <c r="N518" t="str" cm="1">
        <f t="array" ref="N518">IFERROR(INDEX(Water!$C$4:$C$47,MATCH('PR24 - Water (CW3)'!C518,Water!$A$4:$A$47,0),), "")</f>
        <v>Water Framework Directive measure (water)</v>
      </c>
    </row>
    <row r="519" spans="1:14">
      <c r="A519" t="s">
        <v>280</v>
      </c>
      <c r="B519" t="s">
        <v>947</v>
      </c>
      <c r="C519" t="s">
        <v>948</v>
      </c>
      <c r="D519" t="s">
        <v>300</v>
      </c>
      <c r="E519" t="s">
        <v>933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8">
        <f t="shared" si="7"/>
        <v>0</v>
      </c>
      <c r="N519" t="str" cm="1">
        <f t="array" ref="N519">IFERROR(INDEX(Water!$C$4:$C$47,MATCH('PR24 - Water (CW3)'!C519,Water!$A$4:$A$47,0),), "")</f>
        <v>Ecological improvements at abstractions (water)</v>
      </c>
    </row>
    <row r="520" spans="1:14">
      <c r="A520" t="s">
        <v>280</v>
      </c>
      <c r="B520" t="s">
        <v>949</v>
      </c>
      <c r="C520" t="s">
        <v>950</v>
      </c>
      <c r="D520" t="s">
        <v>300</v>
      </c>
      <c r="E520" t="s">
        <v>933</v>
      </c>
      <c r="F520" s="4">
        <v>0</v>
      </c>
      <c r="G520" s="4">
        <v>4.601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8">
        <f t="shared" ref="M520:M583" si="8">SUM(G520)</f>
        <v>4.601</v>
      </c>
      <c r="N520" t="str" cm="1">
        <f t="array" ref="N520">IFERROR(INDEX(Water!$C$4:$C$47,MATCH('PR24 - Water (CW3)'!C520,Water!$A$4:$A$47,0),), "")</f>
        <v>N/A</v>
      </c>
    </row>
    <row r="521" spans="1:14">
      <c r="A521" t="s">
        <v>280</v>
      </c>
      <c r="B521" t="s">
        <v>951</v>
      </c>
      <c r="C521" t="s">
        <v>952</v>
      </c>
      <c r="D521" t="s">
        <v>300</v>
      </c>
      <c r="E521" t="s">
        <v>933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8">
        <f t="shared" si="8"/>
        <v>0</v>
      </c>
      <c r="N521" t="str" cm="1">
        <f t="array" ref="N521">IFERROR(INDEX(Water!$C$4:$C$47,MATCH('PR24 - Water (CW3)'!C521,Water!$A$4:$A$47,0),), "")</f>
        <v>N/A</v>
      </c>
    </row>
    <row r="522" spans="1:14">
      <c r="A522" t="s">
        <v>280</v>
      </c>
      <c r="B522" t="s">
        <v>953</v>
      </c>
      <c r="C522" t="s">
        <v>954</v>
      </c>
      <c r="D522" t="s">
        <v>300</v>
      </c>
      <c r="E522" t="s">
        <v>933</v>
      </c>
      <c r="F522" s="4">
        <v>2.282</v>
      </c>
      <c r="G522" s="4">
        <v>0</v>
      </c>
      <c r="H522" s="4">
        <v>0.93499999999999994</v>
      </c>
      <c r="I522" s="4">
        <v>0.93499999999999994</v>
      </c>
      <c r="J522" s="4">
        <v>0.35099999999999998</v>
      </c>
      <c r="K522" s="4">
        <v>0.35099999999999998</v>
      </c>
      <c r="L522" s="4">
        <v>0.35099999999999998</v>
      </c>
      <c r="M522" s="8">
        <f t="shared" si="8"/>
        <v>0</v>
      </c>
      <c r="N522" t="str" cm="1">
        <f t="array" ref="N522">IFERROR(INDEX(Water!$C$4:$C$47,MATCH('PR24 - Water (CW3)'!C522,Water!$A$4:$A$47,0),), "")</f>
        <v>Ignore as captured under 'Investigations total'</v>
      </c>
    </row>
    <row r="523" spans="1:14">
      <c r="A523" t="s">
        <v>280</v>
      </c>
      <c r="B523" t="s">
        <v>955</v>
      </c>
      <c r="C523" t="s">
        <v>956</v>
      </c>
      <c r="D523" t="s">
        <v>300</v>
      </c>
      <c r="E523" t="s">
        <v>933</v>
      </c>
      <c r="F523" s="4">
        <v>0</v>
      </c>
      <c r="G523" s="4">
        <v>2.9249999999999998</v>
      </c>
      <c r="H523" s="4">
        <v>1.716</v>
      </c>
      <c r="I523" s="4">
        <v>2.2170000000000001</v>
      </c>
      <c r="J523" s="4">
        <v>1.706</v>
      </c>
      <c r="K523" s="4">
        <v>0.41499999999999998</v>
      </c>
      <c r="L523" s="4">
        <v>0.41499999999999998</v>
      </c>
      <c r="M523" s="8">
        <f t="shared" si="8"/>
        <v>2.9249999999999998</v>
      </c>
      <c r="N523" t="str" cm="1">
        <f t="array" ref="N523">IFERROR(INDEX(Water!$C$4:$C$47,MATCH('PR24 - Water (CW3)'!C523,Water!$A$4:$A$47,0),), "")</f>
        <v>Ignore as captured under 'Investigations total'</v>
      </c>
    </row>
    <row r="524" spans="1:14">
      <c r="A524" t="s">
        <v>280</v>
      </c>
      <c r="B524" t="s">
        <v>957</v>
      </c>
      <c r="C524" t="s">
        <v>958</v>
      </c>
      <c r="D524" t="s">
        <v>300</v>
      </c>
      <c r="E524" t="s">
        <v>933</v>
      </c>
      <c r="F524" s="4">
        <v>0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8">
        <f t="shared" si="8"/>
        <v>0</v>
      </c>
      <c r="N524" t="str" cm="1">
        <f t="array" ref="N524">IFERROR(INDEX(Water!$C$4:$C$47,MATCH('PR24 - Water (CW3)'!C524,Water!$A$4:$A$47,0),), "")</f>
        <v>Ignore as captured under 'Investigations total'</v>
      </c>
    </row>
    <row r="525" spans="1:14">
      <c r="A525" t="s">
        <v>280</v>
      </c>
      <c r="B525" t="s">
        <v>959</v>
      </c>
      <c r="C525" t="s">
        <v>960</v>
      </c>
      <c r="D525" t="s">
        <v>300</v>
      </c>
      <c r="E525" t="s">
        <v>933</v>
      </c>
      <c r="F525" s="4">
        <v>2.282</v>
      </c>
      <c r="G525" s="4">
        <v>0</v>
      </c>
      <c r="H525" s="4">
        <v>2.6509999999999998</v>
      </c>
      <c r="I525" s="4">
        <v>3.1520000000000001</v>
      </c>
      <c r="J525" s="4">
        <v>2.0569999999999999</v>
      </c>
      <c r="K525" s="4">
        <v>0.76600000000000001</v>
      </c>
      <c r="L525" s="4">
        <v>0.76600000000000001</v>
      </c>
      <c r="M525" s="8">
        <f t="shared" si="8"/>
        <v>0</v>
      </c>
      <c r="N525" t="str" cm="1">
        <f t="array" ref="N525">IFERROR(INDEX(Water!$C$4:$C$47,MATCH('PR24 - Water (CW3)'!C525,Water!$A$4:$A$47,0),), "")</f>
        <v>Investigations (water)</v>
      </c>
    </row>
    <row r="526" spans="1:14">
      <c r="A526" t="s">
        <v>280</v>
      </c>
      <c r="B526" t="s">
        <v>961</v>
      </c>
      <c r="C526" t="s">
        <v>962</v>
      </c>
      <c r="D526" t="s">
        <v>300</v>
      </c>
      <c r="E526" t="s">
        <v>933</v>
      </c>
      <c r="F526" s="4">
        <v>9.6980000000000004</v>
      </c>
      <c r="G526" s="4">
        <v>0.27400000000000002</v>
      </c>
      <c r="H526" s="4">
        <v>16.812999999999999</v>
      </c>
      <c r="I526" s="4">
        <v>18.109000000000002</v>
      </c>
      <c r="J526" s="4">
        <v>16.202999999999999</v>
      </c>
      <c r="K526" s="4">
        <v>15.363</v>
      </c>
      <c r="L526" s="4">
        <v>12.675000000000001</v>
      </c>
      <c r="M526" s="8">
        <f t="shared" si="8"/>
        <v>0.27400000000000002</v>
      </c>
      <c r="N526" t="str" cm="1">
        <f t="array" ref="N526">IFERROR(INDEX(Water!$C$4:$C$47,MATCH('PR24 - Water (CW3)'!C526,Water!$A$4:$A$47,0),), "")</f>
        <v/>
      </c>
    </row>
    <row r="527" spans="1:14">
      <c r="A527" t="s">
        <v>280</v>
      </c>
      <c r="B527" t="s">
        <v>963</v>
      </c>
      <c r="C527" t="s">
        <v>964</v>
      </c>
      <c r="D527" t="s">
        <v>300</v>
      </c>
      <c r="E527" t="s">
        <v>933</v>
      </c>
      <c r="F527" s="4">
        <v>0</v>
      </c>
      <c r="G527" s="4">
        <v>0.45700000000000002</v>
      </c>
      <c r="H527" s="4">
        <v>34.328000000000003</v>
      </c>
      <c r="I527" s="4">
        <v>41.345999999999997</v>
      </c>
      <c r="J527" s="4">
        <v>42.045000000000002</v>
      </c>
      <c r="K527" s="4">
        <v>36.558999999999997</v>
      </c>
      <c r="L527" s="4">
        <v>20.448</v>
      </c>
      <c r="M527" s="8">
        <f t="shared" si="8"/>
        <v>0.45700000000000002</v>
      </c>
      <c r="N527" t="str" cm="1">
        <f t="array" ref="N527">IFERROR(INDEX(Water!$C$4:$C$47,MATCH('PR24 - Water (CW3)'!C527,Water!$A$4:$A$47,0),), "")</f>
        <v>Supply-side improvements delivering benefits in 2020-2025 (water)</v>
      </c>
    </row>
    <row r="528" spans="1:14">
      <c r="A528" t="s">
        <v>280</v>
      </c>
      <c r="B528" t="s">
        <v>965</v>
      </c>
      <c r="C528" t="s">
        <v>966</v>
      </c>
      <c r="D528" t="s">
        <v>300</v>
      </c>
      <c r="E528" t="s">
        <v>933</v>
      </c>
      <c r="F528" s="4">
        <v>1.8919999999999999</v>
      </c>
      <c r="G528" s="4">
        <v>0</v>
      </c>
      <c r="H528" s="4">
        <v>1.7789999999999999</v>
      </c>
      <c r="I528" s="4">
        <v>2.9750000000000001</v>
      </c>
      <c r="J528" s="4">
        <v>3.7770000000000001</v>
      </c>
      <c r="K528" s="4">
        <v>4.7779999999999996</v>
      </c>
      <c r="L528" s="4">
        <v>4.7729999999999997</v>
      </c>
      <c r="M528" s="8">
        <f t="shared" si="8"/>
        <v>0</v>
      </c>
      <c r="N528" t="str" cm="1">
        <f t="array" ref="N528">IFERROR(INDEX(Water!$C$4:$C$47,MATCH('PR24 - Water (CW3)'!C528,Water!$A$4:$A$47,0),), "")</f>
        <v>Demand-side improvements delivering benefits in 2020-2025 (excl leakage and metering) (water)</v>
      </c>
    </row>
    <row r="529" spans="1:14">
      <c r="A529" t="s">
        <v>280</v>
      </c>
      <c r="B529" t="s">
        <v>967</v>
      </c>
      <c r="C529" t="s">
        <v>968</v>
      </c>
      <c r="D529" t="s">
        <v>300</v>
      </c>
      <c r="E529" t="s">
        <v>933</v>
      </c>
      <c r="F529" s="4">
        <v>8.7680000000000007</v>
      </c>
      <c r="G529" s="4">
        <v>4.9569999999999999</v>
      </c>
      <c r="H529" s="4">
        <v>3.8450000000000002</v>
      </c>
      <c r="I529" s="4">
        <v>4.2720000000000002</v>
      </c>
      <c r="J529" s="4">
        <v>4.6980000000000004</v>
      </c>
      <c r="K529" s="4">
        <v>5.125</v>
      </c>
      <c r="L529" s="4">
        <v>5.5510000000000002</v>
      </c>
      <c r="M529" s="8">
        <f t="shared" si="8"/>
        <v>4.9569999999999999</v>
      </c>
      <c r="N529" t="str" cm="1">
        <f t="array" ref="N529">IFERROR(INDEX(Water!$C$4:$C$47,MATCH('PR24 - Water (CW3)'!C529,Water!$A$4:$A$47,0),), "")</f>
        <v>Leakage improvements delivering benefits in 2020-2025 (water)</v>
      </c>
    </row>
    <row r="530" spans="1:14">
      <c r="A530" t="s">
        <v>280</v>
      </c>
      <c r="B530" t="s">
        <v>969</v>
      </c>
      <c r="C530" t="s">
        <v>970</v>
      </c>
      <c r="D530" t="s">
        <v>300</v>
      </c>
      <c r="E530" t="s">
        <v>933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8">
        <f t="shared" si="8"/>
        <v>0</v>
      </c>
      <c r="N530" t="str" cm="1">
        <f t="array" ref="N530">IFERROR(INDEX(Water!$C$4:$C$47,MATCH('PR24 - Water (CW3)'!C530,Water!$A$4:$A$47,0),), "")</f>
        <v>Internal interconnectors delivering benefits in 2020-2025 (water)</v>
      </c>
    </row>
    <row r="531" spans="1:14">
      <c r="A531" t="s">
        <v>280</v>
      </c>
      <c r="B531" t="s">
        <v>971</v>
      </c>
      <c r="C531" t="s">
        <v>972</v>
      </c>
      <c r="D531" t="s">
        <v>300</v>
      </c>
      <c r="E531" t="s">
        <v>933</v>
      </c>
      <c r="F531" s="4">
        <v>0</v>
      </c>
      <c r="G531" s="4">
        <v>2.629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8">
        <f t="shared" si="8"/>
        <v>2.629</v>
      </c>
      <c r="N531" t="str" cm="1">
        <f t="array" ref="N531">IFERROR(INDEX(Water!$C$4:$C$47,MATCH('PR24 - Water (CW3)'!C531,Water!$A$4:$A$47,0),), "")</f>
        <v>Supply demand balance improvements delivering benefits starting from 2026 (water)</v>
      </c>
    </row>
    <row r="532" spans="1:14">
      <c r="A532" t="s">
        <v>280</v>
      </c>
      <c r="B532" t="s">
        <v>973</v>
      </c>
      <c r="C532" t="s">
        <v>974</v>
      </c>
      <c r="D532" t="s">
        <v>300</v>
      </c>
      <c r="E532" t="s">
        <v>933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0</v>
      </c>
      <c r="M532" s="8">
        <f t="shared" si="8"/>
        <v>0</v>
      </c>
      <c r="N532" t="str" cm="1">
        <f t="array" ref="N532">IFERROR(INDEX(Water!$C$4:$C$47,MATCH('PR24 - Water (CW3)'!C532,Water!$A$4:$A$47,0),), "")</f>
        <v>Strategic regional water resources (water)</v>
      </c>
    </row>
    <row r="533" spans="1:14">
      <c r="A533" t="s">
        <v>280</v>
      </c>
      <c r="B533" t="s">
        <v>975</v>
      </c>
      <c r="C533" t="s">
        <v>976</v>
      </c>
      <c r="D533" t="s">
        <v>300</v>
      </c>
      <c r="E533" t="s">
        <v>933</v>
      </c>
      <c r="F533" s="4">
        <v>10.66</v>
      </c>
      <c r="G533" s="4">
        <v>10.274999999999999</v>
      </c>
      <c r="H533" s="4">
        <v>39.951999999999998</v>
      </c>
      <c r="I533" s="4">
        <v>48.593000000000004</v>
      </c>
      <c r="J533" s="4">
        <v>50.52</v>
      </c>
      <c r="K533" s="4">
        <v>46.462000000000003</v>
      </c>
      <c r="L533" s="4">
        <v>30.771999999999998</v>
      </c>
      <c r="M533" s="8">
        <f t="shared" si="8"/>
        <v>10.274999999999999</v>
      </c>
      <c r="N533" t="str" cm="1">
        <f t="array" ref="N533">IFERROR(INDEX(Water!$C$4:$C$47,MATCH('PR24 - Water (CW3)'!C533,Water!$A$4:$A$47,0),), "")</f>
        <v/>
      </c>
    </row>
    <row r="534" spans="1:14">
      <c r="A534" t="s">
        <v>280</v>
      </c>
      <c r="B534" t="s">
        <v>977</v>
      </c>
      <c r="C534" t="s">
        <v>978</v>
      </c>
      <c r="D534" t="s">
        <v>300</v>
      </c>
      <c r="E534" t="s">
        <v>933</v>
      </c>
      <c r="F534" s="4">
        <v>7.0140000000000002</v>
      </c>
      <c r="G534" s="4">
        <v>0</v>
      </c>
      <c r="H534" s="4">
        <v>9.27</v>
      </c>
      <c r="I534" s="4">
        <v>9.27</v>
      </c>
      <c r="J534" s="4">
        <v>9.27</v>
      </c>
      <c r="K534" s="4">
        <v>9.27</v>
      </c>
      <c r="L534" s="4">
        <v>9.27</v>
      </c>
      <c r="M534" s="8">
        <f t="shared" si="8"/>
        <v>0</v>
      </c>
      <c r="N534" t="str" cm="1">
        <f t="array" ref="N534">IFERROR(INDEX(Water!$C$4:$C$47,MATCH('PR24 - Water (CW3)'!C534,Water!$A$4:$A$47,0),), "")</f>
        <v>Ignore as captured under 'Total metering expenditure'</v>
      </c>
    </row>
    <row r="535" spans="1:14">
      <c r="A535" t="s">
        <v>280</v>
      </c>
      <c r="B535" t="s">
        <v>979</v>
      </c>
      <c r="C535" t="s">
        <v>980</v>
      </c>
      <c r="D535" t="s">
        <v>300</v>
      </c>
      <c r="E535" t="s">
        <v>933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8">
        <f t="shared" si="8"/>
        <v>0</v>
      </c>
      <c r="N535" t="str" cm="1">
        <f t="array" ref="N535">IFERROR(INDEX(Water!$C$4:$C$47,MATCH('PR24 - Water (CW3)'!C535,Water!$A$4:$A$47,0),), "")</f>
        <v>Ignore as captured under 'Total metering expenditure'</v>
      </c>
    </row>
    <row r="536" spans="1:14">
      <c r="A536" t="s">
        <v>280</v>
      </c>
      <c r="B536" t="s">
        <v>981</v>
      </c>
      <c r="C536" t="s">
        <v>982</v>
      </c>
      <c r="D536" t="s">
        <v>300</v>
      </c>
      <c r="E536" t="s">
        <v>933</v>
      </c>
      <c r="F536" s="4">
        <v>0</v>
      </c>
      <c r="G536" s="4">
        <v>1.2330000000000001</v>
      </c>
      <c r="H536" s="4">
        <v>0.219</v>
      </c>
      <c r="I536" s="4">
        <v>0.219</v>
      </c>
      <c r="J536" s="4">
        <v>0.219</v>
      </c>
      <c r="K536" s="4">
        <v>0.219</v>
      </c>
      <c r="L536" s="4">
        <v>0.219</v>
      </c>
      <c r="M536" s="8">
        <f t="shared" si="8"/>
        <v>1.2330000000000001</v>
      </c>
      <c r="N536" t="str" cm="1">
        <f t="array" ref="N536">IFERROR(INDEX(Water!$C$4:$C$47,MATCH('PR24 - Water (CW3)'!C536,Water!$A$4:$A$47,0),), "")</f>
        <v>Ignore as captured under 'Total metering expenditure'</v>
      </c>
    </row>
    <row r="537" spans="1:14">
      <c r="A537" t="s">
        <v>280</v>
      </c>
      <c r="B537" t="s">
        <v>983</v>
      </c>
      <c r="C537" t="s">
        <v>984</v>
      </c>
      <c r="D537" t="s">
        <v>300</v>
      </c>
      <c r="E537" t="s">
        <v>933</v>
      </c>
      <c r="F537" s="4">
        <v>0</v>
      </c>
      <c r="G537" s="4">
        <v>0.215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8">
        <f t="shared" si="8"/>
        <v>0.215</v>
      </c>
      <c r="N537" t="str" cm="1">
        <f t="array" ref="N537">IFERROR(INDEX(Water!$C$4:$C$47,MATCH('PR24 - Water (CW3)'!C537,Water!$A$4:$A$47,0),), "")</f>
        <v>Ignore as captured under 'Total metering expenditure'</v>
      </c>
    </row>
    <row r="538" spans="1:14">
      <c r="A538" t="s">
        <v>280</v>
      </c>
      <c r="B538" t="s">
        <v>985</v>
      </c>
      <c r="C538" t="s">
        <v>986</v>
      </c>
      <c r="D538" t="s">
        <v>300</v>
      </c>
      <c r="E538" t="s">
        <v>933</v>
      </c>
      <c r="F538" s="4">
        <v>0</v>
      </c>
      <c r="G538" s="4">
        <v>0</v>
      </c>
      <c r="H538" s="4">
        <v>7.0000000000000001E-3</v>
      </c>
      <c r="I538" s="4">
        <v>7.0000000000000001E-3</v>
      </c>
      <c r="J538" s="4">
        <v>7.0000000000000001E-3</v>
      </c>
      <c r="K538" s="4">
        <v>7.0000000000000001E-3</v>
      </c>
      <c r="L538" s="4">
        <v>7.0000000000000001E-3</v>
      </c>
      <c r="M538" s="8">
        <f t="shared" si="8"/>
        <v>0</v>
      </c>
      <c r="N538" t="str" cm="1">
        <f t="array" ref="N538">IFERROR(INDEX(Water!$C$4:$C$47,MATCH('PR24 - Water (CW3)'!C538,Water!$A$4:$A$47,0),), "")</f>
        <v>Ignore as captured under 'Total metering expenditure'</v>
      </c>
    </row>
    <row r="539" spans="1:14">
      <c r="A539" t="s">
        <v>280</v>
      </c>
      <c r="B539" t="s">
        <v>987</v>
      </c>
      <c r="C539" t="s">
        <v>988</v>
      </c>
      <c r="D539" t="s">
        <v>300</v>
      </c>
      <c r="E539" t="s">
        <v>933</v>
      </c>
      <c r="F539" s="4">
        <v>0</v>
      </c>
      <c r="G539" s="4">
        <v>0</v>
      </c>
      <c r="H539" s="4">
        <v>2.5059999999999998</v>
      </c>
      <c r="I539" s="4">
        <v>6.2610000000000001</v>
      </c>
      <c r="J539" s="4">
        <v>6.2610000000000001</v>
      </c>
      <c r="K539" s="4">
        <v>6.2610000000000001</v>
      </c>
      <c r="L539" s="4">
        <v>3.758</v>
      </c>
      <c r="M539" s="8">
        <f t="shared" si="8"/>
        <v>0</v>
      </c>
      <c r="N539" t="str" cm="1">
        <f t="array" ref="N539">IFERROR(INDEX(Water!$C$4:$C$47,MATCH('PR24 - Water (CW3)'!C539,Water!$A$4:$A$47,0),), "")</f>
        <v>Ignore as captured under 'Total metering expenditure'</v>
      </c>
    </row>
    <row r="540" spans="1:14">
      <c r="A540" t="s">
        <v>280</v>
      </c>
      <c r="B540" t="s">
        <v>989</v>
      </c>
      <c r="C540" t="s">
        <v>990</v>
      </c>
      <c r="D540" t="s">
        <v>300</v>
      </c>
      <c r="E540" t="s">
        <v>933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8">
        <f t="shared" si="8"/>
        <v>0</v>
      </c>
      <c r="N540" t="str" cm="1">
        <f t="array" ref="N540">IFERROR(INDEX(Water!$C$4:$C$47,MATCH('PR24 - Water (CW3)'!C540,Water!$A$4:$A$47,0),), "")</f>
        <v>Ignore as captured under 'Total metering expenditure'</v>
      </c>
    </row>
    <row r="541" spans="1:14">
      <c r="A541" t="s">
        <v>280</v>
      </c>
      <c r="B541" t="s">
        <v>991</v>
      </c>
      <c r="C541" t="s">
        <v>992</v>
      </c>
      <c r="D541" t="s">
        <v>300</v>
      </c>
      <c r="E541" t="s">
        <v>933</v>
      </c>
      <c r="F541" s="4">
        <v>0</v>
      </c>
      <c r="G541" s="4">
        <v>0</v>
      </c>
      <c r="H541" s="4">
        <v>0.154</v>
      </c>
      <c r="I541" s="4">
        <v>0.38500000000000001</v>
      </c>
      <c r="J541" s="4">
        <v>0.38500000000000001</v>
      </c>
      <c r="K541" s="4">
        <v>0.38500000000000001</v>
      </c>
      <c r="L541" s="4">
        <v>0.23100000000000001</v>
      </c>
      <c r="M541" s="8">
        <f t="shared" si="8"/>
        <v>0</v>
      </c>
      <c r="N541" t="str" cm="1">
        <f t="array" ref="N541">IFERROR(INDEX(Water!$C$4:$C$47,MATCH('PR24 - Water (CW3)'!C541,Water!$A$4:$A$47,0),), "")</f>
        <v>Ignore as captured under 'Total metering expenditure'</v>
      </c>
    </row>
    <row r="542" spans="1:14">
      <c r="A542" t="s">
        <v>280</v>
      </c>
      <c r="B542" t="s">
        <v>993</v>
      </c>
      <c r="C542" t="s">
        <v>994</v>
      </c>
      <c r="D542" t="s">
        <v>300</v>
      </c>
      <c r="E542" t="s">
        <v>933</v>
      </c>
      <c r="F542" s="4">
        <v>0</v>
      </c>
      <c r="G542" s="4">
        <v>0</v>
      </c>
      <c r="H542" s="4">
        <v>0.11899999999999999</v>
      </c>
      <c r="I542" s="4">
        <v>0.29799999999999999</v>
      </c>
      <c r="J542" s="4">
        <v>0.29799999999999999</v>
      </c>
      <c r="K542" s="4">
        <v>0.29799999999999999</v>
      </c>
      <c r="L542" s="4">
        <v>0.17799999999999999</v>
      </c>
      <c r="M542" s="8">
        <f t="shared" si="8"/>
        <v>0</v>
      </c>
      <c r="N542" t="str" cm="1">
        <f t="array" ref="N542">IFERROR(INDEX(Water!$C$4:$C$47,MATCH('PR24 - Water (CW3)'!C542,Water!$A$4:$A$47,0),), "")</f>
        <v>Ignore as captured under 'Total metering expenditure'</v>
      </c>
    </row>
    <row r="543" spans="1:14">
      <c r="A543" t="s">
        <v>280</v>
      </c>
      <c r="B543" t="s">
        <v>995</v>
      </c>
      <c r="C543" t="s">
        <v>996</v>
      </c>
      <c r="D543" t="s">
        <v>300</v>
      </c>
      <c r="E543" t="s">
        <v>933</v>
      </c>
      <c r="F543" s="4">
        <v>0</v>
      </c>
      <c r="G543" s="4">
        <v>0</v>
      </c>
      <c r="H543" s="4">
        <v>13.157</v>
      </c>
      <c r="I543" s="4">
        <v>21.001999999999999</v>
      </c>
      <c r="J543" s="4">
        <v>9.61</v>
      </c>
      <c r="K543" s="4">
        <v>8.3209999999999997</v>
      </c>
      <c r="L543" s="4">
        <v>6.7210000000000001</v>
      </c>
      <c r="M543" s="8">
        <f t="shared" si="8"/>
        <v>0</v>
      </c>
      <c r="N543" t="str" cm="1">
        <f t="array" ref="N543">IFERROR(INDEX(Water!$C$4:$C$47,MATCH('PR24 - Water (CW3)'!C543,Water!$A$4:$A$47,0),), "")</f>
        <v>Ignore as captured under 'Total metering expenditure'</v>
      </c>
    </row>
    <row r="544" spans="1:14">
      <c r="A544" t="s">
        <v>280</v>
      </c>
      <c r="B544" t="s">
        <v>997</v>
      </c>
      <c r="C544" t="s">
        <v>998</v>
      </c>
      <c r="D544" t="s">
        <v>300</v>
      </c>
      <c r="E544" t="s">
        <v>933</v>
      </c>
      <c r="F544" s="4">
        <v>7.0140000000000002</v>
      </c>
      <c r="G544" s="4">
        <v>0</v>
      </c>
      <c r="H544" s="4">
        <v>25.431999999999999</v>
      </c>
      <c r="I544" s="4">
        <v>37.441999999999993</v>
      </c>
      <c r="J544" s="4">
        <v>26.05</v>
      </c>
      <c r="K544" s="4">
        <v>24.760999999999999</v>
      </c>
      <c r="L544" s="4">
        <v>20.384</v>
      </c>
      <c r="M544" s="8">
        <f t="shared" si="8"/>
        <v>0</v>
      </c>
      <c r="N544" t="str" cm="1">
        <f t="array" ref="N544">IFERROR(INDEX(Water!$C$4:$C$47,MATCH('PR24 - Water (CW3)'!C544,Water!$A$4:$A$47,0),), "")</f>
        <v>Total metering expenditure  (water)</v>
      </c>
    </row>
    <row r="545" spans="1:14">
      <c r="A545" t="s">
        <v>280</v>
      </c>
      <c r="B545" t="s">
        <v>999</v>
      </c>
      <c r="C545" t="s">
        <v>1000</v>
      </c>
      <c r="D545" t="s">
        <v>300</v>
      </c>
      <c r="E545" t="s">
        <v>933</v>
      </c>
      <c r="F545" s="4">
        <v>9.5969999999999995</v>
      </c>
      <c r="G545" s="4">
        <v>0</v>
      </c>
      <c r="H545" s="4">
        <v>7.6630000000000003</v>
      </c>
      <c r="I545" s="4">
        <v>9.7870000000000008</v>
      </c>
      <c r="J545" s="4">
        <v>8.6430000000000007</v>
      </c>
      <c r="K545" s="4">
        <v>6.0409999999999986</v>
      </c>
      <c r="L545" s="4">
        <v>0.312</v>
      </c>
      <c r="M545" s="8">
        <f t="shared" si="8"/>
        <v>0</v>
      </c>
      <c r="N545" t="str" cm="1">
        <f t="array" ref="N545">IFERROR(INDEX(Water!$C$4:$C$47,MATCH('PR24 - Water (CW3)'!C545,Water!$A$4:$A$47,0),), "")</f>
        <v>Improvments to taste, odour and colour (water)</v>
      </c>
    </row>
    <row r="546" spans="1:14">
      <c r="A546" t="s">
        <v>280</v>
      </c>
      <c r="B546" t="s">
        <v>1001</v>
      </c>
      <c r="C546" t="s">
        <v>1002</v>
      </c>
      <c r="D546" t="s">
        <v>300</v>
      </c>
      <c r="E546" t="s">
        <v>933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8">
        <f t="shared" si="8"/>
        <v>0</v>
      </c>
      <c r="N546" t="str" cm="1">
        <f t="array" ref="N546">IFERROR(INDEX(Water!$C$4:$C$47,MATCH('PR24 - Water (CW3)'!C546,Water!$A$4:$A$47,0),), "")</f>
        <v>Improvments to taste, odour and colour (water)</v>
      </c>
    </row>
    <row r="547" spans="1:14">
      <c r="A547" t="s">
        <v>280</v>
      </c>
      <c r="B547" t="s">
        <v>1003</v>
      </c>
      <c r="C547" t="s">
        <v>1004</v>
      </c>
      <c r="D547" t="s">
        <v>300</v>
      </c>
      <c r="E547" t="s">
        <v>933</v>
      </c>
      <c r="F547" s="4">
        <v>10.946</v>
      </c>
      <c r="G547" s="4">
        <v>0</v>
      </c>
      <c r="H547" s="4">
        <v>11.282999999999999</v>
      </c>
      <c r="I547" s="4">
        <v>15.206</v>
      </c>
      <c r="J547" s="4">
        <v>10.798999999999999</v>
      </c>
      <c r="K547" s="4">
        <v>2.113</v>
      </c>
      <c r="L547" s="4">
        <v>1.411</v>
      </c>
      <c r="M547" s="8">
        <f t="shared" si="8"/>
        <v>0</v>
      </c>
      <c r="N547" t="str" cm="1">
        <f t="array" ref="N547">IFERROR(INDEX(Water!$C$4:$C$47,MATCH('PR24 - Water (CW3)'!C547,Water!$A$4:$A$47,0),), "")</f>
        <v>Addressing raw water deterioration (total) (water)</v>
      </c>
    </row>
    <row r="548" spans="1:14">
      <c r="A548" t="s">
        <v>280</v>
      </c>
      <c r="B548" t="s">
        <v>1005</v>
      </c>
      <c r="C548" t="s">
        <v>1006</v>
      </c>
      <c r="D548" t="s">
        <v>300</v>
      </c>
      <c r="E548" t="s">
        <v>933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8">
        <f t="shared" si="8"/>
        <v>0</v>
      </c>
      <c r="N548" t="str" cm="1">
        <f t="array" ref="N548">IFERROR(INDEX(Water!$C$4:$C$47,MATCH('PR24 - Water (CW3)'!C548,Water!$A$4:$A$47,0),), "")</f>
        <v>Addressing raw water deterioration (total) (water)</v>
      </c>
    </row>
    <row r="549" spans="1:14">
      <c r="A549" t="s">
        <v>280</v>
      </c>
      <c r="B549" t="s">
        <v>1007</v>
      </c>
      <c r="C549" t="s">
        <v>1008</v>
      </c>
      <c r="D549" t="s">
        <v>300</v>
      </c>
      <c r="E549" t="s">
        <v>933</v>
      </c>
      <c r="F549" s="4">
        <v>0</v>
      </c>
      <c r="G549" s="4">
        <v>14.351999999999999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8">
        <f t="shared" si="8"/>
        <v>14.351999999999999</v>
      </c>
      <c r="N549" t="str" cm="1">
        <f t="array" ref="N549">IFERROR(INDEX(Water!$C$4:$C$47,MATCH('PR24 - Water (CW3)'!C549,Water!$A$4:$A$47,0),), "")</f>
        <v>Meeting lead standards (Total) (water)</v>
      </c>
    </row>
    <row r="550" spans="1:14">
      <c r="A550" t="s">
        <v>280</v>
      </c>
      <c r="B550" t="s">
        <v>1009</v>
      </c>
      <c r="C550" t="s">
        <v>1010</v>
      </c>
      <c r="D550" t="s">
        <v>300</v>
      </c>
      <c r="E550" t="s">
        <v>933</v>
      </c>
      <c r="F550" s="4">
        <v>0.82899999999999996</v>
      </c>
      <c r="G550" s="4">
        <v>41.156000000000006</v>
      </c>
      <c r="H550" s="4">
        <v>3.3639999999999999</v>
      </c>
      <c r="I550" s="4">
        <v>3.3639999999999999</v>
      </c>
      <c r="J550" s="4">
        <v>3.3639999999999999</v>
      </c>
      <c r="K550" s="4">
        <v>3.3639999999999999</v>
      </c>
      <c r="L550" s="4">
        <v>3.3639999999999999</v>
      </c>
      <c r="M550" s="8">
        <f t="shared" si="8"/>
        <v>41.156000000000006</v>
      </c>
      <c r="N550" t="str" cm="1">
        <f t="array" ref="N550">IFERROR(INDEX(Water!$C$4:$C$47,MATCH('PR24 - Water (CW3)'!C550,Water!$A$4:$A$47,0),), "")</f>
        <v>Meeting lead standards (Total) (water)</v>
      </c>
    </row>
    <row r="551" spans="1:14">
      <c r="A551" t="s">
        <v>280</v>
      </c>
      <c r="B551" t="s">
        <v>1011</v>
      </c>
      <c r="C551" t="s">
        <v>1012</v>
      </c>
      <c r="D551" t="s">
        <v>300</v>
      </c>
      <c r="E551" t="s">
        <v>933</v>
      </c>
      <c r="F551" s="4">
        <v>0</v>
      </c>
      <c r="G551" s="4">
        <v>0.215</v>
      </c>
      <c r="H551" s="4">
        <v>0.92100000000000004</v>
      </c>
      <c r="I551" s="4">
        <v>0.92100000000000004</v>
      </c>
      <c r="J551" s="4">
        <v>0.92100000000000004</v>
      </c>
      <c r="K551" s="4">
        <v>0.92100000000000004</v>
      </c>
      <c r="L551" s="4">
        <v>0.92100000000000004</v>
      </c>
      <c r="M551" s="8">
        <f t="shared" si="8"/>
        <v>0.215</v>
      </c>
      <c r="N551" t="str" cm="1">
        <f t="array" ref="N551">IFERROR(INDEX(Water!$C$4:$C$47,MATCH('PR24 - Water (CW3)'!C551,Water!$A$4:$A$47,0),), "")</f>
        <v>Meeting lead standards (Total) (water)</v>
      </c>
    </row>
    <row r="552" spans="1:14">
      <c r="A552" t="s">
        <v>280</v>
      </c>
      <c r="B552" t="s">
        <v>1013</v>
      </c>
      <c r="C552" t="s">
        <v>1014</v>
      </c>
      <c r="D552" t="s">
        <v>300</v>
      </c>
      <c r="E552" t="s">
        <v>933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  <c r="M552" s="8">
        <f t="shared" si="8"/>
        <v>0</v>
      </c>
      <c r="N552" t="str" cm="1">
        <f t="array" ref="N552">IFERROR(INDEX(Water!$C$4:$C$47,MATCH('PR24 - Water (CW3)'!C552,Water!$A$4:$A$47,0),), "")</f>
        <v>Meeting lead standards (Total) (water)</v>
      </c>
    </row>
    <row r="553" spans="1:14">
      <c r="A553" t="s">
        <v>280</v>
      </c>
      <c r="B553" t="s">
        <v>1015</v>
      </c>
      <c r="C553" t="s">
        <v>1016</v>
      </c>
      <c r="D553" t="s">
        <v>300</v>
      </c>
      <c r="E553" t="s">
        <v>933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8">
        <f t="shared" si="8"/>
        <v>0</v>
      </c>
      <c r="N553" t="str" cm="1">
        <f t="array" ref="N553">IFERROR(INDEX(Water!$C$4:$C$47,MATCH('PR24 - Water (CW3)'!C553,Water!$A$4:$A$47,0),), "")</f>
        <v>Meeting lead standards (Total) (water)</v>
      </c>
    </row>
    <row r="554" spans="1:14">
      <c r="A554" t="s">
        <v>280</v>
      </c>
      <c r="B554" t="s">
        <v>1017</v>
      </c>
      <c r="C554" t="s">
        <v>1018</v>
      </c>
      <c r="D554" t="s">
        <v>300</v>
      </c>
      <c r="E554" t="s">
        <v>933</v>
      </c>
      <c r="F554" s="4">
        <v>0</v>
      </c>
      <c r="G554" s="4">
        <v>0</v>
      </c>
      <c r="H554" s="4">
        <v>0</v>
      </c>
      <c r="I554" s="4">
        <v>0</v>
      </c>
      <c r="J554" s="4">
        <v>0</v>
      </c>
      <c r="K554" s="4">
        <v>0</v>
      </c>
      <c r="L554" s="4">
        <v>0</v>
      </c>
      <c r="M554" s="8">
        <f t="shared" si="8"/>
        <v>0</v>
      </c>
      <c r="N554" t="str" cm="1">
        <f t="array" ref="N554">IFERROR(INDEX(Water!$C$4:$C$47,MATCH('PR24 - Water (CW3)'!C554,Water!$A$4:$A$47,0),), "")</f>
        <v>Enhancing resilience to low probability high consequence events (water)</v>
      </c>
    </row>
    <row r="555" spans="1:14">
      <c r="A555" t="s">
        <v>280</v>
      </c>
      <c r="B555" t="s">
        <v>1019</v>
      </c>
      <c r="C555" t="s">
        <v>1020</v>
      </c>
      <c r="D555" t="s">
        <v>300</v>
      </c>
      <c r="E555" t="s">
        <v>933</v>
      </c>
      <c r="F555" s="4">
        <v>0</v>
      </c>
      <c r="G555" s="4">
        <v>0</v>
      </c>
      <c r="H555" s="4">
        <v>7.7539999999999996</v>
      </c>
      <c r="I555" s="4">
        <v>4.3040000000000003</v>
      </c>
      <c r="J555" s="4">
        <v>4.3040000000000003</v>
      </c>
      <c r="K555" s="4">
        <v>4.3040000000000003</v>
      </c>
      <c r="L555" s="4">
        <v>4.3040000000000003</v>
      </c>
      <c r="M555" s="8">
        <f t="shared" si="8"/>
        <v>0</v>
      </c>
      <c r="N555" t="str" cm="1">
        <f t="array" ref="N555">IFERROR(INDEX(Water!$C$4:$C$47,MATCH('PR24 - Water (CW3)'!C555,Water!$A$4:$A$47,0),), "")</f>
        <v>Security - SEMD (water)</v>
      </c>
    </row>
    <row r="556" spans="1:14">
      <c r="A556" t="s">
        <v>280</v>
      </c>
      <c r="B556" t="s">
        <v>1021</v>
      </c>
      <c r="C556" t="s">
        <v>1022</v>
      </c>
      <c r="D556" t="s">
        <v>300</v>
      </c>
      <c r="E556" t="s">
        <v>933</v>
      </c>
      <c r="F556" s="4">
        <v>0.90900000000000003</v>
      </c>
      <c r="G556" s="4">
        <v>0</v>
      </c>
      <c r="H556" s="4">
        <v>6.4949999999999992</v>
      </c>
      <c r="I556" s="4">
        <v>7.5239999999999991</v>
      </c>
      <c r="J556" s="4">
        <v>6.9740000000000002</v>
      </c>
      <c r="K556" s="4">
        <v>1.575</v>
      </c>
      <c r="L556" s="4">
        <v>1.575</v>
      </c>
      <c r="M556" s="8">
        <f t="shared" si="8"/>
        <v>0</v>
      </c>
      <c r="N556" t="str" cm="1">
        <f t="array" ref="N556">IFERROR(INDEX(Water!$C$4:$C$47,MATCH('PR24 - Water (CW3)'!C556,Water!$A$4:$A$47,0),), "")</f>
        <v>Security - Non-SEMD (water)</v>
      </c>
    </row>
    <row r="557" spans="1:14">
      <c r="A557" t="s">
        <v>280</v>
      </c>
      <c r="B557" t="s">
        <v>1023</v>
      </c>
      <c r="C557" t="s">
        <v>1024</v>
      </c>
      <c r="D557" t="s">
        <v>300</v>
      </c>
      <c r="E557" t="s">
        <v>933</v>
      </c>
      <c r="F557" s="4">
        <v>0</v>
      </c>
      <c r="G557" s="4">
        <v>0</v>
      </c>
      <c r="H557" s="4">
        <v>3.883</v>
      </c>
      <c r="I557" s="4">
        <v>4.3570000000000002</v>
      </c>
      <c r="J557" s="4">
        <v>3.0310000000000001</v>
      </c>
      <c r="K557" s="4">
        <v>0.29700000000000021</v>
      </c>
      <c r="L557" s="4">
        <v>-0.77099999999999991</v>
      </c>
      <c r="M557" s="8">
        <f t="shared" si="8"/>
        <v>0</v>
      </c>
      <c r="N557" t="str" cm="1">
        <f t="array" ref="N557">IFERROR(INDEX(Water!$C$4:$C$47,MATCH('PR24 - Water (CW3)'!C557,Water!$A$4:$A$47,0),), "")</f>
        <v>N/A</v>
      </c>
    </row>
    <row r="558" spans="1:14">
      <c r="A558" t="s">
        <v>280</v>
      </c>
      <c r="B558" t="s">
        <v>1025</v>
      </c>
      <c r="C558" t="s">
        <v>1026</v>
      </c>
      <c r="D558" t="s">
        <v>300</v>
      </c>
      <c r="E558" t="s">
        <v>933</v>
      </c>
      <c r="F558" s="4">
        <v>50.655999999999992</v>
      </c>
      <c r="G558" s="4">
        <v>62.816000000000003</v>
      </c>
      <c r="H558" s="4">
        <v>125.456</v>
      </c>
      <c r="I558" s="4">
        <v>152.01</v>
      </c>
      <c r="J558" s="4">
        <v>133.28899999999999</v>
      </c>
      <c r="K558" s="4">
        <v>107.336</v>
      </c>
      <c r="L558" s="4">
        <v>76.402999999999992</v>
      </c>
      <c r="M558" s="8">
        <f t="shared" si="8"/>
        <v>62.816000000000003</v>
      </c>
      <c r="N558" t="str" cm="1">
        <f t="array" ref="N558">IFERROR(INDEX(Water!$C$4:$C$47,MATCH('PR24 - Water (CW3)'!C558,Water!$A$4:$A$47,0),), "")</f>
        <v/>
      </c>
    </row>
    <row r="559" spans="1:14">
      <c r="A559" t="s">
        <v>281</v>
      </c>
      <c r="B559" t="s">
        <v>935</v>
      </c>
      <c r="C559" t="s">
        <v>936</v>
      </c>
      <c r="D559" t="s">
        <v>300</v>
      </c>
      <c r="E559" t="s">
        <v>933</v>
      </c>
      <c r="F559" s="4">
        <v>0.38600000000000001</v>
      </c>
      <c r="G559" s="4">
        <v>0.26800000000000002</v>
      </c>
      <c r="H559" s="4">
        <v>1.446</v>
      </c>
      <c r="I559" s="4">
        <v>1.4420000000000002</v>
      </c>
      <c r="J559" s="4">
        <v>1.4420000000000002</v>
      </c>
      <c r="K559" s="4">
        <v>1.4410000000000001</v>
      </c>
      <c r="L559" s="4">
        <v>1.4390000000000001</v>
      </c>
      <c r="M559" s="8">
        <f t="shared" si="8"/>
        <v>0.26800000000000002</v>
      </c>
      <c r="N559" t="str" cm="1">
        <f t="array" ref="N559">IFERROR(INDEX(Water!$C$4:$C$47,MATCH('PR24 - Water (CW3)'!C559,Water!$A$4:$A$47,0),), "")</f>
        <v>Ecological improvements at abstractions (water)</v>
      </c>
    </row>
    <row r="560" spans="1:14">
      <c r="A560" t="s">
        <v>281</v>
      </c>
      <c r="B560" t="s">
        <v>937</v>
      </c>
      <c r="C560" t="s">
        <v>938</v>
      </c>
      <c r="D560" t="s">
        <v>300</v>
      </c>
      <c r="E560" t="s">
        <v>933</v>
      </c>
      <c r="F560" s="4">
        <v>0</v>
      </c>
      <c r="G560" s="4">
        <v>0</v>
      </c>
      <c r="H560" s="4">
        <v>6.0999999999999999E-2</v>
      </c>
      <c r="I560" s="4">
        <v>6.0999999999999999E-2</v>
      </c>
      <c r="J560" s="4">
        <v>6.0999999999999999E-2</v>
      </c>
      <c r="K560" s="4">
        <v>6.0999999999999999E-2</v>
      </c>
      <c r="L560" s="4">
        <v>6.0999999999999999E-2</v>
      </c>
      <c r="M560" s="8">
        <f t="shared" si="8"/>
        <v>0</v>
      </c>
      <c r="N560" t="str" cm="1">
        <f t="array" ref="N560">IFERROR(INDEX(Water!$C$4:$C$47,MATCH('PR24 - Water (CW3)'!C560,Water!$A$4:$A$47,0),), "")</f>
        <v>Eels Regulations (measures at intakes) (water)</v>
      </c>
    </row>
    <row r="561" spans="1:14">
      <c r="A561" t="s">
        <v>281</v>
      </c>
      <c r="B561" t="s">
        <v>939</v>
      </c>
      <c r="C561" t="s">
        <v>940</v>
      </c>
      <c r="D561" t="s">
        <v>300</v>
      </c>
      <c r="E561" t="s">
        <v>933</v>
      </c>
      <c r="F561" s="4">
        <v>0</v>
      </c>
      <c r="G561" s="4">
        <v>0</v>
      </c>
      <c r="H561" s="4">
        <v>9.7000000000000003E-2</v>
      </c>
      <c r="I561" s="4">
        <v>9.7000000000000003E-2</v>
      </c>
      <c r="J561" s="4">
        <v>9.7000000000000003E-2</v>
      </c>
      <c r="K561" s="4">
        <v>9.7000000000000003E-2</v>
      </c>
      <c r="L561" s="4">
        <v>9.7000000000000003E-2</v>
      </c>
      <c r="M561" s="8">
        <f t="shared" si="8"/>
        <v>0</v>
      </c>
      <c r="N561" t="str" cm="1">
        <f t="array" ref="N561">IFERROR(INDEX(Water!$C$4:$C$47,MATCH('PR24 - Water (CW3)'!C561,Water!$A$4:$A$47,0),), "")</f>
        <v>Eels Regulations (measures at intakes) (water)</v>
      </c>
    </row>
    <row r="562" spans="1:14">
      <c r="A562" t="s">
        <v>281</v>
      </c>
      <c r="B562" t="s">
        <v>941</v>
      </c>
      <c r="C562" t="s">
        <v>942</v>
      </c>
      <c r="D562" t="s">
        <v>300</v>
      </c>
      <c r="E562" t="s">
        <v>933</v>
      </c>
      <c r="F562" s="4">
        <v>0.10299999999999999</v>
      </c>
      <c r="G562" s="4">
        <v>0.189</v>
      </c>
      <c r="H562" s="4">
        <v>0.48199999999999998</v>
      </c>
      <c r="I562" s="4">
        <v>0.48099999999999998</v>
      </c>
      <c r="J562" s="4">
        <v>0.48099999999999998</v>
      </c>
      <c r="K562" s="4">
        <v>0.48099999999999998</v>
      </c>
      <c r="L562" s="4">
        <v>0.48</v>
      </c>
      <c r="M562" s="8">
        <f t="shared" si="8"/>
        <v>0.189</v>
      </c>
      <c r="N562" t="str" cm="1">
        <f t="array" ref="N562">IFERROR(INDEX(Water!$C$4:$C$47,MATCH('PR24 - Water (CW3)'!C562,Water!$A$4:$A$47,0),), "")</f>
        <v>Invasive Non Native Species (water)</v>
      </c>
    </row>
    <row r="563" spans="1:14">
      <c r="A563" t="s">
        <v>281</v>
      </c>
      <c r="B563" t="s">
        <v>943</v>
      </c>
      <c r="C563" t="s">
        <v>944</v>
      </c>
      <c r="D563" t="s">
        <v>300</v>
      </c>
      <c r="E563" t="s">
        <v>933</v>
      </c>
      <c r="F563" s="4">
        <v>0</v>
      </c>
      <c r="G563" s="4">
        <v>0</v>
      </c>
      <c r="H563" s="4">
        <v>0.46600000000000003</v>
      </c>
      <c r="I563" s="4">
        <v>0.70599999999999996</v>
      </c>
      <c r="J563" s="4">
        <v>0.82699999999999996</v>
      </c>
      <c r="K563" s="4">
        <v>0.82599999999999996</v>
      </c>
      <c r="L563" s="4">
        <v>0.59199999999999997</v>
      </c>
      <c r="M563" s="8">
        <f t="shared" si="8"/>
        <v>0</v>
      </c>
      <c r="N563" t="str" cm="1">
        <f t="array" ref="N563">IFERROR(INDEX(Water!$C$4:$C$47,MATCH('PR24 - Water (CW3)'!C563,Water!$A$4:$A$47,0),), "")</f>
        <v>Drinking Water Protected Areas (schemes) (water)</v>
      </c>
    </row>
    <row r="564" spans="1:14">
      <c r="A564" t="s">
        <v>281</v>
      </c>
      <c r="B564" t="s">
        <v>945</v>
      </c>
      <c r="C564" t="s">
        <v>946</v>
      </c>
      <c r="D564" t="s">
        <v>300</v>
      </c>
      <c r="E564" t="s">
        <v>933</v>
      </c>
      <c r="F564" s="4">
        <v>20.298999999999999</v>
      </c>
      <c r="G564" s="4">
        <v>20.172000000000001</v>
      </c>
      <c r="H564" s="4">
        <v>19.026</v>
      </c>
      <c r="I564" s="4">
        <v>27.929000000000002</v>
      </c>
      <c r="J564" s="4">
        <v>35.194000000000003</v>
      </c>
      <c r="K564" s="4">
        <v>28.92</v>
      </c>
      <c r="L564" s="4">
        <v>28.652999999999999</v>
      </c>
      <c r="M564" s="8">
        <f t="shared" si="8"/>
        <v>20.172000000000001</v>
      </c>
      <c r="N564" t="str" cm="1">
        <f t="array" ref="N564">IFERROR(INDEX(Water!$C$4:$C$47,MATCH('PR24 - Water (CW3)'!C564,Water!$A$4:$A$47,0),), "")</f>
        <v>Water Framework Directive measure (water)</v>
      </c>
    </row>
    <row r="565" spans="1:14">
      <c r="A565" t="s">
        <v>281</v>
      </c>
      <c r="B565" t="s">
        <v>947</v>
      </c>
      <c r="C565" t="s">
        <v>948</v>
      </c>
      <c r="D565" t="s">
        <v>300</v>
      </c>
      <c r="E565" t="s">
        <v>933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  <c r="M565" s="8">
        <f t="shared" si="8"/>
        <v>0</v>
      </c>
      <c r="N565" t="str" cm="1">
        <f t="array" ref="N565">IFERROR(INDEX(Water!$C$4:$C$47,MATCH('PR24 - Water (CW3)'!C565,Water!$A$4:$A$47,0),), "")</f>
        <v>Ecological improvements at abstractions (water)</v>
      </c>
    </row>
    <row r="566" spans="1:14">
      <c r="A566" t="s">
        <v>281</v>
      </c>
      <c r="B566" t="s">
        <v>949</v>
      </c>
      <c r="C566" t="s">
        <v>950</v>
      </c>
      <c r="D566" t="s">
        <v>300</v>
      </c>
      <c r="E566" t="s">
        <v>933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8">
        <f t="shared" si="8"/>
        <v>0</v>
      </c>
      <c r="N566" t="str" cm="1">
        <f t="array" ref="N566">IFERROR(INDEX(Water!$C$4:$C$47,MATCH('PR24 - Water (CW3)'!C566,Water!$A$4:$A$47,0),), "")</f>
        <v>N/A</v>
      </c>
    </row>
    <row r="567" spans="1:14">
      <c r="A567" t="s">
        <v>281</v>
      </c>
      <c r="B567" t="s">
        <v>951</v>
      </c>
      <c r="C567" t="s">
        <v>952</v>
      </c>
      <c r="D567" t="s">
        <v>300</v>
      </c>
      <c r="E567" t="s">
        <v>933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8">
        <f t="shared" si="8"/>
        <v>0</v>
      </c>
      <c r="N567" t="str" cm="1">
        <f t="array" ref="N567">IFERROR(INDEX(Water!$C$4:$C$47,MATCH('PR24 - Water (CW3)'!C567,Water!$A$4:$A$47,0),), "")</f>
        <v>N/A</v>
      </c>
    </row>
    <row r="568" spans="1:14">
      <c r="A568" t="s">
        <v>281</v>
      </c>
      <c r="B568" t="s">
        <v>953</v>
      </c>
      <c r="C568" t="s">
        <v>954</v>
      </c>
      <c r="D568" t="s">
        <v>300</v>
      </c>
      <c r="E568" t="s">
        <v>933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8">
        <f t="shared" si="8"/>
        <v>0</v>
      </c>
      <c r="N568" t="str" cm="1">
        <f t="array" ref="N568">IFERROR(INDEX(Water!$C$4:$C$47,MATCH('PR24 - Water (CW3)'!C568,Water!$A$4:$A$47,0),), "")</f>
        <v>Ignore as captured under 'Investigations total'</v>
      </c>
    </row>
    <row r="569" spans="1:14">
      <c r="A569" t="s">
        <v>281</v>
      </c>
      <c r="B569" t="s">
        <v>955</v>
      </c>
      <c r="C569" t="s">
        <v>956</v>
      </c>
      <c r="D569" t="s">
        <v>300</v>
      </c>
      <c r="E569" t="s">
        <v>933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8">
        <f t="shared" si="8"/>
        <v>0</v>
      </c>
      <c r="N569" t="str" cm="1">
        <f t="array" ref="N569">IFERROR(INDEX(Water!$C$4:$C$47,MATCH('PR24 - Water (CW3)'!C569,Water!$A$4:$A$47,0),), "")</f>
        <v>Ignore as captured under 'Investigations total'</v>
      </c>
    </row>
    <row r="570" spans="1:14">
      <c r="A570" t="s">
        <v>281</v>
      </c>
      <c r="B570" t="s">
        <v>957</v>
      </c>
      <c r="C570" t="s">
        <v>958</v>
      </c>
      <c r="D570" t="s">
        <v>300</v>
      </c>
      <c r="E570" t="s">
        <v>933</v>
      </c>
      <c r="F570" s="4">
        <v>0.93400000000000005</v>
      </c>
      <c r="G570" s="4">
        <v>1.0940000000000001</v>
      </c>
      <c r="H570" s="4">
        <v>1.494</v>
      </c>
      <c r="I570" s="4">
        <v>2.98</v>
      </c>
      <c r="J570" s="4">
        <v>2.98</v>
      </c>
      <c r="K570" s="4">
        <v>1.488</v>
      </c>
      <c r="L570" s="4">
        <v>0.99099999999999999</v>
      </c>
      <c r="M570" s="8">
        <f t="shared" si="8"/>
        <v>1.0940000000000001</v>
      </c>
      <c r="N570" t="str" cm="1">
        <f t="array" ref="N570">IFERROR(INDEX(Water!$C$4:$C$47,MATCH('PR24 - Water (CW3)'!C570,Water!$A$4:$A$47,0),), "")</f>
        <v>Ignore as captured under 'Investigations total'</v>
      </c>
    </row>
    <row r="571" spans="1:14">
      <c r="A571" t="s">
        <v>281</v>
      </c>
      <c r="B571" t="s">
        <v>959</v>
      </c>
      <c r="C571" t="s">
        <v>960</v>
      </c>
      <c r="D571" t="s">
        <v>300</v>
      </c>
      <c r="E571" t="s">
        <v>933</v>
      </c>
      <c r="F571" s="4">
        <v>0.93400000000000005</v>
      </c>
      <c r="G571" s="4">
        <v>1.0940000000000001</v>
      </c>
      <c r="H571" s="4">
        <v>1.494</v>
      </c>
      <c r="I571" s="4">
        <v>2.98</v>
      </c>
      <c r="J571" s="4">
        <v>2.98</v>
      </c>
      <c r="K571" s="4">
        <v>1.488</v>
      </c>
      <c r="L571" s="4">
        <v>0.99099999999999999</v>
      </c>
      <c r="M571" s="8">
        <f t="shared" si="8"/>
        <v>1.0940000000000001</v>
      </c>
      <c r="N571" t="str" cm="1">
        <f t="array" ref="N571">IFERROR(INDEX(Water!$C$4:$C$47,MATCH('PR24 - Water (CW3)'!C571,Water!$A$4:$A$47,0),), "")</f>
        <v>Investigations (water)</v>
      </c>
    </row>
    <row r="572" spans="1:14">
      <c r="A572" t="s">
        <v>281</v>
      </c>
      <c r="B572" t="s">
        <v>961</v>
      </c>
      <c r="C572" t="s">
        <v>962</v>
      </c>
      <c r="D572" t="s">
        <v>300</v>
      </c>
      <c r="E572" t="s">
        <v>933</v>
      </c>
      <c r="F572" s="4">
        <v>21.722000000000001</v>
      </c>
      <c r="G572" s="4">
        <v>21.722999999999999</v>
      </c>
      <c r="H572" s="4">
        <v>23.071999999999999</v>
      </c>
      <c r="I572" s="4">
        <v>33.695999999999998</v>
      </c>
      <c r="J572" s="4">
        <v>41.082000000000008</v>
      </c>
      <c r="K572" s="4">
        <v>33.314</v>
      </c>
      <c r="L572" s="4">
        <v>32.313000000000002</v>
      </c>
      <c r="M572" s="8">
        <f t="shared" si="8"/>
        <v>21.722999999999999</v>
      </c>
      <c r="N572" t="str" cm="1">
        <f t="array" ref="N572">IFERROR(INDEX(Water!$C$4:$C$47,MATCH('PR24 - Water (CW3)'!C572,Water!$A$4:$A$47,0),), "")</f>
        <v/>
      </c>
    </row>
    <row r="573" spans="1:14">
      <c r="A573" t="s">
        <v>281</v>
      </c>
      <c r="B573" t="s">
        <v>963</v>
      </c>
      <c r="C573" t="s">
        <v>964</v>
      </c>
      <c r="D573" t="s">
        <v>300</v>
      </c>
      <c r="E573" t="s">
        <v>933</v>
      </c>
      <c r="F573" s="4">
        <v>10.081000000000001</v>
      </c>
      <c r="G573" s="4">
        <v>5.944</v>
      </c>
      <c r="H573" s="4">
        <v>2.1669999999999998</v>
      </c>
      <c r="I573" s="4">
        <v>0.79100000000000004</v>
      </c>
      <c r="J573" s="4">
        <v>0.82299999999999995</v>
      </c>
      <c r="K573" s="4">
        <v>0.79100000000000004</v>
      </c>
      <c r="L573" s="4">
        <v>2.1800000000000002</v>
      </c>
      <c r="M573" s="8">
        <f t="shared" si="8"/>
        <v>5.944</v>
      </c>
      <c r="N573" t="str" cm="1">
        <f t="array" ref="N573">IFERROR(INDEX(Water!$C$4:$C$47,MATCH('PR24 - Water (CW3)'!C573,Water!$A$4:$A$47,0),), "")</f>
        <v>Supply-side improvements delivering benefits in 2020-2025 (water)</v>
      </c>
    </row>
    <row r="574" spans="1:14">
      <c r="A574" t="s">
        <v>281</v>
      </c>
      <c r="B574" t="s">
        <v>965</v>
      </c>
      <c r="C574" t="s">
        <v>966</v>
      </c>
      <c r="D574" t="s">
        <v>300</v>
      </c>
      <c r="E574" t="s">
        <v>933</v>
      </c>
      <c r="F574" s="4">
        <v>6.1589999999999998</v>
      </c>
      <c r="G574" s="4">
        <v>4.4700000000000006</v>
      </c>
      <c r="H574" s="4">
        <v>5.573859916</v>
      </c>
      <c r="I574" s="4">
        <v>4.7811252708508274</v>
      </c>
      <c r="J574" s="4">
        <v>4.0745135195586792</v>
      </c>
      <c r="K574" s="4">
        <v>3.3628698004757109</v>
      </c>
      <c r="L574" s="4">
        <v>3.3598181944861678</v>
      </c>
      <c r="M574" s="8">
        <f t="shared" si="8"/>
        <v>4.4700000000000006</v>
      </c>
      <c r="N574" t="str" cm="1">
        <f t="array" ref="N574">IFERROR(INDEX(Water!$C$4:$C$47,MATCH('PR24 - Water (CW3)'!C574,Water!$A$4:$A$47,0),), "")</f>
        <v>Demand-side improvements delivering benefits in 2020-2025 (excl leakage and metering) (water)</v>
      </c>
    </row>
    <row r="575" spans="1:14">
      <c r="A575" t="s">
        <v>281</v>
      </c>
      <c r="B575" t="s">
        <v>967</v>
      </c>
      <c r="C575" t="s">
        <v>968</v>
      </c>
      <c r="D575" t="s">
        <v>300</v>
      </c>
      <c r="E575" t="s">
        <v>933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8">
        <f t="shared" si="8"/>
        <v>0</v>
      </c>
      <c r="N575" t="str" cm="1">
        <f t="array" ref="N575">IFERROR(INDEX(Water!$C$4:$C$47,MATCH('PR24 - Water (CW3)'!C575,Water!$A$4:$A$47,0),), "")</f>
        <v>Leakage improvements delivering benefits in 2020-2025 (water)</v>
      </c>
    </row>
    <row r="576" spans="1:14">
      <c r="A576" t="s">
        <v>281</v>
      </c>
      <c r="B576" t="s">
        <v>969</v>
      </c>
      <c r="C576" t="s">
        <v>970</v>
      </c>
      <c r="D576" t="s">
        <v>300</v>
      </c>
      <c r="E576" t="s">
        <v>933</v>
      </c>
      <c r="F576" s="4">
        <v>0</v>
      </c>
      <c r="G576" s="4">
        <v>2.593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8">
        <f t="shared" si="8"/>
        <v>2.593</v>
      </c>
      <c r="N576" t="str" cm="1">
        <f t="array" ref="N576">IFERROR(INDEX(Water!$C$4:$C$47,MATCH('PR24 - Water (CW3)'!C576,Water!$A$4:$A$47,0),), "")</f>
        <v>Internal interconnectors delivering benefits in 2020-2025 (water)</v>
      </c>
    </row>
    <row r="577" spans="1:14">
      <c r="A577" t="s">
        <v>281</v>
      </c>
      <c r="B577" t="s">
        <v>971</v>
      </c>
      <c r="C577" t="s">
        <v>972</v>
      </c>
      <c r="D577" t="s">
        <v>300</v>
      </c>
      <c r="E577" t="s">
        <v>933</v>
      </c>
      <c r="F577" s="4">
        <v>1.012</v>
      </c>
      <c r="G577" s="4">
        <v>0</v>
      </c>
      <c r="H577" s="4">
        <v>4.3130000000000006</v>
      </c>
      <c r="I577" s="4">
        <v>11.242000000000001</v>
      </c>
      <c r="J577" s="4">
        <v>18.486000000000001</v>
      </c>
      <c r="K577" s="4">
        <v>22.08</v>
      </c>
      <c r="L577" s="4">
        <v>14.833</v>
      </c>
      <c r="M577" s="8">
        <f t="shared" si="8"/>
        <v>0</v>
      </c>
      <c r="N577" t="str" cm="1">
        <f t="array" ref="N577">IFERROR(INDEX(Water!$C$4:$C$47,MATCH('PR24 - Water (CW3)'!C577,Water!$A$4:$A$47,0),), "")</f>
        <v>Supply demand balance improvements delivering benefits starting from 2026 (water)</v>
      </c>
    </row>
    <row r="578" spans="1:14">
      <c r="A578" t="s">
        <v>281</v>
      </c>
      <c r="B578" t="s">
        <v>973</v>
      </c>
      <c r="C578" t="s">
        <v>974</v>
      </c>
      <c r="D578" t="s">
        <v>300</v>
      </c>
      <c r="E578" t="s">
        <v>933</v>
      </c>
      <c r="F578" s="4">
        <v>6.6400000000000006</v>
      </c>
      <c r="G578" s="4">
        <v>16.457999999999998</v>
      </c>
      <c r="H578" s="4">
        <v>12.522131999999999</v>
      </c>
      <c r="I578" s="4">
        <v>12.556934399999999</v>
      </c>
      <c r="J578" s="4">
        <v>12.528681000000001</v>
      </c>
      <c r="K578" s="4">
        <v>8.9500032000000012</v>
      </c>
      <c r="L578" s="4">
        <v>4.8762188999999996</v>
      </c>
      <c r="M578" s="8">
        <f t="shared" si="8"/>
        <v>16.457999999999998</v>
      </c>
      <c r="N578" t="str" cm="1">
        <f t="array" ref="N578">IFERROR(INDEX(Water!$C$4:$C$47,MATCH('PR24 - Water (CW3)'!C578,Water!$A$4:$A$47,0),), "")</f>
        <v>Strategic regional water resources (water)</v>
      </c>
    </row>
    <row r="579" spans="1:14">
      <c r="A579" t="s">
        <v>281</v>
      </c>
      <c r="B579" t="s">
        <v>975</v>
      </c>
      <c r="C579" t="s">
        <v>976</v>
      </c>
      <c r="D579" t="s">
        <v>300</v>
      </c>
      <c r="E579" t="s">
        <v>933</v>
      </c>
      <c r="F579" s="4">
        <v>23.891999999999999</v>
      </c>
      <c r="G579" s="4">
        <v>29.465</v>
      </c>
      <c r="H579" s="4">
        <v>24.575991916</v>
      </c>
      <c r="I579" s="4">
        <v>29.37105967085083</v>
      </c>
      <c r="J579" s="4">
        <v>35.912194519558682</v>
      </c>
      <c r="K579" s="4">
        <v>35.183873000475707</v>
      </c>
      <c r="L579" s="4">
        <v>25.24903709448617</v>
      </c>
      <c r="M579" s="8">
        <f t="shared" si="8"/>
        <v>29.465</v>
      </c>
      <c r="N579" t="str" cm="1">
        <f t="array" ref="N579">IFERROR(INDEX(Water!$C$4:$C$47,MATCH('PR24 - Water (CW3)'!C579,Water!$A$4:$A$47,0),), "")</f>
        <v/>
      </c>
    </row>
    <row r="580" spans="1:14">
      <c r="A580" t="s">
        <v>281</v>
      </c>
      <c r="B580" t="s">
        <v>977</v>
      </c>
      <c r="C580" t="s">
        <v>978</v>
      </c>
      <c r="D580" t="s">
        <v>300</v>
      </c>
      <c r="E580" t="s">
        <v>933</v>
      </c>
      <c r="F580" s="4">
        <v>0.54700000000000004</v>
      </c>
      <c r="G580" s="4">
        <v>0.36399999999999999</v>
      </c>
      <c r="H580" s="4">
        <v>2.975342124412805E-2</v>
      </c>
      <c r="I580" s="4">
        <v>2.5521781375386809E-2</v>
      </c>
      <c r="J580" s="4">
        <v>2.174986794243295E-2</v>
      </c>
      <c r="K580" s="4">
        <v>1.7951093723666121E-2</v>
      </c>
      <c r="L580" s="4">
        <v>1.7934804164933212E-2</v>
      </c>
      <c r="M580" s="8">
        <f t="shared" si="8"/>
        <v>0.36399999999999999</v>
      </c>
      <c r="N580" t="str" cm="1">
        <f t="array" ref="N580">IFERROR(INDEX(Water!$C$4:$C$47,MATCH('PR24 - Water (CW3)'!C580,Water!$A$4:$A$47,0),), "")</f>
        <v>Ignore as captured under 'Total metering expenditure'</v>
      </c>
    </row>
    <row r="581" spans="1:14">
      <c r="A581" t="s">
        <v>281</v>
      </c>
      <c r="B581" t="s">
        <v>979</v>
      </c>
      <c r="C581" t="s">
        <v>980</v>
      </c>
      <c r="D581" t="s">
        <v>300</v>
      </c>
      <c r="E581" t="s">
        <v>933</v>
      </c>
      <c r="F581" s="4">
        <v>14.728</v>
      </c>
      <c r="G581" s="4">
        <v>10.523</v>
      </c>
      <c r="H581" s="4">
        <v>8.1004932334068318</v>
      </c>
      <c r="I581" s="4">
        <v>6.9484116007872601</v>
      </c>
      <c r="J581" s="4">
        <v>5.9214924108917746</v>
      </c>
      <c r="K581" s="4">
        <v>4.8872602598434636</v>
      </c>
      <c r="L581" s="4">
        <v>4.8828253594261817</v>
      </c>
      <c r="M581" s="8">
        <f t="shared" si="8"/>
        <v>10.523</v>
      </c>
      <c r="N581" t="str" cm="1">
        <f t="array" ref="N581">IFERROR(INDEX(Water!$C$4:$C$47,MATCH('PR24 - Water (CW3)'!C581,Water!$A$4:$A$47,0),), "")</f>
        <v>Ignore as captured under 'Total metering expenditure'</v>
      </c>
    </row>
    <row r="582" spans="1:14">
      <c r="A582" t="s">
        <v>281</v>
      </c>
      <c r="B582" t="s">
        <v>981</v>
      </c>
      <c r="C582" t="s">
        <v>982</v>
      </c>
      <c r="D582" t="s">
        <v>300</v>
      </c>
      <c r="E582" t="s">
        <v>933</v>
      </c>
      <c r="F582" s="4">
        <v>0</v>
      </c>
      <c r="G582" s="4">
        <v>0</v>
      </c>
      <c r="H582" s="4">
        <v>2.8418835066950789E-2</v>
      </c>
      <c r="I582" s="4">
        <v>2.4377004902084491E-2</v>
      </c>
      <c r="J582" s="4">
        <v>2.0774280198313261E-2</v>
      </c>
      <c r="K582" s="4">
        <v>1.7145899546087421E-2</v>
      </c>
      <c r="L582" s="4">
        <v>1.713034065357736E-2</v>
      </c>
      <c r="M582" s="8">
        <f t="shared" si="8"/>
        <v>0</v>
      </c>
      <c r="N582" t="str" cm="1">
        <f t="array" ref="N582">IFERROR(INDEX(Water!$C$4:$C$47,MATCH('PR24 - Water (CW3)'!C582,Water!$A$4:$A$47,0),), "")</f>
        <v>Ignore as captured under 'Total metering expenditure'</v>
      </c>
    </row>
    <row r="583" spans="1:14">
      <c r="A583" t="s">
        <v>281</v>
      </c>
      <c r="B583" t="s">
        <v>983</v>
      </c>
      <c r="C583" t="s">
        <v>984</v>
      </c>
      <c r="D583" t="s">
        <v>300</v>
      </c>
      <c r="E583" t="s">
        <v>933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8">
        <f t="shared" si="8"/>
        <v>0</v>
      </c>
      <c r="N583" t="str" cm="1">
        <f t="array" ref="N583">IFERROR(INDEX(Water!$C$4:$C$47,MATCH('PR24 - Water (CW3)'!C583,Water!$A$4:$A$47,0),), "")</f>
        <v>Ignore as captured under 'Total metering expenditure'</v>
      </c>
    </row>
    <row r="584" spans="1:14">
      <c r="A584" t="s">
        <v>281</v>
      </c>
      <c r="B584" t="s">
        <v>985</v>
      </c>
      <c r="C584" t="s">
        <v>986</v>
      </c>
      <c r="D584" t="s">
        <v>300</v>
      </c>
      <c r="E584" t="s">
        <v>933</v>
      </c>
      <c r="F584" s="4">
        <v>1.173</v>
      </c>
      <c r="G584" s="4">
        <v>3.6500000000000004</v>
      </c>
      <c r="H584" s="4">
        <v>17.091050773565229</v>
      </c>
      <c r="I584" s="4">
        <v>14.660299322877099</v>
      </c>
      <c r="J584" s="4">
        <v>12.493625330425569</v>
      </c>
      <c r="K584" s="4">
        <v>10.3115218836474</v>
      </c>
      <c r="L584" s="4">
        <v>10.302164785749349</v>
      </c>
      <c r="M584" s="8">
        <f t="shared" ref="M584:M647" si="9">SUM(G584)</f>
        <v>3.6500000000000004</v>
      </c>
      <c r="N584" t="str" cm="1">
        <f t="array" ref="N584">IFERROR(INDEX(Water!$C$4:$C$47,MATCH('PR24 - Water (CW3)'!C584,Water!$A$4:$A$47,0),), "")</f>
        <v>Ignore as captured under 'Total metering expenditure'</v>
      </c>
    </row>
    <row r="585" spans="1:14">
      <c r="A585" t="s">
        <v>281</v>
      </c>
      <c r="B585" t="s">
        <v>987</v>
      </c>
      <c r="C585" t="s">
        <v>988</v>
      </c>
      <c r="D585" t="s">
        <v>300</v>
      </c>
      <c r="E585" t="s">
        <v>933</v>
      </c>
      <c r="F585" s="4">
        <v>0.111</v>
      </c>
      <c r="G585" s="4">
        <v>0.48299999999999998</v>
      </c>
      <c r="H585" s="4">
        <v>2.8199282556626928</v>
      </c>
      <c r="I585" s="4">
        <v>2.4188677948927508</v>
      </c>
      <c r="J585" s="4">
        <v>2.0613786449819851</v>
      </c>
      <c r="K585" s="4">
        <v>1.7013437209815161</v>
      </c>
      <c r="L585" s="4">
        <v>1.699799851906215</v>
      </c>
      <c r="M585" s="8">
        <f t="shared" si="9"/>
        <v>0.48299999999999998</v>
      </c>
      <c r="N585" t="str" cm="1">
        <f t="array" ref="N585">IFERROR(INDEX(Water!$C$4:$C$47,MATCH('PR24 - Water (CW3)'!C585,Water!$A$4:$A$47,0),), "")</f>
        <v>Ignore as captured under 'Total metering expenditure'</v>
      </c>
    </row>
    <row r="586" spans="1:14">
      <c r="A586" t="s">
        <v>281</v>
      </c>
      <c r="B586" t="s">
        <v>989</v>
      </c>
      <c r="C586" t="s">
        <v>990</v>
      </c>
      <c r="D586" t="s">
        <v>300</v>
      </c>
      <c r="E586" t="s">
        <v>933</v>
      </c>
      <c r="F586" s="4">
        <v>0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8">
        <f t="shared" si="9"/>
        <v>0</v>
      </c>
      <c r="N586" t="str" cm="1">
        <f t="array" ref="N586">IFERROR(INDEX(Water!$C$4:$C$47,MATCH('PR24 - Water (CW3)'!C586,Water!$A$4:$A$47,0),), "")</f>
        <v>Ignore as captured under 'Total metering expenditure'</v>
      </c>
    </row>
    <row r="587" spans="1:14">
      <c r="A587" t="s">
        <v>281</v>
      </c>
      <c r="B587" t="s">
        <v>991</v>
      </c>
      <c r="C587" t="s">
        <v>992</v>
      </c>
      <c r="D587" t="s">
        <v>300</v>
      </c>
      <c r="E587" t="s">
        <v>933</v>
      </c>
      <c r="F587" s="4">
        <v>0</v>
      </c>
      <c r="G587" s="4">
        <v>0</v>
      </c>
      <c r="H587" s="4">
        <v>1.903721760852304</v>
      </c>
      <c r="I587" s="4">
        <v>1.6329675226719571</v>
      </c>
      <c r="J587" s="4">
        <v>1.391628094058095</v>
      </c>
      <c r="K587" s="4">
        <v>1.14857002401318</v>
      </c>
      <c r="L587" s="4">
        <v>1.1475277644632591</v>
      </c>
      <c r="M587" s="8">
        <f t="shared" si="9"/>
        <v>0</v>
      </c>
      <c r="N587" t="str" cm="1">
        <f t="array" ref="N587">IFERROR(INDEX(Water!$C$4:$C$47,MATCH('PR24 - Water (CW3)'!C587,Water!$A$4:$A$47,0),), "")</f>
        <v>Ignore as captured under 'Total metering expenditure'</v>
      </c>
    </row>
    <row r="588" spans="1:14">
      <c r="A588" t="s">
        <v>281</v>
      </c>
      <c r="B588" t="s">
        <v>993</v>
      </c>
      <c r="C588" t="s">
        <v>994</v>
      </c>
      <c r="D588" t="s">
        <v>300</v>
      </c>
      <c r="E588" t="s">
        <v>933</v>
      </c>
      <c r="F588" s="4">
        <v>0</v>
      </c>
      <c r="G588" s="4">
        <v>0</v>
      </c>
      <c r="H588" s="4">
        <v>0.34097368409057921</v>
      </c>
      <c r="I588" s="4">
        <v>0.2924791656299825</v>
      </c>
      <c r="J588" s="4">
        <v>0.24925310403685261</v>
      </c>
      <c r="K588" s="4">
        <v>0.2057192183107911</v>
      </c>
      <c r="L588" s="4">
        <v>0.2055325402542478</v>
      </c>
      <c r="M588" s="8">
        <f t="shared" si="9"/>
        <v>0</v>
      </c>
      <c r="N588" t="str" cm="1">
        <f t="array" ref="N588">IFERROR(INDEX(Water!$C$4:$C$47,MATCH('PR24 - Water (CW3)'!C588,Water!$A$4:$A$47,0),), "")</f>
        <v>Ignore as captured under 'Total metering expenditure'</v>
      </c>
    </row>
    <row r="589" spans="1:14">
      <c r="A589" t="s">
        <v>281</v>
      </c>
      <c r="B589" t="s">
        <v>995</v>
      </c>
      <c r="C589" t="s">
        <v>996</v>
      </c>
      <c r="D589" t="s">
        <v>300</v>
      </c>
      <c r="E589" t="s">
        <v>933</v>
      </c>
      <c r="F589" s="4">
        <v>0.161</v>
      </c>
      <c r="G589" s="4">
        <v>1.149</v>
      </c>
      <c r="H589" s="4">
        <v>1.7065955319763011</v>
      </c>
      <c r="I589" s="4">
        <v>1.4638773035859509</v>
      </c>
      <c r="J589" s="4">
        <v>1.247528045500182</v>
      </c>
      <c r="K589" s="4">
        <v>1.0296381075484691</v>
      </c>
      <c r="L589" s="4">
        <v>1.028703771697699</v>
      </c>
      <c r="M589" s="8">
        <f t="shared" si="9"/>
        <v>1.149</v>
      </c>
      <c r="N589" t="str" cm="1">
        <f t="array" ref="N589">IFERROR(INDEX(Water!$C$4:$C$47,MATCH('PR24 - Water (CW3)'!C589,Water!$A$4:$A$47,0),), "")</f>
        <v>Ignore as captured under 'Total metering expenditure'</v>
      </c>
    </row>
    <row r="590" spans="1:14">
      <c r="A590" t="s">
        <v>281</v>
      </c>
      <c r="B590" t="s">
        <v>997</v>
      </c>
      <c r="C590" t="s">
        <v>998</v>
      </c>
      <c r="D590" t="s">
        <v>300</v>
      </c>
      <c r="E590" t="s">
        <v>933</v>
      </c>
      <c r="F590" s="4">
        <v>16.720000000000002</v>
      </c>
      <c r="G590" s="4">
        <v>16.169</v>
      </c>
      <c r="H590" s="4">
        <v>32.020935495865018</v>
      </c>
      <c r="I590" s="4">
        <v>27.466801496722471</v>
      </c>
      <c r="J590" s="4">
        <v>23.407429778035201</v>
      </c>
      <c r="K590" s="4">
        <v>19.31915020761457</v>
      </c>
      <c r="L590" s="4">
        <v>19.301619218315459</v>
      </c>
      <c r="M590" s="8">
        <f t="shared" si="9"/>
        <v>16.169</v>
      </c>
      <c r="N590" t="str" cm="1">
        <f t="array" ref="N590">IFERROR(INDEX(Water!$C$4:$C$47,MATCH('PR24 - Water (CW3)'!C590,Water!$A$4:$A$47,0),), "")</f>
        <v>Total metering expenditure  (water)</v>
      </c>
    </row>
    <row r="591" spans="1:14">
      <c r="A591" t="s">
        <v>281</v>
      </c>
      <c r="B591" t="s">
        <v>999</v>
      </c>
      <c r="C591" t="s">
        <v>1000</v>
      </c>
      <c r="D591" t="s">
        <v>300</v>
      </c>
      <c r="E591" t="s">
        <v>933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8">
        <f t="shared" si="9"/>
        <v>0</v>
      </c>
      <c r="N591" t="str" cm="1">
        <f t="array" ref="N591">IFERROR(INDEX(Water!$C$4:$C$47,MATCH('PR24 - Water (CW3)'!C591,Water!$A$4:$A$47,0),), "")</f>
        <v>Improvments to taste, odour and colour (water)</v>
      </c>
    </row>
    <row r="592" spans="1:14">
      <c r="A592" t="s">
        <v>281</v>
      </c>
      <c r="B592" t="s">
        <v>1001</v>
      </c>
      <c r="C592" t="s">
        <v>1002</v>
      </c>
      <c r="D592" t="s">
        <v>300</v>
      </c>
      <c r="E592" t="s">
        <v>933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0</v>
      </c>
      <c r="L592" s="4">
        <v>0</v>
      </c>
      <c r="M592" s="8">
        <f t="shared" si="9"/>
        <v>0</v>
      </c>
      <c r="N592" t="str" cm="1">
        <f t="array" ref="N592">IFERROR(INDEX(Water!$C$4:$C$47,MATCH('PR24 - Water (CW3)'!C592,Water!$A$4:$A$47,0),), "")</f>
        <v>Improvments to taste, odour and colour (water)</v>
      </c>
    </row>
    <row r="593" spans="1:14">
      <c r="A593" t="s">
        <v>281</v>
      </c>
      <c r="B593" t="s">
        <v>1003</v>
      </c>
      <c r="C593" t="s">
        <v>1004</v>
      </c>
      <c r="D593" t="s">
        <v>300</v>
      </c>
      <c r="E593" t="s">
        <v>933</v>
      </c>
      <c r="F593" s="4">
        <v>9.9740000000000002</v>
      </c>
      <c r="G593" s="4">
        <v>7.9649999999999999</v>
      </c>
      <c r="H593" s="4">
        <v>22.76</v>
      </c>
      <c r="I593" s="4">
        <v>32.103999999999999</v>
      </c>
      <c r="J593" s="4">
        <v>20.500000000000004</v>
      </c>
      <c r="K593" s="4">
        <v>10.234</v>
      </c>
      <c r="L593" s="4">
        <v>1.4870000000000001</v>
      </c>
      <c r="M593" s="8">
        <f t="shared" si="9"/>
        <v>7.9649999999999999</v>
      </c>
      <c r="N593" t="str" cm="1">
        <f t="array" ref="N593">IFERROR(INDEX(Water!$C$4:$C$47,MATCH('PR24 - Water (CW3)'!C593,Water!$A$4:$A$47,0),), "")</f>
        <v>Addressing raw water deterioration (total) (water)</v>
      </c>
    </row>
    <row r="594" spans="1:14">
      <c r="A594" t="s">
        <v>281</v>
      </c>
      <c r="B594" t="s">
        <v>1005</v>
      </c>
      <c r="C594" t="s">
        <v>1006</v>
      </c>
      <c r="D594" t="s">
        <v>300</v>
      </c>
      <c r="E594" t="s">
        <v>933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8">
        <f t="shared" si="9"/>
        <v>0</v>
      </c>
      <c r="N594" t="str" cm="1">
        <f t="array" ref="N594">IFERROR(INDEX(Water!$C$4:$C$47,MATCH('PR24 - Water (CW3)'!C594,Water!$A$4:$A$47,0),), "")</f>
        <v>Addressing raw water deterioration (total) (water)</v>
      </c>
    </row>
    <row r="595" spans="1:14">
      <c r="A595" t="s">
        <v>281</v>
      </c>
      <c r="B595" t="s">
        <v>1007</v>
      </c>
      <c r="C595" t="s">
        <v>1008</v>
      </c>
      <c r="D595" t="s">
        <v>300</v>
      </c>
      <c r="E595" t="s">
        <v>933</v>
      </c>
      <c r="F595" s="4">
        <v>0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8">
        <f t="shared" si="9"/>
        <v>0</v>
      </c>
      <c r="N595" t="str" cm="1">
        <f t="array" ref="N595">IFERROR(INDEX(Water!$C$4:$C$47,MATCH('PR24 - Water (CW3)'!C595,Water!$A$4:$A$47,0),), "")</f>
        <v>Meeting lead standards (Total) (water)</v>
      </c>
    </row>
    <row r="596" spans="1:14">
      <c r="A596" t="s">
        <v>281</v>
      </c>
      <c r="B596" t="s">
        <v>1009</v>
      </c>
      <c r="C596" t="s">
        <v>1010</v>
      </c>
      <c r="D596" t="s">
        <v>300</v>
      </c>
      <c r="E596" t="s">
        <v>933</v>
      </c>
      <c r="F596" s="4">
        <v>1.7030000000000001</v>
      </c>
      <c r="G596" s="4">
        <v>0.155</v>
      </c>
      <c r="H596" s="4">
        <v>0.22900000000000001</v>
      </c>
      <c r="I596" s="4">
        <v>0.45100000000000001</v>
      </c>
      <c r="J596" s="4">
        <v>0.55800000000000005</v>
      </c>
      <c r="K596" s="4">
        <v>0.55100000000000005</v>
      </c>
      <c r="L596" s="4">
        <v>0.435</v>
      </c>
      <c r="M596" s="8">
        <f t="shared" si="9"/>
        <v>0.155</v>
      </c>
      <c r="N596" t="str" cm="1">
        <f t="array" ref="N596">IFERROR(INDEX(Water!$C$4:$C$47,MATCH('PR24 - Water (CW3)'!C596,Water!$A$4:$A$47,0),), "")</f>
        <v>Meeting lead standards (Total) (water)</v>
      </c>
    </row>
    <row r="597" spans="1:14">
      <c r="A597" t="s">
        <v>281</v>
      </c>
      <c r="B597" t="s">
        <v>1011</v>
      </c>
      <c r="C597" t="s">
        <v>1012</v>
      </c>
      <c r="D597" t="s">
        <v>300</v>
      </c>
      <c r="E597" t="s">
        <v>933</v>
      </c>
      <c r="F597" s="4">
        <v>0</v>
      </c>
      <c r="G597" s="4">
        <v>0</v>
      </c>
      <c r="H597" s="4">
        <v>0.09</v>
      </c>
      <c r="I597" s="4">
        <v>0.17699999999999999</v>
      </c>
      <c r="J597" s="4">
        <v>0.219</v>
      </c>
      <c r="K597" s="4">
        <v>0.216</v>
      </c>
      <c r="L597" s="4">
        <v>0.17100000000000001</v>
      </c>
      <c r="M597" s="8">
        <f t="shared" si="9"/>
        <v>0</v>
      </c>
      <c r="N597" t="str" cm="1">
        <f t="array" ref="N597">IFERROR(INDEX(Water!$C$4:$C$47,MATCH('PR24 - Water (CW3)'!C597,Water!$A$4:$A$47,0),), "")</f>
        <v>Meeting lead standards (Total) (water)</v>
      </c>
    </row>
    <row r="598" spans="1:14">
      <c r="A598" t="s">
        <v>281</v>
      </c>
      <c r="B598" t="s">
        <v>1013</v>
      </c>
      <c r="C598" t="s">
        <v>1014</v>
      </c>
      <c r="D598" t="s">
        <v>300</v>
      </c>
      <c r="E598" t="s">
        <v>933</v>
      </c>
      <c r="F598" s="4">
        <v>0</v>
      </c>
      <c r="G598" s="4">
        <v>0</v>
      </c>
      <c r="H598" s="4">
        <v>0.09</v>
      </c>
      <c r="I598" s="4">
        <v>0.17699999999999999</v>
      </c>
      <c r="J598" s="4">
        <v>0.219</v>
      </c>
      <c r="K598" s="4">
        <v>0.216</v>
      </c>
      <c r="L598" s="4">
        <v>0.17100000000000001</v>
      </c>
      <c r="M598" s="8">
        <f t="shared" si="9"/>
        <v>0</v>
      </c>
      <c r="N598" t="str" cm="1">
        <f t="array" ref="N598">IFERROR(INDEX(Water!$C$4:$C$47,MATCH('PR24 - Water (CW3)'!C598,Water!$A$4:$A$47,0),), "")</f>
        <v>Meeting lead standards (Total) (water)</v>
      </c>
    </row>
    <row r="599" spans="1:14">
      <c r="A599" t="s">
        <v>281</v>
      </c>
      <c r="B599" t="s">
        <v>1015</v>
      </c>
      <c r="C599" t="s">
        <v>1016</v>
      </c>
      <c r="D599" t="s">
        <v>300</v>
      </c>
      <c r="E599" t="s">
        <v>933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8">
        <f t="shared" si="9"/>
        <v>0</v>
      </c>
      <c r="N599" t="str" cm="1">
        <f t="array" ref="N599">IFERROR(INDEX(Water!$C$4:$C$47,MATCH('PR24 - Water (CW3)'!C599,Water!$A$4:$A$47,0),), "")</f>
        <v>Meeting lead standards (Total) (water)</v>
      </c>
    </row>
    <row r="600" spans="1:14">
      <c r="A600" t="s">
        <v>281</v>
      </c>
      <c r="B600" t="s">
        <v>1017</v>
      </c>
      <c r="C600" t="s">
        <v>1018</v>
      </c>
      <c r="D600" t="s">
        <v>300</v>
      </c>
      <c r="E600" t="s">
        <v>933</v>
      </c>
      <c r="F600" s="4">
        <v>7.3</v>
      </c>
      <c r="G600" s="4">
        <v>11.466000000000001</v>
      </c>
      <c r="H600" s="4">
        <v>3.351</v>
      </c>
      <c r="I600" s="4">
        <v>4.6619999999999999</v>
      </c>
      <c r="J600" s="4">
        <v>6.88</v>
      </c>
      <c r="K600" s="4">
        <v>7.69</v>
      </c>
      <c r="L600" s="4">
        <v>5.5970000000000004</v>
      </c>
      <c r="M600" s="8">
        <f t="shared" si="9"/>
        <v>11.466000000000001</v>
      </c>
      <c r="N600" t="str" cm="1">
        <f t="array" ref="N600">IFERROR(INDEX(Water!$C$4:$C$47,MATCH('PR24 - Water (CW3)'!C600,Water!$A$4:$A$47,0),), "")</f>
        <v>Enhancing resilience to low probability high consequence events (water)</v>
      </c>
    </row>
    <row r="601" spans="1:14">
      <c r="A601" t="s">
        <v>281</v>
      </c>
      <c r="B601" t="s">
        <v>1019</v>
      </c>
      <c r="C601" t="s">
        <v>1020</v>
      </c>
      <c r="D601" t="s">
        <v>300</v>
      </c>
      <c r="E601" t="s">
        <v>933</v>
      </c>
      <c r="F601" s="4">
        <v>0</v>
      </c>
      <c r="G601" s="4">
        <v>0</v>
      </c>
      <c r="H601" s="4">
        <v>1.298</v>
      </c>
      <c r="I601" s="4">
        <v>0.89600000000000002</v>
      </c>
      <c r="J601" s="4">
        <v>1.222</v>
      </c>
      <c r="K601" s="4">
        <v>0.87900000000000011</v>
      </c>
      <c r="L601" s="4">
        <v>0.95800000000000007</v>
      </c>
      <c r="M601" s="8">
        <f t="shared" si="9"/>
        <v>0</v>
      </c>
      <c r="N601" t="str" cm="1">
        <f t="array" ref="N601">IFERROR(INDEX(Water!$C$4:$C$47,MATCH('PR24 - Water (CW3)'!C601,Water!$A$4:$A$47,0),), "")</f>
        <v>Security - SEMD (water)</v>
      </c>
    </row>
    <row r="602" spans="1:14">
      <c r="A602" t="s">
        <v>281</v>
      </c>
      <c r="B602" t="s">
        <v>1021</v>
      </c>
      <c r="C602" t="s">
        <v>1022</v>
      </c>
      <c r="D602" t="s">
        <v>300</v>
      </c>
      <c r="E602" t="s">
        <v>933</v>
      </c>
      <c r="F602" s="4">
        <v>0</v>
      </c>
      <c r="G602" s="4">
        <v>0</v>
      </c>
      <c r="H602" s="4">
        <v>1.31</v>
      </c>
      <c r="I602" s="4">
        <v>1.2050000000000001</v>
      </c>
      <c r="J602" s="4">
        <v>1.1850000000000001</v>
      </c>
      <c r="K602" s="4">
        <v>1.1850000000000001</v>
      </c>
      <c r="L602" s="4">
        <v>1.1950000000000001</v>
      </c>
      <c r="M602" s="8">
        <f t="shared" si="9"/>
        <v>0</v>
      </c>
      <c r="N602" t="str" cm="1">
        <f t="array" ref="N602">IFERROR(INDEX(Water!$C$4:$C$47,MATCH('PR24 - Water (CW3)'!C602,Water!$A$4:$A$47,0),), "")</f>
        <v>Security - Non-SEMD (water)</v>
      </c>
    </row>
    <row r="603" spans="1:14">
      <c r="A603" t="s">
        <v>281</v>
      </c>
      <c r="B603" t="s">
        <v>1023</v>
      </c>
      <c r="C603" t="s">
        <v>1024</v>
      </c>
      <c r="D603" t="s">
        <v>300</v>
      </c>
      <c r="E603" t="s">
        <v>933</v>
      </c>
      <c r="F603" s="4">
        <v>0</v>
      </c>
      <c r="G603" s="4">
        <v>0</v>
      </c>
      <c r="H603" s="4">
        <v>0.98499999999999999</v>
      </c>
      <c r="I603" s="4">
        <v>1.095</v>
      </c>
      <c r="J603" s="4">
        <v>1.0070000000000001</v>
      </c>
      <c r="K603" s="4">
        <v>0.61499999999999999</v>
      </c>
      <c r="L603" s="4">
        <v>0.57099999999999995</v>
      </c>
      <c r="M603" s="8">
        <f t="shared" si="9"/>
        <v>0</v>
      </c>
      <c r="N603" t="str" cm="1">
        <f t="array" ref="N603">IFERROR(INDEX(Water!$C$4:$C$47,MATCH('PR24 - Water (CW3)'!C603,Water!$A$4:$A$47,0),), "")</f>
        <v>N/A</v>
      </c>
    </row>
    <row r="604" spans="1:14">
      <c r="A604" t="s">
        <v>281</v>
      </c>
      <c r="B604" t="s">
        <v>1025</v>
      </c>
      <c r="C604" t="s">
        <v>1026</v>
      </c>
      <c r="D604" t="s">
        <v>300</v>
      </c>
      <c r="E604" t="s">
        <v>933</v>
      </c>
      <c r="F604" s="4">
        <v>81.310999999999993</v>
      </c>
      <c r="G604" s="4">
        <v>86.942999999999998</v>
      </c>
      <c r="H604" s="4">
        <v>109.781927411865</v>
      </c>
      <c r="I604" s="4">
        <v>131.30086116757329</v>
      </c>
      <c r="J604" s="4">
        <v>132.1916242975939</v>
      </c>
      <c r="K604" s="4">
        <v>109.4030232080903</v>
      </c>
      <c r="L604" s="4">
        <v>87.448656312801631</v>
      </c>
      <c r="M604" s="8">
        <f t="shared" si="9"/>
        <v>86.942999999999998</v>
      </c>
      <c r="N604" t="str" cm="1">
        <f t="array" ref="N604">IFERROR(INDEX(Water!$C$4:$C$47,MATCH('PR24 - Water (CW3)'!C604,Water!$A$4:$A$47,0),), "")</f>
        <v/>
      </c>
    </row>
    <row r="605" spans="1:14">
      <c r="A605" t="s">
        <v>282</v>
      </c>
      <c r="B605" t="s">
        <v>935</v>
      </c>
      <c r="C605" t="s">
        <v>936</v>
      </c>
      <c r="D605" t="s">
        <v>300</v>
      </c>
      <c r="E605" t="s">
        <v>933</v>
      </c>
      <c r="F605" s="4">
        <v>7.1561399999999997E-2</v>
      </c>
      <c r="G605" s="4">
        <v>3.7056325614934715E-2</v>
      </c>
      <c r="H605" s="4">
        <v>0.61461698385365715</v>
      </c>
      <c r="I605" s="4">
        <v>0.61461698385365715</v>
      </c>
      <c r="J605" s="4">
        <v>0.61461698385365715</v>
      </c>
      <c r="K605" s="4">
        <v>0.61461698385365715</v>
      </c>
      <c r="L605" s="4">
        <v>0.61461698385365715</v>
      </c>
      <c r="M605" s="8">
        <f t="shared" si="9"/>
        <v>3.7056325614934715E-2</v>
      </c>
      <c r="N605" t="str" cm="1">
        <f t="array" ref="N605">IFERROR(INDEX(Water!$C$4:$C$47,MATCH('PR24 - Water (CW3)'!C605,Water!$A$4:$A$47,0),), "")</f>
        <v>Ecological improvements at abstractions (water)</v>
      </c>
    </row>
    <row r="606" spans="1:14">
      <c r="A606" t="s">
        <v>282</v>
      </c>
      <c r="B606" t="s">
        <v>937</v>
      </c>
      <c r="C606" t="s">
        <v>938</v>
      </c>
      <c r="D606" t="s">
        <v>300</v>
      </c>
      <c r="E606" t="s">
        <v>933</v>
      </c>
      <c r="F606" s="4">
        <v>0.52835624999999997</v>
      </c>
      <c r="G606" s="4">
        <v>5.0576876852816303E-2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8">
        <f t="shared" si="9"/>
        <v>5.0576876852816303E-2</v>
      </c>
      <c r="N606" t="str" cm="1">
        <f t="array" ref="N606">IFERROR(INDEX(Water!$C$4:$C$47,MATCH('PR24 - Water (CW3)'!C606,Water!$A$4:$A$47,0),), "")</f>
        <v>Eels Regulations (measures at intakes) (water)</v>
      </c>
    </row>
    <row r="607" spans="1:14">
      <c r="A607" t="s">
        <v>282</v>
      </c>
      <c r="B607" t="s">
        <v>939</v>
      </c>
      <c r="C607" t="s">
        <v>940</v>
      </c>
      <c r="D607" t="s">
        <v>300</v>
      </c>
      <c r="E607" t="s">
        <v>933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8">
        <f t="shared" si="9"/>
        <v>0</v>
      </c>
      <c r="N607" t="str" cm="1">
        <f t="array" ref="N607">IFERROR(INDEX(Water!$C$4:$C$47,MATCH('PR24 - Water (CW3)'!C607,Water!$A$4:$A$47,0),), "")</f>
        <v>Eels Regulations (measures at intakes) (water)</v>
      </c>
    </row>
    <row r="608" spans="1:14">
      <c r="A608" t="s">
        <v>282</v>
      </c>
      <c r="B608" t="s">
        <v>941</v>
      </c>
      <c r="C608" t="s">
        <v>942</v>
      </c>
      <c r="D608" t="s">
        <v>300</v>
      </c>
      <c r="E608" t="s">
        <v>933</v>
      </c>
      <c r="F608" s="4">
        <v>0.14899999999999999</v>
      </c>
      <c r="G608" s="4">
        <v>0.28922225783190447</v>
      </c>
      <c r="H608" s="4">
        <v>0.18627358309531231</v>
      </c>
      <c r="I608" s="4">
        <v>0.18627358309531231</v>
      </c>
      <c r="J608" s="4">
        <v>0.12189331244025051</v>
      </c>
      <c r="K608" s="4">
        <v>0.12189331244025051</v>
      </c>
      <c r="L608" s="4">
        <v>0.12189331244025051</v>
      </c>
      <c r="M608" s="8">
        <f t="shared" si="9"/>
        <v>0.28922225783190447</v>
      </c>
      <c r="N608" t="str" cm="1">
        <f t="array" ref="N608">IFERROR(INDEX(Water!$C$4:$C$47,MATCH('PR24 - Water (CW3)'!C608,Water!$A$4:$A$47,0),), "")</f>
        <v>Invasive Non Native Species (water)</v>
      </c>
    </row>
    <row r="609" spans="1:14">
      <c r="A609" t="s">
        <v>282</v>
      </c>
      <c r="B609" t="s">
        <v>943</v>
      </c>
      <c r="C609" t="s">
        <v>944</v>
      </c>
      <c r="D609" t="s">
        <v>300</v>
      </c>
      <c r="E609" t="s">
        <v>933</v>
      </c>
      <c r="F609" s="4">
        <v>0.1</v>
      </c>
      <c r="G609" s="4">
        <v>7.1108084288117948E-2</v>
      </c>
      <c r="H609" s="4">
        <v>2.9000000000000001E-2</v>
      </c>
      <c r="I609" s="4">
        <v>2.9000000000000001E-2</v>
      </c>
      <c r="J609" s="4">
        <v>2.9000000000000001E-2</v>
      </c>
      <c r="K609" s="4">
        <v>2.9000000000000001E-2</v>
      </c>
      <c r="L609" s="4">
        <v>2.9000000000000001E-2</v>
      </c>
      <c r="M609" s="8">
        <f t="shared" si="9"/>
        <v>7.1108084288117948E-2</v>
      </c>
      <c r="N609" t="str" cm="1">
        <f t="array" ref="N609">IFERROR(INDEX(Water!$C$4:$C$47,MATCH('PR24 - Water (CW3)'!C609,Water!$A$4:$A$47,0),), "")</f>
        <v>Drinking Water Protected Areas (schemes) (water)</v>
      </c>
    </row>
    <row r="610" spans="1:14">
      <c r="A610" t="s">
        <v>282</v>
      </c>
      <c r="B610" t="s">
        <v>945</v>
      </c>
      <c r="C610" t="s">
        <v>946</v>
      </c>
      <c r="D610" t="s">
        <v>300</v>
      </c>
      <c r="E610" t="s">
        <v>933</v>
      </c>
      <c r="F610" s="4">
        <v>0</v>
      </c>
      <c r="G610" s="4">
        <v>0</v>
      </c>
      <c r="H610" s="4">
        <v>0.52705981576277305</v>
      </c>
      <c r="I610" s="4">
        <v>0.52705981576277305</v>
      </c>
      <c r="J610" s="4">
        <v>0.52705981576277305</v>
      </c>
      <c r="K610" s="4">
        <v>0.52705981576277305</v>
      </c>
      <c r="L610" s="4">
        <v>0.52705981576277305</v>
      </c>
      <c r="M610" s="8">
        <f t="shared" si="9"/>
        <v>0</v>
      </c>
      <c r="N610" t="str" cm="1">
        <f t="array" ref="N610">IFERROR(INDEX(Water!$C$4:$C$47,MATCH('PR24 - Water (CW3)'!C610,Water!$A$4:$A$47,0),), "")</f>
        <v>Water Framework Directive measure (water)</v>
      </c>
    </row>
    <row r="611" spans="1:14">
      <c r="A611" t="s">
        <v>282</v>
      </c>
      <c r="B611" t="s">
        <v>947</v>
      </c>
      <c r="C611" t="s">
        <v>948</v>
      </c>
      <c r="D611" t="s">
        <v>300</v>
      </c>
      <c r="E611" t="s">
        <v>933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8">
        <f t="shared" si="9"/>
        <v>0</v>
      </c>
      <c r="N611" t="str" cm="1">
        <f t="array" ref="N611">IFERROR(INDEX(Water!$C$4:$C$47,MATCH('PR24 - Water (CW3)'!C611,Water!$A$4:$A$47,0),), "")</f>
        <v>Ecological improvements at abstractions (water)</v>
      </c>
    </row>
    <row r="612" spans="1:14">
      <c r="A612" t="s">
        <v>282</v>
      </c>
      <c r="B612" t="s">
        <v>949</v>
      </c>
      <c r="C612" t="s">
        <v>950</v>
      </c>
      <c r="D612" t="s">
        <v>300</v>
      </c>
      <c r="E612" t="s">
        <v>933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8">
        <f t="shared" si="9"/>
        <v>0</v>
      </c>
      <c r="N612" t="str" cm="1">
        <f t="array" ref="N612">IFERROR(INDEX(Water!$C$4:$C$47,MATCH('PR24 - Water (CW3)'!C612,Water!$A$4:$A$47,0),), "")</f>
        <v>N/A</v>
      </c>
    </row>
    <row r="613" spans="1:14">
      <c r="A613" t="s">
        <v>282</v>
      </c>
      <c r="B613" t="s">
        <v>951</v>
      </c>
      <c r="C613" t="s">
        <v>952</v>
      </c>
      <c r="D613" t="s">
        <v>300</v>
      </c>
      <c r="E613" t="s">
        <v>933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8">
        <f t="shared" si="9"/>
        <v>0</v>
      </c>
      <c r="N613" t="str" cm="1">
        <f t="array" ref="N613">IFERROR(INDEX(Water!$C$4:$C$47,MATCH('PR24 - Water (CW3)'!C613,Water!$A$4:$A$47,0),), "")</f>
        <v>N/A</v>
      </c>
    </row>
    <row r="614" spans="1:14">
      <c r="A614" t="s">
        <v>282</v>
      </c>
      <c r="B614" t="s">
        <v>953</v>
      </c>
      <c r="C614" t="s">
        <v>954</v>
      </c>
      <c r="D614" t="s">
        <v>300</v>
      </c>
      <c r="E614" t="s">
        <v>933</v>
      </c>
      <c r="F614" s="4">
        <v>0</v>
      </c>
      <c r="G614" s="4">
        <v>0</v>
      </c>
      <c r="H614" s="4">
        <v>2.1447214091258628E-2</v>
      </c>
      <c r="I614" s="4">
        <v>2.1447214091258628E-2</v>
      </c>
      <c r="J614" s="4">
        <v>0</v>
      </c>
      <c r="K614" s="4">
        <v>0</v>
      </c>
      <c r="L614" s="4">
        <v>0</v>
      </c>
      <c r="M614" s="8">
        <f t="shared" si="9"/>
        <v>0</v>
      </c>
      <c r="N614" t="str" cm="1">
        <f t="array" ref="N614">IFERROR(INDEX(Water!$C$4:$C$47,MATCH('PR24 - Water (CW3)'!C614,Water!$A$4:$A$47,0),), "")</f>
        <v>Ignore as captured under 'Investigations total'</v>
      </c>
    </row>
    <row r="615" spans="1:14">
      <c r="A615" t="s">
        <v>282</v>
      </c>
      <c r="B615" t="s">
        <v>955</v>
      </c>
      <c r="C615" t="s">
        <v>956</v>
      </c>
      <c r="D615" t="s">
        <v>300</v>
      </c>
      <c r="E615" t="s">
        <v>933</v>
      </c>
      <c r="F615" s="4">
        <v>0.2674315599999999</v>
      </c>
      <c r="G615" s="4">
        <v>0.15924204791282751</v>
      </c>
      <c r="H615" s="4">
        <v>0.124</v>
      </c>
      <c r="I615" s="4">
        <v>0.124</v>
      </c>
      <c r="J615" s="4">
        <v>0</v>
      </c>
      <c r="K615" s="4">
        <v>0</v>
      </c>
      <c r="L615" s="4">
        <v>0</v>
      </c>
      <c r="M615" s="8">
        <f t="shared" si="9"/>
        <v>0.15924204791282751</v>
      </c>
      <c r="N615" t="str" cm="1">
        <f t="array" ref="N615">IFERROR(INDEX(Water!$C$4:$C$47,MATCH('PR24 - Water (CW3)'!C615,Water!$A$4:$A$47,0),), "")</f>
        <v>Ignore as captured under 'Investigations total'</v>
      </c>
    </row>
    <row r="616" spans="1:14">
      <c r="A616" t="s">
        <v>282</v>
      </c>
      <c r="B616" t="s">
        <v>957</v>
      </c>
      <c r="C616" t="s">
        <v>958</v>
      </c>
      <c r="D616" t="s">
        <v>300</v>
      </c>
      <c r="E616" t="s">
        <v>933</v>
      </c>
      <c r="F616" s="4">
        <v>0</v>
      </c>
      <c r="G616" s="4">
        <v>0</v>
      </c>
      <c r="H616" s="4">
        <v>0.82235065722311962</v>
      </c>
      <c r="I616" s="4">
        <v>0.82235065722311962</v>
      </c>
      <c r="J616" s="4">
        <v>1.545126495721485E-2</v>
      </c>
      <c r="K616" s="4">
        <v>1.545126495721485E-2</v>
      </c>
      <c r="L616" s="4">
        <v>1.545126495721485E-2</v>
      </c>
      <c r="M616" s="8">
        <f t="shared" si="9"/>
        <v>0</v>
      </c>
      <c r="N616" t="str" cm="1">
        <f t="array" ref="N616">IFERROR(INDEX(Water!$C$4:$C$47,MATCH('PR24 - Water (CW3)'!C616,Water!$A$4:$A$47,0),), "")</f>
        <v>Ignore as captured under 'Investigations total'</v>
      </c>
    </row>
    <row r="617" spans="1:14">
      <c r="A617" t="s">
        <v>282</v>
      </c>
      <c r="B617" t="s">
        <v>959</v>
      </c>
      <c r="C617" t="s">
        <v>960</v>
      </c>
      <c r="D617" t="s">
        <v>300</v>
      </c>
      <c r="E617" t="s">
        <v>933</v>
      </c>
      <c r="F617" s="4">
        <v>0.2674315599999999</v>
      </c>
      <c r="G617" s="4">
        <v>0.15924204791282751</v>
      </c>
      <c r="H617" s="4">
        <v>0.96779787131437822</v>
      </c>
      <c r="I617" s="4">
        <v>0.96779787131437822</v>
      </c>
      <c r="J617" s="4">
        <v>1.545126495721485E-2</v>
      </c>
      <c r="K617" s="4">
        <v>1.545126495721485E-2</v>
      </c>
      <c r="L617" s="4">
        <v>1.545126495721485E-2</v>
      </c>
      <c r="M617" s="8">
        <f t="shared" si="9"/>
        <v>0.15924204791282751</v>
      </c>
      <c r="N617" t="str" cm="1">
        <f t="array" ref="N617">IFERROR(INDEX(Water!$C$4:$C$47,MATCH('PR24 - Water (CW3)'!C617,Water!$A$4:$A$47,0),), "")</f>
        <v>Investigations (water)</v>
      </c>
    </row>
    <row r="618" spans="1:14">
      <c r="A618" t="s">
        <v>282</v>
      </c>
      <c r="B618" t="s">
        <v>961</v>
      </c>
      <c r="C618" t="s">
        <v>962</v>
      </c>
      <c r="D618" t="s">
        <v>300</v>
      </c>
      <c r="E618" t="s">
        <v>933</v>
      </c>
      <c r="F618" s="4">
        <v>1.1163492100000001</v>
      </c>
      <c r="G618" s="4">
        <v>0.60720559250060091</v>
      </c>
      <c r="H618" s="4">
        <v>2.3247482540261211</v>
      </c>
      <c r="I618" s="4">
        <v>2.3247482540261211</v>
      </c>
      <c r="J618" s="4">
        <v>1.308021377013896</v>
      </c>
      <c r="K618" s="4">
        <v>1.308021377013896</v>
      </c>
      <c r="L618" s="4">
        <v>1.308021377013896</v>
      </c>
      <c r="M618" s="8">
        <f t="shared" si="9"/>
        <v>0.60720559250060091</v>
      </c>
      <c r="N618" t="str" cm="1">
        <f t="array" ref="N618">IFERROR(INDEX(Water!$C$4:$C$47,MATCH('PR24 - Water (CW3)'!C618,Water!$A$4:$A$47,0),), "")</f>
        <v/>
      </c>
    </row>
    <row r="619" spans="1:14">
      <c r="A619" t="s">
        <v>282</v>
      </c>
      <c r="B619" t="s">
        <v>963</v>
      </c>
      <c r="C619" t="s">
        <v>964</v>
      </c>
      <c r="D619" t="s">
        <v>300</v>
      </c>
      <c r="E619" t="s">
        <v>933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8">
        <f t="shared" si="9"/>
        <v>0</v>
      </c>
      <c r="N619" t="str" cm="1">
        <f t="array" ref="N619">IFERROR(INDEX(Water!$C$4:$C$47,MATCH('PR24 - Water (CW3)'!C619,Water!$A$4:$A$47,0),), "")</f>
        <v>Supply-side improvements delivering benefits in 2020-2025 (water)</v>
      </c>
    </row>
    <row r="620" spans="1:14">
      <c r="A620" t="s">
        <v>282</v>
      </c>
      <c r="B620" t="s">
        <v>965</v>
      </c>
      <c r="C620" t="s">
        <v>966</v>
      </c>
      <c r="D620" t="s">
        <v>300</v>
      </c>
      <c r="E620" t="s">
        <v>933</v>
      </c>
      <c r="F620" s="4">
        <v>0</v>
      </c>
      <c r="G620" s="4">
        <v>2.253425206313597E-2</v>
      </c>
      <c r="H620" s="4">
        <v>0.92</v>
      </c>
      <c r="I620" s="4">
        <v>0.92</v>
      </c>
      <c r="J620" s="4">
        <v>0.92</v>
      </c>
      <c r="K620" s="4">
        <v>0.92</v>
      </c>
      <c r="L620" s="4">
        <v>0.92</v>
      </c>
      <c r="M620" s="8">
        <f t="shared" si="9"/>
        <v>2.253425206313597E-2</v>
      </c>
      <c r="N620" t="str" cm="1">
        <f t="array" ref="N620">IFERROR(INDEX(Water!$C$4:$C$47,MATCH('PR24 - Water (CW3)'!C620,Water!$A$4:$A$47,0),), "")</f>
        <v>Demand-side improvements delivering benefits in 2020-2025 (excl leakage and metering) (water)</v>
      </c>
    </row>
    <row r="621" spans="1:14">
      <c r="A621" t="s">
        <v>282</v>
      </c>
      <c r="B621" t="s">
        <v>967</v>
      </c>
      <c r="C621" t="s">
        <v>968</v>
      </c>
      <c r="D621" t="s">
        <v>300</v>
      </c>
      <c r="E621" t="s">
        <v>933</v>
      </c>
      <c r="F621" s="4">
        <v>3.0075266473303919</v>
      </c>
      <c r="G621" s="4">
        <v>4.1558060251582409</v>
      </c>
      <c r="H621" s="4">
        <v>5.9450000000000003</v>
      </c>
      <c r="I621" s="4">
        <v>5.9450000000000003</v>
      </c>
      <c r="J621" s="4">
        <v>5.9450000000000003</v>
      </c>
      <c r="K621" s="4">
        <v>5.9459999999999997</v>
      </c>
      <c r="L621" s="4">
        <v>5.9459999999999997</v>
      </c>
      <c r="M621" s="8">
        <f t="shared" si="9"/>
        <v>4.1558060251582409</v>
      </c>
      <c r="N621" t="str" cm="1">
        <f t="array" ref="N621">IFERROR(INDEX(Water!$C$4:$C$47,MATCH('PR24 - Water (CW3)'!C621,Water!$A$4:$A$47,0),), "")</f>
        <v>Leakage improvements delivering benefits in 2020-2025 (water)</v>
      </c>
    </row>
    <row r="622" spans="1:14">
      <c r="A622" t="s">
        <v>282</v>
      </c>
      <c r="B622" t="s">
        <v>969</v>
      </c>
      <c r="C622" t="s">
        <v>970</v>
      </c>
      <c r="D622" t="s">
        <v>300</v>
      </c>
      <c r="E622" t="s">
        <v>933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8">
        <f t="shared" si="9"/>
        <v>0</v>
      </c>
      <c r="N622" t="str" cm="1">
        <f t="array" ref="N622">IFERROR(INDEX(Water!$C$4:$C$47,MATCH('PR24 - Water (CW3)'!C622,Water!$A$4:$A$47,0),), "")</f>
        <v>Internal interconnectors delivering benefits in 2020-2025 (water)</v>
      </c>
    </row>
    <row r="623" spans="1:14">
      <c r="A623" t="s">
        <v>282</v>
      </c>
      <c r="B623" t="s">
        <v>971</v>
      </c>
      <c r="C623" t="s">
        <v>972</v>
      </c>
      <c r="D623" t="s">
        <v>300</v>
      </c>
      <c r="E623" t="s">
        <v>933</v>
      </c>
      <c r="F623" s="4">
        <v>5.3438270000000003E-2</v>
      </c>
      <c r="G623" s="4">
        <v>8.9636247095585306E-2</v>
      </c>
      <c r="H623" s="4">
        <v>0.51504216524049473</v>
      </c>
      <c r="I623" s="4">
        <v>0.51504216524049473</v>
      </c>
      <c r="J623" s="4">
        <v>0.25752108262024742</v>
      </c>
      <c r="K623" s="4">
        <v>0</v>
      </c>
      <c r="L623" s="4">
        <v>0</v>
      </c>
      <c r="M623" s="8">
        <f t="shared" si="9"/>
        <v>8.9636247095585306E-2</v>
      </c>
      <c r="N623" t="str" cm="1">
        <f t="array" ref="N623">IFERROR(INDEX(Water!$C$4:$C$47,MATCH('PR24 - Water (CW3)'!C623,Water!$A$4:$A$47,0),), "")</f>
        <v>Supply demand balance improvements delivering benefits starting from 2026 (water)</v>
      </c>
    </row>
    <row r="624" spans="1:14">
      <c r="A624" t="s">
        <v>282</v>
      </c>
      <c r="B624" t="s">
        <v>973</v>
      </c>
      <c r="C624" t="s">
        <v>974</v>
      </c>
      <c r="D624" t="s">
        <v>300</v>
      </c>
      <c r="E624" t="s">
        <v>933</v>
      </c>
      <c r="F624" s="4">
        <v>0.28740547000000011</v>
      </c>
      <c r="G624" s="4">
        <v>0.1221857222978928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8">
        <f t="shared" si="9"/>
        <v>0.1221857222978928</v>
      </c>
      <c r="N624" t="str" cm="1">
        <f t="array" ref="N624">IFERROR(INDEX(Water!$C$4:$C$47,MATCH('PR24 - Water (CW3)'!C624,Water!$A$4:$A$47,0),), "")</f>
        <v>Strategic regional water resources (water)</v>
      </c>
    </row>
    <row r="625" spans="1:14">
      <c r="A625" t="s">
        <v>282</v>
      </c>
      <c r="B625" t="s">
        <v>975</v>
      </c>
      <c r="C625" t="s">
        <v>976</v>
      </c>
      <c r="D625" t="s">
        <v>300</v>
      </c>
      <c r="E625" t="s">
        <v>933</v>
      </c>
      <c r="F625" s="4">
        <v>3.3483703873303918</v>
      </c>
      <c r="G625" s="4">
        <v>4.3901622466148549</v>
      </c>
      <c r="H625" s="4">
        <v>7.3800421652404946</v>
      </c>
      <c r="I625" s="4">
        <v>7.3800421652404946</v>
      </c>
      <c r="J625" s="4">
        <v>7.1225210826202474</v>
      </c>
      <c r="K625" s="4">
        <v>6.8659999999999997</v>
      </c>
      <c r="L625" s="4">
        <v>6.8659999999999997</v>
      </c>
      <c r="M625" s="8">
        <f t="shared" si="9"/>
        <v>4.3901622466148549</v>
      </c>
      <c r="N625" t="str" cm="1">
        <f t="array" ref="N625">IFERROR(INDEX(Water!$C$4:$C$47,MATCH('PR24 - Water (CW3)'!C625,Water!$A$4:$A$47,0),), "")</f>
        <v/>
      </c>
    </row>
    <row r="626" spans="1:14">
      <c r="A626" t="s">
        <v>282</v>
      </c>
      <c r="B626" t="s">
        <v>977</v>
      </c>
      <c r="C626" t="s">
        <v>978</v>
      </c>
      <c r="D626" t="s">
        <v>300</v>
      </c>
      <c r="E626" t="s">
        <v>933</v>
      </c>
      <c r="F626" s="4">
        <v>3.0539999999999998</v>
      </c>
      <c r="G626" s="4">
        <v>0.90988302219373463</v>
      </c>
      <c r="H626" s="4">
        <v>0.84248161200000005</v>
      </c>
      <c r="I626" s="4">
        <v>0.79302085199999994</v>
      </c>
      <c r="J626" s="4">
        <v>0.74520878400000001</v>
      </c>
      <c r="K626" s="4">
        <v>0.69904540800000003</v>
      </c>
      <c r="L626" s="4">
        <v>0.65535507000000004</v>
      </c>
      <c r="M626" s="8">
        <f t="shared" si="9"/>
        <v>0.90988302219373463</v>
      </c>
      <c r="N626" t="str" cm="1">
        <f t="array" ref="N626">IFERROR(INDEX(Water!$C$4:$C$47,MATCH('PR24 - Water (CW3)'!C626,Water!$A$4:$A$47,0),), "")</f>
        <v>Ignore as captured under 'Total metering expenditure'</v>
      </c>
    </row>
    <row r="627" spans="1:14">
      <c r="A627" t="s">
        <v>282</v>
      </c>
      <c r="B627" t="s">
        <v>979</v>
      </c>
      <c r="C627" t="s">
        <v>980</v>
      </c>
      <c r="D627" t="s">
        <v>300</v>
      </c>
      <c r="E627" t="s">
        <v>933</v>
      </c>
      <c r="F627" s="4">
        <v>2.9140000000000001</v>
      </c>
      <c r="G627" s="4">
        <v>1.3856061213043831</v>
      </c>
      <c r="H627" s="4">
        <v>2.0476754640000001</v>
      </c>
      <c r="I627" s="4">
        <v>1.9858495140000001</v>
      </c>
      <c r="J627" s="4">
        <v>1.927320948</v>
      </c>
      <c r="K627" s="4">
        <v>1.8704410739999999</v>
      </c>
      <c r="L627" s="4">
        <v>1.816858584</v>
      </c>
      <c r="M627" s="8">
        <f t="shared" si="9"/>
        <v>1.3856061213043831</v>
      </c>
      <c r="N627" t="str" cm="1">
        <f t="array" ref="N627">IFERROR(INDEX(Water!$C$4:$C$47,MATCH('PR24 - Water (CW3)'!C627,Water!$A$4:$A$47,0),), "")</f>
        <v>Ignore as captured under 'Total metering expenditure'</v>
      </c>
    </row>
    <row r="628" spans="1:14">
      <c r="A628" t="s">
        <v>282</v>
      </c>
      <c r="B628" t="s">
        <v>981</v>
      </c>
      <c r="C628" t="s">
        <v>982</v>
      </c>
      <c r="D628" t="s">
        <v>300</v>
      </c>
      <c r="E628" t="s">
        <v>933</v>
      </c>
      <c r="F628" s="4">
        <v>1E-3</v>
      </c>
      <c r="G628" s="4">
        <v>0</v>
      </c>
      <c r="H628" s="4">
        <v>0</v>
      </c>
      <c r="I628" s="4">
        <v>0</v>
      </c>
      <c r="J628" s="4">
        <v>0</v>
      </c>
      <c r="K628" s="4">
        <v>0.53900000000000003</v>
      </c>
      <c r="L628" s="4">
        <v>0.54600000000000004</v>
      </c>
      <c r="M628" s="8">
        <f t="shared" si="9"/>
        <v>0</v>
      </c>
      <c r="N628" t="str" cm="1">
        <f t="array" ref="N628">IFERROR(INDEX(Water!$C$4:$C$47,MATCH('PR24 - Water (CW3)'!C628,Water!$A$4:$A$47,0),), "")</f>
        <v>Ignore as captured under 'Total metering expenditure'</v>
      </c>
    </row>
    <row r="629" spans="1:14">
      <c r="A629" t="s">
        <v>282</v>
      </c>
      <c r="B629" t="s">
        <v>983</v>
      </c>
      <c r="C629" t="s">
        <v>984</v>
      </c>
      <c r="D629" t="s">
        <v>300</v>
      </c>
      <c r="E629" t="s">
        <v>933</v>
      </c>
      <c r="F629" s="4">
        <v>0</v>
      </c>
      <c r="G629" s="4">
        <v>0.29845364954731202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8">
        <f t="shared" si="9"/>
        <v>0.29845364954731202</v>
      </c>
      <c r="N629" t="str" cm="1">
        <f t="array" ref="N629">IFERROR(INDEX(Water!$C$4:$C$47,MATCH('PR24 - Water (CW3)'!C629,Water!$A$4:$A$47,0),), "")</f>
        <v>Ignore as captured under 'Total metering expenditure'</v>
      </c>
    </row>
    <row r="630" spans="1:14">
      <c r="A630" t="s">
        <v>282</v>
      </c>
      <c r="B630" t="s">
        <v>985</v>
      </c>
      <c r="C630" t="s">
        <v>986</v>
      </c>
      <c r="D630" t="s">
        <v>300</v>
      </c>
      <c r="E630" t="s">
        <v>933</v>
      </c>
      <c r="F630" s="4">
        <v>0</v>
      </c>
      <c r="G630" s="4">
        <v>0</v>
      </c>
      <c r="H630" s="4">
        <v>1.3466214265385661</v>
      </c>
      <c r="I630" s="4">
        <v>1.3466214265385661</v>
      </c>
      <c r="J630" s="4">
        <v>1.3466214265385661</v>
      </c>
      <c r="K630" s="4">
        <v>1.3466214265385661</v>
      </c>
      <c r="L630" s="4">
        <v>1.3466214265385661</v>
      </c>
      <c r="M630" s="8">
        <f t="shared" si="9"/>
        <v>0</v>
      </c>
      <c r="N630" t="str" cm="1">
        <f t="array" ref="N630">IFERROR(INDEX(Water!$C$4:$C$47,MATCH('PR24 - Water (CW3)'!C630,Water!$A$4:$A$47,0),), "")</f>
        <v>Ignore as captured under 'Total metering expenditure'</v>
      </c>
    </row>
    <row r="631" spans="1:14">
      <c r="A631" t="s">
        <v>282</v>
      </c>
      <c r="B631" t="s">
        <v>987</v>
      </c>
      <c r="C631" t="s">
        <v>988</v>
      </c>
      <c r="D631" t="s">
        <v>300</v>
      </c>
      <c r="E631" t="s">
        <v>933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8">
        <f t="shared" si="9"/>
        <v>0</v>
      </c>
      <c r="N631" t="str" cm="1">
        <f t="array" ref="N631">IFERROR(INDEX(Water!$C$4:$C$47,MATCH('PR24 - Water (CW3)'!C631,Water!$A$4:$A$47,0),), "")</f>
        <v>Ignore as captured under 'Total metering expenditure'</v>
      </c>
    </row>
    <row r="632" spans="1:14">
      <c r="A632" t="s">
        <v>282</v>
      </c>
      <c r="B632" t="s">
        <v>989</v>
      </c>
      <c r="C632" t="s">
        <v>990</v>
      </c>
      <c r="D632" t="s">
        <v>300</v>
      </c>
      <c r="E632" t="s">
        <v>933</v>
      </c>
      <c r="F632" s="4">
        <v>0</v>
      </c>
      <c r="G632" s="4">
        <v>5.5083727265443482E-3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8">
        <f t="shared" si="9"/>
        <v>5.5083727265443482E-3</v>
      </c>
      <c r="N632" t="str" cm="1">
        <f t="array" ref="N632">IFERROR(INDEX(Water!$C$4:$C$47,MATCH('PR24 - Water (CW3)'!C632,Water!$A$4:$A$47,0),), "")</f>
        <v>Ignore as captured under 'Total metering expenditure'</v>
      </c>
    </row>
    <row r="633" spans="1:14">
      <c r="A633" t="s">
        <v>282</v>
      </c>
      <c r="B633" t="s">
        <v>991</v>
      </c>
      <c r="C633" t="s">
        <v>992</v>
      </c>
      <c r="D633" t="s">
        <v>300</v>
      </c>
      <c r="E633" t="s">
        <v>933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8">
        <f t="shared" si="9"/>
        <v>0</v>
      </c>
      <c r="N633" t="str" cm="1">
        <f t="array" ref="N633">IFERROR(INDEX(Water!$C$4:$C$47,MATCH('PR24 - Water (CW3)'!C633,Water!$A$4:$A$47,0),), "")</f>
        <v>Ignore as captured under 'Total metering expenditure'</v>
      </c>
    </row>
    <row r="634" spans="1:14">
      <c r="A634" t="s">
        <v>282</v>
      </c>
      <c r="B634" t="s">
        <v>993</v>
      </c>
      <c r="C634" t="s">
        <v>994</v>
      </c>
      <c r="D634" t="s">
        <v>300</v>
      </c>
      <c r="E634" t="s">
        <v>933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8">
        <f t="shared" si="9"/>
        <v>0</v>
      </c>
      <c r="N634" t="str" cm="1">
        <f t="array" ref="N634">IFERROR(INDEX(Water!$C$4:$C$47,MATCH('PR24 - Water (CW3)'!C634,Water!$A$4:$A$47,0),), "")</f>
        <v>Ignore as captured under 'Total metering expenditure'</v>
      </c>
    </row>
    <row r="635" spans="1:14">
      <c r="A635" t="s">
        <v>282</v>
      </c>
      <c r="B635" t="s">
        <v>995</v>
      </c>
      <c r="C635" t="s">
        <v>996</v>
      </c>
      <c r="D635" t="s">
        <v>300</v>
      </c>
      <c r="E635" t="s">
        <v>933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8">
        <f t="shared" si="9"/>
        <v>0</v>
      </c>
      <c r="N635" t="str" cm="1">
        <f t="array" ref="N635">IFERROR(INDEX(Water!$C$4:$C$47,MATCH('PR24 - Water (CW3)'!C635,Water!$A$4:$A$47,0),), "")</f>
        <v>Ignore as captured under 'Total metering expenditure'</v>
      </c>
    </row>
    <row r="636" spans="1:14">
      <c r="A636" t="s">
        <v>282</v>
      </c>
      <c r="B636" t="s">
        <v>997</v>
      </c>
      <c r="C636" t="s">
        <v>998</v>
      </c>
      <c r="D636" t="s">
        <v>300</v>
      </c>
      <c r="E636" t="s">
        <v>933</v>
      </c>
      <c r="F636" s="4">
        <v>5.9690000000000003</v>
      </c>
      <c r="G636" s="4">
        <v>2.5994511657719737</v>
      </c>
      <c r="H636" s="4">
        <v>4.2367785025385656</v>
      </c>
      <c r="I636" s="4">
        <v>4.1254917925385666</v>
      </c>
      <c r="J636" s="4">
        <v>4.0191511585385662</v>
      </c>
      <c r="K636" s="4">
        <v>4.4551079085385661</v>
      </c>
      <c r="L636" s="4">
        <v>4.3648350805385663</v>
      </c>
      <c r="M636" s="8">
        <f t="shared" si="9"/>
        <v>2.5994511657719737</v>
      </c>
      <c r="N636" t="str" cm="1">
        <f t="array" ref="N636">IFERROR(INDEX(Water!$C$4:$C$47,MATCH('PR24 - Water (CW3)'!C636,Water!$A$4:$A$47,0),), "")</f>
        <v>Total metering expenditure  (water)</v>
      </c>
    </row>
    <row r="637" spans="1:14">
      <c r="A637" t="s">
        <v>282</v>
      </c>
      <c r="B637" t="s">
        <v>999</v>
      </c>
      <c r="C637" t="s">
        <v>1000</v>
      </c>
      <c r="D637" t="s">
        <v>300</v>
      </c>
      <c r="E637" t="s">
        <v>933</v>
      </c>
      <c r="F637" s="4">
        <v>0</v>
      </c>
      <c r="G637" s="4">
        <v>0</v>
      </c>
      <c r="H637" s="4">
        <v>4.444</v>
      </c>
      <c r="I637" s="4">
        <v>5.8150000000000004</v>
      </c>
      <c r="J637" s="4">
        <v>5.3</v>
      </c>
      <c r="K637" s="4">
        <v>3.073</v>
      </c>
      <c r="L637" s="4">
        <v>3.073</v>
      </c>
      <c r="M637" s="8">
        <f t="shared" si="9"/>
        <v>0</v>
      </c>
      <c r="N637" t="str" cm="1">
        <f t="array" ref="N637">IFERROR(INDEX(Water!$C$4:$C$47,MATCH('PR24 - Water (CW3)'!C637,Water!$A$4:$A$47,0),), "")</f>
        <v>Improvments to taste, odour and colour (water)</v>
      </c>
    </row>
    <row r="638" spans="1:14">
      <c r="A638" t="s">
        <v>282</v>
      </c>
      <c r="B638" t="s">
        <v>1001</v>
      </c>
      <c r="C638" t="s">
        <v>1002</v>
      </c>
      <c r="D638" t="s">
        <v>300</v>
      </c>
      <c r="E638" t="s">
        <v>933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8">
        <f t="shared" si="9"/>
        <v>0</v>
      </c>
      <c r="N638" t="str" cm="1">
        <f t="array" ref="N638">IFERROR(INDEX(Water!$C$4:$C$47,MATCH('PR24 - Water (CW3)'!C638,Water!$A$4:$A$47,0),), "")</f>
        <v>Improvments to taste, odour and colour (water)</v>
      </c>
    </row>
    <row r="639" spans="1:14">
      <c r="A639" t="s">
        <v>282</v>
      </c>
      <c r="B639" t="s">
        <v>1003</v>
      </c>
      <c r="C639" t="s">
        <v>1004</v>
      </c>
      <c r="D639" t="s">
        <v>300</v>
      </c>
      <c r="E639" t="s">
        <v>933</v>
      </c>
      <c r="F639" s="4">
        <v>0.17441488999999999</v>
      </c>
      <c r="G639" s="4">
        <v>7.4613412386828004E-2</v>
      </c>
      <c r="H639" s="4">
        <v>4.5469999999999997</v>
      </c>
      <c r="I639" s="4">
        <v>8.7520000000000007</v>
      </c>
      <c r="J639" s="4">
        <v>14.42</v>
      </c>
      <c r="K639" s="4">
        <v>12.893000000000001</v>
      </c>
      <c r="L639" s="4">
        <v>12.893000000000001</v>
      </c>
      <c r="M639" s="8">
        <f t="shared" si="9"/>
        <v>7.4613412386828004E-2</v>
      </c>
      <c r="N639" t="str" cm="1">
        <f t="array" ref="N639">IFERROR(INDEX(Water!$C$4:$C$47,MATCH('PR24 - Water (CW3)'!C639,Water!$A$4:$A$47,0),), "")</f>
        <v>Addressing raw water deterioration (total) (water)</v>
      </c>
    </row>
    <row r="640" spans="1:14">
      <c r="A640" t="s">
        <v>282</v>
      </c>
      <c r="B640" t="s">
        <v>1005</v>
      </c>
      <c r="C640" t="s">
        <v>1006</v>
      </c>
      <c r="D640" t="s">
        <v>300</v>
      </c>
      <c r="E640" t="s">
        <v>933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8">
        <f t="shared" si="9"/>
        <v>0</v>
      </c>
      <c r="N640" t="str" cm="1">
        <f t="array" ref="N640">IFERROR(INDEX(Water!$C$4:$C$47,MATCH('PR24 - Water (CW3)'!C640,Water!$A$4:$A$47,0),), "")</f>
        <v>Addressing raw water deterioration (total) (water)</v>
      </c>
    </row>
    <row r="641" spans="1:14">
      <c r="A641" t="s">
        <v>282</v>
      </c>
      <c r="B641" t="s">
        <v>1007</v>
      </c>
      <c r="C641" t="s">
        <v>1008</v>
      </c>
      <c r="D641" t="s">
        <v>300</v>
      </c>
      <c r="E641" t="s">
        <v>933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8">
        <f t="shared" si="9"/>
        <v>0</v>
      </c>
      <c r="N641" t="str" cm="1">
        <f t="array" ref="N641">IFERROR(INDEX(Water!$C$4:$C$47,MATCH('PR24 - Water (CW3)'!C641,Water!$A$4:$A$47,0),), "")</f>
        <v>Meeting lead standards (Total) (water)</v>
      </c>
    </row>
    <row r="642" spans="1:14">
      <c r="A642" t="s">
        <v>282</v>
      </c>
      <c r="B642" t="s">
        <v>1009</v>
      </c>
      <c r="C642" t="s">
        <v>1010</v>
      </c>
      <c r="D642" t="s">
        <v>300</v>
      </c>
      <c r="E642" t="s">
        <v>933</v>
      </c>
      <c r="F642" s="4">
        <v>0.73099999999999998</v>
      </c>
      <c r="G642" s="4">
        <v>0.1171781107283071</v>
      </c>
      <c r="H642" s="4">
        <v>0.84399999999999997</v>
      </c>
      <c r="I642" s="4">
        <v>0.84399999999999997</v>
      </c>
      <c r="J642" s="4">
        <v>0.84399999999999997</v>
      </c>
      <c r="K642" s="4">
        <v>0.84399999999999997</v>
      </c>
      <c r="L642" s="4">
        <v>0.84399999999999997</v>
      </c>
      <c r="M642" s="8">
        <f t="shared" si="9"/>
        <v>0.1171781107283071</v>
      </c>
      <c r="N642" t="str" cm="1">
        <f t="array" ref="N642">IFERROR(INDEX(Water!$C$4:$C$47,MATCH('PR24 - Water (CW3)'!C642,Water!$A$4:$A$47,0),), "")</f>
        <v>Meeting lead standards (Total) (water)</v>
      </c>
    </row>
    <row r="643" spans="1:14">
      <c r="A643" t="s">
        <v>282</v>
      </c>
      <c r="B643" t="s">
        <v>1011</v>
      </c>
      <c r="C643" t="s">
        <v>1012</v>
      </c>
      <c r="D643" t="s">
        <v>300</v>
      </c>
      <c r="E643" t="s">
        <v>933</v>
      </c>
      <c r="F643" s="4">
        <v>0.499</v>
      </c>
      <c r="G643" s="4">
        <v>0</v>
      </c>
      <c r="H643" s="4">
        <v>1.6579999999999999</v>
      </c>
      <c r="I643" s="4">
        <v>1.6579999999999999</v>
      </c>
      <c r="J643" s="4">
        <v>1.6579999999999999</v>
      </c>
      <c r="K643" s="4">
        <v>1.6579999999999999</v>
      </c>
      <c r="L643" s="4">
        <v>1.6579999999999999</v>
      </c>
      <c r="M643" s="8">
        <f t="shared" si="9"/>
        <v>0</v>
      </c>
      <c r="N643" t="str" cm="1">
        <f t="array" ref="N643">IFERROR(INDEX(Water!$C$4:$C$47,MATCH('PR24 - Water (CW3)'!C643,Water!$A$4:$A$47,0),), "")</f>
        <v>Meeting lead standards (Total) (water)</v>
      </c>
    </row>
    <row r="644" spans="1:14">
      <c r="A644" t="s">
        <v>282</v>
      </c>
      <c r="B644" t="s">
        <v>1013</v>
      </c>
      <c r="C644" t="s">
        <v>1014</v>
      </c>
      <c r="D644" t="s">
        <v>300</v>
      </c>
      <c r="E644" t="s">
        <v>933</v>
      </c>
      <c r="F644" s="4">
        <v>0.253</v>
      </c>
      <c r="G644" s="4">
        <v>0</v>
      </c>
      <c r="H644" s="4">
        <v>0.82799999999999996</v>
      </c>
      <c r="I644" s="4">
        <v>0.82799999999999996</v>
      </c>
      <c r="J644" s="4">
        <v>0.82799999999999996</v>
      </c>
      <c r="K644" s="4">
        <v>0.82799999999999996</v>
      </c>
      <c r="L644" s="4">
        <v>0.82799999999999996</v>
      </c>
      <c r="M644" s="8">
        <f t="shared" si="9"/>
        <v>0</v>
      </c>
      <c r="N644" t="str" cm="1">
        <f t="array" ref="N644">IFERROR(INDEX(Water!$C$4:$C$47,MATCH('PR24 - Water (CW3)'!C644,Water!$A$4:$A$47,0),), "")</f>
        <v>Meeting lead standards (Total) (water)</v>
      </c>
    </row>
    <row r="645" spans="1:14">
      <c r="A645" t="s">
        <v>282</v>
      </c>
      <c r="B645" t="s">
        <v>1015</v>
      </c>
      <c r="C645" t="s">
        <v>1016</v>
      </c>
      <c r="D645" t="s">
        <v>300</v>
      </c>
      <c r="E645" t="s">
        <v>933</v>
      </c>
      <c r="F645" s="4">
        <v>0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8">
        <f t="shared" si="9"/>
        <v>0</v>
      </c>
      <c r="N645" t="str" cm="1">
        <f t="array" ref="N645">IFERROR(INDEX(Water!$C$4:$C$47,MATCH('PR24 - Water (CW3)'!C645,Water!$A$4:$A$47,0),), "")</f>
        <v>Meeting lead standards (Total) (water)</v>
      </c>
    </row>
    <row r="646" spans="1:14">
      <c r="A646" t="s">
        <v>282</v>
      </c>
      <c r="B646" t="s">
        <v>1017</v>
      </c>
      <c r="C646" t="s">
        <v>1018</v>
      </c>
      <c r="D646" t="s">
        <v>300</v>
      </c>
      <c r="E646" t="s">
        <v>933</v>
      </c>
      <c r="F646" s="4">
        <v>1.6779999999999999</v>
      </c>
      <c r="G646" s="4">
        <v>6.6100472718532186E-2</v>
      </c>
      <c r="H646" s="4">
        <v>2.036</v>
      </c>
      <c r="I646" s="4">
        <v>4.0720000000000001</v>
      </c>
      <c r="J646" s="4">
        <v>7.8510000000000009</v>
      </c>
      <c r="K646" s="4">
        <v>8.3669999999999991</v>
      </c>
      <c r="L646" s="4">
        <v>8.3669999999999991</v>
      </c>
      <c r="M646" s="8">
        <f t="shared" si="9"/>
        <v>6.6100472718532186E-2</v>
      </c>
      <c r="N646" t="str" cm="1">
        <f t="array" ref="N646">IFERROR(INDEX(Water!$C$4:$C$47,MATCH('PR24 - Water (CW3)'!C646,Water!$A$4:$A$47,0),), "")</f>
        <v>Enhancing resilience to low probability high consequence events (water)</v>
      </c>
    </row>
    <row r="647" spans="1:14">
      <c r="A647" t="s">
        <v>282</v>
      </c>
      <c r="B647" t="s">
        <v>1019</v>
      </c>
      <c r="C647" t="s">
        <v>1020</v>
      </c>
      <c r="D647" t="s">
        <v>300</v>
      </c>
      <c r="E647" t="s">
        <v>933</v>
      </c>
      <c r="F647" s="4">
        <v>0</v>
      </c>
      <c r="G647" s="4">
        <v>0</v>
      </c>
      <c r="H647" s="4">
        <v>0.34599999999999997</v>
      </c>
      <c r="I647" s="4">
        <v>0.34599999999999997</v>
      </c>
      <c r="J647" s="4">
        <v>0.34599999999999997</v>
      </c>
      <c r="K647" s="4">
        <v>0.34599999999999997</v>
      </c>
      <c r="L647" s="4">
        <v>0.34599999999999997</v>
      </c>
      <c r="M647" s="8">
        <f t="shared" si="9"/>
        <v>0</v>
      </c>
      <c r="N647" t="str" cm="1">
        <f t="array" ref="N647">IFERROR(INDEX(Water!$C$4:$C$47,MATCH('PR24 - Water (CW3)'!C647,Water!$A$4:$A$47,0),), "")</f>
        <v>Security - SEMD (water)</v>
      </c>
    </row>
    <row r="648" spans="1:14">
      <c r="A648" t="s">
        <v>282</v>
      </c>
      <c r="B648" t="s">
        <v>1021</v>
      </c>
      <c r="C648" t="s">
        <v>1022</v>
      </c>
      <c r="D648" t="s">
        <v>300</v>
      </c>
      <c r="E648" t="s">
        <v>933</v>
      </c>
      <c r="F648" s="4">
        <v>0</v>
      </c>
      <c r="G648" s="4">
        <v>0</v>
      </c>
      <c r="H648" s="4">
        <v>0.78499999999999992</v>
      </c>
      <c r="I648" s="4">
        <v>0.71199999999999997</v>
      </c>
      <c r="J648" s="4">
        <v>0.64999999999999991</v>
      </c>
      <c r="K648" s="4">
        <v>0.84299999999999997</v>
      </c>
      <c r="L648" s="4">
        <v>0.63700000000000001</v>
      </c>
      <c r="M648" s="8">
        <f t="shared" ref="M648:M711" si="10">SUM(G648)</f>
        <v>0</v>
      </c>
      <c r="N648" t="str" cm="1">
        <f t="array" ref="N648">IFERROR(INDEX(Water!$C$4:$C$47,MATCH('PR24 - Water (CW3)'!C648,Water!$A$4:$A$47,0),), "")</f>
        <v>Security - Non-SEMD (water)</v>
      </c>
    </row>
    <row r="649" spans="1:14">
      <c r="A649" t="s">
        <v>282</v>
      </c>
      <c r="B649" t="s">
        <v>1023</v>
      </c>
      <c r="C649" t="s">
        <v>1024</v>
      </c>
      <c r="D649" t="s">
        <v>300</v>
      </c>
      <c r="E649" t="s">
        <v>933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4">
        <v>0</v>
      </c>
      <c r="L649" s="4">
        <v>0</v>
      </c>
      <c r="M649" s="8">
        <f t="shared" si="10"/>
        <v>0</v>
      </c>
      <c r="N649" t="str" cm="1">
        <f t="array" ref="N649">IFERROR(INDEX(Water!$C$4:$C$47,MATCH('PR24 - Water (CW3)'!C649,Water!$A$4:$A$47,0),), "")</f>
        <v>N/A</v>
      </c>
    </row>
    <row r="650" spans="1:14">
      <c r="A650" t="s">
        <v>282</v>
      </c>
      <c r="B650" t="s">
        <v>1025</v>
      </c>
      <c r="C650" t="s">
        <v>1026</v>
      </c>
      <c r="D650" t="s">
        <v>300</v>
      </c>
      <c r="E650" t="s">
        <v>933</v>
      </c>
      <c r="F650" s="4">
        <v>13.76913448733039</v>
      </c>
      <c r="G650" s="4">
        <v>7.8547110007210978</v>
      </c>
      <c r="H650" s="4">
        <v>29.429568921805171</v>
      </c>
      <c r="I650" s="4">
        <v>36.857282211805177</v>
      </c>
      <c r="J650" s="4">
        <v>44.346693618172708</v>
      </c>
      <c r="K650" s="4">
        <v>41.481129285552463</v>
      </c>
      <c r="L650" s="4">
        <v>41.184856457552463</v>
      </c>
      <c r="M650" s="8">
        <f t="shared" si="10"/>
        <v>7.8547110007210978</v>
      </c>
      <c r="N650" t="str" cm="1">
        <f t="array" ref="N650">IFERROR(INDEX(Water!$C$4:$C$47,MATCH('PR24 - Water (CW3)'!C650,Water!$A$4:$A$47,0),), "")</f>
        <v/>
      </c>
    </row>
    <row r="651" spans="1:14">
      <c r="A651" t="s">
        <v>283</v>
      </c>
      <c r="B651" t="s">
        <v>935</v>
      </c>
      <c r="C651" t="s">
        <v>936</v>
      </c>
      <c r="D651" t="s">
        <v>300</v>
      </c>
      <c r="E651" t="s">
        <v>933</v>
      </c>
      <c r="F651" s="4">
        <v>0</v>
      </c>
      <c r="G651" s="4">
        <v>0</v>
      </c>
      <c r="H651" s="4">
        <v>0</v>
      </c>
      <c r="I651" s="4">
        <v>0</v>
      </c>
      <c r="J651" s="4">
        <v>0</v>
      </c>
      <c r="K651" s="4">
        <v>0</v>
      </c>
      <c r="L651" s="4">
        <v>0</v>
      </c>
      <c r="M651" s="8">
        <f t="shared" si="10"/>
        <v>0</v>
      </c>
      <c r="N651" t="str" cm="1">
        <f t="array" ref="N651">IFERROR(INDEX(Water!$C$4:$C$47,MATCH('PR24 - Water (CW3)'!C651,Water!$A$4:$A$47,0),), "")</f>
        <v>Ecological improvements at abstractions (water)</v>
      </c>
    </row>
    <row r="652" spans="1:14">
      <c r="A652" t="s">
        <v>283</v>
      </c>
      <c r="B652" t="s">
        <v>937</v>
      </c>
      <c r="C652" t="s">
        <v>938</v>
      </c>
      <c r="D652" t="s">
        <v>300</v>
      </c>
      <c r="E652" t="s">
        <v>933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0</v>
      </c>
      <c r="L652" s="4">
        <v>0</v>
      </c>
      <c r="M652" s="8">
        <f t="shared" si="10"/>
        <v>0</v>
      </c>
      <c r="N652" t="str" cm="1">
        <f t="array" ref="N652">IFERROR(INDEX(Water!$C$4:$C$47,MATCH('PR24 - Water (CW3)'!C652,Water!$A$4:$A$47,0),), "")</f>
        <v>Eels Regulations (measures at intakes) (water)</v>
      </c>
    </row>
    <row r="653" spans="1:14">
      <c r="A653" t="s">
        <v>283</v>
      </c>
      <c r="B653" t="s">
        <v>939</v>
      </c>
      <c r="C653" t="s">
        <v>940</v>
      </c>
      <c r="D653" t="s">
        <v>300</v>
      </c>
      <c r="E653" t="s">
        <v>933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  <c r="M653" s="8">
        <f t="shared" si="10"/>
        <v>0</v>
      </c>
      <c r="N653" t="str" cm="1">
        <f t="array" ref="N653">IFERROR(INDEX(Water!$C$4:$C$47,MATCH('PR24 - Water (CW3)'!C653,Water!$A$4:$A$47,0),), "")</f>
        <v>Eels Regulations (measures at intakes) (water)</v>
      </c>
    </row>
    <row r="654" spans="1:14">
      <c r="A654" t="s">
        <v>283</v>
      </c>
      <c r="B654" t="s">
        <v>941</v>
      </c>
      <c r="C654" t="s">
        <v>942</v>
      </c>
      <c r="D654" t="s">
        <v>300</v>
      </c>
      <c r="E654" t="s">
        <v>933</v>
      </c>
      <c r="F654" s="4">
        <v>0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8">
        <f t="shared" si="10"/>
        <v>0</v>
      </c>
      <c r="N654" t="str" cm="1">
        <f t="array" ref="N654">IFERROR(INDEX(Water!$C$4:$C$47,MATCH('PR24 - Water (CW3)'!C654,Water!$A$4:$A$47,0),), "")</f>
        <v>Invasive Non Native Species (water)</v>
      </c>
    </row>
    <row r="655" spans="1:14">
      <c r="A655" t="s">
        <v>283</v>
      </c>
      <c r="B655" t="s">
        <v>943</v>
      </c>
      <c r="C655" t="s">
        <v>944</v>
      </c>
      <c r="D655" t="s">
        <v>300</v>
      </c>
      <c r="E655" t="s">
        <v>933</v>
      </c>
      <c r="F655" s="4">
        <v>0.32700000000000001</v>
      </c>
      <c r="G655" s="4">
        <v>0.23899999999999999</v>
      </c>
      <c r="H655" s="4">
        <v>0</v>
      </c>
      <c r="I655" s="4">
        <v>0</v>
      </c>
      <c r="J655" s="4">
        <v>0</v>
      </c>
      <c r="K655" s="4">
        <v>0</v>
      </c>
      <c r="L655" s="4">
        <v>0</v>
      </c>
      <c r="M655" s="8">
        <f t="shared" si="10"/>
        <v>0.23899999999999999</v>
      </c>
      <c r="N655" t="str" cm="1">
        <f t="array" ref="N655">IFERROR(INDEX(Water!$C$4:$C$47,MATCH('PR24 - Water (CW3)'!C655,Water!$A$4:$A$47,0),), "")</f>
        <v>Drinking Water Protected Areas (schemes) (water)</v>
      </c>
    </row>
    <row r="656" spans="1:14">
      <c r="A656" t="s">
        <v>283</v>
      </c>
      <c r="B656" t="s">
        <v>945</v>
      </c>
      <c r="C656" t="s">
        <v>946</v>
      </c>
      <c r="D656" t="s">
        <v>300</v>
      </c>
      <c r="E656" t="s">
        <v>933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4.5449999999999997E-2</v>
      </c>
      <c r="M656" s="8">
        <f t="shared" si="10"/>
        <v>0</v>
      </c>
      <c r="N656" t="str" cm="1">
        <f t="array" ref="N656">IFERROR(INDEX(Water!$C$4:$C$47,MATCH('PR24 - Water (CW3)'!C656,Water!$A$4:$A$47,0),), "")</f>
        <v>Water Framework Directive measure (water)</v>
      </c>
    </row>
    <row r="657" spans="1:14">
      <c r="A657" t="s">
        <v>283</v>
      </c>
      <c r="B657" t="s">
        <v>947</v>
      </c>
      <c r="C657" t="s">
        <v>948</v>
      </c>
      <c r="D657" t="s">
        <v>300</v>
      </c>
      <c r="E657" t="s">
        <v>933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8">
        <f t="shared" si="10"/>
        <v>0</v>
      </c>
      <c r="N657" t="str" cm="1">
        <f t="array" ref="N657">IFERROR(INDEX(Water!$C$4:$C$47,MATCH('PR24 - Water (CW3)'!C657,Water!$A$4:$A$47,0),), "")</f>
        <v>Ecological improvements at abstractions (water)</v>
      </c>
    </row>
    <row r="658" spans="1:14">
      <c r="A658" t="s">
        <v>283</v>
      </c>
      <c r="B658" t="s">
        <v>949</v>
      </c>
      <c r="C658" t="s">
        <v>950</v>
      </c>
      <c r="D658" t="s">
        <v>300</v>
      </c>
      <c r="E658" t="s">
        <v>933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8">
        <f t="shared" si="10"/>
        <v>0</v>
      </c>
      <c r="N658" t="str" cm="1">
        <f t="array" ref="N658">IFERROR(INDEX(Water!$C$4:$C$47,MATCH('PR24 - Water (CW3)'!C658,Water!$A$4:$A$47,0),), "")</f>
        <v>N/A</v>
      </c>
    </row>
    <row r="659" spans="1:14">
      <c r="A659" t="s">
        <v>283</v>
      </c>
      <c r="B659" t="s">
        <v>951</v>
      </c>
      <c r="C659" t="s">
        <v>952</v>
      </c>
      <c r="D659" t="s">
        <v>300</v>
      </c>
      <c r="E659" t="s">
        <v>933</v>
      </c>
      <c r="F659" s="4">
        <v>0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8">
        <f t="shared" si="10"/>
        <v>0</v>
      </c>
      <c r="N659" t="str" cm="1">
        <f t="array" ref="N659">IFERROR(INDEX(Water!$C$4:$C$47,MATCH('PR24 - Water (CW3)'!C659,Water!$A$4:$A$47,0),), "")</f>
        <v>N/A</v>
      </c>
    </row>
    <row r="660" spans="1:14">
      <c r="A660" t="s">
        <v>283</v>
      </c>
      <c r="B660" t="s">
        <v>953</v>
      </c>
      <c r="C660" t="s">
        <v>954</v>
      </c>
      <c r="D660" t="s">
        <v>300</v>
      </c>
      <c r="E660" t="s">
        <v>933</v>
      </c>
      <c r="F660" s="4">
        <v>0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8">
        <f t="shared" si="10"/>
        <v>0</v>
      </c>
      <c r="N660" t="str" cm="1">
        <f t="array" ref="N660">IFERROR(INDEX(Water!$C$4:$C$47,MATCH('PR24 - Water (CW3)'!C660,Water!$A$4:$A$47,0),), "")</f>
        <v>Ignore as captured under 'Investigations total'</v>
      </c>
    </row>
    <row r="661" spans="1:14">
      <c r="A661" t="s">
        <v>283</v>
      </c>
      <c r="B661" t="s">
        <v>955</v>
      </c>
      <c r="C661" t="s">
        <v>956</v>
      </c>
      <c r="D661" t="s">
        <v>300</v>
      </c>
      <c r="E661" t="s">
        <v>933</v>
      </c>
      <c r="F661" s="4">
        <v>0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8">
        <f t="shared" si="10"/>
        <v>0</v>
      </c>
      <c r="N661" t="str" cm="1">
        <f t="array" ref="N661">IFERROR(INDEX(Water!$C$4:$C$47,MATCH('PR24 - Water (CW3)'!C661,Water!$A$4:$A$47,0),), "")</f>
        <v>Ignore as captured under 'Investigations total'</v>
      </c>
    </row>
    <row r="662" spans="1:14">
      <c r="A662" t="s">
        <v>283</v>
      </c>
      <c r="B662" t="s">
        <v>957</v>
      </c>
      <c r="C662" t="s">
        <v>958</v>
      </c>
      <c r="D662" t="s">
        <v>300</v>
      </c>
      <c r="E662" t="s">
        <v>933</v>
      </c>
      <c r="F662" s="4">
        <v>0</v>
      </c>
      <c r="G662" s="4">
        <v>0.46200000000000002</v>
      </c>
      <c r="H662" s="4">
        <v>1.4450000000000001</v>
      </c>
      <c r="I662" s="4">
        <v>1.4450000000000001</v>
      </c>
      <c r="J662" s="4">
        <v>1.4850000000000001</v>
      </c>
      <c r="K662" s="4">
        <v>0.106</v>
      </c>
      <c r="L662" s="4">
        <v>0</v>
      </c>
      <c r="M662" s="8">
        <f t="shared" si="10"/>
        <v>0.46200000000000002</v>
      </c>
      <c r="N662" t="str" cm="1">
        <f t="array" ref="N662">IFERROR(INDEX(Water!$C$4:$C$47,MATCH('PR24 - Water (CW3)'!C662,Water!$A$4:$A$47,0),), "")</f>
        <v>Ignore as captured under 'Investigations total'</v>
      </c>
    </row>
    <row r="663" spans="1:14">
      <c r="A663" t="s">
        <v>283</v>
      </c>
      <c r="B663" t="s">
        <v>959</v>
      </c>
      <c r="C663" t="s">
        <v>960</v>
      </c>
      <c r="D663" t="s">
        <v>300</v>
      </c>
      <c r="E663" t="s">
        <v>933</v>
      </c>
      <c r="F663" s="4">
        <v>0</v>
      </c>
      <c r="G663" s="4">
        <v>0.46200000000000002</v>
      </c>
      <c r="H663" s="4">
        <v>1.4450000000000001</v>
      </c>
      <c r="I663" s="4">
        <v>1.4450000000000001</v>
      </c>
      <c r="J663" s="4">
        <v>1.4850000000000001</v>
      </c>
      <c r="K663" s="4">
        <v>0.106</v>
      </c>
      <c r="L663" s="4">
        <v>0</v>
      </c>
      <c r="M663" s="8">
        <f t="shared" si="10"/>
        <v>0.46200000000000002</v>
      </c>
      <c r="N663" t="str" cm="1">
        <f t="array" ref="N663">IFERROR(INDEX(Water!$C$4:$C$47,MATCH('PR24 - Water (CW3)'!C663,Water!$A$4:$A$47,0),), "")</f>
        <v>Investigations (water)</v>
      </c>
    </row>
    <row r="664" spans="1:14">
      <c r="A664" t="s">
        <v>283</v>
      </c>
      <c r="B664" t="s">
        <v>961</v>
      </c>
      <c r="C664" t="s">
        <v>962</v>
      </c>
      <c r="D664" t="s">
        <v>300</v>
      </c>
      <c r="E664" t="s">
        <v>933</v>
      </c>
      <c r="F664" s="4">
        <v>0.32700000000000001</v>
      </c>
      <c r="G664" s="4">
        <v>0.70100000000000007</v>
      </c>
      <c r="H664" s="4">
        <v>1.4450000000000001</v>
      </c>
      <c r="I664" s="4">
        <v>1.4450000000000001</v>
      </c>
      <c r="J664" s="4">
        <v>1.4850000000000001</v>
      </c>
      <c r="K664" s="4">
        <v>0.106</v>
      </c>
      <c r="L664" s="4">
        <v>4.5449999999999997E-2</v>
      </c>
      <c r="M664" s="8">
        <f t="shared" si="10"/>
        <v>0.70100000000000007</v>
      </c>
      <c r="N664" t="str" cm="1">
        <f t="array" ref="N664">IFERROR(INDEX(Water!$C$4:$C$47,MATCH('PR24 - Water (CW3)'!C664,Water!$A$4:$A$47,0),), "")</f>
        <v/>
      </c>
    </row>
    <row r="665" spans="1:14">
      <c r="A665" t="s">
        <v>283</v>
      </c>
      <c r="B665" t="s">
        <v>963</v>
      </c>
      <c r="C665" t="s">
        <v>964</v>
      </c>
      <c r="D665" t="s">
        <v>300</v>
      </c>
      <c r="E665" t="s">
        <v>933</v>
      </c>
      <c r="F665" s="4">
        <v>0.29699999999999999</v>
      </c>
      <c r="G665" s="4">
        <v>1.2929999999999999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8">
        <f t="shared" si="10"/>
        <v>1.2929999999999999</v>
      </c>
      <c r="N665" t="str" cm="1">
        <f t="array" ref="N665">IFERROR(INDEX(Water!$C$4:$C$47,MATCH('PR24 - Water (CW3)'!C665,Water!$A$4:$A$47,0),), "")</f>
        <v>Supply-side improvements delivering benefits in 2020-2025 (water)</v>
      </c>
    </row>
    <row r="666" spans="1:14">
      <c r="A666" t="s">
        <v>283</v>
      </c>
      <c r="B666" t="s">
        <v>965</v>
      </c>
      <c r="C666" t="s">
        <v>966</v>
      </c>
      <c r="D666" t="s">
        <v>300</v>
      </c>
      <c r="E666" t="s">
        <v>933</v>
      </c>
      <c r="F666" s="4">
        <v>0</v>
      </c>
      <c r="G666" s="4">
        <v>0</v>
      </c>
      <c r="H666" s="4">
        <v>0.95249000000000006</v>
      </c>
      <c r="I666" s="4">
        <v>1.06714</v>
      </c>
      <c r="J666" s="4">
        <v>1.1612899999999999</v>
      </c>
      <c r="K666" s="4">
        <v>1.1614800000000001</v>
      </c>
      <c r="L666" s="4">
        <v>1.1027499999999999</v>
      </c>
      <c r="M666" s="8">
        <f t="shared" si="10"/>
        <v>0</v>
      </c>
      <c r="N666" t="str" cm="1">
        <f t="array" ref="N666">IFERROR(INDEX(Water!$C$4:$C$47,MATCH('PR24 - Water (CW3)'!C666,Water!$A$4:$A$47,0),), "")</f>
        <v>Demand-side improvements delivering benefits in 2020-2025 (excl leakage and metering) (water)</v>
      </c>
    </row>
    <row r="667" spans="1:14">
      <c r="A667" t="s">
        <v>283</v>
      </c>
      <c r="B667" t="s">
        <v>967</v>
      </c>
      <c r="C667" t="s">
        <v>968</v>
      </c>
      <c r="D667" t="s">
        <v>300</v>
      </c>
      <c r="E667" t="s">
        <v>933</v>
      </c>
      <c r="F667" s="4">
        <v>0.24</v>
      </c>
      <c r="G667" s="4">
        <v>0.66700000000000004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8">
        <f t="shared" si="10"/>
        <v>0.66700000000000004</v>
      </c>
      <c r="N667" t="str" cm="1">
        <f t="array" ref="N667">IFERROR(INDEX(Water!$C$4:$C$47,MATCH('PR24 - Water (CW3)'!C667,Water!$A$4:$A$47,0),), "")</f>
        <v>Leakage improvements delivering benefits in 2020-2025 (water)</v>
      </c>
    </row>
    <row r="668" spans="1:14">
      <c r="A668" t="s">
        <v>283</v>
      </c>
      <c r="B668" t="s">
        <v>969</v>
      </c>
      <c r="C668" t="s">
        <v>970</v>
      </c>
      <c r="D668" t="s">
        <v>300</v>
      </c>
      <c r="E668" t="s">
        <v>933</v>
      </c>
      <c r="F668" s="4">
        <v>0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8">
        <f t="shared" si="10"/>
        <v>0</v>
      </c>
      <c r="N668" t="str" cm="1">
        <f t="array" ref="N668">IFERROR(INDEX(Water!$C$4:$C$47,MATCH('PR24 - Water (CW3)'!C668,Water!$A$4:$A$47,0),), "")</f>
        <v>Internal interconnectors delivering benefits in 2020-2025 (water)</v>
      </c>
    </row>
    <row r="669" spans="1:14">
      <c r="A669" t="s">
        <v>283</v>
      </c>
      <c r="B669" t="s">
        <v>971</v>
      </c>
      <c r="C669" t="s">
        <v>972</v>
      </c>
      <c r="D669" t="s">
        <v>300</v>
      </c>
      <c r="E669" t="s">
        <v>933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8">
        <f t="shared" si="10"/>
        <v>0</v>
      </c>
      <c r="N669" t="str" cm="1">
        <f t="array" ref="N669">IFERROR(INDEX(Water!$C$4:$C$47,MATCH('PR24 - Water (CW3)'!C669,Water!$A$4:$A$47,0),), "")</f>
        <v>Supply demand balance improvements delivering benefits starting from 2026 (water)</v>
      </c>
    </row>
    <row r="670" spans="1:14">
      <c r="A670" t="s">
        <v>283</v>
      </c>
      <c r="B670" t="s">
        <v>973</v>
      </c>
      <c r="C670" t="s">
        <v>974</v>
      </c>
      <c r="D670" t="s">
        <v>300</v>
      </c>
      <c r="E670" t="s">
        <v>933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8">
        <f t="shared" si="10"/>
        <v>0</v>
      </c>
      <c r="N670" t="str" cm="1">
        <f t="array" ref="N670">IFERROR(INDEX(Water!$C$4:$C$47,MATCH('PR24 - Water (CW3)'!C670,Water!$A$4:$A$47,0),), "")</f>
        <v>Strategic regional water resources (water)</v>
      </c>
    </row>
    <row r="671" spans="1:14">
      <c r="A671" t="s">
        <v>283</v>
      </c>
      <c r="B671" t="s">
        <v>975</v>
      </c>
      <c r="C671" t="s">
        <v>976</v>
      </c>
      <c r="D671" t="s">
        <v>300</v>
      </c>
      <c r="E671" t="s">
        <v>933</v>
      </c>
      <c r="F671" s="4">
        <v>0.53699999999999992</v>
      </c>
      <c r="G671" s="4">
        <v>1.96</v>
      </c>
      <c r="H671" s="4">
        <v>0.95249000000000006</v>
      </c>
      <c r="I671" s="4">
        <v>1.06714</v>
      </c>
      <c r="J671" s="4">
        <v>1.1612899999999999</v>
      </c>
      <c r="K671" s="4">
        <v>1.1614800000000001</v>
      </c>
      <c r="L671" s="4">
        <v>1.1027499999999999</v>
      </c>
      <c r="M671" s="8">
        <f t="shared" si="10"/>
        <v>1.96</v>
      </c>
      <c r="N671" t="str" cm="1">
        <f t="array" ref="N671">IFERROR(INDEX(Water!$C$4:$C$47,MATCH('PR24 - Water (CW3)'!C671,Water!$A$4:$A$47,0),), "")</f>
        <v/>
      </c>
    </row>
    <row r="672" spans="1:14">
      <c r="A672" t="s">
        <v>283</v>
      </c>
      <c r="B672" t="s">
        <v>977</v>
      </c>
      <c r="C672" t="s">
        <v>978</v>
      </c>
      <c r="D672" t="s">
        <v>300</v>
      </c>
      <c r="E672" t="s">
        <v>933</v>
      </c>
      <c r="F672" s="4">
        <v>0.28499999999999998</v>
      </c>
      <c r="G672" s="4">
        <v>0.48099999999999998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8">
        <f t="shared" si="10"/>
        <v>0.48099999999999998</v>
      </c>
      <c r="N672" t="str" cm="1">
        <f t="array" ref="N672">IFERROR(INDEX(Water!$C$4:$C$47,MATCH('PR24 - Water (CW3)'!C672,Water!$A$4:$A$47,0),), "")</f>
        <v>Ignore as captured under 'Total metering expenditure'</v>
      </c>
    </row>
    <row r="673" spans="1:14">
      <c r="A673" t="s">
        <v>283</v>
      </c>
      <c r="B673" t="s">
        <v>979</v>
      </c>
      <c r="C673" t="s">
        <v>980</v>
      </c>
      <c r="D673" t="s">
        <v>300</v>
      </c>
      <c r="E673" t="s">
        <v>933</v>
      </c>
      <c r="F673" s="4">
        <v>0.61099999999999999</v>
      </c>
      <c r="G673" s="4">
        <v>1.123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8">
        <f t="shared" si="10"/>
        <v>1.123</v>
      </c>
      <c r="N673" t="str" cm="1">
        <f t="array" ref="N673">IFERROR(INDEX(Water!$C$4:$C$47,MATCH('PR24 - Water (CW3)'!C673,Water!$A$4:$A$47,0),), "")</f>
        <v>Ignore as captured under 'Total metering expenditure'</v>
      </c>
    </row>
    <row r="674" spans="1:14">
      <c r="A674" t="s">
        <v>283</v>
      </c>
      <c r="B674" t="s">
        <v>981</v>
      </c>
      <c r="C674" t="s">
        <v>982</v>
      </c>
      <c r="D674" t="s">
        <v>300</v>
      </c>
      <c r="E674" t="s">
        <v>933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8">
        <f t="shared" si="10"/>
        <v>0</v>
      </c>
      <c r="N674" t="str" cm="1">
        <f t="array" ref="N674">IFERROR(INDEX(Water!$C$4:$C$47,MATCH('PR24 - Water (CW3)'!C674,Water!$A$4:$A$47,0),), "")</f>
        <v>Ignore as captured under 'Total metering expenditure'</v>
      </c>
    </row>
    <row r="675" spans="1:14">
      <c r="A675" t="s">
        <v>283</v>
      </c>
      <c r="B675" t="s">
        <v>983</v>
      </c>
      <c r="C675" t="s">
        <v>984</v>
      </c>
      <c r="D675" t="s">
        <v>300</v>
      </c>
      <c r="E675" t="s">
        <v>933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8">
        <f t="shared" si="10"/>
        <v>0</v>
      </c>
      <c r="N675" t="str" cm="1">
        <f t="array" ref="N675">IFERROR(INDEX(Water!$C$4:$C$47,MATCH('PR24 - Water (CW3)'!C675,Water!$A$4:$A$47,0),), "")</f>
        <v>Ignore as captured under 'Total metering expenditure'</v>
      </c>
    </row>
    <row r="676" spans="1:14">
      <c r="A676" t="s">
        <v>283</v>
      </c>
      <c r="B676" t="s">
        <v>985</v>
      </c>
      <c r="C676" t="s">
        <v>986</v>
      </c>
      <c r="D676" t="s">
        <v>300</v>
      </c>
      <c r="E676" t="s">
        <v>933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8">
        <f t="shared" si="10"/>
        <v>0</v>
      </c>
      <c r="N676" t="str" cm="1">
        <f t="array" ref="N676">IFERROR(INDEX(Water!$C$4:$C$47,MATCH('PR24 - Water (CW3)'!C676,Water!$A$4:$A$47,0),), "")</f>
        <v>Ignore as captured under 'Total metering expenditure'</v>
      </c>
    </row>
    <row r="677" spans="1:14">
      <c r="A677" t="s">
        <v>283</v>
      </c>
      <c r="B677" t="s">
        <v>987</v>
      </c>
      <c r="C677" t="s">
        <v>988</v>
      </c>
      <c r="D677" t="s">
        <v>300</v>
      </c>
      <c r="E677" t="s">
        <v>933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  <c r="M677" s="8">
        <f t="shared" si="10"/>
        <v>0</v>
      </c>
      <c r="N677" t="str" cm="1">
        <f t="array" ref="N677">IFERROR(INDEX(Water!$C$4:$C$47,MATCH('PR24 - Water (CW3)'!C677,Water!$A$4:$A$47,0),), "")</f>
        <v>Ignore as captured under 'Total metering expenditure'</v>
      </c>
    </row>
    <row r="678" spans="1:14">
      <c r="A678" t="s">
        <v>283</v>
      </c>
      <c r="B678" t="s">
        <v>989</v>
      </c>
      <c r="C678" t="s">
        <v>990</v>
      </c>
      <c r="D678" t="s">
        <v>300</v>
      </c>
      <c r="E678" t="s">
        <v>933</v>
      </c>
      <c r="F678" s="4">
        <v>0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8">
        <f t="shared" si="10"/>
        <v>0</v>
      </c>
      <c r="N678" t="str" cm="1">
        <f t="array" ref="N678">IFERROR(INDEX(Water!$C$4:$C$47,MATCH('PR24 - Water (CW3)'!C678,Water!$A$4:$A$47,0),), "")</f>
        <v>Ignore as captured under 'Total metering expenditure'</v>
      </c>
    </row>
    <row r="679" spans="1:14">
      <c r="A679" t="s">
        <v>283</v>
      </c>
      <c r="B679" t="s">
        <v>991</v>
      </c>
      <c r="C679" t="s">
        <v>992</v>
      </c>
      <c r="D679" t="s">
        <v>300</v>
      </c>
      <c r="E679" t="s">
        <v>933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8">
        <f t="shared" si="10"/>
        <v>0</v>
      </c>
      <c r="N679" t="str" cm="1">
        <f t="array" ref="N679">IFERROR(INDEX(Water!$C$4:$C$47,MATCH('PR24 - Water (CW3)'!C679,Water!$A$4:$A$47,0),), "")</f>
        <v>Ignore as captured under 'Total metering expenditure'</v>
      </c>
    </row>
    <row r="680" spans="1:14">
      <c r="A680" t="s">
        <v>283</v>
      </c>
      <c r="B680" t="s">
        <v>993</v>
      </c>
      <c r="C680" t="s">
        <v>994</v>
      </c>
      <c r="D680" t="s">
        <v>300</v>
      </c>
      <c r="E680" t="s">
        <v>933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8">
        <f t="shared" si="10"/>
        <v>0</v>
      </c>
      <c r="N680" t="str" cm="1">
        <f t="array" ref="N680">IFERROR(INDEX(Water!$C$4:$C$47,MATCH('PR24 - Water (CW3)'!C680,Water!$A$4:$A$47,0),), "")</f>
        <v>Ignore as captured under 'Total metering expenditure'</v>
      </c>
    </row>
    <row r="681" spans="1:14">
      <c r="A681" t="s">
        <v>283</v>
      </c>
      <c r="B681" t="s">
        <v>995</v>
      </c>
      <c r="C681" t="s">
        <v>996</v>
      </c>
      <c r="D681" t="s">
        <v>300</v>
      </c>
      <c r="E681" t="s">
        <v>933</v>
      </c>
      <c r="F681" s="4">
        <v>0</v>
      </c>
      <c r="G681" s="4">
        <v>7.32</v>
      </c>
      <c r="H681" s="4">
        <v>4.0792299999999999</v>
      </c>
      <c r="I681" s="4">
        <v>9.7353400000000008</v>
      </c>
      <c r="J681" s="4">
        <v>12.46627</v>
      </c>
      <c r="K681" s="4">
        <v>15.561</v>
      </c>
      <c r="L681" s="4">
        <v>18.252849999999999</v>
      </c>
      <c r="M681" s="8">
        <f t="shared" si="10"/>
        <v>7.32</v>
      </c>
      <c r="N681" t="str" cm="1">
        <f t="array" ref="N681">IFERROR(INDEX(Water!$C$4:$C$47,MATCH('PR24 - Water (CW3)'!C681,Water!$A$4:$A$47,0),), "")</f>
        <v>Ignore as captured under 'Total metering expenditure'</v>
      </c>
    </row>
    <row r="682" spans="1:14">
      <c r="A682" t="s">
        <v>283</v>
      </c>
      <c r="B682" t="s">
        <v>997</v>
      </c>
      <c r="C682" t="s">
        <v>998</v>
      </c>
      <c r="D682" t="s">
        <v>300</v>
      </c>
      <c r="E682" t="s">
        <v>933</v>
      </c>
      <c r="F682" s="4">
        <v>0.89599999999999991</v>
      </c>
      <c r="G682" s="4">
        <v>8.9239999999999995</v>
      </c>
      <c r="H682" s="4">
        <v>4.0792299999999999</v>
      </c>
      <c r="I682" s="4">
        <v>9.7353400000000008</v>
      </c>
      <c r="J682" s="4">
        <v>12.46627</v>
      </c>
      <c r="K682" s="4">
        <v>15.561</v>
      </c>
      <c r="L682" s="4">
        <v>18.252849999999999</v>
      </c>
      <c r="M682" s="8">
        <f t="shared" si="10"/>
        <v>8.9239999999999995</v>
      </c>
      <c r="N682" t="str" cm="1">
        <f t="array" ref="N682">IFERROR(INDEX(Water!$C$4:$C$47,MATCH('PR24 - Water (CW3)'!C682,Water!$A$4:$A$47,0),), "")</f>
        <v>Total metering expenditure  (water)</v>
      </c>
    </row>
    <row r="683" spans="1:14">
      <c r="A683" t="s">
        <v>283</v>
      </c>
      <c r="B683" t="s">
        <v>999</v>
      </c>
      <c r="C683" t="s">
        <v>1000</v>
      </c>
      <c r="D683" t="s">
        <v>300</v>
      </c>
      <c r="E683" t="s">
        <v>933</v>
      </c>
      <c r="F683" s="4">
        <v>0</v>
      </c>
      <c r="G683" s="4">
        <v>0</v>
      </c>
      <c r="H683" s="4">
        <v>0</v>
      </c>
      <c r="I683" s="4">
        <v>0</v>
      </c>
      <c r="J683" s="4">
        <v>0</v>
      </c>
      <c r="K683" s="4">
        <v>0</v>
      </c>
      <c r="L683" s="4">
        <v>0</v>
      </c>
      <c r="M683" s="8">
        <f t="shared" si="10"/>
        <v>0</v>
      </c>
      <c r="N683" t="str" cm="1">
        <f t="array" ref="N683">IFERROR(INDEX(Water!$C$4:$C$47,MATCH('PR24 - Water (CW3)'!C683,Water!$A$4:$A$47,0),), "")</f>
        <v>Improvments to taste, odour and colour (water)</v>
      </c>
    </row>
    <row r="684" spans="1:14">
      <c r="A684" t="s">
        <v>283</v>
      </c>
      <c r="B684" t="s">
        <v>1001</v>
      </c>
      <c r="C684" t="s">
        <v>1002</v>
      </c>
      <c r="D684" t="s">
        <v>300</v>
      </c>
      <c r="E684" t="s">
        <v>933</v>
      </c>
      <c r="F684" s="4">
        <v>0</v>
      </c>
      <c r="G684" s="4">
        <v>0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  <c r="M684" s="8">
        <f t="shared" si="10"/>
        <v>0</v>
      </c>
      <c r="N684" t="str" cm="1">
        <f t="array" ref="N684">IFERROR(INDEX(Water!$C$4:$C$47,MATCH('PR24 - Water (CW3)'!C684,Water!$A$4:$A$47,0),), "")</f>
        <v>Improvments to taste, odour and colour (water)</v>
      </c>
    </row>
    <row r="685" spans="1:14">
      <c r="A685" t="s">
        <v>283</v>
      </c>
      <c r="B685" t="s">
        <v>1003</v>
      </c>
      <c r="C685" t="s">
        <v>1004</v>
      </c>
      <c r="D685" t="s">
        <v>300</v>
      </c>
      <c r="E685" t="s">
        <v>933</v>
      </c>
      <c r="F685" s="4">
        <v>2.9820000000000002</v>
      </c>
      <c r="G685" s="4">
        <v>1.792</v>
      </c>
      <c r="H685" s="4">
        <v>0</v>
      </c>
      <c r="I685" s="4">
        <v>0</v>
      </c>
      <c r="J685" s="4">
        <v>0.64500000000000002</v>
      </c>
      <c r="K685" s="4">
        <v>0.83599999999999997</v>
      </c>
      <c r="L685" s="4">
        <v>0.88014999999999999</v>
      </c>
      <c r="M685" s="8">
        <f t="shared" si="10"/>
        <v>1.792</v>
      </c>
      <c r="N685" t="str" cm="1">
        <f t="array" ref="N685">IFERROR(INDEX(Water!$C$4:$C$47,MATCH('PR24 - Water (CW3)'!C685,Water!$A$4:$A$47,0),), "")</f>
        <v>Addressing raw water deterioration (total) (water)</v>
      </c>
    </row>
    <row r="686" spans="1:14">
      <c r="A686" t="s">
        <v>283</v>
      </c>
      <c r="B686" t="s">
        <v>1005</v>
      </c>
      <c r="C686" t="s">
        <v>1006</v>
      </c>
      <c r="D686" t="s">
        <v>300</v>
      </c>
      <c r="E686" t="s">
        <v>933</v>
      </c>
      <c r="F686" s="4">
        <v>0</v>
      </c>
      <c r="G686" s="4">
        <v>0</v>
      </c>
      <c r="H686" s="4">
        <v>3.6899000000000002</v>
      </c>
      <c r="I686" s="4">
        <v>11.492380000000001</v>
      </c>
      <c r="J686" s="4">
        <v>7.8950699999999996</v>
      </c>
      <c r="K686" s="4">
        <v>4.4637600000000006</v>
      </c>
      <c r="L686" s="4">
        <v>0.26669999999999999</v>
      </c>
      <c r="M686" s="8">
        <f t="shared" si="10"/>
        <v>0</v>
      </c>
      <c r="N686" t="str" cm="1">
        <f t="array" ref="N686">IFERROR(INDEX(Water!$C$4:$C$47,MATCH('PR24 - Water (CW3)'!C686,Water!$A$4:$A$47,0),), "")</f>
        <v>Addressing raw water deterioration (total) (water)</v>
      </c>
    </row>
    <row r="687" spans="1:14">
      <c r="A687" t="s">
        <v>283</v>
      </c>
      <c r="B687" t="s">
        <v>1007</v>
      </c>
      <c r="C687" t="s">
        <v>1008</v>
      </c>
      <c r="D687" t="s">
        <v>300</v>
      </c>
      <c r="E687" t="s">
        <v>933</v>
      </c>
      <c r="F687" s="4">
        <v>0</v>
      </c>
      <c r="G687" s="4">
        <v>0</v>
      </c>
      <c r="H687" s="4">
        <v>0</v>
      </c>
      <c r="I687" s="4">
        <v>0</v>
      </c>
      <c r="J687" s="4">
        <v>0</v>
      </c>
      <c r="K687" s="4">
        <v>0</v>
      </c>
      <c r="L687" s="4">
        <v>0</v>
      </c>
      <c r="M687" s="8">
        <f t="shared" si="10"/>
        <v>0</v>
      </c>
      <c r="N687" t="str" cm="1">
        <f t="array" ref="N687">IFERROR(INDEX(Water!$C$4:$C$47,MATCH('PR24 - Water (CW3)'!C687,Water!$A$4:$A$47,0),), "")</f>
        <v>Meeting lead standards (Total) (water)</v>
      </c>
    </row>
    <row r="688" spans="1:14">
      <c r="A688" t="s">
        <v>283</v>
      </c>
      <c r="B688" t="s">
        <v>1009</v>
      </c>
      <c r="C688" t="s">
        <v>1010</v>
      </c>
      <c r="D688" t="s">
        <v>300</v>
      </c>
      <c r="E688" t="s">
        <v>933</v>
      </c>
      <c r="F688" s="4">
        <v>0.03</v>
      </c>
      <c r="G688" s="4">
        <v>0</v>
      </c>
      <c r="H688" s="4">
        <v>0</v>
      </c>
      <c r="I688" s="4">
        <v>0</v>
      </c>
      <c r="J688" s="4">
        <v>0</v>
      </c>
      <c r="K688" s="4">
        <v>0</v>
      </c>
      <c r="L688" s="4">
        <v>0</v>
      </c>
      <c r="M688" s="8">
        <f t="shared" si="10"/>
        <v>0</v>
      </c>
      <c r="N688" t="str" cm="1">
        <f t="array" ref="N688">IFERROR(INDEX(Water!$C$4:$C$47,MATCH('PR24 - Water (CW3)'!C688,Water!$A$4:$A$47,0),), "")</f>
        <v>Meeting lead standards (Total) (water)</v>
      </c>
    </row>
    <row r="689" spans="1:14">
      <c r="A689" t="s">
        <v>283</v>
      </c>
      <c r="B689" t="s">
        <v>1011</v>
      </c>
      <c r="C689" t="s">
        <v>1012</v>
      </c>
      <c r="D689" t="s">
        <v>300</v>
      </c>
      <c r="E689" t="s">
        <v>933</v>
      </c>
      <c r="F689" s="4">
        <v>0</v>
      </c>
      <c r="G689" s="4">
        <v>0</v>
      </c>
      <c r="H689" s="4">
        <v>0.4</v>
      </c>
      <c r="I689" s="4">
        <v>0.4</v>
      </c>
      <c r="J689" s="4">
        <v>0.4</v>
      </c>
      <c r="K689" s="4">
        <v>0.4</v>
      </c>
      <c r="L689" s="4">
        <v>0.4</v>
      </c>
      <c r="M689" s="8">
        <f t="shared" si="10"/>
        <v>0</v>
      </c>
      <c r="N689" t="str" cm="1">
        <f t="array" ref="N689">IFERROR(INDEX(Water!$C$4:$C$47,MATCH('PR24 - Water (CW3)'!C689,Water!$A$4:$A$47,0),), "")</f>
        <v>Meeting lead standards (Total) (water)</v>
      </c>
    </row>
    <row r="690" spans="1:14">
      <c r="A690" t="s">
        <v>283</v>
      </c>
      <c r="B690" t="s">
        <v>1013</v>
      </c>
      <c r="C690" t="s">
        <v>1014</v>
      </c>
      <c r="D690" t="s">
        <v>300</v>
      </c>
      <c r="E690" t="s">
        <v>933</v>
      </c>
      <c r="F690" s="4">
        <v>0</v>
      </c>
      <c r="G690" s="4">
        <v>0</v>
      </c>
      <c r="H690" s="4">
        <v>0</v>
      </c>
      <c r="I690" s="4">
        <v>0</v>
      </c>
      <c r="J690" s="4">
        <v>0</v>
      </c>
      <c r="K690" s="4">
        <v>0</v>
      </c>
      <c r="L690" s="4">
        <v>0</v>
      </c>
      <c r="M690" s="8">
        <f t="shared" si="10"/>
        <v>0</v>
      </c>
      <c r="N690" t="str" cm="1">
        <f t="array" ref="N690">IFERROR(INDEX(Water!$C$4:$C$47,MATCH('PR24 - Water (CW3)'!C690,Water!$A$4:$A$47,0),), "")</f>
        <v>Meeting lead standards (Total) (water)</v>
      </c>
    </row>
    <row r="691" spans="1:14">
      <c r="A691" t="s">
        <v>283</v>
      </c>
      <c r="B691" t="s">
        <v>1015</v>
      </c>
      <c r="C691" t="s">
        <v>1016</v>
      </c>
      <c r="D691" t="s">
        <v>300</v>
      </c>
      <c r="E691" t="s">
        <v>933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8">
        <f t="shared" si="10"/>
        <v>0</v>
      </c>
      <c r="N691" t="str" cm="1">
        <f t="array" ref="N691">IFERROR(INDEX(Water!$C$4:$C$47,MATCH('PR24 - Water (CW3)'!C691,Water!$A$4:$A$47,0),), "")</f>
        <v>Meeting lead standards (Total) (water)</v>
      </c>
    </row>
    <row r="692" spans="1:14">
      <c r="A692" t="s">
        <v>283</v>
      </c>
      <c r="B692" t="s">
        <v>1017</v>
      </c>
      <c r="C692" t="s">
        <v>1018</v>
      </c>
      <c r="D692" t="s">
        <v>300</v>
      </c>
      <c r="E692" t="s">
        <v>933</v>
      </c>
      <c r="F692" s="4">
        <v>0.77</v>
      </c>
      <c r="G692" s="4">
        <v>0</v>
      </c>
      <c r="H692" s="4">
        <v>0.71699999999999997</v>
      </c>
      <c r="I692" s="4">
        <v>0.71699999999999997</v>
      </c>
      <c r="J692" s="4">
        <v>0.71699999999999997</v>
      </c>
      <c r="K692" s="4">
        <v>0.71699999999999997</v>
      </c>
      <c r="L692" s="4">
        <v>0.71699999999999997</v>
      </c>
      <c r="M692" s="8">
        <f t="shared" si="10"/>
        <v>0</v>
      </c>
      <c r="N692" t="str" cm="1">
        <f t="array" ref="N692">IFERROR(INDEX(Water!$C$4:$C$47,MATCH('PR24 - Water (CW3)'!C692,Water!$A$4:$A$47,0),), "")</f>
        <v>Enhancing resilience to low probability high consequence events (water)</v>
      </c>
    </row>
    <row r="693" spans="1:14">
      <c r="A693" t="s">
        <v>283</v>
      </c>
      <c r="B693" t="s">
        <v>1019</v>
      </c>
      <c r="C693" t="s">
        <v>1020</v>
      </c>
      <c r="D693" t="s">
        <v>300</v>
      </c>
      <c r="E693" t="s">
        <v>933</v>
      </c>
      <c r="F693" s="4">
        <v>0.34499999999999997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1.7915000000000001</v>
      </c>
      <c r="M693" s="8">
        <f t="shared" si="10"/>
        <v>0</v>
      </c>
      <c r="N693" t="str" cm="1">
        <f t="array" ref="N693">IFERROR(INDEX(Water!$C$4:$C$47,MATCH('PR24 - Water (CW3)'!C693,Water!$A$4:$A$47,0),), "")</f>
        <v>Security - SEMD (water)</v>
      </c>
    </row>
    <row r="694" spans="1:14">
      <c r="A694" t="s">
        <v>283</v>
      </c>
      <c r="B694" t="s">
        <v>1021</v>
      </c>
      <c r="C694" t="s">
        <v>1022</v>
      </c>
      <c r="D694" t="s">
        <v>300</v>
      </c>
      <c r="E694" t="s">
        <v>933</v>
      </c>
      <c r="F694" s="4">
        <v>0</v>
      </c>
      <c r="G694" s="4">
        <v>0.45800000000000002</v>
      </c>
      <c r="H694" s="4">
        <v>4.4089999999999998</v>
      </c>
      <c r="I694" s="4">
        <v>4.5926</v>
      </c>
      <c r="J694" s="4">
        <v>4.7273999999999994</v>
      </c>
      <c r="K694" s="4">
        <v>0.18720000000000001</v>
      </c>
      <c r="L694" s="4">
        <v>0.189</v>
      </c>
      <c r="M694" s="8">
        <f t="shared" si="10"/>
        <v>0.45800000000000002</v>
      </c>
      <c r="N694" t="str" cm="1">
        <f t="array" ref="N694">IFERROR(INDEX(Water!$C$4:$C$47,MATCH('PR24 - Water (CW3)'!C694,Water!$A$4:$A$47,0),), "")</f>
        <v>Security - Non-SEMD (water)</v>
      </c>
    </row>
    <row r="695" spans="1:14">
      <c r="A695" t="s">
        <v>283</v>
      </c>
      <c r="B695" t="s">
        <v>1023</v>
      </c>
      <c r="C695" t="s">
        <v>1024</v>
      </c>
      <c r="D695" t="s">
        <v>300</v>
      </c>
      <c r="E695" t="s">
        <v>933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8">
        <f t="shared" si="10"/>
        <v>0</v>
      </c>
      <c r="N695" t="str" cm="1">
        <f t="array" ref="N695">IFERROR(INDEX(Water!$C$4:$C$47,MATCH('PR24 - Water (CW3)'!C695,Water!$A$4:$A$47,0),), "")</f>
        <v>N/A</v>
      </c>
    </row>
    <row r="696" spans="1:14">
      <c r="A696" t="s">
        <v>283</v>
      </c>
      <c r="B696" t="s">
        <v>1025</v>
      </c>
      <c r="C696" t="s">
        <v>1026</v>
      </c>
      <c r="D696" t="s">
        <v>300</v>
      </c>
      <c r="E696" t="s">
        <v>933</v>
      </c>
      <c r="F696" s="4">
        <v>5.8869999999999996</v>
      </c>
      <c r="G696" s="4">
        <v>13.835000000000001</v>
      </c>
      <c r="H696" s="4">
        <v>15.69262</v>
      </c>
      <c r="I696" s="4">
        <v>29.449459999999998</v>
      </c>
      <c r="J696" s="4">
        <v>29.497029999999999</v>
      </c>
      <c r="K696" s="4">
        <v>23.43244</v>
      </c>
      <c r="L696" s="4">
        <v>23.645399999999999</v>
      </c>
      <c r="M696" s="8">
        <f t="shared" si="10"/>
        <v>13.835000000000001</v>
      </c>
      <c r="N696" t="str" cm="1">
        <f t="array" ref="N696">IFERROR(INDEX(Water!$C$4:$C$47,MATCH('PR24 - Water (CW3)'!C696,Water!$A$4:$A$47,0),), "")</f>
        <v/>
      </c>
    </row>
    <row r="697" spans="1:14">
      <c r="A697" t="s">
        <v>284</v>
      </c>
      <c r="B697" t="s">
        <v>935</v>
      </c>
      <c r="C697" t="s">
        <v>936</v>
      </c>
      <c r="D697" t="s">
        <v>300</v>
      </c>
      <c r="E697" t="s">
        <v>933</v>
      </c>
      <c r="F697" s="4">
        <v>0</v>
      </c>
      <c r="G697" s="4">
        <v>0</v>
      </c>
      <c r="H697" s="4">
        <v>0.594501339102954</v>
      </c>
      <c r="I697" s="4">
        <v>1.32018827201385</v>
      </c>
      <c r="J697" s="4">
        <v>0.71023790367985462</v>
      </c>
      <c r="K697" s="4">
        <v>1.3918974557192549</v>
      </c>
      <c r="L697" s="4">
        <v>1.228616686379655</v>
      </c>
      <c r="M697" s="8">
        <f t="shared" si="10"/>
        <v>0</v>
      </c>
      <c r="N697" t="str" cm="1">
        <f t="array" ref="N697">IFERROR(INDEX(Water!$C$4:$C$47,MATCH('PR24 - Water (CW3)'!C697,Water!$A$4:$A$47,0),), "")</f>
        <v>Ecological improvements at abstractions (water)</v>
      </c>
    </row>
    <row r="698" spans="1:14">
      <c r="A698" t="s">
        <v>284</v>
      </c>
      <c r="B698" t="s">
        <v>937</v>
      </c>
      <c r="C698" t="s">
        <v>938</v>
      </c>
      <c r="D698" t="s">
        <v>300</v>
      </c>
      <c r="E698" t="s">
        <v>933</v>
      </c>
      <c r="F698" s="4">
        <v>0</v>
      </c>
      <c r="G698" s="4">
        <v>0</v>
      </c>
      <c r="H698" s="4">
        <v>4.6965600000000003E-2</v>
      </c>
      <c r="I698" s="4">
        <v>0</v>
      </c>
      <c r="J698" s="4">
        <v>0</v>
      </c>
      <c r="K698" s="4">
        <v>0</v>
      </c>
      <c r="L698" s="4">
        <v>0</v>
      </c>
      <c r="M698" s="8">
        <f t="shared" si="10"/>
        <v>0</v>
      </c>
      <c r="N698" t="str" cm="1">
        <f t="array" ref="N698">IFERROR(INDEX(Water!$C$4:$C$47,MATCH('PR24 - Water (CW3)'!C698,Water!$A$4:$A$47,0),), "")</f>
        <v>Eels Regulations (measures at intakes) (water)</v>
      </c>
    </row>
    <row r="699" spans="1:14">
      <c r="A699" t="s">
        <v>284</v>
      </c>
      <c r="B699" t="s">
        <v>939</v>
      </c>
      <c r="C699" t="s">
        <v>940</v>
      </c>
      <c r="D699" t="s">
        <v>300</v>
      </c>
      <c r="E699" t="s">
        <v>933</v>
      </c>
      <c r="F699" s="4">
        <v>0</v>
      </c>
      <c r="G699" s="4">
        <v>0</v>
      </c>
      <c r="H699" s="4">
        <v>0.109221085908</v>
      </c>
      <c r="I699" s="4">
        <v>0</v>
      </c>
      <c r="J699" s="4">
        <v>0</v>
      </c>
      <c r="K699" s="4">
        <v>0</v>
      </c>
      <c r="L699" s="4">
        <v>0</v>
      </c>
      <c r="M699" s="8">
        <f t="shared" si="10"/>
        <v>0</v>
      </c>
      <c r="N699" t="str" cm="1">
        <f t="array" ref="N699">IFERROR(INDEX(Water!$C$4:$C$47,MATCH('PR24 - Water (CW3)'!C699,Water!$A$4:$A$47,0),), "")</f>
        <v>Eels Regulations (measures at intakes) (water)</v>
      </c>
    </row>
    <row r="700" spans="1:14">
      <c r="A700" t="s">
        <v>284</v>
      </c>
      <c r="B700" t="s">
        <v>941</v>
      </c>
      <c r="C700" t="s">
        <v>942</v>
      </c>
      <c r="D700" t="s">
        <v>300</v>
      </c>
      <c r="E700" t="s">
        <v>933</v>
      </c>
      <c r="F700" s="4">
        <v>6.0000000000000009</v>
      </c>
      <c r="G700" s="4">
        <v>17.255684647483584</v>
      </c>
      <c r="H700" s="4">
        <v>0.2245965851349</v>
      </c>
      <c r="I700" s="4">
        <v>8.750949958080001E-2</v>
      </c>
      <c r="J700" s="4">
        <v>0.20690558292690001</v>
      </c>
      <c r="K700" s="4">
        <v>8.3987079580800011E-2</v>
      </c>
      <c r="L700" s="4">
        <v>0.20690558292690001</v>
      </c>
      <c r="M700" s="8">
        <f t="shared" si="10"/>
        <v>17.255684647483584</v>
      </c>
      <c r="N700" t="str" cm="1">
        <f t="array" ref="N700">IFERROR(INDEX(Water!$C$4:$C$47,MATCH('PR24 - Water (CW3)'!C700,Water!$A$4:$A$47,0),), "")</f>
        <v>Invasive Non Native Species (water)</v>
      </c>
    </row>
    <row r="701" spans="1:14">
      <c r="A701" t="s">
        <v>284</v>
      </c>
      <c r="B701" t="s">
        <v>943</v>
      </c>
      <c r="C701" t="s">
        <v>944</v>
      </c>
      <c r="D701" t="s">
        <v>300</v>
      </c>
      <c r="E701" t="s">
        <v>933</v>
      </c>
      <c r="F701" s="4">
        <v>0</v>
      </c>
      <c r="G701" s="4">
        <v>0</v>
      </c>
      <c r="H701" s="4">
        <v>3.434785415308395</v>
      </c>
      <c r="I701" s="4">
        <v>2.7094238171630969</v>
      </c>
      <c r="J701" s="4">
        <v>3.3680430908270971</v>
      </c>
      <c r="K701" s="4">
        <v>2.7689184321314442</v>
      </c>
      <c r="L701" s="4">
        <v>2.939296478563445</v>
      </c>
      <c r="M701" s="8">
        <f t="shared" si="10"/>
        <v>0</v>
      </c>
      <c r="N701" t="str" cm="1">
        <f t="array" ref="N701">IFERROR(INDEX(Water!$C$4:$C$47,MATCH('PR24 - Water (CW3)'!C701,Water!$A$4:$A$47,0),), "")</f>
        <v>Drinking Water Protected Areas (schemes) (water)</v>
      </c>
    </row>
    <row r="702" spans="1:14">
      <c r="A702" t="s">
        <v>284</v>
      </c>
      <c r="B702" t="s">
        <v>945</v>
      </c>
      <c r="C702" t="s">
        <v>946</v>
      </c>
      <c r="D702" t="s">
        <v>300</v>
      </c>
      <c r="E702" t="s">
        <v>933</v>
      </c>
      <c r="F702" s="4">
        <v>4.6233250999999997</v>
      </c>
      <c r="G702" s="4">
        <v>5.0265369655586527</v>
      </c>
      <c r="H702" s="4">
        <v>1.4281962384205611</v>
      </c>
      <c r="I702" s="4">
        <v>1.9708649091304</v>
      </c>
      <c r="J702" s="4">
        <v>3.5758191655271969</v>
      </c>
      <c r="K702" s="4">
        <v>1.778744202104996</v>
      </c>
      <c r="L702" s="4">
        <v>1.0463125234097961</v>
      </c>
      <c r="M702" s="8">
        <f t="shared" si="10"/>
        <v>5.0265369655586527</v>
      </c>
      <c r="N702" t="str" cm="1">
        <f t="array" ref="N702">IFERROR(INDEX(Water!$C$4:$C$47,MATCH('PR24 - Water (CW3)'!C702,Water!$A$4:$A$47,0),), "")</f>
        <v>Water Framework Directive measure (water)</v>
      </c>
    </row>
    <row r="703" spans="1:14">
      <c r="A703" t="s">
        <v>284</v>
      </c>
      <c r="B703" t="s">
        <v>947</v>
      </c>
      <c r="C703" t="s">
        <v>948</v>
      </c>
      <c r="D703" t="s">
        <v>300</v>
      </c>
      <c r="E703" t="s">
        <v>933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8">
        <f t="shared" si="10"/>
        <v>0</v>
      </c>
      <c r="N703" t="str" cm="1">
        <f t="array" ref="N703">IFERROR(INDEX(Water!$C$4:$C$47,MATCH('PR24 - Water (CW3)'!C703,Water!$A$4:$A$47,0),), "")</f>
        <v>Ecological improvements at abstractions (water)</v>
      </c>
    </row>
    <row r="704" spans="1:14">
      <c r="A704" t="s">
        <v>284</v>
      </c>
      <c r="B704" t="s">
        <v>949</v>
      </c>
      <c r="C704" t="s">
        <v>950</v>
      </c>
      <c r="D704" t="s">
        <v>300</v>
      </c>
      <c r="E704" t="s">
        <v>933</v>
      </c>
      <c r="F704" s="4">
        <v>0</v>
      </c>
      <c r="G704" s="4">
        <v>0</v>
      </c>
      <c r="H704" s="4">
        <v>1.110882343861026</v>
      </c>
      <c r="I704" s="4">
        <v>0.64697887841142621</v>
      </c>
      <c r="J704" s="4">
        <v>0.64697887841142621</v>
      </c>
      <c r="K704" s="4">
        <v>0.64697887841142621</v>
      </c>
      <c r="L704" s="4">
        <v>0.64697887841142621</v>
      </c>
      <c r="M704" s="8">
        <f t="shared" si="10"/>
        <v>0</v>
      </c>
      <c r="N704" t="str" cm="1">
        <f t="array" ref="N704">IFERROR(INDEX(Water!$C$4:$C$47,MATCH('PR24 - Water (CW3)'!C704,Water!$A$4:$A$47,0),), "")</f>
        <v>N/A</v>
      </c>
    </row>
    <row r="705" spans="1:14">
      <c r="A705" t="s">
        <v>284</v>
      </c>
      <c r="B705" t="s">
        <v>951</v>
      </c>
      <c r="C705" t="s">
        <v>952</v>
      </c>
      <c r="D705" t="s">
        <v>300</v>
      </c>
      <c r="E705" t="s">
        <v>933</v>
      </c>
      <c r="F705" s="4">
        <v>0</v>
      </c>
      <c r="G705" s="4">
        <v>0</v>
      </c>
      <c r="H705" s="4">
        <v>0.40542002170559988</v>
      </c>
      <c r="I705" s="4">
        <v>0.45611511730559989</v>
      </c>
      <c r="J705" s="4">
        <v>0.58444861930559999</v>
      </c>
      <c r="K705" s="4">
        <v>0.46331319324959991</v>
      </c>
      <c r="L705" s="4">
        <v>0.43359075711360001</v>
      </c>
      <c r="M705" s="8">
        <f t="shared" si="10"/>
        <v>0</v>
      </c>
      <c r="N705" t="str" cm="1">
        <f t="array" ref="N705">IFERROR(INDEX(Water!$C$4:$C$47,MATCH('PR24 - Water (CW3)'!C705,Water!$A$4:$A$47,0),), "")</f>
        <v>N/A</v>
      </c>
    </row>
    <row r="706" spans="1:14">
      <c r="A706" t="s">
        <v>284</v>
      </c>
      <c r="B706" t="s">
        <v>953</v>
      </c>
      <c r="C706" t="s">
        <v>954</v>
      </c>
      <c r="D706" t="s">
        <v>300</v>
      </c>
      <c r="E706" t="s">
        <v>933</v>
      </c>
      <c r="F706" s="4">
        <v>0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  <c r="L706" s="4">
        <v>0</v>
      </c>
      <c r="M706" s="8">
        <f t="shared" si="10"/>
        <v>0</v>
      </c>
      <c r="N706" t="str" cm="1">
        <f t="array" ref="N706">IFERROR(INDEX(Water!$C$4:$C$47,MATCH('PR24 - Water (CW3)'!C706,Water!$A$4:$A$47,0),), "")</f>
        <v>Ignore as captured under 'Investigations total'</v>
      </c>
    </row>
    <row r="707" spans="1:14">
      <c r="A707" t="s">
        <v>284</v>
      </c>
      <c r="B707" t="s">
        <v>955</v>
      </c>
      <c r="C707" t="s">
        <v>956</v>
      </c>
      <c r="D707" t="s">
        <v>300</v>
      </c>
      <c r="E707" t="s">
        <v>933</v>
      </c>
      <c r="F707" s="4">
        <v>0</v>
      </c>
      <c r="G707" s="4">
        <v>0</v>
      </c>
      <c r="H707" s="4">
        <v>5.7000103282539829</v>
      </c>
      <c r="I707" s="4">
        <v>3.0250429378264641</v>
      </c>
      <c r="J707" s="4">
        <v>2.0781901118637052</v>
      </c>
      <c r="K707" s="4">
        <v>2.9569061554317062</v>
      </c>
      <c r="L707" s="4">
        <v>2.7375601776093061</v>
      </c>
      <c r="M707" s="8">
        <f t="shared" si="10"/>
        <v>0</v>
      </c>
      <c r="N707" t="str" cm="1">
        <f t="array" ref="N707">IFERROR(INDEX(Water!$C$4:$C$47,MATCH('PR24 - Water (CW3)'!C707,Water!$A$4:$A$47,0),), "")</f>
        <v>Ignore as captured under 'Investigations total'</v>
      </c>
    </row>
    <row r="708" spans="1:14">
      <c r="A708" t="s">
        <v>284</v>
      </c>
      <c r="B708" t="s">
        <v>957</v>
      </c>
      <c r="C708" t="s">
        <v>958</v>
      </c>
      <c r="D708" t="s">
        <v>300</v>
      </c>
      <c r="E708" t="s">
        <v>933</v>
      </c>
      <c r="F708" s="4">
        <v>0</v>
      </c>
      <c r="G708" s="4">
        <v>0</v>
      </c>
      <c r="H708" s="4">
        <v>16.92722788677775</v>
      </c>
      <c r="I708" s="4">
        <v>7.1900689189684872</v>
      </c>
      <c r="J708" s="4">
        <v>7.1328939393065172</v>
      </c>
      <c r="K708" s="4">
        <v>5.810220462956357</v>
      </c>
      <c r="L708" s="4">
        <v>5.0231098734832358</v>
      </c>
      <c r="M708" s="8">
        <f t="shared" si="10"/>
        <v>0</v>
      </c>
      <c r="N708" t="str" cm="1">
        <f t="array" ref="N708">IFERROR(INDEX(Water!$C$4:$C$47,MATCH('PR24 - Water (CW3)'!C708,Water!$A$4:$A$47,0),), "")</f>
        <v>Ignore as captured under 'Investigations total'</v>
      </c>
    </row>
    <row r="709" spans="1:14">
      <c r="A709" t="s">
        <v>284</v>
      </c>
      <c r="B709" t="s">
        <v>959</v>
      </c>
      <c r="C709" t="s">
        <v>960</v>
      </c>
      <c r="D709" t="s">
        <v>300</v>
      </c>
      <c r="E709" t="s">
        <v>933</v>
      </c>
      <c r="F709" s="4">
        <v>0</v>
      </c>
      <c r="G709" s="4">
        <v>0</v>
      </c>
      <c r="H709" s="4">
        <v>22.627238215031731</v>
      </c>
      <c r="I709" s="4">
        <v>10.21511185679495</v>
      </c>
      <c r="J709" s="4">
        <v>9.2110840511702232</v>
      </c>
      <c r="K709" s="4">
        <v>8.7671266183880618</v>
      </c>
      <c r="L709" s="4">
        <v>7.7606700510925419</v>
      </c>
      <c r="M709" s="8">
        <f t="shared" si="10"/>
        <v>0</v>
      </c>
      <c r="N709" t="str" cm="1">
        <f t="array" ref="N709">IFERROR(INDEX(Water!$C$4:$C$47,MATCH('PR24 - Water (CW3)'!C709,Water!$A$4:$A$47,0),), "")</f>
        <v>Investigations (water)</v>
      </c>
    </row>
    <row r="710" spans="1:14">
      <c r="A710" t="s">
        <v>284</v>
      </c>
      <c r="B710" t="s">
        <v>961</v>
      </c>
      <c r="C710" t="s">
        <v>962</v>
      </c>
      <c r="D710" t="s">
        <v>300</v>
      </c>
      <c r="E710" t="s">
        <v>933</v>
      </c>
      <c r="F710" s="4">
        <v>10.623325100000001</v>
      </c>
      <c r="G710" s="4">
        <v>22.282221613042239</v>
      </c>
      <c r="H710" s="4">
        <v>29.981806844473169</v>
      </c>
      <c r="I710" s="4">
        <v>17.406192350400129</v>
      </c>
      <c r="J710" s="4">
        <v>18.303517291848301</v>
      </c>
      <c r="K710" s="4">
        <v>15.900965859585581</v>
      </c>
      <c r="L710" s="4">
        <v>14.26237095789736</v>
      </c>
      <c r="M710" s="8">
        <f t="shared" si="10"/>
        <v>22.282221613042239</v>
      </c>
      <c r="N710" t="str" cm="1">
        <f t="array" ref="N710">IFERROR(INDEX(Water!$C$4:$C$47,MATCH('PR24 - Water (CW3)'!C710,Water!$A$4:$A$47,0),), "")</f>
        <v/>
      </c>
    </row>
    <row r="711" spans="1:14">
      <c r="A711" t="s">
        <v>284</v>
      </c>
      <c r="B711" t="s">
        <v>963</v>
      </c>
      <c r="C711" t="s">
        <v>964</v>
      </c>
      <c r="D711" t="s">
        <v>300</v>
      </c>
      <c r="E711" t="s">
        <v>933</v>
      </c>
      <c r="F711" s="4">
        <v>16.304562435554541</v>
      </c>
      <c r="G711" s="4">
        <v>19.249551407786257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8">
        <f t="shared" si="10"/>
        <v>19.249551407786257</v>
      </c>
      <c r="N711" t="str" cm="1">
        <f t="array" ref="N711">IFERROR(INDEX(Water!$C$4:$C$47,MATCH('PR24 - Water (CW3)'!C711,Water!$A$4:$A$47,0),), "")</f>
        <v>Supply-side improvements delivering benefits in 2020-2025 (water)</v>
      </c>
    </row>
    <row r="712" spans="1:14">
      <c r="A712" t="s">
        <v>284</v>
      </c>
      <c r="B712" t="s">
        <v>965</v>
      </c>
      <c r="C712" t="s">
        <v>966</v>
      </c>
      <c r="D712" t="s">
        <v>300</v>
      </c>
      <c r="E712" t="s">
        <v>933</v>
      </c>
      <c r="F712" s="4">
        <v>0.66600000000000004</v>
      </c>
      <c r="G712" s="4">
        <v>1.2071088580708671</v>
      </c>
      <c r="H712" s="4">
        <v>10.169</v>
      </c>
      <c r="I712" s="4">
        <v>10.454000000000001</v>
      </c>
      <c r="J712" s="4">
        <v>10.734999999999999</v>
      </c>
      <c r="K712" s="4">
        <v>11.013999999999999</v>
      </c>
      <c r="L712" s="4">
        <v>11.289</v>
      </c>
      <c r="M712" s="8">
        <f t="shared" ref="M712:M775" si="11">SUM(G712)</f>
        <v>1.2071088580708671</v>
      </c>
      <c r="N712" t="str" cm="1">
        <f t="array" ref="N712">IFERROR(INDEX(Water!$C$4:$C$47,MATCH('PR24 - Water (CW3)'!C712,Water!$A$4:$A$47,0),), "")</f>
        <v>Demand-side improvements delivering benefits in 2020-2025 (excl leakage and metering) (water)</v>
      </c>
    </row>
    <row r="713" spans="1:14">
      <c r="A713" t="s">
        <v>284</v>
      </c>
      <c r="B713" t="s">
        <v>967</v>
      </c>
      <c r="C713" t="s">
        <v>968</v>
      </c>
      <c r="D713" t="s">
        <v>300</v>
      </c>
      <c r="E713" t="s">
        <v>933</v>
      </c>
      <c r="F713" s="4">
        <v>9.39</v>
      </c>
      <c r="G713" s="4">
        <v>12.89312692986414</v>
      </c>
      <c r="H713" s="4">
        <v>17.021999999999998</v>
      </c>
      <c r="I713" s="4">
        <v>16.606999999999999</v>
      </c>
      <c r="J713" s="4">
        <v>16.806000000000001</v>
      </c>
      <c r="K713" s="4">
        <v>16.817</v>
      </c>
      <c r="L713" s="4">
        <v>16.847999999999999</v>
      </c>
      <c r="M713" s="8">
        <f t="shared" si="11"/>
        <v>12.89312692986414</v>
      </c>
      <c r="N713" t="str" cm="1">
        <f t="array" ref="N713">IFERROR(INDEX(Water!$C$4:$C$47,MATCH('PR24 - Water (CW3)'!C713,Water!$A$4:$A$47,0),), "")</f>
        <v>Leakage improvements delivering benefits in 2020-2025 (water)</v>
      </c>
    </row>
    <row r="714" spans="1:14">
      <c r="A714" t="s">
        <v>284</v>
      </c>
      <c r="B714" t="s">
        <v>969</v>
      </c>
      <c r="C714" t="s">
        <v>970</v>
      </c>
      <c r="D714" t="s">
        <v>300</v>
      </c>
      <c r="E714" t="s">
        <v>933</v>
      </c>
      <c r="F714" s="4">
        <v>0</v>
      </c>
      <c r="G714" s="4">
        <v>5.693276091957903E-2</v>
      </c>
      <c r="H714" s="4">
        <v>0.20699999999999999</v>
      </c>
      <c r="I714" s="4">
        <v>0.36799999999999999</v>
      </c>
      <c r="J714" s="4">
        <v>0.57499999999999996</v>
      </c>
      <c r="K714" s="4">
        <v>8.9999999999999993E-3</v>
      </c>
      <c r="L714" s="4">
        <v>8.9999999999999993E-3</v>
      </c>
      <c r="M714" s="8">
        <f t="shared" si="11"/>
        <v>5.693276091957903E-2</v>
      </c>
      <c r="N714" t="str" cm="1">
        <f t="array" ref="N714">IFERROR(INDEX(Water!$C$4:$C$47,MATCH('PR24 - Water (CW3)'!C714,Water!$A$4:$A$47,0),), "")</f>
        <v>Internal interconnectors delivering benefits in 2020-2025 (water)</v>
      </c>
    </row>
    <row r="715" spans="1:14">
      <c r="A715" t="s">
        <v>284</v>
      </c>
      <c r="B715" t="s">
        <v>971</v>
      </c>
      <c r="C715" t="s">
        <v>972</v>
      </c>
      <c r="D715" t="s">
        <v>300</v>
      </c>
      <c r="E715" t="s">
        <v>933</v>
      </c>
      <c r="F715" s="4">
        <v>0.5</v>
      </c>
      <c r="G715" s="4">
        <v>3.580056731547709</v>
      </c>
      <c r="H715" s="4">
        <v>19.909079283809131</v>
      </c>
      <c r="I715" s="4">
        <v>35.528750023785292</v>
      </c>
      <c r="J715" s="4">
        <v>35.23863357991425</v>
      </c>
      <c r="K715" s="4">
        <v>36.675414742014588</v>
      </c>
      <c r="L715" s="4">
        <v>27.594840581453219</v>
      </c>
      <c r="M715" s="8">
        <f t="shared" si="11"/>
        <v>3.580056731547709</v>
      </c>
      <c r="N715" t="str" cm="1">
        <f t="array" ref="N715">IFERROR(INDEX(Water!$C$4:$C$47,MATCH('PR24 - Water (CW3)'!C715,Water!$A$4:$A$47,0),), "")</f>
        <v>Supply demand balance improvements delivering benefits starting from 2026 (water)</v>
      </c>
    </row>
    <row r="716" spans="1:14">
      <c r="A716" t="s">
        <v>284</v>
      </c>
      <c r="B716" t="s">
        <v>973</v>
      </c>
      <c r="C716" t="s">
        <v>974</v>
      </c>
      <c r="D716" t="s">
        <v>300</v>
      </c>
      <c r="E716" t="s">
        <v>933</v>
      </c>
      <c r="F716" s="4">
        <v>0</v>
      </c>
      <c r="G716" s="4">
        <v>0.2717304694962473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8">
        <f t="shared" si="11"/>
        <v>0.2717304694962473</v>
      </c>
      <c r="N716" t="str" cm="1">
        <f t="array" ref="N716">IFERROR(INDEX(Water!$C$4:$C$47,MATCH('PR24 - Water (CW3)'!C716,Water!$A$4:$A$47,0),), "")</f>
        <v>Strategic regional water resources (water)</v>
      </c>
    </row>
    <row r="717" spans="1:14">
      <c r="A717" t="s">
        <v>284</v>
      </c>
      <c r="B717" t="s">
        <v>975</v>
      </c>
      <c r="C717" t="s">
        <v>976</v>
      </c>
      <c r="D717" t="s">
        <v>300</v>
      </c>
      <c r="E717" t="s">
        <v>933</v>
      </c>
      <c r="F717" s="4">
        <v>26.860562435554549</v>
      </c>
      <c r="G717" s="4">
        <v>37.258507157684797</v>
      </c>
      <c r="H717" s="4">
        <v>47.307079283809117</v>
      </c>
      <c r="I717" s="4">
        <v>62.957750023785287</v>
      </c>
      <c r="J717" s="4">
        <v>63.35463357991425</v>
      </c>
      <c r="K717" s="4">
        <v>64.515414742014585</v>
      </c>
      <c r="L717" s="4">
        <v>55.74084058145322</v>
      </c>
      <c r="M717" s="8">
        <f t="shared" si="11"/>
        <v>37.258507157684797</v>
      </c>
      <c r="N717" t="str" cm="1">
        <f t="array" ref="N717">IFERROR(INDEX(Water!$C$4:$C$47,MATCH('PR24 - Water (CW3)'!C717,Water!$A$4:$A$47,0),), "")</f>
        <v/>
      </c>
    </row>
    <row r="718" spans="1:14">
      <c r="A718" t="s">
        <v>284</v>
      </c>
      <c r="B718" t="s">
        <v>977</v>
      </c>
      <c r="C718" t="s">
        <v>978</v>
      </c>
      <c r="D718" t="s">
        <v>300</v>
      </c>
      <c r="E718" t="s">
        <v>933</v>
      </c>
      <c r="F718" s="4">
        <v>0.1006696374695864</v>
      </c>
      <c r="G718" s="4">
        <v>0</v>
      </c>
      <c r="H718" s="4">
        <v>0.05</v>
      </c>
      <c r="I718" s="4">
        <v>2.5000000000000001E-2</v>
      </c>
      <c r="J718" s="4">
        <v>2.70624E-2</v>
      </c>
      <c r="K718" s="4">
        <v>2.731983326928162E-2</v>
      </c>
      <c r="L718" s="4">
        <v>2.731983326928162E-2</v>
      </c>
      <c r="M718" s="8">
        <f t="shared" si="11"/>
        <v>0</v>
      </c>
      <c r="N718" t="str" cm="1">
        <f t="array" ref="N718">IFERROR(INDEX(Water!$C$4:$C$47,MATCH('PR24 - Water (CW3)'!C718,Water!$A$4:$A$47,0),), "")</f>
        <v>Ignore as captured under 'Total metering expenditure'</v>
      </c>
    </row>
    <row r="719" spans="1:14">
      <c r="A719" t="s">
        <v>284</v>
      </c>
      <c r="B719" t="s">
        <v>979</v>
      </c>
      <c r="C719" t="s">
        <v>980</v>
      </c>
      <c r="D719" t="s">
        <v>300</v>
      </c>
      <c r="E719" t="s">
        <v>933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8">
        <f t="shared" si="11"/>
        <v>0</v>
      </c>
      <c r="N719" t="str" cm="1">
        <f t="array" ref="N719">IFERROR(INDEX(Water!$C$4:$C$47,MATCH('PR24 - Water (CW3)'!C719,Water!$A$4:$A$47,0),), "")</f>
        <v>Ignore as captured under 'Total metering expenditure'</v>
      </c>
    </row>
    <row r="720" spans="1:14">
      <c r="A720" t="s">
        <v>284</v>
      </c>
      <c r="B720" t="s">
        <v>981</v>
      </c>
      <c r="C720" t="s">
        <v>982</v>
      </c>
      <c r="D720" t="s">
        <v>300</v>
      </c>
      <c r="E720" t="s">
        <v>933</v>
      </c>
      <c r="F720" s="4">
        <v>3.0000000000000001E-3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8">
        <f t="shared" si="11"/>
        <v>0</v>
      </c>
      <c r="N720" t="str" cm="1">
        <f t="array" ref="N720">IFERROR(INDEX(Water!$C$4:$C$47,MATCH('PR24 - Water (CW3)'!C720,Water!$A$4:$A$47,0),), "")</f>
        <v>Ignore as captured under 'Total metering expenditure'</v>
      </c>
    </row>
    <row r="721" spans="1:14">
      <c r="A721" t="s">
        <v>284</v>
      </c>
      <c r="B721" t="s">
        <v>983</v>
      </c>
      <c r="C721" t="s">
        <v>984</v>
      </c>
      <c r="D721" t="s">
        <v>300</v>
      </c>
      <c r="E721" t="s">
        <v>933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8">
        <f t="shared" si="11"/>
        <v>0</v>
      </c>
      <c r="N721" t="str" cm="1">
        <f t="array" ref="N721">IFERROR(INDEX(Water!$C$4:$C$47,MATCH('PR24 - Water (CW3)'!C721,Water!$A$4:$A$47,0),), "")</f>
        <v>Ignore as captured under 'Total metering expenditure'</v>
      </c>
    </row>
    <row r="722" spans="1:14">
      <c r="A722" t="s">
        <v>284</v>
      </c>
      <c r="B722" t="s">
        <v>985</v>
      </c>
      <c r="C722" t="s">
        <v>986</v>
      </c>
      <c r="D722" t="s">
        <v>300</v>
      </c>
      <c r="E722" t="s">
        <v>933</v>
      </c>
      <c r="F722" s="4">
        <v>0</v>
      </c>
      <c r="G722" s="4">
        <v>0</v>
      </c>
      <c r="H722" s="4">
        <v>2.1868477677433522</v>
      </c>
      <c r="I722" s="4">
        <v>1.2995062574199481</v>
      </c>
      <c r="J722" s="4">
        <v>6.2613298857561164</v>
      </c>
      <c r="K722" s="4">
        <v>10.396020314868389</v>
      </c>
      <c r="L722" s="4">
        <v>10.396020314868389</v>
      </c>
      <c r="M722" s="8">
        <f t="shared" si="11"/>
        <v>0</v>
      </c>
      <c r="N722" t="str" cm="1">
        <f t="array" ref="N722">IFERROR(INDEX(Water!$C$4:$C$47,MATCH('PR24 - Water (CW3)'!C722,Water!$A$4:$A$47,0),), "")</f>
        <v>Ignore as captured under 'Total metering expenditure'</v>
      </c>
    </row>
    <row r="723" spans="1:14">
      <c r="A723" t="s">
        <v>284</v>
      </c>
      <c r="B723" t="s">
        <v>987</v>
      </c>
      <c r="C723" t="s">
        <v>988</v>
      </c>
      <c r="D723" t="s">
        <v>300</v>
      </c>
      <c r="E723" t="s">
        <v>933</v>
      </c>
      <c r="F723" s="4">
        <v>0</v>
      </c>
      <c r="G723" s="4">
        <v>0</v>
      </c>
      <c r="H723" s="4">
        <v>0.52266302953396826</v>
      </c>
      <c r="I723" s="4">
        <v>0.31058580639215749</v>
      </c>
      <c r="J723" s="4">
        <v>1.498415492358232</v>
      </c>
      <c r="K723" s="4">
        <v>2.4884361584978372</v>
      </c>
      <c r="L723" s="4">
        <v>2.4884361584978358</v>
      </c>
      <c r="M723" s="8">
        <f t="shared" si="11"/>
        <v>0</v>
      </c>
      <c r="N723" t="str" cm="1">
        <f t="array" ref="N723">IFERROR(INDEX(Water!$C$4:$C$47,MATCH('PR24 - Water (CW3)'!C723,Water!$A$4:$A$47,0),), "")</f>
        <v>Ignore as captured under 'Total metering expenditure'</v>
      </c>
    </row>
    <row r="724" spans="1:14">
      <c r="A724" t="s">
        <v>284</v>
      </c>
      <c r="B724" t="s">
        <v>989</v>
      </c>
      <c r="C724" t="s">
        <v>990</v>
      </c>
      <c r="D724" t="s">
        <v>300</v>
      </c>
      <c r="E724" t="s">
        <v>933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8">
        <f t="shared" si="11"/>
        <v>0</v>
      </c>
      <c r="N724" t="str" cm="1">
        <f t="array" ref="N724">IFERROR(INDEX(Water!$C$4:$C$47,MATCH('PR24 - Water (CW3)'!C724,Water!$A$4:$A$47,0),), "")</f>
        <v>Ignore as captured under 'Total metering expenditure'</v>
      </c>
    </row>
    <row r="725" spans="1:14">
      <c r="A725" t="s">
        <v>284</v>
      </c>
      <c r="B725" t="s">
        <v>991</v>
      </c>
      <c r="C725" t="s">
        <v>992</v>
      </c>
      <c r="D725" t="s">
        <v>300</v>
      </c>
      <c r="E725" t="s">
        <v>933</v>
      </c>
      <c r="F725" s="4">
        <v>0</v>
      </c>
      <c r="G725" s="4">
        <v>0</v>
      </c>
      <c r="H725" s="4">
        <v>0.2142825443330158</v>
      </c>
      <c r="I725" s="4">
        <v>0.2142825443330158</v>
      </c>
      <c r="J725" s="4">
        <v>0.2142825443330158</v>
      </c>
      <c r="K725" s="4">
        <v>0.2142825443330158</v>
      </c>
      <c r="L725" s="4">
        <v>0.2142825443330158</v>
      </c>
      <c r="M725" s="8">
        <f t="shared" si="11"/>
        <v>0</v>
      </c>
      <c r="N725" t="str" cm="1">
        <f t="array" ref="N725">IFERROR(INDEX(Water!$C$4:$C$47,MATCH('PR24 - Water (CW3)'!C725,Water!$A$4:$A$47,0),), "")</f>
        <v>Ignore as captured under 'Total metering expenditure'</v>
      </c>
    </row>
    <row r="726" spans="1:14">
      <c r="A726" t="s">
        <v>284</v>
      </c>
      <c r="B726" t="s">
        <v>993</v>
      </c>
      <c r="C726" t="s">
        <v>994</v>
      </c>
      <c r="D726" t="s">
        <v>300</v>
      </c>
      <c r="E726" t="s">
        <v>933</v>
      </c>
      <c r="F726" s="4">
        <v>0</v>
      </c>
      <c r="G726" s="4">
        <v>0</v>
      </c>
      <c r="H726" s="4">
        <v>0.17532208172701291</v>
      </c>
      <c r="I726" s="4">
        <v>0.17532208172701291</v>
      </c>
      <c r="J726" s="4">
        <v>0.17532208172701291</v>
      </c>
      <c r="K726" s="4">
        <v>0.17532208172701291</v>
      </c>
      <c r="L726" s="4">
        <v>0.17532208172701291</v>
      </c>
      <c r="M726" s="8">
        <f t="shared" si="11"/>
        <v>0</v>
      </c>
      <c r="N726" t="str" cm="1">
        <f t="array" ref="N726">IFERROR(INDEX(Water!$C$4:$C$47,MATCH('PR24 - Water (CW3)'!C726,Water!$A$4:$A$47,0),), "")</f>
        <v>Ignore as captured under 'Total metering expenditure'</v>
      </c>
    </row>
    <row r="727" spans="1:14">
      <c r="A727" t="s">
        <v>284</v>
      </c>
      <c r="B727" t="s">
        <v>995</v>
      </c>
      <c r="C727" t="s">
        <v>996</v>
      </c>
      <c r="D727" t="s">
        <v>300</v>
      </c>
      <c r="E727" t="s">
        <v>933</v>
      </c>
      <c r="F727" s="4">
        <v>0</v>
      </c>
      <c r="G727" s="4">
        <v>0</v>
      </c>
      <c r="H727" s="4">
        <v>9.0591607824976064E-2</v>
      </c>
      <c r="I727" s="4">
        <v>0.1333326676181775</v>
      </c>
      <c r="J727" s="4">
        <v>0.47274837551865118</v>
      </c>
      <c r="K727" s="4">
        <v>0.87178069194232521</v>
      </c>
      <c r="L727" s="4">
        <v>1.112040368823801</v>
      </c>
      <c r="M727" s="8">
        <f t="shared" si="11"/>
        <v>0</v>
      </c>
      <c r="N727" t="str" cm="1">
        <f t="array" ref="N727">IFERROR(INDEX(Water!$C$4:$C$47,MATCH('PR24 - Water (CW3)'!C727,Water!$A$4:$A$47,0),), "")</f>
        <v>Ignore as captured under 'Total metering expenditure'</v>
      </c>
    </row>
    <row r="728" spans="1:14">
      <c r="A728" t="s">
        <v>284</v>
      </c>
      <c r="B728" t="s">
        <v>997</v>
      </c>
      <c r="C728" t="s">
        <v>998</v>
      </c>
      <c r="D728" t="s">
        <v>300</v>
      </c>
      <c r="E728" t="s">
        <v>933</v>
      </c>
      <c r="F728" s="4">
        <v>0.10366963746958641</v>
      </c>
      <c r="G728" s="4">
        <v>0</v>
      </c>
      <c r="H728" s="4">
        <v>3.2397070311623248</v>
      </c>
      <c r="I728" s="4">
        <v>2.158029357490312</v>
      </c>
      <c r="J728" s="4">
        <v>8.6491607796930285</v>
      </c>
      <c r="K728" s="4">
        <v>14.17316162463786</v>
      </c>
      <c r="L728" s="4">
        <v>14.41342130151933</v>
      </c>
      <c r="M728" s="8">
        <f t="shared" si="11"/>
        <v>0</v>
      </c>
      <c r="N728" t="str" cm="1">
        <f t="array" ref="N728">IFERROR(INDEX(Water!$C$4:$C$47,MATCH('PR24 - Water (CW3)'!C728,Water!$A$4:$A$47,0),), "")</f>
        <v>Total metering expenditure  (water)</v>
      </c>
    </row>
    <row r="729" spans="1:14">
      <c r="A729" t="s">
        <v>284</v>
      </c>
      <c r="B729" t="s">
        <v>999</v>
      </c>
      <c r="C729" t="s">
        <v>1000</v>
      </c>
      <c r="D729" t="s">
        <v>300</v>
      </c>
      <c r="E729" t="s">
        <v>933</v>
      </c>
      <c r="F729" s="4">
        <v>0</v>
      </c>
      <c r="G729" s="4">
        <v>2.1238874633294711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8">
        <f t="shared" si="11"/>
        <v>2.1238874633294711</v>
      </c>
      <c r="N729" t="str" cm="1">
        <f t="array" ref="N729">IFERROR(INDEX(Water!$C$4:$C$47,MATCH('PR24 - Water (CW3)'!C729,Water!$A$4:$A$47,0),), "")</f>
        <v>Improvments to taste, odour and colour (water)</v>
      </c>
    </row>
    <row r="730" spans="1:14">
      <c r="A730" t="s">
        <v>284</v>
      </c>
      <c r="B730" t="s">
        <v>1001</v>
      </c>
      <c r="C730" t="s">
        <v>1002</v>
      </c>
      <c r="D730" t="s">
        <v>300</v>
      </c>
      <c r="E730" t="s">
        <v>933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8">
        <f t="shared" si="11"/>
        <v>0</v>
      </c>
      <c r="N730" t="str" cm="1">
        <f t="array" ref="N730">IFERROR(INDEX(Water!$C$4:$C$47,MATCH('PR24 - Water (CW3)'!C730,Water!$A$4:$A$47,0),), "")</f>
        <v>Improvments to taste, odour and colour (water)</v>
      </c>
    </row>
    <row r="731" spans="1:14">
      <c r="A731" t="s">
        <v>284</v>
      </c>
      <c r="B731" t="s">
        <v>1003</v>
      </c>
      <c r="C731" t="s">
        <v>1004</v>
      </c>
      <c r="D731" t="s">
        <v>300</v>
      </c>
      <c r="E731" t="s">
        <v>933</v>
      </c>
      <c r="F731" s="4">
        <v>6.1300960999999994</v>
      </c>
      <c r="G731" s="4">
        <v>9.7695306482272013</v>
      </c>
      <c r="H731" s="4">
        <v>0.85699999999999998</v>
      </c>
      <c r="I731" s="4">
        <v>2.6819999999999999</v>
      </c>
      <c r="J731" s="4">
        <v>3.04</v>
      </c>
      <c r="K731" s="4">
        <v>6.08</v>
      </c>
      <c r="L731" s="4">
        <v>6.44</v>
      </c>
      <c r="M731" s="8">
        <f t="shared" si="11"/>
        <v>9.7695306482272013</v>
      </c>
      <c r="N731" t="str" cm="1">
        <f t="array" ref="N731">IFERROR(INDEX(Water!$C$4:$C$47,MATCH('PR24 - Water (CW3)'!C731,Water!$A$4:$A$47,0),), "")</f>
        <v>Addressing raw water deterioration (total) (water)</v>
      </c>
    </row>
    <row r="732" spans="1:14">
      <c r="A732" t="s">
        <v>284</v>
      </c>
      <c r="B732" t="s">
        <v>1005</v>
      </c>
      <c r="C732" t="s">
        <v>1006</v>
      </c>
      <c r="D732" t="s">
        <v>300</v>
      </c>
      <c r="E732" t="s">
        <v>933</v>
      </c>
      <c r="F732" s="4">
        <v>0</v>
      </c>
      <c r="G732" s="4">
        <v>0</v>
      </c>
      <c r="H732" s="4">
        <v>5.1180000000000003</v>
      </c>
      <c r="I732" s="4">
        <v>2.948</v>
      </c>
      <c r="J732" s="4">
        <v>1.8240000000000001</v>
      </c>
      <c r="K732" s="4">
        <v>2.1379999999999999</v>
      </c>
      <c r="L732" s="4">
        <v>2.0350000000000001</v>
      </c>
      <c r="M732" s="8">
        <f t="shared" si="11"/>
        <v>0</v>
      </c>
      <c r="N732" t="str" cm="1">
        <f t="array" ref="N732">IFERROR(INDEX(Water!$C$4:$C$47,MATCH('PR24 - Water (CW3)'!C732,Water!$A$4:$A$47,0),), "")</f>
        <v>Addressing raw water deterioration (total) (water)</v>
      </c>
    </row>
    <row r="733" spans="1:14">
      <c r="A733" t="s">
        <v>284</v>
      </c>
      <c r="B733" t="s">
        <v>1007</v>
      </c>
      <c r="C733" t="s">
        <v>1008</v>
      </c>
      <c r="D733" t="s">
        <v>300</v>
      </c>
      <c r="E733" t="s">
        <v>933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8">
        <f t="shared" si="11"/>
        <v>0</v>
      </c>
      <c r="N733" t="str" cm="1">
        <f t="array" ref="N733">IFERROR(INDEX(Water!$C$4:$C$47,MATCH('PR24 - Water (CW3)'!C733,Water!$A$4:$A$47,0),), "")</f>
        <v>Meeting lead standards (Total) (water)</v>
      </c>
    </row>
    <row r="734" spans="1:14">
      <c r="A734" t="s">
        <v>284</v>
      </c>
      <c r="B734" t="s">
        <v>1009</v>
      </c>
      <c r="C734" t="s">
        <v>1010</v>
      </c>
      <c r="D734" t="s">
        <v>300</v>
      </c>
      <c r="E734" t="s">
        <v>933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8">
        <f t="shared" si="11"/>
        <v>0</v>
      </c>
      <c r="N734" t="str" cm="1">
        <f t="array" ref="N734">IFERROR(INDEX(Water!$C$4:$C$47,MATCH('PR24 - Water (CW3)'!C734,Water!$A$4:$A$47,0),), "")</f>
        <v>Meeting lead standards (Total) (water)</v>
      </c>
    </row>
    <row r="735" spans="1:14">
      <c r="A735" t="s">
        <v>284</v>
      </c>
      <c r="B735" t="s">
        <v>1011</v>
      </c>
      <c r="C735" t="s">
        <v>1012</v>
      </c>
      <c r="D735" t="s">
        <v>300</v>
      </c>
      <c r="E735" t="s">
        <v>933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8">
        <f t="shared" si="11"/>
        <v>0</v>
      </c>
      <c r="N735" t="str" cm="1">
        <f t="array" ref="N735">IFERROR(INDEX(Water!$C$4:$C$47,MATCH('PR24 - Water (CW3)'!C735,Water!$A$4:$A$47,0),), "")</f>
        <v>Meeting lead standards (Total) (water)</v>
      </c>
    </row>
    <row r="736" spans="1:14">
      <c r="A736" t="s">
        <v>284</v>
      </c>
      <c r="B736" t="s">
        <v>1013</v>
      </c>
      <c r="C736" t="s">
        <v>1014</v>
      </c>
      <c r="D736" t="s">
        <v>300</v>
      </c>
      <c r="E736" t="s">
        <v>933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8">
        <f t="shared" si="11"/>
        <v>0</v>
      </c>
      <c r="N736" t="str" cm="1">
        <f t="array" ref="N736">IFERROR(INDEX(Water!$C$4:$C$47,MATCH('PR24 - Water (CW3)'!C736,Water!$A$4:$A$47,0),), "")</f>
        <v>Meeting lead standards (Total) (water)</v>
      </c>
    </row>
    <row r="737" spans="1:14">
      <c r="A737" t="s">
        <v>284</v>
      </c>
      <c r="B737" t="s">
        <v>1015</v>
      </c>
      <c r="C737" t="s">
        <v>1016</v>
      </c>
      <c r="D737" t="s">
        <v>300</v>
      </c>
      <c r="E737" t="s">
        <v>933</v>
      </c>
      <c r="F737" s="4">
        <v>0</v>
      </c>
      <c r="G737" s="4">
        <v>0</v>
      </c>
      <c r="H737" s="4">
        <v>5.0460000000000003</v>
      </c>
      <c r="I737" s="4">
        <v>5.73</v>
      </c>
      <c r="J737" s="4">
        <v>4.7119999999999997</v>
      </c>
      <c r="K737" s="4">
        <v>4.4160000000000004</v>
      </c>
      <c r="L737" s="4">
        <v>4.4160000000000004</v>
      </c>
      <c r="M737" s="8">
        <f t="shared" si="11"/>
        <v>0</v>
      </c>
      <c r="N737" t="str" cm="1">
        <f t="array" ref="N737">IFERROR(INDEX(Water!$C$4:$C$47,MATCH('PR24 - Water (CW3)'!C737,Water!$A$4:$A$47,0),), "")</f>
        <v>Meeting lead standards (Total) (water)</v>
      </c>
    </row>
    <row r="738" spans="1:14">
      <c r="A738" t="s">
        <v>284</v>
      </c>
      <c r="B738" t="s">
        <v>1017</v>
      </c>
      <c r="C738" t="s">
        <v>1018</v>
      </c>
      <c r="D738" t="s">
        <v>300</v>
      </c>
      <c r="E738" t="s">
        <v>933</v>
      </c>
      <c r="F738" s="4">
        <v>4.1077459999999997</v>
      </c>
      <c r="G738" s="4">
        <v>1.2254130915703845</v>
      </c>
      <c r="H738" s="4">
        <v>19.112264</v>
      </c>
      <c r="I738" s="4">
        <v>41.016145666</v>
      </c>
      <c r="J738" s="4">
        <v>49.415487399600003</v>
      </c>
      <c r="K738" s="4">
        <v>62.288513302786562</v>
      </c>
      <c r="L738" s="4">
        <v>58.113408519285557</v>
      </c>
      <c r="M738" s="8">
        <f t="shared" si="11"/>
        <v>1.2254130915703845</v>
      </c>
      <c r="N738" t="str" cm="1">
        <f t="array" ref="N738">IFERROR(INDEX(Water!$C$4:$C$47,MATCH('PR24 - Water (CW3)'!C738,Water!$A$4:$A$47,0),), "")</f>
        <v>Enhancing resilience to low probability high consequence events (water)</v>
      </c>
    </row>
    <row r="739" spans="1:14">
      <c r="A739" t="s">
        <v>284</v>
      </c>
      <c r="B739" t="s">
        <v>1019</v>
      </c>
      <c r="C739" t="s">
        <v>1020</v>
      </c>
      <c r="D739" t="s">
        <v>300</v>
      </c>
      <c r="E739" t="s">
        <v>933</v>
      </c>
      <c r="F739" s="4">
        <v>0</v>
      </c>
      <c r="G739" s="4">
        <v>0</v>
      </c>
      <c r="H739" s="4">
        <v>7.000072799999999</v>
      </c>
      <c r="I739" s="4">
        <v>1.266</v>
      </c>
      <c r="J739" s="4">
        <v>1.266</v>
      </c>
      <c r="K739" s="4">
        <v>1.266</v>
      </c>
      <c r="L739" s="4">
        <v>1.266</v>
      </c>
      <c r="M739" s="8">
        <f t="shared" si="11"/>
        <v>0</v>
      </c>
      <c r="N739" t="str" cm="1">
        <f t="array" ref="N739">IFERROR(INDEX(Water!$C$4:$C$47,MATCH('PR24 - Water (CW3)'!C739,Water!$A$4:$A$47,0),), "")</f>
        <v>Security - SEMD (water)</v>
      </c>
    </row>
    <row r="740" spans="1:14">
      <c r="A740" t="s">
        <v>284</v>
      </c>
      <c r="B740" t="s">
        <v>1021</v>
      </c>
      <c r="C740" t="s">
        <v>1022</v>
      </c>
      <c r="D740" t="s">
        <v>300</v>
      </c>
      <c r="E740" t="s">
        <v>933</v>
      </c>
      <c r="F740" s="4">
        <v>0</v>
      </c>
      <c r="G740" s="4">
        <v>0</v>
      </c>
      <c r="H740" s="4">
        <v>6.1801359999999992</v>
      </c>
      <c r="I740" s="4">
        <v>8.4801359999999981</v>
      </c>
      <c r="J740" s="4">
        <v>6.1801359999999992</v>
      </c>
      <c r="K740" s="4">
        <v>6.1801359999999992</v>
      </c>
      <c r="L740" s="4">
        <v>6.1801359999999992</v>
      </c>
      <c r="M740" s="8">
        <f t="shared" si="11"/>
        <v>0</v>
      </c>
      <c r="N740" t="str" cm="1">
        <f t="array" ref="N740">IFERROR(INDEX(Water!$C$4:$C$47,MATCH('PR24 - Water (CW3)'!C740,Water!$A$4:$A$47,0),), "")</f>
        <v>Security - Non-SEMD (water)</v>
      </c>
    </row>
    <row r="741" spans="1:14">
      <c r="A741" t="s">
        <v>284</v>
      </c>
      <c r="B741" t="s">
        <v>1023</v>
      </c>
      <c r="C741" t="s">
        <v>1024</v>
      </c>
      <c r="D741" t="s">
        <v>300</v>
      </c>
      <c r="E741" t="s">
        <v>933</v>
      </c>
      <c r="F741" s="4">
        <v>0</v>
      </c>
      <c r="G741" s="4">
        <v>0</v>
      </c>
      <c r="H741" s="4">
        <v>1.9781635725738</v>
      </c>
      <c r="I741" s="4">
        <v>2.18289812869188</v>
      </c>
      <c r="J741" s="4">
        <v>3.7645967751051601</v>
      </c>
      <c r="K741" s="4">
        <v>3.1882007751051602</v>
      </c>
      <c r="L741" s="4">
        <v>2.0158669699999998</v>
      </c>
      <c r="M741" s="8">
        <f t="shared" si="11"/>
        <v>0</v>
      </c>
      <c r="N741" t="str" cm="1">
        <f t="array" ref="N741">IFERROR(INDEX(Water!$C$4:$C$47,MATCH('PR24 - Water (CW3)'!C741,Water!$A$4:$A$47,0),), "")</f>
        <v>N/A</v>
      </c>
    </row>
    <row r="742" spans="1:14">
      <c r="A742" t="s">
        <v>284</v>
      </c>
      <c r="B742" t="s">
        <v>1025</v>
      </c>
      <c r="C742" t="s">
        <v>1026</v>
      </c>
      <c r="D742" t="s">
        <v>300</v>
      </c>
      <c r="E742" t="s">
        <v>933</v>
      </c>
      <c r="F742" s="4">
        <v>47.825399273024132</v>
      </c>
      <c r="G742" s="4">
        <v>72.659559973854087</v>
      </c>
      <c r="H742" s="4">
        <v>125.8202295320184</v>
      </c>
      <c r="I742" s="4">
        <v>146.8271515263676</v>
      </c>
      <c r="J742" s="4">
        <v>160.50953182616081</v>
      </c>
      <c r="K742" s="4">
        <v>180.14639230412979</v>
      </c>
      <c r="L742" s="4">
        <v>164.88304433015551</v>
      </c>
      <c r="M742" s="8">
        <f t="shared" si="11"/>
        <v>72.659559973854087</v>
      </c>
      <c r="N742" t="str" cm="1">
        <f t="array" ref="N742">IFERROR(INDEX(Water!$C$4:$C$47,MATCH('PR24 - Water (CW3)'!C742,Water!$A$4:$A$47,0),), "")</f>
        <v/>
      </c>
    </row>
    <row r="743" spans="1:14">
      <c r="A743" t="s">
        <v>285</v>
      </c>
      <c r="B743" t="s">
        <v>935</v>
      </c>
      <c r="C743" t="s">
        <v>936</v>
      </c>
      <c r="D743" t="s">
        <v>300</v>
      </c>
      <c r="E743" t="s">
        <v>933</v>
      </c>
      <c r="F743" s="4">
        <v>0</v>
      </c>
      <c r="G743" s="4">
        <v>0</v>
      </c>
      <c r="H743" s="4">
        <v>0.83803829312781897</v>
      </c>
      <c r="I743" s="4">
        <v>3.45181096985714</v>
      </c>
      <c r="J743" s="4">
        <v>3.45181096985714</v>
      </c>
      <c r="K743" s="4">
        <v>3.45181096985714</v>
      </c>
      <c r="L743" s="4">
        <v>3.45181096985714</v>
      </c>
      <c r="M743" s="8">
        <f t="shared" si="11"/>
        <v>0</v>
      </c>
      <c r="N743" t="str" cm="1">
        <f t="array" ref="N743">IFERROR(INDEX(Water!$C$4:$C$47,MATCH('PR24 - Water (CW3)'!C743,Water!$A$4:$A$47,0),), "")</f>
        <v>Ecological improvements at abstractions (water)</v>
      </c>
    </row>
    <row r="744" spans="1:14">
      <c r="A744" t="s">
        <v>285</v>
      </c>
      <c r="B744" t="s">
        <v>937</v>
      </c>
      <c r="C744" t="s">
        <v>938</v>
      </c>
      <c r="D744" t="s">
        <v>300</v>
      </c>
      <c r="E744" t="s">
        <v>933</v>
      </c>
      <c r="F744" s="4">
        <v>1.2E-2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8">
        <f t="shared" si="11"/>
        <v>0</v>
      </c>
      <c r="N744" t="str" cm="1">
        <f t="array" ref="N744">IFERROR(INDEX(Water!$C$4:$C$47,MATCH('PR24 - Water (CW3)'!C744,Water!$A$4:$A$47,0),), "")</f>
        <v>Eels Regulations (measures at intakes) (water)</v>
      </c>
    </row>
    <row r="745" spans="1:14">
      <c r="A745" t="s">
        <v>285</v>
      </c>
      <c r="B745" t="s">
        <v>939</v>
      </c>
      <c r="C745" t="s">
        <v>940</v>
      </c>
      <c r="D745" t="s">
        <v>300</v>
      </c>
      <c r="E745" t="s">
        <v>933</v>
      </c>
      <c r="F745" s="4">
        <v>0</v>
      </c>
      <c r="G745" s="4">
        <v>0</v>
      </c>
      <c r="H745" s="4">
        <v>0.42019957600000002</v>
      </c>
      <c r="I745" s="4">
        <v>0.42019957600000002</v>
      </c>
      <c r="J745" s="4">
        <v>0.42019957600000002</v>
      </c>
      <c r="K745" s="4">
        <v>0.42019957600000002</v>
      </c>
      <c r="L745" s="4">
        <v>0.42019957600000002</v>
      </c>
      <c r="M745" s="8">
        <f t="shared" si="11"/>
        <v>0</v>
      </c>
      <c r="N745" t="str" cm="1">
        <f t="array" ref="N745">IFERROR(INDEX(Water!$C$4:$C$47,MATCH('PR24 - Water (CW3)'!C745,Water!$A$4:$A$47,0),), "")</f>
        <v>Eels Regulations (measures at intakes) (water)</v>
      </c>
    </row>
    <row r="746" spans="1:14">
      <c r="A746" t="s">
        <v>285</v>
      </c>
      <c r="B746" t="s">
        <v>941</v>
      </c>
      <c r="C746" t="s">
        <v>942</v>
      </c>
      <c r="D746" t="s">
        <v>300</v>
      </c>
      <c r="E746" t="s">
        <v>933</v>
      </c>
      <c r="F746" s="4">
        <v>0.2</v>
      </c>
      <c r="G746" s="4">
        <v>0.193</v>
      </c>
      <c r="H746" s="4">
        <v>1.6361049999999999E-2</v>
      </c>
      <c r="I746" s="4">
        <v>0</v>
      </c>
      <c r="J746" s="4">
        <v>0</v>
      </c>
      <c r="K746" s="4">
        <v>0</v>
      </c>
      <c r="L746" s="4">
        <v>0</v>
      </c>
      <c r="M746" s="8">
        <f t="shared" si="11"/>
        <v>0.193</v>
      </c>
      <c r="N746" t="str" cm="1">
        <f t="array" ref="N746">IFERROR(INDEX(Water!$C$4:$C$47,MATCH('PR24 - Water (CW3)'!C746,Water!$A$4:$A$47,0),), "")</f>
        <v>Invasive Non Native Species (water)</v>
      </c>
    </row>
    <row r="747" spans="1:14">
      <c r="A747" t="s">
        <v>285</v>
      </c>
      <c r="B747" t="s">
        <v>943</v>
      </c>
      <c r="C747" t="s">
        <v>944</v>
      </c>
      <c r="D747" t="s">
        <v>300</v>
      </c>
      <c r="E747" t="s">
        <v>933</v>
      </c>
      <c r="F747" s="4">
        <v>0.746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8">
        <f t="shared" si="11"/>
        <v>0</v>
      </c>
      <c r="N747" t="str" cm="1">
        <f t="array" ref="N747">IFERROR(INDEX(Water!$C$4:$C$47,MATCH('PR24 - Water (CW3)'!C747,Water!$A$4:$A$47,0),), "")</f>
        <v>Drinking Water Protected Areas (schemes) (water)</v>
      </c>
    </row>
    <row r="748" spans="1:14">
      <c r="A748" t="s">
        <v>285</v>
      </c>
      <c r="B748" t="s">
        <v>945</v>
      </c>
      <c r="C748" t="s">
        <v>946</v>
      </c>
      <c r="D748" t="s">
        <v>300</v>
      </c>
      <c r="E748" t="s">
        <v>933</v>
      </c>
      <c r="F748" s="4">
        <v>0.1</v>
      </c>
      <c r="G748" s="4">
        <v>0</v>
      </c>
      <c r="H748" s="4">
        <v>4.0902630000000002E-2</v>
      </c>
      <c r="I748" s="4">
        <v>0</v>
      </c>
      <c r="J748" s="4">
        <v>0.81805251000000001</v>
      </c>
      <c r="K748" s="4">
        <v>0</v>
      </c>
      <c r="L748" s="4">
        <v>0</v>
      </c>
      <c r="M748" s="8">
        <f t="shared" si="11"/>
        <v>0</v>
      </c>
      <c r="N748" t="str" cm="1">
        <f t="array" ref="N748">IFERROR(INDEX(Water!$C$4:$C$47,MATCH('PR24 - Water (CW3)'!C748,Water!$A$4:$A$47,0),), "")</f>
        <v>Water Framework Directive measure (water)</v>
      </c>
    </row>
    <row r="749" spans="1:14">
      <c r="A749" t="s">
        <v>285</v>
      </c>
      <c r="B749" t="s">
        <v>947</v>
      </c>
      <c r="C749" t="s">
        <v>948</v>
      </c>
      <c r="D749" t="s">
        <v>300</v>
      </c>
      <c r="E749" t="s">
        <v>933</v>
      </c>
      <c r="F749" s="4">
        <v>0</v>
      </c>
      <c r="G749" s="4">
        <v>0</v>
      </c>
      <c r="H749" s="4">
        <v>0</v>
      </c>
      <c r="I749" s="4">
        <v>0</v>
      </c>
      <c r="J749" s="4">
        <v>0</v>
      </c>
      <c r="K749" s="4">
        <v>0</v>
      </c>
      <c r="L749" s="4">
        <v>0</v>
      </c>
      <c r="M749" s="8">
        <f t="shared" si="11"/>
        <v>0</v>
      </c>
      <c r="N749" t="str" cm="1">
        <f t="array" ref="N749">IFERROR(INDEX(Water!$C$4:$C$47,MATCH('PR24 - Water (CW3)'!C749,Water!$A$4:$A$47,0),), "")</f>
        <v>Ecological improvements at abstractions (water)</v>
      </c>
    </row>
    <row r="750" spans="1:14">
      <c r="A750" t="s">
        <v>285</v>
      </c>
      <c r="B750" t="s">
        <v>949</v>
      </c>
      <c r="C750" t="s">
        <v>950</v>
      </c>
      <c r="D750" t="s">
        <v>300</v>
      </c>
      <c r="E750" t="s">
        <v>933</v>
      </c>
      <c r="F750" s="4">
        <v>0</v>
      </c>
      <c r="G750" s="4">
        <v>0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8">
        <f t="shared" si="11"/>
        <v>0</v>
      </c>
      <c r="N750" t="str" cm="1">
        <f t="array" ref="N750">IFERROR(INDEX(Water!$C$4:$C$47,MATCH('PR24 - Water (CW3)'!C750,Water!$A$4:$A$47,0),), "")</f>
        <v>N/A</v>
      </c>
    </row>
    <row r="751" spans="1:14">
      <c r="A751" t="s">
        <v>285</v>
      </c>
      <c r="B751" t="s">
        <v>951</v>
      </c>
      <c r="C751" t="s">
        <v>952</v>
      </c>
      <c r="D751" t="s">
        <v>300</v>
      </c>
      <c r="E751" t="s">
        <v>933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8">
        <f t="shared" si="11"/>
        <v>0</v>
      </c>
      <c r="N751" t="str" cm="1">
        <f t="array" ref="N751">IFERROR(INDEX(Water!$C$4:$C$47,MATCH('PR24 - Water (CW3)'!C751,Water!$A$4:$A$47,0),), "")</f>
        <v>N/A</v>
      </c>
    </row>
    <row r="752" spans="1:14">
      <c r="A752" t="s">
        <v>285</v>
      </c>
      <c r="B752" t="s">
        <v>953</v>
      </c>
      <c r="C752" t="s">
        <v>954</v>
      </c>
      <c r="D752" t="s">
        <v>300</v>
      </c>
      <c r="E752" t="s">
        <v>933</v>
      </c>
      <c r="F752" s="4">
        <v>0.28399999999999981</v>
      </c>
      <c r="G752" s="4">
        <v>0.4610000000000003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8">
        <f t="shared" si="11"/>
        <v>0.4610000000000003</v>
      </c>
      <c r="N752" t="str" cm="1">
        <f t="array" ref="N752">IFERROR(INDEX(Water!$C$4:$C$47,MATCH('PR24 - Water (CW3)'!C752,Water!$A$4:$A$47,0),), "")</f>
        <v>Ignore as captured under 'Investigations total'</v>
      </c>
    </row>
    <row r="753" spans="1:14">
      <c r="A753" t="s">
        <v>285</v>
      </c>
      <c r="B753" t="s">
        <v>955</v>
      </c>
      <c r="C753" t="s">
        <v>956</v>
      </c>
      <c r="D753" t="s">
        <v>300</v>
      </c>
      <c r="E753" t="s">
        <v>933</v>
      </c>
      <c r="F753" s="4">
        <v>0</v>
      </c>
      <c r="G753" s="4">
        <v>0</v>
      </c>
      <c r="H753" s="4">
        <v>0</v>
      </c>
      <c r="I753" s="4">
        <v>0</v>
      </c>
      <c r="J753" s="4">
        <v>0.125</v>
      </c>
      <c r="K753" s="4">
        <v>0.125</v>
      </c>
      <c r="L753" s="4">
        <v>0.125</v>
      </c>
      <c r="M753" s="8">
        <f t="shared" si="11"/>
        <v>0</v>
      </c>
      <c r="N753" t="str" cm="1">
        <f t="array" ref="N753">IFERROR(INDEX(Water!$C$4:$C$47,MATCH('PR24 - Water (CW3)'!C753,Water!$A$4:$A$47,0),), "")</f>
        <v>Ignore as captured under 'Investigations total'</v>
      </c>
    </row>
    <row r="754" spans="1:14">
      <c r="A754" t="s">
        <v>285</v>
      </c>
      <c r="B754" t="s">
        <v>957</v>
      </c>
      <c r="C754" t="s">
        <v>958</v>
      </c>
      <c r="D754" t="s">
        <v>300</v>
      </c>
      <c r="E754" t="s">
        <v>933</v>
      </c>
      <c r="F754" s="4">
        <v>0</v>
      </c>
      <c r="G754" s="4">
        <v>0</v>
      </c>
      <c r="H754" s="4">
        <v>0.46400000000000002</v>
      </c>
      <c r="I754" s="4">
        <v>0.57899999999999996</v>
      </c>
      <c r="J754" s="4">
        <v>0.28999999999999998</v>
      </c>
      <c r="K754" s="4">
        <v>0.28999999999999998</v>
      </c>
      <c r="L754" s="4">
        <v>0.28999999999999998</v>
      </c>
      <c r="M754" s="8">
        <f t="shared" si="11"/>
        <v>0</v>
      </c>
      <c r="N754" t="str" cm="1">
        <f t="array" ref="N754">IFERROR(INDEX(Water!$C$4:$C$47,MATCH('PR24 - Water (CW3)'!C754,Water!$A$4:$A$47,0),), "")</f>
        <v>Ignore as captured under 'Investigations total'</v>
      </c>
    </row>
    <row r="755" spans="1:14">
      <c r="A755" t="s">
        <v>285</v>
      </c>
      <c r="B755" t="s">
        <v>959</v>
      </c>
      <c r="C755" t="s">
        <v>960</v>
      </c>
      <c r="D755" t="s">
        <v>300</v>
      </c>
      <c r="E755" t="s">
        <v>933</v>
      </c>
      <c r="F755" s="4">
        <v>0.28399999999999981</v>
      </c>
      <c r="G755" s="4">
        <v>0.4610000000000003</v>
      </c>
      <c r="H755" s="4">
        <v>0.46400000000000002</v>
      </c>
      <c r="I755" s="4">
        <v>0.57899999999999996</v>
      </c>
      <c r="J755" s="4">
        <v>0.41499999999999998</v>
      </c>
      <c r="K755" s="4">
        <v>0.41499999999999998</v>
      </c>
      <c r="L755" s="4">
        <v>0.41499999999999998</v>
      </c>
      <c r="M755" s="8">
        <f t="shared" si="11"/>
        <v>0.4610000000000003</v>
      </c>
      <c r="N755" t="str" cm="1">
        <f t="array" ref="N755">IFERROR(INDEX(Water!$C$4:$C$47,MATCH('PR24 - Water (CW3)'!C755,Water!$A$4:$A$47,0),), "")</f>
        <v>Investigations (water)</v>
      </c>
    </row>
    <row r="756" spans="1:14">
      <c r="A756" t="s">
        <v>285</v>
      </c>
      <c r="B756" t="s">
        <v>961</v>
      </c>
      <c r="C756" t="s">
        <v>962</v>
      </c>
      <c r="D756" t="s">
        <v>300</v>
      </c>
      <c r="E756" t="s">
        <v>933</v>
      </c>
      <c r="F756" s="4">
        <v>1.3420000000000001</v>
      </c>
      <c r="G756" s="4">
        <v>0.65400000000000036</v>
      </c>
      <c r="H756" s="4">
        <v>1.779501549127819</v>
      </c>
      <c r="I756" s="4">
        <v>4.4510105458571401</v>
      </c>
      <c r="J756" s="4">
        <v>5.1050630558571397</v>
      </c>
      <c r="K756" s="4">
        <v>4.2870105458571404</v>
      </c>
      <c r="L756" s="4">
        <v>4.2870105458571404</v>
      </c>
      <c r="M756" s="8">
        <f t="shared" si="11"/>
        <v>0.65400000000000036</v>
      </c>
      <c r="N756" t="str" cm="1">
        <f t="array" ref="N756">IFERROR(INDEX(Water!$C$4:$C$47,MATCH('PR24 - Water (CW3)'!C756,Water!$A$4:$A$47,0),), "")</f>
        <v/>
      </c>
    </row>
    <row r="757" spans="1:14">
      <c r="A757" t="s">
        <v>285</v>
      </c>
      <c r="B757" t="s">
        <v>963</v>
      </c>
      <c r="C757" t="s">
        <v>964</v>
      </c>
      <c r="D757" t="s">
        <v>300</v>
      </c>
      <c r="E757" t="s">
        <v>933</v>
      </c>
      <c r="F757" s="4">
        <v>0.5</v>
      </c>
      <c r="G757" s="4">
        <v>5.6459999999999999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8">
        <f t="shared" si="11"/>
        <v>5.6459999999999999</v>
      </c>
      <c r="N757" t="str" cm="1">
        <f t="array" ref="N757">IFERROR(INDEX(Water!$C$4:$C$47,MATCH('PR24 - Water (CW3)'!C757,Water!$A$4:$A$47,0),), "")</f>
        <v>Supply-side improvements delivering benefits in 2020-2025 (water)</v>
      </c>
    </row>
    <row r="758" spans="1:14">
      <c r="A758" t="s">
        <v>285</v>
      </c>
      <c r="B758" t="s">
        <v>965</v>
      </c>
      <c r="C758" t="s">
        <v>966</v>
      </c>
      <c r="D758" t="s">
        <v>300</v>
      </c>
      <c r="E758" t="s">
        <v>933</v>
      </c>
      <c r="F758" s="4">
        <v>0.5</v>
      </c>
      <c r="G758" s="4">
        <v>0.33400000000000002</v>
      </c>
      <c r="H758" s="4">
        <v>2.6034423940517448</v>
      </c>
      <c r="I758" s="4">
        <v>2.6034423940517448</v>
      </c>
      <c r="J758" s="4">
        <v>2.6034423940517448</v>
      </c>
      <c r="K758" s="4">
        <v>2.6034423940517448</v>
      </c>
      <c r="L758" s="4">
        <v>2.6034423940517448</v>
      </c>
      <c r="M758" s="8">
        <f t="shared" si="11"/>
        <v>0.33400000000000002</v>
      </c>
      <c r="N758" t="str" cm="1">
        <f t="array" ref="N758">IFERROR(INDEX(Water!$C$4:$C$47,MATCH('PR24 - Water (CW3)'!C758,Water!$A$4:$A$47,0),), "")</f>
        <v>Demand-side improvements delivering benefits in 2020-2025 (excl leakage and metering) (water)</v>
      </c>
    </row>
    <row r="759" spans="1:14">
      <c r="A759" t="s">
        <v>285</v>
      </c>
      <c r="B759" t="s">
        <v>967</v>
      </c>
      <c r="C759" t="s">
        <v>968</v>
      </c>
      <c r="D759" t="s">
        <v>300</v>
      </c>
      <c r="E759" t="s">
        <v>933</v>
      </c>
      <c r="F759" s="4">
        <v>0</v>
      </c>
      <c r="G759" s="4">
        <v>0</v>
      </c>
      <c r="H759" s="4">
        <v>0.69721741736862097</v>
      </c>
      <c r="I759" s="4">
        <v>0.69721741736862097</v>
      </c>
      <c r="J759" s="4">
        <v>0.69721741736862097</v>
      </c>
      <c r="K759" s="4">
        <v>0.69721741736862097</v>
      </c>
      <c r="L759" s="4">
        <v>0.69721741736862097</v>
      </c>
      <c r="M759" s="8">
        <f t="shared" si="11"/>
        <v>0</v>
      </c>
      <c r="N759" t="str" cm="1">
        <f t="array" ref="N759">IFERROR(INDEX(Water!$C$4:$C$47,MATCH('PR24 - Water (CW3)'!C759,Water!$A$4:$A$47,0),), "")</f>
        <v>Leakage improvements delivering benefits in 2020-2025 (water)</v>
      </c>
    </row>
    <row r="760" spans="1:14">
      <c r="A760" t="s">
        <v>285</v>
      </c>
      <c r="B760" t="s">
        <v>969</v>
      </c>
      <c r="C760" t="s">
        <v>970</v>
      </c>
      <c r="D760" t="s">
        <v>300</v>
      </c>
      <c r="E760" t="s">
        <v>933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8">
        <f t="shared" si="11"/>
        <v>0</v>
      </c>
      <c r="N760" t="str" cm="1">
        <f t="array" ref="N760">IFERROR(INDEX(Water!$C$4:$C$47,MATCH('PR24 - Water (CW3)'!C760,Water!$A$4:$A$47,0),), "")</f>
        <v>Internal interconnectors delivering benefits in 2020-2025 (water)</v>
      </c>
    </row>
    <row r="761" spans="1:14">
      <c r="A761" t="s">
        <v>285</v>
      </c>
      <c r="B761" t="s">
        <v>971</v>
      </c>
      <c r="C761" t="s">
        <v>972</v>
      </c>
      <c r="D761" t="s">
        <v>300</v>
      </c>
      <c r="E761" t="s">
        <v>933</v>
      </c>
      <c r="F761" s="4">
        <v>0</v>
      </c>
      <c r="G761" s="4">
        <v>0</v>
      </c>
      <c r="H761" s="4">
        <v>0</v>
      </c>
      <c r="I761" s="4">
        <v>0.19453684086293749</v>
      </c>
      <c r="J761" s="4">
        <v>1.7748299650292829</v>
      </c>
      <c r="K761" s="4">
        <v>5.8336192010292827</v>
      </c>
      <c r="L761" s="4">
        <v>4.6243850511663451</v>
      </c>
      <c r="M761" s="8">
        <f t="shared" si="11"/>
        <v>0</v>
      </c>
      <c r="N761" t="str" cm="1">
        <f t="array" ref="N761">IFERROR(INDEX(Water!$C$4:$C$47,MATCH('PR24 - Water (CW3)'!C761,Water!$A$4:$A$47,0),), "")</f>
        <v>Supply demand balance improvements delivering benefits starting from 2026 (water)</v>
      </c>
    </row>
    <row r="762" spans="1:14">
      <c r="A762" t="s">
        <v>285</v>
      </c>
      <c r="B762" t="s">
        <v>973</v>
      </c>
      <c r="C762" t="s">
        <v>974</v>
      </c>
      <c r="D762" t="s">
        <v>300</v>
      </c>
      <c r="E762" t="s">
        <v>933</v>
      </c>
      <c r="F762" s="4">
        <v>4.6139999999999999</v>
      </c>
      <c r="G762" s="4">
        <v>13.467000000000001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8">
        <f t="shared" si="11"/>
        <v>13.467000000000001</v>
      </c>
      <c r="N762" t="str" cm="1">
        <f t="array" ref="N762">IFERROR(INDEX(Water!$C$4:$C$47,MATCH('PR24 - Water (CW3)'!C762,Water!$A$4:$A$47,0),), "")</f>
        <v>Strategic regional water resources (water)</v>
      </c>
    </row>
    <row r="763" spans="1:14">
      <c r="A763" t="s">
        <v>285</v>
      </c>
      <c r="B763" t="s">
        <v>975</v>
      </c>
      <c r="C763" t="s">
        <v>976</v>
      </c>
      <c r="D763" t="s">
        <v>300</v>
      </c>
      <c r="E763" t="s">
        <v>933</v>
      </c>
      <c r="F763" s="4">
        <v>5.6139999999999999</v>
      </c>
      <c r="G763" s="4">
        <v>19.447000000000003</v>
      </c>
      <c r="H763" s="4">
        <v>3.300659811420366</v>
      </c>
      <c r="I763" s="4">
        <v>3.4951966522833029</v>
      </c>
      <c r="J763" s="4">
        <v>5.0754897764496487</v>
      </c>
      <c r="K763" s="4">
        <v>9.1342790124496496</v>
      </c>
      <c r="L763" s="4">
        <v>7.9250448625867111</v>
      </c>
      <c r="M763" s="8">
        <f t="shared" si="11"/>
        <v>19.447000000000003</v>
      </c>
      <c r="N763" t="str" cm="1">
        <f t="array" ref="N763">IFERROR(INDEX(Water!$C$4:$C$47,MATCH('PR24 - Water (CW3)'!C763,Water!$A$4:$A$47,0),), "")</f>
        <v/>
      </c>
    </row>
    <row r="764" spans="1:14">
      <c r="A764" t="s">
        <v>285</v>
      </c>
      <c r="B764" t="s">
        <v>977</v>
      </c>
      <c r="C764" t="s">
        <v>978</v>
      </c>
      <c r="D764" t="s">
        <v>300</v>
      </c>
      <c r="E764" t="s">
        <v>933</v>
      </c>
      <c r="F764" s="4">
        <v>1.9219999999999999</v>
      </c>
      <c r="G764" s="4">
        <v>1.9219999999999999</v>
      </c>
      <c r="H764" s="4">
        <v>2.52</v>
      </c>
      <c r="I764" s="4">
        <v>2.52</v>
      </c>
      <c r="J764" s="4">
        <v>2.52</v>
      </c>
      <c r="K764" s="4">
        <v>2.52</v>
      </c>
      <c r="L764" s="4">
        <v>2.52</v>
      </c>
      <c r="M764" s="8">
        <f t="shared" si="11"/>
        <v>1.9219999999999999</v>
      </c>
      <c r="N764" t="str" cm="1">
        <f t="array" ref="N764">IFERROR(INDEX(Water!$C$4:$C$47,MATCH('PR24 - Water (CW3)'!C764,Water!$A$4:$A$47,0),), "")</f>
        <v>Ignore as captured under 'Total metering expenditure'</v>
      </c>
    </row>
    <row r="765" spans="1:14">
      <c r="A765" t="s">
        <v>285</v>
      </c>
      <c r="B765" t="s">
        <v>979</v>
      </c>
      <c r="C765" t="s">
        <v>980</v>
      </c>
      <c r="D765" t="s">
        <v>300</v>
      </c>
      <c r="E765" t="s">
        <v>933</v>
      </c>
      <c r="F765" s="4">
        <v>0.20599999999999999</v>
      </c>
      <c r="G765" s="4">
        <v>0.41899999999999998</v>
      </c>
      <c r="H765" s="4">
        <v>3.702</v>
      </c>
      <c r="I765" s="4">
        <v>3.702</v>
      </c>
      <c r="J765" s="4">
        <v>3.702</v>
      </c>
      <c r="K765" s="4">
        <v>3.702</v>
      </c>
      <c r="L765" s="4">
        <v>3.702</v>
      </c>
      <c r="M765" s="8">
        <f t="shared" si="11"/>
        <v>0.41899999999999998</v>
      </c>
      <c r="N765" t="str" cm="1">
        <f t="array" ref="N765">IFERROR(INDEX(Water!$C$4:$C$47,MATCH('PR24 - Water (CW3)'!C765,Water!$A$4:$A$47,0),), "")</f>
        <v>Ignore as captured under 'Total metering expenditure'</v>
      </c>
    </row>
    <row r="766" spans="1:14">
      <c r="A766" t="s">
        <v>285</v>
      </c>
      <c r="B766" t="s">
        <v>981</v>
      </c>
      <c r="C766" t="s">
        <v>982</v>
      </c>
      <c r="D766" t="s">
        <v>300</v>
      </c>
      <c r="E766" t="s">
        <v>933</v>
      </c>
      <c r="F766" s="4">
        <v>3.7999999999999999E-2</v>
      </c>
      <c r="G766" s="4">
        <v>3.7999999999999999E-2</v>
      </c>
      <c r="H766" s="4">
        <v>0.36264000000000002</v>
      </c>
      <c r="I766" s="4">
        <v>0.36264000000000002</v>
      </c>
      <c r="J766" s="4">
        <v>0.36264000000000002</v>
      </c>
      <c r="K766" s="4">
        <v>0.36264000000000002</v>
      </c>
      <c r="L766" s="4">
        <v>0.36264000000000002</v>
      </c>
      <c r="M766" s="8">
        <f t="shared" si="11"/>
        <v>3.7999999999999999E-2</v>
      </c>
      <c r="N766" t="str" cm="1">
        <f t="array" ref="N766">IFERROR(INDEX(Water!$C$4:$C$47,MATCH('PR24 - Water (CW3)'!C766,Water!$A$4:$A$47,0),), "")</f>
        <v>Ignore as captured under 'Total metering expenditure'</v>
      </c>
    </row>
    <row r="767" spans="1:14">
      <c r="A767" t="s">
        <v>285</v>
      </c>
      <c r="B767" t="s">
        <v>983</v>
      </c>
      <c r="C767" t="s">
        <v>984</v>
      </c>
      <c r="D767" t="s">
        <v>300</v>
      </c>
      <c r="E767" t="s">
        <v>933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8">
        <f t="shared" si="11"/>
        <v>0</v>
      </c>
      <c r="N767" t="str" cm="1">
        <f t="array" ref="N767">IFERROR(INDEX(Water!$C$4:$C$47,MATCH('PR24 - Water (CW3)'!C767,Water!$A$4:$A$47,0),), "")</f>
        <v>Ignore as captured under 'Total metering expenditure'</v>
      </c>
    </row>
    <row r="768" spans="1:14">
      <c r="A768" t="s">
        <v>285</v>
      </c>
      <c r="B768" t="s">
        <v>985</v>
      </c>
      <c r="C768" t="s">
        <v>986</v>
      </c>
      <c r="D768" t="s">
        <v>300</v>
      </c>
      <c r="E768" t="s">
        <v>933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8">
        <f t="shared" si="11"/>
        <v>0</v>
      </c>
      <c r="N768" t="str" cm="1">
        <f t="array" ref="N768">IFERROR(INDEX(Water!$C$4:$C$47,MATCH('PR24 - Water (CW3)'!C768,Water!$A$4:$A$47,0),), "")</f>
        <v>Ignore as captured under 'Total metering expenditure'</v>
      </c>
    </row>
    <row r="769" spans="1:14">
      <c r="A769" t="s">
        <v>285</v>
      </c>
      <c r="B769" t="s">
        <v>987</v>
      </c>
      <c r="C769" t="s">
        <v>988</v>
      </c>
      <c r="D769" t="s">
        <v>300</v>
      </c>
      <c r="E769" t="s">
        <v>933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8">
        <f t="shared" si="11"/>
        <v>0</v>
      </c>
      <c r="N769" t="str" cm="1">
        <f t="array" ref="N769">IFERROR(INDEX(Water!$C$4:$C$47,MATCH('PR24 - Water (CW3)'!C769,Water!$A$4:$A$47,0),), "")</f>
        <v>Ignore as captured under 'Total metering expenditure'</v>
      </c>
    </row>
    <row r="770" spans="1:14">
      <c r="A770" t="s">
        <v>285</v>
      </c>
      <c r="B770" t="s">
        <v>989</v>
      </c>
      <c r="C770" t="s">
        <v>990</v>
      </c>
      <c r="D770" t="s">
        <v>300</v>
      </c>
      <c r="E770" t="s">
        <v>933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0</v>
      </c>
      <c r="M770" s="8">
        <f t="shared" si="11"/>
        <v>0</v>
      </c>
      <c r="N770" t="str" cm="1">
        <f t="array" ref="N770">IFERROR(INDEX(Water!$C$4:$C$47,MATCH('PR24 - Water (CW3)'!C770,Water!$A$4:$A$47,0),), "")</f>
        <v>Ignore as captured under 'Total metering expenditure'</v>
      </c>
    </row>
    <row r="771" spans="1:14">
      <c r="A771" t="s">
        <v>285</v>
      </c>
      <c r="B771" t="s">
        <v>991</v>
      </c>
      <c r="C771" t="s">
        <v>992</v>
      </c>
      <c r="D771" t="s">
        <v>300</v>
      </c>
      <c r="E771" t="s">
        <v>933</v>
      </c>
      <c r="F771" s="4">
        <v>0</v>
      </c>
      <c r="G771" s="4">
        <v>0</v>
      </c>
      <c r="H771" s="4">
        <v>0.32344000000000001</v>
      </c>
      <c r="I771" s="4">
        <v>0.32344000000000001</v>
      </c>
      <c r="J771" s="4">
        <v>0.32344000000000001</v>
      </c>
      <c r="K771" s="4">
        <v>0.32344000000000001</v>
      </c>
      <c r="L771" s="4">
        <v>0.32344000000000001</v>
      </c>
      <c r="M771" s="8">
        <f t="shared" si="11"/>
        <v>0</v>
      </c>
      <c r="N771" t="str" cm="1">
        <f t="array" ref="N771">IFERROR(INDEX(Water!$C$4:$C$47,MATCH('PR24 - Water (CW3)'!C771,Water!$A$4:$A$47,0),), "")</f>
        <v>Ignore as captured under 'Total metering expenditure'</v>
      </c>
    </row>
    <row r="772" spans="1:14">
      <c r="A772" t="s">
        <v>285</v>
      </c>
      <c r="B772" t="s">
        <v>993</v>
      </c>
      <c r="C772" t="s">
        <v>994</v>
      </c>
      <c r="D772" t="s">
        <v>300</v>
      </c>
      <c r="E772" t="s">
        <v>933</v>
      </c>
      <c r="F772" s="4">
        <v>0</v>
      </c>
      <c r="G772" s="4">
        <v>0</v>
      </c>
      <c r="H772" s="4">
        <v>0.15748999999999999</v>
      </c>
      <c r="I772" s="4">
        <v>0.15748999999999999</v>
      </c>
      <c r="J772" s="4">
        <v>0.15748999999999999</v>
      </c>
      <c r="K772" s="4">
        <v>0.15748999999999999</v>
      </c>
      <c r="L772" s="4">
        <v>0.15748999999999999</v>
      </c>
      <c r="M772" s="8">
        <f t="shared" si="11"/>
        <v>0</v>
      </c>
      <c r="N772" t="str" cm="1">
        <f t="array" ref="N772">IFERROR(INDEX(Water!$C$4:$C$47,MATCH('PR24 - Water (CW3)'!C772,Water!$A$4:$A$47,0),), "")</f>
        <v>Ignore as captured under 'Total metering expenditure'</v>
      </c>
    </row>
    <row r="773" spans="1:14">
      <c r="A773" t="s">
        <v>285</v>
      </c>
      <c r="B773" t="s">
        <v>995</v>
      </c>
      <c r="C773" t="s">
        <v>996</v>
      </c>
      <c r="D773" t="s">
        <v>300</v>
      </c>
      <c r="E773" t="s">
        <v>933</v>
      </c>
      <c r="F773" s="4">
        <v>0</v>
      </c>
      <c r="G773" s="4">
        <v>0</v>
      </c>
      <c r="H773" s="4">
        <v>0.57216489194160947</v>
      </c>
      <c r="I773" s="4">
        <v>0.43770789194160942</v>
      </c>
      <c r="J773" s="4">
        <v>0</v>
      </c>
      <c r="K773" s="4">
        <v>0</v>
      </c>
      <c r="L773" s="4">
        <v>0</v>
      </c>
      <c r="M773" s="8">
        <f t="shared" si="11"/>
        <v>0</v>
      </c>
      <c r="N773" t="str" cm="1">
        <f t="array" ref="N773">IFERROR(INDEX(Water!$C$4:$C$47,MATCH('PR24 - Water (CW3)'!C773,Water!$A$4:$A$47,0),), "")</f>
        <v>Ignore as captured under 'Total metering expenditure'</v>
      </c>
    </row>
    <row r="774" spans="1:14">
      <c r="A774" t="s">
        <v>285</v>
      </c>
      <c r="B774" t="s">
        <v>997</v>
      </c>
      <c r="C774" t="s">
        <v>998</v>
      </c>
      <c r="D774" t="s">
        <v>300</v>
      </c>
      <c r="E774" t="s">
        <v>933</v>
      </c>
      <c r="F774" s="4">
        <v>2.1659999999999999</v>
      </c>
      <c r="G774" s="4">
        <v>2.3789999999999996</v>
      </c>
      <c r="H774" s="4">
        <v>7.6377348919416086</v>
      </c>
      <c r="I774" s="4">
        <v>7.5032778919416083</v>
      </c>
      <c r="J774" s="4">
        <v>7.0655699999999992</v>
      </c>
      <c r="K774" s="4">
        <v>7.0655699999999992</v>
      </c>
      <c r="L774" s="4">
        <v>7.0655699999999992</v>
      </c>
      <c r="M774" s="8">
        <f t="shared" si="11"/>
        <v>2.3789999999999996</v>
      </c>
      <c r="N774" t="str" cm="1">
        <f t="array" ref="N774">IFERROR(INDEX(Water!$C$4:$C$47,MATCH('PR24 - Water (CW3)'!C774,Water!$A$4:$A$47,0),), "")</f>
        <v>Total metering expenditure  (water)</v>
      </c>
    </row>
    <row r="775" spans="1:14">
      <c r="A775" t="s">
        <v>285</v>
      </c>
      <c r="B775" t="s">
        <v>999</v>
      </c>
      <c r="C775" t="s">
        <v>1000</v>
      </c>
      <c r="D775" t="s">
        <v>300</v>
      </c>
      <c r="E775" t="s">
        <v>933</v>
      </c>
      <c r="F775" s="4">
        <v>30.163</v>
      </c>
      <c r="G775" s="4">
        <v>7.5660000000000007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8">
        <f t="shared" si="11"/>
        <v>7.5660000000000007</v>
      </c>
      <c r="N775" t="str" cm="1">
        <f t="array" ref="N775">IFERROR(INDEX(Water!$C$4:$C$47,MATCH('PR24 - Water (CW3)'!C775,Water!$A$4:$A$47,0),), "")</f>
        <v>Improvments to taste, odour and colour (water)</v>
      </c>
    </row>
    <row r="776" spans="1:14">
      <c r="A776" t="s">
        <v>285</v>
      </c>
      <c r="B776" t="s">
        <v>1001</v>
      </c>
      <c r="C776" t="s">
        <v>1002</v>
      </c>
      <c r="D776" t="s">
        <v>300</v>
      </c>
      <c r="E776" t="s">
        <v>933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8">
        <f t="shared" ref="M776:M834" si="12">SUM(G776)</f>
        <v>0</v>
      </c>
      <c r="N776" t="str" cm="1">
        <f t="array" ref="N776">IFERROR(INDEX(Water!$C$4:$C$47,MATCH('PR24 - Water (CW3)'!C776,Water!$A$4:$A$47,0),), "")</f>
        <v>Improvments to taste, odour and colour (water)</v>
      </c>
    </row>
    <row r="777" spans="1:14">
      <c r="A777" t="s">
        <v>285</v>
      </c>
      <c r="B777" t="s">
        <v>1003</v>
      </c>
      <c r="C777" t="s">
        <v>1004</v>
      </c>
      <c r="D777" t="s">
        <v>300</v>
      </c>
      <c r="E777" t="s">
        <v>933</v>
      </c>
      <c r="F777" s="4">
        <v>0</v>
      </c>
      <c r="G777" s="4">
        <v>0</v>
      </c>
      <c r="H777" s="4">
        <v>2.9018772437445581</v>
      </c>
      <c r="I777" s="4">
        <v>7.5480854430968858</v>
      </c>
      <c r="J777" s="4">
        <v>5.9555757006177457</v>
      </c>
      <c r="K777" s="4">
        <v>8.0904604186186564</v>
      </c>
      <c r="L777" s="4">
        <v>3.5727354462617078</v>
      </c>
      <c r="M777" s="8">
        <f t="shared" si="12"/>
        <v>0</v>
      </c>
      <c r="N777" t="str" cm="1">
        <f t="array" ref="N777">IFERROR(INDEX(Water!$C$4:$C$47,MATCH('PR24 - Water (CW3)'!C777,Water!$A$4:$A$47,0),), "")</f>
        <v>Addressing raw water deterioration (total) (water)</v>
      </c>
    </row>
    <row r="778" spans="1:14">
      <c r="A778" t="s">
        <v>285</v>
      </c>
      <c r="B778" t="s">
        <v>1005</v>
      </c>
      <c r="C778" t="s">
        <v>1006</v>
      </c>
      <c r="D778" t="s">
        <v>300</v>
      </c>
      <c r="E778" t="s">
        <v>933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0</v>
      </c>
      <c r="L778" s="4">
        <v>0</v>
      </c>
      <c r="M778" s="8">
        <f t="shared" si="12"/>
        <v>0</v>
      </c>
      <c r="N778" t="str" cm="1">
        <f t="array" ref="N778">IFERROR(INDEX(Water!$C$4:$C$47,MATCH('PR24 - Water (CW3)'!C778,Water!$A$4:$A$47,0),), "")</f>
        <v>Addressing raw water deterioration (total) (water)</v>
      </c>
    </row>
    <row r="779" spans="1:14">
      <c r="A779" t="s">
        <v>285</v>
      </c>
      <c r="B779" t="s">
        <v>1007</v>
      </c>
      <c r="C779" t="s">
        <v>1008</v>
      </c>
      <c r="D779" t="s">
        <v>300</v>
      </c>
      <c r="E779" t="s">
        <v>933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8">
        <f t="shared" si="12"/>
        <v>0</v>
      </c>
      <c r="N779" t="str" cm="1">
        <f t="array" ref="N779">IFERROR(INDEX(Water!$C$4:$C$47,MATCH('PR24 - Water (CW3)'!C779,Water!$A$4:$A$47,0),), "")</f>
        <v>Meeting lead standards (Total) (water)</v>
      </c>
    </row>
    <row r="780" spans="1:14">
      <c r="A780" t="s">
        <v>285</v>
      </c>
      <c r="B780" t="s">
        <v>1009</v>
      </c>
      <c r="C780" t="s">
        <v>1010</v>
      </c>
      <c r="D780" t="s">
        <v>300</v>
      </c>
      <c r="E780" t="s">
        <v>933</v>
      </c>
      <c r="F780" s="4">
        <v>0.7</v>
      </c>
      <c r="G780" s="4">
        <v>0.15</v>
      </c>
      <c r="H780" s="4">
        <v>0.44508315677664378</v>
      </c>
      <c r="I780" s="4">
        <v>0.88112139677664381</v>
      </c>
      <c r="J780" s="4">
        <v>1.8035643967766439</v>
      </c>
      <c r="K780" s="4">
        <v>0.44508315677664378</v>
      </c>
      <c r="L780" s="4">
        <v>0.44508315677664378</v>
      </c>
      <c r="M780" s="8">
        <f t="shared" si="12"/>
        <v>0.15</v>
      </c>
      <c r="N780" t="str" cm="1">
        <f t="array" ref="N780">IFERROR(INDEX(Water!$C$4:$C$47,MATCH('PR24 - Water (CW3)'!C780,Water!$A$4:$A$47,0),), "")</f>
        <v>Meeting lead standards (Total) (water)</v>
      </c>
    </row>
    <row r="781" spans="1:14">
      <c r="A781" t="s">
        <v>285</v>
      </c>
      <c r="B781" t="s">
        <v>1011</v>
      </c>
      <c r="C781" t="s">
        <v>1012</v>
      </c>
      <c r="D781" t="s">
        <v>300</v>
      </c>
      <c r="E781" t="s">
        <v>933</v>
      </c>
      <c r="F781" s="4">
        <v>0</v>
      </c>
      <c r="G781" s="4">
        <v>0</v>
      </c>
      <c r="H781" s="4">
        <v>0.27</v>
      </c>
      <c r="I781" s="4">
        <v>0.70603824000000004</v>
      </c>
      <c r="J781" s="4">
        <v>1.6284812399999999</v>
      </c>
      <c r="K781" s="4">
        <v>0.27</v>
      </c>
      <c r="L781" s="4">
        <v>0.27</v>
      </c>
      <c r="M781" s="8">
        <f t="shared" si="12"/>
        <v>0</v>
      </c>
      <c r="N781" t="str" cm="1">
        <f t="array" ref="N781">IFERROR(INDEX(Water!$C$4:$C$47,MATCH('PR24 - Water (CW3)'!C781,Water!$A$4:$A$47,0),), "")</f>
        <v>Meeting lead standards (Total) (water)</v>
      </c>
    </row>
    <row r="782" spans="1:14">
      <c r="A782" t="s">
        <v>285</v>
      </c>
      <c r="B782" t="s">
        <v>1013</v>
      </c>
      <c r="C782" t="s">
        <v>1014</v>
      </c>
      <c r="D782" t="s">
        <v>300</v>
      </c>
      <c r="E782" t="s">
        <v>933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8">
        <f t="shared" si="12"/>
        <v>0</v>
      </c>
      <c r="N782" t="str" cm="1">
        <f t="array" ref="N782">IFERROR(INDEX(Water!$C$4:$C$47,MATCH('PR24 - Water (CW3)'!C782,Water!$A$4:$A$47,0),), "")</f>
        <v>Meeting lead standards (Total) (water)</v>
      </c>
    </row>
    <row r="783" spans="1:14">
      <c r="A783" t="s">
        <v>285</v>
      </c>
      <c r="B783" t="s">
        <v>1015</v>
      </c>
      <c r="C783" t="s">
        <v>1016</v>
      </c>
      <c r="D783" t="s">
        <v>300</v>
      </c>
      <c r="E783" t="s">
        <v>933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8">
        <f t="shared" si="12"/>
        <v>0</v>
      </c>
      <c r="N783" t="str" cm="1">
        <f t="array" ref="N783">IFERROR(INDEX(Water!$C$4:$C$47,MATCH('PR24 - Water (CW3)'!C783,Water!$A$4:$A$47,0),), "")</f>
        <v>Meeting lead standards (Total) (water)</v>
      </c>
    </row>
    <row r="784" spans="1:14">
      <c r="A784" t="s">
        <v>285</v>
      </c>
      <c r="B784" t="s">
        <v>1017</v>
      </c>
      <c r="C784" t="s">
        <v>1018</v>
      </c>
      <c r="D784" t="s">
        <v>300</v>
      </c>
      <c r="E784" t="s">
        <v>933</v>
      </c>
      <c r="F784" s="4">
        <v>0.68</v>
      </c>
      <c r="G784" s="4">
        <v>0</v>
      </c>
      <c r="H784" s="4">
        <v>2.1515509281572789</v>
      </c>
      <c r="I784" s="4">
        <v>2.5690560303101782</v>
      </c>
      <c r="J784" s="4">
        <v>5.8645820983977401</v>
      </c>
      <c r="K784" s="4">
        <v>5.4522410053027857</v>
      </c>
      <c r="L784" s="4">
        <v>3.1422069096810201</v>
      </c>
      <c r="M784" s="8">
        <f t="shared" si="12"/>
        <v>0</v>
      </c>
      <c r="N784" t="str" cm="1">
        <f t="array" ref="N784">IFERROR(INDEX(Water!$C$4:$C$47,MATCH('PR24 - Water (CW3)'!C784,Water!$A$4:$A$47,0),), "")</f>
        <v>Enhancing resilience to low probability high consequence events (water)</v>
      </c>
    </row>
    <row r="785" spans="1:14">
      <c r="A785" t="s">
        <v>285</v>
      </c>
      <c r="B785" t="s">
        <v>1019</v>
      </c>
      <c r="C785" t="s">
        <v>1020</v>
      </c>
      <c r="D785" t="s">
        <v>300</v>
      </c>
      <c r="E785" t="s">
        <v>933</v>
      </c>
      <c r="F785" s="4">
        <v>0</v>
      </c>
      <c r="G785" s="4">
        <v>0</v>
      </c>
      <c r="H785" s="4">
        <v>0.1052833382750218</v>
      </c>
      <c r="I785" s="4">
        <v>0.1052833382750218</v>
      </c>
      <c r="J785" s="4">
        <v>0.1052833382750218</v>
      </c>
      <c r="K785" s="4">
        <v>0.1052833382750218</v>
      </c>
      <c r="L785" s="4">
        <v>0.1052833382750218</v>
      </c>
      <c r="M785" s="8">
        <f t="shared" si="12"/>
        <v>0</v>
      </c>
      <c r="N785" t="str" cm="1">
        <f t="array" ref="N785">IFERROR(INDEX(Water!$C$4:$C$47,MATCH('PR24 - Water (CW3)'!C785,Water!$A$4:$A$47,0),), "")</f>
        <v>Security - SEMD (water)</v>
      </c>
    </row>
    <row r="786" spans="1:14">
      <c r="A786" t="s">
        <v>285</v>
      </c>
      <c r="B786" t="s">
        <v>1021</v>
      </c>
      <c r="C786" t="s">
        <v>1022</v>
      </c>
      <c r="D786" t="s">
        <v>300</v>
      </c>
      <c r="E786" t="s">
        <v>933</v>
      </c>
      <c r="F786" s="4">
        <v>0</v>
      </c>
      <c r="G786" s="4">
        <v>0</v>
      </c>
      <c r="H786" s="4">
        <v>1.002211</v>
      </c>
      <c r="I786" s="4">
        <v>1.7522979999999999</v>
      </c>
      <c r="J786" s="4">
        <v>0</v>
      </c>
      <c r="K786" s="4">
        <v>0</v>
      </c>
      <c r="L786" s="4">
        <v>0</v>
      </c>
      <c r="M786" s="8">
        <f t="shared" si="12"/>
        <v>0</v>
      </c>
      <c r="N786" t="str" cm="1">
        <f t="array" ref="N786">IFERROR(INDEX(Water!$C$4:$C$47,MATCH('PR24 - Water (CW3)'!C786,Water!$A$4:$A$47,0),), "")</f>
        <v>Security - Non-SEMD (water)</v>
      </c>
    </row>
    <row r="787" spans="1:14">
      <c r="A787" t="s">
        <v>285</v>
      </c>
      <c r="B787" t="s">
        <v>1023</v>
      </c>
      <c r="C787" t="s">
        <v>1024</v>
      </c>
      <c r="D787" t="s">
        <v>300</v>
      </c>
      <c r="E787" t="s">
        <v>933</v>
      </c>
      <c r="F787" s="4">
        <v>0</v>
      </c>
      <c r="G787" s="4">
        <v>0</v>
      </c>
      <c r="H787" s="4">
        <v>0</v>
      </c>
      <c r="I787" s="4">
        <v>0</v>
      </c>
      <c r="J787" s="4">
        <v>1.7583852400506379</v>
      </c>
      <c r="K787" s="4">
        <v>5.4783852400506383</v>
      </c>
      <c r="L787" s="4">
        <v>0</v>
      </c>
      <c r="M787" s="8">
        <f t="shared" si="12"/>
        <v>0</v>
      </c>
      <c r="N787" t="str" cm="1">
        <f t="array" ref="N787">IFERROR(INDEX(Water!$C$4:$C$47,MATCH('PR24 - Water (CW3)'!C787,Water!$A$4:$A$47,0),), "")</f>
        <v>N/A</v>
      </c>
    </row>
    <row r="788" spans="1:14">
      <c r="A788" t="s">
        <v>285</v>
      </c>
      <c r="B788" t="s">
        <v>1025</v>
      </c>
      <c r="C788" t="s">
        <v>1026</v>
      </c>
      <c r="D788" t="s">
        <v>300</v>
      </c>
      <c r="E788" t="s">
        <v>933</v>
      </c>
      <c r="F788" s="4">
        <v>41.103999999999999</v>
      </c>
      <c r="G788" s="4">
        <v>30.196000000000005</v>
      </c>
      <c r="H788" s="4">
        <v>19.593901919443301</v>
      </c>
      <c r="I788" s="4">
        <v>29.011367538540782</v>
      </c>
      <c r="J788" s="4">
        <v>34.361994846424579</v>
      </c>
      <c r="K788" s="4">
        <v>40.328312717330533</v>
      </c>
      <c r="L788" s="4">
        <v>26.812934259438251</v>
      </c>
      <c r="M788" s="8">
        <f t="shared" si="12"/>
        <v>30.196000000000005</v>
      </c>
      <c r="N788" t="str" cm="1">
        <f t="array" ref="N788">IFERROR(INDEX(Water!$C$4:$C$47,MATCH('PR24 - Water (CW3)'!C788,Water!$A$4:$A$47,0),), "")</f>
        <v/>
      </c>
    </row>
    <row r="789" spans="1:14">
      <c r="A789" t="s">
        <v>286</v>
      </c>
      <c r="B789" t="s">
        <v>935</v>
      </c>
      <c r="C789" t="s">
        <v>936</v>
      </c>
      <c r="D789" t="s">
        <v>300</v>
      </c>
      <c r="E789" t="s">
        <v>933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8">
        <f t="shared" si="12"/>
        <v>0</v>
      </c>
      <c r="N789" t="str" cm="1">
        <f t="array" ref="N789">IFERROR(INDEX(Water!$C$4:$C$47,MATCH('PR24 - Water (CW3)'!C789,Water!$A$4:$A$47,0),), "")</f>
        <v>Ecological improvements at abstractions (water)</v>
      </c>
    </row>
    <row r="790" spans="1:14">
      <c r="A790" t="s">
        <v>286</v>
      </c>
      <c r="B790" t="s">
        <v>937</v>
      </c>
      <c r="C790" t="s">
        <v>938</v>
      </c>
      <c r="D790" t="s">
        <v>300</v>
      </c>
      <c r="E790" t="s">
        <v>933</v>
      </c>
      <c r="F790" s="4">
        <v>0</v>
      </c>
      <c r="G790" s="4">
        <v>0</v>
      </c>
      <c r="H790" s="4">
        <v>0.25</v>
      </c>
      <c r="I790" s="4">
        <v>0.751</v>
      </c>
      <c r="J790" s="4">
        <v>1</v>
      </c>
      <c r="K790" s="4">
        <v>0</v>
      </c>
      <c r="L790" s="4">
        <v>0</v>
      </c>
      <c r="M790" s="8">
        <f t="shared" si="12"/>
        <v>0</v>
      </c>
      <c r="N790" t="str" cm="1">
        <f t="array" ref="N790">IFERROR(INDEX(Water!$C$4:$C$47,MATCH('PR24 - Water (CW3)'!C790,Water!$A$4:$A$47,0),), "")</f>
        <v>Eels Regulations (measures at intakes) (water)</v>
      </c>
    </row>
    <row r="791" spans="1:14">
      <c r="A791" t="s">
        <v>286</v>
      </c>
      <c r="B791" t="s">
        <v>939</v>
      </c>
      <c r="C791" t="s">
        <v>940</v>
      </c>
      <c r="D791" t="s">
        <v>300</v>
      </c>
      <c r="E791" t="s">
        <v>933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8">
        <f t="shared" si="12"/>
        <v>0</v>
      </c>
      <c r="N791" t="str" cm="1">
        <f t="array" ref="N791">IFERROR(INDEX(Water!$C$4:$C$47,MATCH('PR24 - Water (CW3)'!C791,Water!$A$4:$A$47,0),), "")</f>
        <v>Eels Regulations (measures at intakes) (water)</v>
      </c>
    </row>
    <row r="792" spans="1:14">
      <c r="A792" t="s">
        <v>286</v>
      </c>
      <c r="B792" t="s">
        <v>941</v>
      </c>
      <c r="C792" t="s">
        <v>942</v>
      </c>
      <c r="D792" t="s">
        <v>300</v>
      </c>
      <c r="E792" t="s">
        <v>933</v>
      </c>
      <c r="F792" s="4">
        <v>0</v>
      </c>
      <c r="G792" s="4">
        <v>0</v>
      </c>
      <c r="H792" s="4">
        <v>0.04</v>
      </c>
      <c r="I792" s="4">
        <v>0.04</v>
      </c>
      <c r="J792" s="4">
        <v>0.06</v>
      </c>
      <c r="K792" s="4">
        <v>5.5E-2</v>
      </c>
      <c r="L792" s="4">
        <v>1.4999999999999999E-2</v>
      </c>
      <c r="M792" s="8">
        <f t="shared" si="12"/>
        <v>0</v>
      </c>
      <c r="N792" t="str" cm="1">
        <f t="array" ref="N792">IFERROR(INDEX(Water!$C$4:$C$47,MATCH('PR24 - Water (CW3)'!C792,Water!$A$4:$A$47,0),), "")</f>
        <v>Invasive Non Native Species (water)</v>
      </c>
    </row>
    <row r="793" spans="1:14">
      <c r="A793" t="s">
        <v>286</v>
      </c>
      <c r="B793" t="s">
        <v>943</v>
      </c>
      <c r="C793" t="s">
        <v>944</v>
      </c>
      <c r="D793" t="s">
        <v>300</v>
      </c>
      <c r="E793" t="s">
        <v>933</v>
      </c>
      <c r="F793" s="4">
        <v>0</v>
      </c>
      <c r="G793" s="4">
        <v>0</v>
      </c>
      <c r="H793" s="4">
        <v>0.09</v>
      </c>
      <c r="I793" s="4">
        <v>0.09</v>
      </c>
      <c r="J793" s="4">
        <v>0.09</v>
      </c>
      <c r="K793" s="4">
        <v>0.09</v>
      </c>
      <c r="L793" s="4">
        <v>0.09</v>
      </c>
      <c r="M793" s="8">
        <f t="shared" si="12"/>
        <v>0</v>
      </c>
      <c r="N793" t="str" cm="1">
        <f t="array" ref="N793">IFERROR(INDEX(Water!$C$4:$C$47,MATCH('PR24 - Water (CW3)'!C793,Water!$A$4:$A$47,0),), "")</f>
        <v>Drinking Water Protected Areas (schemes) (water)</v>
      </c>
    </row>
    <row r="794" spans="1:14">
      <c r="A794" t="s">
        <v>286</v>
      </c>
      <c r="B794" t="s">
        <v>945</v>
      </c>
      <c r="C794" t="s">
        <v>946</v>
      </c>
      <c r="D794" t="s">
        <v>300</v>
      </c>
      <c r="E794" t="s">
        <v>933</v>
      </c>
      <c r="F794" s="4">
        <v>0</v>
      </c>
      <c r="G794" s="4">
        <v>0</v>
      </c>
      <c r="H794" s="4">
        <v>0</v>
      </c>
      <c r="I794" s="4">
        <v>0</v>
      </c>
      <c r="J794" s="4">
        <v>3.6999999999999998E-2</v>
      </c>
      <c r="K794" s="4">
        <v>0.08</v>
      </c>
      <c r="L794" s="4">
        <v>0.1</v>
      </c>
      <c r="M794" s="8">
        <f t="shared" si="12"/>
        <v>0</v>
      </c>
      <c r="N794" t="str" cm="1">
        <f t="array" ref="N794">IFERROR(INDEX(Water!$C$4:$C$47,MATCH('PR24 - Water (CW3)'!C794,Water!$A$4:$A$47,0),), "")</f>
        <v>Water Framework Directive measure (water)</v>
      </c>
    </row>
    <row r="795" spans="1:14">
      <c r="A795" t="s">
        <v>286</v>
      </c>
      <c r="B795" t="s">
        <v>947</v>
      </c>
      <c r="C795" t="s">
        <v>948</v>
      </c>
      <c r="D795" t="s">
        <v>300</v>
      </c>
      <c r="E795" t="s">
        <v>933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8">
        <f t="shared" si="12"/>
        <v>0</v>
      </c>
      <c r="N795" t="str" cm="1">
        <f t="array" ref="N795">IFERROR(INDEX(Water!$C$4:$C$47,MATCH('PR24 - Water (CW3)'!C795,Water!$A$4:$A$47,0),), "")</f>
        <v>Ecological improvements at abstractions (water)</v>
      </c>
    </row>
    <row r="796" spans="1:14">
      <c r="A796" t="s">
        <v>286</v>
      </c>
      <c r="B796" t="s">
        <v>949</v>
      </c>
      <c r="C796" t="s">
        <v>950</v>
      </c>
      <c r="D796" t="s">
        <v>300</v>
      </c>
      <c r="E796" t="s">
        <v>933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8">
        <f t="shared" si="12"/>
        <v>0</v>
      </c>
      <c r="N796" t="str" cm="1">
        <f t="array" ref="N796">IFERROR(INDEX(Water!$C$4:$C$47,MATCH('PR24 - Water (CW3)'!C796,Water!$A$4:$A$47,0),), "")</f>
        <v>N/A</v>
      </c>
    </row>
    <row r="797" spans="1:14">
      <c r="A797" t="s">
        <v>286</v>
      </c>
      <c r="B797" t="s">
        <v>951</v>
      </c>
      <c r="C797" t="s">
        <v>952</v>
      </c>
      <c r="D797" t="s">
        <v>300</v>
      </c>
      <c r="E797" t="s">
        <v>933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8">
        <f t="shared" si="12"/>
        <v>0</v>
      </c>
      <c r="N797" t="str" cm="1">
        <f t="array" ref="N797">IFERROR(INDEX(Water!$C$4:$C$47,MATCH('PR24 - Water (CW3)'!C797,Water!$A$4:$A$47,0),), "")</f>
        <v>N/A</v>
      </c>
    </row>
    <row r="798" spans="1:14">
      <c r="A798" t="s">
        <v>286</v>
      </c>
      <c r="B798" t="s">
        <v>953</v>
      </c>
      <c r="C798" t="s">
        <v>954</v>
      </c>
      <c r="D798" t="s">
        <v>300</v>
      </c>
      <c r="E798" t="s">
        <v>933</v>
      </c>
      <c r="F798" s="4">
        <v>0</v>
      </c>
      <c r="G798" s="4">
        <v>0</v>
      </c>
      <c r="H798" s="4">
        <v>1.4999999999999999E-2</v>
      </c>
      <c r="I798" s="4">
        <v>2.6100000000000002E-2</v>
      </c>
      <c r="J798" s="4">
        <v>0</v>
      </c>
      <c r="K798" s="4">
        <v>0</v>
      </c>
      <c r="L798" s="4">
        <v>0</v>
      </c>
      <c r="M798" s="8">
        <f t="shared" si="12"/>
        <v>0</v>
      </c>
      <c r="N798" t="str" cm="1">
        <f t="array" ref="N798">IFERROR(INDEX(Water!$C$4:$C$47,MATCH('PR24 - Water (CW3)'!C798,Water!$A$4:$A$47,0),), "")</f>
        <v>Ignore as captured under 'Investigations total'</v>
      </c>
    </row>
    <row r="799" spans="1:14">
      <c r="A799" t="s">
        <v>286</v>
      </c>
      <c r="B799" t="s">
        <v>955</v>
      </c>
      <c r="C799" t="s">
        <v>956</v>
      </c>
      <c r="D799" t="s">
        <v>300</v>
      </c>
      <c r="E799" t="s">
        <v>933</v>
      </c>
      <c r="F799" s="4">
        <v>0</v>
      </c>
      <c r="G799" s="4">
        <v>0</v>
      </c>
      <c r="H799" s="4">
        <v>0.70050000000000001</v>
      </c>
      <c r="I799" s="4">
        <v>0.69989999999999997</v>
      </c>
      <c r="J799" s="4">
        <v>0.25740000000000002</v>
      </c>
      <c r="K799" s="4">
        <v>0</v>
      </c>
      <c r="L799" s="4">
        <v>0</v>
      </c>
      <c r="M799" s="8">
        <f t="shared" si="12"/>
        <v>0</v>
      </c>
      <c r="N799" t="str" cm="1">
        <f t="array" ref="N799">IFERROR(INDEX(Water!$C$4:$C$47,MATCH('PR24 - Water (CW3)'!C799,Water!$A$4:$A$47,0),), "")</f>
        <v>Ignore as captured under 'Investigations total'</v>
      </c>
    </row>
    <row r="800" spans="1:14">
      <c r="A800" t="s">
        <v>286</v>
      </c>
      <c r="B800" t="s">
        <v>957</v>
      </c>
      <c r="C800" t="s">
        <v>958</v>
      </c>
      <c r="D800" t="s">
        <v>300</v>
      </c>
      <c r="E800" t="s">
        <v>933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8">
        <f t="shared" si="12"/>
        <v>0</v>
      </c>
      <c r="N800" t="str" cm="1">
        <f t="array" ref="N800">IFERROR(INDEX(Water!$C$4:$C$47,MATCH('PR24 - Water (CW3)'!C800,Water!$A$4:$A$47,0),), "")</f>
        <v>Ignore as captured under 'Investigations total'</v>
      </c>
    </row>
    <row r="801" spans="1:14">
      <c r="A801" t="s">
        <v>286</v>
      </c>
      <c r="B801" t="s">
        <v>959</v>
      </c>
      <c r="C801" t="s">
        <v>960</v>
      </c>
      <c r="D801" t="s">
        <v>300</v>
      </c>
      <c r="E801" t="s">
        <v>933</v>
      </c>
      <c r="F801" s="4">
        <v>0</v>
      </c>
      <c r="G801" s="4">
        <v>0</v>
      </c>
      <c r="H801" s="4">
        <v>0.71550000000000002</v>
      </c>
      <c r="I801" s="4">
        <v>0.72599999999999998</v>
      </c>
      <c r="J801" s="4">
        <v>0.25740000000000002</v>
      </c>
      <c r="K801" s="4">
        <v>0</v>
      </c>
      <c r="L801" s="4">
        <v>0</v>
      </c>
      <c r="M801" s="8">
        <f t="shared" si="12"/>
        <v>0</v>
      </c>
      <c r="N801" t="str" cm="1">
        <f t="array" ref="N801">IFERROR(INDEX(Water!$C$4:$C$47,MATCH('PR24 - Water (CW3)'!C801,Water!$A$4:$A$47,0),), "")</f>
        <v>Investigations (water)</v>
      </c>
    </row>
    <row r="802" spans="1:14">
      <c r="A802" t="s">
        <v>286</v>
      </c>
      <c r="B802" t="s">
        <v>961</v>
      </c>
      <c r="C802" t="s">
        <v>962</v>
      </c>
      <c r="D802" t="s">
        <v>300</v>
      </c>
      <c r="E802" t="s">
        <v>933</v>
      </c>
      <c r="F802" s="4">
        <v>0</v>
      </c>
      <c r="G802" s="4">
        <v>0</v>
      </c>
      <c r="H802" s="4">
        <v>1.0954999999999999</v>
      </c>
      <c r="I802" s="4">
        <v>1.607</v>
      </c>
      <c r="J802" s="4">
        <v>1.4443999999999999</v>
      </c>
      <c r="K802" s="4">
        <v>0.22500000000000001</v>
      </c>
      <c r="L802" s="4">
        <v>0.20499999999999999</v>
      </c>
      <c r="M802" s="8">
        <f t="shared" si="12"/>
        <v>0</v>
      </c>
      <c r="N802" t="str" cm="1">
        <f t="array" ref="N802">IFERROR(INDEX(Water!$C$4:$C$47,MATCH('PR24 - Water (CW3)'!C802,Water!$A$4:$A$47,0),), "")</f>
        <v/>
      </c>
    </row>
    <row r="803" spans="1:14">
      <c r="A803" t="s">
        <v>286</v>
      </c>
      <c r="B803" t="s">
        <v>963</v>
      </c>
      <c r="C803" t="s">
        <v>964</v>
      </c>
      <c r="D803" t="s">
        <v>300</v>
      </c>
      <c r="E803" t="s">
        <v>933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8">
        <f t="shared" si="12"/>
        <v>0</v>
      </c>
      <c r="N803" t="str" cm="1">
        <f t="array" ref="N803">IFERROR(INDEX(Water!$C$4:$C$47,MATCH('PR24 - Water (CW3)'!C803,Water!$A$4:$A$47,0),), "")</f>
        <v>Supply-side improvements delivering benefits in 2020-2025 (water)</v>
      </c>
    </row>
    <row r="804" spans="1:14">
      <c r="A804" t="s">
        <v>286</v>
      </c>
      <c r="B804" t="s">
        <v>965</v>
      </c>
      <c r="C804" t="s">
        <v>966</v>
      </c>
      <c r="D804" t="s">
        <v>300</v>
      </c>
      <c r="E804" t="s">
        <v>933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8">
        <f t="shared" si="12"/>
        <v>0</v>
      </c>
      <c r="N804" t="str" cm="1">
        <f t="array" ref="N804">IFERROR(INDEX(Water!$C$4:$C$47,MATCH('PR24 - Water (CW3)'!C804,Water!$A$4:$A$47,0),), "")</f>
        <v>Demand-side improvements delivering benefits in 2020-2025 (excl leakage and metering) (water)</v>
      </c>
    </row>
    <row r="805" spans="1:14">
      <c r="A805" t="s">
        <v>286</v>
      </c>
      <c r="B805" t="s">
        <v>967</v>
      </c>
      <c r="C805" t="s">
        <v>968</v>
      </c>
      <c r="D805" t="s">
        <v>300</v>
      </c>
      <c r="E805" t="s">
        <v>933</v>
      </c>
      <c r="F805" s="4">
        <v>1.854141625353537</v>
      </c>
      <c r="G805" s="4">
        <v>1.906319239845361</v>
      </c>
      <c r="H805" s="4">
        <v>2.0655160000000001</v>
      </c>
      <c r="I805" s="4">
        <v>2.0886650000000002</v>
      </c>
      <c r="J805" s="4">
        <v>2.1009030000000002</v>
      </c>
      <c r="K805" s="4">
        <v>2.123634</v>
      </c>
      <c r="L805" s="4">
        <v>2.0797379999999999</v>
      </c>
      <c r="M805" s="8">
        <f t="shared" si="12"/>
        <v>1.906319239845361</v>
      </c>
      <c r="N805" t="str" cm="1">
        <f t="array" ref="N805">IFERROR(INDEX(Water!$C$4:$C$47,MATCH('PR24 - Water (CW3)'!C805,Water!$A$4:$A$47,0),), "")</f>
        <v>Leakage improvements delivering benefits in 2020-2025 (water)</v>
      </c>
    </row>
    <row r="806" spans="1:14">
      <c r="A806" t="s">
        <v>286</v>
      </c>
      <c r="B806" t="s">
        <v>969</v>
      </c>
      <c r="C806" t="s">
        <v>970</v>
      </c>
      <c r="D806" t="s">
        <v>300</v>
      </c>
      <c r="E806" t="s">
        <v>933</v>
      </c>
      <c r="F806" s="4">
        <v>0</v>
      </c>
      <c r="G806" s="4">
        <v>0</v>
      </c>
      <c r="H806" s="4">
        <v>0</v>
      </c>
      <c r="I806" s="4">
        <v>0</v>
      </c>
      <c r="J806" s="4">
        <v>0</v>
      </c>
      <c r="K806" s="4">
        <v>0</v>
      </c>
      <c r="L806" s="4">
        <v>0</v>
      </c>
      <c r="M806" s="8">
        <f t="shared" si="12"/>
        <v>0</v>
      </c>
      <c r="N806" t="str" cm="1">
        <f t="array" ref="N806">IFERROR(INDEX(Water!$C$4:$C$47,MATCH('PR24 - Water (CW3)'!C806,Water!$A$4:$A$47,0),), "")</f>
        <v>Internal interconnectors delivering benefits in 2020-2025 (water)</v>
      </c>
    </row>
    <row r="807" spans="1:14">
      <c r="A807" t="s">
        <v>286</v>
      </c>
      <c r="B807" t="s">
        <v>971</v>
      </c>
      <c r="C807" t="s">
        <v>972</v>
      </c>
      <c r="D807" t="s">
        <v>300</v>
      </c>
      <c r="E807" t="s">
        <v>933</v>
      </c>
      <c r="F807" s="4">
        <v>0</v>
      </c>
      <c r="G807" s="4">
        <v>0</v>
      </c>
      <c r="H807" s="4">
        <v>0</v>
      </c>
      <c r="I807" s="4">
        <v>0</v>
      </c>
      <c r="J807" s="4">
        <v>0</v>
      </c>
      <c r="K807" s="4">
        <v>0</v>
      </c>
      <c r="L807" s="4">
        <v>0</v>
      </c>
      <c r="M807" s="8">
        <f t="shared" si="12"/>
        <v>0</v>
      </c>
      <c r="N807" t="str" cm="1">
        <f t="array" ref="N807">IFERROR(INDEX(Water!$C$4:$C$47,MATCH('PR24 - Water (CW3)'!C807,Water!$A$4:$A$47,0),), "")</f>
        <v>Supply demand balance improvements delivering benefits starting from 2026 (water)</v>
      </c>
    </row>
    <row r="808" spans="1:14">
      <c r="A808" t="s">
        <v>286</v>
      </c>
      <c r="B808" t="s">
        <v>973</v>
      </c>
      <c r="C808" t="s">
        <v>974</v>
      </c>
      <c r="D808" t="s">
        <v>300</v>
      </c>
      <c r="E808" t="s">
        <v>933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8">
        <f t="shared" si="12"/>
        <v>0</v>
      </c>
      <c r="N808" t="str" cm="1">
        <f t="array" ref="N808">IFERROR(INDEX(Water!$C$4:$C$47,MATCH('PR24 - Water (CW3)'!C808,Water!$A$4:$A$47,0),), "")</f>
        <v>Strategic regional water resources (water)</v>
      </c>
    </row>
    <row r="809" spans="1:14">
      <c r="A809" t="s">
        <v>286</v>
      </c>
      <c r="B809" t="s">
        <v>975</v>
      </c>
      <c r="C809" t="s">
        <v>976</v>
      </c>
      <c r="D809" t="s">
        <v>300</v>
      </c>
      <c r="E809" t="s">
        <v>933</v>
      </c>
      <c r="F809" s="4">
        <v>1.854141625353537</v>
      </c>
      <c r="G809" s="4">
        <v>1.906319239845361</v>
      </c>
      <c r="H809" s="4">
        <v>2.0655160000000001</v>
      </c>
      <c r="I809" s="4">
        <v>2.0886650000000002</v>
      </c>
      <c r="J809" s="4">
        <v>2.1009030000000002</v>
      </c>
      <c r="K809" s="4">
        <v>2.123634</v>
      </c>
      <c r="L809" s="4">
        <v>2.0797379999999999</v>
      </c>
      <c r="M809" s="8">
        <f t="shared" si="12"/>
        <v>1.906319239845361</v>
      </c>
      <c r="N809" t="str" cm="1">
        <f t="array" ref="N809">IFERROR(INDEX(Water!$C$4:$C$47,MATCH('PR24 - Water (CW3)'!C809,Water!$A$4:$A$47,0),), "")</f>
        <v/>
      </c>
    </row>
    <row r="810" spans="1:14">
      <c r="A810" t="s">
        <v>286</v>
      </c>
      <c r="B810" t="s">
        <v>977</v>
      </c>
      <c r="C810" t="s">
        <v>978</v>
      </c>
      <c r="D810" t="s">
        <v>300</v>
      </c>
      <c r="E810" t="s">
        <v>933</v>
      </c>
      <c r="F810" s="4">
        <v>0.345080736</v>
      </c>
      <c r="G810" s="4">
        <v>0.345080736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8">
        <f t="shared" si="12"/>
        <v>0.345080736</v>
      </c>
      <c r="N810" t="str" cm="1">
        <f t="array" ref="N810">IFERROR(INDEX(Water!$C$4:$C$47,MATCH('PR24 - Water (CW3)'!C810,Water!$A$4:$A$47,0),), "")</f>
        <v>Ignore as captured under 'Total metering expenditure'</v>
      </c>
    </row>
    <row r="811" spans="1:14">
      <c r="A811" t="s">
        <v>286</v>
      </c>
      <c r="B811" t="s">
        <v>979</v>
      </c>
      <c r="C811" t="s">
        <v>980</v>
      </c>
      <c r="D811" t="s">
        <v>300</v>
      </c>
      <c r="E811" t="s">
        <v>933</v>
      </c>
      <c r="F811" s="4">
        <v>3.8368644680689599</v>
      </c>
      <c r="G811" s="4">
        <v>3.9204115863737932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8">
        <f t="shared" si="12"/>
        <v>3.9204115863737932</v>
      </c>
      <c r="N811" t="str" cm="1">
        <f t="array" ref="N811">IFERROR(INDEX(Water!$C$4:$C$47,MATCH('PR24 - Water (CW3)'!C811,Water!$A$4:$A$47,0),), "")</f>
        <v>Ignore as captured under 'Total metering expenditure'</v>
      </c>
    </row>
    <row r="812" spans="1:14">
      <c r="A812" t="s">
        <v>286</v>
      </c>
      <c r="B812" t="s">
        <v>981</v>
      </c>
      <c r="C812" t="s">
        <v>982</v>
      </c>
      <c r="D812" t="s">
        <v>300</v>
      </c>
      <c r="E812" t="s">
        <v>933</v>
      </c>
      <c r="F812" s="4">
        <v>0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8">
        <f t="shared" si="12"/>
        <v>0</v>
      </c>
      <c r="N812" t="str" cm="1">
        <f t="array" ref="N812">IFERROR(INDEX(Water!$C$4:$C$47,MATCH('PR24 - Water (CW3)'!C812,Water!$A$4:$A$47,0),), "")</f>
        <v>Ignore as captured under 'Total metering expenditure'</v>
      </c>
    </row>
    <row r="813" spans="1:14">
      <c r="A813" t="s">
        <v>286</v>
      </c>
      <c r="B813" t="s">
        <v>983</v>
      </c>
      <c r="C813" t="s">
        <v>984</v>
      </c>
      <c r="D813" t="s">
        <v>300</v>
      </c>
      <c r="E813" t="s">
        <v>933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8">
        <f t="shared" si="12"/>
        <v>0</v>
      </c>
      <c r="N813" t="str" cm="1">
        <f t="array" ref="N813">IFERROR(INDEX(Water!$C$4:$C$47,MATCH('PR24 - Water (CW3)'!C813,Water!$A$4:$A$47,0),), "")</f>
        <v>Ignore as captured under 'Total metering expenditure'</v>
      </c>
    </row>
    <row r="814" spans="1:14">
      <c r="A814" t="s">
        <v>286</v>
      </c>
      <c r="B814" t="s">
        <v>985</v>
      </c>
      <c r="C814" t="s">
        <v>986</v>
      </c>
      <c r="D814" t="s">
        <v>300</v>
      </c>
      <c r="E814" t="s">
        <v>933</v>
      </c>
      <c r="F814" s="4">
        <v>0</v>
      </c>
      <c r="G814" s="4">
        <v>0</v>
      </c>
      <c r="H814" s="4">
        <v>1.357</v>
      </c>
      <c r="I814" s="4">
        <v>1.3620000000000001</v>
      </c>
      <c r="J814" s="4">
        <v>1.367</v>
      </c>
      <c r="K814" s="4">
        <v>1.3720000000000001</v>
      </c>
      <c r="L814" s="4">
        <v>1.377</v>
      </c>
      <c r="M814" s="8">
        <f t="shared" si="12"/>
        <v>0</v>
      </c>
      <c r="N814" t="str" cm="1">
        <f t="array" ref="N814">IFERROR(INDEX(Water!$C$4:$C$47,MATCH('PR24 - Water (CW3)'!C814,Water!$A$4:$A$47,0),), "")</f>
        <v>Ignore as captured under 'Total metering expenditure'</v>
      </c>
    </row>
    <row r="815" spans="1:14">
      <c r="A815" t="s">
        <v>286</v>
      </c>
      <c r="B815" t="s">
        <v>987</v>
      </c>
      <c r="C815" t="s">
        <v>988</v>
      </c>
      <c r="D815" t="s">
        <v>300</v>
      </c>
      <c r="E815" t="s">
        <v>933</v>
      </c>
      <c r="F815" s="4">
        <v>0</v>
      </c>
      <c r="G815" s="4">
        <v>0</v>
      </c>
      <c r="H815" s="4">
        <v>0.151</v>
      </c>
      <c r="I815" s="4">
        <v>0.151</v>
      </c>
      <c r="J815" s="4">
        <v>0.151</v>
      </c>
      <c r="K815" s="4">
        <v>0.151</v>
      </c>
      <c r="L815" s="4">
        <v>0.151</v>
      </c>
      <c r="M815" s="8">
        <f t="shared" si="12"/>
        <v>0</v>
      </c>
      <c r="N815" t="str" cm="1">
        <f t="array" ref="N815">IFERROR(INDEX(Water!$C$4:$C$47,MATCH('PR24 - Water (CW3)'!C815,Water!$A$4:$A$47,0),), "")</f>
        <v>Ignore as captured under 'Total metering expenditure'</v>
      </c>
    </row>
    <row r="816" spans="1:14">
      <c r="A816" t="s">
        <v>286</v>
      </c>
      <c r="B816" t="s">
        <v>989</v>
      </c>
      <c r="C816" t="s">
        <v>990</v>
      </c>
      <c r="D816" t="s">
        <v>300</v>
      </c>
      <c r="E816" t="s">
        <v>933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8">
        <f t="shared" si="12"/>
        <v>0</v>
      </c>
      <c r="N816" t="str" cm="1">
        <f t="array" ref="N816">IFERROR(INDEX(Water!$C$4:$C$47,MATCH('PR24 - Water (CW3)'!C816,Water!$A$4:$A$47,0),), "")</f>
        <v>Ignore as captured under 'Total metering expenditure'</v>
      </c>
    </row>
    <row r="817" spans="1:14">
      <c r="A817" t="s">
        <v>286</v>
      </c>
      <c r="B817" t="s">
        <v>991</v>
      </c>
      <c r="C817" t="s">
        <v>992</v>
      </c>
      <c r="D817" t="s">
        <v>300</v>
      </c>
      <c r="E817" t="s">
        <v>933</v>
      </c>
      <c r="F817" s="4">
        <v>0</v>
      </c>
      <c r="G817" s="4">
        <v>0</v>
      </c>
      <c r="H817" s="4">
        <v>6.8000000000000005E-2</v>
      </c>
      <c r="I817" s="4">
        <v>6.8000000000000005E-2</v>
      </c>
      <c r="J817" s="4">
        <v>6.8000000000000005E-2</v>
      </c>
      <c r="K817" s="4">
        <v>6.8000000000000005E-2</v>
      </c>
      <c r="L817" s="4">
        <v>6.8000000000000005E-2</v>
      </c>
      <c r="M817" s="8">
        <f t="shared" si="12"/>
        <v>0</v>
      </c>
      <c r="N817" t="str" cm="1">
        <f t="array" ref="N817">IFERROR(INDEX(Water!$C$4:$C$47,MATCH('PR24 - Water (CW3)'!C817,Water!$A$4:$A$47,0),), "")</f>
        <v>Ignore as captured under 'Total metering expenditure'</v>
      </c>
    </row>
    <row r="818" spans="1:14">
      <c r="A818" t="s">
        <v>286</v>
      </c>
      <c r="B818" t="s">
        <v>993</v>
      </c>
      <c r="C818" t="s">
        <v>994</v>
      </c>
      <c r="D818" t="s">
        <v>300</v>
      </c>
      <c r="E818" t="s">
        <v>933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8">
        <f t="shared" si="12"/>
        <v>0</v>
      </c>
      <c r="N818" t="str" cm="1">
        <f t="array" ref="N818">IFERROR(INDEX(Water!$C$4:$C$47,MATCH('PR24 - Water (CW3)'!C818,Water!$A$4:$A$47,0),), "")</f>
        <v>Ignore as captured under 'Total metering expenditure'</v>
      </c>
    </row>
    <row r="819" spans="1:14">
      <c r="A819" t="s">
        <v>286</v>
      </c>
      <c r="B819" t="s">
        <v>995</v>
      </c>
      <c r="C819" t="s">
        <v>996</v>
      </c>
      <c r="D819" t="s">
        <v>300</v>
      </c>
      <c r="E819" t="s">
        <v>933</v>
      </c>
      <c r="F819" s="4">
        <v>0.63358118399999996</v>
      </c>
      <c r="G819" s="4">
        <v>3.6949313121743238E-2</v>
      </c>
      <c r="H819" s="4">
        <v>2.87</v>
      </c>
      <c r="I819" s="4">
        <v>2.87</v>
      </c>
      <c r="J819" s="4">
        <v>2.87</v>
      </c>
      <c r="K819" s="4">
        <v>2.87</v>
      </c>
      <c r="L819" s="4">
        <v>2.87</v>
      </c>
      <c r="M819" s="8">
        <f t="shared" si="12"/>
        <v>3.6949313121743238E-2</v>
      </c>
      <c r="N819" t="str" cm="1">
        <f t="array" ref="N819">IFERROR(INDEX(Water!$C$4:$C$47,MATCH('PR24 - Water (CW3)'!C819,Water!$A$4:$A$47,0),), "")</f>
        <v>Ignore as captured under 'Total metering expenditure'</v>
      </c>
    </row>
    <row r="820" spans="1:14">
      <c r="A820" t="s">
        <v>286</v>
      </c>
      <c r="B820" t="s">
        <v>997</v>
      </c>
      <c r="C820" t="s">
        <v>998</v>
      </c>
      <c r="D820" t="s">
        <v>300</v>
      </c>
      <c r="E820" t="s">
        <v>933</v>
      </c>
      <c r="F820" s="4">
        <v>4.8155263880689603</v>
      </c>
      <c r="G820" s="4">
        <v>4.302441635495537</v>
      </c>
      <c r="H820" s="4">
        <v>4.4459999999999997</v>
      </c>
      <c r="I820" s="4">
        <v>4.4510000000000014</v>
      </c>
      <c r="J820" s="4">
        <v>4.4560000000000004</v>
      </c>
      <c r="K820" s="4">
        <v>4.4610000000000003</v>
      </c>
      <c r="L820" s="4">
        <v>4.4660000000000002</v>
      </c>
      <c r="M820" s="8">
        <f t="shared" si="12"/>
        <v>4.302441635495537</v>
      </c>
      <c r="N820" t="str" cm="1">
        <f t="array" ref="N820">IFERROR(INDEX(Water!$C$4:$C$47,MATCH('PR24 - Water (CW3)'!C820,Water!$A$4:$A$47,0),), "")</f>
        <v>Total metering expenditure  (water)</v>
      </c>
    </row>
    <row r="821" spans="1:14">
      <c r="A821" t="s">
        <v>286</v>
      </c>
      <c r="B821" t="s">
        <v>999</v>
      </c>
      <c r="C821" t="s">
        <v>1000</v>
      </c>
      <c r="D821" t="s">
        <v>300</v>
      </c>
      <c r="E821" t="s">
        <v>933</v>
      </c>
      <c r="F821" s="4">
        <v>0</v>
      </c>
      <c r="G821" s="4">
        <v>0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8">
        <f t="shared" si="12"/>
        <v>0</v>
      </c>
      <c r="N821" t="str" cm="1">
        <f t="array" ref="N821">IFERROR(INDEX(Water!$C$4:$C$47,MATCH('PR24 - Water (CW3)'!C821,Water!$A$4:$A$47,0),), "")</f>
        <v>Improvments to taste, odour and colour (water)</v>
      </c>
    </row>
    <row r="822" spans="1:14">
      <c r="A822" t="s">
        <v>286</v>
      </c>
      <c r="B822" t="s">
        <v>1001</v>
      </c>
      <c r="C822" t="s">
        <v>1002</v>
      </c>
      <c r="D822" t="s">
        <v>300</v>
      </c>
      <c r="E822" t="s">
        <v>933</v>
      </c>
      <c r="F822" s="4">
        <v>0</v>
      </c>
      <c r="G822" s="4">
        <v>0</v>
      </c>
      <c r="H822" s="4">
        <v>0</v>
      </c>
      <c r="I822" s="4">
        <v>0</v>
      </c>
      <c r="J822" s="4">
        <v>0</v>
      </c>
      <c r="K822" s="4">
        <v>0</v>
      </c>
      <c r="L822" s="4">
        <v>0</v>
      </c>
      <c r="M822" s="8">
        <f t="shared" si="12"/>
        <v>0</v>
      </c>
      <c r="N822" t="str" cm="1">
        <f t="array" ref="N822">IFERROR(INDEX(Water!$C$4:$C$47,MATCH('PR24 - Water (CW3)'!C822,Water!$A$4:$A$47,0),), "")</f>
        <v>Improvments to taste, odour and colour (water)</v>
      </c>
    </row>
    <row r="823" spans="1:14">
      <c r="A823" t="s">
        <v>286</v>
      </c>
      <c r="B823" t="s">
        <v>1003</v>
      </c>
      <c r="C823" t="s">
        <v>1004</v>
      </c>
      <c r="D823" t="s">
        <v>300</v>
      </c>
      <c r="E823" t="s">
        <v>933</v>
      </c>
      <c r="F823" s="4">
        <v>0</v>
      </c>
      <c r="G823" s="4">
        <v>0</v>
      </c>
      <c r="H823" s="4">
        <v>0</v>
      </c>
      <c r="I823" s="4">
        <v>2.5350000000000001</v>
      </c>
      <c r="J823" s="4">
        <v>2.5350000000000001</v>
      </c>
      <c r="K823" s="4">
        <v>7.0000000000000007E-2</v>
      </c>
      <c r="L823" s="4">
        <v>7.0000000000000007E-2</v>
      </c>
      <c r="M823" s="8">
        <f t="shared" si="12"/>
        <v>0</v>
      </c>
      <c r="N823" t="str" cm="1">
        <f t="array" ref="N823">IFERROR(INDEX(Water!$C$4:$C$47,MATCH('PR24 - Water (CW3)'!C823,Water!$A$4:$A$47,0),), "")</f>
        <v>Addressing raw water deterioration (total) (water)</v>
      </c>
    </row>
    <row r="824" spans="1:14">
      <c r="A824" t="s">
        <v>286</v>
      </c>
      <c r="B824" t="s">
        <v>1005</v>
      </c>
      <c r="C824" t="s">
        <v>1006</v>
      </c>
      <c r="D824" t="s">
        <v>300</v>
      </c>
      <c r="E824" t="s">
        <v>933</v>
      </c>
      <c r="F824" s="4">
        <v>0</v>
      </c>
      <c r="G824" s="4">
        <v>0</v>
      </c>
      <c r="H824" s="4">
        <v>0</v>
      </c>
      <c r="I824" s="4">
        <v>0</v>
      </c>
      <c r="J824" s="4">
        <v>0</v>
      </c>
      <c r="K824" s="4">
        <v>0</v>
      </c>
      <c r="L824" s="4">
        <v>0</v>
      </c>
      <c r="M824" s="8">
        <f t="shared" si="12"/>
        <v>0</v>
      </c>
      <c r="N824" t="str" cm="1">
        <f t="array" ref="N824">IFERROR(INDEX(Water!$C$4:$C$47,MATCH('PR24 - Water (CW3)'!C824,Water!$A$4:$A$47,0),), "")</f>
        <v>Addressing raw water deterioration (total) (water)</v>
      </c>
    </row>
    <row r="825" spans="1:14">
      <c r="A825" t="s">
        <v>286</v>
      </c>
      <c r="B825" t="s">
        <v>1007</v>
      </c>
      <c r="C825" t="s">
        <v>1008</v>
      </c>
      <c r="D825" t="s">
        <v>300</v>
      </c>
      <c r="E825" t="s">
        <v>933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8">
        <f t="shared" si="12"/>
        <v>0</v>
      </c>
      <c r="N825" t="str" cm="1">
        <f t="array" ref="N825">IFERROR(INDEX(Water!$C$4:$C$47,MATCH('PR24 - Water (CW3)'!C825,Water!$A$4:$A$47,0),), "")</f>
        <v>Meeting lead standards (Total) (water)</v>
      </c>
    </row>
    <row r="826" spans="1:14">
      <c r="A826" t="s">
        <v>286</v>
      </c>
      <c r="B826" t="s">
        <v>1009</v>
      </c>
      <c r="C826" t="s">
        <v>1010</v>
      </c>
      <c r="D826" t="s">
        <v>300</v>
      </c>
      <c r="E826" t="s">
        <v>933</v>
      </c>
      <c r="F826" s="4">
        <v>0</v>
      </c>
      <c r="G826" s="4">
        <v>0</v>
      </c>
      <c r="H826" s="4">
        <v>0.49636000000000002</v>
      </c>
      <c r="I826" s="4">
        <v>0.49636000000000002</v>
      </c>
      <c r="J826" s="4">
        <v>0.49636000000000002</v>
      </c>
      <c r="K826" s="4">
        <v>0.49636000000000002</v>
      </c>
      <c r="L826" s="4">
        <v>0.49636000000000002</v>
      </c>
      <c r="M826" s="8">
        <f t="shared" si="12"/>
        <v>0</v>
      </c>
      <c r="N826" t="str" cm="1">
        <f t="array" ref="N826">IFERROR(INDEX(Water!$C$4:$C$47,MATCH('PR24 - Water (CW3)'!C826,Water!$A$4:$A$47,0),), "")</f>
        <v>Meeting lead standards (Total) (water)</v>
      </c>
    </row>
    <row r="827" spans="1:14">
      <c r="A827" t="s">
        <v>286</v>
      </c>
      <c r="B827" t="s">
        <v>1011</v>
      </c>
      <c r="C827" t="s">
        <v>1012</v>
      </c>
      <c r="D827" t="s">
        <v>300</v>
      </c>
      <c r="E827" t="s">
        <v>933</v>
      </c>
      <c r="F827" s="4">
        <v>0</v>
      </c>
      <c r="G827" s="4">
        <v>0</v>
      </c>
      <c r="H827" s="4">
        <v>0.20563999999999999</v>
      </c>
      <c r="I827" s="4">
        <v>0.20563999999999999</v>
      </c>
      <c r="J827" s="4">
        <v>0.20563999999999999</v>
      </c>
      <c r="K827" s="4">
        <v>0.20563999999999999</v>
      </c>
      <c r="L827" s="4">
        <v>0.20563999999999999</v>
      </c>
      <c r="M827" s="8">
        <f t="shared" si="12"/>
        <v>0</v>
      </c>
      <c r="N827" t="str" cm="1">
        <f t="array" ref="N827">IFERROR(INDEX(Water!$C$4:$C$47,MATCH('PR24 - Water (CW3)'!C827,Water!$A$4:$A$47,0),), "")</f>
        <v>Meeting lead standards (Total) (water)</v>
      </c>
    </row>
    <row r="828" spans="1:14">
      <c r="A828" t="s">
        <v>286</v>
      </c>
      <c r="B828" t="s">
        <v>1013</v>
      </c>
      <c r="C828" t="s">
        <v>1014</v>
      </c>
      <c r="D828" t="s">
        <v>300</v>
      </c>
      <c r="E828" t="s">
        <v>933</v>
      </c>
      <c r="F828" s="4">
        <v>0</v>
      </c>
      <c r="G828" s="4">
        <v>0</v>
      </c>
      <c r="H828" s="4">
        <v>6.1199999999999997E-2</v>
      </c>
      <c r="I828" s="4">
        <v>6.1199999999999997E-2</v>
      </c>
      <c r="J828" s="4">
        <v>6.1199999999999997E-2</v>
      </c>
      <c r="K828" s="4">
        <v>6.1199999999999997E-2</v>
      </c>
      <c r="L828" s="4">
        <v>6.1199999999999997E-2</v>
      </c>
      <c r="M828" s="8">
        <f t="shared" si="12"/>
        <v>0</v>
      </c>
      <c r="N828" t="str" cm="1">
        <f t="array" ref="N828">IFERROR(INDEX(Water!$C$4:$C$47,MATCH('PR24 - Water (CW3)'!C828,Water!$A$4:$A$47,0),), "")</f>
        <v>Meeting lead standards (Total) (water)</v>
      </c>
    </row>
    <row r="829" spans="1:14">
      <c r="A829" t="s">
        <v>286</v>
      </c>
      <c r="B829" t="s">
        <v>1015</v>
      </c>
      <c r="C829" t="s">
        <v>1016</v>
      </c>
      <c r="D829" t="s">
        <v>300</v>
      </c>
      <c r="E829" t="s">
        <v>933</v>
      </c>
      <c r="F829" s="4">
        <v>0</v>
      </c>
      <c r="G829" s="4">
        <v>0</v>
      </c>
      <c r="H829" s="4">
        <v>0</v>
      </c>
      <c r="I829" s="4">
        <v>0</v>
      </c>
      <c r="J829" s="4">
        <v>0</v>
      </c>
      <c r="K829" s="4">
        <v>0</v>
      </c>
      <c r="L829" s="4">
        <v>0</v>
      </c>
      <c r="M829" s="8">
        <f t="shared" si="12"/>
        <v>0</v>
      </c>
      <c r="N829" t="str" cm="1">
        <f t="array" ref="N829">IFERROR(INDEX(Water!$C$4:$C$47,MATCH('PR24 - Water (CW3)'!C829,Water!$A$4:$A$47,0),), "")</f>
        <v>Meeting lead standards (Total) (water)</v>
      </c>
    </row>
    <row r="830" spans="1:14">
      <c r="A830" t="s">
        <v>286</v>
      </c>
      <c r="B830" t="s">
        <v>1017</v>
      </c>
      <c r="C830" t="s">
        <v>1018</v>
      </c>
      <c r="D830" t="s">
        <v>300</v>
      </c>
      <c r="E830" t="s">
        <v>933</v>
      </c>
      <c r="F830" s="4">
        <v>0</v>
      </c>
      <c r="G830" s="4">
        <v>0</v>
      </c>
      <c r="H830" s="4">
        <v>0.44700000000000001</v>
      </c>
      <c r="I830" s="4">
        <v>0.43230000000000002</v>
      </c>
      <c r="J830" s="4">
        <v>0.68879999999999997</v>
      </c>
      <c r="K830" s="4">
        <v>1.389</v>
      </c>
      <c r="L830" s="4">
        <v>1.4004000000000001</v>
      </c>
      <c r="M830" s="8">
        <f t="shared" si="12"/>
        <v>0</v>
      </c>
      <c r="N830" t="str" cm="1">
        <f t="array" ref="N830">IFERROR(INDEX(Water!$C$4:$C$47,MATCH('PR24 - Water (CW3)'!C830,Water!$A$4:$A$47,0),), "")</f>
        <v>Enhancing resilience to low probability high consequence events (water)</v>
      </c>
    </row>
    <row r="831" spans="1:14">
      <c r="A831" t="s">
        <v>286</v>
      </c>
      <c r="B831" t="s">
        <v>1019</v>
      </c>
      <c r="C831" t="s">
        <v>1020</v>
      </c>
      <c r="D831" t="s">
        <v>300</v>
      </c>
      <c r="E831" t="s">
        <v>933</v>
      </c>
      <c r="F831" s="4">
        <v>0</v>
      </c>
      <c r="G831" s="4">
        <v>0</v>
      </c>
      <c r="H831" s="4">
        <v>0.38091000000000003</v>
      </c>
      <c r="I831" s="4">
        <v>0.78083199999999997</v>
      </c>
      <c r="J831" s="4">
        <v>0.26292199999999999</v>
      </c>
      <c r="K831" s="4">
        <v>0.20292199999999999</v>
      </c>
      <c r="L831" s="4">
        <v>2.8000000000000001E-2</v>
      </c>
      <c r="M831" s="8">
        <f t="shared" si="12"/>
        <v>0</v>
      </c>
      <c r="N831" t="str" cm="1">
        <f t="array" ref="N831">IFERROR(INDEX(Water!$C$4:$C$47,MATCH('PR24 - Water (CW3)'!C831,Water!$A$4:$A$47,0),), "")</f>
        <v>Security - SEMD (water)</v>
      </c>
    </row>
    <row r="832" spans="1:14">
      <c r="A832" t="s">
        <v>286</v>
      </c>
      <c r="B832" t="s">
        <v>1021</v>
      </c>
      <c r="C832" t="s">
        <v>1022</v>
      </c>
      <c r="D832" t="s">
        <v>300</v>
      </c>
      <c r="E832" t="s">
        <v>933</v>
      </c>
      <c r="F832" s="4">
        <v>0</v>
      </c>
      <c r="G832" s="4">
        <v>0</v>
      </c>
      <c r="H832" s="4">
        <v>7.5999999999999998E-2</v>
      </c>
      <c r="I832" s="4">
        <v>7.5999999999999998E-2</v>
      </c>
      <c r="J832" s="4">
        <v>7.5999999999999998E-2</v>
      </c>
      <c r="K832" s="4">
        <v>7.5999999999999998E-2</v>
      </c>
      <c r="L832" s="4">
        <v>7.5999999999999998E-2</v>
      </c>
      <c r="M832" s="8">
        <f t="shared" si="12"/>
        <v>0</v>
      </c>
      <c r="N832" t="str" cm="1">
        <f t="array" ref="N832">IFERROR(INDEX(Water!$C$4:$C$47,MATCH('PR24 - Water (CW3)'!C832,Water!$A$4:$A$47,0),), "")</f>
        <v>Security - Non-SEMD (water)</v>
      </c>
    </row>
    <row r="833" spans="1:14">
      <c r="A833" t="s">
        <v>286</v>
      </c>
      <c r="B833" t="s">
        <v>1023</v>
      </c>
      <c r="C833" t="s">
        <v>1024</v>
      </c>
      <c r="D833" t="s">
        <v>300</v>
      </c>
      <c r="E833" t="s">
        <v>933</v>
      </c>
      <c r="F833" s="4">
        <v>0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  <c r="M833" s="8">
        <f t="shared" si="12"/>
        <v>0</v>
      </c>
      <c r="N833" t="str" cm="1">
        <f t="array" ref="N833">IFERROR(INDEX(Water!$C$4:$C$47,MATCH('PR24 - Water (CW3)'!C833,Water!$A$4:$A$47,0),), "")</f>
        <v>N/A</v>
      </c>
    </row>
    <row r="834" spans="1:14">
      <c r="A834" t="s">
        <v>286</v>
      </c>
      <c r="B834" t="s">
        <v>1025</v>
      </c>
      <c r="C834" t="s">
        <v>1026</v>
      </c>
      <c r="D834" t="s">
        <v>300</v>
      </c>
      <c r="E834" t="s">
        <v>933</v>
      </c>
      <c r="F834" s="4">
        <v>6.6696680134224966</v>
      </c>
      <c r="G834" s="4">
        <v>6.2087608753408983</v>
      </c>
      <c r="H834" s="4">
        <v>9.6511259999999996</v>
      </c>
      <c r="I834" s="4">
        <v>12.986997000000001</v>
      </c>
      <c r="J834" s="4">
        <v>12.499224999999999</v>
      </c>
      <c r="K834" s="4">
        <v>9.9917559999999987</v>
      </c>
      <c r="L834" s="4">
        <v>9.2413380000000007</v>
      </c>
      <c r="M834" s="8">
        <f t="shared" si="12"/>
        <v>6.2087608753408983</v>
      </c>
      <c r="N834" t="str" cm="1">
        <f t="array" ref="N834">IFERROR(INDEX(Water!$C$4:$C$47,MATCH('PR24 - Water (CW3)'!C834,Water!$A$4:$A$47,0),), "")</f>
        <v/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8A677-4304-4226-8433-8A927913FE0B}">
  <sheetPr>
    <tabColor rgb="FFFFDB8E"/>
  </sheetPr>
  <dimension ref="A1:N1908"/>
  <sheetViews>
    <sheetView zoomScale="80" zoomScaleNormal="80" workbookViewId="0"/>
  </sheetViews>
  <sheetFormatPr defaultRowHeight="13.5"/>
  <cols>
    <col min="2" max="2" width="19.875" bestFit="1" customWidth="1"/>
    <col min="3" max="3" width="145.75" bestFit="1" customWidth="1"/>
    <col min="4" max="4" width="4.375" bestFit="1" customWidth="1"/>
    <col min="5" max="5" width="21.5" bestFit="1" customWidth="1"/>
  </cols>
  <sheetData>
    <row r="1" spans="1:14" ht="14.25">
      <c r="C1" s="2" t="s">
        <v>1028</v>
      </c>
      <c r="E1" s="2" t="s">
        <v>1029</v>
      </c>
    </row>
    <row r="2" spans="1:14" ht="14.25">
      <c r="A2" s="3" t="s">
        <v>923</v>
      </c>
      <c r="B2" s="3" t="s">
        <v>924</v>
      </c>
      <c r="C2" s="3" t="s">
        <v>925</v>
      </c>
      <c r="D2" s="3" t="s">
        <v>258</v>
      </c>
      <c r="E2" s="3" t="s">
        <v>926</v>
      </c>
      <c r="F2" s="3" t="s">
        <v>246</v>
      </c>
      <c r="G2" s="3" t="s">
        <v>927</v>
      </c>
      <c r="H2" s="3" t="s">
        <v>928</v>
      </c>
      <c r="I2" s="3" t="s">
        <v>929</v>
      </c>
      <c r="J2" s="3" t="s">
        <v>930</v>
      </c>
      <c r="K2" s="3" t="s">
        <v>931</v>
      </c>
      <c r="L2" s="3" t="s">
        <v>932</v>
      </c>
    </row>
    <row r="4" spans="1:14" ht="14.25">
      <c r="F4" s="3" t="s">
        <v>933</v>
      </c>
      <c r="G4" s="3" t="s">
        <v>933</v>
      </c>
      <c r="H4" s="3" t="s">
        <v>933</v>
      </c>
      <c r="I4" s="3" t="s">
        <v>933</v>
      </c>
      <c r="J4" s="3" t="s">
        <v>933</v>
      </c>
      <c r="K4" s="3" t="s">
        <v>933</v>
      </c>
      <c r="L4" s="3" t="s">
        <v>933</v>
      </c>
    </row>
    <row r="5" spans="1:14">
      <c r="A5" t="s">
        <v>268</v>
      </c>
      <c r="B5" t="s">
        <v>1030</v>
      </c>
      <c r="C5" t="s">
        <v>936</v>
      </c>
      <c r="D5" t="s">
        <v>300</v>
      </c>
      <c r="E5" t="s">
        <v>933</v>
      </c>
      <c r="F5" s="4">
        <v>0</v>
      </c>
      <c r="G5" s="4">
        <v>1.24</v>
      </c>
      <c r="H5" s="4" t="s">
        <v>825</v>
      </c>
      <c r="I5" s="4" t="s">
        <v>825</v>
      </c>
      <c r="J5" s="4" t="s">
        <v>825</v>
      </c>
      <c r="K5" s="4" t="s">
        <v>825</v>
      </c>
      <c r="L5" s="4" t="s">
        <v>825</v>
      </c>
    </row>
    <row r="6" spans="1:14">
      <c r="A6" t="s">
        <v>268</v>
      </c>
      <c r="B6" t="s">
        <v>1031</v>
      </c>
      <c r="C6" t="s">
        <v>938</v>
      </c>
      <c r="D6" t="s">
        <v>300</v>
      </c>
      <c r="E6" t="s">
        <v>933</v>
      </c>
      <c r="F6" s="4">
        <v>0</v>
      </c>
      <c r="G6" s="4">
        <v>0</v>
      </c>
      <c r="H6" s="4" t="s">
        <v>825</v>
      </c>
      <c r="I6" s="4" t="s">
        <v>825</v>
      </c>
      <c r="J6" s="4" t="s">
        <v>825</v>
      </c>
      <c r="K6" s="4" t="s">
        <v>825</v>
      </c>
      <c r="L6" s="4" t="s">
        <v>825</v>
      </c>
    </row>
    <row r="7" spans="1:14">
      <c r="A7" t="s">
        <v>268</v>
      </c>
      <c r="B7" t="s">
        <v>1032</v>
      </c>
      <c r="C7" t="s">
        <v>940</v>
      </c>
      <c r="D7" t="s">
        <v>300</v>
      </c>
      <c r="E7" t="s">
        <v>933</v>
      </c>
      <c r="F7" s="4">
        <v>0</v>
      </c>
      <c r="G7" s="4">
        <v>0</v>
      </c>
      <c r="H7" s="15" t="s">
        <v>825</v>
      </c>
      <c r="I7" s="15" t="s">
        <v>825</v>
      </c>
      <c r="J7" s="15" t="s">
        <v>825</v>
      </c>
      <c r="K7" s="15" t="s">
        <v>825</v>
      </c>
      <c r="L7" s="15" t="s">
        <v>825</v>
      </c>
      <c r="M7" s="8">
        <f>SUM(G7)</f>
        <v>0</v>
      </c>
      <c r="N7" t="str" cm="1">
        <f t="array" ref="N7">IFERROR(INDEX(Water!$C$4:$C$47,MATCH(C7,Water!$A$4:$A$47,0),), "")</f>
        <v>Eels Regulations (measures at intakes) (water)</v>
      </c>
    </row>
    <row r="8" spans="1:14">
      <c r="A8" t="s">
        <v>268</v>
      </c>
      <c r="B8" t="s">
        <v>1033</v>
      </c>
      <c r="C8" t="s">
        <v>942</v>
      </c>
      <c r="D8" t="s">
        <v>300</v>
      </c>
      <c r="E8" t="s">
        <v>933</v>
      </c>
      <c r="F8" s="4">
        <v>0</v>
      </c>
      <c r="G8" s="4">
        <v>0</v>
      </c>
      <c r="H8" s="15" t="s">
        <v>825</v>
      </c>
      <c r="I8" s="15" t="s">
        <v>825</v>
      </c>
      <c r="J8" s="15" t="s">
        <v>825</v>
      </c>
      <c r="K8" s="15" t="s">
        <v>825</v>
      </c>
      <c r="L8" s="15" t="s">
        <v>825</v>
      </c>
      <c r="M8" s="8">
        <f t="shared" ref="M8:M71" si="0">SUM(G8)</f>
        <v>0</v>
      </c>
      <c r="N8" t="str" cm="1">
        <f t="array" ref="N8">IFERROR(INDEX(Water!$C$4:$C$47,MATCH(C8,Water!$A$4:$A$47,0),), "")</f>
        <v>Invasive Non Native Species (water)</v>
      </c>
    </row>
    <row r="9" spans="1:14">
      <c r="A9" t="s">
        <v>268</v>
      </c>
      <c r="B9" t="s">
        <v>1034</v>
      </c>
      <c r="C9" t="s">
        <v>944</v>
      </c>
      <c r="D9" t="s">
        <v>300</v>
      </c>
      <c r="E9" t="s">
        <v>933</v>
      </c>
      <c r="F9" s="4">
        <v>0</v>
      </c>
      <c r="G9" s="4">
        <v>0</v>
      </c>
      <c r="H9" s="15" t="s">
        <v>825</v>
      </c>
      <c r="I9" s="15" t="s">
        <v>825</v>
      </c>
      <c r="J9" s="15" t="s">
        <v>825</v>
      </c>
      <c r="K9" s="15" t="s">
        <v>825</v>
      </c>
      <c r="L9" s="15" t="s">
        <v>825</v>
      </c>
      <c r="M9" s="8">
        <f t="shared" si="0"/>
        <v>0</v>
      </c>
      <c r="N9" t="str" cm="1">
        <f t="array" ref="N9">IFERROR(INDEX(Water!$C$4:$C$47,MATCH(C9,Water!$A$4:$A$47,0),), "")</f>
        <v>Drinking Water Protected Areas (schemes) (water)</v>
      </c>
    </row>
    <row r="10" spans="1:14">
      <c r="A10" t="s">
        <v>268</v>
      </c>
      <c r="B10" t="s">
        <v>1035</v>
      </c>
      <c r="C10" t="s">
        <v>946</v>
      </c>
      <c r="D10" t="s">
        <v>300</v>
      </c>
      <c r="E10" t="s">
        <v>933</v>
      </c>
      <c r="F10" s="4">
        <v>0</v>
      </c>
      <c r="G10" s="4">
        <v>0.65700000000000003</v>
      </c>
      <c r="H10" s="15" t="s">
        <v>825</v>
      </c>
      <c r="I10" s="15" t="s">
        <v>825</v>
      </c>
      <c r="J10" s="15" t="s">
        <v>825</v>
      </c>
      <c r="K10" s="15" t="s">
        <v>825</v>
      </c>
      <c r="L10" s="15" t="s">
        <v>825</v>
      </c>
      <c r="M10" s="8">
        <f t="shared" si="0"/>
        <v>0.65700000000000003</v>
      </c>
      <c r="N10" t="str" cm="1">
        <f t="array" ref="N10">IFERROR(INDEX(Water!$C$4:$C$47,MATCH(C10,Water!$A$4:$A$47,0),), "")</f>
        <v>Water Framework Directive measure (water)</v>
      </c>
    </row>
    <row r="11" spans="1:14">
      <c r="A11" t="s">
        <v>268</v>
      </c>
      <c r="B11" t="s">
        <v>1036</v>
      </c>
      <c r="C11" t="s">
        <v>948</v>
      </c>
      <c r="D11" t="s">
        <v>300</v>
      </c>
      <c r="E11" t="s">
        <v>933</v>
      </c>
      <c r="F11" s="4">
        <v>0</v>
      </c>
      <c r="G11" s="4">
        <v>0</v>
      </c>
      <c r="H11" s="15" t="s">
        <v>825</v>
      </c>
      <c r="I11" s="15" t="s">
        <v>825</v>
      </c>
      <c r="J11" s="15" t="s">
        <v>825</v>
      </c>
      <c r="K11" s="15" t="s">
        <v>825</v>
      </c>
      <c r="L11" s="15" t="s">
        <v>825</v>
      </c>
      <c r="M11" s="8">
        <f t="shared" si="0"/>
        <v>0</v>
      </c>
      <c r="N11" t="str" cm="1">
        <f t="array" ref="N11">IFERROR(INDEX(Water!$C$4:$C$47,MATCH(C11,Water!$A$4:$A$47,0),), "")</f>
        <v>Ecological improvements at abstractions (water)</v>
      </c>
    </row>
    <row r="12" spans="1:14">
      <c r="A12" t="s">
        <v>268</v>
      </c>
      <c r="B12" t="s">
        <v>1037</v>
      </c>
      <c r="C12" t="s">
        <v>950</v>
      </c>
      <c r="D12" t="s">
        <v>300</v>
      </c>
      <c r="E12" t="s">
        <v>933</v>
      </c>
      <c r="F12" s="4">
        <v>0</v>
      </c>
      <c r="G12" s="4">
        <v>0</v>
      </c>
      <c r="H12" s="15" t="s">
        <v>825</v>
      </c>
      <c r="I12" s="15" t="s">
        <v>825</v>
      </c>
      <c r="J12" s="15" t="s">
        <v>825</v>
      </c>
      <c r="K12" s="15" t="s">
        <v>825</v>
      </c>
      <c r="L12" s="15" t="s">
        <v>825</v>
      </c>
      <c r="M12" s="8">
        <f t="shared" si="0"/>
        <v>0</v>
      </c>
      <c r="N12" t="str" cm="1">
        <f t="array" ref="N12">IFERROR(INDEX(Water!$C$4:$C$47,MATCH(C12,Water!$A$4:$A$47,0),), "")</f>
        <v>N/A</v>
      </c>
    </row>
    <row r="13" spans="1:14">
      <c r="A13" t="s">
        <v>268</v>
      </c>
      <c r="B13" t="s">
        <v>1038</v>
      </c>
      <c r="C13" t="s">
        <v>952</v>
      </c>
      <c r="D13" t="s">
        <v>300</v>
      </c>
      <c r="E13" t="s">
        <v>933</v>
      </c>
      <c r="F13" s="4">
        <v>0</v>
      </c>
      <c r="G13" s="4">
        <v>0</v>
      </c>
      <c r="H13" s="15" t="s">
        <v>825</v>
      </c>
      <c r="I13" s="15" t="s">
        <v>825</v>
      </c>
      <c r="J13" s="15" t="s">
        <v>825</v>
      </c>
      <c r="K13" s="15" t="s">
        <v>825</v>
      </c>
      <c r="L13" s="15" t="s">
        <v>825</v>
      </c>
      <c r="M13" s="8">
        <f t="shared" si="0"/>
        <v>0</v>
      </c>
      <c r="N13" t="str" cm="1">
        <f t="array" ref="N13">IFERROR(INDEX(Water!$C$4:$C$47,MATCH(C13,Water!$A$4:$A$47,0),), "")</f>
        <v>N/A</v>
      </c>
    </row>
    <row r="14" spans="1:14">
      <c r="A14" t="s">
        <v>268</v>
      </c>
      <c r="B14" t="s">
        <v>1039</v>
      </c>
      <c r="C14" t="s">
        <v>954</v>
      </c>
      <c r="D14" t="s">
        <v>300</v>
      </c>
      <c r="E14" t="s">
        <v>933</v>
      </c>
      <c r="F14" s="4">
        <v>0</v>
      </c>
      <c r="G14" s="4">
        <v>0</v>
      </c>
      <c r="H14" s="15" t="s">
        <v>825</v>
      </c>
      <c r="I14" s="15" t="s">
        <v>825</v>
      </c>
      <c r="J14" s="15" t="s">
        <v>825</v>
      </c>
      <c r="K14" s="15" t="s">
        <v>825</v>
      </c>
      <c r="L14" s="15" t="s">
        <v>825</v>
      </c>
      <c r="M14" s="8">
        <f t="shared" si="0"/>
        <v>0</v>
      </c>
      <c r="N14" t="str" cm="1">
        <f t="array" ref="N14">IFERROR(INDEX(Water!$C$4:$C$47,MATCH(C14,Water!$A$4:$A$47,0),), "")</f>
        <v>Ignore as captured under 'Investigations total'</v>
      </c>
    </row>
    <row r="15" spans="1:14">
      <c r="A15" t="s">
        <v>268</v>
      </c>
      <c r="B15" t="s">
        <v>1040</v>
      </c>
      <c r="C15" t="s">
        <v>956</v>
      </c>
      <c r="D15" t="s">
        <v>300</v>
      </c>
      <c r="E15" t="s">
        <v>933</v>
      </c>
      <c r="F15" s="4">
        <v>0</v>
      </c>
      <c r="G15" s="4">
        <v>0</v>
      </c>
      <c r="H15" s="15" t="s">
        <v>825</v>
      </c>
      <c r="I15" s="15" t="s">
        <v>825</v>
      </c>
      <c r="J15" s="15" t="s">
        <v>825</v>
      </c>
      <c r="K15" s="15" t="s">
        <v>825</v>
      </c>
      <c r="L15" s="15" t="s">
        <v>825</v>
      </c>
      <c r="M15" s="8">
        <f t="shared" si="0"/>
        <v>0</v>
      </c>
      <c r="N15" t="str" cm="1">
        <f t="array" ref="N15">IFERROR(INDEX(Water!$C$4:$C$47,MATCH(C15,Water!$A$4:$A$47,0),), "")</f>
        <v>Ignore as captured under 'Investigations total'</v>
      </c>
    </row>
    <row r="16" spans="1:14">
      <c r="A16" t="s">
        <v>268</v>
      </c>
      <c r="B16" t="s">
        <v>1041</v>
      </c>
      <c r="C16" t="s">
        <v>958</v>
      </c>
      <c r="D16" t="s">
        <v>300</v>
      </c>
      <c r="E16" t="s">
        <v>933</v>
      </c>
      <c r="F16" s="4">
        <v>0.19400000000000001</v>
      </c>
      <c r="G16" s="4">
        <v>0.97399999999999998</v>
      </c>
      <c r="H16" s="15" t="s">
        <v>825</v>
      </c>
      <c r="I16" s="15" t="s">
        <v>825</v>
      </c>
      <c r="J16" s="15" t="s">
        <v>825</v>
      </c>
      <c r="K16" s="15" t="s">
        <v>825</v>
      </c>
      <c r="L16" s="15" t="s">
        <v>825</v>
      </c>
      <c r="M16" s="8">
        <f t="shared" si="0"/>
        <v>0.97399999999999998</v>
      </c>
      <c r="N16" t="str" cm="1">
        <f t="array" ref="N16">IFERROR(INDEX(Water!$C$4:$C$47,MATCH(C16,Water!$A$4:$A$47,0),), "")</f>
        <v>Ignore as captured under 'Investigations total'</v>
      </c>
    </row>
    <row r="17" spans="1:14">
      <c r="A17" t="s">
        <v>268</v>
      </c>
      <c r="B17" t="s">
        <v>1042</v>
      </c>
      <c r="C17" t="s">
        <v>960</v>
      </c>
      <c r="D17" t="s">
        <v>300</v>
      </c>
      <c r="E17" t="s">
        <v>933</v>
      </c>
      <c r="F17" s="4">
        <v>0.19400000000000001</v>
      </c>
      <c r="G17" s="4">
        <v>0.97399999999999998</v>
      </c>
      <c r="H17" s="15" t="s">
        <v>825</v>
      </c>
      <c r="I17" s="15" t="s">
        <v>825</v>
      </c>
      <c r="J17" s="15" t="s">
        <v>825</v>
      </c>
      <c r="K17" s="15" t="s">
        <v>825</v>
      </c>
      <c r="L17" s="15" t="s">
        <v>825</v>
      </c>
      <c r="M17" s="8">
        <f t="shared" si="0"/>
        <v>0.97399999999999998</v>
      </c>
      <c r="N17" t="str" cm="1">
        <f t="array" ref="N17">IFERROR(INDEX(Water!$C$4:$C$47,MATCH(C17,Water!$A$4:$A$47,0),), "")</f>
        <v>Investigations (water)</v>
      </c>
    </row>
    <row r="18" spans="1:14">
      <c r="A18" t="s">
        <v>268</v>
      </c>
      <c r="B18" t="s">
        <v>1043</v>
      </c>
      <c r="C18" t="s">
        <v>962</v>
      </c>
      <c r="D18" t="s">
        <v>300</v>
      </c>
      <c r="E18" t="s">
        <v>933</v>
      </c>
      <c r="F18" s="4">
        <v>0.19400000000000001</v>
      </c>
      <c r="G18" s="4">
        <v>2.871</v>
      </c>
      <c r="H18" s="15" t="s">
        <v>825</v>
      </c>
      <c r="I18" s="15" t="s">
        <v>825</v>
      </c>
      <c r="J18" s="15" t="s">
        <v>825</v>
      </c>
      <c r="K18" s="15" t="s">
        <v>825</v>
      </c>
      <c r="L18" s="15" t="s">
        <v>825</v>
      </c>
      <c r="M18" s="8">
        <f t="shared" si="0"/>
        <v>2.871</v>
      </c>
      <c r="N18" t="str" cm="1">
        <f t="array" ref="N18">IFERROR(INDEX(Water!$C$4:$C$47,MATCH(C18,Water!$A$4:$A$47,0),), "")</f>
        <v/>
      </c>
    </row>
    <row r="19" spans="1:14">
      <c r="A19" t="s">
        <v>268</v>
      </c>
      <c r="B19" t="s">
        <v>1044</v>
      </c>
      <c r="C19" t="s">
        <v>964</v>
      </c>
      <c r="D19" t="s">
        <v>300</v>
      </c>
      <c r="E19" t="s">
        <v>933</v>
      </c>
      <c r="F19" s="4">
        <v>0.16600000000000001</v>
      </c>
      <c r="G19" s="4">
        <v>5.8369999999999997</v>
      </c>
      <c r="H19" s="15" t="s">
        <v>825</v>
      </c>
      <c r="I19" s="15" t="s">
        <v>825</v>
      </c>
      <c r="J19" s="15" t="s">
        <v>825</v>
      </c>
      <c r="K19" s="15" t="s">
        <v>825</v>
      </c>
      <c r="L19" s="15" t="s">
        <v>825</v>
      </c>
      <c r="M19" s="8">
        <f t="shared" si="0"/>
        <v>5.8369999999999997</v>
      </c>
      <c r="N19" t="str" cm="1">
        <f t="array" ref="N19">IFERROR(INDEX(Water!$C$4:$C$47,MATCH(C19,Water!$A$4:$A$47,0),), "")</f>
        <v>Supply-side improvements delivering benefits in 2020-2025 (water)</v>
      </c>
    </row>
    <row r="20" spans="1:14">
      <c r="A20" t="s">
        <v>268</v>
      </c>
      <c r="B20" t="s">
        <v>1045</v>
      </c>
      <c r="C20" t="s">
        <v>966</v>
      </c>
      <c r="D20" t="s">
        <v>300</v>
      </c>
      <c r="E20" t="s">
        <v>933</v>
      </c>
      <c r="F20" s="4">
        <v>0</v>
      </c>
      <c r="G20" s="4">
        <v>0</v>
      </c>
      <c r="H20" s="15" t="s">
        <v>825</v>
      </c>
      <c r="I20" s="15" t="s">
        <v>825</v>
      </c>
      <c r="J20" s="15" t="s">
        <v>825</v>
      </c>
      <c r="K20" s="15" t="s">
        <v>825</v>
      </c>
      <c r="L20" s="15" t="s">
        <v>825</v>
      </c>
      <c r="M20" s="8">
        <f t="shared" si="0"/>
        <v>0</v>
      </c>
      <c r="N20" t="str" cm="1">
        <f t="array" ref="N20">IFERROR(INDEX(Water!$C$4:$C$47,MATCH(C20,Water!$A$4:$A$47,0),), "")</f>
        <v>Demand-side improvements delivering benefits in 2020-2025 (excl leakage and metering) (water)</v>
      </c>
    </row>
    <row r="21" spans="1:14">
      <c r="A21" t="s">
        <v>268</v>
      </c>
      <c r="B21" t="s">
        <v>1046</v>
      </c>
      <c r="C21" t="s">
        <v>968</v>
      </c>
      <c r="D21" t="s">
        <v>300</v>
      </c>
      <c r="E21" t="s">
        <v>933</v>
      </c>
      <c r="F21" s="4">
        <v>0</v>
      </c>
      <c r="G21" s="4">
        <v>0</v>
      </c>
      <c r="H21" s="15" t="s">
        <v>825</v>
      </c>
      <c r="I21" s="15" t="s">
        <v>825</v>
      </c>
      <c r="J21" s="15" t="s">
        <v>825</v>
      </c>
      <c r="K21" s="15" t="s">
        <v>825</v>
      </c>
      <c r="L21" s="15" t="s">
        <v>825</v>
      </c>
      <c r="M21" s="8">
        <f t="shared" si="0"/>
        <v>0</v>
      </c>
      <c r="N21" t="str" cm="1">
        <f t="array" ref="N21">IFERROR(INDEX(Water!$C$4:$C$47,MATCH(C21,Water!$A$4:$A$47,0),), "")</f>
        <v>Leakage improvements delivering benefits in 2020-2025 (water)</v>
      </c>
    </row>
    <row r="22" spans="1:14">
      <c r="A22" t="s">
        <v>268</v>
      </c>
      <c r="B22" t="s">
        <v>1047</v>
      </c>
      <c r="C22" t="s">
        <v>970</v>
      </c>
      <c r="D22" t="s">
        <v>300</v>
      </c>
      <c r="E22" t="s">
        <v>933</v>
      </c>
      <c r="F22" s="4">
        <v>0</v>
      </c>
      <c r="G22" s="4">
        <v>7.3479999999999999</v>
      </c>
      <c r="H22" s="15" t="s">
        <v>825</v>
      </c>
      <c r="I22" s="15" t="s">
        <v>825</v>
      </c>
      <c r="J22" s="15" t="s">
        <v>825</v>
      </c>
      <c r="K22" s="15" t="s">
        <v>825</v>
      </c>
      <c r="L22" s="15" t="s">
        <v>825</v>
      </c>
      <c r="M22" s="8">
        <f t="shared" si="0"/>
        <v>7.3479999999999999</v>
      </c>
      <c r="N22" t="str" cm="1">
        <f t="array" ref="N22">IFERROR(INDEX(Water!$C$4:$C$47,MATCH(C22,Water!$A$4:$A$47,0),), "")</f>
        <v>Internal interconnectors delivering benefits in 2020-2025 (water)</v>
      </c>
    </row>
    <row r="23" spans="1:14">
      <c r="A23" t="s">
        <v>268</v>
      </c>
      <c r="B23" t="s">
        <v>1048</v>
      </c>
      <c r="C23" t="s">
        <v>972</v>
      </c>
      <c r="D23" t="s">
        <v>300</v>
      </c>
      <c r="E23" t="s">
        <v>933</v>
      </c>
      <c r="F23" s="4">
        <v>0</v>
      </c>
      <c r="G23" s="4">
        <v>0</v>
      </c>
      <c r="H23" s="15" t="s">
        <v>825</v>
      </c>
      <c r="I23" s="15" t="s">
        <v>825</v>
      </c>
      <c r="J23" s="15" t="s">
        <v>825</v>
      </c>
      <c r="K23" s="15" t="s">
        <v>825</v>
      </c>
      <c r="L23" s="15" t="s">
        <v>825</v>
      </c>
      <c r="M23" s="8">
        <f t="shared" si="0"/>
        <v>0</v>
      </c>
      <c r="N23" t="str" cm="1">
        <f t="array" ref="N23">IFERROR(INDEX(Water!$C$4:$C$47,MATCH(C23,Water!$A$4:$A$47,0),), "")</f>
        <v>Supply demand balance improvements delivering benefits starting from 2026 (water)</v>
      </c>
    </row>
    <row r="24" spans="1:14">
      <c r="A24" t="s">
        <v>268</v>
      </c>
      <c r="B24" t="s">
        <v>1049</v>
      </c>
      <c r="C24" t="s">
        <v>976</v>
      </c>
      <c r="D24" t="s">
        <v>300</v>
      </c>
      <c r="E24" t="s">
        <v>933</v>
      </c>
      <c r="F24" s="4">
        <v>0.16600000000000001</v>
      </c>
      <c r="G24" s="4">
        <v>13.184999999999999</v>
      </c>
      <c r="H24" s="15" t="s">
        <v>825</v>
      </c>
      <c r="I24" s="15" t="s">
        <v>825</v>
      </c>
      <c r="J24" s="15" t="s">
        <v>825</v>
      </c>
      <c r="K24" s="15" t="s">
        <v>825</v>
      </c>
      <c r="L24" s="15" t="s">
        <v>825</v>
      </c>
      <c r="M24" s="8">
        <f t="shared" si="0"/>
        <v>13.184999999999999</v>
      </c>
      <c r="N24" t="str" cm="1">
        <f t="array" ref="N24">IFERROR(INDEX(Water!$C$4:$C$47,MATCH(C24,Water!$A$4:$A$47,0),), "")</f>
        <v/>
      </c>
    </row>
    <row r="25" spans="1:14">
      <c r="A25" t="s">
        <v>268</v>
      </c>
      <c r="B25" t="s">
        <v>1050</v>
      </c>
      <c r="C25" t="s">
        <v>978</v>
      </c>
      <c r="D25" t="s">
        <v>300</v>
      </c>
      <c r="E25" t="s">
        <v>933</v>
      </c>
      <c r="F25" s="4">
        <v>0</v>
      </c>
      <c r="G25" s="4">
        <v>0</v>
      </c>
      <c r="H25" s="15" t="s">
        <v>825</v>
      </c>
      <c r="I25" s="15" t="s">
        <v>825</v>
      </c>
      <c r="J25" s="15" t="s">
        <v>825</v>
      </c>
      <c r="K25" s="15" t="s">
        <v>825</v>
      </c>
      <c r="L25" s="15" t="s">
        <v>825</v>
      </c>
      <c r="M25" s="8">
        <f t="shared" si="0"/>
        <v>0</v>
      </c>
      <c r="N25" t="str" cm="1">
        <f t="array" ref="N25">IFERROR(INDEX(Water!$C$4:$C$47,MATCH(C25,Water!$A$4:$A$47,0),), "")</f>
        <v>Ignore as captured under 'Total metering expenditure'</v>
      </c>
    </row>
    <row r="26" spans="1:14">
      <c r="A26" t="s">
        <v>268</v>
      </c>
      <c r="B26" t="s">
        <v>1051</v>
      </c>
      <c r="C26" t="s">
        <v>980</v>
      </c>
      <c r="D26" t="s">
        <v>300</v>
      </c>
      <c r="E26" t="s">
        <v>933</v>
      </c>
      <c r="F26" s="4">
        <v>0</v>
      </c>
      <c r="G26" s="4">
        <v>0</v>
      </c>
      <c r="H26" s="15" t="s">
        <v>825</v>
      </c>
      <c r="I26" s="15" t="s">
        <v>825</v>
      </c>
      <c r="J26" s="15" t="s">
        <v>825</v>
      </c>
      <c r="K26" s="15" t="s">
        <v>825</v>
      </c>
      <c r="L26" s="15" t="s">
        <v>825</v>
      </c>
      <c r="M26" s="8">
        <f t="shared" si="0"/>
        <v>0</v>
      </c>
      <c r="N26" t="str" cm="1">
        <f t="array" ref="N26">IFERROR(INDEX(Water!$C$4:$C$47,MATCH(C26,Water!$A$4:$A$47,0),), "")</f>
        <v>Ignore as captured under 'Total metering expenditure'</v>
      </c>
    </row>
    <row r="27" spans="1:14">
      <c r="A27" t="s">
        <v>268</v>
      </c>
      <c r="B27" t="s">
        <v>1052</v>
      </c>
      <c r="C27" t="s">
        <v>982</v>
      </c>
      <c r="D27" t="s">
        <v>300</v>
      </c>
      <c r="E27" t="s">
        <v>933</v>
      </c>
      <c r="F27" s="4">
        <v>0</v>
      </c>
      <c r="G27" s="4">
        <v>0</v>
      </c>
      <c r="H27" s="15" t="s">
        <v>825</v>
      </c>
      <c r="I27" s="15" t="s">
        <v>825</v>
      </c>
      <c r="J27" s="15" t="s">
        <v>825</v>
      </c>
      <c r="K27" s="15" t="s">
        <v>825</v>
      </c>
      <c r="L27" s="15" t="s">
        <v>825</v>
      </c>
      <c r="M27" s="8">
        <f t="shared" si="0"/>
        <v>0</v>
      </c>
      <c r="N27" t="str" cm="1">
        <f t="array" ref="N27">IFERROR(INDEX(Water!$C$4:$C$47,MATCH(C27,Water!$A$4:$A$47,0),), "")</f>
        <v>Ignore as captured under 'Total metering expenditure'</v>
      </c>
    </row>
    <row r="28" spans="1:14">
      <c r="A28" t="s">
        <v>268</v>
      </c>
      <c r="B28" t="s">
        <v>1053</v>
      </c>
      <c r="C28" t="s">
        <v>984</v>
      </c>
      <c r="D28" t="s">
        <v>300</v>
      </c>
      <c r="E28" t="s">
        <v>933</v>
      </c>
      <c r="F28" s="4">
        <v>0</v>
      </c>
      <c r="G28" s="4">
        <v>0</v>
      </c>
      <c r="H28" s="15" t="s">
        <v>825</v>
      </c>
      <c r="I28" s="15" t="s">
        <v>825</v>
      </c>
      <c r="J28" s="15" t="s">
        <v>825</v>
      </c>
      <c r="K28" s="15" t="s">
        <v>825</v>
      </c>
      <c r="L28" s="15" t="s">
        <v>825</v>
      </c>
      <c r="M28" s="8">
        <f t="shared" si="0"/>
        <v>0</v>
      </c>
      <c r="N28" t="str" cm="1">
        <f t="array" ref="N28">IFERROR(INDEX(Water!$C$4:$C$47,MATCH(C28,Water!$A$4:$A$47,0),), "")</f>
        <v>Ignore as captured under 'Total metering expenditure'</v>
      </c>
    </row>
    <row r="29" spans="1:14">
      <c r="A29" t="s">
        <v>268</v>
      </c>
      <c r="B29" t="s">
        <v>1054</v>
      </c>
      <c r="C29" t="s">
        <v>986</v>
      </c>
      <c r="D29" t="s">
        <v>300</v>
      </c>
      <c r="E29" t="s">
        <v>933</v>
      </c>
      <c r="F29" s="4">
        <v>0</v>
      </c>
      <c r="G29" s="4">
        <v>0</v>
      </c>
      <c r="H29" s="15" t="s">
        <v>825</v>
      </c>
      <c r="I29" s="15" t="s">
        <v>825</v>
      </c>
      <c r="J29" s="15" t="s">
        <v>825</v>
      </c>
      <c r="K29" s="15" t="s">
        <v>825</v>
      </c>
      <c r="L29" s="15" t="s">
        <v>825</v>
      </c>
      <c r="M29" s="8">
        <f t="shared" si="0"/>
        <v>0</v>
      </c>
      <c r="N29" t="str" cm="1">
        <f t="array" ref="N29">IFERROR(INDEX(Water!$C$4:$C$47,MATCH(C29,Water!$A$4:$A$47,0),), "")</f>
        <v>Ignore as captured under 'Total metering expenditure'</v>
      </c>
    </row>
    <row r="30" spans="1:14">
      <c r="A30" t="s">
        <v>268</v>
      </c>
      <c r="B30" t="s">
        <v>1055</v>
      </c>
      <c r="C30" t="s">
        <v>988</v>
      </c>
      <c r="D30" t="s">
        <v>300</v>
      </c>
      <c r="E30" t="s">
        <v>933</v>
      </c>
      <c r="F30" s="4">
        <v>0</v>
      </c>
      <c r="G30" s="4">
        <v>0</v>
      </c>
      <c r="H30" s="15" t="s">
        <v>825</v>
      </c>
      <c r="I30" s="15" t="s">
        <v>825</v>
      </c>
      <c r="J30" s="15" t="s">
        <v>825</v>
      </c>
      <c r="K30" s="15" t="s">
        <v>825</v>
      </c>
      <c r="L30" s="15" t="s">
        <v>825</v>
      </c>
      <c r="M30" s="8">
        <f t="shared" si="0"/>
        <v>0</v>
      </c>
      <c r="N30" t="str" cm="1">
        <f t="array" ref="N30">IFERROR(INDEX(Water!$C$4:$C$47,MATCH(C30,Water!$A$4:$A$47,0),), "")</f>
        <v>Ignore as captured under 'Total metering expenditure'</v>
      </c>
    </row>
    <row r="31" spans="1:14">
      <c r="A31" t="s">
        <v>268</v>
      </c>
      <c r="B31" t="s">
        <v>1056</v>
      </c>
      <c r="C31" t="s">
        <v>990</v>
      </c>
      <c r="D31" t="s">
        <v>300</v>
      </c>
      <c r="E31" t="s">
        <v>933</v>
      </c>
      <c r="F31" s="4">
        <v>0</v>
      </c>
      <c r="G31" s="4">
        <v>0</v>
      </c>
      <c r="H31" s="15" t="s">
        <v>825</v>
      </c>
      <c r="I31" s="15" t="s">
        <v>825</v>
      </c>
      <c r="J31" s="15" t="s">
        <v>825</v>
      </c>
      <c r="K31" s="15" t="s">
        <v>825</v>
      </c>
      <c r="L31" s="15" t="s">
        <v>825</v>
      </c>
      <c r="M31" s="8">
        <f t="shared" si="0"/>
        <v>0</v>
      </c>
      <c r="N31" t="str" cm="1">
        <f t="array" ref="N31">IFERROR(INDEX(Water!$C$4:$C$47,MATCH(C31,Water!$A$4:$A$47,0),), "")</f>
        <v>Ignore as captured under 'Total metering expenditure'</v>
      </c>
    </row>
    <row r="32" spans="1:14">
      <c r="A32" t="s">
        <v>268</v>
      </c>
      <c r="B32" t="s">
        <v>1057</v>
      </c>
      <c r="C32" t="s">
        <v>992</v>
      </c>
      <c r="D32" t="s">
        <v>300</v>
      </c>
      <c r="E32" t="s">
        <v>933</v>
      </c>
      <c r="F32" s="4">
        <v>0</v>
      </c>
      <c r="G32" s="4">
        <v>0</v>
      </c>
      <c r="H32" s="15" t="s">
        <v>825</v>
      </c>
      <c r="I32" s="15" t="s">
        <v>825</v>
      </c>
      <c r="J32" s="15" t="s">
        <v>825</v>
      </c>
      <c r="K32" s="15" t="s">
        <v>825</v>
      </c>
      <c r="L32" s="15" t="s">
        <v>825</v>
      </c>
      <c r="M32" s="8">
        <f t="shared" si="0"/>
        <v>0</v>
      </c>
      <c r="N32" t="str" cm="1">
        <f t="array" ref="N32">IFERROR(INDEX(Water!$C$4:$C$47,MATCH(C32,Water!$A$4:$A$47,0),), "")</f>
        <v>Ignore as captured under 'Total metering expenditure'</v>
      </c>
    </row>
    <row r="33" spans="1:14">
      <c r="A33" t="s">
        <v>268</v>
      </c>
      <c r="B33" t="s">
        <v>1058</v>
      </c>
      <c r="C33" t="s">
        <v>994</v>
      </c>
      <c r="D33" t="s">
        <v>300</v>
      </c>
      <c r="E33" t="s">
        <v>933</v>
      </c>
      <c r="F33" s="4">
        <v>0</v>
      </c>
      <c r="G33" s="4">
        <v>0</v>
      </c>
      <c r="H33" s="15" t="s">
        <v>825</v>
      </c>
      <c r="I33" s="15" t="s">
        <v>825</v>
      </c>
      <c r="J33" s="15" t="s">
        <v>825</v>
      </c>
      <c r="K33" s="15" t="s">
        <v>825</v>
      </c>
      <c r="L33" s="15" t="s">
        <v>825</v>
      </c>
      <c r="M33" s="8">
        <f t="shared" si="0"/>
        <v>0</v>
      </c>
      <c r="N33" t="str" cm="1">
        <f t="array" ref="N33">IFERROR(INDEX(Water!$C$4:$C$47,MATCH(C33,Water!$A$4:$A$47,0),), "")</f>
        <v>Ignore as captured under 'Total metering expenditure'</v>
      </c>
    </row>
    <row r="34" spans="1:14">
      <c r="A34" t="s">
        <v>268</v>
      </c>
      <c r="B34" t="s">
        <v>1059</v>
      </c>
      <c r="C34" t="s">
        <v>996</v>
      </c>
      <c r="D34" t="s">
        <v>300</v>
      </c>
      <c r="E34" t="s">
        <v>933</v>
      </c>
      <c r="F34" s="4">
        <v>0</v>
      </c>
      <c r="G34" s="4">
        <v>0</v>
      </c>
      <c r="H34" s="15" t="s">
        <v>825</v>
      </c>
      <c r="I34" s="15" t="s">
        <v>825</v>
      </c>
      <c r="J34" s="15" t="s">
        <v>825</v>
      </c>
      <c r="K34" s="15" t="s">
        <v>825</v>
      </c>
      <c r="L34" s="15" t="s">
        <v>825</v>
      </c>
      <c r="M34" s="8">
        <f t="shared" si="0"/>
        <v>0</v>
      </c>
      <c r="N34" t="str" cm="1">
        <f t="array" ref="N34">IFERROR(INDEX(Water!$C$4:$C$47,MATCH(C34,Water!$A$4:$A$47,0),), "")</f>
        <v>Ignore as captured under 'Total metering expenditure'</v>
      </c>
    </row>
    <row r="35" spans="1:14">
      <c r="A35" t="s">
        <v>268</v>
      </c>
      <c r="B35" t="s">
        <v>1060</v>
      </c>
      <c r="C35" t="s">
        <v>998</v>
      </c>
      <c r="D35" t="s">
        <v>300</v>
      </c>
      <c r="E35" t="s">
        <v>933</v>
      </c>
      <c r="F35" s="4">
        <v>0</v>
      </c>
      <c r="G35" s="4">
        <v>0</v>
      </c>
      <c r="H35" s="15" t="s">
        <v>825</v>
      </c>
      <c r="I35" s="15" t="s">
        <v>825</v>
      </c>
      <c r="J35" s="15" t="s">
        <v>825</v>
      </c>
      <c r="K35" s="15" t="s">
        <v>825</v>
      </c>
      <c r="L35" s="15" t="s">
        <v>825</v>
      </c>
      <c r="M35" s="8">
        <f t="shared" si="0"/>
        <v>0</v>
      </c>
      <c r="N35" t="str" cm="1">
        <f t="array" ref="N35">IFERROR(INDEX(Water!$C$4:$C$47,MATCH(C35,Water!$A$4:$A$47,0),), "")</f>
        <v>Total metering expenditure  (water)</v>
      </c>
    </row>
    <row r="36" spans="1:14">
      <c r="A36" t="s">
        <v>268</v>
      </c>
      <c r="B36" t="s">
        <v>1061</v>
      </c>
      <c r="C36" t="s">
        <v>1000</v>
      </c>
      <c r="D36" t="s">
        <v>300</v>
      </c>
      <c r="E36" t="s">
        <v>933</v>
      </c>
      <c r="F36" s="4">
        <v>0</v>
      </c>
      <c r="G36" s="4">
        <v>0</v>
      </c>
      <c r="H36" s="15" t="s">
        <v>825</v>
      </c>
      <c r="I36" s="15" t="s">
        <v>825</v>
      </c>
      <c r="J36" s="15" t="s">
        <v>825</v>
      </c>
      <c r="K36" s="15" t="s">
        <v>825</v>
      </c>
      <c r="L36" s="15" t="s">
        <v>825</v>
      </c>
      <c r="M36" s="8">
        <f t="shared" si="0"/>
        <v>0</v>
      </c>
      <c r="N36" t="str" cm="1">
        <f t="array" ref="N36">IFERROR(INDEX(Water!$C$4:$C$47,MATCH(C36,Water!$A$4:$A$47,0),), "")</f>
        <v>Improvments to taste, odour and colour (water)</v>
      </c>
    </row>
    <row r="37" spans="1:14">
      <c r="A37" t="s">
        <v>268</v>
      </c>
      <c r="B37" t="s">
        <v>1062</v>
      </c>
      <c r="C37" t="s">
        <v>1002</v>
      </c>
      <c r="D37" t="s">
        <v>300</v>
      </c>
      <c r="E37" t="s">
        <v>933</v>
      </c>
      <c r="F37" s="4">
        <v>0</v>
      </c>
      <c r="G37" s="4">
        <v>0</v>
      </c>
      <c r="H37" s="15" t="s">
        <v>825</v>
      </c>
      <c r="I37" s="15" t="s">
        <v>825</v>
      </c>
      <c r="J37" s="15" t="s">
        <v>825</v>
      </c>
      <c r="K37" s="15" t="s">
        <v>825</v>
      </c>
      <c r="L37" s="15" t="s">
        <v>825</v>
      </c>
      <c r="M37" s="8">
        <f t="shared" si="0"/>
        <v>0</v>
      </c>
      <c r="N37" t="str" cm="1">
        <f t="array" ref="N37">IFERROR(INDEX(Water!$C$4:$C$47,MATCH(C37,Water!$A$4:$A$47,0),), "")</f>
        <v>Improvments to taste, odour and colour (water)</v>
      </c>
    </row>
    <row r="38" spans="1:14">
      <c r="A38" t="s">
        <v>268</v>
      </c>
      <c r="B38" t="s">
        <v>1063</v>
      </c>
      <c r="C38" t="s">
        <v>1004</v>
      </c>
      <c r="D38" t="s">
        <v>300</v>
      </c>
      <c r="E38" t="s">
        <v>933</v>
      </c>
      <c r="F38" s="4">
        <v>0</v>
      </c>
      <c r="G38" s="4">
        <v>0</v>
      </c>
      <c r="H38" s="15" t="s">
        <v>825</v>
      </c>
      <c r="I38" s="15" t="s">
        <v>825</v>
      </c>
      <c r="J38" s="15" t="s">
        <v>825</v>
      </c>
      <c r="K38" s="15" t="s">
        <v>825</v>
      </c>
      <c r="L38" s="15" t="s">
        <v>825</v>
      </c>
      <c r="M38" s="8">
        <f t="shared" si="0"/>
        <v>0</v>
      </c>
      <c r="N38" t="str" cm="1">
        <f t="array" ref="N38">IFERROR(INDEX(Water!$C$4:$C$47,MATCH(C38,Water!$A$4:$A$47,0),), "")</f>
        <v>Addressing raw water deterioration (total) (water)</v>
      </c>
    </row>
    <row r="39" spans="1:14">
      <c r="A39" t="s">
        <v>268</v>
      </c>
      <c r="B39" t="s">
        <v>1064</v>
      </c>
      <c r="C39" t="s">
        <v>1006</v>
      </c>
      <c r="D39" t="s">
        <v>300</v>
      </c>
      <c r="E39" t="s">
        <v>933</v>
      </c>
      <c r="F39" s="4">
        <v>0</v>
      </c>
      <c r="G39" s="4">
        <v>0</v>
      </c>
      <c r="H39" s="15" t="s">
        <v>825</v>
      </c>
      <c r="I39" s="15" t="s">
        <v>825</v>
      </c>
      <c r="J39" s="15" t="s">
        <v>825</v>
      </c>
      <c r="K39" s="15" t="s">
        <v>825</v>
      </c>
      <c r="L39" s="15" t="s">
        <v>825</v>
      </c>
      <c r="M39" s="8">
        <f t="shared" si="0"/>
        <v>0</v>
      </c>
      <c r="N39" t="str" cm="1">
        <f t="array" ref="N39">IFERROR(INDEX(Water!$C$4:$C$47,MATCH(C39,Water!$A$4:$A$47,0),), "")</f>
        <v>Addressing raw water deterioration (total) (water)</v>
      </c>
    </row>
    <row r="40" spans="1:14">
      <c r="A40" t="s">
        <v>268</v>
      </c>
      <c r="B40" t="s">
        <v>1065</v>
      </c>
      <c r="C40" t="s">
        <v>1008</v>
      </c>
      <c r="D40" t="s">
        <v>300</v>
      </c>
      <c r="E40" t="s">
        <v>933</v>
      </c>
      <c r="F40" s="4">
        <v>0</v>
      </c>
      <c r="G40" s="4">
        <v>0</v>
      </c>
      <c r="H40" s="15" t="s">
        <v>825</v>
      </c>
      <c r="I40" s="15" t="s">
        <v>825</v>
      </c>
      <c r="J40" s="15" t="s">
        <v>825</v>
      </c>
      <c r="K40" s="15" t="s">
        <v>825</v>
      </c>
      <c r="L40" s="15" t="s">
        <v>825</v>
      </c>
      <c r="M40" s="8">
        <f t="shared" si="0"/>
        <v>0</v>
      </c>
      <c r="N40" t="str" cm="1">
        <f t="array" ref="N40">IFERROR(INDEX(Water!$C$4:$C$47,MATCH(C40,Water!$A$4:$A$47,0),), "")</f>
        <v>Meeting lead standards (Total) (water)</v>
      </c>
    </row>
    <row r="41" spans="1:14">
      <c r="A41" t="s">
        <v>268</v>
      </c>
      <c r="B41" t="s">
        <v>1066</v>
      </c>
      <c r="C41" t="s">
        <v>1067</v>
      </c>
      <c r="D41" t="s">
        <v>300</v>
      </c>
      <c r="E41" t="s">
        <v>933</v>
      </c>
      <c r="F41" s="4">
        <v>0</v>
      </c>
      <c r="G41" s="4">
        <v>0</v>
      </c>
      <c r="H41" s="15" t="s">
        <v>825</v>
      </c>
      <c r="I41" s="15" t="s">
        <v>825</v>
      </c>
      <c r="J41" s="15" t="s">
        <v>825</v>
      </c>
      <c r="K41" s="15" t="s">
        <v>825</v>
      </c>
      <c r="L41" s="15" t="s">
        <v>825</v>
      </c>
      <c r="M41" s="8">
        <f t="shared" si="0"/>
        <v>0</v>
      </c>
      <c r="N41" t="str" cm="1">
        <f t="array" ref="N41">IFERROR(INDEX(Water!$C$4:$C$47,MATCH(C41,Water!$A$4:$A$47,0),), "")</f>
        <v/>
      </c>
    </row>
    <row r="42" spans="1:14">
      <c r="A42" t="s">
        <v>268</v>
      </c>
      <c r="B42" t="s">
        <v>1068</v>
      </c>
      <c r="C42" t="s">
        <v>1012</v>
      </c>
      <c r="D42" t="s">
        <v>300</v>
      </c>
      <c r="E42" t="s">
        <v>933</v>
      </c>
      <c r="F42" s="4">
        <v>0</v>
      </c>
      <c r="G42" s="4">
        <v>0</v>
      </c>
      <c r="H42" s="15" t="s">
        <v>825</v>
      </c>
      <c r="I42" s="15" t="s">
        <v>825</v>
      </c>
      <c r="J42" s="15" t="s">
        <v>825</v>
      </c>
      <c r="K42" s="15" t="s">
        <v>825</v>
      </c>
      <c r="L42" s="15" t="s">
        <v>825</v>
      </c>
      <c r="M42" s="8">
        <f t="shared" si="0"/>
        <v>0</v>
      </c>
      <c r="N42" t="str" cm="1">
        <f t="array" ref="N42">IFERROR(INDEX(Water!$C$4:$C$47,MATCH(C42,Water!$A$4:$A$47,0),), "")</f>
        <v>Meeting lead standards (Total) (water)</v>
      </c>
    </row>
    <row r="43" spans="1:14">
      <c r="A43" t="s">
        <v>268</v>
      </c>
      <c r="B43" t="s">
        <v>1069</v>
      </c>
      <c r="C43" t="s">
        <v>1014</v>
      </c>
      <c r="D43" t="s">
        <v>300</v>
      </c>
      <c r="E43" t="s">
        <v>933</v>
      </c>
      <c r="F43" s="4">
        <v>0</v>
      </c>
      <c r="G43" s="4">
        <v>0</v>
      </c>
      <c r="H43" s="15" t="s">
        <v>825</v>
      </c>
      <c r="I43" s="15" t="s">
        <v>825</v>
      </c>
      <c r="J43" s="15" t="s">
        <v>825</v>
      </c>
      <c r="K43" s="15" t="s">
        <v>825</v>
      </c>
      <c r="L43" s="15" t="s">
        <v>825</v>
      </c>
      <c r="M43" s="8">
        <f t="shared" si="0"/>
        <v>0</v>
      </c>
      <c r="N43" t="str" cm="1">
        <f t="array" ref="N43">IFERROR(INDEX(Water!$C$4:$C$47,MATCH(C43,Water!$A$4:$A$47,0),), "")</f>
        <v>Meeting lead standards (Total) (water)</v>
      </c>
    </row>
    <row r="44" spans="1:14">
      <c r="A44" t="s">
        <v>268</v>
      </c>
      <c r="B44" t="s">
        <v>1070</v>
      </c>
      <c r="C44" t="s">
        <v>1016</v>
      </c>
      <c r="D44" t="s">
        <v>300</v>
      </c>
      <c r="E44" t="s">
        <v>933</v>
      </c>
      <c r="F44" s="4">
        <v>0</v>
      </c>
      <c r="G44" s="4">
        <v>0</v>
      </c>
      <c r="H44" s="15" t="s">
        <v>825</v>
      </c>
      <c r="I44" s="15" t="s">
        <v>825</v>
      </c>
      <c r="J44" s="15" t="s">
        <v>825</v>
      </c>
      <c r="K44" s="15" t="s">
        <v>825</v>
      </c>
      <c r="L44" s="15" t="s">
        <v>825</v>
      </c>
      <c r="M44" s="8">
        <f t="shared" si="0"/>
        <v>0</v>
      </c>
      <c r="N44" t="str" cm="1">
        <f t="array" ref="N44">IFERROR(INDEX(Water!$C$4:$C$47,MATCH(C44,Water!$A$4:$A$47,0),), "")</f>
        <v>Meeting lead standards (Total) (water)</v>
      </c>
    </row>
    <row r="45" spans="1:14">
      <c r="A45" t="s">
        <v>268</v>
      </c>
      <c r="B45" t="s">
        <v>1071</v>
      </c>
      <c r="C45" t="s">
        <v>1018</v>
      </c>
      <c r="D45" t="s">
        <v>300</v>
      </c>
      <c r="E45" t="s">
        <v>933</v>
      </c>
      <c r="F45" s="4">
        <v>0</v>
      </c>
      <c r="G45" s="4">
        <v>0</v>
      </c>
      <c r="H45" s="15" t="s">
        <v>825</v>
      </c>
      <c r="I45" s="15" t="s">
        <v>825</v>
      </c>
      <c r="J45" s="15" t="s">
        <v>825</v>
      </c>
      <c r="K45" s="15" t="s">
        <v>825</v>
      </c>
      <c r="L45" s="15" t="s">
        <v>825</v>
      </c>
      <c r="M45" s="8">
        <f t="shared" si="0"/>
        <v>0</v>
      </c>
      <c r="N45" t="str" cm="1">
        <f t="array" ref="N45">IFERROR(INDEX(Water!$C$4:$C$47,MATCH(C45,Water!$A$4:$A$47,0),), "")</f>
        <v>Enhancing resilience to low probability high consequence events (water)</v>
      </c>
    </row>
    <row r="46" spans="1:14">
      <c r="A46" t="s">
        <v>268</v>
      </c>
      <c r="B46" t="s">
        <v>1072</v>
      </c>
      <c r="C46" t="s">
        <v>1020</v>
      </c>
      <c r="D46" t="s">
        <v>300</v>
      </c>
      <c r="E46" t="s">
        <v>933</v>
      </c>
      <c r="F46" s="4">
        <v>0</v>
      </c>
      <c r="G46" s="4">
        <v>0</v>
      </c>
      <c r="H46" s="15" t="s">
        <v>825</v>
      </c>
      <c r="I46" s="15" t="s">
        <v>825</v>
      </c>
      <c r="J46" s="15" t="s">
        <v>825</v>
      </c>
      <c r="K46" s="15" t="s">
        <v>825</v>
      </c>
      <c r="L46" s="15" t="s">
        <v>825</v>
      </c>
      <c r="M46" s="8">
        <f t="shared" si="0"/>
        <v>0</v>
      </c>
      <c r="N46" t="str" cm="1">
        <f t="array" ref="N46">IFERROR(INDEX(Water!$C$4:$C$47,MATCH(C46,Water!$A$4:$A$47,0),), "")</f>
        <v>Security - SEMD (water)</v>
      </c>
    </row>
    <row r="47" spans="1:14">
      <c r="A47" t="s">
        <v>268</v>
      </c>
      <c r="B47" t="s">
        <v>1073</v>
      </c>
      <c r="C47" t="s">
        <v>1022</v>
      </c>
      <c r="D47" t="s">
        <v>300</v>
      </c>
      <c r="E47" t="s">
        <v>933</v>
      </c>
      <c r="F47" s="4">
        <v>0</v>
      </c>
      <c r="G47" s="4">
        <v>0</v>
      </c>
      <c r="H47" s="15" t="s">
        <v>825</v>
      </c>
      <c r="I47" s="15" t="s">
        <v>825</v>
      </c>
      <c r="J47" s="15" t="s">
        <v>825</v>
      </c>
      <c r="K47" s="15" t="s">
        <v>825</v>
      </c>
      <c r="L47" s="15" t="s">
        <v>825</v>
      </c>
      <c r="M47" s="8">
        <f t="shared" si="0"/>
        <v>0</v>
      </c>
      <c r="N47" t="str" cm="1">
        <f t="array" ref="N47">IFERROR(INDEX(Water!$C$4:$C$47,MATCH(C47,Water!$A$4:$A$47,0),), "")</f>
        <v>Security - Non-SEMD (water)</v>
      </c>
    </row>
    <row r="48" spans="1:14">
      <c r="A48" t="s">
        <v>268</v>
      </c>
      <c r="B48" t="s">
        <v>1074</v>
      </c>
      <c r="C48" t="s">
        <v>1024</v>
      </c>
      <c r="D48" t="s">
        <v>300</v>
      </c>
      <c r="E48" t="s">
        <v>933</v>
      </c>
      <c r="F48" s="4">
        <v>0</v>
      </c>
      <c r="G48" s="4">
        <v>0</v>
      </c>
      <c r="H48" s="15" t="s">
        <v>825</v>
      </c>
      <c r="I48" s="15" t="s">
        <v>825</v>
      </c>
      <c r="J48" s="15" t="s">
        <v>825</v>
      </c>
      <c r="K48" s="15" t="s">
        <v>825</v>
      </c>
      <c r="L48" s="15" t="s">
        <v>825</v>
      </c>
      <c r="M48" s="8">
        <f t="shared" si="0"/>
        <v>0</v>
      </c>
      <c r="N48" t="str" cm="1">
        <f t="array" ref="N48">IFERROR(INDEX(Water!$C$4:$C$47,MATCH(C48,Water!$A$4:$A$47,0),), "")</f>
        <v>N/A</v>
      </c>
    </row>
    <row r="49" spans="1:14">
      <c r="A49" t="s">
        <v>268</v>
      </c>
      <c r="B49" t="s">
        <v>1075</v>
      </c>
      <c r="C49" t="s">
        <v>1076</v>
      </c>
      <c r="D49" t="s">
        <v>300</v>
      </c>
      <c r="E49" t="s">
        <v>933</v>
      </c>
      <c r="F49" s="4">
        <v>0</v>
      </c>
      <c r="G49" s="4">
        <v>0</v>
      </c>
      <c r="H49" s="15" t="s">
        <v>825</v>
      </c>
      <c r="I49" s="15" t="s">
        <v>825</v>
      </c>
      <c r="J49" s="15" t="s">
        <v>825</v>
      </c>
      <c r="K49" s="15" t="s">
        <v>825</v>
      </c>
      <c r="L49" s="15" t="s">
        <v>825</v>
      </c>
      <c r="M49" s="8">
        <f t="shared" si="0"/>
        <v>0</v>
      </c>
      <c r="N49" t="str" cm="1">
        <f t="array" ref="N49">IFERROR(INDEX(Water!$C$4:$C$47,MATCH(C49,Water!$A$4:$A$47,0),), "")</f>
        <v/>
      </c>
    </row>
    <row r="50" spans="1:14">
      <c r="A50" t="s">
        <v>268</v>
      </c>
      <c r="B50" t="s">
        <v>1077</v>
      </c>
      <c r="C50" t="s">
        <v>1078</v>
      </c>
      <c r="D50" t="s">
        <v>300</v>
      </c>
      <c r="E50" t="s">
        <v>933</v>
      </c>
      <c r="F50" s="4">
        <v>0</v>
      </c>
      <c r="G50" s="4">
        <v>0</v>
      </c>
      <c r="H50" s="15" t="s">
        <v>825</v>
      </c>
      <c r="I50" s="15" t="s">
        <v>825</v>
      </c>
      <c r="J50" s="15" t="s">
        <v>825</v>
      </c>
      <c r="K50" s="15" t="s">
        <v>825</v>
      </c>
      <c r="L50" s="15" t="s">
        <v>825</v>
      </c>
      <c r="M50" s="8">
        <f t="shared" si="0"/>
        <v>0</v>
      </c>
      <c r="N50" t="str" cm="1">
        <f t="array" ref="N50">IFERROR(INDEX(Water!$C$4:$C$47,MATCH(C50,Water!$A$4:$A$47,0),), "")</f>
        <v/>
      </c>
    </row>
    <row r="51" spans="1:14">
      <c r="A51" t="s">
        <v>268</v>
      </c>
      <c r="B51" t="s">
        <v>1079</v>
      </c>
      <c r="C51" t="s">
        <v>1080</v>
      </c>
      <c r="D51" t="s">
        <v>300</v>
      </c>
      <c r="E51" t="s">
        <v>933</v>
      </c>
      <c r="F51" s="4">
        <v>0</v>
      </c>
      <c r="G51" s="4">
        <v>0</v>
      </c>
      <c r="H51" s="15" t="s">
        <v>825</v>
      </c>
      <c r="I51" s="15" t="s">
        <v>825</v>
      </c>
      <c r="J51" s="15" t="s">
        <v>825</v>
      </c>
      <c r="K51" s="15" t="s">
        <v>825</v>
      </c>
      <c r="L51" s="15" t="s">
        <v>825</v>
      </c>
      <c r="M51" s="8">
        <f t="shared" si="0"/>
        <v>0</v>
      </c>
      <c r="N51" t="str" cm="1">
        <f t="array" ref="N51">IFERROR(INDEX(Water!$C$4:$C$47,MATCH(C51,Water!$A$4:$A$47,0),), "")</f>
        <v/>
      </c>
    </row>
    <row r="52" spans="1:14">
      <c r="A52" t="s">
        <v>268</v>
      </c>
      <c r="B52" t="s">
        <v>1081</v>
      </c>
      <c r="C52" t="s">
        <v>1082</v>
      </c>
      <c r="D52" t="s">
        <v>300</v>
      </c>
      <c r="E52" t="s">
        <v>933</v>
      </c>
      <c r="F52" s="4">
        <v>0</v>
      </c>
      <c r="G52" s="4">
        <v>0</v>
      </c>
      <c r="H52" s="4" t="s">
        <v>825</v>
      </c>
      <c r="I52" s="4" t="s">
        <v>825</v>
      </c>
      <c r="J52" s="4" t="s">
        <v>825</v>
      </c>
      <c r="K52" s="4" t="s">
        <v>825</v>
      </c>
      <c r="L52" s="4" t="s">
        <v>825</v>
      </c>
      <c r="M52" s="8">
        <f t="shared" si="0"/>
        <v>0</v>
      </c>
      <c r="N52" t="str" cm="1">
        <f t="array" ref="N52">IFERROR(INDEX(Water!$C$4:$C$47,MATCH(C52,Water!$A$4:$A$47,0),), "")</f>
        <v/>
      </c>
    </row>
    <row r="53" spans="1:14">
      <c r="A53" t="s">
        <v>268</v>
      </c>
      <c r="B53" t="s">
        <v>1083</v>
      </c>
      <c r="C53" t="s">
        <v>1084</v>
      </c>
      <c r="D53" t="s">
        <v>300</v>
      </c>
      <c r="E53" t="s">
        <v>933</v>
      </c>
      <c r="F53" s="4">
        <v>0</v>
      </c>
      <c r="G53" s="4">
        <v>0</v>
      </c>
      <c r="H53" s="4" t="s">
        <v>825</v>
      </c>
      <c r="I53" s="4" t="s">
        <v>825</v>
      </c>
      <c r="J53" s="4" t="s">
        <v>825</v>
      </c>
      <c r="K53" s="4" t="s">
        <v>825</v>
      </c>
      <c r="L53" s="4" t="s">
        <v>825</v>
      </c>
      <c r="M53" s="8">
        <f t="shared" si="0"/>
        <v>0</v>
      </c>
      <c r="N53" t="str" cm="1">
        <f t="array" ref="N53">IFERROR(INDEX(Water!$C$4:$C$47,MATCH(C53,Water!$A$4:$A$47,0),), "")</f>
        <v/>
      </c>
    </row>
    <row r="54" spans="1:14">
      <c r="A54" t="s">
        <v>268</v>
      </c>
      <c r="B54" t="s">
        <v>1085</v>
      </c>
      <c r="C54" t="s">
        <v>1086</v>
      </c>
      <c r="D54" t="s">
        <v>300</v>
      </c>
      <c r="E54" t="s">
        <v>933</v>
      </c>
      <c r="F54" s="4">
        <v>0</v>
      </c>
      <c r="G54" s="4">
        <v>0</v>
      </c>
      <c r="H54" s="4" t="s">
        <v>825</v>
      </c>
      <c r="I54" s="4" t="s">
        <v>825</v>
      </c>
      <c r="J54" s="4" t="s">
        <v>825</v>
      </c>
      <c r="K54" s="4" t="s">
        <v>825</v>
      </c>
      <c r="L54" s="4" t="s">
        <v>825</v>
      </c>
      <c r="M54" s="8">
        <f t="shared" si="0"/>
        <v>0</v>
      </c>
      <c r="N54" t="str" cm="1">
        <f t="array" ref="N54">IFERROR(INDEX(Water!$C$4:$C$47,MATCH(C54,Water!$A$4:$A$47,0),), "")</f>
        <v/>
      </c>
    </row>
    <row r="55" spans="1:14">
      <c r="A55" t="s">
        <v>268</v>
      </c>
      <c r="B55" t="s">
        <v>1087</v>
      </c>
      <c r="C55" t="s">
        <v>1088</v>
      </c>
      <c r="D55" t="s">
        <v>300</v>
      </c>
      <c r="E55" t="s">
        <v>933</v>
      </c>
      <c r="F55" s="4">
        <v>0</v>
      </c>
      <c r="G55" s="4">
        <v>0</v>
      </c>
      <c r="H55" s="4" t="s">
        <v>825</v>
      </c>
      <c r="I55" s="4" t="s">
        <v>825</v>
      </c>
      <c r="J55" s="4" t="s">
        <v>825</v>
      </c>
      <c r="K55" s="4" t="s">
        <v>825</v>
      </c>
      <c r="L55" s="4" t="s">
        <v>825</v>
      </c>
      <c r="M55" s="8">
        <f t="shared" si="0"/>
        <v>0</v>
      </c>
      <c r="N55" t="str" cm="1">
        <f t="array" ref="N55">IFERROR(INDEX(Water!$C$4:$C$47,MATCH(C55,Water!$A$4:$A$47,0),), "")</f>
        <v/>
      </c>
    </row>
    <row r="56" spans="1:14">
      <c r="A56" t="s">
        <v>268</v>
      </c>
      <c r="B56" t="s">
        <v>1089</v>
      </c>
      <c r="C56" t="s">
        <v>1090</v>
      </c>
      <c r="D56" t="s">
        <v>300</v>
      </c>
      <c r="E56" t="s">
        <v>933</v>
      </c>
      <c r="F56" s="4">
        <v>0</v>
      </c>
      <c r="G56" s="4">
        <v>0</v>
      </c>
      <c r="H56" s="4" t="s">
        <v>825</v>
      </c>
      <c r="I56" s="4" t="s">
        <v>825</v>
      </c>
      <c r="J56" s="4" t="s">
        <v>825</v>
      </c>
      <c r="K56" s="4" t="s">
        <v>825</v>
      </c>
      <c r="L56" s="4" t="s">
        <v>825</v>
      </c>
      <c r="M56" s="8">
        <f t="shared" si="0"/>
        <v>0</v>
      </c>
      <c r="N56" t="str" cm="1">
        <f t="array" ref="N56">IFERROR(INDEX(Water!$C$4:$C$47,MATCH(C56,Water!$A$4:$A$47,0),), "")</f>
        <v/>
      </c>
    </row>
    <row r="57" spans="1:14">
      <c r="A57" t="s">
        <v>268</v>
      </c>
      <c r="B57" t="s">
        <v>1091</v>
      </c>
      <c r="C57" t="s">
        <v>1092</v>
      </c>
      <c r="D57" t="s">
        <v>300</v>
      </c>
      <c r="E57" t="s">
        <v>933</v>
      </c>
      <c r="F57" s="4">
        <v>0</v>
      </c>
      <c r="G57" s="4">
        <v>0</v>
      </c>
      <c r="H57" s="4" t="s">
        <v>825</v>
      </c>
      <c r="I57" s="4" t="s">
        <v>825</v>
      </c>
      <c r="J57" s="4" t="s">
        <v>825</v>
      </c>
      <c r="K57" s="4" t="s">
        <v>825</v>
      </c>
      <c r="L57" s="4" t="s">
        <v>825</v>
      </c>
      <c r="M57" s="8">
        <f t="shared" si="0"/>
        <v>0</v>
      </c>
      <c r="N57" t="str" cm="1">
        <f t="array" ref="N57">IFERROR(INDEX(Water!$C$4:$C$47,MATCH(C57,Water!$A$4:$A$47,0),), "")</f>
        <v/>
      </c>
    </row>
    <row r="58" spans="1:14">
      <c r="A58" t="s">
        <v>268</v>
      </c>
      <c r="B58" t="s">
        <v>1093</v>
      </c>
      <c r="C58" t="s">
        <v>1094</v>
      </c>
      <c r="D58" t="s">
        <v>300</v>
      </c>
      <c r="E58" t="s">
        <v>933</v>
      </c>
      <c r="F58" s="4">
        <v>0</v>
      </c>
      <c r="G58" s="4">
        <v>0</v>
      </c>
      <c r="H58" s="4" t="s">
        <v>825</v>
      </c>
      <c r="I58" s="4" t="s">
        <v>825</v>
      </c>
      <c r="J58" s="4" t="s">
        <v>825</v>
      </c>
      <c r="K58" s="4" t="s">
        <v>825</v>
      </c>
      <c r="L58" s="4" t="s">
        <v>825</v>
      </c>
      <c r="M58" s="8">
        <f t="shared" si="0"/>
        <v>0</v>
      </c>
      <c r="N58" t="str" cm="1">
        <f t="array" ref="N58">IFERROR(INDEX(Water!$C$4:$C$47,MATCH(C58,Water!$A$4:$A$47,0),), "")</f>
        <v/>
      </c>
    </row>
    <row r="59" spans="1:14">
      <c r="A59" t="s">
        <v>268</v>
      </c>
      <c r="B59" t="s">
        <v>1095</v>
      </c>
      <c r="C59" t="s">
        <v>1096</v>
      </c>
      <c r="D59" t="s">
        <v>300</v>
      </c>
      <c r="E59" t="s">
        <v>933</v>
      </c>
      <c r="F59" s="4">
        <v>0</v>
      </c>
      <c r="G59" s="4">
        <v>0</v>
      </c>
      <c r="H59" s="4" t="s">
        <v>825</v>
      </c>
      <c r="I59" s="4" t="s">
        <v>825</v>
      </c>
      <c r="J59" s="4" t="s">
        <v>825</v>
      </c>
      <c r="K59" s="4" t="s">
        <v>825</v>
      </c>
      <c r="L59" s="4" t="s">
        <v>825</v>
      </c>
      <c r="M59" s="8">
        <f t="shared" si="0"/>
        <v>0</v>
      </c>
      <c r="N59" t="str" cm="1">
        <f t="array" ref="N59">IFERROR(INDEX(Water!$C$4:$C$47,MATCH(C59,Water!$A$4:$A$47,0),), "")</f>
        <v/>
      </c>
    </row>
    <row r="60" spans="1:14">
      <c r="A60" t="s">
        <v>268</v>
      </c>
      <c r="B60" t="s">
        <v>1097</v>
      </c>
      <c r="C60" t="s">
        <v>1098</v>
      </c>
      <c r="D60" t="s">
        <v>300</v>
      </c>
      <c r="E60" t="s">
        <v>933</v>
      </c>
      <c r="F60" s="4">
        <v>0.36</v>
      </c>
      <c r="G60" s="4">
        <v>16.056000000000001</v>
      </c>
      <c r="H60" s="4" t="s">
        <v>825</v>
      </c>
      <c r="I60" s="4" t="s">
        <v>825</v>
      </c>
      <c r="J60" s="4" t="s">
        <v>825</v>
      </c>
      <c r="K60" s="4" t="s">
        <v>825</v>
      </c>
      <c r="L60" s="4" t="s">
        <v>825</v>
      </c>
      <c r="M60" s="8">
        <f t="shared" si="0"/>
        <v>16.056000000000001</v>
      </c>
      <c r="N60" t="str" cm="1">
        <f t="array" ref="N60">IFERROR(INDEX(Water!$C$4:$C$47,MATCH(C60,Water!$A$4:$A$47,0),), "")</f>
        <v/>
      </c>
    </row>
    <row r="61" spans="1:14">
      <c r="A61" t="s">
        <v>268</v>
      </c>
      <c r="B61" t="s">
        <v>1099</v>
      </c>
      <c r="C61" t="s">
        <v>936</v>
      </c>
      <c r="D61" t="s">
        <v>300</v>
      </c>
      <c r="E61" t="s">
        <v>933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8">
        <f t="shared" si="0"/>
        <v>0</v>
      </c>
      <c r="N61" t="str" cm="1">
        <f t="array" ref="N61">IFERROR(INDEX(Water!$C$4:$C$47,MATCH(C61,Water!$A$4:$A$47,0),), "")</f>
        <v>Ecological improvements at abstractions (water)</v>
      </c>
    </row>
    <row r="62" spans="1:14">
      <c r="A62" t="s">
        <v>268</v>
      </c>
      <c r="B62" t="s">
        <v>1100</v>
      </c>
      <c r="C62" t="s">
        <v>938</v>
      </c>
      <c r="D62" t="s">
        <v>300</v>
      </c>
      <c r="E62" t="s">
        <v>933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8">
        <f t="shared" si="0"/>
        <v>0</v>
      </c>
      <c r="N62" t="str" cm="1">
        <f t="array" ref="N62">IFERROR(INDEX(Water!$C$4:$C$47,MATCH(C62,Water!$A$4:$A$47,0),), "")</f>
        <v>Eels Regulations (measures at intakes) (water)</v>
      </c>
    </row>
    <row r="63" spans="1:14">
      <c r="A63" t="s">
        <v>268</v>
      </c>
      <c r="B63" t="s">
        <v>1101</v>
      </c>
      <c r="C63" t="s">
        <v>940</v>
      </c>
      <c r="D63" t="s">
        <v>300</v>
      </c>
      <c r="E63" t="s">
        <v>933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8">
        <f t="shared" si="0"/>
        <v>0</v>
      </c>
      <c r="N63" t="str" cm="1">
        <f t="array" ref="N63">IFERROR(INDEX(Water!$C$4:$C$47,MATCH(C63,Water!$A$4:$A$47,0),), "")</f>
        <v>Eels Regulations (measures at intakes) (water)</v>
      </c>
    </row>
    <row r="64" spans="1:14">
      <c r="A64" t="s">
        <v>268</v>
      </c>
      <c r="B64" t="s">
        <v>1102</v>
      </c>
      <c r="C64" t="s">
        <v>942</v>
      </c>
      <c r="D64" t="s">
        <v>300</v>
      </c>
      <c r="E64" t="s">
        <v>933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8">
        <f t="shared" si="0"/>
        <v>0</v>
      </c>
      <c r="N64" t="str" cm="1">
        <f t="array" ref="N64">IFERROR(INDEX(Water!$C$4:$C$47,MATCH(C64,Water!$A$4:$A$47,0),), "")</f>
        <v>Invasive Non Native Species (water)</v>
      </c>
    </row>
    <row r="65" spans="1:14">
      <c r="A65" t="s">
        <v>268</v>
      </c>
      <c r="B65" t="s">
        <v>1103</v>
      </c>
      <c r="C65" t="s">
        <v>944</v>
      </c>
      <c r="D65" t="s">
        <v>300</v>
      </c>
      <c r="E65" t="s">
        <v>933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8">
        <f t="shared" si="0"/>
        <v>0</v>
      </c>
      <c r="N65" t="str" cm="1">
        <f t="array" ref="N65">IFERROR(INDEX(Water!$C$4:$C$47,MATCH(C65,Water!$A$4:$A$47,0),), "")</f>
        <v>Drinking Water Protected Areas (schemes) (water)</v>
      </c>
    </row>
    <row r="66" spans="1:14">
      <c r="A66" t="s">
        <v>268</v>
      </c>
      <c r="B66" t="s">
        <v>1104</v>
      </c>
      <c r="C66" t="s">
        <v>946</v>
      </c>
      <c r="D66" t="s">
        <v>300</v>
      </c>
      <c r="E66" t="s">
        <v>933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8">
        <f t="shared" si="0"/>
        <v>0</v>
      </c>
      <c r="N66" t="str" cm="1">
        <f t="array" ref="N66">IFERROR(INDEX(Water!$C$4:$C$47,MATCH(C66,Water!$A$4:$A$47,0),), "")</f>
        <v>Water Framework Directive measure (water)</v>
      </c>
    </row>
    <row r="67" spans="1:14">
      <c r="A67" t="s">
        <v>268</v>
      </c>
      <c r="B67" t="s">
        <v>1105</v>
      </c>
      <c r="C67" t="s">
        <v>948</v>
      </c>
      <c r="D67" t="s">
        <v>300</v>
      </c>
      <c r="E67" t="s">
        <v>933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8">
        <f t="shared" si="0"/>
        <v>0</v>
      </c>
      <c r="N67" t="str" cm="1">
        <f t="array" ref="N67">IFERROR(INDEX(Water!$C$4:$C$47,MATCH(C67,Water!$A$4:$A$47,0),), "")</f>
        <v>Ecological improvements at abstractions (water)</v>
      </c>
    </row>
    <row r="68" spans="1:14">
      <c r="A68" t="s">
        <v>268</v>
      </c>
      <c r="B68" t="s">
        <v>1106</v>
      </c>
      <c r="C68" t="s">
        <v>950</v>
      </c>
      <c r="D68" t="s">
        <v>300</v>
      </c>
      <c r="E68" t="s">
        <v>933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8">
        <f t="shared" si="0"/>
        <v>0</v>
      </c>
      <c r="N68" t="str" cm="1">
        <f t="array" ref="N68">IFERROR(INDEX(Water!$C$4:$C$47,MATCH(C68,Water!$A$4:$A$47,0),), "")</f>
        <v>N/A</v>
      </c>
    </row>
    <row r="69" spans="1:14">
      <c r="A69" t="s">
        <v>268</v>
      </c>
      <c r="B69" t="s">
        <v>1107</v>
      </c>
      <c r="C69" t="s">
        <v>952</v>
      </c>
      <c r="D69" t="s">
        <v>300</v>
      </c>
      <c r="E69" t="s">
        <v>933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8">
        <f t="shared" si="0"/>
        <v>0</v>
      </c>
      <c r="N69" t="str" cm="1">
        <f t="array" ref="N69">IFERROR(INDEX(Water!$C$4:$C$47,MATCH(C69,Water!$A$4:$A$47,0),), "")</f>
        <v>N/A</v>
      </c>
    </row>
    <row r="70" spans="1:14">
      <c r="A70" t="s">
        <v>268</v>
      </c>
      <c r="B70" t="s">
        <v>1108</v>
      </c>
      <c r="C70" t="s">
        <v>954</v>
      </c>
      <c r="D70" t="s">
        <v>300</v>
      </c>
      <c r="E70" t="s">
        <v>933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8">
        <f t="shared" si="0"/>
        <v>0</v>
      </c>
      <c r="N70" t="str" cm="1">
        <f t="array" ref="N70">IFERROR(INDEX(Water!$C$4:$C$47,MATCH(C70,Water!$A$4:$A$47,0),), "")</f>
        <v>Ignore as captured under 'Investigations total'</v>
      </c>
    </row>
    <row r="71" spans="1:14">
      <c r="A71" t="s">
        <v>268</v>
      </c>
      <c r="B71" t="s">
        <v>1109</v>
      </c>
      <c r="C71" t="s">
        <v>956</v>
      </c>
      <c r="D71" t="s">
        <v>300</v>
      </c>
      <c r="E71" t="s">
        <v>933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8">
        <f t="shared" si="0"/>
        <v>0</v>
      </c>
      <c r="N71" t="str" cm="1">
        <f t="array" ref="N71">IFERROR(INDEX(Water!$C$4:$C$47,MATCH(C71,Water!$A$4:$A$47,0),), "")</f>
        <v>Ignore as captured under 'Investigations total'</v>
      </c>
    </row>
    <row r="72" spans="1:14">
      <c r="A72" t="s">
        <v>268</v>
      </c>
      <c r="B72" t="s">
        <v>1110</v>
      </c>
      <c r="C72" t="s">
        <v>958</v>
      </c>
      <c r="D72" t="s">
        <v>300</v>
      </c>
      <c r="E72" t="s">
        <v>933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8">
        <f t="shared" ref="M72:M134" si="1">SUM(G72)</f>
        <v>0</v>
      </c>
      <c r="N72" t="str" cm="1">
        <f t="array" ref="N72">IFERROR(INDEX(Water!$C$4:$C$47,MATCH(C72,Water!$A$4:$A$47,0),), "")</f>
        <v>Ignore as captured under 'Investigations total'</v>
      </c>
    </row>
    <row r="73" spans="1:14">
      <c r="A73" t="s">
        <v>268</v>
      </c>
      <c r="B73" t="s">
        <v>1111</v>
      </c>
      <c r="C73" t="s">
        <v>960</v>
      </c>
      <c r="D73" t="s">
        <v>300</v>
      </c>
      <c r="E73" t="s">
        <v>933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8">
        <f t="shared" si="1"/>
        <v>0</v>
      </c>
      <c r="N73" t="str" cm="1">
        <f t="array" ref="N73">IFERROR(INDEX(Water!$C$4:$C$47,MATCH(C73,Water!$A$4:$A$47,0),), "")</f>
        <v>Investigations (water)</v>
      </c>
    </row>
    <row r="74" spans="1:14">
      <c r="A74" t="s">
        <v>268</v>
      </c>
      <c r="B74" t="s">
        <v>1112</v>
      </c>
      <c r="C74" t="s">
        <v>962</v>
      </c>
      <c r="D74" t="s">
        <v>300</v>
      </c>
      <c r="E74" t="s">
        <v>933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8">
        <f t="shared" si="1"/>
        <v>0</v>
      </c>
      <c r="N74" t="str" cm="1">
        <f t="array" ref="N74">IFERROR(INDEX(Water!$C$4:$C$47,MATCH(C74,Water!$A$4:$A$47,0),), "")</f>
        <v/>
      </c>
    </row>
    <row r="75" spans="1:14">
      <c r="A75" t="s">
        <v>268</v>
      </c>
      <c r="B75" t="s">
        <v>1113</v>
      </c>
      <c r="C75" t="s">
        <v>964</v>
      </c>
      <c r="D75" t="s">
        <v>300</v>
      </c>
      <c r="E75" t="s">
        <v>933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8">
        <f t="shared" si="1"/>
        <v>0</v>
      </c>
      <c r="N75" t="str" cm="1">
        <f t="array" ref="N75">IFERROR(INDEX(Water!$C$4:$C$47,MATCH(C75,Water!$A$4:$A$47,0),), "")</f>
        <v>Supply-side improvements delivering benefits in 2020-2025 (water)</v>
      </c>
    </row>
    <row r="76" spans="1:14">
      <c r="A76" t="s">
        <v>268</v>
      </c>
      <c r="B76" t="s">
        <v>1114</v>
      </c>
      <c r="C76" t="s">
        <v>966</v>
      </c>
      <c r="D76" t="s">
        <v>300</v>
      </c>
      <c r="E76" t="s">
        <v>933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8">
        <f t="shared" si="1"/>
        <v>0</v>
      </c>
      <c r="N76" t="str" cm="1">
        <f t="array" ref="N76">IFERROR(INDEX(Water!$C$4:$C$47,MATCH(C76,Water!$A$4:$A$47,0),), "")</f>
        <v>Demand-side improvements delivering benefits in 2020-2025 (excl leakage and metering) (water)</v>
      </c>
    </row>
    <row r="77" spans="1:14">
      <c r="A77" t="s">
        <v>268</v>
      </c>
      <c r="B77" t="s">
        <v>1115</v>
      </c>
      <c r="C77" t="s">
        <v>968</v>
      </c>
      <c r="D77" t="s">
        <v>300</v>
      </c>
      <c r="E77" t="s">
        <v>933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8">
        <f t="shared" si="1"/>
        <v>0</v>
      </c>
      <c r="N77" t="str" cm="1">
        <f t="array" ref="N77">IFERROR(INDEX(Water!$C$4:$C$47,MATCH(C77,Water!$A$4:$A$47,0),), "")</f>
        <v>Leakage improvements delivering benefits in 2020-2025 (water)</v>
      </c>
    </row>
    <row r="78" spans="1:14">
      <c r="A78" t="s">
        <v>268</v>
      </c>
      <c r="B78" t="s">
        <v>1116</v>
      </c>
      <c r="C78" t="s">
        <v>970</v>
      </c>
      <c r="D78" t="s">
        <v>300</v>
      </c>
      <c r="E78" t="s">
        <v>933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8">
        <f t="shared" si="1"/>
        <v>0</v>
      </c>
      <c r="N78" t="str" cm="1">
        <f t="array" ref="N78">IFERROR(INDEX(Water!$C$4:$C$47,MATCH(C78,Water!$A$4:$A$47,0),), "")</f>
        <v>Internal interconnectors delivering benefits in 2020-2025 (water)</v>
      </c>
    </row>
    <row r="79" spans="1:14">
      <c r="A79" t="s">
        <v>268</v>
      </c>
      <c r="B79" t="s">
        <v>1117</v>
      </c>
      <c r="C79" t="s">
        <v>972</v>
      </c>
      <c r="D79" t="s">
        <v>300</v>
      </c>
      <c r="E79" t="s">
        <v>933</v>
      </c>
      <c r="F79" s="4">
        <v>0</v>
      </c>
      <c r="G79" s="4">
        <v>5.0999999999999996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8">
        <f t="shared" si="1"/>
        <v>5.0999999999999996</v>
      </c>
      <c r="N79" t="str" cm="1">
        <f t="array" ref="N79">IFERROR(INDEX(Water!$C$4:$C$47,MATCH(C79,Water!$A$4:$A$47,0),), "")</f>
        <v>Supply demand balance improvements delivering benefits starting from 2026 (water)</v>
      </c>
    </row>
    <row r="80" spans="1:14">
      <c r="A80" t="s">
        <v>268</v>
      </c>
      <c r="B80" t="s">
        <v>1118</v>
      </c>
      <c r="C80" t="s">
        <v>976</v>
      </c>
      <c r="D80" t="s">
        <v>300</v>
      </c>
      <c r="E80" t="s">
        <v>933</v>
      </c>
      <c r="F80" s="4">
        <v>0</v>
      </c>
      <c r="G80" s="4">
        <v>5.0999999999999996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8">
        <f t="shared" si="1"/>
        <v>5.0999999999999996</v>
      </c>
      <c r="N80" t="str" cm="1">
        <f t="array" ref="N80">IFERROR(INDEX(Water!$C$4:$C$47,MATCH(C80,Water!$A$4:$A$47,0),), "")</f>
        <v/>
      </c>
    </row>
    <row r="81" spans="1:14">
      <c r="A81" t="s">
        <v>268</v>
      </c>
      <c r="B81" t="s">
        <v>1119</v>
      </c>
      <c r="C81" t="s">
        <v>978</v>
      </c>
      <c r="D81" t="s">
        <v>300</v>
      </c>
      <c r="E81" t="s">
        <v>933</v>
      </c>
      <c r="F81" s="4">
        <v>0</v>
      </c>
      <c r="G81" s="4">
        <v>4.2000000000000003E-2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8">
        <f t="shared" si="1"/>
        <v>4.2000000000000003E-2</v>
      </c>
      <c r="N81" t="str" cm="1">
        <f t="array" ref="N81">IFERROR(INDEX(Water!$C$4:$C$47,MATCH(C81,Water!$A$4:$A$47,0),), "")</f>
        <v>Ignore as captured under 'Total metering expenditure'</v>
      </c>
    </row>
    <row r="82" spans="1:14">
      <c r="A82" t="s">
        <v>268</v>
      </c>
      <c r="B82" t="s">
        <v>1120</v>
      </c>
      <c r="C82" t="s">
        <v>980</v>
      </c>
      <c r="D82" t="s">
        <v>300</v>
      </c>
      <c r="E82" t="s">
        <v>933</v>
      </c>
      <c r="F82" s="4">
        <v>0</v>
      </c>
      <c r="G82" s="4">
        <v>1E-3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8">
        <f t="shared" si="1"/>
        <v>1E-3</v>
      </c>
      <c r="N82" t="str" cm="1">
        <f t="array" ref="N82">IFERROR(INDEX(Water!$C$4:$C$47,MATCH(C82,Water!$A$4:$A$47,0),), "")</f>
        <v>Ignore as captured under 'Total metering expenditure'</v>
      </c>
    </row>
    <row r="83" spans="1:14">
      <c r="A83" t="s">
        <v>268</v>
      </c>
      <c r="B83" t="s">
        <v>1121</v>
      </c>
      <c r="C83" t="s">
        <v>982</v>
      </c>
      <c r="D83" t="s">
        <v>300</v>
      </c>
      <c r="E83" t="s">
        <v>933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8">
        <f t="shared" si="1"/>
        <v>0</v>
      </c>
      <c r="N83" t="str" cm="1">
        <f t="array" ref="N83">IFERROR(INDEX(Water!$C$4:$C$47,MATCH(C83,Water!$A$4:$A$47,0),), "")</f>
        <v>Ignore as captured under 'Total metering expenditure'</v>
      </c>
    </row>
    <row r="84" spans="1:14">
      <c r="A84" t="s">
        <v>268</v>
      </c>
      <c r="B84" t="s">
        <v>1122</v>
      </c>
      <c r="C84" t="s">
        <v>984</v>
      </c>
      <c r="D84" t="s">
        <v>300</v>
      </c>
      <c r="E84" t="s">
        <v>933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8">
        <f t="shared" si="1"/>
        <v>0</v>
      </c>
      <c r="N84" t="str" cm="1">
        <f t="array" ref="N84">IFERROR(INDEX(Water!$C$4:$C$47,MATCH(C84,Water!$A$4:$A$47,0),), "")</f>
        <v>Ignore as captured under 'Total metering expenditure'</v>
      </c>
    </row>
    <row r="85" spans="1:14">
      <c r="A85" t="s">
        <v>268</v>
      </c>
      <c r="B85" t="s">
        <v>1123</v>
      </c>
      <c r="C85" t="s">
        <v>986</v>
      </c>
      <c r="D85" t="s">
        <v>300</v>
      </c>
      <c r="E85" t="s">
        <v>933</v>
      </c>
      <c r="F85" s="4">
        <v>0</v>
      </c>
      <c r="G85" s="4">
        <v>6.2279999999999998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8">
        <f t="shared" si="1"/>
        <v>6.2279999999999998</v>
      </c>
      <c r="N85" t="str" cm="1">
        <f t="array" ref="N85">IFERROR(INDEX(Water!$C$4:$C$47,MATCH(C85,Water!$A$4:$A$47,0),), "")</f>
        <v>Ignore as captured under 'Total metering expenditure'</v>
      </c>
    </row>
    <row r="86" spans="1:14">
      <c r="A86" t="s">
        <v>268</v>
      </c>
      <c r="B86" t="s">
        <v>1124</v>
      </c>
      <c r="C86" t="s">
        <v>988</v>
      </c>
      <c r="D86" t="s">
        <v>300</v>
      </c>
      <c r="E86" t="s">
        <v>933</v>
      </c>
      <c r="F86" s="4">
        <v>0</v>
      </c>
      <c r="G86" s="4">
        <v>0.56620000000000004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8">
        <f t="shared" si="1"/>
        <v>0.56620000000000004</v>
      </c>
      <c r="N86" t="str" cm="1">
        <f t="array" ref="N86">IFERROR(INDEX(Water!$C$4:$C$47,MATCH(C86,Water!$A$4:$A$47,0),), "")</f>
        <v>Ignore as captured under 'Total metering expenditure'</v>
      </c>
    </row>
    <row r="87" spans="1:14">
      <c r="A87" t="s">
        <v>268</v>
      </c>
      <c r="B87" t="s">
        <v>1125</v>
      </c>
      <c r="C87" t="s">
        <v>990</v>
      </c>
      <c r="D87" t="s">
        <v>300</v>
      </c>
      <c r="E87" t="s">
        <v>933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8">
        <f t="shared" si="1"/>
        <v>0</v>
      </c>
      <c r="N87" t="str" cm="1">
        <f t="array" ref="N87">IFERROR(INDEX(Water!$C$4:$C$47,MATCH(C87,Water!$A$4:$A$47,0),), "")</f>
        <v>Ignore as captured under 'Total metering expenditure'</v>
      </c>
    </row>
    <row r="88" spans="1:14">
      <c r="A88" t="s">
        <v>268</v>
      </c>
      <c r="B88" t="s">
        <v>1126</v>
      </c>
      <c r="C88" t="s">
        <v>992</v>
      </c>
      <c r="D88" t="s">
        <v>300</v>
      </c>
      <c r="E88" t="s">
        <v>933</v>
      </c>
      <c r="F88" s="4">
        <v>0</v>
      </c>
      <c r="G88" s="4">
        <v>0.21229999999999999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8">
        <f t="shared" si="1"/>
        <v>0.21229999999999999</v>
      </c>
      <c r="N88" t="str" cm="1">
        <f t="array" ref="N88">IFERROR(INDEX(Water!$C$4:$C$47,MATCH(C88,Water!$A$4:$A$47,0),), "")</f>
        <v>Ignore as captured under 'Total metering expenditure'</v>
      </c>
    </row>
    <row r="89" spans="1:14">
      <c r="A89" t="s">
        <v>268</v>
      </c>
      <c r="B89" t="s">
        <v>1127</v>
      </c>
      <c r="C89" t="s">
        <v>994</v>
      </c>
      <c r="D89" t="s">
        <v>300</v>
      </c>
      <c r="E89" t="s">
        <v>933</v>
      </c>
      <c r="F89" s="4">
        <v>0</v>
      </c>
      <c r="G89" s="4">
        <v>7.0800000000000002E-2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8">
        <f t="shared" si="1"/>
        <v>7.0800000000000002E-2</v>
      </c>
      <c r="N89" t="str" cm="1">
        <f t="array" ref="N89">IFERROR(INDEX(Water!$C$4:$C$47,MATCH(C89,Water!$A$4:$A$47,0),), "")</f>
        <v>Ignore as captured under 'Total metering expenditure'</v>
      </c>
    </row>
    <row r="90" spans="1:14">
      <c r="A90" t="s">
        <v>268</v>
      </c>
      <c r="B90" t="s">
        <v>1128</v>
      </c>
      <c r="C90" t="s">
        <v>996</v>
      </c>
      <c r="D90" t="s">
        <v>300</v>
      </c>
      <c r="E90" t="s">
        <v>933</v>
      </c>
      <c r="F90" s="4">
        <v>0</v>
      </c>
      <c r="G90" s="4">
        <v>1.1850000000000001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8">
        <f t="shared" si="1"/>
        <v>1.1850000000000001</v>
      </c>
      <c r="N90" t="str" cm="1">
        <f t="array" ref="N90">IFERROR(INDEX(Water!$C$4:$C$47,MATCH(C90,Water!$A$4:$A$47,0),), "")</f>
        <v>Ignore as captured under 'Total metering expenditure'</v>
      </c>
    </row>
    <row r="91" spans="1:14">
      <c r="A91" t="s">
        <v>268</v>
      </c>
      <c r="B91" t="s">
        <v>1129</v>
      </c>
      <c r="C91" t="s">
        <v>998</v>
      </c>
      <c r="D91" t="s">
        <v>300</v>
      </c>
      <c r="E91" t="s">
        <v>933</v>
      </c>
      <c r="F91" s="4">
        <v>0</v>
      </c>
      <c r="G91" s="4">
        <v>8.3053000000000008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8">
        <f t="shared" si="1"/>
        <v>8.3053000000000008</v>
      </c>
      <c r="N91" t="str" cm="1">
        <f t="array" ref="N91">IFERROR(INDEX(Water!$C$4:$C$47,MATCH(C91,Water!$A$4:$A$47,0),), "")</f>
        <v>Total metering expenditure  (water)</v>
      </c>
    </row>
    <row r="92" spans="1:14">
      <c r="A92" t="s">
        <v>268</v>
      </c>
      <c r="B92" t="s">
        <v>1130</v>
      </c>
      <c r="C92" t="s">
        <v>1000</v>
      </c>
      <c r="D92" t="s">
        <v>300</v>
      </c>
      <c r="E92" t="s">
        <v>933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8">
        <f t="shared" si="1"/>
        <v>0</v>
      </c>
      <c r="N92" t="str" cm="1">
        <f t="array" ref="N92">IFERROR(INDEX(Water!$C$4:$C$47,MATCH(C92,Water!$A$4:$A$47,0),), "")</f>
        <v>Improvments to taste, odour and colour (water)</v>
      </c>
    </row>
    <row r="93" spans="1:14">
      <c r="A93" t="s">
        <v>268</v>
      </c>
      <c r="B93" t="s">
        <v>1131</v>
      </c>
      <c r="C93" t="s">
        <v>1002</v>
      </c>
      <c r="D93" t="s">
        <v>300</v>
      </c>
      <c r="E93" t="s">
        <v>933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8">
        <f t="shared" si="1"/>
        <v>0</v>
      </c>
      <c r="N93" t="str" cm="1">
        <f t="array" ref="N93">IFERROR(INDEX(Water!$C$4:$C$47,MATCH(C93,Water!$A$4:$A$47,0),), "")</f>
        <v>Improvments to taste, odour and colour (water)</v>
      </c>
    </row>
    <row r="94" spans="1:14">
      <c r="A94" t="s">
        <v>268</v>
      </c>
      <c r="B94" t="s">
        <v>1132</v>
      </c>
      <c r="C94" t="s">
        <v>1004</v>
      </c>
      <c r="D94" t="s">
        <v>300</v>
      </c>
      <c r="E94" t="s">
        <v>933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8">
        <f t="shared" si="1"/>
        <v>0</v>
      </c>
      <c r="N94" t="str" cm="1">
        <f t="array" ref="N94">IFERROR(INDEX(Water!$C$4:$C$47,MATCH(C94,Water!$A$4:$A$47,0),), "")</f>
        <v>Addressing raw water deterioration (total) (water)</v>
      </c>
    </row>
    <row r="95" spans="1:14">
      <c r="A95" t="s">
        <v>268</v>
      </c>
      <c r="B95" t="s">
        <v>1133</v>
      </c>
      <c r="C95" t="s">
        <v>1006</v>
      </c>
      <c r="D95" t="s">
        <v>300</v>
      </c>
      <c r="E95" t="s">
        <v>933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8">
        <f t="shared" si="1"/>
        <v>0</v>
      </c>
      <c r="N95" t="str" cm="1">
        <f t="array" ref="N95">IFERROR(INDEX(Water!$C$4:$C$47,MATCH(C95,Water!$A$4:$A$47,0),), "")</f>
        <v>Addressing raw water deterioration (total) (water)</v>
      </c>
    </row>
    <row r="96" spans="1:14">
      <c r="A96" t="s">
        <v>268</v>
      </c>
      <c r="B96" t="s">
        <v>1134</v>
      </c>
      <c r="C96" t="s">
        <v>1008</v>
      </c>
      <c r="D96" t="s">
        <v>300</v>
      </c>
      <c r="E96" t="s">
        <v>933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8">
        <f t="shared" si="1"/>
        <v>0</v>
      </c>
      <c r="N96" t="str" cm="1">
        <f t="array" ref="N96">IFERROR(INDEX(Water!$C$4:$C$47,MATCH(C96,Water!$A$4:$A$47,0),), "")</f>
        <v>Meeting lead standards (Total) (water)</v>
      </c>
    </row>
    <row r="97" spans="1:14">
      <c r="A97" t="s">
        <v>268</v>
      </c>
      <c r="B97" t="s">
        <v>1135</v>
      </c>
      <c r="C97" t="s">
        <v>1067</v>
      </c>
      <c r="D97" t="s">
        <v>300</v>
      </c>
      <c r="E97" t="s">
        <v>933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8">
        <f t="shared" si="1"/>
        <v>0</v>
      </c>
      <c r="N97" t="str" cm="1">
        <f t="array" ref="N97">IFERROR(INDEX(Water!$C$4:$C$47,MATCH(C97,Water!$A$4:$A$47,0),), "")</f>
        <v/>
      </c>
    </row>
    <row r="98" spans="1:14">
      <c r="A98" t="s">
        <v>268</v>
      </c>
      <c r="B98" t="s">
        <v>1136</v>
      </c>
      <c r="C98" t="s">
        <v>1012</v>
      </c>
      <c r="D98" t="s">
        <v>300</v>
      </c>
      <c r="E98" t="s">
        <v>933</v>
      </c>
      <c r="F98" s="4">
        <v>0</v>
      </c>
      <c r="G98" s="4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8">
        <f t="shared" si="1"/>
        <v>0</v>
      </c>
      <c r="N98" t="str" cm="1">
        <f t="array" ref="N98">IFERROR(INDEX(Water!$C$4:$C$47,MATCH(C98,Water!$A$4:$A$47,0),), "")</f>
        <v>Meeting lead standards (Total) (water)</v>
      </c>
    </row>
    <row r="99" spans="1:14">
      <c r="A99" t="s">
        <v>268</v>
      </c>
      <c r="B99" t="s">
        <v>1137</v>
      </c>
      <c r="C99" t="s">
        <v>1014</v>
      </c>
      <c r="D99" t="s">
        <v>300</v>
      </c>
      <c r="E99" t="s">
        <v>933</v>
      </c>
      <c r="F99" s="4">
        <v>0</v>
      </c>
      <c r="G99" s="4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8">
        <f t="shared" si="1"/>
        <v>0</v>
      </c>
      <c r="N99" t="str" cm="1">
        <f t="array" ref="N99">IFERROR(INDEX(Water!$C$4:$C$47,MATCH(C99,Water!$A$4:$A$47,0),), "")</f>
        <v>Meeting lead standards (Total) (water)</v>
      </c>
    </row>
    <row r="100" spans="1:14">
      <c r="A100" t="s">
        <v>268</v>
      </c>
      <c r="B100" t="s">
        <v>1138</v>
      </c>
      <c r="C100" t="s">
        <v>1016</v>
      </c>
      <c r="D100" t="s">
        <v>300</v>
      </c>
      <c r="E100" t="s">
        <v>933</v>
      </c>
      <c r="F100" s="4">
        <v>0</v>
      </c>
      <c r="G100" s="4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8">
        <f t="shared" si="1"/>
        <v>0</v>
      </c>
      <c r="N100" t="str" cm="1">
        <f t="array" ref="N100">IFERROR(INDEX(Water!$C$4:$C$47,MATCH(C100,Water!$A$4:$A$47,0),), "")</f>
        <v>Meeting lead standards (Total) (water)</v>
      </c>
    </row>
    <row r="101" spans="1:14">
      <c r="A101" t="s">
        <v>268</v>
      </c>
      <c r="B101" t="s">
        <v>1139</v>
      </c>
      <c r="C101" t="s">
        <v>1018</v>
      </c>
      <c r="D101" t="s">
        <v>300</v>
      </c>
      <c r="E101" t="s">
        <v>933</v>
      </c>
      <c r="F101" s="4">
        <v>0</v>
      </c>
      <c r="G101" s="4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8">
        <f t="shared" si="1"/>
        <v>0</v>
      </c>
      <c r="N101" t="str" cm="1">
        <f t="array" ref="N101">IFERROR(INDEX(Water!$C$4:$C$47,MATCH(C101,Water!$A$4:$A$47,0),), "")</f>
        <v>Enhancing resilience to low probability high consequence events (water)</v>
      </c>
    </row>
    <row r="102" spans="1:14">
      <c r="A102" t="s">
        <v>268</v>
      </c>
      <c r="B102" t="s">
        <v>1140</v>
      </c>
      <c r="C102" t="s">
        <v>1020</v>
      </c>
      <c r="D102" t="s">
        <v>300</v>
      </c>
      <c r="E102" t="s">
        <v>933</v>
      </c>
      <c r="F102" s="4">
        <v>0</v>
      </c>
      <c r="G102" s="4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8">
        <f t="shared" si="1"/>
        <v>0</v>
      </c>
      <c r="N102" t="str" cm="1">
        <f t="array" ref="N102">IFERROR(INDEX(Water!$C$4:$C$47,MATCH(C102,Water!$A$4:$A$47,0),), "")</f>
        <v>Security - SEMD (water)</v>
      </c>
    </row>
    <row r="103" spans="1:14">
      <c r="A103" t="s">
        <v>268</v>
      </c>
      <c r="B103" t="s">
        <v>1141</v>
      </c>
      <c r="C103" t="s">
        <v>1022</v>
      </c>
      <c r="D103" t="s">
        <v>300</v>
      </c>
      <c r="E103" t="s">
        <v>933</v>
      </c>
      <c r="F103" s="4">
        <v>0</v>
      </c>
      <c r="G103" s="4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8">
        <f t="shared" si="1"/>
        <v>0</v>
      </c>
      <c r="N103" t="str" cm="1">
        <f t="array" ref="N103">IFERROR(INDEX(Water!$C$4:$C$47,MATCH(C103,Water!$A$4:$A$47,0),), "")</f>
        <v>Security - Non-SEMD (water)</v>
      </c>
    </row>
    <row r="104" spans="1:14">
      <c r="A104" t="s">
        <v>268</v>
      </c>
      <c r="B104" t="s">
        <v>1142</v>
      </c>
      <c r="C104" t="s">
        <v>1024</v>
      </c>
      <c r="D104" t="s">
        <v>300</v>
      </c>
      <c r="E104" t="s">
        <v>933</v>
      </c>
      <c r="F104" s="4">
        <v>0</v>
      </c>
      <c r="G104" s="4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8">
        <f t="shared" si="1"/>
        <v>0</v>
      </c>
      <c r="N104" t="str" cm="1">
        <f t="array" ref="N104">IFERROR(INDEX(Water!$C$4:$C$47,MATCH(C104,Water!$A$4:$A$47,0),), "")</f>
        <v>N/A</v>
      </c>
    </row>
    <row r="105" spans="1:14">
      <c r="A105" t="s">
        <v>268</v>
      </c>
      <c r="B105" t="s">
        <v>1143</v>
      </c>
      <c r="C105" t="s">
        <v>1076</v>
      </c>
      <c r="D105" t="s">
        <v>300</v>
      </c>
      <c r="E105" t="s">
        <v>933</v>
      </c>
      <c r="F105" s="4">
        <v>0</v>
      </c>
      <c r="G105" s="4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8">
        <f t="shared" si="1"/>
        <v>0</v>
      </c>
      <c r="N105" t="str" cm="1">
        <f t="array" ref="N105">IFERROR(INDEX(Water!$C$4:$C$47,MATCH(C105,Water!$A$4:$A$47,0),), "")</f>
        <v/>
      </c>
    </row>
    <row r="106" spans="1:14">
      <c r="A106" t="s">
        <v>268</v>
      </c>
      <c r="B106" t="s">
        <v>1144</v>
      </c>
      <c r="C106" t="s">
        <v>1078</v>
      </c>
      <c r="D106" t="s">
        <v>300</v>
      </c>
      <c r="E106" t="s">
        <v>933</v>
      </c>
      <c r="F106" s="4">
        <v>0</v>
      </c>
      <c r="G106" s="4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8">
        <f t="shared" si="1"/>
        <v>0</v>
      </c>
      <c r="N106" t="str" cm="1">
        <f t="array" ref="N106">IFERROR(INDEX(Water!$C$4:$C$47,MATCH(C106,Water!$A$4:$A$47,0),), "")</f>
        <v/>
      </c>
    </row>
    <row r="107" spans="1:14">
      <c r="A107" t="s">
        <v>268</v>
      </c>
      <c r="B107" t="s">
        <v>1145</v>
      </c>
      <c r="C107" t="s">
        <v>1080</v>
      </c>
      <c r="D107" t="s">
        <v>300</v>
      </c>
      <c r="E107" t="s">
        <v>933</v>
      </c>
      <c r="F107" s="4">
        <v>0</v>
      </c>
      <c r="G107" s="4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8">
        <f t="shared" si="1"/>
        <v>0</v>
      </c>
      <c r="N107" t="str" cm="1">
        <f t="array" ref="N107">IFERROR(INDEX(Water!$C$4:$C$47,MATCH(C107,Water!$A$4:$A$47,0),), "")</f>
        <v/>
      </c>
    </row>
    <row r="108" spans="1:14">
      <c r="A108" t="s">
        <v>268</v>
      </c>
      <c r="B108" t="s">
        <v>1146</v>
      </c>
      <c r="C108" t="s">
        <v>1082</v>
      </c>
      <c r="D108" t="s">
        <v>300</v>
      </c>
      <c r="E108" t="s">
        <v>933</v>
      </c>
      <c r="F108" s="4">
        <v>0</v>
      </c>
      <c r="G108" s="4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8">
        <f t="shared" si="1"/>
        <v>0</v>
      </c>
      <c r="N108" t="str" cm="1">
        <f t="array" ref="N108">IFERROR(INDEX(Water!$C$4:$C$47,MATCH(C108,Water!$A$4:$A$47,0),), "")</f>
        <v/>
      </c>
    </row>
    <row r="109" spans="1:14">
      <c r="A109" t="s">
        <v>268</v>
      </c>
      <c r="B109" t="s">
        <v>1147</v>
      </c>
      <c r="C109" t="s">
        <v>1084</v>
      </c>
      <c r="D109" t="s">
        <v>300</v>
      </c>
      <c r="E109" t="s">
        <v>933</v>
      </c>
      <c r="F109" s="4">
        <v>0</v>
      </c>
      <c r="G109" s="4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8">
        <f t="shared" si="1"/>
        <v>0</v>
      </c>
      <c r="N109" t="str" cm="1">
        <f t="array" ref="N109">IFERROR(INDEX(Water!$C$4:$C$47,MATCH(C109,Water!$A$4:$A$47,0),), "")</f>
        <v/>
      </c>
    </row>
    <row r="110" spans="1:14">
      <c r="A110" t="s">
        <v>268</v>
      </c>
      <c r="B110" t="s">
        <v>1148</v>
      </c>
      <c r="C110" t="s">
        <v>1086</v>
      </c>
      <c r="D110" t="s">
        <v>300</v>
      </c>
      <c r="E110" t="s">
        <v>933</v>
      </c>
      <c r="F110" s="4">
        <v>0</v>
      </c>
      <c r="G110" s="4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8">
        <f t="shared" si="1"/>
        <v>0</v>
      </c>
      <c r="N110" t="str" cm="1">
        <f t="array" ref="N110">IFERROR(INDEX(Water!$C$4:$C$47,MATCH(C110,Water!$A$4:$A$47,0),), "")</f>
        <v/>
      </c>
    </row>
    <row r="111" spans="1:14">
      <c r="A111" t="s">
        <v>268</v>
      </c>
      <c r="B111" t="s">
        <v>1149</v>
      </c>
      <c r="C111" t="s">
        <v>1088</v>
      </c>
      <c r="D111" t="s">
        <v>300</v>
      </c>
      <c r="E111" t="s">
        <v>933</v>
      </c>
      <c r="F111" s="4">
        <v>0</v>
      </c>
      <c r="G111" s="4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8">
        <f t="shared" si="1"/>
        <v>0</v>
      </c>
      <c r="N111" t="str" cm="1">
        <f t="array" ref="N111">IFERROR(INDEX(Water!$C$4:$C$47,MATCH(C111,Water!$A$4:$A$47,0),), "")</f>
        <v/>
      </c>
    </row>
    <row r="112" spans="1:14">
      <c r="A112" t="s">
        <v>268</v>
      </c>
      <c r="B112" t="s">
        <v>1150</v>
      </c>
      <c r="C112" t="s">
        <v>1090</v>
      </c>
      <c r="D112" t="s">
        <v>300</v>
      </c>
      <c r="E112" t="s">
        <v>933</v>
      </c>
      <c r="F112" s="4">
        <v>0</v>
      </c>
      <c r="G112" s="4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8">
        <f t="shared" si="1"/>
        <v>0</v>
      </c>
      <c r="N112" t="str" cm="1">
        <f t="array" ref="N112">IFERROR(INDEX(Water!$C$4:$C$47,MATCH(C112,Water!$A$4:$A$47,0),), "")</f>
        <v/>
      </c>
    </row>
    <row r="113" spans="1:14">
      <c r="A113" t="s">
        <v>268</v>
      </c>
      <c r="B113" t="s">
        <v>1151</v>
      </c>
      <c r="C113" t="s">
        <v>1092</v>
      </c>
      <c r="D113" t="s">
        <v>300</v>
      </c>
      <c r="E113" t="s">
        <v>933</v>
      </c>
      <c r="F113" s="4">
        <v>0</v>
      </c>
      <c r="G113" s="4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8">
        <f t="shared" si="1"/>
        <v>0</v>
      </c>
      <c r="N113" t="str" cm="1">
        <f t="array" ref="N113">IFERROR(INDEX(Water!$C$4:$C$47,MATCH(C113,Water!$A$4:$A$47,0),), "")</f>
        <v/>
      </c>
    </row>
    <row r="114" spans="1:14">
      <c r="A114" t="s">
        <v>268</v>
      </c>
      <c r="B114" t="s">
        <v>1152</v>
      </c>
      <c r="C114" t="s">
        <v>1094</v>
      </c>
      <c r="D114" t="s">
        <v>300</v>
      </c>
      <c r="E114" t="s">
        <v>933</v>
      </c>
      <c r="F114" s="4">
        <v>0</v>
      </c>
      <c r="G114" s="4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8">
        <f t="shared" si="1"/>
        <v>0</v>
      </c>
      <c r="N114" t="str" cm="1">
        <f t="array" ref="N114">IFERROR(INDEX(Water!$C$4:$C$47,MATCH(C114,Water!$A$4:$A$47,0),), "")</f>
        <v/>
      </c>
    </row>
    <row r="115" spans="1:14">
      <c r="A115" t="s">
        <v>268</v>
      </c>
      <c r="B115" t="s">
        <v>1153</v>
      </c>
      <c r="C115" t="s">
        <v>1096</v>
      </c>
      <c r="D115" t="s">
        <v>300</v>
      </c>
      <c r="E115" t="s">
        <v>933</v>
      </c>
      <c r="F115" s="4">
        <v>0</v>
      </c>
      <c r="G115" s="4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8">
        <f t="shared" si="1"/>
        <v>0</v>
      </c>
      <c r="N115" t="str" cm="1">
        <f t="array" ref="N115">IFERROR(INDEX(Water!$C$4:$C$47,MATCH(C115,Water!$A$4:$A$47,0),), "")</f>
        <v/>
      </c>
    </row>
    <row r="116" spans="1:14">
      <c r="A116" t="s">
        <v>268</v>
      </c>
      <c r="B116" t="s">
        <v>1154</v>
      </c>
      <c r="C116" t="s">
        <v>1155</v>
      </c>
      <c r="D116" t="s">
        <v>300</v>
      </c>
      <c r="E116" t="s">
        <v>933</v>
      </c>
      <c r="F116" s="4">
        <v>0</v>
      </c>
      <c r="G116" s="4">
        <v>13.4053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8">
        <f t="shared" si="1"/>
        <v>13.4053</v>
      </c>
      <c r="N116" t="str" cm="1">
        <f t="array" ref="N116">IFERROR(INDEX(Water!$C$4:$C$47,MATCH(C116,Water!$A$4:$A$47,0),), "")</f>
        <v/>
      </c>
    </row>
    <row r="117" spans="1:14">
      <c r="A117" t="s">
        <v>270</v>
      </c>
      <c r="B117" t="s">
        <v>1030</v>
      </c>
      <c r="C117" t="s">
        <v>936</v>
      </c>
      <c r="D117" t="s">
        <v>300</v>
      </c>
      <c r="E117" t="s">
        <v>933</v>
      </c>
      <c r="F117" s="4">
        <v>0</v>
      </c>
      <c r="G117" s="4">
        <v>0</v>
      </c>
      <c r="H117" s="15" t="s">
        <v>825</v>
      </c>
      <c r="I117" s="15" t="s">
        <v>825</v>
      </c>
      <c r="J117" s="15" t="s">
        <v>825</v>
      </c>
      <c r="K117" s="15" t="s">
        <v>825</v>
      </c>
      <c r="L117" s="15" t="s">
        <v>825</v>
      </c>
      <c r="M117" s="8">
        <f t="shared" si="1"/>
        <v>0</v>
      </c>
      <c r="N117" t="str" cm="1">
        <f t="array" ref="N117">IFERROR(INDEX(Water!$C$4:$C$47,MATCH(C117,Water!$A$4:$A$47,0),), "")</f>
        <v>Ecological improvements at abstractions (water)</v>
      </c>
    </row>
    <row r="118" spans="1:14">
      <c r="A118" t="s">
        <v>270</v>
      </c>
      <c r="B118" t="s">
        <v>1031</v>
      </c>
      <c r="C118" t="s">
        <v>938</v>
      </c>
      <c r="D118" t="s">
        <v>300</v>
      </c>
      <c r="E118" t="s">
        <v>933</v>
      </c>
      <c r="F118" s="4">
        <v>0</v>
      </c>
      <c r="G118" s="4">
        <v>0</v>
      </c>
      <c r="H118" s="15" t="s">
        <v>825</v>
      </c>
      <c r="I118" s="15" t="s">
        <v>825</v>
      </c>
      <c r="J118" s="15" t="s">
        <v>825</v>
      </c>
      <c r="K118" s="15" t="s">
        <v>825</v>
      </c>
      <c r="L118" s="15" t="s">
        <v>825</v>
      </c>
      <c r="M118" s="8">
        <f t="shared" si="1"/>
        <v>0</v>
      </c>
      <c r="N118" t="str" cm="1">
        <f t="array" ref="N118">IFERROR(INDEX(Water!$C$4:$C$47,MATCH(C118,Water!$A$4:$A$47,0),), "")</f>
        <v>Eels Regulations (measures at intakes) (water)</v>
      </c>
    </row>
    <row r="119" spans="1:14">
      <c r="A119" t="s">
        <v>270</v>
      </c>
      <c r="B119" t="s">
        <v>1032</v>
      </c>
      <c r="C119" t="s">
        <v>940</v>
      </c>
      <c r="D119" t="s">
        <v>300</v>
      </c>
      <c r="E119" t="s">
        <v>933</v>
      </c>
      <c r="F119" s="4">
        <v>0</v>
      </c>
      <c r="G119" s="4">
        <v>0</v>
      </c>
      <c r="H119" s="15" t="s">
        <v>825</v>
      </c>
      <c r="I119" s="15" t="s">
        <v>825</v>
      </c>
      <c r="J119" s="15" t="s">
        <v>825</v>
      </c>
      <c r="K119" s="15" t="s">
        <v>825</v>
      </c>
      <c r="L119" s="15" t="s">
        <v>825</v>
      </c>
      <c r="M119" s="8">
        <f t="shared" si="1"/>
        <v>0</v>
      </c>
      <c r="N119" t="str" cm="1">
        <f t="array" ref="N119">IFERROR(INDEX(Water!$C$4:$C$47,MATCH(C119,Water!$A$4:$A$47,0),), "")</f>
        <v>Eels Regulations (measures at intakes) (water)</v>
      </c>
    </row>
    <row r="120" spans="1:14">
      <c r="A120" t="s">
        <v>270</v>
      </c>
      <c r="B120" t="s">
        <v>1033</v>
      </c>
      <c r="C120" t="s">
        <v>942</v>
      </c>
      <c r="D120" t="s">
        <v>300</v>
      </c>
      <c r="E120" t="s">
        <v>933</v>
      </c>
      <c r="F120" s="4">
        <v>0</v>
      </c>
      <c r="G120" s="4">
        <v>0</v>
      </c>
      <c r="H120" s="15" t="s">
        <v>825</v>
      </c>
      <c r="I120" s="15" t="s">
        <v>825</v>
      </c>
      <c r="J120" s="15" t="s">
        <v>825</v>
      </c>
      <c r="K120" s="15" t="s">
        <v>825</v>
      </c>
      <c r="L120" s="15" t="s">
        <v>825</v>
      </c>
      <c r="M120" s="8">
        <f t="shared" si="1"/>
        <v>0</v>
      </c>
      <c r="N120" t="str" cm="1">
        <f t="array" ref="N120">IFERROR(INDEX(Water!$C$4:$C$47,MATCH(C120,Water!$A$4:$A$47,0),), "")</f>
        <v>Invasive Non Native Species (water)</v>
      </c>
    </row>
    <row r="121" spans="1:14">
      <c r="A121" t="s">
        <v>270</v>
      </c>
      <c r="B121" t="s">
        <v>1034</v>
      </c>
      <c r="C121" t="s">
        <v>944</v>
      </c>
      <c r="D121" t="s">
        <v>300</v>
      </c>
      <c r="E121" t="s">
        <v>933</v>
      </c>
      <c r="F121" s="4">
        <v>0</v>
      </c>
      <c r="G121" s="4">
        <v>0</v>
      </c>
      <c r="H121" s="15" t="s">
        <v>825</v>
      </c>
      <c r="I121" s="15" t="s">
        <v>825</v>
      </c>
      <c r="J121" s="15" t="s">
        <v>825</v>
      </c>
      <c r="K121" s="15" t="s">
        <v>825</v>
      </c>
      <c r="L121" s="15" t="s">
        <v>825</v>
      </c>
      <c r="M121" s="8">
        <f t="shared" si="1"/>
        <v>0</v>
      </c>
      <c r="N121" t="str" cm="1">
        <f t="array" ref="N121">IFERROR(INDEX(Water!$C$4:$C$47,MATCH(C121,Water!$A$4:$A$47,0),), "")</f>
        <v>Drinking Water Protected Areas (schemes) (water)</v>
      </c>
    </row>
    <row r="122" spans="1:14">
      <c r="A122" t="s">
        <v>270</v>
      </c>
      <c r="B122" t="s">
        <v>1035</v>
      </c>
      <c r="C122" t="s">
        <v>946</v>
      </c>
      <c r="D122" t="s">
        <v>300</v>
      </c>
      <c r="E122" t="s">
        <v>933</v>
      </c>
      <c r="F122" s="4">
        <v>0</v>
      </c>
      <c r="G122" s="4">
        <v>0</v>
      </c>
      <c r="H122" s="15" t="s">
        <v>825</v>
      </c>
      <c r="I122" s="15" t="s">
        <v>825</v>
      </c>
      <c r="J122" s="15" t="s">
        <v>825</v>
      </c>
      <c r="K122" s="15" t="s">
        <v>825</v>
      </c>
      <c r="L122" s="15" t="s">
        <v>825</v>
      </c>
      <c r="M122" s="8">
        <f t="shared" si="1"/>
        <v>0</v>
      </c>
      <c r="N122" t="str" cm="1">
        <f t="array" ref="N122">IFERROR(INDEX(Water!$C$4:$C$47,MATCH(C122,Water!$A$4:$A$47,0),), "")</f>
        <v>Water Framework Directive measure (water)</v>
      </c>
    </row>
    <row r="123" spans="1:14">
      <c r="A123" t="s">
        <v>270</v>
      </c>
      <c r="B123" t="s">
        <v>1036</v>
      </c>
      <c r="C123" t="s">
        <v>948</v>
      </c>
      <c r="D123" t="s">
        <v>300</v>
      </c>
      <c r="E123" t="s">
        <v>933</v>
      </c>
      <c r="F123" s="4">
        <v>0</v>
      </c>
      <c r="G123" s="4">
        <v>0</v>
      </c>
      <c r="H123" s="15" t="s">
        <v>825</v>
      </c>
      <c r="I123" s="15" t="s">
        <v>825</v>
      </c>
      <c r="J123" s="15" t="s">
        <v>825</v>
      </c>
      <c r="K123" s="15" t="s">
        <v>825</v>
      </c>
      <c r="L123" s="15" t="s">
        <v>825</v>
      </c>
      <c r="M123" s="8">
        <f t="shared" si="1"/>
        <v>0</v>
      </c>
      <c r="N123" t="str" cm="1">
        <f t="array" ref="N123">IFERROR(INDEX(Water!$C$4:$C$47,MATCH(C123,Water!$A$4:$A$47,0),), "")</f>
        <v>Ecological improvements at abstractions (water)</v>
      </c>
    </row>
    <row r="124" spans="1:14">
      <c r="A124" t="s">
        <v>270</v>
      </c>
      <c r="B124" t="s">
        <v>1037</v>
      </c>
      <c r="C124" t="s">
        <v>950</v>
      </c>
      <c r="D124" t="s">
        <v>300</v>
      </c>
      <c r="E124" t="s">
        <v>933</v>
      </c>
      <c r="F124" s="4">
        <v>0</v>
      </c>
      <c r="G124" s="4">
        <v>0</v>
      </c>
      <c r="H124" s="15" t="s">
        <v>825</v>
      </c>
      <c r="I124" s="15" t="s">
        <v>825</v>
      </c>
      <c r="J124" s="15" t="s">
        <v>825</v>
      </c>
      <c r="K124" s="15" t="s">
        <v>825</v>
      </c>
      <c r="L124" s="15" t="s">
        <v>825</v>
      </c>
      <c r="M124" s="8">
        <f t="shared" si="1"/>
        <v>0</v>
      </c>
      <c r="N124" t="str" cm="1">
        <f t="array" ref="N124">IFERROR(INDEX(Water!$C$4:$C$47,MATCH(C124,Water!$A$4:$A$47,0),), "")</f>
        <v>N/A</v>
      </c>
    </row>
    <row r="125" spans="1:14">
      <c r="A125" t="s">
        <v>270</v>
      </c>
      <c r="B125" t="s">
        <v>1038</v>
      </c>
      <c r="C125" t="s">
        <v>952</v>
      </c>
      <c r="D125" t="s">
        <v>300</v>
      </c>
      <c r="E125" t="s">
        <v>933</v>
      </c>
      <c r="F125" s="4">
        <v>0</v>
      </c>
      <c r="G125" s="4">
        <v>0</v>
      </c>
      <c r="H125" s="15" t="s">
        <v>825</v>
      </c>
      <c r="I125" s="15" t="s">
        <v>825</v>
      </c>
      <c r="J125" s="15" t="s">
        <v>825</v>
      </c>
      <c r="K125" s="15" t="s">
        <v>825</v>
      </c>
      <c r="L125" s="15" t="s">
        <v>825</v>
      </c>
      <c r="M125" s="8">
        <f t="shared" si="1"/>
        <v>0</v>
      </c>
      <c r="N125" t="str" cm="1">
        <f t="array" ref="N125">IFERROR(INDEX(Water!$C$4:$C$47,MATCH(C125,Water!$A$4:$A$47,0),), "")</f>
        <v>N/A</v>
      </c>
    </row>
    <row r="126" spans="1:14">
      <c r="A126" t="s">
        <v>270</v>
      </c>
      <c r="B126" t="s">
        <v>1039</v>
      </c>
      <c r="C126" t="s">
        <v>954</v>
      </c>
      <c r="D126" t="s">
        <v>300</v>
      </c>
      <c r="E126" t="s">
        <v>933</v>
      </c>
      <c r="F126" s="4">
        <v>0</v>
      </c>
      <c r="G126" s="4">
        <v>0</v>
      </c>
      <c r="H126" s="15" t="s">
        <v>825</v>
      </c>
      <c r="I126" s="15" t="s">
        <v>825</v>
      </c>
      <c r="J126" s="15" t="s">
        <v>825</v>
      </c>
      <c r="K126" s="15" t="s">
        <v>825</v>
      </c>
      <c r="L126" s="15" t="s">
        <v>825</v>
      </c>
      <c r="M126" s="8">
        <f t="shared" si="1"/>
        <v>0</v>
      </c>
      <c r="N126" t="str" cm="1">
        <f t="array" ref="N126">IFERROR(INDEX(Water!$C$4:$C$47,MATCH(C126,Water!$A$4:$A$47,0),), "")</f>
        <v>Ignore as captured under 'Investigations total'</v>
      </c>
    </row>
    <row r="127" spans="1:14">
      <c r="A127" t="s">
        <v>270</v>
      </c>
      <c r="B127" t="s">
        <v>1040</v>
      </c>
      <c r="C127" t="s">
        <v>956</v>
      </c>
      <c r="D127" t="s">
        <v>300</v>
      </c>
      <c r="E127" t="s">
        <v>933</v>
      </c>
      <c r="F127" s="4">
        <v>0</v>
      </c>
      <c r="G127" s="4">
        <v>0</v>
      </c>
      <c r="H127" s="15" t="s">
        <v>825</v>
      </c>
      <c r="I127" s="15" t="s">
        <v>825</v>
      </c>
      <c r="J127" s="15" t="s">
        <v>825</v>
      </c>
      <c r="K127" s="15" t="s">
        <v>825</v>
      </c>
      <c r="L127" s="15" t="s">
        <v>825</v>
      </c>
      <c r="M127" s="8">
        <f t="shared" si="1"/>
        <v>0</v>
      </c>
      <c r="N127" t="str" cm="1">
        <f t="array" ref="N127">IFERROR(INDEX(Water!$C$4:$C$47,MATCH(C127,Water!$A$4:$A$47,0),), "")</f>
        <v>Ignore as captured under 'Investigations total'</v>
      </c>
    </row>
    <row r="128" spans="1:14">
      <c r="A128" t="s">
        <v>270</v>
      </c>
      <c r="B128" t="s">
        <v>1041</v>
      </c>
      <c r="C128" t="s">
        <v>958</v>
      </c>
      <c r="D128" t="s">
        <v>300</v>
      </c>
      <c r="E128" t="s">
        <v>933</v>
      </c>
      <c r="F128" s="4">
        <v>0</v>
      </c>
      <c r="G128" s="4">
        <v>0</v>
      </c>
      <c r="H128" s="15" t="s">
        <v>825</v>
      </c>
      <c r="I128" s="15" t="s">
        <v>825</v>
      </c>
      <c r="J128" s="15" t="s">
        <v>825</v>
      </c>
      <c r="K128" s="15" t="s">
        <v>825</v>
      </c>
      <c r="L128" s="15" t="s">
        <v>825</v>
      </c>
      <c r="M128" s="8">
        <f t="shared" si="1"/>
        <v>0</v>
      </c>
      <c r="N128" t="str" cm="1">
        <f t="array" ref="N128">IFERROR(INDEX(Water!$C$4:$C$47,MATCH(C128,Water!$A$4:$A$47,0),), "")</f>
        <v>Ignore as captured under 'Investigations total'</v>
      </c>
    </row>
    <row r="129" spans="1:14">
      <c r="A129" t="s">
        <v>270</v>
      </c>
      <c r="B129" t="s">
        <v>1042</v>
      </c>
      <c r="C129" t="s">
        <v>960</v>
      </c>
      <c r="D129" t="s">
        <v>300</v>
      </c>
      <c r="E129" t="s">
        <v>933</v>
      </c>
      <c r="F129" s="4">
        <v>0</v>
      </c>
      <c r="G129" s="4">
        <v>0</v>
      </c>
      <c r="H129" s="15" t="s">
        <v>825</v>
      </c>
      <c r="I129" s="15" t="s">
        <v>825</v>
      </c>
      <c r="J129" s="15" t="s">
        <v>825</v>
      </c>
      <c r="K129" s="15" t="s">
        <v>825</v>
      </c>
      <c r="L129" s="15" t="s">
        <v>825</v>
      </c>
      <c r="M129" s="8">
        <f t="shared" si="1"/>
        <v>0</v>
      </c>
      <c r="N129" t="str" cm="1">
        <f t="array" ref="N129">IFERROR(INDEX(Water!$C$4:$C$47,MATCH(C129,Water!$A$4:$A$47,0),), "")</f>
        <v>Investigations (water)</v>
      </c>
    </row>
    <row r="130" spans="1:14">
      <c r="A130" t="s">
        <v>270</v>
      </c>
      <c r="B130" t="s">
        <v>1043</v>
      </c>
      <c r="C130" t="s">
        <v>962</v>
      </c>
      <c r="D130" t="s">
        <v>300</v>
      </c>
      <c r="E130" t="s">
        <v>933</v>
      </c>
      <c r="F130" s="4">
        <v>0</v>
      </c>
      <c r="G130" s="4">
        <v>0</v>
      </c>
      <c r="H130" s="15" t="s">
        <v>825</v>
      </c>
      <c r="I130" s="15" t="s">
        <v>825</v>
      </c>
      <c r="J130" s="15" t="s">
        <v>825</v>
      </c>
      <c r="K130" s="15" t="s">
        <v>825</v>
      </c>
      <c r="L130" s="15" t="s">
        <v>825</v>
      </c>
      <c r="M130" s="8">
        <f t="shared" si="1"/>
        <v>0</v>
      </c>
      <c r="N130" t="str" cm="1">
        <f t="array" ref="N130">IFERROR(INDEX(Water!$C$4:$C$47,MATCH(C130,Water!$A$4:$A$47,0),), "")</f>
        <v/>
      </c>
    </row>
    <row r="131" spans="1:14">
      <c r="A131" t="s">
        <v>270</v>
      </c>
      <c r="B131" t="s">
        <v>1044</v>
      </c>
      <c r="C131" t="s">
        <v>964</v>
      </c>
      <c r="D131" t="s">
        <v>300</v>
      </c>
      <c r="E131" t="s">
        <v>933</v>
      </c>
      <c r="F131" s="4">
        <v>0</v>
      </c>
      <c r="G131" s="4">
        <v>0</v>
      </c>
      <c r="H131" s="15" t="s">
        <v>825</v>
      </c>
      <c r="I131" s="15" t="s">
        <v>825</v>
      </c>
      <c r="J131" s="15" t="s">
        <v>825</v>
      </c>
      <c r="K131" s="15" t="s">
        <v>825</v>
      </c>
      <c r="L131" s="15" t="s">
        <v>825</v>
      </c>
      <c r="M131" s="8">
        <f t="shared" si="1"/>
        <v>0</v>
      </c>
      <c r="N131" t="str" cm="1">
        <f t="array" ref="N131">IFERROR(INDEX(Water!$C$4:$C$47,MATCH(C131,Water!$A$4:$A$47,0),), "")</f>
        <v>Supply-side improvements delivering benefits in 2020-2025 (water)</v>
      </c>
    </row>
    <row r="132" spans="1:14">
      <c r="A132" t="s">
        <v>270</v>
      </c>
      <c r="B132" t="s">
        <v>1045</v>
      </c>
      <c r="C132" t="s">
        <v>966</v>
      </c>
      <c r="D132" t="s">
        <v>300</v>
      </c>
      <c r="E132" t="s">
        <v>933</v>
      </c>
      <c r="F132" s="4">
        <v>0</v>
      </c>
      <c r="G132" s="4">
        <v>0</v>
      </c>
      <c r="H132" s="15" t="s">
        <v>825</v>
      </c>
      <c r="I132" s="15" t="s">
        <v>825</v>
      </c>
      <c r="J132" s="15" t="s">
        <v>825</v>
      </c>
      <c r="K132" s="15" t="s">
        <v>825</v>
      </c>
      <c r="L132" s="15" t="s">
        <v>825</v>
      </c>
      <c r="M132" s="8">
        <f t="shared" si="1"/>
        <v>0</v>
      </c>
      <c r="N132" t="str" cm="1">
        <f t="array" ref="N132">IFERROR(INDEX(Water!$C$4:$C$47,MATCH(C132,Water!$A$4:$A$47,0),), "")</f>
        <v>Demand-side improvements delivering benefits in 2020-2025 (excl leakage and metering) (water)</v>
      </c>
    </row>
    <row r="133" spans="1:14">
      <c r="A133" t="s">
        <v>270</v>
      </c>
      <c r="B133" t="s">
        <v>1046</v>
      </c>
      <c r="C133" t="s">
        <v>968</v>
      </c>
      <c r="D133" t="s">
        <v>300</v>
      </c>
      <c r="E133" t="s">
        <v>933</v>
      </c>
      <c r="F133" s="4">
        <v>0</v>
      </c>
      <c r="G133" s="4">
        <v>0</v>
      </c>
      <c r="H133" s="15" t="s">
        <v>825</v>
      </c>
      <c r="I133" s="15" t="s">
        <v>825</v>
      </c>
      <c r="J133" s="15" t="s">
        <v>825</v>
      </c>
      <c r="K133" s="15" t="s">
        <v>825</v>
      </c>
      <c r="L133" s="15" t="s">
        <v>825</v>
      </c>
      <c r="M133" s="8">
        <f t="shared" si="1"/>
        <v>0</v>
      </c>
      <c r="N133" t="str" cm="1">
        <f t="array" ref="N133">IFERROR(INDEX(Water!$C$4:$C$47,MATCH(C133,Water!$A$4:$A$47,0),), "")</f>
        <v>Leakage improvements delivering benefits in 2020-2025 (water)</v>
      </c>
    </row>
    <row r="134" spans="1:14">
      <c r="A134" t="s">
        <v>270</v>
      </c>
      <c r="B134" t="s">
        <v>1047</v>
      </c>
      <c r="C134" t="s">
        <v>970</v>
      </c>
      <c r="D134" t="s">
        <v>300</v>
      </c>
      <c r="E134" t="s">
        <v>933</v>
      </c>
      <c r="F134" s="4">
        <v>0</v>
      </c>
      <c r="G134" s="4">
        <v>0</v>
      </c>
      <c r="H134" s="15" t="s">
        <v>825</v>
      </c>
      <c r="I134" s="15" t="s">
        <v>825</v>
      </c>
      <c r="J134" s="15" t="s">
        <v>825</v>
      </c>
      <c r="K134" s="15" t="s">
        <v>825</v>
      </c>
      <c r="L134" s="15" t="s">
        <v>825</v>
      </c>
      <c r="M134" s="8">
        <f t="shared" si="1"/>
        <v>0</v>
      </c>
      <c r="N134" t="str" cm="1">
        <f t="array" ref="N134">IFERROR(INDEX(Water!$C$4:$C$47,MATCH(C134,Water!$A$4:$A$47,0),), "")</f>
        <v>Internal interconnectors delivering benefits in 2020-2025 (water)</v>
      </c>
    </row>
    <row r="135" spans="1:14">
      <c r="A135" t="s">
        <v>270</v>
      </c>
      <c r="B135" t="s">
        <v>1048</v>
      </c>
      <c r="C135" t="s">
        <v>972</v>
      </c>
      <c r="D135" t="s">
        <v>300</v>
      </c>
      <c r="E135" t="s">
        <v>933</v>
      </c>
      <c r="F135" s="4">
        <v>0</v>
      </c>
      <c r="G135" s="4">
        <v>0</v>
      </c>
      <c r="H135" s="15" t="s">
        <v>825</v>
      </c>
      <c r="I135" s="15" t="s">
        <v>825</v>
      </c>
      <c r="J135" s="15" t="s">
        <v>825</v>
      </c>
      <c r="K135" s="15" t="s">
        <v>825</v>
      </c>
      <c r="L135" s="15" t="s">
        <v>825</v>
      </c>
      <c r="M135" s="8">
        <f t="shared" ref="M135:M198" si="2">SUM(G135)</f>
        <v>0</v>
      </c>
      <c r="N135" t="str" cm="1">
        <f t="array" ref="N135">IFERROR(INDEX(Water!$C$4:$C$47,MATCH(C135,Water!$A$4:$A$47,0),), "")</f>
        <v>Supply demand balance improvements delivering benefits starting from 2026 (water)</v>
      </c>
    </row>
    <row r="136" spans="1:14">
      <c r="A136" t="s">
        <v>270</v>
      </c>
      <c r="B136" t="s">
        <v>1049</v>
      </c>
      <c r="C136" t="s">
        <v>976</v>
      </c>
      <c r="D136" t="s">
        <v>300</v>
      </c>
      <c r="E136" t="s">
        <v>933</v>
      </c>
      <c r="F136" s="4">
        <v>0</v>
      </c>
      <c r="G136" s="4">
        <v>0</v>
      </c>
      <c r="H136" s="15" t="s">
        <v>825</v>
      </c>
      <c r="I136" s="15" t="s">
        <v>825</v>
      </c>
      <c r="J136" s="15" t="s">
        <v>825</v>
      </c>
      <c r="K136" s="15" t="s">
        <v>825</v>
      </c>
      <c r="L136" s="15" t="s">
        <v>825</v>
      </c>
      <c r="M136" s="8">
        <f t="shared" si="2"/>
        <v>0</v>
      </c>
      <c r="N136" t="str" cm="1">
        <f t="array" ref="N136">IFERROR(INDEX(Water!$C$4:$C$47,MATCH(C136,Water!$A$4:$A$47,0),), "")</f>
        <v/>
      </c>
    </row>
    <row r="137" spans="1:14">
      <c r="A137" t="s">
        <v>270</v>
      </c>
      <c r="B137" t="s">
        <v>1050</v>
      </c>
      <c r="C137" t="s">
        <v>978</v>
      </c>
      <c r="D137" t="s">
        <v>300</v>
      </c>
      <c r="E137" t="s">
        <v>933</v>
      </c>
      <c r="F137" s="4">
        <v>0</v>
      </c>
      <c r="G137" s="4">
        <v>0</v>
      </c>
      <c r="H137" s="15" t="s">
        <v>825</v>
      </c>
      <c r="I137" s="15" t="s">
        <v>825</v>
      </c>
      <c r="J137" s="15" t="s">
        <v>825</v>
      </c>
      <c r="K137" s="15" t="s">
        <v>825</v>
      </c>
      <c r="L137" s="15" t="s">
        <v>825</v>
      </c>
      <c r="M137" s="8">
        <f t="shared" si="2"/>
        <v>0</v>
      </c>
      <c r="N137" t="str" cm="1">
        <f t="array" ref="N137">IFERROR(INDEX(Water!$C$4:$C$47,MATCH(C137,Water!$A$4:$A$47,0),), "")</f>
        <v>Ignore as captured under 'Total metering expenditure'</v>
      </c>
    </row>
    <row r="138" spans="1:14">
      <c r="A138" t="s">
        <v>270</v>
      </c>
      <c r="B138" t="s">
        <v>1051</v>
      </c>
      <c r="C138" t="s">
        <v>980</v>
      </c>
      <c r="D138" t="s">
        <v>300</v>
      </c>
      <c r="E138" t="s">
        <v>933</v>
      </c>
      <c r="F138" s="4">
        <v>0</v>
      </c>
      <c r="G138" s="4">
        <v>0</v>
      </c>
      <c r="H138" s="15" t="s">
        <v>825</v>
      </c>
      <c r="I138" s="15" t="s">
        <v>825</v>
      </c>
      <c r="J138" s="15" t="s">
        <v>825</v>
      </c>
      <c r="K138" s="15" t="s">
        <v>825</v>
      </c>
      <c r="L138" s="15" t="s">
        <v>825</v>
      </c>
      <c r="M138" s="8">
        <f t="shared" si="2"/>
        <v>0</v>
      </c>
      <c r="N138" t="str" cm="1">
        <f t="array" ref="N138">IFERROR(INDEX(Water!$C$4:$C$47,MATCH(C138,Water!$A$4:$A$47,0),), "")</f>
        <v>Ignore as captured under 'Total metering expenditure'</v>
      </c>
    </row>
    <row r="139" spans="1:14">
      <c r="A139" t="s">
        <v>270</v>
      </c>
      <c r="B139" t="s">
        <v>1052</v>
      </c>
      <c r="C139" t="s">
        <v>982</v>
      </c>
      <c r="D139" t="s">
        <v>300</v>
      </c>
      <c r="E139" t="s">
        <v>933</v>
      </c>
      <c r="F139" s="4">
        <v>0</v>
      </c>
      <c r="G139" s="4">
        <v>0</v>
      </c>
      <c r="H139" s="15" t="s">
        <v>825</v>
      </c>
      <c r="I139" s="15" t="s">
        <v>825</v>
      </c>
      <c r="J139" s="15" t="s">
        <v>825</v>
      </c>
      <c r="K139" s="15" t="s">
        <v>825</v>
      </c>
      <c r="L139" s="15" t="s">
        <v>825</v>
      </c>
      <c r="M139" s="8">
        <f t="shared" si="2"/>
        <v>0</v>
      </c>
      <c r="N139" t="str" cm="1">
        <f t="array" ref="N139">IFERROR(INDEX(Water!$C$4:$C$47,MATCH(C139,Water!$A$4:$A$47,0),), "")</f>
        <v>Ignore as captured under 'Total metering expenditure'</v>
      </c>
    </row>
    <row r="140" spans="1:14">
      <c r="A140" t="s">
        <v>270</v>
      </c>
      <c r="B140" t="s">
        <v>1053</v>
      </c>
      <c r="C140" t="s">
        <v>984</v>
      </c>
      <c r="D140" t="s">
        <v>300</v>
      </c>
      <c r="E140" t="s">
        <v>933</v>
      </c>
      <c r="F140" s="4">
        <v>0</v>
      </c>
      <c r="G140" s="4">
        <v>0</v>
      </c>
      <c r="H140" s="15" t="s">
        <v>825</v>
      </c>
      <c r="I140" s="15" t="s">
        <v>825</v>
      </c>
      <c r="J140" s="15" t="s">
        <v>825</v>
      </c>
      <c r="K140" s="15" t="s">
        <v>825</v>
      </c>
      <c r="L140" s="15" t="s">
        <v>825</v>
      </c>
      <c r="M140" s="8">
        <f t="shared" si="2"/>
        <v>0</v>
      </c>
      <c r="N140" t="str" cm="1">
        <f t="array" ref="N140">IFERROR(INDEX(Water!$C$4:$C$47,MATCH(C140,Water!$A$4:$A$47,0),), "")</f>
        <v>Ignore as captured under 'Total metering expenditure'</v>
      </c>
    </row>
    <row r="141" spans="1:14">
      <c r="A141" t="s">
        <v>270</v>
      </c>
      <c r="B141" t="s">
        <v>1054</v>
      </c>
      <c r="C141" t="s">
        <v>986</v>
      </c>
      <c r="D141" t="s">
        <v>300</v>
      </c>
      <c r="E141" t="s">
        <v>933</v>
      </c>
      <c r="F141" s="4">
        <v>0</v>
      </c>
      <c r="G141" s="4">
        <v>0</v>
      </c>
      <c r="H141" s="15" t="s">
        <v>825</v>
      </c>
      <c r="I141" s="15" t="s">
        <v>825</v>
      </c>
      <c r="J141" s="15" t="s">
        <v>825</v>
      </c>
      <c r="K141" s="15" t="s">
        <v>825</v>
      </c>
      <c r="L141" s="15" t="s">
        <v>825</v>
      </c>
      <c r="M141" s="8">
        <f t="shared" si="2"/>
        <v>0</v>
      </c>
      <c r="N141" t="str" cm="1">
        <f t="array" ref="N141">IFERROR(INDEX(Water!$C$4:$C$47,MATCH(C141,Water!$A$4:$A$47,0),), "")</f>
        <v>Ignore as captured under 'Total metering expenditure'</v>
      </c>
    </row>
    <row r="142" spans="1:14">
      <c r="A142" t="s">
        <v>270</v>
      </c>
      <c r="B142" t="s">
        <v>1055</v>
      </c>
      <c r="C142" t="s">
        <v>988</v>
      </c>
      <c r="D142" t="s">
        <v>300</v>
      </c>
      <c r="E142" t="s">
        <v>933</v>
      </c>
      <c r="F142" s="4">
        <v>0</v>
      </c>
      <c r="G142" s="4">
        <v>0</v>
      </c>
      <c r="H142" s="4" t="s">
        <v>825</v>
      </c>
      <c r="I142" s="4" t="s">
        <v>825</v>
      </c>
      <c r="J142" s="4" t="s">
        <v>825</v>
      </c>
      <c r="K142" s="4" t="s">
        <v>825</v>
      </c>
      <c r="L142" s="4" t="s">
        <v>825</v>
      </c>
      <c r="M142" s="8">
        <f t="shared" si="2"/>
        <v>0</v>
      </c>
      <c r="N142" t="str" cm="1">
        <f t="array" ref="N142">IFERROR(INDEX(Water!$C$4:$C$47,MATCH(C142,Water!$A$4:$A$47,0),), "")</f>
        <v>Ignore as captured under 'Total metering expenditure'</v>
      </c>
    </row>
    <row r="143" spans="1:14">
      <c r="A143" t="s">
        <v>270</v>
      </c>
      <c r="B143" t="s">
        <v>1056</v>
      </c>
      <c r="C143" t="s">
        <v>990</v>
      </c>
      <c r="D143" t="s">
        <v>300</v>
      </c>
      <c r="E143" t="s">
        <v>933</v>
      </c>
      <c r="F143" s="4">
        <v>0</v>
      </c>
      <c r="G143" s="4">
        <v>0</v>
      </c>
      <c r="H143" s="4" t="s">
        <v>825</v>
      </c>
      <c r="I143" s="4" t="s">
        <v>825</v>
      </c>
      <c r="J143" s="4" t="s">
        <v>825</v>
      </c>
      <c r="K143" s="4" t="s">
        <v>825</v>
      </c>
      <c r="L143" s="4" t="s">
        <v>825</v>
      </c>
      <c r="M143" s="8">
        <f t="shared" si="2"/>
        <v>0</v>
      </c>
      <c r="N143" t="str" cm="1">
        <f t="array" ref="N143">IFERROR(INDEX(Water!$C$4:$C$47,MATCH(C143,Water!$A$4:$A$47,0),), "")</f>
        <v>Ignore as captured under 'Total metering expenditure'</v>
      </c>
    </row>
    <row r="144" spans="1:14">
      <c r="A144" t="s">
        <v>270</v>
      </c>
      <c r="B144" t="s">
        <v>1057</v>
      </c>
      <c r="C144" t="s">
        <v>992</v>
      </c>
      <c r="D144" t="s">
        <v>300</v>
      </c>
      <c r="E144" t="s">
        <v>933</v>
      </c>
      <c r="F144" s="4">
        <v>0</v>
      </c>
      <c r="G144" s="4">
        <v>0</v>
      </c>
      <c r="H144" s="4" t="s">
        <v>825</v>
      </c>
      <c r="I144" s="4" t="s">
        <v>825</v>
      </c>
      <c r="J144" s="4" t="s">
        <v>825</v>
      </c>
      <c r="K144" s="4" t="s">
        <v>825</v>
      </c>
      <c r="L144" s="4" t="s">
        <v>825</v>
      </c>
      <c r="M144" s="8">
        <f t="shared" si="2"/>
        <v>0</v>
      </c>
      <c r="N144" t="str" cm="1">
        <f t="array" ref="N144">IFERROR(INDEX(Water!$C$4:$C$47,MATCH(C144,Water!$A$4:$A$47,0),), "")</f>
        <v>Ignore as captured under 'Total metering expenditure'</v>
      </c>
    </row>
    <row r="145" spans="1:14">
      <c r="A145" t="s">
        <v>270</v>
      </c>
      <c r="B145" t="s">
        <v>1058</v>
      </c>
      <c r="C145" t="s">
        <v>994</v>
      </c>
      <c r="D145" t="s">
        <v>300</v>
      </c>
      <c r="E145" t="s">
        <v>933</v>
      </c>
      <c r="F145" s="4">
        <v>0</v>
      </c>
      <c r="G145" s="4">
        <v>0</v>
      </c>
      <c r="H145" s="4" t="s">
        <v>825</v>
      </c>
      <c r="I145" s="4" t="s">
        <v>825</v>
      </c>
      <c r="J145" s="4" t="s">
        <v>825</v>
      </c>
      <c r="K145" s="4" t="s">
        <v>825</v>
      </c>
      <c r="L145" s="4" t="s">
        <v>825</v>
      </c>
      <c r="M145" s="8">
        <f t="shared" si="2"/>
        <v>0</v>
      </c>
      <c r="N145" t="str" cm="1">
        <f t="array" ref="N145">IFERROR(INDEX(Water!$C$4:$C$47,MATCH(C145,Water!$A$4:$A$47,0),), "")</f>
        <v>Ignore as captured under 'Total metering expenditure'</v>
      </c>
    </row>
    <row r="146" spans="1:14">
      <c r="A146" t="s">
        <v>270</v>
      </c>
      <c r="B146" t="s">
        <v>1059</v>
      </c>
      <c r="C146" t="s">
        <v>996</v>
      </c>
      <c r="D146" t="s">
        <v>300</v>
      </c>
      <c r="E146" t="s">
        <v>933</v>
      </c>
      <c r="F146" s="4">
        <v>0</v>
      </c>
      <c r="G146" s="4">
        <v>0</v>
      </c>
      <c r="H146" s="4" t="s">
        <v>825</v>
      </c>
      <c r="I146" s="4" t="s">
        <v>825</v>
      </c>
      <c r="J146" s="4" t="s">
        <v>825</v>
      </c>
      <c r="K146" s="4" t="s">
        <v>825</v>
      </c>
      <c r="L146" s="4" t="s">
        <v>825</v>
      </c>
      <c r="M146" s="8">
        <f t="shared" si="2"/>
        <v>0</v>
      </c>
      <c r="N146" t="str" cm="1">
        <f t="array" ref="N146">IFERROR(INDEX(Water!$C$4:$C$47,MATCH(C146,Water!$A$4:$A$47,0),), "")</f>
        <v>Ignore as captured under 'Total metering expenditure'</v>
      </c>
    </row>
    <row r="147" spans="1:14">
      <c r="A147" t="s">
        <v>270</v>
      </c>
      <c r="B147" t="s">
        <v>1060</v>
      </c>
      <c r="C147" t="s">
        <v>998</v>
      </c>
      <c r="D147" t="s">
        <v>300</v>
      </c>
      <c r="E147" t="s">
        <v>933</v>
      </c>
      <c r="F147" s="4">
        <v>0</v>
      </c>
      <c r="G147" s="4">
        <v>0</v>
      </c>
      <c r="H147" s="4" t="s">
        <v>825</v>
      </c>
      <c r="I147" s="4" t="s">
        <v>825</v>
      </c>
      <c r="J147" s="4" t="s">
        <v>825</v>
      </c>
      <c r="K147" s="4" t="s">
        <v>825</v>
      </c>
      <c r="L147" s="4" t="s">
        <v>825</v>
      </c>
      <c r="M147" s="8">
        <f t="shared" si="2"/>
        <v>0</v>
      </c>
      <c r="N147" t="str" cm="1">
        <f t="array" ref="N147">IFERROR(INDEX(Water!$C$4:$C$47,MATCH(C147,Water!$A$4:$A$47,0),), "")</f>
        <v>Total metering expenditure  (water)</v>
      </c>
    </row>
    <row r="148" spans="1:14">
      <c r="A148" t="s">
        <v>270</v>
      </c>
      <c r="B148" t="s">
        <v>1061</v>
      </c>
      <c r="C148" t="s">
        <v>1000</v>
      </c>
      <c r="D148" t="s">
        <v>300</v>
      </c>
      <c r="E148" t="s">
        <v>933</v>
      </c>
      <c r="F148" s="4">
        <v>0</v>
      </c>
      <c r="G148" s="4">
        <v>0</v>
      </c>
      <c r="H148" s="4" t="s">
        <v>825</v>
      </c>
      <c r="I148" s="4" t="s">
        <v>825</v>
      </c>
      <c r="J148" s="4" t="s">
        <v>825</v>
      </c>
      <c r="K148" s="4" t="s">
        <v>825</v>
      </c>
      <c r="L148" s="4" t="s">
        <v>825</v>
      </c>
      <c r="M148" s="8">
        <f t="shared" si="2"/>
        <v>0</v>
      </c>
      <c r="N148" t="str" cm="1">
        <f t="array" ref="N148">IFERROR(INDEX(Water!$C$4:$C$47,MATCH(C148,Water!$A$4:$A$47,0),), "")</f>
        <v>Improvments to taste, odour and colour (water)</v>
      </c>
    </row>
    <row r="149" spans="1:14">
      <c r="A149" t="s">
        <v>270</v>
      </c>
      <c r="B149" t="s">
        <v>1062</v>
      </c>
      <c r="C149" t="s">
        <v>1002</v>
      </c>
      <c r="D149" t="s">
        <v>300</v>
      </c>
      <c r="E149" t="s">
        <v>933</v>
      </c>
      <c r="F149" s="4">
        <v>0</v>
      </c>
      <c r="G149" s="4">
        <v>0</v>
      </c>
      <c r="H149" s="4" t="s">
        <v>825</v>
      </c>
      <c r="I149" s="4" t="s">
        <v>825</v>
      </c>
      <c r="J149" s="4" t="s">
        <v>825</v>
      </c>
      <c r="K149" s="4" t="s">
        <v>825</v>
      </c>
      <c r="L149" s="4" t="s">
        <v>825</v>
      </c>
      <c r="M149" s="8">
        <f t="shared" si="2"/>
        <v>0</v>
      </c>
      <c r="N149" t="str" cm="1">
        <f t="array" ref="N149">IFERROR(INDEX(Water!$C$4:$C$47,MATCH(C149,Water!$A$4:$A$47,0),), "")</f>
        <v>Improvments to taste, odour and colour (water)</v>
      </c>
    </row>
    <row r="150" spans="1:14">
      <c r="A150" t="s">
        <v>270</v>
      </c>
      <c r="B150" t="s">
        <v>1063</v>
      </c>
      <c r="C150" t="s">
        <v>1004</v>
      </c>
      <c r="D150" t="s">
        <v>300</v>
      </c>
      <c r="E150" t="s">
        <v>933</v>
      </c>
      <c r="F150" s="4">
        <v>0</v>
      </c>
      <c r="G150" s="4">
        <v>0</v>
      </c>
      <c r="H150" s="4" t="s">
        <v>825</v>
      </c>
      <c r="I150" s="4" t="s">
        <v>825</v>
      </c>
      <c r="J150" s="4" t="s">
        <v>825</v>
      </c>
      <c r="K150" s="4" t="s">
        <v>825</v>
      </c>
      <c r="L150" s="4" t="s">
        <v>825</v>
      </c>
      <c r="M150" s="8">
        <f t="shared" si="2"/>
        <v>0</v>
      </c>
      <c r="N150" t="str" cm="1">
        <f t="array" ref="N150">IFERROR(INDEX(Water!$C$4:$C$47,MATCH(C150,Water!$A$4:$A$47,0),), "")</f>
        <v>Addressing raw water deterioration (total) (water)</v>
      </c>
    </row>
    <row r="151" spans="1:14">
      <c r="A151" t="s">
        <v>270</v>
      </c>
      <c r="B151" t="s">
        <v>1064</v>
      </c>
      <c r="C151" t="s">
        <v>1006</v>
      </c>
      <c r="D151" t="s">
        <v>300</v>
      </c>
      <c r="E151" t="s">
        <v>933</v>
      </c>
      <c r="F151" s="4">
        <v>0</v>
      </c>
      <c r="G151" s="4">
        <v>0</v>
      </c>
      <c r="H151" s="4" t="s">
        <v>825</v>
      </c>
      <c r="I151" s="4" t="s">
        <v>825</v>
      </c>
      <c r="J151" s="4" t="s">
        <v>825</v>
      </c>
      <c r="K151" s="4" t="s">
        <v>825</v>
      </c>
      <c r="L151" s="4" t="s">
        <v>825</v>
      </c>
      <c r="M151" s="8">
        <f t="shared" si="2"/>
        <v>0</v>
      </c>
      <c r="N151" t="str" cm="1">
        <f t="array" ref="N151">IFERROR(INDEX(Water!$C$4:$C$47,MATCH(C151,Water!$A$4:$A$47,0),), "")</f>
        <v>Addressing raw water deterioration (total) (water)</v>
      </c>
    </row>
    <row r="152" spans="1:14">
      <c r="A152" t="s">
        <v>270</v>
      </c>
      <c r="B152" t="s">
        <v>1065</v>
      </c>
      <c r="C152" t="s">
        <v>1008</v>
      </c>
      <c r="D152" t="s">
        <v>300</v>
      </c>
      <c r="E152" t="s">
        <v>933</v>
      </c>
      <c r="F152" s="4">
        <v>0</v>
      </c>
      <c r="G152" s="4">
        <v>0</v>
      </c>
      <c r="H152" s="4" t="s">
        <v>825</v>
      </c>
      <c r="I152" s="4" t="s">
        <v>825</v>
      </c>
      <c r="J152" s="4" t="s">
        <v>825</v>
      </c>
      <c r="K152" s="4" t="s">
        <v>825</v>
      </c>
      <c r="L152" s="4" t="s">
        <v>825</v>
      </c>
      <c r="M152" s="8">
        <f t="shared" si="2"/>
        <v>0</v>
      </c>
      <c r="N152" t="str" cm="1">
        <f t="array" ref="N152">IFERROR(INDEX(Water!$C$4:$C$47,MATCH(C152,Water!$A$4:$A$47,0),), "")</f>
        <v>Meeting lead standards (Total) (water)</v>
      </c>
    </row>
    <row r="153" spans="1:14">
      <c r="A153" t="s">
        <v>270</v>
      </c>
      <c r="B153" t="s">
        <v>1066</v>
      </c>
      <c r="C153" t="s">
        <v>1067</v>
      </c>
      <c r="D153" t="s">
        <v>300</v>
      </c>
      <c r="E153" t="s">
        <v>933</v>
      </c>
      <c r="F153" s="4">
        <v>0</v>
      </c>
      <c r="G153" s="4">
        <v>0</v>
      </c>
      <c r="H153" s="4" t="s">
        <v>825</v>
      </c>
      <c r="I153" s="4" t="s">
        <v>825</v>
      </c>
      <c r="J153" s="4" t="s">
        <v>825</v>
      </c>
      <c r="K153" s="4" t="s">
        <v>825</v>
      </c>
      <c r="L153" s="4" t="s">
        <v>825</v>
      </c>
      <c r="M153" s="8">
        <f t="shared" si="2"/>
        <v>0</v>
      </c>
      <c r="N153" t="str" cm="1">
        <f t="array" ref="N153">IFERROR(INDEX(Water!$C$4:$C$47,MATCH(C153,Water!$A$4:$A$47,0),), "")</f>
        <v/>
      </c>
    </row>
    <row r="154" spans="1:14">
      <c r="A154" t="s">
        <v>270</v>
      </c>
      <c r="B154" t="s">
        <v>1068</v>
      </c>
      <c r="C154" t="s">
        <v>1012</v>
      </c>
      <c r="D154" t="s">
        <v>300</v>
      </c>
      <c r="E154" t="s">
        <v>933</v>
      </c>
      <c r="F154" s="4">
        <v>0</v>
      </c>
      <c r="G154" s="4">
        <v>0</v>
      </c>
      <c r="H154" s="4" t="s">
        <v>825</v>
      </c>
      <c r="I154" s="4" t="s">
        <v>825</v>
      </c>
      <c r="J154" s="4" t="s">
        <v>825</v>
      </c>
      <c r="K154" s="4" t="s">
        <v>825</v>
      </c>
      <c r="L154" s="4" t="s">
        <v>825</v>
      </c>
      <c r="M154" s="8">
        <f t="shared" si="2"/>
        <v>0</v>
      </c>
      <c r="N154" t="str" cm="1">
        <f t="array" ref="N154">IFERROR(INDEX(Water!$C$4:$C$47,MATCH(C154,Water!$A$4:$A$47,0),), "")</f>
        <v>Meeting lead standards (Total) (water)</v>
      </c>
    </row>
    <row r="155" spans="1:14">
      <c r="A155" t="s">
        <v>270</v>
      </c>
      <c r="B155" t="s">
        <v>1069</v>
      </c>
      <c r="C155" t="s">
        <v>1014</v>
      </c>
      <c r="D155" t="s">
        <v>300</v>
      </c>
      <c r="E155" t="s">
        <v>933</v>
      </c>
      <c r="F155" s="4">
        <v>0</v>
      </c>
      <c r="G155" s="4">
        <v>0</v>
      </c>
      <c r="H155" s="4" t="s">
        <v>825</v>
      </c>
      <c r="I155" s="4" t="s">
        <v>825</v>
      </c>
      <c r="J155" s="4" t="s">
        <v>825</v>
      </c>
      <c r="K155" s="4" t="s">
        <v>825</v>
      </c>
      <c r="L155" s="4" t="s">
        <v>825</v>
      </c>
      <c r="M155" s="8">
        <f t="shared" si="2"/>
        <v>0</v>
      </c>
      <c r="N155" t="str" cm="1">
        <f t="array" ref="N155">IFERROR(INDEX(Water!$C$4:$C$47,MATCH(C155,Water!$A$4:$A$47,0),), "")</f>
        <v>Meeting lead standards (Total) (water)</v>
      </c>
    </row>
    <row r="156" spans="1:14">
      <c r="A156" t="s">
        <v>270</v>
      </c>
      <c r="B156" t="s">
        <v>1070</v>
      </c>
      <c r="C156" t="s">
        <v>1016</v>
      </c>
      <c r="D156" t="s">
        <v>300</v>
      </c>
      <c r="E156" t="s">
        <v>933</v>
      </c>
      <c r="F156" s="4">
        <v>0</v>
      </c>
      <c r="G156" s="4">
        <v>0</v>
      </c>
      <c r="H156" s="4" t="s">
        <v>825</v>
      </c>
      <c r="I156" s="4" t="s">
        <v>825</v>
      </c>
      <c r="J156" s="4" t="s">
        <v>825</v>
      </c>
      <c r="K156" s="4" t="s">
        <v>825</v>
      </c>
      <c r="L156" s="4" t="s">
        <v>825</v>
      </c>
      <c r="M156" s="8">
        <f t="shared" si="2"/>
        <v>0</v>
      </c>
      <c r="N156" t="str" cm="1">
        <f t="array" ref="N156">IFERROR(INDEX(Water!$C$4:$C$47,MATCH(C156,Water!$A$4:$A$47,0),), "")</f>
        <v>Meeting lead standards (Total) (water)</v>
      </c>
    </row>
    <row r="157" spans="1:14">
      <c r="A157" t="s">
        <v>270</v>
      </c>
      <c r="B157" t="s">
        <v>1071</v>
      </c>
      <c r="C157" t="s">
        <v>1018</v>
      </c>
      <c r="D157" t="s">
        <v>300</v>
      </c>
      <c r="E157" t="s">
        <v>933</v>
      </c>
      <c r="F157" s="4">
        <v>0</v>
      </c>
      <c r="G157" s="4">
        <v>0</v>
      </c>
      <c r="H157" s="4" t="s">
        <v>825</v>
      </c>
      <c r="I157" s="4" t="s">
        <v>825</v>
      </c>
      <c r="J157" s="4" t="s">
        <v>825</v>
      </c>
      <c r="K157" s="4" t="s">
        <v>825</v>
      </c>
      <c r="L157" s="4" t="s">
        <v>825</v>
      </c>
      <c r="M157" s="8">
        <f t="shared" si="2"/>
        <v>0</v>
      </c>
      <c r="N157" t="str" cm="1">
        <f t="array" ref="N157">IFERROR(INDEX(Water!$C$4:$C$47,MATCH(C157,Water!$A$4:$A$47,0),), "")</f>
        <v>Enhancing resilience to low probability high consequence events (water)</v>
      </c>
    </row>
    <row r="158" spans="1:14">
      <c r="A158" t="s">
        <v>270</v>
      </c>
      <c r="B158" t="s">
        <v>1072</v>
      </c>
      <c r="C158" t="s">
        <v>1020</v>
      </c>
      <c r="D158" t="s">
        <v>300</v>
      </c>
      <c r="E158" t="s">
        <v>933</v>
      </c>
      <c r="F158" s="4">
        <v>0</v>
      </c>
      <c r="G158" s="4">
        <v>0</v>
      </c>
      <c r="H158" s="4" t="s">
        <v>825</v>
      </c>
      <c r="I158" s="4" t="s">
        <v>825</v>
      </c>
      <c r="J158" s="4" t="s">
        <v>825</v>
      </c>
      <c r="K158" s="4" t="s">
        <v>825</v>
      </c>
      <c r="L158" s="4" t="s">
        <v>825</v>
      </c>
      <c r="M158" s="8">
        <f t="shared" si="2"/>
        <v>0</v>
      </c>
      <c r="N158" t="str" cm="1">
        <f t="array" ref="N158">IFERROR(INDEX(Water!$C$4:$C$47,MATCH(C158,Water!$A$4:$A$47,0),), "")</f>
        <v>Security - SEMD (water)</v>
      </c>
    </row>
    <row r="159" spans="1:14">
      <c r="A159" t="s">
        <v>270</v>
      </c>
      <c r="B159" t="s">
        <v>1073</v>
      </c>
      <c r="C159" t="s">
        <v>1022</v>
      </c>
      <c r="D159" t="s">
        <v>300</v>
      </c>
      <c r="E159" t="s">
        <v>933</v>
      </c>
      <c r="F159" s="4">
        <v>0</v>
      </c>
      <c r="G159" s="4">
        <v>0</v>
      </c>
      <c r="H159" s="4" t="s">
        <v>825</v>
      </c>
      <c r="I159" s="4" t="s">
        <v>825</v>
      </c>
      <c r="J159" s="4" t="s">
        <v>825</v>
      </c>
      <c r="K159" s="4" t="s">
        <v>825</v>
      </c>
      <c r="L159" s="4" t="s">
        <v>825</v>
      </c>
      <c r="M159" s="8">
        <f t="shared" si="2"/>
        <v>0</v>
      </c>
      <c r="N159" t="str" cm="1">
        <f t="array" ref="N159">IFERROR(INDEX(Water!$C$4:$C$47,MATCH(C159,Water!$A$4:$A$47,0),), "")</f>
        <v>Security - Non-SEMD (water)</v>
      </c>
    </row>
    <row r="160" spans="1:14">
      <c r="A160" t="s">
        <v>270</v>
      </c>
      <c r="B160" t="s">
        <v>1074</v>
      </c>
      <c r="C160" t="s">
        <v>1024</v>
      </c>
      <c r="D160" t="s">
        <v>300</v>
      </c>
      <c r="E160" t="s">
        <v>933</v>
      </c>
      <c r="F160" s="4">
        <v>0</v>
      </c>
      <c r="G160" s="4">
        <v>0</v>
      </c>
      <c r="H160" s="4" t="s">
        <v>825</v>
      </c>
      <c r="I160" s="4" t="s">
        <v>825</v>
      </c>
      <c r="J160" s="4" t="s">
        <v>825</v>
      </c>
      <c r="K160" s="4" t="s">
        <v>825</v>
      </c>
      <c r="L160" s="4" t="s">
        <v>825</v>
      </c>
      <c r="M160" s="8">
        <f t="shared" si="2"/>
        <v>0</v>
      </c>
      <c r="N160" t="str" cm="1">
        <f t="array" ref="N160">IFERROR(INDEX(Water!$C$4:$C$47,MATCH(C160,Water!$A$4:$A$47,0),), "")</f>
        <v>N/A</v>
      </c>
    </row>
    <row r="161" spans="1:14">
      <c r="A161" t="s">
        <v>270</v>
      </c>
      <c r="B161" t="s">
        <v>1075</v>
      </c>
      <c r="C161" t="s">
        <v>1076</v>
      </c>
      <c r="D161" t="s">
        <v>300</v>
      </c>
      <c r="E161" t="s">
        <v>933</v>
      </c>
      <c r="F161" s="4">
        <v>0</v>
      </c>
      <c r="G161" s="4">
        <v>0</v>
      </c>
      <c r="H161" s="4" t="s">
        <v>825</v>
      </c>
      <c r="I161" s="4" t="s">
        <v>825</v>
      </c>
      <c r="J161" s="4" t="s">
        <v>825</v>
      </c>
      <c r="K161" s="4" t="s">
        <v>825</v>
      </c>
      <c r="L161" s="4" t="s">
        <v>825</v>
      </c>
      <c r="M161" s="8">
        <f t="shared" si="2"/>
        <v>0</v>
      </c>
      <c r="N161" t="str" cm="1">
        <f t="array" ref="N161">IFERROR(INDEX(Water!$C$4:$C$47,MATCH(C161,Water!$A$4:$A$47,0),), "")</f>
        <v/>
      </c>
    </row>
    <row r="162" spans="1:14">
      <c r="A162" t="s">
        <v>270</v>
      </c>
      <c r="B162" t="s">
        <v>1077</v>
      </c>
      <c r="C162" t="s">
        <v>1078</v>
      </c>
      <c r="D162" t="s">
        <v>300</v>
      </c>
      <c r="E162" t="s">
        <v>933</v>
      </c>
      <c r="F162" s="4">
        <v>0</v>
      </c>
      <c r="G162" s="4">
        <v>0</v>
      </c>
      <c r="H162" s="4" t="s">
        <v>825</v>
      </c>
      <c r="I162" s="4" t="s">
        <v>825</v>
      </c>
      <c r="J162" s="4" t="s">
        <v>825</v>
      </c>
      <c r="K162" s="4" t="s">
        <v>825</v>
      </c>
      <c r="L162" s="4" t="s">
        <v>825</v>
      </c>
      <c r="M162" s="8">
        <f t="shared" si="2"/>
        <v>0</v>
      </c>
      <c r="N162" t="str" cm="1">
        <f t="array" ref="N162">IFERROR(INDEX(Water!$C$4:$C$47,MATCH(C162,Water!$A$4:$A$47,0),), "")</f>
        <v/>
      </c>
    </row>
    <row r="163" spans="1:14">
      <c r="A163" t="s">
        <v>270</v>
      </c>
      <c r="B163" t="s">
        <v>1079</v>
      </c>
      <c r="C163" t="s">
        <v>1080</v>
      </c>
      <c r="D163" t="s">
        <v>300</v>
      </c>
      <c r="E163" t="s">
        <v>933</v>
      </c>
      <c r="F163" s="4">
        <v>0</v>
      </c>
      <c r="G163" s="4">
        <v>0</v>
      </c>
      <c r="H163" s="4" t="s">
        <v>825</v>
      </c>
      <c r="I163" s="4" t="s">
        <v>825</v>
      </c>
      <c r="J163" s="4" t="s">
        <v>825</v>
      </c>
      <c r="K163" s="4" t="s">
        <v>825</v>
      </c>
      <c r="L163" s="4" t="s">
        <v>825</v>
      </c>
      <c r="M163" s="8">
        <f t="shared" si="2"/>
        <v>0</v>
      </c>
      <c r="N163" t="str" cm="1">
        <f t="array" ref="N163">IFERROR(INDEX(Water!$C$4:$C$47,MATCH(C163,Water!$A$4:$A$47,0),), "")</f>
        <v/>
      </c>
    </row>
    <row r="164" spans="1:14">
      <c r="A164" t="s">
        <v>270</v>
      </c>
      <c r="B164" t="s">
        <v>1081</v>
      </c>
      <c r="C164" t="s">
        <v>1082</v>
      </c>
      <c r="D164" t="s">
        <v>300</v>
      </c>
      <c r="E164" t="s">
        <v>933</v>
      </c>
      <c r="F164" s="4">
        <v>0</v>
      </c>
      <c r="G164" s="4">
        <v>0</v>
      </c>
      <c r="H164" s="4" t="s">
        <v>825</v>
      </c>
      <c r="I164" s="4" t="s">
        <v>825</v>
      </c>
      <c r="J164" s="4" t="s">
        <v>825</v>
      </c>
      <c r="K164" s="4" t="s">
        <v>825</v>
      </c>
      <c r="L164" s="4" t="s">
        <v>825</v>
      </c>
      <c r="M164" s="8">
        <f t="shared" si="2"/>
        <v>0</v>
      </c>
      <c r="N164" t="str" cm="1">
        <f t="array" ref="N164">IFERROR(INDEX(Water!$C$4:$C$47,MATCH(C164,Water!$A$4:$A$47,0),), "")</f>
        <v/>
      </c>
    </row>
    <row r="165" spans="1:14">
      <c r="A165" t="s">
        <v>270</v>
      </c>
      <c r="B165" t="s">
        <v>1083</v>
      </c>
      <c r="C165" t="s">
        <v>1084</v>
      </c>
      <c r="D165" t="s">
        <v>300</v>
      </c>
      <c r="E165" t="s">
        <v>933</v>
      </c>
      <c r="F165" s="4">
        <v>0</v>
      </c>
      <c r="G165" s="4">
        <v>0</v>
      </c>
      <c r="H165" s="4" t="s">
        <v>825</v>
      </c>
      <c r="I165" s="4" t="s">
        <v>825</v>
      </c>
      <c r="J165" s="4" t="s">
        <v>825</v>
      </c>
      <c r="K165" s="4" t="s">
        <v>825</v>
      </c>
      <c r="L165" s="4" t="s">
        <v>825</v>
      </c>
      <c r="M165" s="8">
        <f t="shared" si="2"/>
        <v>0</v>
      </c>
      <c r="N165" t="str" cm="1">
        <f t="array" ref="N165">IFERROR(INDEX(Water!$C$4:$C$47,MATCH(C165,Water!$A$4:$A$47,0),), "")</f>
        <v/>
      </c>
    </row>
    <row r="166" spans="1:14">
      <c r="A166" t="s">
        <v>270</v>
      </c>
      <c r="B166" t="s">
        <v>1085</v>
      </c>
      <c r="C166" t="s">
        <v>1086</v>
      </c>
      <c r="D166" t="s">
        <v>300</v>
      </c>
      <c r="E166" t="s">
        <v>933</v>
      </c>
      <c r="F166" s="4">
        <v>0</v>
      </c>
      <c r="G166" s="4">
        <v>0</v>
      </c>
      <c r="H166" s="4" t="s">
        <v>825</v>
      </c>
      <c r="I166" s="4" t="s">
        <v>825</v>
      </c>
      <c r="J166" s="4" t="s">
        <v>825</v>
      </c>
      <c r="K166" s="4" t="s">
        <v>825</v>
      </c>
      <c r="L166" s="4" t="s">
        <v>825</v>
      </c>
      <c r="M166" s="8">
        <f t="shared" si="2"/>
        <v>0</v>
      </c>
      <c r="N166" t="str" cm="1">
        <f t="array" ref="N166">IFERROR(INDEX(Water!$C$4:$C$47,MATCH(C166,Water!$A$4:$A$47,0),), "")</f>
        <v/>
      </c>
    </row>
    <row r="167" spans="1:14">
      <c r="A167" t="s">
        <v>270</v>
      </c>
      <c r="B167" t="s">
        <v>1087</v>
      </c>
      <c r="C167" t="s">
        <v>1088</v>
      </c>
      <c r="D167" t="s">
        <v>300</v>
      </c>
      <c r="E167" t="s">
        <v>933</v>
      </c>
      <c r="F167" s="4">
        <v>0</v>
      </c>
      <c r="G167" s="4">
        <v>0</v>
      </c>
      <c r="H167" s="4" t="s">
        <v>825</v>
      </c>
      <c r="I167" s="4" t="s">
        <v>825</v>
      </c>
      <c r="J167" s="4" t="s">
        <v>825</v>
      </c>
      <c r="K167" s="4" t="s">
        <v>825</v>
      </c>
      <c r="L167" s="4" t="s">
        <v>825</v>
      </c>
      <c r="M167" s="8">
        <f t="shared" si="2"/>
        <v>0</v>
      </c>
      <c r="N167" t="str" cm="1">
        <f t="array" ref="N167">IFERROR(INDEX(Water!$C$4:$C$47,MATCH(C167,Water!$A$4:$A$47,0),), "")</f>
        <v/>
      </c>
    </row>
    <row r="168" spans="1:14">
      <c r="A168" t="s">
        <v>270</v>
      </c>
      <c r="B168" t="s">
        <v>1089</v>
      </c>
      <c r="C168" t="s">
        <v>1090</v>
      </c>
      <c r="D168" t="s">
        <v>300</v>
      </c>
      <c r="E168" t="s">
        <v>933</v>
      </c>
      <c r="F168" s="4">
        <v>0</v>
      </c>
      <c r="G168" s="4">
        <v>0</v>
      </c>
      <c r="H168" s="4" t="s">
        <v>825</v>
      </c>
      <c r="I168" s="4" t="s">
        <v>825</v>
      </c>
      <c r="J168" s="4" t="s">
        <v>825</v>
      </c>
      <c r="K168" s="4" t="s">
        <v>825</v>
      </c>
      <c r="L168" s="4" t="s">
        <v>825</v>
      </c>
      <c r="M168" s="8">
        <f t="shared" si="2"/>
        <v>0</v>
      </c>
      <c r="N168" t="str" cm="1">
        <f t="array" ref="N168">IFERROR(INDEX(Water!$C$4:$C$47,MATCH(C168,Water!$A$4:$A$47,0),), "")</f>
        <v/>
      </c>
    </row>
    <row r="169" spans="1:14">
      <c r="A169" t="s">
        <v>270</v>
      </c>
      <c r="B169" t="s">
        <v>1091</v>
      </c>
      <c r="C169" t="s">
        <v>1092</v>
      </c>
      <c r="D169" t="s">
        <v>300</v>
      </c>
      <c r="E169" t="s">
        <v>933</v>
      </c>
      <c r="F169" s="4">
        <v>0</v>
      </c>
      <c r="G169" s="4">
        <v>0</v>
      </c>
      <c r="H169" s="4" t="s">
        <v>825</v>
      </c>
      <c r="I169" s="4" t="s">
        <v>825</v>
      </c>
      <c r="J169" s="4" t="s">
        <v>825</v>
      </c>
      <c r="K169" s="4" t="s">
        <v>825</v>
      </c>
      <c r="L169" s="4" t="s">
        <v>825</v>
      </c>
      <c r="M169" s="8">
        <f t="shared" si="2"/>
        <v>0</v>
      </c>
      <c r="N169" t="str" cm="1">
        <f t="array" ref="N169">IFERROR(INDEX(Water!$C$4:$C$47,MATCH(C169,Water!$A$4:$A$47,0),), "")</f>
        <v/>
      </c>
    </row>
    <row r="170" spans="1:14">
      <c r="A170" t="s">
        <v>270</v>
      </c>
      <c r="B170" t="s">
        <v>1093</v>
      </c>
      <c r="C170" t="s">
        <v>1094</v>
      </c>
      <c r="D170" t="s">
        <v>300</v>
      </c>
      <c r="E170" t="s">
        <v>933</v>
      </c>
      <c r="F170" s="4">
        <v>0</v>
      </c>
      <c r="G170" s="4">
        <v>0</v>
      </c>
      <c r="H170" s="4" t="s">
        <v>825</v>
      </c>
      <c r="I170" s="4" t="s">
        <v>825</v>
      </c>
      <c r="J170" s="4" t="s">
        <v>825</v>
      </c>
      <c r="K170" s="4" t="s">
        <v>825</v>
      </c>
      <c r="L170" s="4" t="s">
        <v>825</v>
      </c>
      <c r="M170" s="8">
        <f t="shared" si="2"/>
        <v>0</v>
      </c>
      <c r="N170" t="str" cm="1">
        <f t="array" ref="N170">IFERROR(INDEX(Water!$C$4:$C$47,MATCH(C170,Water!$A$4:$A$47,0),), "")</f>
        <v/>
      </c>
    </row>
    <row r="171" spans="1:14">
      <c r="A171" t="s">
        <v>270</v>
      </c>
      <c r="B171" t="s">
        <v>1095</v>
      </c>
      <c r="C171" t="s">
        <v>1096</v>
      </c>
      <c r="D171" t="s">
        <v>300</v>
      </c>
      <c r="E171" t="s">
        <v>933</v>
      </c>
      <c r="F171" s="4">
        <v>0</v>
      </c>
      <c r="G171" s="4">
        <v>0</v>
      </c>
      <c r="H171" s="4" t="s">
        <v>825</v>
      </c>
      <c r="I171" s="4" t="s">
        <v>825</v>
      </c>
      <c r="J171" s="4" t="s">
        <v>825</v>
      </c>
      <c r="K171" s="4" t="s">
        <v>825</v>
      </c>
      <c r="L171" s="4" t="s">
        <v>825</v>
      </c>
      <c r="M171" s="8">
        <f t="shared" si="2"/>
        <v>0</v>
      </c>
      <c r="N171" t="str" cm="1">
        <f t="array" ref="N171">IFERROR(INDEX(Water!$C$4:$C$47,MATCH(C171,Water!$A$4:$A$47,0),), "")</f>
        <v/>
      </c>
    </row>
    <row r="172" spans="1:14">
      <c r="A172" t="s">
        <v>270</v>
      </c>
      <c r="B172" t="s">
        <v>1097</v>
      </c>
      <c r="C172" t="s">
        <v>1098</v>
      </c>
      <c r="D172" t="s">
        <v>300</v>
      </c>
      <c r="E172" t="s">
        <v>933</v>
      </c>
      <c r="F172" s="4">
        <v>0</v>
      </c>
      <c r="G172" s="4">
        <v>0</v>
      </c>
      <c r="H172" s="4" t="s">
        <v>825</v>
      </c>
      <c r="I172" s="4" t="s">
        <v>825</v>
      </c>
      <c r="J172" s="4" t="s">
        <v>825</v>
      </c>
      <c r="K172" s="4" t="s">
        <v>825</v>
      </c>
      <c r="L172" s="4" t="s">
        <v>825</v>
      </c>
      <c r="M172" s="8">
        <f t="shared" si="2"/>
        <v>0</v>
      </c>
      <c r="N172" t="str" cm="1">
        <f t="array" ref="N172">IFERROR(INDEX(Water!$C$4:$C$47,MATCH(C172,Water!$A$4:$A$47,0),), "")</f>
        <v/>
      </c>
    </row>
    <row r="173" spans="1:14">
      <c r="A173" t="s">
        <v>270</v>
      </c>
      <c r="B173" t="s">
        <v>1099</v>
      </c>
      <c r="C173" t="s">
        <v>936</v>
      </c>
      <c r="D173" t="s">
        <v>300</v>
      </c>
      <c r="E173" t="s">
        <v>933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8">
        <f t="shared" si="2"/>
        <v>0</v>
      </c>
      <c r="N173" t="str" cm="1">
        <f t="array" ref="N173">IFERROR(INDEX(Water!$C$4:$C$47,MATCH(C173,Water!$A$4:$A$47,0),), "")</f>
        <v>Ecological improvements at abstractions (water)</v>
      </c>
    </row>
    <row r="174" spans="1:14">
      <c r="A174" t="s">
        <v>270</v>
      </c>
      <c r="B174" t="s">
        <v>1100</v>
      </c>
      <c r="C174" t="s">
        <v>938</v>
      </c>
      <c r="D174" t="s">
        <v>300</v>
      </c>
      <c r="E174" t="s">
        <v>933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8">
        <f t="shared" si="2"/>
        <v>0</v>
      </c>
      <c r="N174" t="str" cm="1">
        <f t="array" ref="N174">IFERROR(INDEX(Water!$C$4:$C$47,MATCH(C174,Water!$A$4:$A$47,0),), "")</f>
        <v>Eels Regulations (measures at intakes) (water)</v>
      </c>
    </row>
    <row r="175" spans="1:14">
      <c r="A175" t="s">
        <v>270</v>
      </c>
      <c r="B175" t="s">
        <v>1101</v>
      </c>
      <c r="C175" t="s">
        <v>940</v>
      </c>
      <c r="D175" t="s">
        <v>300</v>
      </c>
      <c r="E175" t="s">
        <v>933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8">
        <f t="shared" si="2"/>
        <v>0</v>
      </c>
      <c r="N175" t="str" cm="1">
        <f t="array" ref="N175">IFERROR(INDEX(Water!$C$4:$C$47,MATCH(C175,Water!$A$4:$A$47,0),), "")</f>
        <v>Eels Regulations (measures at intakes) (water)</v>
      </c>
    </row>
    <row r="176" spans="1:14">
      <c r="A176" t="s">
        <v>270</v>
      </c>
      <c r="B176" t="s">
        <v>1102</v>
      </c>
      <c r="C176" t="s">
        <v>942</v>
      </c>
      <c r="D176" t="s">
        <v>300</v>
      </c>
      <c r="E176" t="s">
        <v>933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8">
        <f t="shared" si="2"/>
        <v>0</v>
      </c>
      <c r="N176" t="str" cm="1">
        <f t="array" ref="N176">IFERROR(INDEX(Water!$C$4:$C$47,MATCH(C176,Water!$A$4:$A$47,0),), "")</f>
        <v>Invasive Non Native Species (water)</v>
      </c>
    </row>
    <row r="177" spans="1:14">
      <c r="A177" t="s">
        <v>270</v>
      </c>
      <c r="B177" t="s">
        <v>1103</v>
      </c>
      <c r="C177" t="s">
        <v>944</v>
      </c>
      <c r="D177" t="s">
        <v>300</v>
      </c>
      <c r="E177" t="s">
        <v>933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8">
        <f t="shared" si="2"/>
        <v>0</v>
      </c>
      <c r="N177" t="str" cm="1">
        <f t="array" ref="N177">IFERROR(INDEX(Water!$C$4:$C$47,MATCH(C177,Water!$A$4:$A$47,0),), "")</f>
        <v>Drinking Water Protected Areas (schemes) (water)</v>
      </c>
    </row>
    <row r="178" spans="1:14">
      <c r="A178" t="s">
        <v>270</v>
      </c>
      <c r="B178" t="s">
        <v>1104</v>
      </c>
      <c r="C178" t="s">
        <v>946</v>
      </c>
      <c r="D178" t="s">
        <v>300</v>
      </c>
      <c r="E178" t="s">
        <v>933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8">
        <f t="shared" si="2"/>
        <v>0</v>
      </c>
      <c r="N178" t="str" cm="1">
        <f t="array" ref="N178">IFERROR(INDEX(Water!$C$4:$C$47,MATCH(C178,Water!$A$4:$A$47,0),), "")</f>
        <v>Water Framework Directive measure (water)</v>
      </c>
    </row>
    <row r="179" spans="1:14">
      <c r="A179" t="s">
        <v>270</v>
      </c>
      <c r="B179" t="s">
        <v>1105</v>
      </c>
      <c r="C179" t="s">
        <v>948</v>
      </c>
      <c r="D179" t="s">
        <v>300</v>
      </c>
      <c r="E179" t="s">
        <v>933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8">
        <f t="shared" si="2"/>
        <v>0</v>
      </c>
      <c r="N179" t="str" cm="1">
        <f t="array" ref="N179">IFERROR(INDEX(Water!$C$4:$C$47,MATCH(C179,Water!$A$4:$A$47,0),), "")</f>
        <v>Ecological improvements at abstractions (water)</v>
      </c>
    </row>
    <row r="180" spans="1:14">
      <c r="A180" t="s">
        <v>270</v>
      </c>
      <c r="B180" t="s">
        <v>1106</v>
      </c>
      <c r="C180" t="s">
        <v>950</v>
      </c>
      <c r="D180" t="s">
        <v>300</v>
      </c>
      <c r="E180" t="s">
        <v>933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8">
        <f t="shared" si="2"/>
        <v>0</v>
      </c>
      <c r="N180" t="str" cm="1">
        <f t="array" ref="N180">IFERROR(INDEX(Water!$C$4:$C$47,MATCH(C180,Water!$A$4:$A$47,0),), "")</f>
        <v>N/A</v>
      </c>
    </row>
    <row r="181" spans="1:14">
      <c r="A181" t="s">
        <v>270</v>
      </c>
      <c r="B181" t="s">
        <v>1107</v>
      </c>
      <c r="C181" t="s">
        <v>952</v>
      </c>
      <c r="D181" t="s">
        <v>300</v>
      </c>
      <c r="E181" t="s">
        <v>933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8">
        <f t="shared" si="2"/>
        <v>0</v>
      </c>
      <c r="N181" t="str" cm="1">
        <f t="array" ref="N181">IFERROR(INDEX(Water!$C$4:$C$47,MATCH(C181,Water!$A$4:$A$47,0),), "")</f>
        <v>N/A</v>
      </c>
    </row>
    <row r="182" spans="1:14">
      <c r="A182" t="s">
        <v>270</v>
      </c>
      <c r="B182" t="s">
        <v>1108</v>
      </c>
      <c r="C182" t="s">
        <v>954</v>
      </c>
      <c r="D182" t="s">
        <v>300</v>
      </c>
      <c r="E182" t="s">
        <v>933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8">
        <f t="shared" si="2"/>
        <v>0</v>
      </c>
      <c r="N182" t="str" cm="1">
        <f t="array" ref="N182">IFERROR(INDEX(Water!$C$4:$C$47,MATCH(C182,Water!$A$4:$A$47,0),), "")</f>
        <v>Ignore as captured under 'Investigations total'</v>
      </c>
    </row>
    <row r="183" spans="1:14">
      <c r="A183" t="s">
        <v>270</v>
      </c>
      <c r="B183" t="s">
        <v>1109</v>
      </c>
      <c r="C183" t="s">
        <v>956</v>
      </c>
      <c r="D183" t="s">
        <v>300</v>
      </c>
      <c r="E183" t="s">
        <v>933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8">
        <f t="shared" si="2"/>
        <v>0</v>
      </c>
      <c r="N183" t="str" cm="1">
        <f t="array" ref="N183">IFERROR(INDEX(Water!$C$4:$C$47,MATCH(C183,Water!$A$4:$A$47,0),), "")</f>
        <v>Ignore as captured under 'Investigations total'</v>
      </c>
    </row>
    <row r="184" spans="1:14">
      <c r="A184" t="s">
        <v>270</v>
      </c>
      <c r="B184" t="s">
        <v>1110</v>
      </c>
      <c r="C184" t="s">
        <v>958</v>
      </c>
      <c r="D184" t="s">
        <v>300</v>
      </c>
      <c r="E184" t="s">
        <v>933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8">
        <f t="shared" si="2"/>
        <v>0</v>
      </c>
      <c r="N184" t="str" cm="1">
        <f t="array" ref="N184">IFERROR(INDEX(Water!$C$4:$C$47,MATCH(C184,Water!$A$4:$A$47,0),), "")</f>
        <v>Ignore as captured under 'Investigations total'</v>
      </c>
    </row>
    <row r="185" spans="1:14">
      <c r="A185" t="s">
        <v>270</v>
      </c>
      <c r="B185" t="s">
        <v>1111</v>
      </c>
      <c r="C185" t="s">
        <v>960</v>
      </c>
      <c r="D185" t="s">
        <v>300</v>
      </c>
      <c r="E185" t="s">
        <v>933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8">
        <f t="shared" si="2"/>
        <v>0</v>
      </c>
      <c r="N185" t="str" cm="1">
        <f t="array" ref="N185">IFERROR(INDEX(Water!$C$4:$C$47,MATCH(C185,Water!$A$4:$A$47,0),), "")</f>
        <v>Investigations (water)</v>
      </c>
    </row>
    <row r="186" spans="1:14">
      <c r="A186" t="s">
        <v>270</v>
      </c>
      <c r="B186" t="s">
        <v>1112</v>
      </c>
      <c r="C186" t="s">
        <v>962</v>
      </c>
      <c r="D186" t="s">
        <v>300</v>
      </c>
      <c r="E186" t="s">
        <v>933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8">
        <f t="shared" si="2"/>
        <v>0</v>
      </c>
      <c r="N186" t="str" cm="1">
        <f t="array" ref="N186">IFERROR(INDEX(Water!$C$4:$C$47,MATCH(C186,Water!$A$4:$A$47,0),), "")</f>
        <v/>
      </c>
    </row>
    <row r="187" spans="1:14">
      <c r="A187" t="s">
        <v>270</v>
      </c>
      <c r="B187" t="s">
        <v>1113</v>
      </c>
      <c r="C187" t="s">
        <v>964</v>
      </c>
      <c r="D187" t="s">
        <v>300</v>
      </c>
      <c r="E187" t="s">
        <v>933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8">
        <f t="shared" si="2"/>
        <v>0</v>
      </c>
      <c r="N187" t="str" cm="1">
        <f t="array" ref="N187">IFERROR(INDEX(Water!$C$4:$C$47,MATCH(C187,Water!$A$4:$A$47,0),), "")</f>
        <v>Supply-side improvements delivering benefits in 2020-2025 (water)</v>
      </c>
    </row>
    <row r="188" spans="1:14">
      <c r="A188" t="s">
        <v>270</v>
      </c>
      <c r="B188" t="s">
        <v>1114</v>
      </c>
      <c r="C188" t="s">
        <v>966</v>
      </c>
      <c r="D188" t="s">
        <v>300</v>
      </c>
      <c r="E188" t="s">
        <v>933</v>
      </c>
      <c r="F188" s="4">
        <v>0</v>
      </c>
      <c r="G188" s="4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8">
        <f t="shared" si="2"/>
        <v>0</v>
      </c>
      <c r="N188" t="str" cm="1">
        <f t="array" ref="N188">IFERROR(INDEX(Water!$C$4:$C$47,MATCH(C188,Water!$A$4:$A$47,0),), "")</f>
        <v>Demand-side improvements delivering benefits in 2020-2025 (excl leakage and metering) (water)</v>
      </c>
    </row>
    <row r="189" spans="1:14">
      <c r="A189" t="s">
        <v>270</v>
      </c>
      <c r="B189" t="s">
        <v>1115</v>
      </c>
      <c r="C189" t="s">
        <v>968</v>
      </c>
      <c r="D189" t="s">
        <v>300</v>
      </c>
      <c r="E189" t="s">
        <v>933</v>
      </c>
      <c r="F189" s="4">
        <v>0</v>
      </c>
      <c r="G189" s="4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8">
        <f t="shared" si="2"/>
        <v>0</v>
      </c>
      <c r="N189" t="str" cm="1">
        <f t="array" ref="N189">IFERROR(INDEX(Water!$C$4:$C$47,MATCH(C189,Water!$A$4:$A$47,0),), "")</f>
        <v>Leakage improvements delivering benefits in 2020-2025 (water)</v>
      </c>
    </row>
    <row r="190" spans="1:14">
      <c r="A190" t="s">
        <v>270</v>
      </c>
      <c r="B190" t="s">
        <v>1116</v>
      </c>
      <c r="C190" t="s">
        <v>970</v>
      </c>
      <c r="D190" t="s">
        <v>300</v>
      </c>
      <c r="E190" t="s">
        <v>933</v>
      </c>
      <c r="F190" s="4">
        <v>0</v>
      </c>
      <c r="G190" s="4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8">
        <f t="shared" si="2"/>
        <v>0</v>
      </c>
      <c r="N190" t="str" cm="1">
        <f t="array" ref="N190">IFERROR(INDEX(Water!$C$4:$C$47,MATCH(C190,Water!$A$4:$A$47,0),), "")</f>
        <v>Internal interconnectors delivering benefits in 2020-2025 (water)</v>
      </c>
    </row>
    <row r="191" spans="1:14">
      <c r="A191" t="s">
        <v>270</v>
      </c>
      <c r="B191" t="s">
        <v>1117</v>
      </c>
      <c r="C191" t="s">
        <v>972</v>
      </c>
      <c r="D191" t="s">
        <v>300</v>
      </c>
      <c r="E191" t="s">
        <v>933</v>
      </c>
      <c r="F191" s="4">
        <v>0</v>
      </c>
      <c r="G191" s="4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8">
        <f t="shared" si="2"/>
        <v>0</v>
      </c>
      <c r="N191" t="str" cm="1">
        <f t="array" ref="N191">IFERROR(INDEX(Water!$C$4:$C$47,MATCH(C191,Water!$A$4:$A$47,0),), "")</f>
        <v>Supply demand balance improvements delivering benefits starting from 2026 (water)</v>
      </c>
    </row>
    <row r="192" spans="1:14">
      <c r="A192" t="s">
        <v>270</v>
      </c>
      <c r="B192" t="s">
        <v>1118</v>
      </c>
      <c r="C192" t="s">
        <v>976</v>
      </c>
      <c r="D192" t="s">
        <v>300</v>
      </c>
      <c r="E192" t="s">
        <v>933</v>
      </c>
      <c r="F192" s="4">
        <v>0</v>
      </c>
      <c r="G192" s="4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8">
        <f t="shared" si="2"/>
        <v>0</v>
      </c>
      <c r="N192" t="str" cm="1">
        <f t="array" ref="N192">IFERROR(INDEX(Water!$C$4:$C$47,MATCH(C192,Water!$A$4:$A$47,0),), "")</f>
        <v/>
      </c>
    </row>
    <row r="193" spans="1:14">
      <c r="A193" t="s">
        <v>270</v>
      </c>
      <c r="B193" t="s">
        <v>1119</v>
      </c>
      <c r="C193" t="s">
        <v>978</v>
      </c>
      <c r="D193" t="s">
        <v>300</v>
      </c>
      <c r="E193" t="s">
        <v>933</v>
      </c>
      <c r="F193" s="4">
        <v>0</v>
      </c>
      <c r="G193" s="4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8">
        <f t="shared" si="2"/>
        <v>0</v>
      </c>
      <c r="N193" t="str" cm="1">
        <f t="array" ref="N193">IFERROR(INDEX(Water!$C$4:$C$47,MATCH(C193,Water!$A$4:$A$47,0),), "")</f>
        <v>Ignore as captured under 'Total metering expenditure'</v>
      </c>
    </row>
    <row r="194" spans="1:14">
      <c r="A194" t="s">
        <v>270</v>
      </c>
      <c r="B194" t="s">
        <v>1120</v>
      </c>
      <c r="C194" t="s">
        <v>980</v>
      </c>
      <c r="D194" t="s">
        <v>300</v>
      </c>
      <c r="E194" t="s">
        <v>933</v>
      </c>
      <c r="F194" s="4">
        <v>0</v>
      </c>
      <c r="G194" s="4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8">
        <f t="shared" si="2"/>
        <v>0</v>
      </c>
      <c r="N194" t="str" cm="1">
        <f t="array" ref="N194">IFERROR(INDEX(Water!$C$4:$C$47,MATCH(C194,Water!$A$4:$A$47,0),), "")</f>
        <v>Ignore as captured under 'Total metering expenditure'</v>
      </c>
    </row>
    <row r="195" spans="1:14">
      <c r="A195" t="s">
        <v>270</v>
      </c>
      <c r="B195" t="s">
        <v>1121</v>
      </c>
      <c r="C195" t="s">
        <v>982</v>
      </c>
      <c r="D195" t="s">
        <v>300</v>
      </c>
      <c r="E195" t="s">
        <v>933</v>
      </c>
      <c r="F195" s="4">
        <v>0</v>
      </c>
      <c r="G195" s="4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8">
        <f t="shared" si="2"/>
        <v>0</v>
      </c>
      <c r="N195" t="str" cm="1">
        <f t="array" ref="N195">IFERROR(INDEX(Water!$C$4:$C$47,MATCH(C195,Water!$A$4:$A$47,0),), "")</f>
        <v>Ignore as captured under 'Total metering expenditure'</v>
      </c>
    </row>
    <row r="196" spans="1:14">
      <c r="A196" t="s">
        <v>270</v>
      </c>
      <c r="B196" t="s">
        <v>1122</v>
      </c>
      <c r="C196" t="s">
        <v>984</v>
      </c>
      <c r="D196" t="s">
        <v>300</v>
      </c>
      <c r="E196" t="s">
        <v>933</v>
      </c>
      <c r="F196" s="4">
        <v>0</v>
      </c>
      <c r="G196" s="4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8">
        <f t="shared" si="2"/>
        <v>0</v>
      </c>
      <c r="N196" t="str" cm="1">
        <f t="array" ref="N196">IFERROR(INDEX(Water!$C$4:$C$47,MATCH(C196,Water!$A$4:$A$47,0),), "")</f>
        <v>Ignore as captured under 'Total metering expenditure'</v>
      </c>
    </row>
    <row r="197" spans="1:14">
      <c r="A197" t="s">
        <v>270</v>
      </c>
      <c r="B197" t="s">
        <v>1123</v>
      </c>
      <c r="C197" t="s">
        <v>986</v>
      </c>
      <c r="D197" t="s">
        <v>300</v>
      </c>
      <c r="E197" t="s">
        <v>933</v>
      </c>
      <c r="F197" s="4">
        <v>0</v>
      </c>
      <c r="G197" s="4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8">
        <f t="shared" si="2"/>
        <v>0</v>
      </c>
      <c r="N197" t="str" cm="1">
        <f t="array" ref="N197">IFERROR(INDEX(Water!$C$4:$C$47,MATCH(C197,Water!$A$4:$A$47,0),), "")</f>
        <v>Ignore as captured under 'Total metering expenditure'</v>
      </c>
    </row>
    <row r="198" spans="1:14">
      <c r="A198" t="s">
        <v>270</v>
      </c>
      <c r="B198" t="s">
        <v>1124</v>
      </c>
      <c r="C198" t="s">
        <v>988</v>
      </c>
      <c r="D198" t="s">
        <v>300</v>
      </c>
      <c r="E198" t="s">
        <v>933</v>
      </c>
      <c r="F198" s="4">
        <v>0</v>
      </c>
      <c r="G198" s="4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8">
        <f t="shared" si="2"/>
        <v>0</v>
      </c>
      <c r="N198" t="str" cm="1">
        <f t="array" ref="N198">IFERROR(INDEX(Water!$C$4:$C$47,MATCH(C198,Water!$A$4:$A$47,0),), "")</f>
        <v>Ignore as captured under 'Total metering expenditure'</v>
      </c>
    </row>
    <row r="199" spans="1:14">
      <c r="A199" t="s">
        <v>270</v>
      </c>
      <c r="B199" t="s">
        <v>1125</v>
      </c>
      <c r="C199" t="s">
        <v>990</v>
      </c>
      <c r="D199" t="s">
        <v>300</v>
      </c>
      <c r="E199" t="s">
        <v>933</v>
      </c>
      <c r="F199" s="4">
        <v>0</v>
      </c>
      <c r="G199" s="4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8">
        <f t="shared" ref="M199:M261" si="3">SUM(G199)</f>
        <v>0</v>
      </c>
      <c r="N199" t="str" cm="1">
        <f t="array" ref="N199">IFERROR(INDEX(Water!$C$4:$C$47,MATCH(C199,Water!$A$4:$A$47,0),), "")</f>
        <v>Ignore as captured under 'Total metering expenditure'</v>
      </c>
    </row>
    <row r="200" spans="1:14">
      <c r="A200" t="s">
        <v>270</v>
      </c>
      <c r="B200" t="s">
        <v>1126</v>
      </c>
      <c r="C200" t="s">
        <v>992</v>
      </c>
      <c r="D200" t="s">
        <v>300</v>
      </c>
      <c r="E200" t="s">
        <v>933</v>
      </c>
      <c r="F200" s="4">
        <v>0</v>
      </c>
      <c r="G200" s="4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8">
        <f t="shared" si="3"/>
        <v>0</v>
      </c>
      <c r="N200" t="str" cm="1">
        <f t="array" ref="N200">IFERROR(INDEX(Water!$C$4:$C$47,MATCH(C200,Water!$A$4:$A$47,0),), "")</f>
        <v>Ignore as captured under 'Total metering expenditure'</v>
      </c>
    </row>
    <row r="201" spans="1:14">
      <c r="A201" t="s">
        <v>270</v>
      </c>
      <c r="B201" t="s">
        <v>1127</v>
      </c>
      <c r="C201" t="s">
        <v>994</v>
      </c>
      <c r="D201" t="s">
        <v>300</v>
      </c>
      <c r="E201" t="s">
        <v>933</v>
      </c>
      <c r="F201" s="4">
        <v>0</v>
      </c>
      <c r="G201" s="4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8">
        <f t="shared" si="3"/>
        <v>0</v>
      </c>
      <c r="N201" t="str" cm="1">
        <f t="array" ref="N201">IFERROR(INDEX(Water!$C$4:$C$47,MATCH(C201,Water!$A$4:$A$47,0),), "")</f>
        <v>Ignore as captured under 'Total metering expenditure'</v>
      </c>
    </row>
    <row r="202" spans="1:14">
      <c r="A202" t="s">
        <v>270</v>
      </c>
      <c r="B202" t="s">
        <v>1128</v>
      </c>
      <c r="C202" t="s">
        <v>996</v>
      </c>
      <c r="D202" t="s">
        <v>300</v>
      </c>
      <c r="E202" t="s">
        <v>933</v>
      </c>
      <c r="F202" s="4">
        <v>0</v>
      </c>
      <c r="G202" s="4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8">
        <f t="shared" si="3"/>
        <v>0</v>
      </c>
      <c r="N202" t="str" cm="1">
        <f t="array" ref="N202">IFERROR(INDEX(Water!$C$4:$C$47,MATCH(C202,Water!$A$4:$A$47,0),), "")</f>
        <v>Ignore as captured under 'Total metering expenditure'</v>
      </c>
    </row>
    <row r="203" spans="1:14">
      <c r="A203" t="s">
        <v>270</v>
      </c>
      <c r="B203" t="s">
        <v>1129</v>
      </c>
      <c r="C203" t="s">
        <v>998</v>
      </c>
      <c r="D203" t="s">
        <v>300</v>
      </c>
      <c r="E203" t="s">
        <v>933</v>
      </c>
      <c r="F203" s="4">
        <v>0</v>
      </c>
      <c r="G203" s="4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8">
        <f t="shared" si="3"/>
        <v>0</v>
      </c>
      <c r="N203" t="str" cm="1">
        <f t="array" ref="N203">IFERROR(INDEX(Water!$C$4:$C$47,MATCH(C203,Water!$A$4:$A$47,0),), "")</f>
        <v>Total metering expenditure  (water)</v>
      </c>
    </row>
    <row r="204" spans="1:14">
      <c r="A204" t="s">
        <v>270</v>
      </c>
      <c r="B204" t="s">
        <v>1130</v>
      </c>
      <c r="C204" t="s">
        <v>1000</v>
      </c>
      <c r="D204" t="s">
        <v>300</v>
      </c>
      <c r="E204" t="s">
        <v>933</v>
      </c>
      <c r="F204" s="4">
        <v>0</v>
      </c>
      <c r="G204" s="4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8">
        <f t="shared" si="3"/>
        <v>0</v>
      </c>
      <c r="N204" t="str" cm="1">
        <f t="array" ref="N204">IFERROR(INDEX(Water!$C$4:$C$47,MATCH(C204,Water!$A$4:$A$47,0),), "")</f>
        <v>Improvments to taste, odour and colour (water)</v>
      </c>
    </row>
    <row r="205" spans="1:14">
      <c r="A205" t="s">
        <v>270</v>
      </c>
      <c r="B205" t="s">
        <v>1131</v>
      </c>
      <c r="C205" t="s">
        <v>1002</v>
      </c>
      <c r="D205" t="s">
        <v>300</v>
      </c>
      <c r="E205" t="s">
        <v>933</v>
      </c>
      <c r="F205" s="4">
        <v>0</v>
      </c>
      <c r="G205" s="4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8">
        <f t="shared" si="3"/>
        <v>0</v>
      </c>
      <c r="N205" t="str" cm="1">
        <f t="array" ref="N205">IFERROR(INDEX(Water!$C$4:$C$47,MATCH(C205,Water!$A$4:$A$47,0),), "")</f>
        <v>Improvments to taste, odour and colour (water)</v>
      </c>
    </row>
    <row r="206" spans="1:14">
      <c r="A206" t="s">
        <v>270</v>
      </c>
      <c r="B206" t="s">
        <v>1132</v>
      </c>
      <c r="C206" t="s">
        <v>1004</v>
      </c>
      <c r="D206" t="s">
        <v>300</v>
      </c>
      <c r="E206" t="s">
        <v>933</v>
      </c>
      <c r="F206" s="4">
        <v>0</v>
      </c>
      <c r="G206" s="4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8">
        <f t="shared" si="3"/>
        <v>0</v>
      </c>
      <c r="N206" t="str" cm="1">
        <f t="array" ref="N206">IFERROR(INDEX(Water!$C$4:$C$47,MATCH(C206,Water!$A$4:$A$47,0),), "")</f>
        <v>Addressing raw water deterioration (total) (water)</v>
      </c>
    </row>
    <row r="207" spans="1:14">
      <c r="A207" t="s">
        <v>270</v>
      </c>
      <c r="B207" t="s">
        <v>1133</v>
      </c>
      <c r="C207" t="s">
        <v>1006</v>
      </c>
      <c r="D207" t="s">
        <v>300</v>
      </c>
      <c r="E207" t="s">
        <v>933</v>
      </c>
      <c r="F207" s="4">
        <v>0</v>
      </c>
      <c r="G207" s="4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8">
        <f t="shared" si="3"/>
        <v>0</v>
      </c>
      <c r="N207" t="str" cm="1">
        <f t="array" ref="N207">IFERROR(INDEX(Water!$C$4:$C$47,MATCH(C207,Water!$A$4:$A$47,0),), "")</f>
        <v>Addressing raw water deterioration (total) (water)</v>
      </c>
    </row>
    <row r="208" spans="1:14">
      <c r="A208" t="s">
        <v>270</v>
      </c>
      <c r="B208" t="s">
        <v>1134</v>
      </c>
      <c r="C208" t="s">
        <v>1008</v>
      </c>
      <c r="D208" t="s">
        <v>300</v>
      </c>
      <c r="E208" t="s">
        <v>933</v>
      </c>
      <c r="F208" s="4">
        <v>0</v>
      </c>
      <c r="G208" s="4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8">
        <f t="shared" si="3"/>
        <v>0</v>
      </c>
      <c r="N208" t="str" cm="1">
        <f t="array" ref="N208">IFERROR(INDEX(Water!$C$4:$C$47,MATCH(C208,Water!$A$4:$A$47,0),), "")</f>
        <v>Meeting lead standards (Total) (water)</v>
      </c>
    </row>
    <row r="209" spans="1:14">
      <c r="A209" t="s">
        <v>270</v>
      </c>
      <c r="B209" t="s">
        <v>1135</v>
      </c>
      <c r="C209" t="s">
        <v>1067</v>
      </c>
      <c r="D209" t="s">
        <v>300</v>
      </c>
      <c r="E209" t="s">
        <v>933</v>
      </c>
      <c r="F209" s="4">
        <v>0</v>
      </c>
      <c r="G209" s="4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8">
        <f t="shared" si="3"/>
        <v>0</v>
      </c>
      <c r="N209" t="str" cm="1">
        <f t="array" ref="N209">IFERROR(INDEX(Water!$C$4:$C$47,MATCH(C209,Water!$A$4:$A$47,0),), "")</f>
        <v/>
      </c>
    </row>
    <row r="210" spans="1:14">
      <c r="A210" t="s">
        <v>270</v>
      </c>
      <c r="B210" t="s">
        <v>1136</v>
      </c>
      <c r="C210" t="s">
        <v>1012</v>
      </c>
      <c r="D210" t="s">
        <v>300</v>
      </c>
      <c r="E210" t="s">
        <v>933</v>
      </c>
      <c r="F210" s="4">
        <v>0</v>
      </c>
      <c r="G210" s="4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8">
        <f t="shared" si="3"/>
        <v>0</v>
      </c>
      <c r="N210" t="str" cm="1">
        <f t="array" ref="N210">IFERROR(INDEX(Water!$C$4:$C$47,MATCH(C210,Water!$A$4:$A$47,0),), "")</f>
        <v>Meeting lead standards (Total) (water)</v>
      </c>
    </row>
    <row r="211" spans="1:14">
      <c r="A211" t="s">
        <v>270</v>
      </c>
      <c r="B211" t="s">
        <v>1137</v>
      </c>
      <c r="C211" t="s">
        <v>1014</v>
      </c>
      <c r="D211" t="s">
        <v>300</v>
      </c>
      <c r="E211" t="s">
        <v>933</v>
      </c>
      <c r="F211" s="4">
        <v>0</v>
      </c>
      <c r="G211" s="4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8">
        <f t="shared" si="3"/>
        <v>0</v>
      </c>
      <c r="N211" t="str" cm="1">
        <f t="array" ref="N211">IFERROR(INDEX(Water!$C$4:$C$47,MATCH(C211,Water!$A$4:$A$47,0),), "")</f>
        <v>Meeting lead standards (Total) (water)</v>
      </c>
    </row>
    <row r="212" spans="1:14">
      <c r="A212" t="s">
        <v>270</v>
      </c>
      <c r="B212" t="s">
        <v>1138</v>
      </c>
      <c r="C212" t="s">
        <v>1016</v>
      </c>
      <c r="D212" t="s">
        <v>300</v>
      </c>
      <c r="E212" t="s">
        <v>933</v>
      </c>
      <c r="F212" s="4">
        <v>0</v>
      </c>
      <c r="G212" s="4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8">
        <f t="shared" si="3"/>
        <v>0</v>
      </c>
      <c r="N212" t="str" cm="1">
        <f t="array" ref="N212">IFERROR(INDEX(Water!$C$4:$C$47,MATCH(C212,Water!$A$4:$A$47,0),), "")</f>
        <v>Meeting lead standards (Total) (water)</v>
      </c>
    </row>
    <row r="213" spans="1:14">
      <c r="A213" t="s">
        <v>270</v>
      </c>
      <c r="B213" t="s">
        <v>1139</v>
      </c>
      <c r="C213" t="s">
        <v>1018</v>
      </c>
      <c r="D213" t="s">
        <v>300</v>
      </c>
      <c r="E213" t="s">
        <v>933</v>
      </c>
      <c r="F213" s="4">
        <v>0</v>
      </c>
      <c r="G213" s="4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8">
        <f t="shared" si="3"/>
        <v>0</v>
      </c>
      <c r="N213" t="str" cm="1">
        <f t="array" ref="N213">IFERROR(INDEX(Water!$C$4:$C$47,MATCH(C213,Water!$A$4:$A$47,0),), "")</f>
        <v>Enhancing resilience to low probability high consequence events (water)</v>
      </c>
    </row>
    <row r="214" spans="1:14">
      <c r="A214" t="s">
        <v>270</v>
      </c>
      <c r="B214" t="s">
        <v>1140</v>
      </c>
      <c r="C214" t="s">
        <v>1020</v>
      </c>
      <c r="D214" t="s">
        <v>300</v>
      </c>
      <c r="E214" t="s">
        <v>933</v>
      </c>
      <c r="F214" s="4">
        <v>0</v>
      </c>
      <c r="G214" s="4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8">
        <f t="shared" si="3"/>
        <v>0</v>
      </c>
      <c r="N214" t="str" cm="1">
        <f t="array" ref="N214">IFERROR(INDEX(Water!$C$4:$C$47,MATCH(C214,Water!$A$4:$A$47,0),), "")</f>
        <v>Security - SEMD (water)</v>
      </c>
    </row>
    <row r="215" spans="1:14">
      <c r="A215" t="s">
        <v>270</v>
      </c>
      <c r="B215" t="s">
        <v>1141</v>
      </c>
      <c r="C215" t="s">
        <v>1022</v>
      </c>
      <c r="D215" t="s">
        <v>300</v>
      </c>
      <c r="E215" t="s">
        <v>933</v>
      </c>
      <c r="F215" s="4">
        <v>0</v>
      </c>
      <c r="G215" s="4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8">
        <f t="shared" si="3"/>
        <v>0</v>
      </c>
      <c r="N215" t="str" cm="1">
        <f t="array" ref="N215">IFERROR(INDEX(Water!$C$4:$C$47,MATCH(C215,Water!$A$4:$A$47,0),), "")</f>
        <v>Security - Non-SEMD (water)</v>
      </c>
    </row>
    <row r="216" spans="1:14">
      <c r="A216" t="s">
        <v>270</v>
      </c>
      <c r="B216" t="s">
        <v>1142</v>
      </c>
      <c r="C216" t="s">
        <v>1024</v>
      </c>
      <c r="D216" t="s">
        <v>300</v>
      </c>
      <c r="E216" t="s">
        <v>933</v>
      </c>
      <c r="F216" s="4">
        <v>0</v>
      </c>
      <c r="G216" s="4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8">
        <f t="shared" si="3"/>
        <v>0</v>
      </c>
      <c r="N216" t="str" cm="1">
        <f t="array" ref="N216">IFERROR(INDEX(Water!$C$4:$C$47,MATCH(C216,Water!$A$4:$A$47,0),), "")</f>
        <v>N/A</v>
      </c>
    </row>
    <row r="217" spans="1:14">
      <c r="A217" t="s">
        <v>270</v>
      </c>
      <c r="B217" t="s">
        <v>1143</v>
      </c>
      <c r="C217" t="s">
        <v>1076</v>
      </c>
      <c r="D217" t="s">
        <v>300</v>
      </c>
      <c r="E217" t="s">
        <v>933</v>
      </c>
      <c r="F217" s="4">
        <v>0</v>
      </c>
      <c r="G217" s="4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8">
        <f t="shared" si="3"/>
        <v>0</v>
      </c>
      <c r="N217" t="str" cm="1">
        <f t="array" ref="N217">IFERROR(INDEX(Water!$C$4:$C$47,MATCH(C217,Water!$A$4:$A$47,0),), "")</f>
        <v/>
      </c>
    </row>
    <row r="218" spans="1:14">
      <c r="A218" t="s">
        <v>270</v>
      </c>
      <c r="B218" t="s">
        <v>1144</v>
      </c>
      <c r="C218" t="s">
        <v>1078</v>
      </c>
      <c r="D218" t="s">
        <v>300</v>
      </c>
      <c r="E218" t="s">
        <v>933</v>
      </c>
      <c r="F218" s="4">
        <v>0</v>
      </c>
      <c r="G218" s="4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8">
        <f t="shared" si="3"/>
        <v>0</v>
      </c>
      <c r="N218" t="str" cm="1">
        <f t="array" ref="N218">IFERROR(INDEX(Water!$C$4:$C$47,MATCH(C218,Water!$A$4:$A$47,0),), "")</f>
        <v/>
      </c>
    </row>
    <row r="219" spans="1:14">
      <c r="A219" t="s">
        <v>270</v>
      </c>
      <c r="B219" t="s">
        <v>1145</v>
      </c>
      <c r="C219" t="s">
        <v>1080</v>
      </c>
      <c r="D219" t="s">
        <v>300</v>
      </c>
      <c r="E219" t="s">
        <v>933</v>
      </c>
      <c r="F219" s="4">
        <v>0</v>
      </c>
      <c r="G219" s="4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8">
        <f t="shared" si="3"/>
        <v>0</v>
      </c>
      <c r="N219" t="str" cm="1">
        <f t="array" ref="N219">IFERROR(INDEX(Water!$C$4:$C$47,MATCH(C219,Water!$A$4:$A$47,0),), "")</f>
        <v/>
      </c>
    </row>
    <row r="220" spans="1:14">
      <c r="A220" t="s">
        <v>270</v>
      </c>
      <c r="B220" t="s">
        <v>1146</v>
      </c>
      <c r="C220" t="s">
        <v>1082</v>
      </c>
      <c r="D220" t="s">
        <v>300</v>
      </c>
      <c r="E220" t="s">
        <v>933</v>
      </c>
      <c r="F220" s="4">
        <v>0</v>
      </c>
      <c r="G220" s="4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8">
        <f t="shared" si="3"/>
        <v>0</v>
      </c>
      <c r="N220" t="str" cm="1">
        <f t="array" ref="N220">IFERROR(INDEX(Water!$C$4:$C$47,MATCH(C220,Water!$A$4:$A$47,0),), "")</f>
        <v/>
      </c>
    </row>
    <row r="221" spans="1:14">
      <c r="A221" t="s">
        <v>270</v>
      </c>
      <c r="B221" t="s">
        <v>1147</v>
      </c>
      <c r="C221" t="s">
        <v>1084</v>
      </c>
      <c r="D221" t="s">
        <v>300</v>
      </c>
      <c r="E221" t="s">
        <v>933</v>
      </c>
      <c r="F221" s="4">
        <v>0</v>
      </c>
      <c r="G221" s="4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8">
        <f t="shared" si="3"/>
        <v>0</v>
      </c>
      <c r="N221" t="str" cm="1">
        <f t="array" ref="N221">IFERROR(INDEX(Water!$C$4:$C$47,MATCH(C221,Water!$A$4:$A$47,0),), "")</f>
        <v/>
      </c>
    </row>
    <row r="222" spans="1:14">
      <c r="A222" t="s">
        <v>270</v>
      </c>
      <c r="B222" t="s">
        <v>1148</v>
      </c>
      <c r="C222" t="s">
        <v>1086</v>
      </c>
      <c r="D222" t="s">
        <v>300</v>
      </c>
      <c r="E222" t="s">
        <v>933</v>
      </c>
      <c r="F222" s="4">
        <v>0</v>
      </c>
      <c r="G222" s="4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8">
        <f t="shared" si="3"/>
        <v>0</v>
      </c>
      <c r="N222" t="str" cm="1">
        <f t="array" ref="N222">IFERROR(INDEX(Water!$C$4:$C$47,MATCH(C222,Water!$A$4:$A$47,0),), "")</f>
        <v/>
      </c>
    </row>
    <row r="223" spans="1:14">
      <c r="A223" t="s">
        <v>270</v>
      </c>
      <c r="B223" t="s">
        <v>1149</v>
      </c>
      <c r="C223" t="s">
        <v>1088</v>
      </c>
      <c r="D223" t="s">
        <v>300</v>
      </c>
      <c r="E223" t="s">
        <v>933</v>
      </c>
      <c r="F223" s="4">
        <v>0</v>
      </c>
      <c r="G223" s="4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8">
        <f t="shared" si="3"/>
        <v>0</v>
      </c>
      <c r="N223" t="str" cm="1">
        <f t="array" ref="N223">IFERROR(INDEX(Water!$C$4:$C$47,MATCH(C223,Water!$A$4:$A$47,0),), "")</f>
        <v/>
      </c>
    </row>
    <row r="224" spans="1:14">
      <c r="A224" t="s">
        <v>270</v>
      </c>
      <c r="B224" t="s">
        <v>1150</v>
      </c>
      <c r="C224" t="s">
        <v>1090</v>
      </c>
      <c r="D224" t="s">
        <v>300</v>
      </c>
      <c r="E224" t="s">
        <v>933</v>
      </c>
      <c r="F224" s="4">
        <v>0</v>
      </c>
      <c r="G224" s="4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8">
        <f t="shared" si="3"/>
        <v>0</v>
      </c>
      <c r="N224" t="str" cm="1">
        <f t="array" ref="N224">IFERROR(INDEX(Water!$C$4:$C$47,MATCH(C224,Water!$A$4:$A$47,0),), "")</f>
        <v/>
      </c>
    </row>
    <row r="225" spans="1:14">
      <c r="A225" t="s">
        <v>270</v>
      </c>
      <c r="B225" t="s">
        <v>1151</v>
      </c>
      <c r="C225" t="s">
        <v>1092</v>
      </c>
      <c r="D225" t="s">
        <v>300</v>
      </c>
      <c r="E225" t="s">
        <v>933</v>
      </c>
      <c r="F225" s="4">
        <v>0</v>
      </c>
      <c r="G225" s="4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8">
        <f t="shared" si="3"/>
        <v>0</v>
      </c>
      <c r="N225" t="str" cm="1">
        <f t="array" ref="N225">IFERROR(INDEX(Water!$C$4:$C$47,MATCH(C225,Water!$A$4:$A$47,0),), "")</f>
        <v/>
      </c>
    </row>
    <row r="226" spans="1:14">
      <c r="A226" t="s">
        <v>270</v>
      </c>
      <c r="B226" t="s">
        <v>1152</v>
      </c>
      <c r="C226" t="s">
        <v>1094</v>
      </c>
      <c r="D226" t="s">
        <v>300</v>
      </c>
      <c r="E226" t="s">
        <v>933</v>
      </c>
      <c r="F226" s="4">
        <v>0</v>
      </c>
      <c r="G226" s="4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8">
        <f t="shared" si="3"/>
        <v>0</v>
      </c>
      <c r="N226" t="str" cm="1">
        <f t="array" ref="N226">IFERROR(INDEX(Water!$C$4:$C$47,MATCH(C226,Water!$A$4:$A$47,0),), "")</f>
        <v/>
      </c>
    </row>
    <row r="227" spans="1:14">
      <c r="A227" t="s">
        <v>270</v>
      </c>
      <c r="B227" t="s">
        <v>1153</v>
      </c>
      <c r="C227" t="s">
        <v>1096</v>
      </c>
      <c r="D227" t="s">
        <v>300</v>
      </c>
      <c r="E227" t="s">
        <v>933</v>
      </c>
      <c r="F227" s="4">
        <v>0</v>
      </c>
      <c r="G227" s="4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8">
        <f t="shared" si="3"/>
        <v>0</v>
      </c>
      <c r="N227" t="str" cm="1">
        <f t="array" ref="N227">IFERROR(INDEX(Water!$C$4:$C$47,MATCH(C227,Water!$A$4:$A$47,0),), "")</f>
        <v/>
      </c>
    </row>
    <row r="228" spans="1:14">
      <c r="A228" t="s">
        <v>270</v>
      </c>
      <c r="B228" t="s">
        <v>1154</v>
      </c>
      <c r="C228" t="s">
        <v>1155</v>
      </c>
      <c r="D228" t="s">
        <v>300</v>
      </c>
      <c r="E228" t="s">
        <v>933</v>
      </c>
      <c r="F228" s="4">
        <v>0</v>
      </c>
      <c r="G228" s="4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8">
        <f t="shared" si="3"/>
        <v>0</v>
      </c>
      <c r="N228" t="str" cm="1">
        <f t="array" ref="N228">IFERROR(INDEX(Water!$C$4:$C$47,MATCH(C228,Water!$A$4:$A$47,0),), "")</f>
        <v/>
      </c>
    </row>
    <row r="229" spans="1:14">
      <c r="A229" t="s">
        <v>271</v>
      </c>
      <c r="B229" t="s">
        <v>1030</v>
      </c>
      <c r="C229" t="s">
        <v>936</v>
      </c>
      <c r="D229" t="s">
        <v>300</v>
      </c>
      <c r="E229" t="s">
        <v>933</v>
      </c>
      <c r="F229" s="4">
        <v>0</v>
      </c>
      <c r="G229" s="4">
        <v>0</v>
      </c>
      <c r="H229" s="15" t="s">
        <v>825</v>
      </c>
      <c r="I229" s="15" t="s">
        <v>825</v>
      </c>
      <c r="J229" s="15" t="s">
        <v>825</v>
      </c>
      <c r="K229" s="15" t="s">
        <v>825</v>
      </c>
      <c r="L229" s="15" t="s">
        <v>825</v>
      </c>
      <c r="M229" s="8">
        <f t="shared" si="3"/>
        <v>0</v>
      </c>
      <c r="N229" t="str" cm="1">
        <f t="array" ref="N229">IFERROR(INDEX(Water!$C$4:$C$47,MATCH(C229,Water!$A$4:$A$47,0),), "")</f>
        <v>Ecological improvements at abstractions (water)</v>
      </c>
    </row>
    <row r="230" spans="1:14">
      <c r="A230" t="s">
        <v>271</v>
      </c>
      <c r="B230" t="s">
        <v>1031</v>
      </c>
      <c r="C230" t="s">
        <v>938</v>
      </c>
      <c r="D230" t="s">
        <v>300</v>
      </c>
      <c r="E230" t="s">
        <v>933</v>
      </c>
      <c r="F230" s="4">
        <v>0</v>
      </c>
      <c r="G230" s="4">
        <v>0</v>
      </c>
      <c r="H230" s="15" t="s">
        <v>825</v>
      </c>
      <c r="I230" s="15" t="s">
        <v>825</v>
      </c>
      <c r="J230" s="15" t="s">
        <v>825</v>
      </c>
      <c r="K230" s="15" t="s">
        <v>825</v>
      </c>
      <c r="L230" s="15" t="s">
        <v>825</v>
      </c>
      <c r="M230" s="8">
        <f t="shared" si="3"/>
        <v>0</v>
      </c>
      <c r="N230" t="str" cm="1">
        <f t="array" ref="N230">IFERROR(INDEX(Water!$C$4:$C$47,MATCH(C230,Water!$A$4:$A$47,0),), "")</f>
        <v>Eels Regulations (measures at intakes) (water)</v>
      </c>
    </row>
    <row r="231" spans="1:14">
      <c r="A231" t="s">
        <v>271</v>
      </c>
      <c r="B231" t="s">
        <v>1032</v>
      </c>
      <c r="C231" t="s">
        <v>940</v>
      </c>
      <c r="D231" t="s">
        <v>300</v>
      </c>
      <c r="E231" t="s">
        <v>933</v>
      </c>
      <c r="F231" s="4">
        <v>0</v>
      </c>
      <c r="G231" s="4">
        <v>0</v>
      </c>
      <c r="H231" s="15" t="s">
        <v>825</v>
      </c>
      <c r="I231" s="15" t="s">
        <v>825</v>
      </c>
      <c r="J231" s="15" t="s">
        <v>825</v>
      </c>
      <c r="K231" s="15" t="s">
        <v>825</v>
      </c>
      <c r="L231" s="15" t="s">
        <v>825</v>
      </c>
      <c r="M231" s="8">
        <f t="shared" si="3"/>
        <v>0</v>
      </c>
      <c r="N231" t="str" cm="1">
        <f t="array" ref="N231">IFERROR(INDEX(Water!$C$4:$C$47,MATCH(C231,Water!$A$4:$A$47,0),), "")</f>
        <v>Eels Regulations (measures at intakes) (water)</v>
      </c>
    </row>
    <row r="232" spans="1:14">
      <c r="A232" t="s">
        <v>271</v>
      </c>
      <c r="B232" t="s">
        <v>1033</v>
      </c>
      <c r="C232" t="s">
        <v>942</v>
      </c>
      <c r="D232" t="s">
        <v>300</v>
      </c>
      <c r="E232" t="s">
        <v>933</v>
      </c>
      <c r="F232" s="4">
        <v>0</v>
      </c>
      <c r="G232" s="4">
        <v>0</v>
      </c>
      <c r="H232" s="4" t="s">
        <v>825</v>
      </c>
      <c r="I232" s="4" t="s">
        <v>825</v>
      </c>
      <c r="J232" s="4" t="s">
        <v>825</v>
      </c>
      <c r="K232" s="4" t="s">
        <v>825</v>
      </c>
      <c r="L232" s="4" t="s">
        <v>825</v>
      </c>
      <c r="M232" s="8">
        <f t="shared" si="3"/>
        <v>0</v>
      </c>
      <c r="N232" t="str" cm="1">
        <f t="array" ref="N232">IFERROR(INDEX(Water!$C$4:$C$47,MATCH(C232,Water!$A$4:$A$47,0),), "")</f>
        <v>Invasive Non Native Species (water)</v>
      </c>
    </row>
    <row r="233" spans="1:14">
      <c r="A233" t="s">
        <v>271</v>
      </c>
      <c r="B233" t="s">
        <v>1034</v>
      </c>
      <c r="C233" t="s">
        <v>944</v>
      </c>
      <c r="D233" t="s">
        <v>300</v>
      </c>
      <c r="E233" t="s">
        <v>933</v>
      </c>
      <c r="F233" s="4">
        <v>0</v>
      </c>
      <c r="G233" s="4">
        <v>0</v>
      </c>
      <c r="H233" s="4" t="s">
        <v>825</v>
      </c>
      <c r="I233" s="4" t="s">
        <v>825</v>
      </c>
      <c r="J233" s="4" t="s">
        <v>825</v>
      </c>
      <c r="K233" s="4" t="s">
        <v>825</v>
      </c>
      <c r="L233" s="4" t="s">
        <v>825</v>
      </c>
      <c r="M233" s="8">
        <f t="shared" si="3"/>
        <v>0</v>
      </c>
      <c r="N233" t="str" cm="1">
        <f t="array" ref="N233">IFERROR(INDEX(Water!$C$4:$C$47,MATCH(C233,Water!$A$4:$A$47,0),), "")</f>
        <v>Drinking Water Protected Areas (schemes) (water)</v>
      </c>
    </row>
    <row r="234" spans="1:14">
      <c r="A234" t="s">
        <v>271</v>
      </c>
      <c r="B234" t="s">
        <v>1035</v>
      </c>
      <c r="C234" t="s">
        <v>946</v>
      </c>
      <c r="D234" t="s">
        <v>300</v>
      </c>
      <c r="E234" t="s">
        <v>933</v>
      </c>
      <c r="F234" s="4">
        <v>0</v>
      </c>
      <c r="G234" s="4">
        <v>0</v>
      </c>
      <c r="H234" s="4" t="s">
        <v>825</v>
      </c>
      <c r="I234" s="4" t="s">
        <v>825</v>
      </c>
      <c r="J234" s="4" t="s">
        <v>825</v>
      </c>
      <c r="K234" s="4" t="s">
        <v>825</v>
      </c>
      <c r="L234" s="4" t="s">
        <v>825</v>
      </c>
      <c r="M234" s="8">
        <f t="shared" si="3"/>
        <v>0</v>
      </c>
      <c r="N234" t="str" cm="1">
        <f t="array" ref="N234">IFERROR(INDEX(Water!$C$4:$C$47,MATCH(C234,Water!$A$4:$A$47,0),), "")</f>
        <v>Water Framework Directive measure (water)</v>
      </c>
    </row>
    <row r="235" spans="1:14">
      <c r="A235" t="s">
        <v>271</v>
      </c>
      <c r="B235" t="s">
        <v>1036</v>
      </c>
      <c r="C235" t="s">
        <v>948</v>
      </c>
      <c r="D235" t="s">
        <v>300</v>
      </c>
      <c r="E235" t="s">
        <v>933</v>
      </c>
      <c r="F235" s="4">
        <v>0</v>
      </c>
      <c r="G235" s="4">
        <v>0</v>
      </c>
      <c r="H235" s="4" t="s">
        <v>825</v>
      </c>
      <c r="I235" s="4" t="s">
        <v>825</v>
      </c>
      <c r="J235" s="4" t="s">
        <v>825</v>
      </c>
      <c r="K235" s="4" t="s">
        <v>825</v>
      </c>
      <c r="L235" s="4" t="s">
        <v>825</v>
      </c>
      <c r="M235" s="8">
        <f t="shared" si="3"/>
        <v>0</v>
      </c>
      <c r="N235" t="str" cm="1">
        <f t="array" ref="N235">IFERROR(INDEX(Water!$C$4:$C$47,MATCH(C235,Water!$A$4:$A$47,0),), "")</f>
        <v>Ecological improvements at abstractions (water)</v>
      </c>
    </row>
    <row r="236" spans="1:14">
      <c r="A236" t="s">
        <v>271</v>
      </c>
      <c r="B236" t="s">
        <v>1037</v>
      </c>
      <c r="C236" t="s">
        <v>950</v>
      </c>
      <c r="D236" t="s">
        <v>300</v>
      </c>
      <c r="E236" t="s">
        <v>933</v>
      </c>
      <c r="F236" s="4">
        <v>0</v>
      </c>
      <c r="G236" s="4">
        <v>0</v>
      </c>
      <c r="H236" s="4" t="s">
        <v>825</v>
      </c>
      <c r="I236" s="4" t="s">
        <v>825</v>
      </c>
      <c r="J236" s="4" t="s">
        <v>825</v>
      </c>
      <c r="K236" s="4" t="s">
        <v>825</v>
      </c>
      <c r="L236" s="4" t="s">
        <v>825</v>
      </c>
      <c r="M236" s="8">
        <f t="shared" si="3"/>
        <v>0</v>
      </c>
      <c r="N236" t="str" cm="1">
        <f t="array" ref="N236">IFERROR(INDEX(Water!$C$4:$C$47,MATCH(C236,Water!$A$4:$A$47,0),), "")</f>
        <v>N/A</v>
      </c>
    </row>
    <row r="237" spans="1:14">
      <c r="A237" t="s">
        <v>271</v>
      </c>
      <c r="B237" t="s">
        <v>1038</v>
      </c>
      <c r="C237" t="s">
        <v>952</v>
      </c>
      <c r="D237" t="s">
        <v>300</v>
      </c>
      <c r="E237" t="s">
        <v>933</v>
      </c>
      <c r="F237" s="4">
        <v>0</v>
      </c>
      <c r="G237" s="4">
        <v>0</v>
      </c>
      <c r="H237" s="4" t="s">
        <v>825</v>
      </c>
      <c r="I237" s="4" t="s">
        <v>825</v>
      </c>
      <c r="J237" s="4" t="s">
        <v>825</v>
      </c>
      <c r="K237" s="4" t="s">
        <v>825</v>
      </c>
      <c r="L237" s="4" t="s">
        <v>825</v>
      </c>
      <c r="M237" s="8">
        <f t="shared" si="3"/>
        <v>0</v>
      </c>
      <c r="N237" t="str" cm="1">
        <f t="array" ref="N237">IFERROR(INDEX(Water!$C$4:$C$47,MATCH(C237,Water!$A$4:$A$47,0),), "")</f>
        <v>N/A</v>
      </c>
    </row>
    <row r="238" spans="1:14">
      <c r="A238" t="s">
        <v>271</v>
      </c>
      <c r="B238" t="s">
        <v>1039</v>
      </c>
      <c r="C238" t="s">
        <v>954</v>
      </c>
      <c r="D238" t="s">
        <v>300</v>
      </c>
      <c r="E238" t="s">
        <v>933</v>
      </c>
      <c r="F238" s="4">
        <v>0</v>
      </c>
      <c r="G238" s="4">
        <v>0</v>
      </c>
      <c r="H238" s="4" t="s">
        <v>825</v>
      </c>
      <c r="I238" s="4" t="s">
        <v>825</v>
      </c>
      <c r="J238" s="4" t="s">
        <v>825</v>
      </c>
      <c r="K238" s="4" t="s">
        <v>825</v>
      </c>
      <c r="L238" s="4" t="s">
        <v>825</v>
      </c>
      <c r="M238" s="8">
        <f t="shared" si="3"/>
        <v>0</v>
      </c>
      <c r="N238" t="str" cm="1">
        <f t="array" ref="N238">IFERROR(INDEX(Water!$C$4:$C$47,MATCH(C238,Water!$A$4:$A$47,0),), "")</f>
        <v>Ignore as captured under 'Investigations total'</v>
      </c>
    </row>
    <row r="239" spans="1:14">
      <c r="A239" t="s">
        <v>271</v>
      </c>
      <c r="B239" t="s">
        <v>1040</v>
      </c>
      <c r="C239" t="s">
        <v>956</v>
      </c>
      <c r="D239" t="s">
        <v>300</v>
      </c>
      <c r="E239" t="s">
        <v>933</v>
      </c>
      <c r="F239" s="4">
        <v>0</v>
      </c>
      <c r="G239" s="4">
        <v>0</v>
      </c>
      <c r="H239" s="4" t="s">
        <v>825</v>
      </c>
      <c r="I239" s="4" t="s">
        <v>825</v>
      </c>
      <c r="J239" s="4" t="s">
        <v>825</v>
      </c>
      <c r="K239" s="4" t="s">
        <v>825</v>
      </c>
      <c r="L239" s="4" t="s">
        <v>825</v>
      </c>
      <c r="M239" s="8">
        <f t="shared" si="3"/>
        <v>0</v>
      </c>
      <c r="N239" t="str" cm="1">
        <f t="array" ref="N239">IFERROR(INDEX(Water!$C$4:$C$47,MATCH(C239,Water!$A$4:$A$47,0),), "")</f>
        <v>Ignore as captured under 'Investigations total'</v>
      </c>
    </row>
    <row r="240" spans="1:14">
      <c r="A240" t="s">
        <v>271</v>
      </c>
      <c r="B240" t="s">
        <v>1041</v>
      </c>
      <c r="C240" t="s">
        <v>958</v>
      </c>
      <c r="D240" t="s">
        <v>300</v>
      </c>
      <c r="E240" t="s">
        <v>933</v>
      </c>
      <c r="F240" s="4">
        <v>0</v>
      </c>
      <c r="G240" s="4">
        <v>0</v>
      </c>
      <c r="H240" s="4" t="s">
        <v>825</v>
      </c>
      <c r="I240" s="4" t="s">
        <v>825</v>
      </c>
      <c r="J240" s="4" t="s">
        <v>825</v>
      </c>
      <c r="K240" s="4" t="s">
        <v>825</v>
      </c>
      <c r="L240" s="4" t="s">
        <v>825</v>
      </c>
      <c r="M240" s="8">
        <f t="shared" si="3"/>
        <v>0</v>
      </c>
      <c r="N240" t="str" cm="1">
        <f t="array" ref="N240">IFERROR(INDEX(Water!$C$4:$C$47,MATCH(C240,Water!$A$4:$A$47,0),), "")</f>
        <v>Ignore as captured under 'Investigations total'</v>
      </c>
    </row>
    <row r="241" spans="1:14">
      <c r="A241" t="s">
        <v>271</v>
      </c>
      <c r="B241" t="s">
        <v>1042</v>
      </c>
      <c r="C241" t="s">
        <v>960</v>
      </c>
      <c r="D241" t="s">
        <v>300</v>
      </c>
      <c r="E241" t="s">
        <v>933</v>
      </c>
      <c r="F241" s="4">
        <v>0</v>
      </c>
      <c r="G241" s="4">
        <v>0</v>
      </c>
      <c r="H241" s="4" t="s">
        <v>825</v>
      </c>
      <c r="I241" s="4" t="s">
        <v>825</v>
      </c>
      <c r="J241" s="4" t="s">
        <v>825</v>
      </c>
      <c r="K241" s="4" t="s">
        <v>825</v>
      </c>
      <c r="L241" s="4" t="s">
        <v>825</v>
      </c>
      <c r="M241" s="8">
        <f t="shared" si="3"/>
        <v>0</v>
      </c>
      <c r="N241" t="str" cm="1">
        <f t="array" ref="N241">IFERROR(INDEX(Water!$C$4:$C$47,MATCH(C241,Water!$A$4:$A$47,0),), "")</f>
        <v>Investigations (water)</v>
      </c>
    </row>
    <row r="242" spans="1:14">
      <c r="A242" t="s">
        <v>271</v>
      </c>
      <c r="B242" t="s">
        <v>1043</v>
      </c>
      <c r="C242" t="s">
        <v>962</v>
      </c>
      <c r="D242" t="s">
        <v>300</v>
      </c>
      <c r="E242" t="s">
        <v>933</v>
      </c>
      <c r="F242" s="4">
        <v>0</v>
      </c>
      <c r="G242" s="4">
        <v>0</v>
      </c>
      <c r="H242" s="4" t="s">
        <v>825</v>
      </c>
      <c r="I242" s="4" t="s">
        <v>825</v>
      </c>
      <c r="J242" s="4" t="s">
        <v>825</v>
      </c>
      <c r="K242" s="4" t="s">
        <v>825</v>
      </c>
      <c r="L242" s="4" t="s">
        <v>825</v>
      </c>
      <c r="M242" s="8">
        <f t="shared" si="3"/>
        <v>0</v>
      </c>
      <c r="N242" t="str" cm="1">
        <f t="array" ref="N242">IFERROR(INDEX(Water!$C$4:$C$47,MATCH(C242,Water!$A$4:$A$47,0),), "")</f>
        <v/>
      </c>
    </row>
    <row r="243" spans="1:14">
      <c r="A243" t="s">
        <v>271</v>
      </c>
      <c r="B243" t="s">
        <v>1044</v>
      </c>
      <c r="C243" t="s">
        <v>964</v>
      </c>
      <c r="D243" t="s">
        <v>300</v>
      </c>
      <c r="E243" t="s">
        <v>933</v>
      </c>
      <c r="F243" s="4">
        <v>0</v>
      </c>
      <c r="G243" s="4">
        <v>0</v>
      </c>
      <c r="H243" s="4" t="s">
        <v>825</v>
      </c>
      <c r="I243" s="4" t="s">
        <v>825</v>
      </c>
      <c r="J243" s="4" t="s">
        <v>825</v>
      </c>
      <c r="K243" s="4" t="s">
        <v>825</v>
      </c>
      <c r="L243" s="4" t="s">
        <v>825</v>
      </c>
      <c r="M243" s="8">
        <f t="shared" si="3"/>
        <v>0</v>
      </c>
      <c r="N243" t="str" cm="1">
        <f t="array" ref="N243">IFERROR(INDEX(Water!$C$4:$C$47,MATCH(C243,Water!$A$4:$A$47,0),), "")</f>
        <v>Supply-side improvements delivering benefits in 2020-2025 (water)</v>
      </c>
    </row>
    <row r="244" spans="1:14">
      <c r="A244" t="s">
        <v>271</v>
      </c>
      <c r="B244" t="s">
        <v>1045</v>
      </c>
      <c r="C244" t="s">
        <v>966</v>
      </c>
      <c r="D244" t="s">
        <v>300</v>
      </c>
      <c r="E244" t="s">
        <v>933</v>
      </c>
      <c r="F244" s="4">
        <v>0</v>
      </c>
      <c r="G244" s="4">
        <v>0</v>
      </c>
      <c r="H244" s="4" t="s">
        <v>825</v>
      </c>
      <c r="I244" s="4" t="s">
        <v>825</v>
      </c>
      <c r="J244" s="4" t="s">
        <v>825</v>
      </c>
      <c r="K244" s="4" t="s">
        <v>825</v>
      </c>
      <c r="L244" s="4" t="s">
        <v>825</v>
      </c>
      <c r="M244" s="8">
        <f t="shared" si="3"/>
        <v>0</v>
      </c>
      <c r="N244" t="str" cm="1">
        <f t="array" ref="N244">IFERROR(INDEX(Water!$C$4:$C$47,MATCH(C244,Water!$A$4:$A$47,0),), "")</f>
        <v>Demand-side improvements delivering benefits in 2020-2025 (excl leakage and metering) (water)</v>
      </c>
    </row>
    <row r="245" spans="1:14">
      <c r="A245" t="s">
        <v>271</v>
      </c>
      <c r="B245" t="s">
        <v>1046</v>
      </c>
      <c r="C245" t="s">
        <v>968</v>
      </c>
      <c r="D245" t="s">
        <v>300</v>
      </c>
      <c r="E245" t="s">
        <v>933</v>
      </c>
      <c r="F245" s="4">
        <v>0</v>
      </c>
      <c r="G245" s="4">
        <v>0</v>
      </c>
      <c r="H245" s="4" t="s">
        <v>825</v>
      </c>
      <c r="I245" s="4" t="s">
        <v>825</v>
      </c>
      <c r="J245" s="4" t="s">
        <v>825</v>
      </c>
      <c r="K245" s="4" t="s">
        <v>825</v>
      </c>
      <c r="L245" s="4" t="s">
        <v>825</v>
      </c>
      <c r="M245" s="8">
        <f t="shared" si="3"/>
        <v>0</v>
      </c>
      <c r="N245" t="str" cm="1">
        <f t="array" ref="N245">IFERROR(INDEX(Water!$C$4:$C$47,MATCH(C245,Water!$A$4:$A$47,0),), "")</f>
        <v>Leakage improvements delivering benefits in 2020-2025 (water)</v>
      </c>
    </row>
    <row r="246" spans="1:14">
      <c r="A246" t="s">
        <v>271</v>
      </c>
      <c r="B246" t="s">
        <v>1047</v>
      </c>
      <c r="C246" t="s">
        <v>970</v>
      </c>
      <c r="D246" t="s">
        <v>300</v>
      </c>
      <c r="E246" t="s">
        <v>933</v>
      </c>
      <c r="F246" s="4">
        <v>0</v>
      </c>
      <c r="G246" s="4">
        <v>0</v>
      </c>
      <c r="H246" s="4" t="s">
        <v>825</v>
      </c>
      <c r="I246" s="4" t="s">
        <v>825</v>
      </c>
      <c r="J246" s="4" t="s">
        <v>825</v>
      </c>
      <c r="K246" s="4" t="s">
        <v>825</v>
      </c>
      <c r="L246" s="4" t="s">
        <v>825</v>
      </c>
      <c r="M246" s="8">
        <f t="shared" si="3"/>
        <v>0</v>
      </c>
      <c r="N246" t="str" cm="1">
        <f t="array" ref="N246">IFERROR(INDEX(Water!$C$4:$C$47,MATCH(C246,Water!$A$4:$A$47,0),), "")</f>
        <v>Internal interconnectors delivering benefits in 2020-2025 (water)</v>
      </c>
    </row>
    <row r="247" spans="1:14">
      <c r="A247" t="s">
        <v>271</v>
      </c>
      <c r="B247" t="s">
        <v>1048</v>
      </c>
      <c r="C247" t="s">
        <v>972</v>
      </c>
      <c r="D247" t="s">
        <v>300</v>
      </c>
      <c r="E247" t="s">
        <v>933</v>
      </c>
      <c r="F247" s="4">
        <v>0</v>
      </c>
      <c r="G247" s="4">
        <v>0</v>
      </c>
      <c r="H247" s="4" t="s">
        <v>825</v>
      </c>
      <c r="I247" s="4" t="s">
        <v>825</v>
      </c>
      <c r="J247" s="4" t="s">
        <v>825</v>
      </c>
      <c r="K247" s="4" t="s">
        <v>825</v>
      </c>
      <c r="L247" s="4" t="s">
        <v>825</v>
      </c>
      <c r="M247" s="8">
        <f t="shared" si="3"/>
        <v>0</v>
      </c>
      <c r="N247" t="str" cm="1">
        <f t="array" ref="N247">IFERROR(INDEX(Water!$C$4:$C$47,MATCH(C247,Water!$A$4:$A$47,0),), "")</f>
        <v>Supply demand balance improvements delivering benefits starting from 2026 (water)</v>
      </c>
    </row>
    <row r="248" spans="1:14">
      <c r="A248" t="s">
        <v>271</v>
      </c>
      <c r="B248" t="s">
        <v>1049</v>
      </c>
      <c r="C248" t="s">
        <v>976</v>
      </c>
      <c r="D248" t="s">
        <v>300</v>
      </c>
      <c r="E248" t="s">
        <v>933</v>
      </c>
      <c r="F248" s="4">
        <v>0</v>
      </c>
      <c r="G248" s="4">
        <v>0</v>
      </c>
      <c r="H248" s="4" t="s">
        <v>825</v>
      </c>
      <c r="I248" s="4" t="s">
        <v>825</v>
      </c>
      <c r="J248" s="4" t="s">
        <v>825</v>
      </c>
      <c r="K248" s="4" t="s">
        <v>825</v>
      </c>
      <c r="L248" s="4" t="s">
        <v>825</v>
      </c>
      <c r="M248" s="8">
        <f t="shared" si="3"/>
        <v>0</v>
      </c>
      <c r="N248" t="str" cm="1">
        <f t="array" ref="N248">IFERROR(INDEX(Water!$C$4:$C$47,MATCH(C248,Water!$A$4:$A$47,0),), "")</f>
        <v/>
      </c>
    </row>
    <row r="249" spans="1:14">
      <c r="A249" t="s">
        <v>271</v>
      </c>
      <c r="B249" t="s">
        <v>1050</v>
      </c>
      <c r="C249" t="s">
        <v>978</v>
      </c>
      <c r="D249" t="s">
        <v>300</v>
      </c>
      <c r="E249" t="s">
        <v>933</v>
      </c>
      <c r="F249" s="4">
        <v>0</v>
      </c>
      <c r="G249" s="4">
        <v>0</v>
      </c>
      <c r="H249" s="4" t="s">
        <v>825</v>
      </c>
      <c r="I249" s="4" t="s">
        <v>825</v>
      </c>
      <c r="J249" s="4" t="s">
        <v>825</v>
      </c>
      <c r="K249" s="4" t="s">
        <v>825</v>
      </c>
      <c r="L249" s="4" t="s">
        <v>825</v>
      </c>
      <c r="M249" s="8">
        <f t="shared" si="3"/>
        <v>0</v>
      </c>
      <c r="N249" t="str" cm="1">
        <f t="array" ref="N249">IFERROR(INDEX(Water!$C$4:$C$47,MATCH(C249,Water!$A$4:$A$47,0),), "")</f>
        <v>Ignore as captured under 'Total metering expenditure'</v>
      </c>
    </row>
    <row r="250" spans="1:14">
      <c r="A250" t="s">
        <v>271</v>
      </c>
      <c r="B250" t="s">
        <v>1051</v>
      </c>
      <c r="C250" t="s">
        <v>980</v>
      </c>
      <c r="D250" t="s">
        <v>300</v>
      </c>
      <c r="E250" t="s">
        <v>933</v>
      </c>
      <c r="F250" s="4">
        <v>0</v>
      </c>
      <c r="G250" s="4">
        <v>0</v>
      </c>
      <c r="H250" s="4" t="s">
        <v>825</v>
      </c>
      <c r="I250" s="4" t="s">
        <v>825</v>
      </c>
      <c r="J250" s="4" t="s">
        <v>825</v>
      </c>
      <c r="K250" s="4" t="s">
        <v>825</v>
      </c>
      <c r="L250" s="4" t="s">
        <v>825</v>
      </c>
      <c r="M250" s="8">
        <f t="shared" si="3"/>
        <v>0</v>
      </c>
      <c r="N250" t="str" cm="1">
        <f t="array" ref="N250">IFERROR(INDEX(Water!$C$4:$C$47,MATCH(C250,Water!$A$4:$A$47,0),), "")</f>
        <v>Ignore as captured under 'Total metering expenditure'</v>
      </c>
    </row>
    <row r="251" spans="1:14">
      <c r="A251" t="s">
        <v>271</v>
      </c>
      <c r="B251" t="s">
        <v>1052</v>
      </c>
      <c r="C251" t="s">
        <v>982</v>
      </c>
      <c r="D251" t="s">
        <v>300</v>
      </c>
      <c r="E251" t="s">
        <v>933</v>
      </c>
      <c r="F251" s="4">
        <v>0</v>
      </c>
      <c r="G251" s="4">
        <v>0</v>
      </c>
      <c r="H251" s="4" t="s">
        <v>825</v>
      </c>
      <c r="I251" s="4" t="s">
        <v>825</v>
      </c>
      <c r="J251" s="4" t="s">
        <v>825</v>
      </c>
      <c r="K251" s="4" t="s">
        <v>825</v>
      </c>
      <c r="L251" s="4" t="s">
        <v>825</v>
      </c>
      <c r="M251" s="8">
        <f t="shared" si="3"/>
        <v>0</v>
      </c>
      <c r="N251" t="str" cm="1">
        <f t="array" ref="N251">IFERROR(INDEX(Water!$C$4:$C$47,MATCH(C251,Water!$A$4:$A$47,0),), "")</f>
        <v>Ignore as captured under 'Total metering expenditure'</v>
      </c>
    </row>
    <row r="252" spans="1:14">
      <c r="A252" t="s">
        <v>271</v>
      </c>
      <c r="B252" t="s">
        <v>1053</v>
      </c>
      <c r="C252" t="s">
        <v>984</v>
      </c>
      <c r="D252" t="s">
        <v>300</v>
      </c>
      <c r="E252" t="s">
        <v>933</v>
      </c>
      <c r="F252" s="4">
        <v>0</v>
      </c>
      <c r="G252" s="4">
        <v>0</v>
      </c>
      <c r="H252" s="4" t="s">
        <v>825</v>
      </c>
      <c r="I252" s="4" t="s">
        <v>825</v>
      </c>
      <c r="J252" s="4" t="s">
        <v>825</v>
      </c>
      <c r="K252" s="4" t="s">
        <v>825</v>
      </c>
      <c r="L252" s="4" t="s">
        <v>825</v>
      </c>
      <c r="M252" s="8">
        <f t="shared" si="3"/>
        <v>0</v>
      </c>
      <c r="N252" t="str" cm="1">
        <f t="array" ref="N252">IFERROR(INDEX(Water!$C$4:$C$47,MATCH(C252,Water!$A$4:$A$47,0),), "")</f>
        <v>Ignore as captured under 'Total metering expenditure'</v>
      </c>
    </row>
    <row r="253" spans="1:14">
      <c r="A253" t="s">
        <v>271</v>
      </c>
      <c r="B253" t="s">
        <v>1054</v>
      </c>
      <c r="C253" t="s">
        <v>986</v>
      </c>
      <c r="D253" t="s">
        <v>300</v>
      </c>
      <c r="E253" t="s">
        <v>933</v>
      </c>
      <c r="F253" s="4">
        <v>0</v>
      </c>
      <c r="G253" s="4">
        <v>0</v>
      </c>
      <c r="H253" s="4" t="s">
        <v>825</v>
      </c>
      <c r="I253" s="4" t="s">
        <v>825</v>
      </c>
      <c r="J253" s="4" t="s">
        <v>825</v>
      </c>
      <c r="K253" s="4" t="s">
        <v>825</v>
      </c>
      <c r="L253" s="4" t="s">
        <v>825</v>
      </c>
      <c r="M253" s="8">
        <f t="shared" si="3"/>
        <v>0</v>
      </c>
      <c r="N253" t="str" cm="1">
        <f t="array" ref="N253">IFERROR(INDEX(Water!$C$4:$C$47,MATCH(C253,Water!$A$4:$A$47,0),), "")</f>
        <v>Ignore as captured under 'Total metering expenditure'</v>
      </c>
    </row>
    <row r="254" spans="1:14">
      <c r="A254" t="s">
        <v>271</v>
      </c>
      <c r="B254" t="s">
        <v>1055</v>
      </c>
      <c r="C254" t="s">
        <v>988</v>
      </c>
      <c r="D254" t="s">
        <v>300</v>
      </c>
      <c r="E254" t="s">
        <v>933</v>
      </c>
      <c r="F254" s="4">
        <v>0</v>
      </c>
      <c r="G254" s="4">
        <v>0</v>
      </c>
      <c r="H254" s="4" t="s">
        <v>825</v>
      </c>
      <c r="I254" s="4" t="s">
        <v>825</v>
      </c>
      <c r="J254" s="4" t="s">
        <v>825</v>
      </c>
      <c r="K254" s="4" t="s">
        <v>825</v>
      </c>
      <c r="L254" s="4" t="s">
        <v>825</v>
      </c>
      <c r="M254" s="8">
        <f t="shared" si="3"/>
        <v>0</v>
      </c>
      <c r="N254" t="str" cm="1">
        <f t="array" ref="N254">IFERROR(INDEX(Water!$C$4:$C$47,MATCH(C254,Water!$A$4:$A$47,0),), "")</f>
        <v>Ignore as captured under 'Total metering expenditure'</v>
      </c>
    </row>
    <row r="255" spans="1:14">
      <c r="A255" t="s">
        <v>271</v>
      </c>
      <c r="B255" t="s">
        <v>1056</v>
      </c>
      <c r="C255" t="s">
        <v>990</v>
      </c>
      <c r="D255" t="s">
        <v>300</v>
      </c>
      <c r="E255" t="s">
        <v>933</v>
      </c>
      <c r="F255" s="4">
        <v>0</v>
      </c>
      <c r="G255" s="4">
        <v>0</v>
      </c>
      <c r="H255" s="4" t="s">
        <v>825</v>
      </c>
      <c r="I255" s="4" t="s">
        <v>825</v>
      </c>
      <c r="J255" s="4" t="s">
        <v>825</v>
      </c>
      <c r="K255" s="4" t="s">
        <v>825</v>
      </c>
      <c r="L255" s="4" t="s">
        <v>825</v>
      </c>
      <c r="M255" s="8">
        <f t="shared" si="3"/>
        <v>0</v>
      </c>
      <c r="N255" t="str" cm="1">
        <f t="array" ref="N255">IFERROR(INDEX(Water!$C$4:$C$47,MATCH(C255,Water!$A$4:$A$47,0),), "")</f>
        <v>Ignore as captured under 'Total metering expenditure'</v>
      </c>
    </row>
    <row r="256" spans="1:14">
      <c r="A256" t="s">
        <v>271</v>
      </c>
      <c r="B256" t="s">
        <v>1057</v>
      </c>
      <c r="C256" t="s">
        <v>992</v>
      </c>
      <c r="D256" t="s">
        <v>300</v>
      </c>
      <c r="E256" t="s">
        <v>933</v>
      </c>
      <c r="F256" s="4">
        <v>0</v>
      </c>
      <c r="G256" s="4">
        <v>0</v>
      </c>
      <c r="H256" s="4" t="s">
        <v>825</v>
      </c>
      <c r="I256" s="4" t="s">
        <v>825</v>
      </c>
      <c r="J256" s="4" t="s">
        <v>825</v>
      </c>
      <c r="K256" s="4" t="s">
        <v>825</v>
      </c>
      <c r="L256" s="4" t="s">
        <v>825</v>
      </c>
      <c r="M256" s="8">
        <f t="shared" si="3"/>
        <v>0</v>
      </c>
      <c r="N256" t="str" cm="1">
        <f t="array" ref="N256">IFERROR(INDEX(Water!$C$4:$C$47,MATCH(C256,Water!$A$4:$A$47,0),), "")</f>
        <v>Ignore as captured under 'Total metering expenditure'</v>
      </c>
    </row>
    <row r="257" spans="1:14">
      <c r="A257" t="s">
        <v>271</v>
      </c>
      <c r="B257" t="s">
        <v>1058</v>
      </c>
      <c r="C257" t="s">
        <v>994</v>
      </c>
      <c r="D257" t="s">
        <v>300</v>
      </c>
      <c r="E257" t="s">
        <v>933</v>
      </c>
      <c r="F257" s="4">
        <v>0</v>
      </c>
      <c r="G257" s="4">
        <v>0</v>
      </c>
      <c r="H257" s="4" t="s">
        <v>825</v>
      </c>
      <c r="I257" s="4" t="s">
        <v>825</v>
      </c>
      <c r="J257" s="4" t="s">
        <v>825</v>
      </c>
      <c r="K257" s="4" t="s">
        <v>825</v>
      </c>
      <c r="L257" s="4" t="s">
        <v>825</v>
      </c>
      <c r="M257" s="8">
        <f t="shared" si="3"/>
        <v>0</v>
      </c>
      <c r="N257" t="str" cm="1">
        <f t="array" ref="N257">IFERROR(INDEX(Water!$C$4:$C$47,MATCH(C257,Water!$A$4:$A$47,0),), "")</f>
        <v>Ignore as captured under 'Total metering expenditure'</v>
      </c>
    </row>
    <row r="258" spans="1:14">
      <c r="A258" t="s">
        <v>271</v>
      </c>
      <c r="B258" t="s">
        <v>1059</v>
      </c>
      <c r="C258" t="s">
        <v>996</v>
      </c>
      <c r="D258" t="s">
        <v>300</v>
      </c>
      <c r="E258" t="s">
        <v>933</v>
      </c>
      <c r="F258" s="4">
        <v>0</v>
      </c>
      <c r="G258" s="4">
        <v>0</v>
      </c>
      <c r="H258" s="4" t="s">
        <v>825</v>
      </c>
      <c r="I258" s="4" t="s">
        <v>825</v>
      </c>
      <c r="J258" s="4" t="s">
        <v>825</v>
      </c>
      <c r="K258" s="4" t="s">
        <v>825</v>
      </c>
      <c r="L258" s="4" t="s">
        <v>825</v>
      </c>
      <c r="M258" s="8">
        <f t="shared" si="3"/>
        <v>0</v>
      </c>
      <c r="N258" t="str" cm="1">
        <f t="array" ref="N258">IFERROR(INDEX(Water!$C$4:$C$47,MATCH(C258,Water!$A$4:$A$47,0),), "")</f>
        <v>Ignore as captured under 'Total metering expenditure'</v>
      </c>
    </row>
    <row r="259" spans="1:14">
      <c r="A259" t="s">
        <v>271</v>
      </c>
      <c r="B259" t="s">
        <v>1060</v>
      </c>
      <c r="C259" t="s">
        <v>998</v>
      </c>
      <c r="D259" t="s">
        <v>300</v>
      </c>
      <c r="E259" t="s">
        <v>933</v>
      </c>
      <c r="F259" s="4">
        <v>0</v>
      </c>
      <c r="G259" s="4">
        <v>0</v>
      </c>
      <c r="H259" s="4" t="s">
        <v>825</v>
      </c>
      <c r="I259" s="4" t="s">
        <v>825</v>
      </c>
      <c r="J259" s="4" t="s">
        <v>825</v>
      </c>
      <c r="K259" s="4" t="s">
        <v>825</v>
      </c>
      <c r="L259" s="4" t="s">
        <v>825</v>
      </c>
      <c r="M259" s="8">
        <f t="shared" si="3"/>
        <v>0</v>
      </c>
      <c r="N259" t="str" cm="1">
        <f t="array" ref="N259">IFERROR(INDEX(Water!$C$4:$C$47,MATCH(C259,Water!$A$4:$A$47,0),), "")</f>
        <v>Total metering expenditure  (water)</v>
      </c>
    </row>
    <row r="260" spans="1:14">
      <c r="A260" t="s">
        <v>271</v>
      </c>
      <c r="B260" t="s">
        <v>1061</v>
      </c>
      <c r="C260" t="s">
        <v>1000</v>
      </c>
      <c r="D260" t="s">
        <v>300</v>
      </c>
      <c r="E260" t="s">
        <v>933</v>
      </c>
      <c r="F260" s="4">
        <v>0</v>
      </c>
      <c r="G260" s="4">
        <v>0</v>
      </c>
      <c r="H260" s="4" t="s">
        <v>825</v>
      </c>
      <c r="I260" s="4" t="s">
        <v>825</v>
      </c>
      <c r="J260" s="4" t="s">
        <v>825</v>
      </c>
      <c r="K260" s="4" t="s">
        <v>825</v>
      </c>
      <c r="L260" s="4" t="s">
        <v>825</v>
      </c>
      <c r="M260" s="8">
        <f t="shared" si="3"/>
        <v>0</v>
      </c>
      <c r="N260" t="str" cm="1">
        <f t="array" ref="N260">IFERROR(INDEX(Water!$C$4:$C$47,MATCH(C260,Water!$A$4:$A$47,0),), "")</f>
        <v>Improvments to taste, odour and colour (water)</v>
      </c>
    </row>
    <row r="261" spans="1:14">
      <c r="A261" t="s">
        <v>271</v>
      </c>
      <c r="B261" t="s">
        <v>1062</v>
      </c>
      <c r="C261" t="s">
        <v>1002</v>
      </c>
      <c r="D261" t="s">
        <v>300</v>
      </c>
      <c r="E261" t="s">
        <v>933</v>
      </c>
      <c r="F261" s="4">
        <v>0</v>
      </c>
      <c r="G261" s="4">
        <v>0</v>
      </c>
      <c r="H261" s="4" t="s">
        <v>825</v>
      </c>
      <c r="I261" s="4" t="s">
        <v>825</v>
      </c>
      <c r="J261" s="4" t="s">
        <v>825</v>
      </c>
      <c r="K261" s="4" t="s">
        <v>825</v>
      </c>
      <c r="L261" s="4" t="s">
        <v>825</v>
      </c>
      <c r="M261" s="8">
        <f t="shared" si="3"/>
        <v>0</v>
      </c>
      <c r="N261" t="str" cm="1">
        <f t="array" ref="N261">IFERROR(INDEX(Water!$C$4:$C$47,MATCH(C261,Water!$A$4:$A$47,0),), "")</f>
        <v>Improvments to taste, odour and colour (water)</v>
      </c>
    </row>
    <row r="262" spans="1:14">
      <c r="A262" t="s">
        <v>271</v>
      </c>
      <c r="B262" t="s">
        <v>1063</v>
      </c>
      <c r="C262" t="s">
        <v>1004</v>
      </c>
      <c r="D262" t="s">
        <v>300</v>
      </c>
      <c r="E262" t="s">
        <v>933</v>
      </c>
      <c r="F262" s="4">
        <v>0</v>
      </c>
      <c r="G262" s="4">
        <v>0</v>
      </c>
      <c r="H262" s="4" t="s">
        <v>825</v>
      </c>
      <c r="I262" s="4" t="s">
        <v>825</v>
      </c>
      <c r="J262" s="4" t="s">
        <v>825</v>
      </c>
      <c r="K262" s="4" t="s">
        <v>825</v>
      </c>
      <c r="L262" s="4" t="s">
        <v>825</v>
      </c>
      <c r="M262" s="8">
        <f t="shared" ref="M262:M325" si="4">SUM(G262)</f>
        <v>0</v>
      </c>
      <c r="N262" t="str" cm="1">
        <f t="array" ref="N262">IFERROR(INDEX(Water!$C$4:$C$47,MATCH(C262,Water!$A$4:$A$47,0),), "")</f>
        <v>Addressing raw water deterioration (total) (water)</v>
      </c>
    </row>
    <row r="263" spans="1:14">
      <c r="A263" t="s">
        <v>271</v>
      </c>
      <c r="B263" t="s">
        <v>1064</v>
      </c>
      <c r="C263" t="s">
        <v>1006</v>
      </c>
      <c r="D263" t="s">
        <v>300</v>
      </c>
      <c r="E263" t="s">
        <v>933</v>
      </c>
      <c r="F263" s="4">
        <v>0</v>
      </c>
      <c r="G263" s="4">
        <v>0</v>
      </c>
      <c r="H263" s="4" t="s">
        <v>825</v>
      </c>
      <c r="I263" s="4" t="s">
        <v>825</v>
      </c>
      <c r="J263" s="4" t="s">
        <v>825</v>
      </c>
      <c r="K263" s="4" t="s">
        <v>825</v>
      </c>
      <c r="L263" s="4" t="s">
        <v>825</v>
      </c>
      <c r="M263" s="8">
        <f t="shared" si="4"/>
        <v>0</v>
      </c>
      <c r="N263" t="str" cm="1">
        <f t="array" ref="N263">IFERROR(INDEX(Water!$C$4:$C$47,MATCH(C263,Water!$A$4:$A$47,0),), "")</f>
        <v>Addressing raw water deterioration (total) (water)</v>
      </c>
    </row>
    <row r="264" spans="1:14">
      <c r="A264" t="s">
        <v>271</v>
      </c>
      <c r="B264" t="s">
        <v>1065</v>
      </c>
      <c r="C264" t="s">
        <v>1008</v>
      </c>
      <c r="D264" t="s">
        <v>300</v>
      </c>
      <c r="E264" t="s">
        <v>933</v>
      </c>
      <c r="F264" s="4">
        <v>0</v>
      </c>
      <c r="G264" s="4">
        <v>0</v>
      </c>
      <c r="H264" s="4" t="s">
        <v>825</v>
      </c>
      <c r="I264" s="4" t="s">
        <v>825</v>
      </c>
      <c r="J264" s="4" t="s">
        <v>825</v>
      </c>
      <c r="K264" s="4" t="s">
        <v>825</v>
      </c>
      <c r="L264" s="4" t="s">
        <v>825</v>
      </c>
      <c r="M264" s="8">
        <f t="shared" si="4"/>
        <v>0</v>
      </c>
      <c r="N264" t="str" cm="1">
        <f t="array" ref="N264">IFERROR(INDEX(Water!$C$4:$C$47,MATCH(C264,Water!$A$4:$A$47,0),), "")</f>
        <v>Meeting lead standards (Total) (water)</v>
      </c>
    </row>
    <row r="265" spans="1:14">
      <c r="A265" t="s">
        <v>271</v>
      </c>
      <c r="B265" t="s">
        <v>1066</v>
      </c>
      <c r="C265" t="s">
        <v>1067</v>
      </c>
      <c r="D265" t="s">
        <v>300</v>
      </c>
      <c r="E265" t="s">
        <v>933</v>
      </c>
      <c r="F265" s="4">
        <v>0</v>
      </c>
      <c r="G265" s="4">
        <v>0</v>
      </c>
      <c r="H265" s="4" t="s">
        <v>825</v>
      </c>
      <c r="I265" s="4" t="s">
        <v>825</v>
      </c>
      <c r="J265" s="4" t="s">
        <v>825</v>
      </c>
      <c r="K265" s="4" t="s">
        <v>825</v>
      </c>
      <c r="L265" s="4" t="s">
        <v>825</v>
      </c>
      <c r="M265" s="8">
        <f t="shared" si="4"/>
        <v>0</v>
      </c>
      <c r="N265" t="str" cm="1">
        <f t="array" ref="N265">IFERROR(INDEX(Water!$C$4:$C$47,MATCH(C265,Water!$A$4:$A$47,0),), "")</f>
        <v/>
      </c>
    </row>
    <row r="266" spans="1:14">
      <c r="A266" t="s">
        <v>271</v>
      </c>
      <c r="B266" t="s">
        <v>1068</v>
      </c>
      <c r="C266" t="s">
        <v>1012</v>
      </c>
      <c r="D266" t="s">
        <v>300</v>
      </c>
      <c r="E266" t="s">
        <v>933</v>
      </c>
      <c r="F266" s="4">
        <v>0</v>
      </c>
      <c r="G266" s="4">
        <v>0</v>
      </c>
      <c r="H266" s="4" t="s">
        <v>825</v>
      </c>
      <c r="I266" s="4" t="s">
        <v>825</v>
      </c>
      <c r="J266" s="4" t="s">
        <v>825</v>
      </c>
      <c r="K266" s="4" t="s">
        <v>825</v>
      </c>
      <c r="L266" s="4" t="s">
        <v>825</v>
      </c>
      <c r="M266" s="8">
        <f t="shared" si="4"/>
        <v>0</v>
      </c>
      <c r="N266" t="str" cm="1">
        <f t="array" ref="N266">IFERROR(INDEX(Water!$C$4:$C$47,MATCH(C266,Water!$A$4:$A$47,0),), "")</f>
        <v>Meeting lead standards (Total) (water)</v>
      </c>
    </row>
    <row r="267" spans="1:14">
      <c r="A267" t="s">
        <v>271</v>
      </c>
      <c r="B267" t="s">
        <v>1069</v>
      </c>
      <c r="C267" t="s">
        <v>1014</v>
      </c>
      <c r="D267" t="s">
        <v>300</v>
      </c>
      <c r="E267" t="s">
        <v>933</v>
      </c>
      <c r="F267" s="4">
        <v>0</v>
      </c>
      <c r="G267" s="4">
        <v>0</v>
      </c>
      <c r="H267" s="4" t="s">
        <v>825</v>
      </c>
      <c r="I267" s="4" t="s">
        <v>825</v>
      </c>
      <c r="J267" s="4" t="s">
        <v>825</v>
      </c>
      <c r="K267" s="4" t="s">
        <v>825</v>
      </c>
      <c r="L267" s="4" t="s">
        <v>825</v>
      </c>
      <c r="M267" s="8">
        <f t="shared" si="4"/>
        <v>0</v>
      </c>
      <c r="N267" t="str" cm="1">
        <f t="array" ref="N267">IFERROR(INDEX(Water!$C$4:$C$47,MATCH(C267,Water!$A$4:$A$47,0),), "")</f>
        <v>Meeting lead standards (Total) (water)</v>
      </c>
    </row>
    <row r="268" spans="1:14">
      <c r="A268" t="s">
        <v>271</v>
      </c>
      <c r="B268" t="s">
        <v>1070</v>
      </c>
      <c r="C268" t="s">
        <v>1016</v>
      </c>
      <c r="D268" t="s">
        <v>300</v>
      </c>
      <c r="E268" t="s">
        <v>933</v>
      </c>
      <c r="F268" s="4">
        <v>0</v>
      </c>
      <c r="G268" s="4">
        <v>0</v>
      </c>
      <c r="H268" s="4" t="s">
        <v>825</v>
      </c>
      <c r="I268" s="4" t="s">
        <v>825</v>
      </c>
      <c r="J268" s="4" t="s">
        <v>825</v>
      </c>
      <c r="K268" s="4" t="s">
        <v>825</v>
      </c>
      <c r="L268" s="4" t="s">
        <v>825</v>
      </c>
      <c r="M268" s="8">
        <f t="shared" si="4"/>
        <v>0</v>
      </c>
      <c r="N268" t="str" cm="1">
        <f t="array" ref="N268">IFERROR(INDEX(Water!$C$4:$C$47,MATCH(C268,Water!$A$4:$A$47,0),), "")</f>
        <v>Meeting lead standards (Total) (water)</v>
      </c>
    </row>
    <row r="269" spans="1:14">
      <c r="A269" t="s">
        <v>271</v>
      </c>
      <c r="B269" t="s">
        <v>1071</v>
      </c>
      <c r="C269" t="s">
        <v>1018</v>
      </c>
      <c r="D269" t="s">
        <v>300</v>
      </c>
      <c r="E269" t="s">
        <v>933</v>
      </c>
      <c r="F269" s="4">
        <v>0</v>
      </c>
      <c r="G269" s="4">
        <v>0</v>
      </c>
      <c r="H269" s="4" t="s">
        <v>825</v>
      </c>
      <c r="I269" s="4" t="s">
        <v>825</v>
      </c>
      <c r="J269" s="4" t="s">
        <v>825</v>
      </c>
      <c r="K269" s="4" t="s">
        <v>825</v>
      </c>
      <c r="L269" s="4" t="s">
        <v>825</v>
      </c>
      <c r="M269" s="8">
        <f t="shared" si="4"/>
        <v>0</v>
      </c>
      <c r="N269" t="str" cm="1">
        <f t="array" ref="N269">IFERROR(INDEX(Water!$C$4:$C$47,MATCH(C269,Water!$A$4:$A$47,0),), "")</f>
        <v>Enhancing resilience to low probability high consequence events (water)</v>
      </c>
    </row>
    <row r="270" spans="1:14">
      <c r="A270" t="s">
        <v>271</v>
      </c>
      <c r="B270" t="s">
        <v>1072</v>
      </c>
      <c r="C270" t="s">
        <v>1020</v>
      </c>
      <c r="D270" t="s">
        <v>300</v>
      </c>
      <c r="E270" t="s">
        <v>933</v>
      </c>
      <c r="F270" s="4">
        <v>0</v>
      </c>
      <c r="G270" s="4">
        <v>0</v>
      </c>
      <c r="H270" s="4" t="s">
        <v>825</v>
      </c>
      <c r="I270" s="4" t="s">
        <v>825</v>
      </c>
      <c r="J270" s="4" t="s">
        <v>825</v>
      </c>
      <c r="K270" s="4" t="s">
        <v>825</v>
      </c>
      <c r="L270" s="4" t="s">
        <v>825</v>
      </c>
      <c r="M270" s="8">
        <f t="shared" si="4"/>
        <v>0</v>
      </c>
      <c r="N270" t="str" cm="1">
        <f t="array" ref="N270">IFERROR(INDEX(Water!$C$4:$C$47,MATCH(C270,Water!$A$4:$A$47,0),), "")</f>
        <v>Security - SEMD (water)</v>
      </c>
    </row>
    <row r="271" spans="1:14">
      <c r="A271" t="s">
        <v>271</v>
      </c>
      <c r="B271" t="s">
        <v>1073</v>
      </c>
      <c r="C271" t="s">
        <v>1022</v>
      </c>
      <c r="D271" t="s">
        <v>300</v>
      </c>
      <c r="E271" t="s">
        <v>933</v>
      </c>
      <c r="F271" s="4">
        <v>0</v>
      </c>
      <c r="G271" s="4">
        <v>0</v>
      </c>
      <c r="H271" s="4" t="s">
        <v>825</v>
      </c>
      <c r="I271" s="4" t="s">
        <v>825</v>
      </c>
      <c r="J271" s="4" t="s">
        <v>825</v>
      </c>
      <c r="K271" s="4" t="s">
        <v>825</v>
      </c>
      <c r="L271" s="4" t="s">
        <v>825</v>
      </c>
      <c r="M271" s="8">
        <f t="shared" si="4"/>
        <v>0</v>
      </c>
      <c r="N271" t="str" cm="1">
        <f t="array" ref="N271">IFERROR(INDEX(Water!$C$4:$C$47,MATCH(C271,Water!$A$4:$A$47,0),), "")</f>
        <v>Security - Non-SEMD (water)</v>
      </c>
    </row>
    <row r="272" spans="1:14">
      <c r="A272" t="s">
        <v>271</v>
      </c>
      <c r="B272" t="s">
        <v>1074</v>
      </c>
      <c r="C272" t="s">
        <v>1024</v>
      </c>
      <c r="D272" t="s">
        <v>300</v>
      </c>
      <c r="E272" t="s">
        <v>933</v>
      </c>
      <c r="F272" s="4">
        <v>0</v>
      </c>
      <c r="G272" s="4">
        <v>0</v>
      </c>
      <c r="H272" s="4" t="s">
        <v>825</v>
      </c>
      <c r="I272" s="4" t="s">
        <v>825</v>
      </c>
      <c r="J272" s="4" t="s">
        <v>825</v>
      </c>
      <c r="K272" s="4" t="s">
        <v>825</v>
      </c>
      <c r="L272" s="4" t="s">
        <v>825</v>
      </c>
      <c r="M272" s="8">
        <f t="shared" si="4"/>
        <v>0</v>
      </c>
      <c r="N272" t="str" cm="1">
        <f t="array" ref="N272">IFERROR(INDEX(Water!$C$4:$C$47,MATCH(C272,Water!$A$4:$A$47,0),), "")</f>
        <v>N/A</v>
      </c>
    </row>
    <row r="273" spans="1:14">
      <c r="A273" t="s">
        <v>271</v>
      </c>
      <c r="B273" t="s">
        <v>1075</v>
      </c>
      <c r="C273" t="s">
        <v>1076</v>
      </c>
      <c r="D273" t="s">
        <v>300</v>
      </c>
      <c r="E273" t="s">
        <v>933</v>
      </c>
      <c r="F273" s="4">
        <v>0</v>
      </c>
      <c r="G273" s="4">
        <v>0</v>
      </c>
      <c r="H273" s="4" t="s">
        <v>825</v>
      </c>
      <c r="I273" s="4" t="s">
        <v>825</v>
      </c>
      <c r="J273" s="4" t="s">
        <v>825</v>
      </c>
      <c r="K273" s="4" t="s">
        <v>825</v>
      </c>
      <c r="L273" s="4" t="s">
        <v>825</v>
      </c>
      <c r="M273" s="8">
        <f t="shared" si="4"/>
        <v>0</v>
      </c>
      <c r="N273" t="str" cm="1">
        <f t="array" ref="N273">IFERROR(INDEX(Water!$C$4:$C$47,MATCH(C273,Water!$A$4:$A$47,0),), "")</f>
        <v/>
      </c>
    </row>
    <row r="274" spans="1:14">
      <c r="A274" t="s">
        <v>271</v>
      </c>
      <c r="B274" t="s">
        <v>1077</v>
      </c>
      <c r="C274" t="s">
        <v>1078</v>
      </c>
      <c r="D274" t="s">
        <v>300</v>
      </c>
      <c r="E274" t="s">
        <v>933</v>
      </c>
      <c r="F274" s="4">
        <v>0</v>
      </c>
      <c r="G274" s="4">
        <v>0</v>
      </c>
      <c r="H274" s="4" t="s">
        <v>825</v>
      </c>
      <c r="I274" s="4" t="s">
        <v>825</v>
      </c>
      <c r="J274" s="4" t="s">
        <v>825</v>
      </c>
      <c r="K274" s="4" t="s">
        <v>825</v>
      </c>
      <c r="L274" s="4" t="s">
        <v>825</v>
      </c>
      <c r="M274" s="8">
        <f t="shared" si="4"/>
        <v>0</v>
      </c>
      <c r="N274" t="str" cm="1">
        <f t="array" ref="N274">IFERROR(INDEX(Water!$C$4:$C$47,MATCH(C274,Water!$A$4:$A$47,0),), "")</f>
        <v/>
      </c>
    </row>
    <row r="275" spans="1:14">
      <c r="A275" t="s">
        <v>271</v>
      </c>
      <c r="B275" t="s">
        <v>1079</v>
      </c>
      <c r="C275" t="s">
        <v>1080</v>
      </c>
      <c r="D275" t="s">
        <v>300</v>
      </c>
      <c r="E275" t="s">
        <v>933</v>
      </c>
      <c r="F275" s="4">
        <v>0</v>
      </c>
      <c r="G275" s="4">
        <v>0</v>
      </c>
      <c r="H275" s="4" t="s">
        <v>825</v>
      </c>
      <c r="I275" s="4" t="s">
        <v>825</v>
      </c>
      <c r="J275" s="4" t="s">
        <v>825</v>
      </c>
      <c r="K275" s="4" t="s">
        <v>825</v>
      </c>
      <c r="L275" s="4" t="s">
        <v>825</v>
      </c>
      <c r="M275" s="8">
        <f t="shared" si="4"/>
        <v>0</v>
      </c>
      <c r="N275" t="str" cm="1">
        <f t="array" ref="N275">IFERROR(INDEX(Water!$C$4:$C$47,MATCH(C275,Water!$A$4:$A$47,0),), "")</f>
        <v/>
      </c>
    </row>
    <row r="276" spans="1:14">
      <c r="A276" t="s">
        <v>271</v>
      </c>
      <c r="B276" t="s">
        <v>1081</v>
      </c>
      <c r="C276" t="s">
        <v>1082</v>
      </c>
      <c r="D276" t="s">
        <v>300</v>
      </c>
      <c r="E276" t="s">
        <v>933</v>
      </c>
      <c r="F276" s="4">
        <v>0</v>
      </c>
      <c r="G276" s="4">
        <v>0</v>
      </c>
      <c r="H276" s="4" t="s">
        <v>825</v>
      </c>
      <c r="I276" s="4" t="s">
        <v>825</v>
      </c>
      <c r="J276" s="4" t="s">
        <v>825</v>
      </c>
      <c r="K276" s="4" t="s">
        <v>825</v>
      </c>
      <c r="L276" s="4" t="s">
        <v>825</v>
      </c>
      <c r="M276" s="8">
        <f t="shared" si="4"/>
        <v>0</v>
      </c>
      <c r="N276" t="str" cm="1">
        <f t="array" ref="N276">IFERROR(INDEX(Water!$C$4:$C$47,MATCH(C276,Water!$A$4:$A$47,0),), "")</f>
        <v/>
      </c>
    </row>
    <row r="277" spans="1:14">
      <c r="A277" t="s">
        <v>271</v>
      </c>
      <c r="B277" t="s">
        <v>1083</v>
      </c>
      <c r="C277" t="s">
        <v>1084</v>
      </c>
      <c r="D277" t="s">
        <v>300</v>
      </c>
      <c r="E277" t="s">
        <v>933</v>
      </c>
      <c r="F277" s="4">
        <v>0</v>
      </c>
      <c r="G277" s="4">
        <v>0</v>
      </c>
      <c r="H277" s="4" t="s">
        <v>825</v>
      </c>
      <c r="I277" s="4" t="s">
        <v>825</v>
      </c>
      <c r="J277" s="4" t="s">
        <v>825</v>
      </c>
      <c r="K277" s="4" t="s">
        <v>825</v>
      </c>
      <c r="L277" s="4" t="s">
        <v>825</v>
      </c>
      <c r="M277" s="8">
        <f t="shared" si="4"/>
        <v>0</v>
      </c>
      <c r="N277" t="str" cm="1">
        <f t="array" ref="N277">IFERROR(INDEX(Water!$C$4:$C$47,MATCH(C277,Water!$A$4:$A$47,0),), "")</f>
        <v/>
      </c>
    </row>
    <row r="278" spans="1:14">
      <c r="A278" t="s">
        <v>271</v>
      </c>
      <c r="B278" t="s">
        <v>1085</v>
      </c>
      <c r="C278" t="s">
        <v>1086</v>
      </c>
      <c r="D278" t="s">
        <v>300</v>
      </c>
      <c r="E278" t="s">
        <v>933</v>
      </c>
      <c r="F278" s="4">
        <v>0</v>
      </c>
      <c r="G278" s="4">
        <v>0</v>
      </c>
      <c r="H278" s="15" t="s">
        <v>825</v>
      </c>
      <c r="I278" s="15" t="s">
        <v>825</v>
      </c>
      <c r="J278" s="15" t="s">
        <v>825</v>
      </c>
      <c r="K278" s="15" t="s">
        <v>825</v>
      </c>
      <c r="L278" s="15" t="s">
        <v>825</v>
      </c>
      <c r="M278" s="8">
        <f t="shared" si="4"/>
        <v>0</v>
      </c>
      <c r="N278" t="str" cm="1">
        <f t="array" ref="N278">IFERROR(INDEX(Water!$C$4:$C$47,MATCH(C278,Water!$A$4:$A$47,0),), "")</f>
        <v/>
      </c>
    </row>
    <row r="279" spans="1:14">
      <c r="A279" t="s">
        <v>271</v>
      </c>
      <c r="B279" t="s">
        <v>1087</v>
      </c>
      <c r="C279" t="s">
        <v>1088</v>
      </c>
      <c r="D279" t="s">
        <v>300</v>
      </c>
      <c r="E279" t="s">
        <v>933</v>
      </c>
      <c r="F279" s="4">
        <v>0</v>
      </c>
      <c r="G279" s="4">
        <v>0</v>
      </c>
      <c r="H279" s="15" t="s">
        <v>825</v>
      </c>
      <c r="I279" s="15" t="s">
        <v>825</v>
      </c>
      <c r="J279" s="15" t="s">
        <v>825</v>
      </c>
      <c r="K279" s="15" t="s">
        <v>825</v>
      </c>
      <c r="L279" s="15" t="s">
        <v>825</v>
      </c>
      <c r="M279" s="8">
        <f t="shared" si="4"/>
        <v>0</v>
      </c>
      <c r="N279" t="str" cm="1">
        <f t="array" ref="N279">IFERROR(INDEX(Water!$C$4:$C$47,MATCH(C279,Water!$A$4:$A$47,0),), "")</f>
        <v/>
      </c>
    </row>
    <row r="280" spans="1:14">
      <c r="A280" t="s">
        <v>271</v>
      </c>
      <c r="B280" t="s">
        <v>1089</v>
      </c>
      <c r="C280" t="s">
        <v>1090</v>
      </c>
      <c r="D280" t="s">
        <v>300</v>
      </c>
      <c r="E280" t="s">
        <v>933</v>
      </c>
      <c r="F280" s="4">
        <v>0</v>
      </c>
      <c r="G280" s="4">
        <v>0</v>
      </c>
      <c r="H280" s="15" t="s">
        <v>825</v>
      </c>
      <c r="I280" s="15" t="s">
        <v>825</v>
      </c>
      <c r="J280" s="15" t="s">
        <v>825</v>
      </c>
      <c r="K280" s="15" t="s">
        <v>825</v>
      </c>
      <c r="L280" s="15" t="s">
        <v>825</v>
      </c>
      <c r="M280" s="8">
        <f t="shared" si="4"/>
        <v>0</v>
      </c>
      <c r="N280" t="str" cm="1">
        <f t="array" ref="N280">IFERROR(INDEX(Water!$C$4:$C$47,MATCH(C280,Water!$A$4:$A$47,0),), "")</f>
        <v/>
      </c>
    </row>
    <row r="281" spans="1:14">
      <c r="A281" t="s">
        <v>271</v>
      </c>
      <c r="B281" t="s">
        <v>1091</v>
      </c>
      <c r="C281" t="s">
        <v>1092</v>
      </c>
      <c r="D281" t="s">
        <v>300</v>
      </c>
      <c r="E281" t="s">
        <v>933</v>
      </c>
      <c r="F281" s="4">
        <v>0</v>
      </c>
      <c r="G281" s="4">
        <v>0</v>
      </c>
      <c r="H281" s="15" t="s">
        <v>825</v>
      </c>
      <c r="I281" s="15" t="s">
        <v>825</v>
      </c>
      <c r="J281" s="15" t="s">
        <v>825</v>
      </c>
      <c r="K281" s="15" t="s">
        <v>825</v>
      </c>
      <c r="L281" s="15" t="s">
        <v>825</v>
      </c>
      <c r="M281" s="8">
        <f t="shared" si="4"/>
        <v>0</v>
      </c>
      <c r="N281" t="str" cm="1">
        <f t="array" ref="N281">IFERROR(INDEX(Water!$C$4:$C$47,MATCH(C281,Water!$A$4:$A$47,0),), "")</f>
        <v/>
      </c>
    </row>
    <row r="282" spans="1:14">
      <c r="A282" t="s">
        <v>271</v>
      </c>
      <c r="B282" t="s">
        <v>1093</v>
      </c>
      <c r="C282" t="s">
        <v>1094</v>
      </c>
      <c r="D282" t="s">
        <v>300</v>
      </c>
      <c r="E282" t="s">
        <v>933</v>
      </c>
      <c r="F282" s="4">
        <v>0</v>
      </c>
      <c r="G282" s="4">
        <v>0</v>
      </c>
      <c r="H282" s="15" t="s">
        <v>825</v>
      </c>
      <c r="I282" s="15" t="s">
        <v>825</v>
      </c>
      <c r="J282" s="15" t="s">
        <v>825</v>
      </c>
      <c r="K282" s="15" t="s">
        <v>825</v>
      </c>
      <c r="L282" s="15" t="s">
        <v>825</v>
      </c>
      <c r="M282" s="8">
        <f t="shared" si="4"/>
        <v>0</v>
      </c>
      <c r="N282" t="str" cm="1">
        <f t="array" ref="N282">IFERROR(INDEX(Water!$C$4:$C$47,MATCH(C282,Water!$A$4:$A$47,0),), "")</f>
        <v/>
      </c>
    </row>
    <row r="283" spans="1:14">
      <c r="A283" t="s">
        <v>271</v>
      </c>
      <c r="B283" t="s">
        <v>1095</v>
      </c>
      <c r="C283" t="s">
        <v>1096</v>
      </c>
      <c r="D283" t="s">
        <v>300</v>
      </c>
      <c r="E283" t="s">
        <v>933</v>
      </c>
      <c r="F283" s="4">
        <v>0</v>
      </c>
      <c r="G283" s="4">
        <v>0</v>
      </c>
      <c r="H283" s="15" t="s">
        <v>825</v>
      </c>
      <c r="I283" s="15" t="s">
        <v>825</v>
      </c>
      <c r="J283" s="15" t="s">
        <v>825</v>
      </c>
      <c r="K283" s="15" t="s">
        <v>825</v>
      </c>
      <c r="L283" s="15" t="s">
        <v>825</v>
      </c>
      <c r="M283" s="8">
        <f t="shared" si="4"/>
        <v>0</v>
      </c>
      <c r="N283" t="str" cm="1">
        <f t="array" ref="N283">IFERROR(INDEX(Water!$C$4:$C$47,MATCH(C283,Water!$A$4:$A$47,0),), "")</f>
        <v/>
      </c>
    </row>
    <row r="284" spans="1:14">
      <c r="A284" t="s">
        <v>271</v>
      </c>
      <c r="B284" t="s">
        <v>1097</v>
      </c>
      <c r="C284" t="s">
        <v>1098</v>
      </c>
      <c r="D284" t="s">
        <v>300</v>
      </c>
      <c r="E284" t="s">
        <v>933</v>
      </c>
      <c r="F284" s="4">
        <v>0</v>
      </c>
      <c r="G284" s="4">
        <v>0</v>
      </c>
      <c r="H284" s="15" t="s">
        <v>825</v>
      </c>
      <c r="I284" s="15" t="s">
        <v>825</v>
      </c>
      <c r="J284" s="15" t="s">
        <v>825</v>
      </c>
      <c r="K284" s="15" t="s">
        <v>825</v>
      </c>
      <c r="L284" s="15" t="s">
        <v>825</v>
      </c>
      <c r="M284" s="8">
        <f t="shared" si="4"/>
        <v>0</v>
      </c>
      <c r="N284" t="str" cm="1">
        <f t="array" ref="N284">IFERROR(INDEX(Water!$C$4:$C$47,MATCH(C284,Water!$A$4:$A$47,0),), "")</f>
        <v/>
      </c>
    </row>
    <row r="285" spans="1:14">
      <c r="A285" t="s">
        <v>271</v>
      </c>
      <c r="B285" t="s">
        <v>1099</v>
      </c>
      <c r="C285" t="s">
        <v>936</v>
      </c>
      <c r="D285" t="s">
        <v>300</v>
      </c>
      <c r="E285" t="s">
        <v>933</v>
      </c>
      <c r="F285" s="4">
        <v>0</v>
      </c>
      <c r="G285" s="4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8">
        <f t="shared" si="4"/>
        <v>0</v>
      </c>
      <c r="N285" t="str" cm="1">
        <f t="array" ref="N285">IFERROR(INDEX(Water!$C$4:$C$47,MATCH(C285,Water!$A$4:$A$47,0),), "")</f>
        <v>Ecological improvements at abstractions (water)</v>
      </c>
    </row>
    <row r="286" spans="1:14">
      <c r="A286" t="s">
        <v>271</v>
      </c>
      <c r="B286" t="s">
        <v>1100</v>
      </c>
      <c r="C286" t="s">
        <v>938</v>
      </c>
      <c r="D286" t="s">
        <v>300</v>
      </c>
      <c r="E286" t="s">
        <v>933</v>
      </c>
      <c r="F286" s="4">
        <v>0</v>
      </c>
      <c r="G286" s="4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8">
        <f t="shared" si="4"/>
        <v>0</v>
      </c>
      <c r="N286" t="str" cm="1">
        <f t="array" ref="N286">IFERROR(INDEX(Water!$C$4:$C$47,MATCH(C286,Water!$A$4:$A$47,0),), "")</f>
        <v>Eels Regulations (measures at intakes) (water)</v>
      </c>
    </row>
    <row r="287" spans="1:14">
      <c r="A287" t="s">
        <v>271</v>
      </c>
      <c r="B287" t="s">
        <v>1101</v>
      </c>
      <c r="C287" t="s">
        <v>940</v>
      </c>
      <c r="D287" t="s">
        <v>300</v>
      </c>
      <c r="E287" t="s">
        <v>933</v>
      </c>
      <c r="F287" s="4">
        <v>0</v>
      </c>
      <c r="G287" s="4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8">
        <f t="shared" si="4"/>
        <v>0</v>
      </c>
      <c r="N287" t="str" cm="1">
        <f t="array" ref="N287">IFERROR(INDEX(Water!$C$4:$C$47,MATCH(C287,Water!$A$4:$A$47,0),), "")</f>
        <v>Eels Regulations (measures at intakes) (water)</v>
      </c>
    </row>
    <row r="288" spans="1:14">
      <c r="A288" t="s">
        <v>271</v>
      </c>
      <c r="B288" t="s">
        <v>1102</v>
      </c>
      <c r="C288" t="s">
        <v>942</v>
      </c>
      <c r="D288" t="s">
        <v>300</v>
      </c>
      <c r="E288" t="s">
        <v>933</v>
      </c>
      <c r="F288" s="4">
        <v>0</v>
      </c>
      <c r="G288" s="4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8">
        <f t="shared" si="4"/>
        <v>0</v>
      </c>
      <c r="N288" t="str" cm="1">
        <f t="array" ref="N288">IFERROR(INDEX(Water!$C$4:$C$47,MATCH(C288,Water!$A$4:$A$47,0),), "")</f>
        <v>Invasive Non Native Species (water)</v>
      </c>
    </row>
    <row r="289" spans="1:14">
      <c r="A289" t="s">
        <v>271</v>
      </c>
      <c r="B289" t="s">
        <v>1103</v>
      </c>
      <c r="C289" t="s">
        <v>944</v>
      </c>
      <c r="D289" t="s">
        <v>300</v>
      </c>
      <c r="E289" t="s">
        <v>933</v>
      </c>
      <c r="F289" s="4">
        <v>0</v>
      </c>
      <c r="G289" s="4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8">
        <f t="shared" si="4"/>
        <v>0</v>
      </c>
      <c r="N289" t="str" cm="1">
        <f t="array" ref="N289">IFERROR(INDEX(Water!$C$4:$C$47,MATCH(C289,Water!$A$4:$A$47,0),), "")</f>
        <v>Drinking Water Protected Areas (schemes) (water)</v>
      </c>
    </row>
    <row r="290" spans="1:14">
      <c r="A290" t="s">
        <v>271</v>
      </c>
      <c r="B290" t="s">
        <v>1104</v>
      </c>
      <c r="C290" t="s">
        <v>946</v>
      </c>
      <c r="D290" t="s">
        <v>300</v>
      </c>
      <c r="E290" t="s">
        <v>933</v>
      </c>
      <c r="F290" s="4">
        <v>0</v>
      </c>
      <c r="G290" s="4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8">
        <f t="shared" si="4"/>
        <v>0</v>
      </c>
      <c r="N290" t="str" cm="1">
        <f t="array" ref="N290">IFERROR(INDEX(Water!$C$4:$C$47,MATCH(C290,Water!$A$4:$A$47,0),), "")</f>
        <v>Water Framework Directive measure (water)</v>
      </c>
    </row>
    <row r="291" spans="1:14">
      <c r="A291" t="s">
        <v>271</v>
      </c>
      <c r="B291" t="s">
        <v>1105</v>
      </c>
      <c r="C291" t="s">
        <v>948</v>
      </c>
      <c r="D291" t="s">
        <v>300</v>
      </c>
      <c r="E291" t="s">
        <v>933</v>
      </c>
      <c r="F291" s="4">
        <v>0</v>
      </c>
      <c r="G291" s="4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8">
        <f t="shared" si="4"/>
        <v>0</v>
      </c>
      <c r="N291" t="str" cm="1">
        <f t="array" ref="N291">IFERROR(INDEX(Water!$C$4:$C$47,MATCH(C291,Water!$A$4:$A$47,0),), "")</f>
        <v>Ecological improvements at abstractions (water)</v>
      </c>
    </row>
    <row r="292" spans="1:14">
      <c r="A292" t="s">
        <v>271</v>
      </c>
      <c r="B292" t="s">
        <v>1106</v>
      </c>
      <c r="C292" t="s">
        <v>950</v>
      </c>
      <c r="D292" t="s">
        <v>300</v>
      </c>
      <c r="E292" t="s">
        <v>933</v>
      </c>
      <c r="F292" s="4">
        <v>0</v>
      </c>
      <c r="G292" s="4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8">
        <f t="shared" si="4"/>
        <v>0</v>
      </c>
      <c r="N292" t="str" cm="1">
        <f t="array" ref="N292">IFERROR(INDEX(Water!$C$4:$C$47,MATCH(C292,Water!$A$4:$A$47,0),), "")</f>
        <v>N/A</v>
      </c>
    </row>
    <row r="293" spans="1:14">
      <c r="A293" t="s">
        <v>271</v>
      </c>
      <c r="B293" t="s">
        <v>1107</v>
      </c>
      <c r="C293" t="s">
        <v>952</v>
      </c>
      <c r="D293" t="s">
        <v>300</v>
      </c>
      <c r="E293" t="s">
        <v>933</v>
      </c>
      <c r="F293" s="4">
        <v>0</v>
      </c>
      <c r="G293" s="4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8">
        <f t="shared" si="4"/>
        <v>0</v>
      </c>
      <c r="N293" t="str" cm="1">
        <f t="array" ref="N293">IFERROR(INDEX(Water!$C$4:$C$47,MATCH(C293,Water!$A$4:$A$47,0),), "")</f>
        <v>N/A</v>
      </c>
    </row>
    <row r="294" spans="1:14">
      <c r="A294" t="s">
        <v>271</v>
      </c>
      <c r="B294" t="s">
        <v>1108</v>
      </c>
      <c r="C294" t="s">
        <v>954</v>
      </c>
      <c r="D294" t="s">
        <v>300</v>
      </c>
      <c r="E294" t="s">
        <v>933</v>
      </c>
      <c r="F294" s="4">
        <v>0</v>
      </c>
      <c r="G294" s="4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8">
        <f t="shared" si="4"/>
        <v>0</v>
      </c>
      <c r="N294" t="str" cm="1">
        <f t="array" ref="N294">IFERROR(INDEX(Water!$C$4:$C$47,MATCH(C294,Water!$A$4:$A$47,0),), "")</f>
        <v>Ignore as captured under 'Investigations total'</v>
      </c>
    </row>
    <row r="295" spans="1:14">
      <c r="A295" t="s">
        <v>271</v>
      </c>
      <c r="B295" t="s">
        <v>1109</v>
      </c>
      <c r="C295" t="s">
        <v>956</v>
      </c>
      <c r="D295" t="s">
        <v>300</v>
      </c>
      <c r="E295" t="s">
        <v>933</v>
      </c>
      <c r="F295" s="4">
        <v>0</v>
      </c>
      <c r="G295" s="4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8">
        <f t="shared" si="4"/>
        <v>0</v>
      </c>
      <c r="N295" t="str" cm="1">
        <f t="array" ref="N295">IFERROR(INDEX(Water!$C$4:$C$47,MATCH(C295,Water!$A$4:$A$47,0),), "")</f>
        <v>Ignore as captured under 'Investigations total'</v>
      </c>
    </row>
    <row r="296" spans="1:14">
      <c r="A296" t="s">
        <v>271</v>
      </c>
      <c r="B296" t="s">
        <v>1110</v>
      </c>
      <c r="C296" t="s">
        <v>958</v>
      </c>
      <c r="D296" t="s">
        <v>300</v>
      </c>
      <c r="E296" t="s">
        <v>933</v>
      </c>
      <c r="F296" s="4">
        <v>0</v>
      </c>
      <c r="G296" s="4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8">
        <f t="shared" si="4"/>
        <v>0</v>
      </c>
      <c r="N296" t="str" cm="1">
        <f t="array" ref="N296">IFERROR(INDEX(Water!$C$4:$C$47,MATCH(C296,Water!$A$4:$A$47,0),), "")</f>
        <v>Ignore as captured under 'Investigations total'</v>
      </c>
    </row>
    <row r="297" spans="1:14">
      <c r="A297" t="s">
        <v>271</v>
      </c>
      <c r="B297" t="s">
        <v>1111</v>
      </c>
      <c r="C297" t="s">
        <v>960</v>
      </c>
      <c r="D297" t="s">
        <v>300</v>
      </c>
      <c r="E297" t="s">
        <v>933</v>
      </c>
      <c r="F297" s="4">
        <v>0</v>
      </c>
      <c r="G297" s="4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8">
        <f t="shared" si="4"/>
        <v>0</v>
      </c>
      <c r="N297" t="str" cm="1">
        <f t="array" ref="N297">IFERROR(INDEX(Water!$C$4:$C$47,MATCH(C297,Water!$A$4:$A$47,0),), "")</f>
        <v>Investigations (water)</v>
      </c>
    </row>
    <row r="298" spans="1:14">
      <c r="A298" t="s">
        <v>271</v>
      </c>
      <c r="B298" t="s">
        <v>1112</v>
      </c>
      <c r="C298" t="s">
        <v>962</v>
      </c>
      <c r="D298" t="s">
        <v>300</v>
      </c>
      <c r="E298" t="s">
        <v>933</v>
      </c>
      <c r="F298" s="4">
        <v>0</v>
      </c>
      <c r="G298" s="4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8">
        <f t="shared" si="4"/>
        <v>0</v>
      </c>
      <c r="N298" t="str" cm="1">
        <f t="array" ref="N298">IFERROR(INDEX(Water!$C$4:$C$47,MATCH(C298,Water!$A$4:$A$47,0),), "")</f>
        <v/>
      </c>
    </row>
    <row r="299" spans="1:14">
      <c r="A299" t="s">
        <v>271</v>
      </c>
      <c r="B299" t="s">
        <v>1113</v>
      </c>
      <c r="C299" t="s">
        <v>964</v>
      </c>
      <c r="D299" t="s">
        <v>300</v>
      </c>
      <c r="E299" t="s">
        <v>933</v>
      </c>
      <c r="F299" s="4">
        <v>0</v>
      </c>
      <c r="G299" s="4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8">
        <f t="shared" si="4"/>
        <v>0</v>
      </c>
      <c r="N299" t="str" cm="1">
        <f t="array" ref="N299">IFERROR(INDEX(Water!$C$4:$C$47,MATCH(C299,Water!$A$4:$A$47,0),), "")</f>
        <v>Supply-side improvements delivering benefits in 2020-2025 (water)</v>
      </c>
    </row>
    <row r="300" spans="1:14">
      <c r="A300" t="s">
        <v>271</v>
      </c>
      <c r="B300" t="s">
        <v>1114</v>
      </c>
      <c r="C300" t="s">
        <v>966</v>
      </c>
      <c r="D300" t="s">
        <v>300</v>
      </c>
      <c r="E300" t="s">
        <v>933</v>
      </c>
      <c r="F300" s="4">
        <v>0</v>
      </c>
      <c r="G300" s="4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8">
        <f t="shared" si="4"/>
        <v>0</v>
      </c>
      <c r="N300" t="str" cm="1">
        <f t="array" ref="N300">IFERROR(INDEX(Water!$C$4:$C$47,MATCH(C300,Water!$A$4:$A$47,0),), "")</f>
        <v>Demand-side improvements delivering benefits in 2020-2025 (excl leakage and metering) (water)</v>
      </c>
    </row>
    <row r="301" spans="1:14">
      <c r="A301" t="s">
        <v>271</v>
      </c>
      <c r="B301" t="s">
        <v>1115</v>
      </c>
      <c r="C301" t="s">
        <v>968</v>
      </c>
      <c r="D301" t="s">
        <v>300</v>
      </c>
      <c r="E301" t="s">
        <v>933</v>
      </c>
      <c r="F301" s="4">
        <v>0</v>
      </c>
      <c r="G301" s="4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8">
        <f t="shared" si="4"/>
        <v>0</v>
      </c>
      <c r="N301" t="str" cm="1">
        <f t="array" ref="N301">IFERROR(INDEX(Water!$C$4:$C$47,MATCH(C301,Water!$A$4:$A$47,0),), "")</f>
        <v>Leakage improvements delivering benefits in 2020-2025 (water)</v>
      </c>
    </row>
    <row r="302" spans="1:14">
      <c r="A302" t="s">
        <v>271</v>
      </c>
      <c r="B302" t="s">
        <v>1116</v>
      </c>
      <c r="C302" t="s">
        <v>970</v>
      </c>
      <c r="D302" t="s">
        <v>300</v>
      </c>
      <c r="E302" t="s">
        <v>933</v>
      </c>
      <c r="F302" s="4">
        <v>0</v>
      </c>
      <c r="G302" s="4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8">
        <f t="shared" si="4"/>
        <v>0</v>
      </c>
      <c r="N302" t="str" cm="1">
        <f t="array" ref="N302">IFERROR(INDEX(Water!$C$4:$C$47,MATCH(C302,Water!$A$4:$A$47,0),), "")</f>
        <v>Internal interconnectors delivering benefits in 2020-2025 (water)</v>
      </c>
    </row>
    <row r="303" spans="1:14">
      <c r="A303" t="s">
        <v>271</v>
      </c>
      <c r="B303" t="s">
        <v>1117</v>
      </c>
      <c r="C303" t="s">
        <v>972</v>
      </c>
      <c r="D303" t="s">
        <v>300</v>
      </c>
      <c r="E303" t="s">
        <v>933</v>
      </c>
      <c r="F303" s="4">
        <v>0</v>
      </c>
      <c r="G303" s="4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8">
        <f t="shared" si="4"/>
        <v>0</v>
      </c>
      <c r="N303" t="str" cm="1">
        <f t="array" ref="N303">IFERROR(INDEX(Water!$C$4:$C$47,MATCH(C303,Water!$A$4:$A$47,0),), "")</f>
        <v>Supply demand balance improvements delivering benefits starting from 2026 (water)</v>
      </c>
    </row>
    <row r="304" spans="1:14">
      <c r="A304" t="s">
        <v>271</v>
      </c>
      <c r="B304" t="s">
        <v>1118</v>
      </c>
      <c r="C304" t="s">
        <v>976</v>
      </c>
      <c r="D304" t="s">
        <v>300</v>
      </c>
      <c r="E304" t="s">
        <v>933</v>
      </c>
      <c r="F304" s="4">
        <v>0</v>
      </c>
      <c r="G304" s="4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8">
        <f t="shared" si="4"/>
        <v>0</v>
      </c>
      <c r="N304" t="str" cm="1">
        <f t="array" ref="N304">IFERROR(INDEX(Water!$C$4:$C$47,MATCH(C304,Water!$A$4:$A$47,0),), "")</f>
        <v/>
      </c>
    </row>
    <row r="305" spans="1:14">
      <c r="A305" t="s">
        <v>271</v>
      </c>
      <c r="B305" t="s">
        <v>1119</v>
      </c>
      <c r="C305" t="s">
        <v>978</v>
      </c>
      <c r="D305" t="s">
        <v>300</v>
      </c>
      <c r="E305" t="s">
        <v>933</v>
      </c>
      <c r="F305" s="4">
        <v>0</v>
      </c>
      <c r="G305" s="4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8">
        <f t="shared" si="4"/>
        <v>0</v>
      </c>
      <c r="N305" t="str" cm="1">
        <f t="array" ref="N305">IFERROR(INDEX(Water!$C$4:$C$47,MATCH(C305,Water!$A$4:$A$47,0),), "")</f>
        <v>Ignore as captured under 'Total metering expenditure'</v>
      </c>
    </row>
    <row r="306" spans="1:14">
      <c r="A306" t="s">
        <v>271</v>
      </c>
      <c r="B306" t="s">
        <v>1120</v>
      </c>
      <c r="C306" t="s">
        <v>980</v>
      </c>
      <c r="D306" t="s">
        <v>300</v>
      </c>
      <c r="E306" t="s">
        <v>933</v>
      </c>
      <c r="F306" s="4">
        <v>0</v>
      </c>
      <c r="G306" s="4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8">
        <f t="shared" si="4"/>
        <v>0</v>
      </c>
      <c r="N306" t="str" cm="1">
        <f t="array" ref="N306">IFERROR(INDEX(Water!$C$4:$C$47,MATCH(C306,Water!$A$4:$A$47,0),), "")</f>
        <v>Ignore as captured under 'Total metering expenditure'</v>
      </c>
    </row>
    <row r="307" spans="1:14">
      <c r="A307" t="s">
        <v>271</v>
      </c>
      <c r="B307" t="s">
        <v>1121</v>
      </c>
      <c r="C307" t="s">
        <v>982</v>
      </c>
      <c r="D307" t="s">
        <v>300</v>
      </c>
      <c r="E307" t="s">
        <v>933</v>
      </c>
      <c r="F307" s="4">
        <v>0</v>
      </c>
      <c r="G307" s="4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8">
        <f t="shared" si="4"/>
        <v>0</v>
      </c>
      <c r="N307" t="str" cm="1">
        <f t="array" ref="N307">IFERROR(INDEX(Water!$C$4:$C$47,MATCH(C307,Water!$A$4:$A$47,0),), "")</f>
        <v>Ignore as captured under 'Total metering expenditure'</v>
      </c>
    </row>
    <row r="308" spans="1:14">
      <c r="A308" t="s">
        <v>271</v>
      </c>
      <c r="B308" t="s">
        <v>1122</v>
      </c>
      <c r="C308" t="s">
        <v>984</v>
      </c>
      <c r="D308" t="s">
        <v>300</v>
      </c>
      <c r="E308" t="s">
        <v>933</v>
      </c>
      <c r="F308" s="4">
        <v>0</v>
      </c>
      <c r="G308" s="4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8">
        <f t="shared" si="4"/>
        <v>0</v>
      </c>
      <c r="N308" t="str" cm="1">
        <f t="array" ref="N308">IFERROR(INDEX(Water!$C$4:$C$47,MATCH(C308,Water!$A$4:$A$47,0),), "")</f>
        <v>Ignore as captured under 'Total metering expenditure'</v>
      </c>
    </row>
    <row r="309" spans="1:14">
      <c r="A309" t="s">
        <v>271</v>
      </c>
      <c r="B309" t="s">
        <v>1123</v>
      </c>
      <c r="C309" t="s">
        <v>986</v>
      </c>
      <c r="D309" t="s">
        <v>300</v>
      </c>
      <c r="E309" t="s">
        <v>933</v>
      </c>
      <c r="F309" s="4">
        <v>0</v>
      </c>
      <c r="G309" s="4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8">
        <f t="shared" si="4"/>
        <v>0</v>
      </c>
      <c r="N309" t="str" cm="1">
        <f t="array" ref="N309">IFERROR(INDEX(Water!$C$4:$C$47,MATCH(C309,Water!$A$4:$A$47,0),), "")</f>
        <v>Ignore as captured under 'Total metering expenditure'</v>
      </c>
    </row>
    <row r="310" spans="1:14">
      <c r="A310" t="s">
        <v>271</v>
      </c>
      <c r="B310" t="s">
        <v>1124</v>
      </c>
      <c r="C310" t="s">
        <v>988</v>
      </c>
      <c r="D310" t="s">
        <v>300</v>
      </c>
      <c r="E310" t="s">
        <v>933</v>
      </c>
      <c r="F310" s="4">
        <v>0</v>
      </c>
      <c r="G310" s="4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8">
        <f t="shared" si="4"/>
        <v>0</v>
      </c>
      <c r="N310" t="str" cm="1">
        <f t="array" ref="N310">IFERROR(INDEX(Water!$C$4:$C$47,MATCH(C310,Water!$A$4:$A$47,0),), "")</f>
        <v>Ignore as captured under 'Total metering expenditure'</v>
      </c>
    </row>
    <row r="311" spans="1:14">
      <c r="A311" t="s">
        <v>271</v>
      </c>
      <c r="B311" t="s">
        <v>1125</v>
      </c>
      <c r="C311" t="s">
        <v>990</v>
      </c>
      <c r="D311" t="s">
        <v>300</v>
      </c>
      <c r="E311" t="s">
        <v>933</v>
      </c>
      <c r="F311" s="4">
        <v>0</v>
      </c>
      <c r="G311" s="4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8">
        <f t="shared" si="4"/>
        <v>0</v>
      </c>
      <c r="N311" t="str" cm="1">
        <f t="array" ref="N311">IFERROR(INDEX(Water!$C$4:$C$47,MATCH(C311,Water!$A$4:$A$47,0),), "")</f>
        <v>Ignore as captured under 'Total metering expenditure'</v>
      </c>
    </row>
    <row r="312" spans="1:14">
      <c r="A312" t="s">
        <v>271</v>
      </c>
      <c r="B312" t="s">
        <v>1126</v>
      </c>
      <c r="C312" t="s">
        <v>992</v>
      </c>
      <c r="D312" t="s">
        <v>300</v>
      </c>
      <c r="E312" t="s">
        <v>933</v>
      </c>
      <c r="F312" s="4">
        <v>0</v>
      </c>
      <c r="G312" s="4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8">
        <f t="shared" si="4"/>
        <v>0</v>
      </c>
      <c r="N312" t="str" cm="1">
        <f t="array" ref="N312">IFERROR(INDEX(Water!$C$4:$C$47,MATCH(C312,Water!$A$4:$A$47,0),), "")</f>
        <v>Ignore as captured under 'Total metering expenditure'</v>
      </c>
    </row>
    <row r="313" spans="1:14">
      <c r="A313" t="s">
        <v>271</v>
      </c>
      <c r="B313" t="s">
        <v>1127</v>
      </c>
      <c r="C313" t="s">
        <v>994</v>
      </c>
      <c r="D313" t="s">
        <v>300</v>
      </c>
      <c r="E313" t="s">
        <v>933</v>
      </c>
      <c r="F313" s="4">
        <v>0</v>
      </c>
      <c r="G313" s="4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8">
        <f t="shared" si="4"/>
        <v>0</v>
      </c>
      <c r="N313" t="str" cm="1">
        <f t="array" ref="N313">IFERROR(INDEX(Water!$C$4:$C$47,MATCH(C313,Water!$A$4:$A$47,0),), "")</f>
        <v>Ignore as captured under 'Total metering expenditure'</v>
      </c>
    </row>
    <row r="314" spans="1:14">
      <c r="A314" t="s">
        <v>271</v>
      </c>
      <c r="B314" t="s">
        <v>1128</v>
      </c>
      <c r="C314" t="s">
        <v>996</v>
      </c>
      <c r="D314" t="s">
        <v>300</v>
      </c>
      <c r="E314" t="s">
        <v>933</v>
      </c>
      <c r="F314" s="4">
        <v>0</v>
      </c>
      <c r="G314" s="4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8">
        <f t="shared" si="4"/>
        <v>0</v>
      </c>
      <c r="N314" t="str" cm="1">
        <f t="array" ref="N314">IFERROR(INDEX(Water!$C$4:$C$47,MATCH(C314,Water!$A$4:$A$47,0),), "")</f>
        <v>Ignore as captured under 'Total metering expenditure'</v>
      </c>
    </row>
    <row r="315" spans="1:14">
      <c r="A315" t="s">
        <v>271</v>
      </c>
      <c r="B315" t="s">
        <v>1129</v>
      </c>
      <c r="C315" t="s">
        <v>998</v>
      </c>
      <c r="D315" t="s">
        <v>300</v>
      </c>
      <c r="E315" t="s">
        <v>933</v>
      </c>
      <c r="F315" s="4">
        <v>0</v>
      </c>
      <c r="G315" s="4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8">
        <f t="shared" si="4"/>
        <v>0</v>
      </c>
      <c r="N315" t="str" cm="1">
        <f t="array" ref="N315">IFERROR(INDEX(Water!$C$4:$C$47,MATCH(C315,Water!$A$4:$A$47,0),), "")</f>
        <v>Total metering expenditure  (water)</v>
      </c>
    </row>
    <row r="316" spans="1:14">
      <c r="A316" t="s">
        <v>271</v>
      </c>
      <c r="B316" t="s">
        <v>1130</v>
      </c>
      <c r="C316" t="s">
        <v>1000</v>
      </c>
      <c r="D316" t="s">
        <v>300</v>
      </c>
      <c r="E316" t="s">
        <v>933</v>
      </c>
      <c r="F316" s="4">
        <v>0</v>
      </c>
      <c r="G316" s="4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8">
        <f t="shared" si="4"/>
        <v>0</v>
      </c>
      <c r="N316" t="str" cm="1">
        <f t="array" ref="N316">IFERROR(INDEX(Water!$C$4:$C$47,MATCH(C316,Water!$A$4:$A$47,0),), "")</f>
        <v>Improvments to taste, odour and colour (water)</v>
      </c>
    </row>
    <row r="317" spans="1:14">
      <c r="A317" t="s">
        <v>271</v>
      </c>
      <c r="B317" t="s">
        <v>1131</v>
      </c>
      <c r="C317" t="s">
        <v>1002</v>
      </c>
      <c r="D317" t="s">
        <v>300</v>
      </c>
      <c r="E317" t="s">
        <v>933</v>
      </c>
      <c r="F317" s="4">
        <v>0</v>
      </c>
      <c r="G317" s="4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8">
        <f t="shared" si="4"/>
        <v>0</v>
      </c>
      <c r="N317" t="str" cm="1">
        <f t="array" ref="N317">IFERROR(INDEX(Water!$C$4:$C$47,MATCH(C317,Water!$A$4:$A$47,0),), "")</f>
        <v>Improvments to taste, odour and colour (water)</v>
      </c>
    </row>
    <row r="318" spans="1:14">
      <c r="A318" t="s">
        <v>271</v>
      </c>
      <c r="B318" t="s">
        <v>1132</v>
      </c>
      <c r="C318" t="s">
        <v>1004</v>
      </c>
      <c r="D318" t="s">
        <v>300</v>
      </c>
      <c r="E318" t="s">
        <v>933</v>
      </c>
      <c r="F318" s="4">
        <v>0</v>
      </c>
      <c r="G318" s="4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8">
        <f t="shared" si="4"/>
        <v>0</v>
      </c>
      <c r="N318" t="str" cm="1">
        <f t="array" ref="N318">IFERROR(INDEX(Water!$C$4:$C$47,MATCH(C318,Water!$A$4:$A$47,0),), "")</f>
        <v>Addressing raw water deterioration (total) (water)</v>
      </c>
    </row>
    <row r="319" spans="1:14">
      <c r="A319" t="s">
        <v>271</v>
      </c>
      <c r="B319" t="s">
        <v>1133</v>
      </c>
      <c r="C319" t="s">
        <v>1006</v>
      </c>
      <c r="D319" t="s">
        <v>300</v>
      </c>
      <c r="E319" t="s">
        <v>933</v>
      </c>
      <c r="F319" s="4">
        <v>0</v>
      </c>
      <c r="G319" s="4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8">
        <f t="shared" si="4"/>
        <v>0</v>
      </c>
      <c r="N319" t="str" cm="1">
        <f t="array" ref="N319">IFERROR(INDEX(Water!$C$4:$C$47,MATCH(C319,Water!$A$4:$A$47,0),), "")</f>
        <v>Addressing raw water deterioration (total) (water)</v>
      </c>
    </row>
    <row r="320" spans="1:14">
      <c r="A320" t="s">
        <v>271</v>
      </c>
      <c r="B320" t="s">
        <v>1134</v>
      </c>
      <c r="C320" t="s">
        <v>1008</v>
      </c>
      <c r="D320" t="s">
        <v>300</v>
      </c>
      <c r="E320" t="s">
        <v>933</v>
      </c>
      <c r="F320" s="4">
        <v>0</v>
      </c>
      <c r="G320" s="4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8">
        <f t="shared" si="4"/>
        <v>0</v>
      </c>
      <c r="N320" t="str" cm="1">
        <f t="array" ref="N320">IFERROR(INDEX(Water!$C$4:$C$47,MATCH(C320,Water!$A$4:$A$47,0),), "")</f>
        <v>Meeting lead standards (Total) (water)</v>
      </c>
    </row>
    <row r="321" spans="1:14">
      <c r="A321" t="s">
        <v>271</v>
      </c>
      <c r="B321" t="s">
        <v>1135</v>
      </c>
      <c r="C321" t="s">
        <v>1067</v>
      </c>
      <c r="D321" t="s">
        <v>300</v>
      </c>
      <c r="E321" t="s">
        <v>933</v>
      </c>
      <c r="F321" s="4">
        <v>0</v>
      </c>
      <c r="G321" s="4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8">
        <f t="shared" si="4"/>
        <v>0</v>
      </c>
      <c r="N321" t="str" cm="1">
        <f t="array" ref="N321">IFERROR(INDEX(Water!$C$4:$C$47,MATCH(C321,Water!$A$4:$A$47,0),), "")</f>
        <v/>
      </c>
    </row>
    <row r="322" spans="1:14">
      <c r="A322" t="s">
        <v>271</v>
      </c>
      <c r="B322" t="s">
        <v>1136</v>
      </c>
      <c r="C322" t="s">
        <v>1012</v>
      </c>
      <c r="D322" t="s">
        <v>300</v>
      </c>
      <c r="E322" t="s">
        <v>933</v>
      </c>
      <c r="F322" s="4">
        <v>0</v>
      </c>
      <c r="G322" s="4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8">
        <f t="shared" si="4"/>
        <v>0</v>
      </c>
      <c r="N322" t="str" cm="1">
        <f t="array" ref="N322">IFERROR(INDEX(Water!$C$4:$C$47,MATCH(C322,Water!$A$4:$A$47,0),), "")</f>
        <v>Meeting lead standards (Total) (water)</v>
      </c>
    </row>
    <row r="323" spans="1:14">
      <c r="A323" t="s">
        <v>271</v>
      </c>
      <c r="B323" t="s">
        <v>1137</v>
      </c>
      <c r="C323" t="s">
        <v>1014</v>
      </c>
      <c r="D323" t="s">
        <v>300</v>
      </c>
      <c r="E323" t="s">
        <v>933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8">
        <f t="shared" si="4"/>
        <v>0</v>
      </c>
      <c r="N323" t="str" cm="1">
        <f t="array" ref="N323">IFERROR(INDEX(Water!$C$4:$C$47,MATCH(C323,Water!$A$4:$A$47,0),), "")</f>
        <v>Meeting lead standards (Total) (water)</v>
      </c>
    </row>
    <row r="324" spans="1:14">
      <c r="A324" t="s">
        <v>271</v>
      </c>
      <c r="B324" t="s">
        <v>1138</v>
      </c>
      <c r="C324" t="s">
        <v>1016</v>
      </c>
      <c r="D324" t="s">
        <v>300</v>
      </c>
      <c r="E324" t="s">
        <v>933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8">
        <f t="shared" si="4"/>
        <v>0</v>
      </c>
      <c r="N324" t="str" cm="1">
        <f t="array" ref="N324">IFERROR(INDEX(Water!$C$4:$C$47,MATCH(C324,Water!$A$4:$A$47,0),), "")</f>
        <v>Meeting lead standards (Total) (water)</v>
      </c>
    </row>
    <row r="325" spans="1:14">
      <c r="A325" t="s">
        <v>271</v>
      </c>
      <c r="B325" t="s">
        <v>1139</v>
      </c>
      <c r="C325" t="s">
        <v>1018</v>
      </c>
      <c r="D325" t="s">
        <v>300</v>
      </c>
      <c r="E325" t="s">
        <v>933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8">
        <f t="shared" si="4"/>
        <v>0</v>
      </c>
      <c r="N325" t="str" cm="1">
        <f t="array" ref="N325">IFERROR(INDEX(Water!$C$4:$C$47,MATCH(C325,Water!$A$4:$A$47,0),), "")</f>
        <v>Enhancing resilience to low probability high consequence events (water)</v>
      </c>
    </row>
    <row r="326" spans="1:14">
      <c r="A326" t="s">
        <v>271</v>
      </c>
      <c r="B326" t="s">
        <v>1140</v>
      </c>
      <c r="C326" t="s">
        <v>1020</v>
      </c>
      <c r="D326" t="s">
        <v>300</v>
      </c>
      <c r="E326" t="s">
        <v>933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8">
        <f t="shared" ref="M326:M388" si="5">SUM(G326)</f>
        <v>0</v>
      </c>
      <c r="N326" t="str" cm="1">
        <f t="array" ref="N326">IFERROR(INDEX(Water!$C$4:$C$47,MATCH(C326,Water!$A$4:$A$47,0),), "")</f>
        <v>Security - SEMD (water)</v>
      </c>
    </row>
    <row r="327" spans="1:14">
      <c r="A327" t="s">
        <v>271</v>
      </c>
      <c r="B327" t="s">
        <v>1141</v>
      </c>
      <c r="C327" t="s">
        <v>1022</v>
      </c>
      <c r="D327" t="s">
        <v>300</v>
      </c>
      <c r="E327" t="s">
        <v>933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8">
        <f t="shared" si="5"/>
        <v>0</v>
      </c>
      <c r="N327" t="str" cm="1">
        <f t="array" ref="N327">IFERROR(INDEX(Water!$C$4:$C$47,MATCH(C327,Water!$A$4:$A$47,0),), "")</f>
        <v>Security - Non-SEMD (water)</v>
      </c>
    </row>
    <row r="328" spans="1:14">
      <c r="A328" t="s">
        <v>271</v>
      </c>
      <c r="B328" t="s">
        <v>1142</v>
      </c>
      <c r="C328" t="s">
        <v>1024</v>
      </c>
      <c r="D328" t="s">
        <v>300</v>
      </c>
      <c r="E328" t="s">
        <v>933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8">
        <f t="shared" si="5"/>
        <v>0</v>
      </c>
      <c r="N328" t="str" cm="1">
        <f t="array" ref="N328">IFERROR(INDEX(Water!$C$4:$C$47,MATCH(C328,Water!$A$4:$A$47,0),), "")</f>
        <v>N/A</v>
      </c>
    </row>
    <row r="329" spans="1:14">
      <c r="A329" t="s">
        <v>271</v>
      </c>
      <c r="B329" t="s">
        <v>1143</v>
      </c>
      <c r="C329" t="s">
        <v>1076</v>
      </c>
      <c r="D329" t="s">
        <v>300</v>
      </c>
      <c r="E329" t="s">
        <v>933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8">
        <f t="shared" si="5"/>
        <v>0</v>
      </c>
      <c r="N329" t="str" cm="1">
        <f t="array" ref="N329">IFERROR(INDEX(Water!$C$4:$C$47,MATCH(C329,Water!$A$4:$A$47,0),), "")</f>
        <v/>
      </c>
    </row>
    <row r="330" spans="1:14">
      <c r="A330" t="s">
        <v>271</v>
      </c>
      <c r="B330" t="s">
        <v>1144</v>
      </c>
      <c r="C330" t="s">
        <v>1078</v>
      </c>
      <c r="D330" t="s">
        <v>300</v>
      </c>
      <c r="E330" t="s">
        <v>933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8">
        <f t="shared" si="5"/>
        <v>0</v>
      </c>
      <c r="N330" t="str" cm="1">
        <f t="array" ref="N330">IFERROR(INDEX(Water!$C$4:$C$47,MATCH(C330,Water!$A$4:$A$47,0),), "")</f>
        <v/>
      </c>
    </row>
    <row r="331" spans="1:14">
      <c r="A331" t="s">
        <v>271</v>
      </c>
      <c r="B331" t="s">
        <v>1145</v>
      </c>
      <c r="C331" t="s">
        <v>1080</v>
      </c>
      <c r="D331" t="s">
        <v>300</v>
      </c>
      <c r="E331" t="s">
        <v>933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8">
        <f t="shared" si="5"/>
        <v>0</v>
      </c>
      <c r="N331" t="str" cm="1">
        <f t="array" ref="N331">IFERROR(INDEX(Water!$C$4:$C$47,MATCH(C331,Water!$A$4:$A$47,0),), "")</f>
        <v/>
      </c>
    </row>
    <row r="332" spans="1:14">
      <c r="A332" t="s">
        <v>271</v>
      </c>
      <c r="B332" t="s">
        <v>1146</v>
      </c>
      <c r="C332" t="s">
        <v>1082</v>
      </c>
      <c r="D332" t="s">
        <v>300</v>
      </c>
      <c r="E332" t="s">
        <v>933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8">
        <f t="shared" si="5"/>
        <v>0</v>
      </c>
      <c r="N332" t="str" cm="1">
        <f t="array" ref="N332">IFERROR(INDEX(Water!$C$4:$C$47,MATCH(C332,Water!$A$4:$A$47,0),), "")</f>
        <v/>
      </c>
    </row>
    <row r="333" spans="1:14">
      <c r="A333" t="s">
        <v>271</v>
      </c>
      <c r="B333" t="s">
        <v>1147</v>
      </c>
      <c r="C333" t="s">
        <v>1084</v>
      </c>
      <c r="D333" t="s">
        <v>300</v>
      </c>
      <c r="E333" t="s">
        <v>933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8">
        <f t="shared" si="5"/>
        <v>0</v>
      </c>
      <c r="N333" t="str" cm="1">
        <f t="array" ref="N333">IFERROR(INDEX(Water!$C$4:$C$47,MATCH(C333,Water!$A$4:$A$47,0),), "")</f>
        <v/>
      </c>
    </row>
    <row r="334" spans="1:14">
      <c r="A334" t="s">
        <v>271</v>
      </c>
      <c r="B334" t="s">
        <v>1148</v>
      </c>
      <c r="C334" t="s">
        <v>1086</v>
      </c>
      <c r="D334" t="s">
        <v>300</v>
      </c>
      <c r="E334" t="s">
        <v>933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8">
        <f t="shared" si="5"/>
        <v>0</v>
      </c>
      <c r="N334" t="str" cm="1">
        <f t="array" ref="N334">IFERROR(INDEX(Water!$C$4:$C$47,MATCH(C334,Water!$A$4:$A$47,0),), "")</f>
        <v/>
      </c>
    </row>
    <row r="335" spans="1:14">
      <c r="A335" t="s">
        <v>271</v>
      </c>
      <c r="B335" t="s">
        <v>1149</v>
      </c>
      <c r="C335" t="s">
        <v>1088</v>
      </c>
      <c r="D335" t="s">
        <v>300</v>
      </c>
      <c r="E335" t="s">
        <v>933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8">
        <f t="shared" si="5"/>
        <v>0</v>
      </c>
      <c r="N335" t="str" cm="1">
        <f t="array" ref="N335">IFERROR(INDEX(Water!$C$4:$C$47,MATCH(C335,Water!$A$4:$A$47,0),), "")</f>
        <v/>
      </c>
    </row>
    <row r="336" spans="1:14">
      <c r="A336" t="s">
        <v>271</v>
      </c>
      <c r="B336" t="s">
        <v>1150</v>
      </c>
      <c r="C336" t="s">
        <v>1090</v>
      </c>
      <c r="D336" t="s">
        <v>300</v>
      </c>
      <c r="E336" t="s">
        <v>933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8">
        <f t="shared" si="5"/>
        <v>0</v>
      </c>
      <c r="N336" t="str" cm="1">
        <f t="array" ref="N336">IFERROR(INDEX(Water!$C$4:$C$47,MATCH(C336,Water!$A$4:$A$47,0),), "")</f>
        <v/>
      </c>
    </row>
    <row r="337" spans="1:14">
      <c r="A337" t="s">
        <v>271</v>
      </c>
      <c r="B337" t="s">
        <v>1151</v>
      </c>
      <c r="C337" t="s">
        <v>1092</v>
      </c>
      <c r="D337" t="s">
        <v>300</v>
      </c>
      <c r="E337" t="s">
        <v>933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8">
        <f t="shared" si="5"/>
        <v>0</v>
      </c>
      <c r="N337" t="str" cm="1">
        <f t="array" ref="N337">IFERROR(INDEX(Water!$C$4:$C$47,MATCH(C337,Water!$A$4:$A$47,0),), "")</f>
        <v/>
      </c>
    </row>
    <row r="338" spans="1:14">
      <c r="A338" t="s">
        <v>271</v>
      </c>
      <c r="B338" t="s">
        <v>1152</v>
      </c>
      <c r="C338" t="s">
        <v>1094</v>
      </c>
      <c r="D338" t="s">
        <v>300</v>
      </c>
      <c r="E338" t="s">
        <v>933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8">
        <f t="shared" si="5"/>
        <v>0</v>
      </c>
      <c r="N338" t="str" cm="1">
        <f t="array" ref="N338">IFERROR(INDEX(Water!$C$4:$C$47,MATCH(C338,Water!$A$4:$A$47,0),), "")</f>
        <v/>
      </c>
    </row>
    <row r="339" spans="1:14">
      <c r="A339" t="s">
        <v>271</v>
      </c>
      <c r="B339" t="s">
        <v>1153</v>
      </c>
      <c r="C339" t="s">
        <v>1096</v>
      </c>
      <c r="D339" t="s">
        <v>300</v>
      </c>
      <c r="E339" t="s">
        <v>933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8">
        <f t="shared" si="5"/>
        <v>0</v>
      </c>
      <c r="N339" t="str" cm="1">
        <f t="array" ref="N339">IFERROR(INDEX(Water!$C$4:$C$47,MATCH(C339,Water!$A$4:$A$47,0),), "")</f>
        <v/>
      </c>
    </row>
    <row r="340" spans="1:14">
      <c r="A340" t="s">
        <v>271</v>
      </c>
      <c r="B340" t="s">
        <v>1154</v>
      </c>
      <c r="C340" t="s">
        <v>1155</v>
      </c>
      <c r="D340" t="s">
        <v>300</v>
      </c>
      <c r="E340" t="s">
        <v>933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8">
        <f t="shared" si="5"/>
        <v>0</v>
      </c>
      <c r="N340" t="str" cm="1">
        <f t="array" ref="N340">IFERROR(INDEX(Water!$C$4:$C$47,MATCH(C340,Water!$A$4:$A$47,0),), "")</f>
        <v/>
      </c>
    </row>
    <row r="341" spans="1:14">
      <c r="A341" t="s">
        <v>272</v>
      </c>
      <c r="B341" t="s">
        <v>1030</v>
      </c>
      <c r="C341" t="s">
        <v>936</v>
      </c>
      <c r="D341" t="s">
        <v>300</v>
      </c>
      <c r="E341" t="s">
        <v>933</v>
      </c>
      <c r="F341" s="4">
        <v>0</v>
      </c>
      <c r="G341" s="4">
        <v>0</v>
      </c>
      <c r="H341" s="4" t="s">
        <v>825</v>
      </c>
      <c r="I341" s="4" t="s">
        <v>825</v>
      </c>
      <c r="J341" s="4" t="s">
        <v>825</v>
      </c>
      <c r="K341" s="4" t="s">
        <v>825</v>
      </c>
      <c r="L341" s="4" t="s">
        <v>825</v>
      </c>
      <c r="M341" s="8">
        <f t="shared" si="5"/>
        <v>0</v>
      </c>
      <c r="N341" t="str" cm="1">
        <f t="array" ref="N341">IFERROR(INDEX(Water!$C$4:$C$47,MATCH(C341,Water!$A$4:$A$47,0),), "")</f>
        <v>Ecological improvements at abstractions (water)</v>
      </c>
    </row>
    <row r="342" spans="1:14">
      <c r="A342" t="s">
        <v>272</v>
      </c>
      <c r="B342" t="s">
        <v>1031</v>
      </c>
      <c r="C342" t="s">
        <v>938</v>
      </c>
      <c r="D342" t="s">
        <v>300</v>
      </c>
      <c r="E342" t="s">
        <v>933</v>
      </c>
      <c r="F342" s="4">
        <v>0</v>
      </c>
      <c r="G342" s="4">
        <v>0</v>
      </c>
      <c r="H342" s="4" t="s">
        <v>825</v>
      </c>
      <c r="I342" s="4" t="s">
        <v>825</v>
      </c>
      <c r="J342" s="4" t="s">
        <v>825</v>
      </c>
      <c r="K342" s="4" t="s">
        <v>825</v>
      </c>
      <c r="L342" s="4" t="s">
        <v>825</v>
      </c>
      <c r="M342" s="8">
        <f t="shared" si="5"/>
        <v>0</v>
      </c>
      <c r="N342" t="str" cm="1">
        <f t="array" ref="N342">IFERROR(INDEX(Water!$C$4:$C$47,MATCH(C342,Water!$A$4:$A$47,0),), "")</f>
        <v>Eels Regulations (measures at intakes) (water)</v>
      </c>
    </row>
    <row r="343" spans="1:14">
      <c r="A343" t="s">
        <v>272</v>
      </c>
      <c r="B343" t="s">
        <v>1032</v>
      </c>
      <c r="C343" t="s">
        <v>940</v>
      </c>
      <c r="D343" t="s">
        <v>300</v>
      </c>
      <c r="E343" t="s">
        <v>933</v>
      </c>
      <c r="F343" s="4">
        <v>0</v>
      </c>
      <c r="G343" s="4">
        <v>0</v>
      </c>
      <c r="H343" s="4" t="s">
        <v>825</v>
      </c>
      <c r="I343" s="4" t="s">
        <v>825</v>
      </c>
      <c r="J343" s="4" t="s">
        <v>825</v>
      </c>
      <c r="K343" s="4" t="s">
        <v>825</v>
      </c>
      <c r="L343" s="4" t="s">
        <v>825</v>
      </c>
      <c r="M343" s="8">
        <f t="shared" si="5"/>
        <v>0</v>
      </c>
      <c r="N343" t="str" cm="1">
        <f t="array" ref="N343">IFERROR(INDEX(Water!$C$4:$C$47,MATCH(C343,Water!$A$4:$A$47,0),), "")</f>
        <v>Eels Regulations (measures at intakes) (water)</v>
      </c>
    </row>
    <row r="344" spans="1:14">
      <c r="A344" t="s">
        <v>272</v>
      </c>
      <c r="B344" t="s">
        <v>1033</v>
      </c>
      <c r="C344" t="s">
        <v>942</v>
      </c>
      <c r="D344" t="s">
        <v>300</v>
      </c>
      <c r="E344" t="s">
        <v>933</v>
      </c>
      <c r="F344" s="4">
        <v>0</v>
      </c>
      <c r="G344" s="4">
        <v>0</v>
      </c>
      <c r="H344" s="4" t="s">
        <v>825</v>
      </c>
      <c r="I344" s="4" t="s">
        <v>825</v>
      </c>
      <c r="J344" s="4" t="s">
        <v>825</v>
      </c>
      <c r="K344" s="4" t="s">
        <v>825</v>
      </c>
      <c r="L344" s="4" t="s">
        <v>825</v>
      </c>
      <c r="M344" s="8">
        <f t="shared" si="5"/>
        <v>0</v>
      </c>
      <c r="N344" t="str" cm="1">
        <f t="array" ref="N344">IFERROR(INDEX(Water!$C$4:$C$47,MATCH(C344,Water!$A$4:$A$47,0),), "")</f>
        <v>Invasive Non Native Species (water)</v>
      </c>
    </row>
    <row r="345" spans="1:14">
      <c r="A345" t="s">
        <v>272</v>
      </c>
      <c r="B345" t="s">
        <v>1034</v>
      </c>
      <c r="C345" t="s">
        <v>944</v>
      </c>
      <c r="D345" t="s">
        <v>300</v>
      </c>
      <c r="E345" t="s">
        <v>933</v>
      </c>
      <c r="F345" s="4">
        <v>0</v>
      </c>
      <c r="G345" s="4">
        <v>0</v>
      </c>
      <c r="H345" s="4" t="s">
        <v>825</v>
      </c>
      <c r="I345" s="4" t="s">
        <v>825</v>
      </c>
      <c r="J345" s="4" t="s">
        <v>825</v>
      </c>
      <c r="K345" s="4" t="s">
        <v>825</v>
      </c>
      <c r="L345" s="4" t="s">
        <v>825</v>
      </c>
      <c r="M345" s="8">
        <f t="shared" si="5"/>
        <v>0</v>
      </c>
      <c r="N345" t="str" cm="1">
        <f t="array" ref="N345">IFERROR(INDEX(Water!$C$4:$C$47,MATCH(C345,Water!$A$4:$A$47,0),), "")</f>
        <v>Drinking Water Protected Areas (schemes) (water)</v>
      </c>
    </row>
    <row r="346" spans="1:14">
      <c r="A346" t="s">
        <v>272</v>
      </c>
      <c r="B346" t="s">
        <v>1035</v>
      </c>
      <c r="C346" t="s">
        <v>946</v>
      </c>
      <c r="D346" t="s">
        <v>300</v>
      </c>
      <c r="E346" t="s">
        <v>933</v>
      </c>
      <c r="F346" s="4">
        <v>0</v>
      </c>
      <c r="G346" s="4">
        <v>5.1999999999999998E-2</v>
      </c>
      <c r="H346" s="4" t="s">
        <v>825</v>
      </c>
      <c r="I346" s="4" t="s">
        <v>825</v>
      </c>
      <c r="J346" s="4" t="s">
        <v>825</v>
      </c>
      <c r="K346" s="4" t="s">
        <v>825</v>
      </c>
      <c r="L346" s="4" t="s">
        <v>825</v>
      </c>
      <c r="M346" s="8">
        <f t="shared" si="5"/>
        <v>5.1999999999999998E-2</v>
      </c>
      <c r="N346" t="str" cm="1">
        <f t="array" ref="N346">IFERROR(INDEX(Water!$C$4:$C$47,MATCH(C346,Water!$A$4:$A$47,0),), "")</f>
        <v>Water Framework Directive measure (water)</v>
      </c>
    </row>
    <row r="347" spans="1:14">
      <c r="A347" t="s">
        <v>272</v>
      </c>
      <c r="B347" t="s">
        <v>1036</v>
      </c>
      <c r="C347" t="s">
        <v>948</v>
      </c>
      <c r="D347" t="s">
        <v>300</v>
      </c>
      <c r="E347" t="s">
        <v>933</v>
      </c>
      <c r="F347" s="4">
        <v>0</v>
      </c>
      <c r="G347" s="4">
        <v>0</v>
      </c>
      <c r="H347" s="4" t="s">
        <v>825</v>
      </c>
      <c r="I347" s="4" t="s">
        <v>825</v>
      </c>
      <c r="J347" s="4" t="s">
        <v>825</v>
      </c>
      <c r="K347" s="4" t="s">
        <v>825</v>
      </c>
      <c r="L347" s="4" t="s">
        <v>825</v>
      </c>
      <c r="M347" s="8">
        <f t="shared" si="5"/>
        <v>0</v>
      </c>
      <c r="N347" t="str" cm="1">
        <f t="array" ref="N347">IFERROR(INDEX(Water!$C$4:$C$47,MATCH(C347,Water!$A$4:$A$47,0),), "")</f>
        <v>Ecological improvements at abstractions (water)</v>
      </c>
    </row>
    <row r="348" spans="1:14">
      <c r="A348" t="s">
        <v>272</v>
      </c>
      <c r="B348" t="s">
        <v>1037</v>
      </c>
      <c r="C348" t="s">
        <v>950</v>
      </c>
      <c r="D348" t="s">
        <v>300</v>
      </c>
      <c r="E348" t="s">
        <v>933</v>
      </c>
      <c r="F348" s="4">
        <v>0</v>
      </c>
      <c r="G348" s="4">
        <v>0</v>
      </c>
      <c r="H348" s="4" t="s">
        <v>825</v>
      </c>
      <c r="I348" s="4" t="s">
        <v>825</v>
      </c>
      <c r="J348" s="4" t="s">
        <v>825</v>
      </c>
      <c r="K348" s="4" t="s">
        <v>825</v>
      </c>
      <c r="L348" s="4" t="s">
        <v>825</v>
      </c>
      <c r="M348" s="8">
        <f t="shared" si="5"/>
        <v>0</v>
      </c>
      <c r="N348" t="str" cm="1">
        <f t="array" ref="N348">IFERROR(INDEX(Water!$C$4:$C$47,MATCH(C348,Water!$A$4:$A$47,0),), "")</f>
        <v>N/A</v>
      </c>
    </row>
    <row r="349" spans="1:14">
      <c r="A349" t="s">
        <v>272</v>
      </c>
      <c r="B349" t="s">
        <v>1038</v>
      </c>
      <c r="C349" t="s">
        <v>952</v>
      </c>
      <c r="D349" t="s">
        <v>300</v>
      </c>
      <c r="E349" t="s">
        <v>933</v>
      </c>
      <c r="F349" s="4">
        <v>0</v>
      </c>
      <c r="G349" s="4">
        <v>0</v>
      </c>
      <c r="H349" s="4" t="s">
        <v>825</v>
      </c>
      <c r="I349" s="4" t="s">
        <v>825</v>
      </c>
      <c r="J349" s="4" t="s">
        <v>825</v>
      </c>
      <c r="K349" s="4" t="s">
        <v>825</v>
      </c>
      <c r="L349" s="4" t="s">
        <v>825</v>
      </c>
      <c r="M349" s="8">
        <f t="shared" si="5"/>
        <v>0</v>
      </c>
      <c r="N349" t="str" cm="1">
        <f t="array" ref="N349">IFERROR(INDEX(Water!$C$4:$C$47,MATCH(C349,Water!$A$4:$A$47,0),), "")</f>
        <v>N/A</v>
      </c>
    </row>
    <row r="350" spans="1:14">
      <c r="A350" t="s">
        <v>272</v>
      </c>
      <c r="B350" t="s">
        <v>1039</v>
      </c>
      <c r="C350" t="s">
        <v>954</v>
      </c>
      <c r="D350" t="s">
        <v>300</v>
      </c>
      <c r="E350" t="s">
        <v>933</v>
      </c>
      <c r="F350" s="4">
        <v>0</v>
      </c>
      <c r="G350" s="4">
        <v>0</v>
      </c>
      <c r="H350" s="4" t="s">
        <v>825</v>
      </c>
      <c r="I350" s="4" t="s">
        <v>825</v>
      </c>
      <c r="J350" s="4" t="s">
        <v>825</v>
      </c>
      <c r="K350" s="4" t="s">
        <v>825</v>
      </c>
      <c r="L350" s="4" t="s">
        <v>825</v>
      </c>
      <c r="M350" s="8">
        <f t="shared" si="5"/>
        <v>0</v>
      </c>
      <c r="N350" t="str" cm="1">
        <f t="array" ref="N350">IFERROR(INDEX(Water!$C$4:$C$47,MATCH(C350,Water!$A$4:$A$47,0),), "")</f>
        <v>Ignore as captured under 'Investigations total'</v>
      </c>
    </row>
    <row r="351" spans="1:14">
      <c r="A351" t="s">
        <v>272</v>
      </c>
      <c r="B351" t="s">
        <v>1040</v>
      </c>
      <c r="C351" t="s">
        <v>956</v>
      </c>
      <c r="D351" t="s">
        <v>300</v>
      </c>
      <c r="E351" t="s">
        <v>933</v>
      </c>
      <c r="F351" s="4">
        <v>0</v>
      </c>
      <c r="G351" s="4">
        <v>0</v>
      </c>
      <c r="H351" s="4" t="s">
        <v>825</v>
      </c>
      <c r="I351" s="4" t="s">
        <v>825</v>
      </c>
      <c r="J351" s="4" t="s">
        <v>825</v>
      </c>
      <c r="K351" s="4" t="s">
        <v>825</v>
      </c>
      <c r="L351" s="4" t="s">
        <v>825</v>
      </c>
      <c r="M351" s="8">
        <f t="shared" si="5"/>
        <v>0</v>
      </c>
      <c r="N351" t="str" cm="1">
        <f t="array" ref="N351">IFERROR(INDEX(Water!$C$4:$C$47,MATCH(C351,Water!$A$4:$A$47,0),), "")</f>
        <v>Ignore as captured under 'Investigations total'</v>
      </c>
    </row>
    <row r="352" spans="1:14">
      <c r="A352" t="s">
        <v>272</v>
      </c>
      <c r="B352" t="s">
        <v>1041</v>
      </c>
      <c r="C352" t="s">
        <v>958</v>
      </c>
      <c r="D352" t="s">
        <v>300</v>
      </c>
      <c r="E352" t="s">
        <v>933</v>
      </c>
      <c r="F352" s="4">
        <v>0</v>
      </c>
      <c r="G352" s="4">
        <v>0</v>
      </c>
      <c r="H352" s="4" t="s">
        <v>825</v>
      </c>
      <c r="I352" s="4" t="s">
        <v>825</v>
      </c>
      <c r="J352" s="4" t="s">
        <v>825</v>
      </c>
      <c r="K352" s="4" t="s">
        <v>825</v>
      </c>
      <c r="L352" s="4" t="s">
        <v>825</v>
      </c>
      <c r="M352" s="8">
        <f t="shared" si="5"/>
        <v>0</v>
      </c>
      <c r="N352" t="str" cm="1">
        <f t="array" ref="N352">IFERROR(INDEX(Water!$C$4:$C$47,MATCH(C352,Water!$A$4:$A$47,0),), "")</f>
        <v>Ignore as captured under 'Investigations total'</v>
      </c>
    </row>
    <row r="353" spans="1:14">
      <c r="A353" t="s">
        <v>272</v>
      </c>
      <c r="B353" t="s">
        <v>1042</v>
      </c>
      <c r="C353" t="s">
        <v>960</v>
      </c>
      <c r="D353" t="s">
        <v>300</v>
      </c>
      <c r="E353" t="s">
        <v>933</v>
      </c>
      <c r="F353" s="4">
        <v>0</v>
      </c>
      <c r="G353" s="4">
        <v>0</v>
      </c>
      <c r="H353" s="4" t="s">
        <v>825</v>
      </c>
      <c r="I353" s="4" t="s">
        <v>825</v>
      </c>
      <c r="J353" s="4" t="s">
        <v>825</v>
      </c>
      <c r="K353" s="4" t="s">
        <v>825</v>
      </c>
      <c r="L353" s="4" t="s">
        <v>825</v>
      </c>
      <c r="M353" s="8">
        <f t="shared" si="5"/>
        <v>0</v>
      </c>
      <c r="N353" t="str" cm="1">
        <f t="array" ref="N353">IFERROR(INDEX(Water!$C$4:$C$47,MATCH(C353,Water!$A$4:$A$47,0),), "")</f>
        <v>Investigations (water)</v>
      </c>
    </row>
    <row r="354" spans="1:14">
      <c r="A354" t="s">
        <v>272</v>
      </c>
      <c r="B354" t="s">
        <v>1043</v>
      </c>
      <c r="C354" t="s">
        <v>962</v>
      </c>
      <c r="D354" t="s">
        <v>300</v>
      </c>
      <c r="E354" t="s">
        <v>933</v>
      </c>
      <c r="F354" s="4">
        <v>0</v>
      </c>
      <c r="G354" s="4">
        <v>5.1999999999999998E-2</v>
      </c>
      <c r="H354" s="4" t="s">
        <v>825</v>
      </c>
      <c r="I354" s="4" t="s">
        <v>825</v>
      </c>
      <c r="J354" s="4" t="s">
        <v>825</v>
      </c>
      <c r="K354" s="4" t="s">
        <v>825</v>
      </c>
      <c r="L354" s="4" t="s">
        <v>825</v>
      </c>
      <c r="M354" s="8">
        <f t="shared" si="5"/>
        <v>5.1999999999999998E-2</v>
      </c>
      <c r="N354" t="str" cm="1">
        <f t="array" ref="N354">IFERROR(INDEX(Water!$C$4:$C$47,MATCH(C354,Water!$A$4:$A$47,0),), "")</f>
        <v/>
      </c>
    </row>
    <row r="355" spans="1:14">
      <c r="A355" t="s">
        <v>272</v>
      </c>
      <c r="B355" t="s">
        <v>1044</v>
      </c>
      <c r="C355" t="s">
        <v>964</v>
      </c>
      <c r="D355" t="s">
        <v>300</v>
      </c>
      <c r="E355" t="s">
        <v>933</v>
      </c>
      <c r="F355" s="4">
        <v>2.25</v>
      </c>
      <c r="G355" s="4">
        <v>9</v>
      </c>
      <c r="H355" s="4" t="s">
        <v>825</v>
      </c>
      <c r="I355" s="4" t="s">
        <v>825</v>
      </c>
      <c r="J355" s="4" t="s">
        <v>825</v>
      </c>
      <c r="K355" s="4" t="s">
        <v>825</v>
      </c>
      <c r="L355" s="4" t="s">
        <v>825</v>
      </c>
      <c r="M355" s="8">
        <f t="shared" si="5"/>
        <v>9</v>
      </c>
      <c r="N355" t="str" cm="1">
        <f t="array" ref="N355">IFERROR(INDEX(Water!$C$4:$C$47,MATCH(C355,Water!$A$4:$A$47,0),), "")</f>
        <v>Supply-side improvements delivering benefits in 2020-2025 (water)</v>
      </c>
    </row>
    <row r="356" spans="1:14">
      <c r="A356" t="s">
        <v>272</v>
      </c>
      <c r="B356" t="s">
        <v>1045</v>
      </c>
      <c r="C356" t="s">
        <v>966</v>
      </c>
      <c r="D356" t="s">
        <v>300</v>
      </c>
      <c r="E356" t="s">
        <v>933</v>
      </c>
      <c r="F356" s="4">
        <v>0</v>
      </c>
      <c r="G356" s="4">
        <v>0</v>
      </c>
      <c r="H356" s="4" t="s">
        <v>825</v>
      </c>
      <c r="I356" s="4" t="s">
        <v>825</v>
      </c>
      <c r="J356" s="4" t="s">
        <v>825</v>
      </c>
      <c r="K356" s="4" t="s">
        <v>825</v>
      </c>
      <c r="L356" s="4" t="s">
        <v>825</v>
      </c>
      <c r="M356" s="8">
        <f t="shared" si="5"/>
        <v>0</v>
      </c>
      <c r="N356" t="str" cm="1">
        <f t="array" ref="N356">IFERROR(INDEX(Water!$C$4:$C$47,MATCH(C356,Water!$A$4:$A$47,0),), "")</f>
        <v>Demand-side improvements delivering benefits in 2020-2025 (excl leakage and metering) (water)</v>
      </c>
    </row>
    <row r="357" spans="1:14">
      <c r="A357" t="s">
        <v>272</v>
      </c>
      <c r="B357" t="s">
        <v>1046</v>
      </c>
      <c r="C357" t="s">
        <v>968</v>
      </c>
      <c r="D357" t="s">
        <v>300</v>
      </c>
      <c r="E357" t="s">
        <v>933</v>
      </c>
      <c r="F357" s="4">
        <v>0</v>
      </c>
      <c r="G357" s="4">
        <v>0</v>
      </c>
      <c r="H357" s="4" t="s">
        <v>825</v>
      </c>
      <c r="I357" s="4" t="s">
        <v>825</v>
      </c>
      <c r="J357" s="4" t="s">
        <v>825</v>
      </c>
      <c r="K357" s="4" t="s">
        <v>825</v>
      </c>
      <c r="L357" s="4" t="s">
        <v>825</v>
      </c>
      <c r="M357" s="8">
        <f t="shared" si="5"/>
        <v>0</v>
      </c>
      <c r="N357" t="str" cm="1">
        <f t="array" ref="N357">IFERROR(INDEX(Water!$C$4:$C$47,MATCH(C357,Water!$A$4:$A$47,0),), "")</f>
        <v>Leakage improvements delivering benefits in 2020-2025 (water)</v>
      </c>
    </row>
    <row r="358" spans="1:14">
      <c r="A358" t="s">
        <v>272</v>
      </c>
      <c r="B358" t="s">
        <v>1047</v>
      </c>
      <c r="C358" t="s">
        <v>970</v>
      </c>
      <c r="D358" t="s">
        <v>300</v>
      </c>
      <c r="E358" t="s">
        <v>933</v>
      </c>
      <c r="F358" s="4">
        <v>0.4</v>
      </c>
      <c r="G358" s="4">
        <v>1</v>
      </c>
      <c r="H358" s="4" t="s">
        <v>825</v>
      </c>
      <c r="I358" s="4" t="s">
        <v>825</v>
      </c>
      <c r="J358" s="4" t="s">
        <v>825</v>
      </c>
      <c r="K358" s="4" t="s">
        <v>825</v>
      </c>
      <c r="L358" s="4" t="s">
        <v>825</v>
      </c>
      <c r="M358" s="8">
        <f t="shared" si="5"/>
        <v>1</v>
      </c>
      <c r="N358" t="str" cm="1">
        <f t="array" ref="N358">IFERROR(INDEX(Water!$C$4:$C$47,MATCH(C358,Water!$A$4:$A$47,0),), "")</f>
        <v>Internal interconnectors delivering benefits in 2020-2025 (water)</v>
      </c>
    </row>
    <row r="359" spans="1:14">
      <c r="A359" t="s">
        <v>272</v>
      </c>
      <c r="B359" t="s">
        <v>1048</v>
      </c>
      <c r="C359" t="s">
        <v>972</v>
      </c>
      <c r="D359" t="s">
        <v>300</v>
      </c>
      <c r="E359" t="s">
        <v>933</v>
      </c>
      <c r="F359" s="4">
        <v>0</v>
      </c>
      <c r="G359" s="4">
        <v>0.4</v>
      </c>
      <c r="H359" s="4" t="s">
        <v>825</v>
      </c>
      <c r="I359" s="4" t="s">
        <v>825</v>
      </c>
      <c r="J359" s="4" t="s">
        <v>825</v>
      </c>
      <c r="K359" s="4" t="s">
        <v>825</v>
      </c>
      <c r="L359" s="4" t="s">
        <v>825</v>
      </c>
      <c r="M359" s="8">
        <f t="shared" si="5"/>
        <v>0.4</v>
      </c>
      <c r="N359" t="str" cm="1">
        <f t="array" ref="N359">IFERROR(INDEX(Water!$C$4:$C$47,MATCH(C359,Water!$A$4:$A$47,0),), "")</f>
        <v>Supply demand balance improvements delivering benefits starting from 2026 (water)</v>
      </c>
    </row>
    <row r="360" spans="1:14">
      <c r="A360" t="s">
        <v>272</v>
      </c>
      <c r="B360" t="s">
        <v>1049</v>
      </c>
      <c r="C360" t="s">
        <v>976</v>
      </c>
      <c r="D360" t="s">
        <v>300</v>
      </c>
      <c r="E360" t="s">
        <v>933</v>
      </c>
      <c r="F360" s="4">
        <v>2.65</v>
      </c>
      <c r="G360" s="4">
        <v>10.4</v>
      </c>
      <c r="H360" s="4" t="s">
        <v>825</v>
      </c>
      <c r="I360" s="4" t="s">
        <v>825</v>
      </c>
      <c r="J360" s="4" t="s">
        <v>825</v>
      </c>
      <c r="K360" s="4" t="s">
        <v>825</v>
      </c>
      <c r="L360" s="4" t="s">
        <v>825</v>
      </c>
      <c r="M360" s="8">
        <f t="shared" si="5"/>
        <v>10.4</v>
      </c>
      <c r="N360" t="str" cm="1">
        <f t="array" ref="N360">IFERROR(INDEX(Water!$C$4:$C$47,MATCH(C360,Water!$A$4:$A$47,0),), "")</f>
        <v/>
      </c>
    </row>
    <row r="361" spans="1:14">
      <c r="A361" t="s">
        <v>272</v>
      </c>
      <c r="B361" t="s">
        <v>1050</v>
      </c>
      <c r="C361" t="s">
        <v>978</v>
      </c>
      <c r="D361" t="s">
        <v>300</v>
      </c>
      <c r="E361" t="s">
        <v>933</v>
      </c>
      <c r="F361" s="4">
        <v>0</v>
      </c>
      <c r="G361" s="4">
        <v>0</v>
      </c>
      <c r="H361" s="4" t="s">
        <v>825</v>
      </c>
      <c r="I361" s="4" t="s">
        <v>825</v>
      </c>
      <c r="J361" s="4" t="s">
        <v>825</v>
      </c>
      <c r="K361" s="4" t="s">
        <v>825</v>
      </c>
      <c r="L361" s="4" t="s">
        <v>825</v>
      </c>
      <c r="M361" s="8">
        <f t="shared" si="5"/>
        <v>0</v>
      </c>
      <c r="N361" t="str" cm="1">
        <f t="array" ref="N361">IFERROR(INDEX(Water!$C$4:$C$47,MATCH(C361,Water!$A$4:$A$47,0),), "")</f>
        <v>Ignore as captured under 'Total metering expenditure'</v>
      </c>
    </row>
    <row r="362" spans="1:14">
      <c r="A362" t="s">
        <v>272</v>
      </c>
      <c r="B362" t="s">
        <v>1051</v>
      </c>
      <c r="C362" t="s">
        <v>980</v>
      </c>
      <c r="D362" t="s">
        <v>300</v>
      </c>
      <c r="E362" t="s">
        <v>933</v>
      </c>
      <c r="F362" s="4">
        <v>0</v>
      </c>
      <c r="G362" s="4">
        <v>0</v>
      </c>
      <c r="H362" s="4" t="s">
        <v>825</v>
      </c>
      <c r="I362" s="4" t="s">
        <v>825</v>
      </c>
      <c r="J362" s="4" t="s">
        <v>825</v>
      </c>
      <c r="K362" s="4" t="s">
        <v>825</v>
      </c>
      <c r="L362" s="4" t="s">
        <v>825</v>
      </c>
      <c r="M362" s="8">
        <f t="shared" si="5"/>
        <v>0</v>
      </c>
      <c r="N362" t="str" cm="1">
        <f t="array" ref="N362">IFERROR(INDEX(Water!$C$4:$C$47,MATCH(C362,Water!$A$4:$A$47,0),), "")</f>
        <v>Ignore as captured under 'Total metering expenditure'</v>
      </c>
    </row>
    <row r="363" spans="1:14">
      <c r="A363" t="s">
        <v>272</v>
      </c>
      <c r="B363" t="s">
        <v>1052</v>
      </c>
      <c r="C363" t="s">
        <v>982</v>
      </c>
      <c r="D363" t="s">
        <v>300</v>
      </c>
      <c r="E363" t="s">
        <v>933</v>
      </c>
      <c r="F363" s="4">
        <v>0</v>
      </c>
      <c r="G363" s="4">
        <v>0</v>
      </c>
      <c r="H363" s="4" t="s">
        <v>825</v>
      </c>
      <c r="I363" s="4" t="s">
        <v>825</v>
      </c>
      <c r="J363" s="4" t="s">
        <v>825</v>
      </c>
      <c r="K363" s="4" t="s">
        <v>825</v>
      </c>
      <c r="L363" s="4" t="s">
        <v>825</v>
      </c>
      <c r="M363" s="8">
        <f t="shared" si="5"/>
        <v>0</v>
      </c>
      <c r="N363" t="str" cm="1">
        <f t="array" ref="N363">IFERROR(INDEX(Water!$C$4:$C$47,MATCH(C363,Water!$A$4:$A$47,0),), "")</f>
        <v>Ignore as captured under 'Total metering expenditure'</v>
      </c>
    </row>
    <row r="364" spans="1:14">
      <c r="A364" t="s">
        <v>272</v>
      </c>
      <c r="B364" t="s">
        <v>1053</v>
      </c>
      <c r="C364" t="s">
        <v>984</v>
      </c>
      <c r="D364" t="s">
        <v>300</v>
      </c>
      <c r="E364" t="s">
        <v>933</v>
      </c>
      <c r="F364" s="4">
        <v>0</v>
      </c>
      <c r="G364" s="4">
        <v>0</v>
      </c>
      <c r="H364" s="4" t="s">
        <v>825</v>
      </c>
      <c r="I364" s="4" t="s">
        <v>825</v>
      </c>
      <c r="J364" s="4" t="s">
        <v>825</v>
      </c>
      <c r="K364" s="4" t="s">
        <v>825</v>
      </c>
      <c r="L364" s="4" t="s">
        <v>825</v>
      </c>
      <c r="M364" s="8">
        <f t="shared" si="5"/>
        <v>0</v>
      </c>
      <c r="N364" t="str" cm="1">
        <f t="array" ref="N364">IFERROR(INDEX(Water!$C$4:$C$47,MATCH(C364,Water!$A$4:$A$47,0),), "")</f>
        <v>Ignore as captured under 'Total metering expenditure'</v>
      </c>
    </row>
    <row r="365" spans="1:14">
      <c r="A365" t="s">
        <v>272</v>
      </c>
      <c r="B365" t="s">
        <v>1054</v>
      </c>
      <c r="C365" t="s">
        <v>986</v>
      </c>
      <c r="D365" t="s">
        <v>300</v>
      </c>
      <c r="E365" t="s">
        <v>933</v>
      </c>
      <c r="F365" s="4">
        <v>0</v>
      </c>
      <c r="G365" s="4">
        <v>0</v>
      </c>
      <c r="H365" s="4" t="s">
        <v>825</v>
      </c>
      <c r="I365" s="4" t="s">
        <v>825</v>
      </c>
      <c r="J365" s="4" t="s">
        <v>825</v>
      </c>
      <c r="K365" s="4" t="s">
        <v>825</v>
      </c>
      <c r="L365" s="4" t="s">
        <v>825</v>
      </c>
      <c r="M365" s="8">
        <f t="shared" si="5"/>
        <v>0</v>
      </c>
      <c r="N365" t="str" cm="1">
        <f t="array" ref="N365">IFERROR(INDEX(Water!$C$4:$C$47,MATCH(C365,Water!$A$4:$A$47,0),), "")</f>
        <v>Ignore as captured under 'Total metering expenditure'</v>
      </c>
    </row>
    <row r="366" spans="1:14">
      <c r="A366" t="s">
        <v>272</v>
      </c>
      <c r="B366" t="s">
        <v>1055</v>
      </c>
      <c r="C366" t="s">
        <v>988</v>
      </c>
      <c r="D366" t="s">
        <v>300</v>
      </c>
      <c r="E366" t="s">
        <v>933</v>
      </c>
      <c r="F366" s="4">
        <v>0</v>
      </c>
      <c r="G366" s="4">
        <v>0</v>
      </c>
      <c r="H366" s="4" t="s">
        <v>825</v>
      </c>
      <c r="I366" s="4" t="s">
        <v>825</v>
      </c>
      <c r="J366" s="4" t="s">
        <v>825</v>
      </c>
      <c r="K366" s="4" t="s">
        <v>825</v>
      </c>
      <c r="L366" s="4" t="s">
        <v>825</v>
      </c>
      <c r="M366" s="8">
        <f t="shared" si="5"/>
        <v>0</v>
      </c>
      <c r="N366" t="str" cm="1">
        <f t="array" ref="N366">IFERROR(INDEX(Water!$C$4:$C$47,MATCH(C366,Water!$A$4:$A$47,0),), "")</f>
        <v>Ignore as captured under 'Total metering expenditure'</v>
      </c>
    </row>
    <row r="367" spans="1:14">
      <c r="A367" t="s">
        <v>272</v>
      </c>
      <c r="B367" t="s">
        <v>1056</v>
      </c>
      <c r="C367" t="s">
        <v>990</v>
      </c>
      <c r="D367" t="s">
        <v>300</v>
      </c>
      <c r="E367" t="s">
        <v>933</v>
      </c>
      <c r="F367" s="4">
        <v>0</v>
      </c>
      <c r="G367" s="4">
        <v>0</v>
      </c>
      <c r="H367" s="4" t="s">
        <v>825</v>
      </c>
      <c r="I367" s="4" t="s">
        <v>825</v>
      </c>
      <c r="J367" s="4" t="s">
        <v>825</v>
      </c>
      <c r="K367" s="4" t="s">
        <v>825</v>
      </c>
      <c r="L367" s="4" t="s">
        <v>825</v>
      </c>
      <c r="M367" s="8">
        <f t="shared" si="5"/>
        <v>0</v>
      </c>
      <c r="N367" t="str" cm="1">
        <f t="array" ref="N367">IFERROR(INDEX(Water!$C$4:$C$47,MATCH(C367,Water!$A$4:$A$47,0),), "")</f>
        <v>Ignore as captured under 'Total metering expenditure'</v>
      </c>
    </row>
    <row r="368" spans="1:14">
      <c r="A368" t="s">
        <v>272</v>
      </c>
      <c r="B368" t="s">
        <v>1057</v>
      </c>
      <c r="C368" t="s">
        <v>992</v>
      </c>
      <c r="D368" t="s">
        <v>300</v>
      </c>
      <c r="E368" t="s">
        <v>933</v>
      </c>
      <c r="F368" s="4">
        <v>0</v>
      </c>
      <c r="G368" s="4">
        <v>0</v>
      </c>
      <c r="H368" s="15" t="s">
        <v>825</v>
      </c>
      <c r="I368" s="15" t="s">
        <v>825</v>
      </c>
      <c r="J368" s="15" t="s">
        <v>825</v>
      </c>
      <c r="K368" s="15" t="s">
        <v>825</v>
      </c>
      <c r="L368" s="15" t="s">
        <v>825</v>
      </c>
      <c r="M368" s="8">
        <f t="shared" si="5"/>
        <v>0</v>
      </c>
      <c r="N368" t="str" cm="1">
        <f t="array" ref="N368">IFERROR(INDEX(Water!$C$4:$C$47,MATCH(C368,Water!$A$4:$A$47,0),), "")</f>
        <v>Ignore as captured under 'Total metering expenditure'</v>
      </c>
    </row>
    <row r="369" spans="1:14">
      <c r="A369" t="s">
        <v>272</v>
      </c>
      <c r="B369" t="s">
        <v>1058</v>
      </c>
      <c r="C369" t="s">
        <v>994</v>
      </c>
      <c r="D369" t="s">
        <v>300</v>
      </c>
      <c r="E369" t="s">
        <v>933</v>
      </c>
      <c r="F369" s="4">
        <v>0</v>
      </c>
      <c r="G369" s="4">
        <v>0</v>
      </c>
      <c r="H369" s="15" t="s">
        <v>825</v>
      </c>
      <c r="I369" s="15" t="s">
        <v>825</v>
      </c>
      <c r="J369" s="15" t="s">
        <v>825</v>
      </c>
      <c r="K369" s="15" t="s">
        <v>825</v>
      </c>
      <c r="L369" s="15" t="s">
        <v>825</v>
      </c>
      <c r="M369" s="8">
        <f t="shared" si="5"/>
        <v>0</v>
      </c>
      <c r="N369" t="str" cm="1">
        <f t="array" ref="N369">IFERROR(INDEX(Water!$C$4:$C$47,MATCH(C369,Water!$A$4:$A$47,0),), "")</f>
        <v>Ignore as captured under 'Total metering expenditure'</v>
      </c>
    </row>
    <row r="370" spans="1:14">
      <c r="A370" t="s">
        <v>272</v>
      </c>
      <c r="B370" t="s">
        <v>1059</v>
      </c>
      <c r="C370" t="s">
        <v>996</v>
      </c>
      <c r="D370" t="s">
        <v>300</v>
      </c>
      <c r="E370" t="s">
        <v>933</v>
      </c>
      <c r="F370" s="4">
        <v>0</v>
      </c>
      <c r="G370" s="4">
        <v>0</v>
      </c>
      <c r="H370" s="15" t="s">
        <v>825</v>
      </c>
      <c r="I370" s="15" t="s">
        <v>825</v>
      </c>
      <c r="J370" s="15" t="s">
        <v>825</v>
      </c>
      <c r="K370" s="15" t="s">
        <v>825</v>
      </c>
      <c r="L370" s="15" t="s">
        <v>825</v>
      </c>
      <c r="M370" s="8">
        <f t="shared" si="5"/>
        <v>0</v>
      </c>
      <c r="N370" t="str" cm="1">
        <f t="array" ref="N370">IFERROR(INDEX(Water!$C$4:$C$47,MATCH(C370,Water!$A$4:$A$47,0),), "")</f>
        <v>Ignore as captured under 'Total metering expenditure'</v>
      </c>
    </row>
    <row r="371" spans="1:14">
      <c r="A371" t="s">
        <v>272</v>
      </c>
      <c r="B371" t="s">
        <v>1060</v>
      </c>
      <c r="C371" t="s">
        <v>998</v>
      </c>
      <c r="D371" t="s">
        <v>300</v>
      </c>
      <c r="E371" t="s">
        <v>933</v>
      </c>
      <c r="F371" s="4">
        <v>0</v>
      </c>
      <c r="G371" s="4">
        <v>0</v>
      </c>
      <c r="H371" s="15" t="s">
        <v>825</v>
      </c>
      <c r="I371" s="15" t="s">
        <v>825</v>
      </c>
      <c r="J371" s="15" t="s">
        <v>825</v>
      </c>
      <c r="K371" s="15" t="s">
        <v>825</v>
      </c>
      <c r="L371" s="15" t="s">
        <v>825</v>
      </c>
      <c r="M371" s="8">
        <f t="shared" si="5"/>
        <v>0</v>
      </c>
      <c r="N371" t="str" cm="1">
        <f t="array" ref="N371">IFERROR(INDEX(Water!$C$4:$C$47,MATCH(C371,Water!$A$4:$A$47,0),), "")</f>
        <v>Total metering expenditure  (water)</v>
      </c>
    </row>
    <row r="372" spans="1:14">
      <c r="A372" t="s">
        <v>272</v>
      </c>
      <c r="B372" t="s">
        <v>1061</v>
      </c>
      <c r="C372" t="s">
        <v>1000</v>
      </c>
      <c r="D372" t="s">
        <v>300</v>
      </c>
      <c r="E372" t="s">
        <v>933</v>
      </c>
      <c r="F372" s="4">
        <v>0</v>
      </c>
      <c r="G372" s="4">
        <v>0</v>
      </c>
      <c r="H372" s="15" t="s">
        <v>825</v>
      </c>
      <c r="I372" s="15" t="s">
        <v>825</v>
      </c>
      <c r="J372" s="15" t="s">
        <v>825</v>
      </c>
      <c r="K372" s="15" t="s">
        <v>825</v>
      </c>
      <c r="L372" s="15" t="s">
        <v>825</v>
      </c>
      <c r="M372" s="8">
        <f t="shared" si="5"/>
        <v>0</v>
      </c>
      <c r="N372" t="str" cm="1">
        <f t="array" ref="N372">IFERROR(INDEX(Water!$C$4:$C$47,MATCH(C372,Water!$A$4:$A$47,0),), "")</f>
        <v>Improvments to taste, odour and colour (water)</v>
      </c>
    </row>
    <row r="373" spans="1:14">
      <c r="A373" t="s">
        <v>272</v>
      </c>
      <c r="B373" t="s">
        <v>1062</v>
      </c>
      <c r="C373" t="s">
        <v>1002</v>
      </c>
      <c r="D373" t="s">
        <v>300</v>
      </c>
      <c r="E373" t="s">
        <v>933</v>
      </c>
      <c r="F373" s="4">
        <v>0</v>
      </c>
      <c r="G373" s="4">
        <v>0</v>
      </c>
      <c r="H373" s="15" t="s">
        <v>825</v>
      </c>
      <c r="I373" s="15" t="s">
        <v>825</v>
      </c>
      <c r="J373" s="15" t="s">
        <v>825</v>
      </c>
      <c r="K373" s="15" t="s">
        <v>825</v>
      </c>
      <c r="L373" s="15" t="s">
        <v>825</v>
      </c>
      <c r="M373" s="8">
        <f t="shared" si="5"/>
        <v>0</v>
      </c>
      <c r="N373" t="str" cm="1">
        <f t="array" ref="N373">IFERROR(INDEX(Water!$C$4:$C$47,MATCH(C373,Water!$A$4:$A$47,0),), "")</f>
        <v>Improvments to taste, odour and colour (water)</v>
      </c>
    </row>
    <row r="374" spans="1:14">
      <c r="A374" t="s">
        <v>272</v>
      </c>
      <c r="B374" t="s">
        <v>1063</v>
      </c>
      <c r="C374" t="s">
        <v>1004</v>
      </c>
      <c r="D374" t="s">
        <v>300</v>
      </c>
      <c r="E374" t="s">
        <v>933</v>
      </c>
      <c r="F374" s="4">
        <v>0</v>
      </c>
      <c r="G374" s="4">
        <v>0</v>
      </c>
      <c r="H374" s="15" t="s">
        <v>825</v>
      </c>
      <c r="I374" s="15" t="s">
        <v>825</v>
      </c>
      <c r="J374" s="15" t="s">
        <v>825</v>
      </c>
      <c r="K374" s="15" t="s">
        <v>825</v>
      </c>
      <c r="L374" s="15" t="s">
        <v>825</v>
      </c>
      <c r="M374" s="8">
        <f t="shared" si="5"/>
        <v>0</v>
      </c>
      <c r="N374" t="str" cm="1">
        <f t="array" ref="N374">IFERROR(INDEX(Water!$C$4:$C$47,MATCH(C374,Water!$A$4:$A$47,0),), "")</f>
        <v>Addressing raw water deterioration (total) (water)</v>
      </c>
    </row>
    <row r="375" spans="1:14">
      <c r="A375" t="s">
        <v>272</v>
      </c>
      <c r="B375" t="s">
        <v>1064</v>
      </c>
      <c r="C375" t="s">
        <v>1006</v>
      </c>
      <c r="D375" t="s">
        <v>300</v>
      </c>
      <c r="E375" t="s">
        <v>933</v>
      </c>
      <c r="F375" s="4">
        <v>0</v>
      </c>
      <c r="G375" s="4">
        <v>0</v>
      </c>
      <c r="H375" s="15" t="s">
        <v>825</v>
      </c>
      <c r="I375" s="15" t="s">
        <v>825</v>
      </c>
      <c r="J375" s="15" t="s">
        <v>825</v>
      </c>
      <c r="K375" s="15" t="s">
        <v>825</v>
      </c>
      <c r="L375" s="15" t="s">
        <v>825</v>
      </c>
      <c r="M375" s="8">
        <f t="shared" si="5"/>
        <v>0</v>
      </c>
      <c r="N375" t="str" cm="1">
        <f t="array" ref="N375">IFERROR(INDEX(Water!$C$4:$C$47,MATCH(C375,Water!$A$4:$A$47,0),), "")</f>
        <v>Addressing raw water deterioration (total) (water)</v>
      </c>
    </row>
    <row r="376" spans="1:14">
      <c r="A376" t="s">
        <v>272</v>
      </c>
      <c r="B376" t="s">
        <v>1065</v>
      </c>
      <c r="C376" t="s">
        <v>1008</v>
      </c>
      <c r="D376" t="s">
        <v>300</v>
      </c>
      <c r="E376" t="s">
        <v>933</v>
      </c>
      <c r="F376" s="4">
        <v>0</v>
      </c>
      <c r="G376" s="4">
        <v>0</v>
      </c>
      <c r="H376" s="15" t="s">
        <v>825</v>
      </c>
      <c r="I376" s="15" t="s">
        <v>825</v>
      </c>
      <c r="J376" s="15" t="s">
        <v>825</v>
      </c>
      <c r="K376" s="15" t="s">
        <v>825</v>
      </c>
      <c r="L376" s="15" t="s">
        <v>825</v>
      </c>
      <c r="M376" s="8">
        <f t="shared" si="5"/>
        <v>0</v>
      </c>
      <c r="N376" t="str" cm="1">
        <f t="array" ref="N376">IFERROR(INDEX(Water!$C$4:$C$47,MATCH(C376,Water!$A$4:$A$47,0),), "")</f>
        <v>Meeting lead standards (Total) (water)</v>
      </c>
    </row>
    <row r="377" spans="1:14">
      <c r="A377" t="s">
        <v>272</v>
      </c>
      <c r="B377" t="s">
        <v>1066</v>
      </c>
      <c r="C377" t="s">
        <v>1067</v>
      </c>
      <c r="D377" t="s">
        <v>300</v>
      </c>
      <c r="E377" t="s">
        <v>933</v>
      </c>
      <c r="F377" s="4">
        <v>0</v>
      </c>
      <c r="G377" s="4">
        <v>0</v>
      </c>
      <c r="H377" s="15" t="s">
        <v>825</v>
      </c>
      <c r="I377" s="15" t="s">
        <v>825</v>
      </c>
      <c r="J377" s="15" t="s">
        <v>825</v>
      </c>
      <c r="K377" s="15" t="s">
        <v>825</v>
      </c>
      <c r="L377" s="15" t="s">
        <v>825</v>
      </c>
      <c r="M377" s="8">
        <f t="shared" si="5"/>
        <v>0</v>
      </c>
      <c r="N377" t="str" cm="1">
        <f t="array" ref="N377">IFERROR(INDEX(Water!$C$4:$C$47,MATCH(C377,Water!$A$4:$A$47,0),), "")</f>
        <v/>
      </c>
    </row>
    <row r="378" spans="1:14">
      <c r="A378" t="s">
        <v>272</v>
      </c>
      <c r="B378" t="s">
        <v>1068</v>
      </c>
      <c r="C378" t="s">
        <v>1012</v>
      </c>
      <c r="D378" t="s">
        <v>300</v>
      </c>
      <c r="E378" t="s">
        <v>933</v>
      </c>
      <c r="F378" s="4">
        <v>0</v>
      </c>
      <c r="G378" s="4">
        <v>0</v>
      </c>
      <c r="H378" s="15" t="s">
        <v>825</v>
      </c>
      <c r="I378" s="15" t="s">
        <v>825</v>
      </c>
      <c r="J378" s="15" t="s">
        <v>825</v>
      </c>
      <c r="K378" s="15" t="s">
        <v>825</v>
      </c>
      <c r="L378" s="15" t="s">
        <v>825</v>
      </c>
      <c r="M378" s="8">
        <f t="shared" si="5"/>
        <v>0</v>
      </c>
      <c r="N378" t="str" cm="1">
        <f t="array" ref="N378">IFERROR(INDEX(Water!$C$4:$C$47,MATCH(C378,Water!$A$4:$A$47,0),), "")</f>
        <v>Meeting lead standards (Total) (water)</v>
      </c>
    </row>
    <row r="379" spans="1:14">
      <c r="A379" t="s">
        <v>272</v>
      </c>
      <c r="B379" t="s">
        <v>1069</v>
      </c>
      <c r="C379" t="s">
        <v>1014</v>
      </c>
      <c r="D379" t="s">
        <v>300</v>
      </c>
      <c r="E379" t="s">
        <v>933</v>
      </c>
      <c r="F379" s="4">
        <v>0</v>
      </c>
      <c r="G379" s="4">
        <v>0</v>
      </c>
      <c r="H379" s="15" t="s">
        <v>825</v>
      </c>
      <c r="I379" s="15" t="s">
        <v>825</v>
      </c>
      <c r="J379" s="15" t="s">
        <v>825</v>
      </c>
      <c r="K379" s="15" t="s">
        <v>825</v>
      </c>
      <c r="L379" s="15" t="s">
        <v>825</v>
      </c>
      <c r="M379" s="8">
        <f t="shared" si="5"/>
        <v>0</v>
      </c>
      <c r="N379" t="str" cm="1">
        <f t="array" ref="N379">IFERROR(INDEX(Water!$C$4:$C$47,MATCH(C379,Water!$A$4:$A$47,0),), "")</f>
        <v>Meeting lead standards (Total) (water)</v>
      </c>
    </row>
    <row r="380" spans="1:14">
      <c r="A380" t="s">
        <v>272</v>
      </c>
      <c r="B380" t="s">
        <v>1070</v>
      </c>
      <c r="C380" t="s">
        <v>1016</v>
      </c>
      <c r="D380" t="s">
        <v>300</v>
      </c>
      <c r="E380" t="s">
        <v>933</v>
      </c>
      <c r="F380" s="4">
        <v>0</v>
      </c>
      <c r="G380" s="4">
        <v>0</v>
      </c>
      <c r="H380" s="15" t="s">
        <v>825</v>
      </c>
      <c r="I380" s="15" t="s">
        <v>825</v>
      </c>
      <c r="J380" s="15" t="s">
        <v>825</v>
      </c>
      <c r="K380" s="15" t="s">
        <v>825</v>
      </c>
      <c r="L380" s="15" t="s">
        <v>825</v>
      </c>
      <c r="M380" s="8">
        <f t="shared" si="5"/>
        <v>0</v>
      </c>
      <c r="N380" t="str" cm="1">
        <f t="array" ref="N380">IFERROR(INDEX(Water!$C$4:$C$47,MATCH(C380,Water!$A$4:$A$47,0),), "")</f>
        <v>Meeting lead standards (Total) (water)</v>
      </c>
    </row>
    <row r="381" spans="1:14">
      <c r="A381" t="s">
        <v>272</v>
      </c>
      <c r="B381" t="s">
        <v>1071</v>
      </c>
      <c r="C381" t="s">
        <v>1018</v>
      </c>
      <c r="D381" t="s">
        <v>300</v>
      </c>
      <c r="E381" t="s">
        <v>933</v>
      </c>
      <c r="F381" s="4">
        <v>1</v>
      </c>
      <c r="G381" s="4">
        <v>8</v>
      </c>
      <c r="H381" s="15" t="s">
        <v>825</v>
      </c>
      <c r="I381" s="15" t="s">
        <v>825</v>
      </c>
      <c r="J381" s="15" t="s">
        <v>825</v>
      </c>
      <c r="K381" s="15" t="s">
        <v>825</v>
      </c>
      <c r="L381" s="15" t="s">
        <v>825</v>
      </c>
      <c r="M381" s="8">
        <f t="shared" si="5"/>
        <v>8</v>
      </c>
      <c r="N381" t="str" cm="1">
        <f t="array" ref="N381">IFERROR(INDEX(Water!$C$4:$C$47,MATCH(C381,Water!$A$4:$A$47,0),), "")</f>
        <v>Enhancing resilience to low probability high consequence events (water)</v>
      </c>
    </row>
    <row r="382" spans="1:14">
      <c r="A382" t="s">
        <v>272</v>
      </c>
      <c r="B382" t="s">
        <v>1072</v>
      </c>
      <c r="C382" t="s">
        <v>1020</v>
      </c>
      <c r="D382" t="s">
        <v>300</v>
      </c>
      <c r="E382" t="s">
        <v>933</v>
      </c>
      <c r="F382" s="4">
        <v>0</v>
      </c>
      <c r="G382" s="4">
        <v>0</v>
      </c>
      <c r="H382" s="15" t="s">
        <v>825</v>
      </c>
      <c r="I382" s="15" t="s">
        <v>825</v>
      </c>
      <c r="J382" s="15" t="s">
        <v>825</v>
      </c>
      <c r="K382" s="15" t="s">
        <v>825</v>
      </c>
      <c r="L382" s="15" t="s">
        <v>825</v>
      </c>
      <c r="M382" s="8">
        <f t="shared" si="5"/>
        <v>0</v>
      </c>
      <c r="N382" t="str" cm="1">
        <f t="array" ref="N382">IFERROR(INDEX(Water!$C$4:$C$47,MATCH(C382,Water!$A$4:$A$47,0),), "")</f>
        <v>Security - SEMD (water)</v>
      </c>
    </row>
    <row r="383" spans="1:14">
      <c r="A383" t="s">
        <v>272</v>
      </c>
      <c r="B383" t="s">
        <v>1073</v>
      </c>
      <c r="C383" t="s">
        <v>1022</v>
      </c>
      <c r="D383" t="s">
        <v>300</v>
      </c>
      <c r="E383" t="s">
        <v>933</v>
      </c>
      <c r="F383" s="4">
        <v>0</v>
      </c>
      <c r="G383" s="4">
        <v>0</v>
      </c>
      <c r="H383" s="15" t="s">
        <v>825</v>
      </c>
      <c r="I383" s="15" t="s">
        <v>825</v>
      </c>
      <c r="J383" s="15" t="s">
        <v>825</v>
      </c>
      <c r="K383" s="15" t="s">
        <v>825</v>
      </c>
      <c r="L383" s="15" t="s">
        <v>825</v>
      </c>
      <c r="M383" s="8">
        <f t="shared" si="5"/>
        <v>0</v>
      </c>
      <c r="N383" t="str" cm="1">
        <f t="array" ref="N383">IFERROR(INDEX(Water!$C$4:$C$47,MATCH(C383,Water!$A$4:$A$47,0),), "")</f>
        <v>Security - Non-SEMD (water)</v>
      </c>
    </row>
    <row r="384" spans="1:14">
      <c r="A384" t="s">
        <v>272</v>
      </c>
      <c r="B384" t="s">
        <v>1074</v>
      </c>
      <c r="C384" t="s">
        <v>1024</v>
      </c>
      <c r="D384" t="s">
        <v>300</v>
      </c>
      <c r="E384" t="s">
        <v>933</v>
      </c>
      <c r="F384" s="4">
        <v>0</v>
      </c>
      <c r="G384" s="4">
        <v>0</v>
      </c>
      <c r="H384" s="15" t="s">
        <v>825</v>
      </c>
      <c r="I384" s="15" t="s">
        <v>825</v>
      </c>
      <c r="J384" s="15" t="s">
        <v>825</v>
      </c>
      <c r="K384" s="15" t="s">
        <v>825</v>
      </c>
      <c r="L384" s="15" t="s">
        <v>825</v>
      </c>
      <c r="M384" s="8">
        <f t="shared" si="5"/>
        <v>0</v>
      </c>
      <c r="N384" t="str" cm="1">
        <f t="array" ref="N384">IFERROR(INDEX(Water!$C$4:$C$47,MATCH(C384,Water!$A$4:$A$47,0),), "")</f>
        <v>N/A</v>
      </c>
    </row>
    <row r="385" spans="1:14">
      <c r="A385" t="s">
        <v>272</v>
      </c>
      <c r="B385" t="s">
        <v>1075</v>
      </c>
      <c r="C385" t="s">
        <v>1076</v>
      </c>
      <c r="D385" t="s">
        <v>300</v>
      </c>
      <c r="E385" t="s">
        <v>933</v>
      </c>
      <c r="F385" s="4">
        <v>0</v>
      </c>
      <c r="G385" s="4">
        <v>0</v>
      </c>
      <c r="H385" s="15" t="s">
        <v>825</v>
      </c>
      <c r="I385" s="15" t="s">
        <v>825</v>
      </c>
      <c r="J385" s="15" t="s">
        <v>825</v>
      </c>
      <c r="K385" s="15" t="s">
        <v>825</v>
      </c>
      <c r="L385" s="15" t="s">
        <v>825</v>
      </c>
      <c r="M385" s="8">
        <f t="shared" si="5"/>
        <v>0</v>
      </c>
      <c r="N385" t="str" cm="1">
        <f t="array" ref="N385">IFERROR(INDEX(Water!$C$4:$C$47,MATCH(C385,Water!$A$4:$A$47,0),), "")</f>
        <v/>
      </c>
    </row>
    <row r="386" spans="1:14">
      <c r="A386" t="s">
        <v>272</v>
      </c>
      <c r="B386" t="s">
        <v>1077</v>
      </c>
      <c r="C386" t="s">
        <v>1078</v>
      </c>
      <c r="D386" t="s">
        <v>300</v>
      </c>
      <c r="E386" t="s">
        <v>933</v>
      </c>
      <c r="F386" s="4">
        <v>0</v>
      </c>
      <c r="G386" s="4">
        <v>0</v>
      </c>
      <c r="H386" s="15" t="s">
        <v>825</v>
      </c>
      <c r="I386" s="15" t="s">
        <v>825</v>
      </c>
      <c r="J386" s="15" t="s">
        <v>825</v>
      </c>
      <c r="K386" s="15" t="s">
        <v>825</v>
      </c>
      <c r="L386" s="15" t="s">
        <v>825</v>
      </c>
      <c r="M386" s="8">
        <f t="shared" si="5"/>
        <v>0</v>
      </c>
      <c r="N386" t="str" cm="1">
        <f t="array" ref="N386">IFERROR(INDEX(Water!$C$4:$C$47,MATCH(C386,Water!$A$4:$A$47,0),), "")</f>
        <v/>
      </c>
    </row>
    <row r="387" spans="1:14">
      <c r="A387" t="s">
        <v>272</v>
      </c>
      <c r="B387" t="s">
        <v>1079</v>
      </c>
      <c r="C387" t="s">
        <v>1080</v>
      </c>
      <c r="D387" t="s">
        <v>300</v>
      </c>
      <c r="E387" t="s">
        <v>933</v>
      </c>
      <c r="F387" s="4">
        <v>0</v>
      </c>
      <c r="G387" s="4">
        <v>0</v>
      </c>
      <c r="H387" s="15" t="s">
        <v>825</v>
      </c>
      <c r="I387" s="15" t="s">
        <v>825</v>
      </c>
      <c r="J387" s="15" t="s">
        <v>825</v>
      </c>
      <c r="K387" s="15" t="s">
        <v>825</v>
      </c>
      <c r="L387" s="15" t="s">
        <v>825</v>
      </c>
      <c r="M387" s="8">
        <f t="shared" si="5"/>
        <v>0</v>
      </c>
      <c r="N387" t="str" cm="1">
        <f t="array" ref="N387">IFERROR(INDEX(Water!$C$4:$C$47,MATCH(C387,Water!$A$4:$A$47,0),), "")</f>
        <v/>
      </c>
    </row>
    <row r="388" spans="1:14">
      <c r="A388" t="s">
        <v>272</v>
      </c>
      <c r="B388" t="s">
        <v>1081</v>
      </c>
      <c r="C388" t="s">
        <v>1082</v>
      </c>
      <c r="D388" t="s">
        <v>300</v>
      </c>
      <c r="E388" t="s">
        <v>933</v>
      </c>
      <c r="F388" s="4">
        <v>0</v>
      </c>
      <c r="G388" s="4">
        <v>0</v>
      </c>
      <c r="H388" s="15" t="s">
        <v>825</v>
      </c>
      <c r="I388" s="15" t="s">
        <v>825</v>
      </c>
      <c r="J388" s="15" t="s">
        <v>825</v>
      </c>
      <c r="K388" s="15" t="s">
        <v>825</v>
      </c>
      <c r="L388" s="15" t="s">
        <v>825</v>
      </c>
      <c r="M388" s="8">
        <f t="shared" si="5"/>
        <v>0</v>
      </c>
      <c r="N388" t="str" cm="1">
        <f t="array" ref="N388">IFERROR(INDEX(Water!$C$4:$C$47,MATCH(C388,Water!$A$4:$A$47,0),), "")</f>
        <v/>
      </c>
    </row>
    <row r="389" spans="1:14">
      <c r="A389" t="s">
        <v>272</v>
      </c>
      <c r="B389" t="s">
        <v>1083</v>
      </c>
      <c r="C389" t="s">
        <v>1084</v>
      </c>
      <c r="D389" t="s">
        <v>300</v>
      </c>
      <c r="E389" t="s">
        <v>933</v>
      </c>
      <c r="F389" s="4">
        <v>0</v>
      </c>
      <c r="G389" s="4">
        <v>0</v>
      </c>
      <c r="H389" s="15" t="s">
        <v>825</v>
      </c>
      <c r="I389" s="15" t="s">
        <v>825</v>
      </c>
      <c r="J389" s="15" t="s">
        <v>825</v>
      </c>
      <c r="K389" s="15" t="s">
        <v>825</v>
      </c>
      <c r="L389" s="15" t="s">
        <v>825</v>
      </c>
      <c r="M389" s="8">
        <f t="shared" ref="M389:M452" si="6">SUM(G389)</f>
        <v>0</v>
      </c>
      <c r="N389" t="str" cm="1">
        <f t="array" ref="N389">IFERROR(INDEX(Water!$C$4:$C$47,MATCH(C389,Water!$A$4:$A$47,0),), "")</f>
        <v/>
      </c>
    </row>
    <row r="390" spans="1:14">
      <c r="A390" t="s">
        <v>272</v>
      </c>
      <c r="B390" t="s">
        <v>1085</v>
      </c>
      <c r="C390" t="s">
        <v>1086</v>
      </c>
      <c r="D390" t="s">
        <v>300</v>
      </c>
      <c r="E390" t="s">
        <v>933</v>
      </c>
      <c r="F390" s="4">
        <v>0</v>
      </c>
      <c r="G390" s="4">
        <v>0</v>
      </c>
      <c r="H390" s="15" t="s">
        <v>825</v>
      </c>
      <c r="I390" s="15" t="s">
        <v>825</v>
      </c>
      <c r="J390" s="15" t="s">
        <v>825</v>
      </c>
      <c r="K390" s="15" t="s">
        <v>825</v>
      </c>
      <c r="L390" s="15" t="s">
        <v>825</v>
      </c>
      <c r="M390" s="8">
        <f t="shared" si="6"/>
        <v>0</v>
      </c>
      <c r="N390" t="str" cm="1">
        <f t="array" ref="N390">IFERROR(INDEX(Water!$C$4:$C$47,MATCH(C390,Water!$A$4:$A$47,0),), "")</f>
        <v/>
      </c>
    </row>
    <row r="391" spans="1:14">
      <c r="A391" t="s">
        <v>272</v>
      </c>
      <c r="B391" t="s">
        <v>1087</v>
      </c>
      <c r="C391" t="s">
        <v>1088</v>
      </c>
      <c r="D391" t="s">
        <v>300</v>
      </c>
      <c r="E391" t="s">
        <v>933</v>
      </c>
      <c r="F391" s="4">
        <v>0</v>
      </c>
      <c r="G391" s="4">
        <v>0</v>
      </c>
      <c r="H391" s="15" t="s">
        <v>825</v>
      </c>
      <c r="I391" s="15" t="s">
        <v>825</v>
      </c>
      <c r="J391" s="15" t="s">
        <v>825</v>
      </c>
      <c r="K391" s="15" t="s">
        <v>825</v>
      </c>
      <c r="L391" s="15" t="s">
        <v>825</v>
      </c>
      <c r="M391" s="8">
        <f t="shared" si="6"/>
        <v>0</v>
      </c>
      <c r="N391" t="str" cm="1">
        <f t="array" ref="N391">IFERROR(INDEX(Water!$C$4:$C$47,MATCH(C391,Water!$A$4:$A$47,0),), "")</f>
        <v/>
      </c>
    </row>
    <row r="392" spans="1:14">
      <c r="A392" t="s">
        <v>272</v>
      </c>
      <c r="B392" t="s">
        <v>1089</v>
      </c>
      <c r="C392" t="s">
        <v>1090</v>
      </c>
      <c r="D392" t="s">
        <v>300</v>
      </c>
      <c r="E392" t="s">
        <v>933</v>
      </c>
      <c r="F392" s="4">
        <v>0</v>
      </c>
      <c r="G392" s="4">
        <v>0</v>
      </c>
      <c r="H392" s="15" t="s">
        <v>825</v>
      </c>
      <c r="I392" s="15" t="s">
        <v>825</v>
      </c>
      <c r="J392" s="15" t="s">
        <v>825</v>
      </c>
      <c r="K392" s="15" t="s">
        <v>825</v>
      </c>
      <c r="L392" s="15" t="s">
        <v>825</v>
      </c>
      <c r="M392" s="8">
        <f t="shared" si="6"/>
        <v>0</v>
      </c>
      <c r="N392" t="str" cm="1">
        <f t="array" ref="N392">IFERROR(INDEX(Water!$C$4:$C$47,MATCH(C392,Water!$A$4:$A$47,0),), "")</f>
        <v/>
      </c>
    </row>
    <row r="393" spans="1:14">
      <c r="A393" t="s">
        <v>272</v>
      </c>
      <c r="B393" t="s">
        <v>1091</v>
      </c>
      <c r="C393" t="s">
        <v>1092</v>
      </c>
      <c r="D393" t="s">
        <v>300</v>
      </c>
      <c r="E393" t="s">
        <v>933</v>
      </c>
      <c r="F393" s="4">
        <v>0</v>
      </c>
      <c r="G393" s="4">
        <v>0</v>
      </c>
      <c r="H393" s="15" t="s">
        <v>825</v>
      </c>
      <c r="I393" s="15" t="s">
        <v>825</v>
      </c>
      <c r="J393" s="15" t="s">
        <v>825</v>
      </c>
      <c r="K393" s="15" t="s">
        <v>825</v>
      </c>
      <c r="L393" s="15" t="s">
        <v>825</v>
      </c>
      <c r="M393" s="8">
        <f t="shared" si="6"/>
        <v>0</v>
      </c>
      <c r="N393" t="str" cm="1">
        <f t="array" ref="N393">IFERROR(INDEX(Water!$C$4:$C$47,MATCH(C393,Water!$A$4:$A$47,0),), "")</f>
        <v/>
      </c>
    </row>
    <row r="394" spans="1:14">
      <c r="A394" t="s">
        <v>272</v>
      </c>
      <c r="B394" t="s">
        <v>1093</v>
      </c>
      <c r="C394" t="s">
        <v>1094</v>
      </c>
      <c r="D394" t="s">
        <v>300</v>
      </c>
      <c r="E394" t="s">
        <v>933</v>
      </c>
      <c r="F394" s="4">
        <v>0</v>
      </c>
      <c r="G394" s="4">
        <v>0</v>
      </c>
      <c r="H394" s="15" t="s">
        <v>825</v>
      </c>
      <c r="I394" s="15" t="s">
        <v>825</v>
      </c>
      <c r="J394" s="15" t="s">
        <v>825</v>
      </c>
      <c r="K394" s="15" t="s">
        <v>825</v>
      </c>
      <c r="L394" s="15" t="s">
        <v>825</v>
      </c>
      <c r="M394" s="8">
        <f t="shared" si="6"/>
        <v>0</v>
      </c>
      <c r="N394" t="str" cm="1">
        <f t="array" ref="N394">IFERROR(INDEX(Water!$C$4:$C$47,MATCH(C394,Water!$A$4:$A$47,0),), "")</f>
        <v/>
      </c>
    </row>
    <row r="395" spans="1:14">
      <c r="A395" t="s">
        <v>272</v>
      </c>
      <c r="B395" t="s">
        <v>1095</v>
      </c>
      <c r="C395" t="s">
        <v>1096</v>
      </c>
      <c r="D395" t="s">
        <v>300</v>
      </c>
      <c r="E395" t="s">
        <v>933</v>
      </c>
      <c r="F395" s="4">
        <v>0</v>
      </c>
      <c r="G395" s="4">
        <v>0</v>
      </c>
      <c r="H395" s="15" t="s">
        <v>825</v>
      </c>
      <c r="I395" s="15" t="s">
        <v>825</v>
      </c>
      <c r="J395" s="15" t="s">
        <v>825</v>
      </c>
      <c r="K395" s="15" t="s">
        <v>825</v>
      </c>
      <c r="L395" s="15" t="s">
        <v>825</v>
      </c>
      <c r="M395" s="8">
        <f t="shared" si="6"/>
        <v>0</v>
      </c>
      <c r="N395" t="str" cm="1">
        <f t="array" ref="N395">IFERROR(INDEX(Water!$C$4:$C$47,MATCH(C395,Water!$A$4:$A$47,0),), "")</f>
        <v/>
      </c>
    </row>
    <row r="396" spans="1:14">
      <c r="A396" t="s">
        <v>272</v>
      </c>
      <c r="B396" t="s">
        <v>1097</v>
      </c>
      <c r="C396" t="s">
        <v>1098</v>
      </c>
      <c r="D396" t="s">
        <v>300</v>
      </c>
      <c r="E396" t="s">
        <v>933</v>
      </c>
      <c r="F396" s="4">
        <v>3.65</v>
      </c>
      <c r="G396" s="4">
        <v>18.452000000000002</v>
      </c>
      <c r="H396" s="15" t="s">
        <v>825</v>
      </c>
      <c r="I396" s="15" t="s">
        <v>825</v>
      </c>
      <c r="J396" s="15" t="s">
        <v>825</v>
      </c>
      <c r="K396" s="15" t="s">
        <v>825</v>
      </c>
      <c r="L396" s="15" t="s">
        <v>825</v>
      </c>
      <c r="M396" s="8">
        <f t="shared" si="6"/>
        <v>18.452000000000002</v>
      </c>
      <c r="N396" t="str" cm="1">
        <f t="array" ref="N396">IFERROR(INDEX(Water!$C$4:$C$47,MATCH(C396,Water!$A$4:$A$47,0),), "")</f>
        <v/>
      </c>
    </row>
    <row r="397" spans="1:14">
      <c r="A397" t="s">
        <v>272</v>
      </c>
      <c r="B397" t="s">
        <v>1099</v>
      </c>
      <c r="C397" t="s">
        <v>936</v>
      </c>
      <c r="D397" t="s">
        <v>300</v>
      </c>
      <c r="E397" t="s">
        <v>933</v>
      </c>
      <c r="F397" s="4">
        <v>0</v>
      </c>
      <c r="G397" s="4">
        <v>0</v>
      </c>
      <c r="H397" s="15">
        <v>0</v>
      </c>
      <c r="I397" s="15">
        <v>0</v>
      </c>
      <c r="J397" s="15">
        <v>0</v>
      </c>
      <c r="K397" s="15">
        <v>0</v>
      </c>
      <c r="L397" s="15">
        <v>0</v>
      </c>
      <c r="M397" s="8">
        <f t="shared" si="6"/>
        <v>0</v>
      </c>
      <c r="N397" t="str" cm="1">
        <f t="array" ref="N397">IFERROR(INDEX(Water!$C$4:$C$47,MATCH(C397,Water!$A$4:$A$47,0),), "")</f>
        <v>Ecological improvements at abstractions (water)</v>
      </c>
    </row>
    <row r="398" spans="1:14">
      <c r="A398" t="s">
        <v>272</v>
      </c>
      <c r="B398" t="s">
        <v>1100</v>
      </c>
      <c r="C398" t="s">
        <v>938</v>
      </c>
      <c r="D398" t="s">
        <v>300</v>
      </c>
      <c r="E398" t="s">
        <v>933</v>
      </c>
      <c r="F398" s="4">
        <v>0</v>
      </c>
      <c r="G398" s="4">
        <v>0</v>
      </c>
      <c r="H398" s="15">
        <v>0</v>
      </c>
      <c r="I398" s="15">
        <v>0</v>
      </c>
      <c r="J398" s="15">
        <v>0</v>
      </c>
      <c r="K398" s="15">
        <v>0</v>
      </c>
      <c r="L398" s="15">
        <v>0</v>
      </c>
      <c r="M398" s="8">
        <f t="shared" si="6"/>
        <v>0</v>
      </c>
      <c r="N398" t="str" cm="1">
        <f t="array" ref="N398">IFERROR(INDEX(Water!$C$4:$C$47,MATCH(C398,Water!$A$4:$A$47,0),), "")</f>
        <v>Eels Regulations (measures at intakes) (water)</v>
      </c>
    </row>
    <row r="399" spans="1:14">
      <c r="A399" t="s">
        <v>272</v>
      </c>
      <c r="B399" t="s">
        <v>1101</v>
      </c>
      <c r="C399" t="s">
        <v>940</v>
      </c>
      <c r="D399" t="s">
        <v>300</v>
      </c>
      <c r="E399" t="s">
        <v>933</v>
      </c>
      <c r="F399" s="4">
        <v>0</v>
      </c>
      <c r="G399" s="4">
        <v>0</v>
      </c>
      <c r="H399" s="15">
        <v>0</v>
      </c>
      <c r="I399" s="15">
        <v>0</v>
      </c>
      <c r="J399" s="15">
        <v>0</v>
      </c>
      <c r="K399" s="15">
        <v>0</v>
      </c>
      <c r="L399" s="15">
        <v>0</v>
      </c>
      <c r="M399" s="8">
        <f t="shared" si="6"/>
        <v>0</v>
      </c>
      <c r="N399" t="str" cm="1">
        <f t="array" ref="N399">IFERROR(INDEX(Water!$C$4:$C$47,MATCH(C399,Water!$A$4:$A$47,0),), "")</f>
        <v>Eels Regulations (measures at intakes) (water)</v>
      </c>
    </row>
    <row r="400" spans="1:14">
      <c r="A400" t="s">
        <v>272</v>
      </c>
      <c r="B400" t="s">
        <v>1102</v>
      </c>
      <c r="C400" t="s">
        <v>942</v>
      </c>
      <c r="D400" t="s">
        <v>300</v>
      </c>
      <c r="E400" t="s">
        <v>933</v>
      </c>
      <c r="F400" s="4">
        <v>0</v>
      </c>
      <c r="G400" s="4">
        <v>0</v>
      </c>
      <c r="H400" s="15">
        <v>0</v>
      </c>
      <c r="I400" s="15">
        <v>0</v>
      </c>
      <c r="J400" s="15">
        <v>0</v>
      </c>
      <c r="K400" s="15">
        <v>0</v>
      </c>
      <c r="L400" s="15">
        <v>0</v>
      </c>
      <c r="M400" s="8">
        <f t="shared" si="6"/>
        <v>0</v>
      </c>
      <c r="N400" t="str" cm="1">
        <f t="array" ref="N400">IFERROR(INDEX(Water!$C$4:$C$47,MATCH(C400,Water!$A$4:$A$47,0),), "")</f>
        <v>Invasive Non Native Species (water)</v>
      </c>
    </row>
    <row r="401" spans="1:14">
      <c r="A401" t="s">
        <v>272</v>
      </c>
      <c r="B401" t="s">
        <v>1103</v>
      </c>
      <c r="C401" t="s">
        <v>944</v>
      </c>
      <c r="D401" t="s">
        <v>300</v>
      </c>
      <c r="E401" t="s">
        <v>933</v>
      </c>
      <c r="F401" s="4">
        <v>0</v>
      </c>
      <c r="G401" s="4">
        <v>0</v>
      </c>
      <c r="H401" s="15">
        <v>0</v>
      </c>
      <c r="I401" s="15">
        <v>0</v>
      </c>
      <c r="J401" s="15">
        <v>0</v>
      </c>
      <c r="K401" s="15">
        <v>0</v>
      </c>
      <c r="L401" s="15">
        <v>0</v>
      </c>
      <c r="M401" s="8">
        <f t="shared" si="6"/>
        <v>0</v>
      </c>
      <c r="N401" t="str" cm="1">
        <f t="array" ref="N401">IFERROR(INDEX(Water!$C$4:$C$47,MATCH(C401,Water!$A$4:$A$47,0),), "")</f>
        <v>Drinking Water Protected Areas (schemes) (water)</v>
      </c>
    </row>
    <row r="402" spans="1:14">
      <c r="A402" t="s">
        <v>272</v>
      </c>
      <c r="B402" t="s">
        <v>1104</v>
      </c>
      <c r="C402" t="s">
        <v>946</v>
      </c>
      <c r="D402" t="s">
        <v>300</v>
      </c>
      <c r="E402" t="s">
        <v>933</v>
      </c>
      <c r="F402" s="4">
        <v>0</v>
      </c>
      <c r="G402" s="4">
        <v>0</v>
      </c>
      <c r="H402" s="15">
        <v>0</v>
      </c>
      <c r="I402" s="15">
        <v>0</v>
      </c>
      <c r="J402" s="15">
        <v>0</v>
      </c>
      <c r="K402" s="15">
        <v>0</v>
      </c>
      <c r="L402" s="15">
        <v>0</v>
      </c>
      <c r="M402" s="8">
        <f t="shared" si="6"/>
        <v>0</v>
      </c>
      <c r="N402" t="str" cm="1">
        <f t="array" ref="N402">IFERROR(INDEX(Water!$C$4:$C$47,MATCH(C402,Water!$A$4:$A$47,0),), "")</f>
        <v>Water Framework Directive measure (water)</v>
      </c>
    </row>
    <row r="403" spans="1:14">
      <c r="A403" t="s">
        <v>272</v>
      </c>
      <c r="B403" t="s">
        <v>1105</v>
      </c>
      <c r="C403" t="s">
        <v>948</v>
      </c>
      <c r="D403" t="s">
        <v>300</v>
      </c>
      <c r="E403" t="s">
        <v>933</v>
      </c>
      <c r="F403" s="4">
        <v>0</v>
      </c>
      <c r="G403" s="4">
        <v>0</v>
      </c>
      <c r="H403" s="15">
        <v>0</v>
      </c>
      <c r="I403" s="15">
        <v>0</v>
      </c>
      <c r="J403" s="15">
        <v>0</v>
      </c>
      <c r="K403" s="15">
        <v>0</v>
      </c>
      <c r="L403" s="15">
        <v>0</v>
      </c>
      <c r="M403" s="8">
        <f t="shared" si="6"/>
        <v>0</v>
      </c>
      <c r="N403" t="str" cm="1">
        <f t="array" ref="N403">IFERROR(INDEX(Water!$C$4:$C$47,MATCH(C403,Water!$A$4:$A$47,0),), "")</f>
        <v>Ecological improvements at abstractions (water)</v>
      </c>
    </row>
    <row r="404" spans="1:14">
      <c r="A404" t="s">
        <v>272</v>
      </c>
      <c r="B404" t="s">
        <v>1106</v>
      </c>
      <c r="C404" t="s">
        <v>950</v>
      </c>
      <c r="D404" t="s">
        <v>300</v>
      </c>
      <c r="E404" t="s">
        <v>933</v>
      </c>
      <c r="F404" s="4">
        <v>0</v>
      </c>
      <c r="G404" s="4">
        <v>0</v>
      </c>
      <c r="H404" s="15">
        <v>0</v>
      </c>
      <c r="I404" s="15">
        <v>0</v>
      </c>
      <c r="J404" s="15">
        <v>0</v>
      </c>
      <c r="K404" s="15">
        <v>0</v>
      </c>
      <c r="L404" s="15">
        <v>0</v>
      </c>
      <c r="M404" s="8">
        <f t="shared" si="6"/>
        <v>0</v>
      </c>
      <c r="N404" t="str" cm="1">
        <f t="array" ref="N404">IFERROR(INDEX(Water!$C$4:$C$47,MATCH(C404,Water!$A$4:$A$47,0),), "")</f>
        <v>N/A</v>
      </c>
    </row>
    <row r="405" spans="1:14">
      <c r="A405" t="s">
        <v>272</v>
      </c>
      <c r="B405" t="s">
        <v>1107</v>
      </c>
      <c r="C405" t="s">
        <v>952</v>
      </c>
      <c r="D405" t="s">
        <v>300</v>
      </c>
      <c r="E405" t="s">
        <v>933</v>
      </c>
      <c r="F405" s="4">
        <v>0</v>
      </c>
      <c r="G405" s="4">
        <v>0</v>
      </c>
      <c r="H405" s="15">
        <v>0</v>
      </c>
      <c r="I405" s="15">
        <v>0</v>
      </c>
      <c r="J405" s="15">
        <v>0</v>
      </c>
      <c r="K405" s="15">
        <v>0</v>
      </c>
      <c r="L405" s="15">
        <v>0</v>
      </c>
      <c r="M405" s="8">
        <f t="shared" si="6"/>
        <v>0</v>
      </c>
      <c r="N405" t="str" cm="1">
        <f t="array" ref="N405">IFERROR(INDEX(Water!$C$4:$C$47,MATCH(C405,Water!$A$4:$A$47,0),), "")</f>
        <v>N/A</v>
      </c>
    </row>
    <row r="406" spans="1:14">
      <c r="A406" t="s">
        <v>272</v>
      </c>
      <c r="B406" t="s">
        <v>1108</v>
      </c>
      <c r="C406" t="s">
        <v>954</v>
      </c>
      <c r="D406" t="s">
        <v>300</v>
      </c>
      <c r="E406" t="s">
        <v>933</v>
      </c>
      <c r="F406" s="4">
        <v>0</v>
      </c>
      <c r="G406" s="4">
        <v>0</v>
      </c>
      <c r="H406" s="15">
        <v>0</v>
      </c>
      <c r="I406" s="15">
        <v>0</v>
      </c>
      <c r="J406" s="15">
        <v>0</v>
      </c>
      <c r="K406" s="15">
        <v>0</v>
      </c>
      <c r="L406" s="15">
        <v>0</v>
      </c>
      <c r="M406" s="8">
        <f t="shared" si="6"/>
        <v>0</v>
      </c>
      <c r="N406" t="str" cm="1">
        <f t="array" ref="N406">IFERROR(INDEX(Water!$C$4:$C$47,MATCH(C406,Water!$A$4:$A$47,0),), "")</f>
        <v>Ignore as captured under 'Investigations total'</v>
      </c>
    </row>
    <row r="407" spans="1:14">
      <c r="A407" t="s">
        <v>272</v>
      </c>
      <c r="B407" t="s">
        <v>1109</v>
      </c>
      <c r="C407" t="s">
        <v>956</v>
      </c>
      <c r="D407" t="s">
        <v>300</v>
      </c>
      <c r="E407" t="s">
        <v>933</v>
      </c>
      <c r="F407" s="4">
        <v>0</v>
      </c>
      <c r="G407" s="4">
        <v>0</v>
      </c>
      <c r="H407" s="15">
        <v>0</v>
      </c>
      <c r="I407" s="15">
        <v>0</v>
      </c>
      <c r="J407" s="15">
        <v>0</v>
      </c>
      <c r="K407" s="15">
        <v>0</v>
      </c>
      <c r="L407" s="15">
        <v>0</v>
      </c>
      <c r="M407" s="8">
        <f t="shared" si="6"/>
        <v>0</v>
      </c>
      <c r="N407" t="str" cm="1">
        <f t="array" ref="N407">IFERROR(INDEX(Water!$C$4:$C$47,MATCH(C407,Water!$A$4:$A$47,0),), "")</f>
        <v>Ignore as captured under 'Investigations total'</v>
      </c>
    </row>
    <row r="408" spans="1:14">
      <c r="A408" t="s">
        <v>272</v>
      </c>
      <c r="B408" t="s">
        <v>1110</v>
      </c>
      <c r="C408" t="s">
        <v>958</v>
      </c>
      <c r="D408" t="s">
        <v>300</v>
      </c>
      <c r="E408" t="s">
        <v>933</v>
      </c>
      <c r="F408" s="4">
        <v>0</v>
      </c>
      <c r="G408" s="4">
        <v>0</v>
      </c>
      <c r="H408" s="15">
        <v>0</v>
      </c>
      <c r="I408" s="15">
        <v>0</v>
      </c>
      <c r="J408" s="15">
        <v>0</v>
      </c>
      <c r="K408" s="15">
        <v>0</v>
      </c>
      <c r="L408" s="15">
        <v>0</v>
      </c>
      <c r="M408" s="8">
        <f t="shared" si="6"/>
        <v>0</v>
      </c>
      <c r="N408" t="str" cm="1">
        <f t="array" ref="N408">IFERROR(INDEX(Water!$C$4:$C$47,MATCH(C408,Water!$A$4:$A$47,0),), "")</f>
        <v>Ignore as captured under 'Investigations total'</v>
      </c>
    </row>
    <row r="409" spans="1:14">
      <c r="A409" t="s">
        <v>272</v>
      </c>
      <c r="B409" t="s">
        <v>1111</v>
      </c>
      <c r="C409" t="s">
        <v>960</v>
      </c>
      <c r="D409" t="s">
        <v>300</v>
      </c>
      <c r="E409" t="s">
        <v>933</v>
      </c>
      <c r="F409" s="4">
        <v>0</v>
      </c>
      <c r="G409" s="4">
        <v>0</v>
      </c>
      <c r="H409" s="15">
        <v>0</v>
      </c>
      <c r="I409" s="15">
        <v>0</v>
      </c>
      <c r="J409" s="15">
        <v>0</v>
      </c>
      <c r="K409" s="15">
        <v>0</v>
      </c>
      <c r="L409" s="15">
        <v>0</v>
      </c>
      <c r="M409" s="8">
        <f t="shared" si="6"/>
        <v>0</v>
      </c>
      <c r="N409" t="str" cm="1">
        <f t="array" ref="N409">IFERROR(INDEX(Water!$C$4:$C$47,MATCH(C409,Water!$A$4:$A$47,0),), "")</f>
        <v>Investigations (water)</v>
      </c>
    </row>
    <row r="410" spans="1:14">
      <c r="A410" t="s">
        <v>272</v>
      </c>
      <c r="B410" t="s">
        <v>1112</v>
      </c>
      <c r="C410" t="s">
        <v>962</v>
      </c>
      <c r="D410" t="s">
        <v>300</v>
      </c>
      <c r="E410" t="s">
        <v>933</v>
      </c>
      <c r="F410" s="4">
        <v>0</v>
      </c>
      <c r="G410" s="4">
        <v>0</v>
      </c>
      <c r="H410" s="15">
        <v>0</v>
      </c>
      <c r="I410" s="15">
        <v>0</v>
      </c>
      <c r="J410" s="15">
        <v>0</v>
      </c>
      <c r="K410" s="15">
        <v>0</v>
      </c>
      <c r="L410" s="15">
        <v>0</v>
      </c>
      <c r="M410" s="8">
        <f t="shared" si="6"/>
        <v>0</v>
      </c>
      <c r="N410" t="str" cm="1">
        <f t="array" ref="N410">IFERROR(INDEX(Water!$C$4:$C$47,MATCH(C410,Water!$A$4:$A$47,0),), "")</f>
        <v/>
      </c>
    </row>
    <row r="411" spans="1:14">
      <c r="A411" t="s">
        <v>272</v>
      </c>
      <c r="B411" t="s">
        <v>1113</v>
      </c>
      <c r="C411" t="s">
        <v>964</v>
      </c>
      <c r="D411" t="s">
        <v>300</v>
      </c>
      <c r="E411" t="s">
        <v>933</v>
      </c>
      <c r="F411" s="4">
        <v>2.2410000000000001</v>
      </c>
      <c r="G411" s="4">
        <v>6.7229999999999999</v>
      </c>
      <c r="H411" s="15">
        <v>29.443000000000001</v>
      </c>
      <c r="I411" s="15">
        <v>32.706000000000003</v>
      </c>
      <c r="J411" s="15">
        <v>16.488</v>
      </c>
      <c r="K411" s="15">
        <v>16.488</v>
      </c>
      <c r="L411" s="15">
        <v>16.488</v>
      </c>
      <c r="M411" s="8">
        <f t="shared" si="6"/>
        <v>6.7229999999999999</v>
      </c>
      <c r="N411" t="str" cm="1">
        <f t="array" ref="N411">IFERROR(INDEX(Water!$C$4:$C$47,MATCH(C411,Water!$A$4:$A$47,0),), "")</f>
        <v>Supply-side improvements delivering benefits in 2020-2025 (water)</v>
      </c>
    </row>
    <row r="412" spans="1:14">
      <c r="A412" t="s">
        <v>272</v>
      </c>
      <c r="B412" t="s">
        <v>1114</v>
      </c>
      <c r="C412" t="s">
        <v>966</v>
      </c>
      <c r="D412" t="s">
        <v>300</v>
      </c>
      <c r="E412" t="s">
        <v>933</v>
      </c>
      <c r="F412" s="4">
        <v>0</v>
      </c>
      <c r="G412" s="4">
        <v>0</v>
      </c>
      <c r="H412" s="15">
        <v>0</v>
      </c>
      <c r="I412" s="15">
        <v>0</v>
      </c>
      <c r="J412" s="15">
        <v>0</v>
      </c>
      <c r="K412" s="15">
        <v>0</v>
      </c>
      <c r="L412" s="15">
        <v>0</v>
      </c>
      <c r="M412" s="8">
        <f t="shared" si="6"/>
        <v>0</v>
      </c>
      <c r="N412" t="str" cm="1">
        <f t="array" ref="N412">IFERROR(INDEX(Water!$C$4:$C$47,MATCH(C412,Water!$A$4:$A$47,0),), "")</f>
        <v>Demand-side improvements delivering benefits in 2020-2025 (excl leakage and metering) (water)</v>
      </c>
    </row>
    <row r="413" spans="1:14">
      <c r="A413" t="s">
        <v>272</v>
      </c>
      <c r="B413" t="s">
        <v>1115</v>
      </c>
      <c r="C413" t="s">
        <v>968</v>
      </c>
      <c r="D413" t="s">
        <v>300</v>
      </c>
      <c r="E413" t="s">
        <v>933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8">
        <f t="shared" si="6"/>
        <v>0</v>
      </c>
      <c r="N413" t="str" cm="1">
        <f t="array" ref="N413">IFERROR(INDEX(Water!$C$4:$C$47,MATCH(C413,Water!$A$4:$A$47,0),), "")</f>
        <v>Leakage improvements delivering benefits in 2020-2025 (water)</v>
      </c>
    </row>
    <row r="414" spans="1:14">
      <c r="A414" t="s">
        <v>272</v>
      </c>
      <c r="B414" t="s">
        <v>1116</v>
      </c>
      <c r="C414" t="s">
        <v>970</v>
      </c>
      <c r="D414" t="s">
        <v>300</v>
      </c>
      <c r="E414" t="s">
        <v>933</v>
      </c>
      <c r="F414" s="4">
        <v>2.7160000000000002</v>
      </c>
      <c r="G414" s="4">
        <v>8.1470000000000002</v>
      </c>
      <c r="H414" s="4">
        <v>36.256999999999998</v>
      </c>
      <c r="I414" s="4">
        <v>36.256999999999998</v>
      </c>
      <c r="J414" s="4">
        <v>36.256999999999998</v>
      </c>
      <c r="K414" s="4">
        <v>0.624</v>
      </c>
      <c r="L414" s="4">
        <v>0.624</v>
      </c>
      <c r="M414" s="8">
        <f t="shared" si="6"/>
        <v>8.1470000000000002</v>
      </c>
      <c r="N414" t="str" cm="1">
        <f t="array" ref="N414">IFERROR(INDEX(Water!$C$4:$C$47,MATCH(C414,Water!$A$4:$A$47,0),), "")</f>
        <v>Internal interconnectors delivering benefits in 2020-2025 (water)</v>
      </c>
    </row>
    <row r="415" spans="1:14">
      <c r="A415" t="s">
        <v>272</v>
      </c>
      <c r="B415" t="s">
        <v>1117</v>
      </c>
      <c r="C415" t="s">
        <v>972</v>
      </c>
      <c r="D415" t="s">
        <v>300</v>
      </c>
      <c r="E415" t="s">
        <v>933</v>
      </c>
      <c r="F415" s="4">
        <v>3.2810000000000001</v>
      </c>
      <c r="G415" s="4">
        <v>7.3819999999999997</v>
      </c>
      <c r="H415" s="4">
        <v>5.2359999999999998</v>
      </c>
      <c r="I415" s="4">
        <v>0</v>
      </c>
      <c r="J415" s="4">
        <v>0</v>
      </c>
      <c r="K415" s="4">
        <v>0</v>
      </c>
      <c r="L415" s="4">
        <v>0</v>
      </c>
      <c r="M415" s="8">
        <f t="shared" si="6"/>
        <v>7.3819999999999997</v>
      </c>
      <c r="N415" t="str" cm="1">
        <f t="array" ref="N415">IFERROR(INDEX(Water!$C$4:$C$47,MATCH(C415,Water!$A$4:$A$47,0),), "")</f>
        <v>Supply demand balance improvements delivering benefits starting from 2026 (water)</v>
      </c>
    </row>
    <row r="416" spans="1:14">
      <c r="A416" t="s">
        <v>272</v>
      </c>
      <c r="B416" t="s">
        <v>1118</v>
      </c>
      <c r="C416" t="s">
        <v>976</v>
      </c>
      <c r="D416" t="s">
        <v>300</v>
      </c>
      <c r="E416" t="s">
        <v>933</v>
      </c>
      <c r="F416" s="4">
        <v>8.2379999999999995</v>
      </c>
      <c r="G416" s="4">
        <v>22.251999999999999</v>
      </c>
      <c r="H416" s="4">
        <v>70.936000000000007</v>
      </c>
      <c r="I416" s="4">
        <v>68.962999999999994</v>
      </c>
      <c r="J416" s="4">
        <v>52.744999999999997</v>
      </c>
      <c r="K416" s="4">
        <v>17.111999999999998</v>
      </c>
      <c r="L416" s="4">
        <v>17.111999999999998</v>
      </c>
      <c r="M416" s="8">
        <f t="shared" si="6"/>
        <v>22.251999999999999</v>
      </c>
      <c r="N416" t="str" cm="1">
        <f t="array" ref="N416">IFERROR(INDEX(Water!$C$4:$C$47,MATCH(C416,Water!$A$4:$A$47,0),), "")</f>
        <v/>
      </c>
    </row>
    <row r="417" spans="1:14">
      <c r="A417" t="s">
        <v>272</v>
      </c>
      <c r="B417" t="s">
        <v>1119</v>
      </c>
      <c r="C417" t="s">
        <v>978</v>
      </c>
      <c r="D417" t="s">
        <v>300</v>
      </c>
      <c r="E417" t="s">
        <v>933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8">
        <f t="shared" si="6"/>
        <v>0</v>
      </c>
      <c r="N417" t="str" cm="1">
        <f t="array" ref="N417">IFERROR(INDEX(Water!$C$4:$C$47,MATCH(C417,Water!$A$4:$A$47,0),), "")</f>
        <v>Ignore as captured under 'Total metering expenditure'</v>
      </c>
    </row>
    <row r="418" spans="1:14">
      <c r="A418" t="s">
        <v>272</v>
      </c>
      <c r="B418" t="s">
        <v>1120</v>
      </c>
      <c r="C418" t="s">
        <v>980</v>
      </c>
      <c r="D418" t="s">
        <v>300</v>
      </c>
      <c r="E418" t="s">
        <v>933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8">
        <f t="shared" si="6"/>
        <v>0</v>
      </c>
      <c r="N418" t="str" cm="1">
        <f t="array" ref="N418">IFERROR(INDEX(Water!$C$4:$C$47,MATCH(C418,Water!$A$4:$A$47,0),), "")</f>
        <v>Ignore as captured under 'Total metering expenditure'</v>
      </c>
    </row>
    <row r="419" spans="1:14">
      <c r="A419" t="s">
        <v>272</v>
      </c>
      <c r="B419" t="s">
        <v>1121</v>
      </c>
      <c r="C419" t="s">
        <v>982</v>
      </c>
      <c r="D419" t="s">
        <v>300</v>
      </c>
      <c r="E419" t="s">
        <v>933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8">
        <f t="shared" si="6"/>
        <v>0</v>
      </c>
      <c r="N419" t="str" cm="1">
        <f t="array" ref="N419">IFERROR(INDEX(Water!$C$4:$C$47,MATCH(C419,Water!$A$4:$A$47,0),), "")</f>
        <v>Ignore as captured under 'Total metering expenditure'</v>
      </c>
    </row>
    <row r="420" spans="1:14">
      <c r="A420" t="s">
        <v>272</v>
      </c>
      <c r="B420" t="s">
        <v>1122</v>
      </c>
      <c r="C420" t="s">
        <v>984</v>
      </c>
      <c r="D420" t="s">
        <v>300</v>
      </c>
      <c r="E420" t="s">
        <v>933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8">
        <f t="shared" si="6"/>
        <v>0</v>
      </c>
      <c r="N420" t="str" cm="1">
        <f t="array" ref="N420">IFERROR(INDEX(Water!$C$4:$C$47,MATCH(C420,Water!$A$4:$A$47,0),), "")</f>
        <v>Ignore as captured under 'Total metering expenditure'</v>
      </c>
    </row>
    <row r="421" spans="1:14">
      <c r="A421" t="s">
        <v>272</v>
      </c>
      <c r="B421" t="s">
        <v>1123</v>
      </c>
      <c r="C421" t="s">
        <v>986</v>
      </c>
      <c r="D421" t="s">
        <v>300</v>
      </c>
      <c r="E421" t="s">
        <v>933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8">
        <f t="shared" si="6"/>
        <v>0</v>
      </c>
      <c r="N421" t="str" cm="1">
        <f t="array" ref="N421">IFERROR(INDEX(Water!$C$4:$C$47,MATCH(C421,Water!$A$4:$A$47,0),), "")</f>
        <v>Ignore as captured under 'Total metering expenditure'</v>
      </c>
    </row>
    <row r="422" spans="1:14">
      <c r="A422" t="s">
        <v>272</v>
      </c>
      <c r="B422" t="s">
        <v>1124</v>
      </c>
      <c r="C422" t="s">
        <v>988</v>
      </c>
      <c r="D422" t="s">
        <v>300</v>
      </c>
      <c r="E422" t="s">
        <v>933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8">
        <f t="shared" si="6"/>
        <v>0</v>
      </c>
      <c r="N422" t="str" cm="1">
        <f t="array" ref="N422">IFERROR(INDEX(Water!$C$4:$C$47,MATCH(C422,Water!$A$4:$A$47,0),), "")</f>
        <v>Ignore as captured under 'Total metering expenditure'</v>
      </c>
    </row>
    <row r="423" spans="1:14">
      <c r="A423" t="s">
        <v>272</v>
      </c>
      <c r="B423" t="s">
        <v>1125</v>
      </c>
      <c r="C423" t="s">
        <v>990</v>
      </c>
      <c r="D423" t="s">
        <v>300</v>
      </c>
      <c r="E423" t="s">
        <v>933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8">
        <f t="shared" si="6"/>
        <v>0</v>
      </c>
      <c r="N423" t="str" cm="1">
        <f t="array" ref="N423">IFERROR(INDEX(Water!$C$4:$C$47,MATCH(C423,Water!$A$4:$A$47,0),), "")</f>
        <v>Ignore as captured under 'Total metering expenditure'</v>
      </c>
    </row>
    <row r="424" spans="1:14">
      <c r="A424" t="s">
        <v>272</v>
      </c>
      <c r="B424" t="s">
        <v>1126</v>
      </c>
      <c r="C424" t="s">
        <v>992</v>
      </c>
      <c r="D424" t="s">
        <v>300</v>
      </c>
      <c r="E424" t="s">
        <v>933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8">
        <f t="shared" si="6"/>
        <v>0</v>
      </c>
      <c r="N424" t="str" cm="1">
        <f t="array" ref="N424">IFERROR(INDEX(Water!$C$4:$C$47,MATCH(C424,Water!$A$4:$A$47,0),), "")</f>
        <v>Ignore as captured under 'Total metering expenditure'</v>
      </c>
    </row>
    <row r="425" spans="1:14">
      <c r="A425" t="s">
        <v>272</v>
      </c>
      <c r="B425" t="s">
        <v>1127</v>
      </c>
      <c r="C425" t="s">
        <v>994</v>
      </c>
      <c r="D425" t="s">
        <v>300</v>
      </c>
      <c r="E425" t="s">
        <v>933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8">
        <f t="shared" si="6"/>
        <v>0</v>
      </c>
      <c r="N425" t="str" cm="1">
        <f t="array" ref="N425">IFERROR(INDEX(Water!$C$4:$C$47,MATCH(C425,Water!$A$4:$A$47,0),), "")</f>
        <v>Ignore as captured under 'Total metering expenditure'</v>
      </c>
    </row>
    <row r="426" spans="1:14">
      <c r="A426" t="s">
        <v>272</v>
      </c>
      <c r="B426" t="s">
        <v>1128</v>
      </c>
      <c r="C426" t="s">
        <v>996</v>
      </c>
      <c r="D426" t="s">
        <v>300</v>
      </c>
      <c r="E426" t="s">
        <v>933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8">
        <f t="shared" si="6"/>
        <v>0</v>
      </c>
      <c r="N426" t="str" cm="1">
        <f t="array" ref="N426">IFERROR(INDEX(Water!$C$4:$C$47,MATCH(C426,Water!$A$4:$A$47,0),), "")</f>
        <v>Ignore as captured under 'Total metering expenditure'</v>
      </c>
    </row>
    <row r="427" spans="1:14">
      <c r="A427" t="s">
        <v>272</v>
      </c>
      <c r="B427" t="s">
        <v>1129</v>
      </c>
      <c r="C427" t="s">
        <v>998</v>
      </c>
      <c r="D427" t="s">
        <v>300</v>
      </c>
      <c r="E427" t="s">
        <v>933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8">
        <f t="shared" si="6"/>
        <v>0</v>
      </c>
      <c r="N427" t="str" cm="1">
        <f t="array" ref="N427">IFERROR(INDEX(Water!$C$4:$C$47,MATCH(C427,Water!$A$4:$A$47,0),), "")</f>
        <v>Total metering expenditure  (water)</v>
      </c>
    </row>
    <row r="428" spans="1:14">
      <c r="A428" t="s">
        <v>272</v>
      </c>
      <c r="B428" t="s">
        <v>1130</v>
      </c>
      <c r="C428" t="s">
        <v>1000</v>
      </c>
      <c r="D428" t="s">
        <v>300</v>
      </c>
      <c r="E428" t="s">
        <v>933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8">
        <f t="shared" si="6"/>
        <v>0</v>
      </c>
      <c r="N428" t="str" cm="1">
        <f t="array" ref="N428">IFERROR(INDEX(Water!$C$4:$C$47,MATCH(C428,Water!$A$4:$A$47,0),), "")</f>
        <v>Improvments to taste, odour and colour (water)</v>
      </c>
    </row>
    <row r="429" spans="1:14">
      <c r="A429" t="s">
        <v>272</v>
      </c>
      <c r="B429" t="s">
        <v>1131</v>
      </c>
      <c r="C429" t="s">
        <v>1002</v>
      </c>
      <c r="D429" t="s">
        <v>300</v>
      </c>
      <c r="E429" t="s">
        <v>933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8">
        <f t="shared" si="6"/>
        <v>0</v>
      </c>
      <c r="N429" t="str" cm="1">
        <f t="array" ref="N429">IFERROR(INDEX(Water!$C$4:$C$47,MATCH(C429,Water!$A$4:$A$47,0),), "")</f>
        <v>Improvments to taste, odour and colour (water)</v>
      </c>
    </row>
    <row r="430" spans="1:14">
      <c r="A430" t="s">
        <v>272</v>
      </c>
      <c r="B430" t="s">
        <v>1132</v>
      </c>
      <c r="C430" t="s">
        <v>1004</v>
      </c>
      <c r="D430" t="s">
        <v>300</v>
      </c>
      <c r="E430" t="s">
        <v>933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8">
        <f t="shared" si="6"/>
        <v>0</v>
      </c>
      <c r="N430" t="str" cm="1">
        <f t="array" ref="N430">IFERROR(INDEX(Water!$C$4:$C$47,MATCH(C430,Water!$A$4:$A$47,0),), "")</f>
        <v>Addressing raw water deterioration (total) (water)</v>
      </c>
    </row>
    <row r="431" spans="1:14">
      <c r="A431" t="s">
        <v>272</v>
      </c>
      <c r="B431" t="s">
        <v>1133</v>
      </c>
      <c r="C431" t="s">
        <v>1006</v>
      </c>
      <c r="D431" t="s">
        <v>300</v>
      </c>
      <c r="E431" t="s">
        <v>933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8">
        <f t="shared" si="6"/>
        <v>0</v>
      </c>
      <c r="N431" t="str" cm="1">
        <f t="array" ref="N431">IFERROR(INDEX(Water!$C$4:$C$47,MATCH(C431,Water!$A$4:$A$47,0),), "")</f>
        <v>Addressing raw water deterioration (total) (water)</v>
      </c>
    </row>
    <row r="432" spans="1:14">
      <c r="A432" t="s">
        <v>272</v>
      </c>
      <c r="B432" t="s">
        <v>1134</v>
      </c>
      <c r="C432" t="s">
        <v>1008</v>
      </c>
      <c r="D432" t="s">
        <v>300</v>
      </c>
      <c r="E432" t="s">
        <v>933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8">
        <f t="shared" si="6"/>
        <v>0</v>
      </c>
      <c r="N432" t="str" cm="1">
        <f t="array" ref="N432">IFERROR(INDEX(Water!$C$4:$C$47,MATCH(C432,Water!$A$4:$A$47,0),), "")</f>
        <v>Meeting lead standards (Total) (water)</v>
      </c>
    </row>
    <row r="433" spans="1:14">
      <c r="A433" t="s">
        <v>272</v>
      </c>
      <c r="B433" t="s">
        <v>1135</v>
      </c>
      <c r="C433" t="s">
        <v>1067</v>
      </c>
      <c r="D433" t="s">
        <v>300</v>
      </c>
      <c r="E433" t="s">
        <v>933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8">
        <f t="shared" si="6"/>
        <v>0</v>
      </c>
      <c r="N433" t="str" cm="1">
        <f t="array" ref="N433">IFERROR(INDEX(Water!$C$4:$C$47,MATCH(C433,Water!$A$4:$A$47,0),), "")</f>
        <v/>
      </c>
    </row>
    <row r="434" spans="1:14">
      <c r="A434" t="s">
        <v>272</v>
      </c>
      <c r="B434" t="s">
        <v>1136</v>
      </c>
      <c r="C434" t="s">
        <v>1012</v>
      </c>
      <c r="D434" t="s">
        <v>300</v>
      </c>
      <c r="E434" t="s">
        <v>933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8">
        <f t="shared" si="6"/>
        <v>0</v>
      </c>
      <c r="N434" t="str" cm="1">
        <f t="array" ref="N434">IFERROR(INDEX(Water!$C$4:$C$47,MATCH(C434,Water!$A$4:$A$47,0),), "")</f>
        <v>Meeting lead standards (Total) (water)</v>
      </c>
    </row>
    <row r="435" spans="1:14">
      <c r="A435" t="s">
        <v>272</v>
      </c>
      <c r="B435" t="s">
        <v>1137</v>
      </c>
      <c r="C435" t="s">
        <v>1014</v>
      </c>
      <c r="D435" t="s">
        <v>300</v>
      </c>
      <c r="E435" t="s">
        <v>933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8">
        <f t="shared" si="6"/>
        <v>0</v>
      </c>
      <c r="N435" t="str" cm="1">
        <f t="array" ref="N435">IFERROR(INDEX(Water!$C$4:$C$47,MATCH(C435,Water!$A$4:$A$47,0),), "")</f>
        <v>Meeting lead standards (Total) (water)</v>
      </c>
    </row>
    <row r="436" spans="1:14">
      <c r="A436" t="s">
        <v>272</v>
      </c>
      <c r="B436" t="s">
        <v>1138</v>
      </c>
      <c r="C436" t="s">
        <v>1016</v>
      </c>
      <c r="D436" t="s">
        <v>300</v>
      </c>
      <c r="E436" t="s">
        <v>933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8">
        <f t="shared" si="6"/>
        <v>0</v>
      </c>
      <c r="N436" t="str" cm="1">
        <f t="array" ref="N436">IFERROR(INDEX(Water!$C$4:$C$47,MATCH(C436,Water!$A$4:$A$47,0),), "")</f>
        <v>Meeting lead standards (Total) (water)</v>
      </c>
    </row>
    <row r="437" spans="1:14">
      <c r="A437" t="s">
        <v>272</v>
      </c>
      <c r="B437" t="s">
        <v>1139</v>
      </c>
      <c r="C437" t="s">
        <v>1018</v>
      </c>
      <c r="D437" t="s">
        <v>300</v>
      </c>
      <c r="E437" t="s">
        <v>933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8">
        <f t="shared" si="6"/>
        <v>0</v>
      </c>
      <c r="N437" t="str" cm="1">
        <f t="array" ref="N437">IFERROR(INDEX(Water!$C$4:$C$47,MATCH(C437,Water!$A$4:$A$47,0),), "")</f>
        <v>Enhancing resilience to low probability high consequence events (water)</v>
      </c>
    </row>
    <row r="438" spans="1:14">
      <c r="A438" t="s">
        <v>272</v>
      </c>
      <c r="B438" t="s">
        <v>1140</v>
      </c>
      <c r="C438" t="s">
        <v>1020</v>
      </c>
      <c r="D438" t="s">
        <v>300</v>
      </c>
      <c r="E438" t="s">
        <v>933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8">
        <f t="shared" si="6"/>
        <v>0</v>
      </c>
      <c r="N438" t="str" cm="1">
        <f t="array" ref="N438">IFERROR(INDEX(Water!$C$4:$C$47,MATCH(C438,Water!$A$4:$A$47,0),), "")</f>
        <v>Security - SEMD (water)</v>
      </c>
    </row>
    <row r="439" spans="1:14">
      <c r="A439" t="s">
        <v>272</v>
      </c>
      <c r="B439" t="s">
        <v>1141</v>
      </c>
      <c r="C439" t="s">
        <v>1022</v>
      </c>
      <c r="D439" t="s">
        <v>300</v>
      </c>
      <c r="E439" t="s">
        <v>933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8">
        <f t="shared" si="6"/>
        <v>0</v>
      </c>
      <c r="N439" t="str" cm="1">
        <f t="array" ref="N439">IFERROR(INDEX(Water!$C$4:$C$47,MATCH(C439,Water!$A$4:$A$47,0),), "")</f>
        <v>Security - Non-SEMD (water)</v>
      </c>
    </row>
    <row r="440" spans="1:14">
      <c r="A440" t="s">
        <v>272</v>
      </c>
      <c r="B440" t="s">
        <v>1142</v>
      </c>
      <c r="C440" t="s">
        <v>1024</v>
      </c>
      <c r="D440" t="s">
        <v>300</v>
      </c>
      <c r="E440" t="s">
        <v>933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8">
        <f t="shared" si="6"/>
        <v>0</v>
      </c>
      <c r="N440" t="str" cm="1">
        <f t="array" ref="N440">IFERROR(INDEX(Water!$C$4:$C$47,MATCH(C440,Water!$A$4:$A$47,0),), "")</f>
        <v>N/A</v>
      </c>
    </row>
    <row r="441" spans="1:14">
      <c r="A441" t="s">
        <v>272</v>
      </c>
      <c r="B441" t="s">
        <v>1143</v>
      </c>
      <c r="C441" t="s">
        <v>1076</v>
      </c>
      <c r="D441" t="s">
        <v>300</v>
      </c>
      <c r="E441" t="s">
        <v>933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8">
        <f t="shared" si="6"/>
        <v>0</v>
      </c>
      <c r="N441" t="str" cm="1">
        <f t="array" ref="N441">IFERROR(INDEX(Water!$C$4:$C$47,MATCH(C441,Water!$A$4:$A$47,0),), "")</f>
        <v/>
      </c>
    </row>
    <row r="442" spans="1:14">
      <c r="A442" t="s">
        <v>272</v>
      </c>
      <c r="B442" t="s">
        <v>1144</v>
      </c>
      <c r="C442" t="s">
        <v>1078</v>
      </c>
      <c r="D442" t="s">
        <v>300</v>
      </c>
      <c r="E442" t="s">
        <v>933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8">
        <f t="shared" si="6"/>
        <v>0</v>
      </c>
      <c r="N442" t="str" cm="1">
        <f t="array" ref="N442">IFERROR(INDEX(Water!$C$4:$C$47,MATCH(C442,Water!$A$4:$A$47,0),), "")</f>
        <v/>
      </c>
    </row>
    <row r="443" spans="1:14">
      <c r="A443" t="s">
        <v>272</v>
      </c>
      <c r="B443" t="s">
        <v>1145</v>
      </c>
      <c r="C443" t="s">
        <v>1080</v>
      </c>
      <c r="D443" t="s">
        <v>300</v>
      </c>
      <c r="E443" t="s">
        <v>933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8">
        <f t="shared" si="6"/>
        <v>0</v>
      </c>
      <c r="N443" t="str" cm="1">
        <f t="array" ref="N443">IFERROR(INDEX(Water!$C$4:$C$47,MATCH(C443,Water!$A$4:$A$47,0),), "")</f>
        <v/>
      </c>
    </row>
    <row r="444" spans="1:14">
      <c r="A444" t="s">
        <v>272</v>
      </c>
      <c r="B444" t="s">
        <v>1146</v>
      </c>
      <c r="C444" t="s">
        <v>1082</v>
      </c>
      <c r="D444" t="s">
        <v>300</v>
      </c>
      <c r="E444" t="s">
        <v>933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8">
        <f t="shared" si="6"/>
        <v>0</v>
      </c>
      <c r="N444" t="str" cm="1">
        <f t="array" ref="N444">IFERROR(INDEX(Water!$C$4:$C$47,MATCH(C444,Water!$A$4:$A$47,0),), "")</f>
        <v/>
      </c>
    </row>
    <row r="445" spans="1:14">
      <c r="A445" t="s">
        <v>272</v>
      </c>
      <c r="B445" t="s">
        <v>1147</v>
      </c>
      <c r="C445" t="s">
        <v>1084</v>
      </c>
      <c r="D445" t="s">
        <v>300</v>
      </c>
      <c r="E445" t="s">
        <v>933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8">
        <f t="shared" si="6"/>
        <v>0</v>
      </c>
      <c r="N445" t="str" cm="1">
        <f t="array" ref="N445">IFERROR(INDEX(Water!$C$4:$C$47,MATCH(C445,Water!$A$4:$A$47,0),), "")</f>
        <v/>
      </c>
    </row>
    <row r="446" spans="1:14">
      <c r="A446" t="s">
        <v>272</v>
      </c>
      <c r="B446" t="s">
        <v>1148</v>
      </c>
      <c r="C446" t="s">
        <v>1086</v>
      </c>
      <c r="D446" t="s">
        <v>300</v>
      </c>
      <c r="E446" t="s">
        <v>933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8">
        <f t="shared" si="6"/>
        <v>0</v>
      </c>
      <c r="N446" t="str" cm="1">
        <f t="array" ref="N446">IFERROR(INDEX(Water!$C$4:$C$47,MATCH(C446,Water!$A$4:$A$47,0),), "")</f>
        <v/>
      </c>
    </row>
    <row r="447" spans="1:14">
      <c r="A447" t="s">
        <v>272</v>
      </c>
      <c r="B447" t="s">
        <v>1149</v>
      </c>
      <c r="C447" t="s">
        <v>1088</v>
      </c>
      <c r="D447" t="s">
        <v>300</v>
      </c>
      <c r="E447" t="s">
        <v>933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8">
        <f t="shared" si="6"/>
        <v>0</v>
      </c>
      <c r="N447" t="str" cm="1">
        <f t="array" ref="N447">IFERROR(INDEX(Water!$C$4:$C$47,MATCH(C447,Water!$A$4:$A$47,0),), "")</f>
        <v/>
      </c>
    </row>
    <row r="448" spans="1:14">
      <c r="A448" t="s">
        <v>272</v>
      </c>
      <c r="B448" t="s">
        <v>1150</v>
      </c>
      <c r="C448" t="s">
        <v>1090</v>
      </c>
      <c r="D448" t="s">
        <v>300</v>
      </c>
      <c r="E448" t="s">
        <v>933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8">
        <f t="shared" si="6"/>
        <v>0</v>
      </c>
      <c r="N448" t="str" cm="1">
        <f t="array" ref="N448">IFERROR(INDEX(Water!$C$4:$C$47,MATCH(C448,Water!$A$4:$A$47,0),), "")</f>
        <v/>
      </c>
    </row>
    <row r="449" spans="1:14">
      <c r="A449" t="s">
        <v>272</v>
      </c>
      <c r="B449" t="s">
        <v>1151</v>
      </c>
      <c r="C449" t="s">
        <v>1092</v>
      </c>
      <c r="D449" t="s">
        <v>300</v>
      </c>
      <c r="E449" t="s">
        <v>933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8">
        <f t="shared" si="6"/>
        <v>0</v>
      </c>
      <c r="N449" t="str" cm="1">
        <f t="array" ref="N449">IFERROR(INDEX(Water!$C$4:$C$47,MATCH(C449,Water!$A$4:$A$47,0),), "")</f>
        <v/>
      </c>
    </row>
    <row r="450" spans="1:14">
      <c r="A450" t="s">
        <v>272</v>
      </c>
      <c r="B450" t="s">
        <v>1152</v>
      </c>
      <c r="C450" t="s">
        <v>1094</v>
      </c>
      <c r="D450" t="s">
        <v>300</v>
      </c>
      <c r="E450" t="s">
        <v>933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8">
        <f t="shared" si="6"/>
        <v>0</v>
      </c>
      <c r="N450" t="str" cm="1">
        <f t="array" ref="N450">IFERROR(INDEX(Water!$C$4:$C$47,MATCH(C450,Water!$A$4:$A$47,0),), "")</f>
        <v/>
      </c>
    </row>
    <row r="451" spans="1:14">
      <c r="A451" t="s">
        <v>272</v>
      </c>
      <c r="B451" t="s">
        <v>1153</v>
      </c>
      <c r="C451" t="s">
        <v>1096</v>
      </c>
      <c r="D451" t="s">
        <v>300</v>
      </c>
      <c r="E451" t="s">
        <v>933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8">
        <f t="shared" si="6"/>
        <v>0</v>
      </c>
      <c r="N451" t="str" cm="1">
        <f t="array" ref="N451">IFERROR(INDEX(Water!$C$4:$C$47,MATCH(C451,Water!$A$4:$A$47,0),), "")</f>
        <v/>
      </c>
    </row>
    <row r="452" spans="1:14">
      <c r="A452" t="s">
        <v>272</v>
      </c>
      <c r="B452" t="s">
        <v>1154</v>
      </c>
      <c r="C452" t="s">
        <v>1155</v>
      </c>
      <c r="D452" t="s">
        <v>300</v>
      </c>
      <c r="E452" t="s">
        <v>933</v>
      </c>
      <c r="F452" s="4">
        <v>8.2379999999999995</v>
      </c>
      <c r="G452" s="4">
        <v>22.251999999999999</v>
      </c>
      <c r="H452" s="4">
        <v>70.936000000000007</v>
      </c>
      <c r="I452" s="4">
        <v>68.962999999999994</v>
      </c>
      <c r="J452" s="4">
        <v>52.744999999999997</v>
      </c>
      <c r="K452" s="4">
        <v>17.111999999999998</v>
      </c>
      <c r="L452" s="4">
        <v>17.111999999999998</v>
      </c>
      <c r="M452" s="8">
        <f t="shared" si="6"/>
        <v>22.251999999999999</v>
      </c>
      <c r="N452" t="str" cm="1">
        <f t="array" ref="N452">IFERROR(INDEX(Water!$C$4:$C$47,MATCH(C452,Water!$A$4:$A$47,0),), "")</f>
        <v/>
      </c>
    </row>
    <row r="453" spans="1:14">
      <c r="A453" t="s">
        <v>273</v>
      </c>
      <c r="B453" t="s">
        <v>1030</v>
      </c>
      <c r="C453" t="s">
        <v>936</v>
      </c>
      <c r="D453" t="s">
        <v>300</v>
      </c>
      <c r="E453" t="s">
        <v>933</v>
      </c>
      <c r="F453" s="4">
        <v>0</v>
      </c>
      <c r="G453" s="4">
        <v>0</v>
      </c>
      <c r="H453" s="4" t="s">
        <v>825</v>
      </c>
      <c r="I453" s="4" t="s">
        <v>825</v>
      </c>
      <c r="J453" s="4" t="s">
        <v>825</v>
      </c>
      <c r="K453" s="4" t="s">
        <v>825</v>
      </c>
      <c r="L453" s="4" t="s">
        <v>825</v>
      </c>
      <c r="M453" s="8">
        <f t="shared" ref="M453:M515" si="7">SUM(G453)</f>
        <v>0</v>
      </c>
      <c r="N453" t="str" cm="1">
        <f t="array" ref="N453">IFERROR(INDEX(Water!$C$4:$C$47,MATCH(C453,Water!$A$4:$A$47,0),), "")</f>
        <v>Ecological improvements at abstractions (water)</v>
      </c>
    </row>
    <row r="454" spans="1:14">
      <c r="A454" t="s">
        <v>273</v>
      </c>
      <c r="B454" t="s">
        <v>1031</v>
      </c>
      <c r="C454" t="s">
        <v>938</v>
      </c>
      <c r="D454" t="s">
        <v>300</v>
      </c>
      <c r="E454" t="s">
        <v>933</v>
      </c>
      <c r="F454" s="4">
        <v>0</v>
      </c>
      <c r="G454" s="4">
        <v>0</v>
      </c>
      <c r="H454" s="4" t="s">
        <v>825</v>
      </c>
      <c r="I454" s="4" t="s">
        <v>825</v>
      </c>
      <c r="J454" s="4" t="s">
        <v>825</v>
      </c>
      <c r="K454" s="4" t="s">
        <v>825</v>
      </c>
      <c r="L454" s="4" t="s">
        <v>825</v>
      </c>
      <c r="M454" s="8">
        <f t="shared" si="7"/>
        <v>0</v>
      </c>
      <c r="N454" t="str" cm="1">
        <f t="array" ref="N454">IFERROR(INDEX(Water!$C$4:$C$47,MATCH(C454,Water!$A$4:$A$47,0),), "")</f>
        <v>Eels Regulations (measures at intakes) (water)</v>
      </c>
    </row>
    <row r="455" spans="1:14">
      <c r="A455" t="s">
        <v>273</v>
      </c>
      <c r="B455" t="s">
        <v>1032</v>
      </c>
      <c r="C455" t="s">
        <v>940</v>
      </c>
      <c r="D455" t="s">
        <v>300</v>
      </c>
      <c r="E455" t="s">
        <v>933</v>
      </c>
      <c r="F455" s="4">
        <v>0</v>
      </c>
      <c r="G455" s="4">
        <v>0</v>
      </c>
      <c r="H455" s="4" t="s">
        <v>825</v>
      </c>
      <c r="I455" s="4" t="s">
        <v>825</v>
      </c>
      <c r="J455" s="4" t="s">
        <v>825</v>
      </c>
      <c r="K455" s="4" t="s">
        <v>825</v>
      </c>
      <c r="L455" s="4" t="s">
        <v>825</v>
      </c>
      <c r="M455" s="8">
        <f t="shared" si="7"/>
        <v>0</v>
      </c>
      <c r="N455" t="str" cm="1">
        <f t="array" ref="N455">IFERROR(INDEX(Water!$C$4:$C$47,MATCH(C455,Water!$A$4:$A$47,0),), "")</f>
        <v>Eels Regulations (measures at intakes) (water)</v>
      </c>
    </row>
    <row r="456" spans="1:14">
      <c r="A456" t="s">
        <v>273</v>
      </c>
      <c r="B456" t="s">
        <v>1033</v>
      </c>
      <c r="C456" t="s">
        <v>942</v>
      </c>
      <c r="D456" t="s">
        <v>300</v>
      </c>
      <c r="E456" t="s">
        <v>933</v>
      </c>
      <c r="F456" s="4">
        <v>0</v>
      </c>
      <c r="G456" s="4">
        <v>0</v>
      </c>
      <c r="H456" s="4" t="s">
        <v>825</v>
      </c>
      <c r="I456" s="4" t="s">
        <v>825</v>
      </c>
      <c r="J456" s="4" t="s">
        <v>825</v>
      </c>
      <c r="K456" s="4" t="s">
        <v>825</v>
      </c>
      <c r="L456" s="4" t="s">
        <v>825</v>
      </c>
      <c r="M456" s="8">
        <f t="shared" si="7"/>
        <v>0</v>
      </c>
      <c r="N456" t="str" cm="1">
        <f t="array" ref="N456">IFERROR(INDEX(Water!$C$4:$C$47,MATCH(C456,Water!$A$4:$A$47,0),), "")</f>
        <v>Invasive Non Native Species (water)</v>
      </c>
    </row>
    <row r="457" spans="1:14">
      <c r="A457" t="s">
        <v>273</v>
      </c>
      <c r="B457" t="s">
        <v>1034</v>
      </c>
      <c r="C457" t="s">
        <v>944</v>
      </c>
      <c r="D457" t="s">
        <v>300</v>
      </c>
      <c r="E457" t="s">
        <v>933</v>
      </c>
      <c r="F457" s="4">
        <v>0</v>
      </c>
      <c r="G457" s="4">
        <v>0</v>
      </c>
      <c r="H457" s="4" t="s">
        <v>825</v>
      </c>
      <c r="I457" s="4" t="s">
        <v>825</v>
      </c>
      <c r="J457" s="4" t="s">
        <v>825</v>
      </c>
      <c r="K457" s="4" t="s">
        <v>825</v>
      </c>
      <c r="L457" s="4" t="s">
        <v>825</v>
      </c>
      <c r="M457" s="8">
        <f t="shared" si="7"/>
        <v>0</v>
      </c>
      <c r="N457" t="str" cm="1">
        <f t="array" ref="N457">IFERROR(INDEX(Water!$C$4:$C$47,MATCH(C457,Water!$A$4:$A$47,0),), "")</f>
        <v>Drinking Water Protected Areas (schemes) (water)</v>
      </c>
    </row>
    <row r="458" spans="1:14">
      <c r="A458" t="s">
        <v>273</v>
      </c>
      <c r="B458" t="s">
        <v>1035</v>
      </c>
      <c r="C458" t="s">
        <v>946</v>
      </c>
      <c r="D458" t="s">
        <v>300</v>
      </c>
      <c r="E458" t="s">
        <v>933</v>
      </c>
      <c r="F458" s="4">
        <v>0</v>
      </c>
      <c r="G458" s="4">
        <v>11.135188162762899</v>
      </c>
      <c r="H458" s="15" t="s">
        <v>825</v>
      </c>
      <c r="I458" s="15" t="s">
        <v>825</v>
      </c>
      <c r="J458" s="15" t="s">
        <v>825</v>
      </c>
      <c r="K458" s="15" t="s">
        <v>825</v>
      </c>
      <c r="L458" s="15" t="s">
        <v>825</v>
      </c>
      <c r="M458" s="8">
        <f t="shared" si="7"/>
        <v>11.135188162762899</v>
      </c>
      <c r="N458" t="str" cm="1">
        <f t="array" ref="N458">IFERROR(INDEX(Water!$C$4:$C$47,MATCH(C458,Water!$A$4:$A$47,0),), "")</f>
        <v>Water Framework Directive measure (water)</v>
      </c>
    </row>
    <row r="459" spans="1:14">
      <c r="A459" t="s">
        <v>273</v>
      </c>
      <c r="B459" t="s">
        <v>1036</v>
      </c>
      <c r="C459" t="s">
        <v>948</v>
      </c>
      <c r="D459" t="s">
        <v>300</v>
      </c>
      <c r="E459" t="s">
        <v>933</v>
      </c>
      <c r="F459" s="4">
        <v>0</v>
      </c>
      <c r="G459" s="4">
        <v>0</v>
      </c>
      <c r="H459" s="15" t="s">
        <v>825</v>
      </c>
      <c r="I459" s="15" t="s">
        <v>825</v>
      </c>
      <c r="J459" s="15" t="s">
        <v>825</v>
      </c>
      <c r="K459" s="15" t="s">
        <v>825</v>
      </c>
      <c r="L459" s="15" t="s">
        <v>825</v>
      </c>
      <c r="M459" s="8">
        <f t="shared" si="7"/>
        <v>0</v>
      </c>
      <c r="N459" t="str" cm="1">
        <f t="array" ref="N459">IFERROR(INDEX(Water!$C$4:$C$47,MATCH(C459,Water!$A$4:$A$47,0),), "")</f>
        <v>Ecological improvements at abstractions (water)</v>
      </c>
    </row>
    <row r="460" spans="1:14">
      <c r="A460" t="s">
        <v>273</v>
      </c>
      <c r="B460" t="s">
        <v>1037</v>
      </c>
      <c r="C460" t="s">
        <v>950</v>
      </c>
      <c r="D460" t="s">
        <v>300</v>
      </c>
      <c r="E460" t="s">
        <v>933</v>
      </c>
      <c r="F460" s="4">
        <v>0</v>
      </c>
      <c r="G460" s="4">
        <v>0</v>
      </c>
      <c r="H460" s="15" t="s">
        <v>825</v>
      </c>
      <c r="I460" s="15" t="s">
        <v>825</v>
      </c>
      <c r="J460" s="15" t="s">
        <v>825</v>
      </c>
      <c r="K460" s="15" t="s">
        <v>825</v>
      </c>
      <c r="L460" s="15" t="s">
        <v>825</v>
      </c>
      <c r="M460" s="8">
        <f t="shared" si="7"/>
        <v>0</v>
      </c>
      <c r="N460" t="str" cm="1">
        <f t="array" ref="N460">IFERROR(INDEX(Water!$C$4:$C$47,MATCH(C460,Water!$A$4:$A$47,0),), "")</f>
        <v>N/A</v>
      </c>
    </row>
    <row r="461" spans="1:14">
      <c r="A461" t="s">
        <v>273</v>
      </c>
      <c r="B461" t="s">
        <v>1038</v>
      </c>
      <c r="C461" t="s">
        <v>952</v>
      </c>
      <c r="D461" t="s">
        <v>300</v>
      </c>
      <c r="E461" t="s">
        <v>933</v>
      </c>
      <c r="F461" s="4">
        <v>0</v>
      </c>
      <c r="G461" s="4">
        <v>0</v>
      </c>
      <c r="H461" s="15" t="s">
        <v>825</v>
      </c>
      <c r="I461" s="15" t="s">
        <v>825</v>
      </c>
      <c r="J461" s="15" t="s">
        <v>825</v>
      </c>
      <c r="K461" s="15" t="s">
        <v>825</v>
      </c>
      <c r="L461" s="15" t="s">
        <v>825</v>
      </c>
      <c r="M461" s="8">
        <f t="shared" si="7"/>
        <v>0</v>
      </c>
      <c r="N461" t="str" cm="1">
        <f t="array" ref="N461">IFERROR(INDEX(Water!$C$4:$C$47,MATCH(C461,Water!$A$4:$A$47,0),), "")</f>
        <v>N/A</v>
      </c>
    </row>
    <row r="462" spans="1:14">
      <c r="A462" t="s">
        <v>273</v>
      </c>
      <c r="B462" t="s">
        <v>1039</v>
      </c>
      <c r="C462" t="s">
        <v>954</v>
      </c>
      <c r="D462" t="s">
        <v>300</v>
      </c>
      <c r="E462" t="s">
        <v>933</v>
      </c>
      <c r="F462" s="4">
        <v>0</v>
      </c>
      <c r="G462" s="4">
        <v>0</v>
      </c>
      <c r="H462" s="15" t="s">
        <v>825</v>
      </c>
      <c r="I462" s="15" t="s">
        <v>825</v>
      </c>
      <c r="J462" s="15" t="s">
        <v>825</v>
      </c>
      <c r="K462" s="15" t="s">
        <v>825</v>
      </c>
      <c r="L462" s="15" t="s">
        <v>825</v>
      </c>
      <c r="M462" s="8">
        <f t="shared" si="7"/>
        <v>0</v>
      </c>
      <c r="N462" t="str" cm="1">
        <f t="array" ref="N462">IFERROR(INDEX(Water!$C$4:$C$47,MATCH(C462,Water!$A$4:$A$47,0),), "")</f>
        <v>Ignore as captured under 'Investigations total'</v>
      </c>
    </row>
    <row r="463" spans="1:14">
      <c r="A463" t="s">
        <v>273</v>
      </c>
      <c r="B463" t="s">
        <v>1040</v>
      </c>
      <c r="C463" t="s">
        <v>956</v>
      </c>
      <c r="D463" t="s">
        <v>300</v>
      </c>
      <c r="E463" t="s">
        <v>933</v>
      </c>
      <c r="F463" s="4">
        <v>0</v>
      </c>
      <c r="G463" s="4">
        <v>0.84646891415183212</v>
      </c>
      <c r="H463" s="15" t="s">
        <v>825</v>
      </c>
      <c r="I463" s="15" t="s">
        <v>825</v>
      </c>
      <c r="J463" s="15" t="s">
        <v>825</v>
      </c>
      <c r="K463" s="15" t="s">
        <v>825</v>
      </c>
      <c r="L463" s="15" t="s">
        <v>825</v>
      </c>
      <c r="M463" s="8">
        <f t="shared" si="7"/>
        <v>0.84646891415183212</v>
      </c>
      <c r="N463" t="str" cm="1">
        <f t="array" ref="N463">IFERROR(INDEX(Water!$C$4:$C$47,MATCH(C463,Water!$A$4:$A$47,0),), "")</f>
        <v>Ignore as captured under 'Investigations total'</v>
      </c>
    </row>
    <row r="464" spans="1:14">
      <c r="A464" t="s">
        <v>273</v>
      </c>
      <c r="B464" t="s">
        <v>1041</v>
      </c>
      <c r="C464" t="s">
        <v>958</v>
      </c>
      <c r="D464" t="s">
        <v>300</v>
      </c>
      <c r="E464" t="s">
        <v>933</v>
      </c>
      <c r="F464" s="4">
        <v>0</v>
      </c>
      <c r="G464" s="4">
        <v>3.0096672503176261</v>
      </c>
      <c r="H464" s="15" t="s">
        <v>825</v>
      </c>
      <c r="I464" s="15" t="s">
        <v>825</v>
      </c>
      <c r="J464" s="15" t="s">
        <v>825</v>
      </c>
      <c r="K464" s="15" t="s">
        <v>825</v>
      </c>
      <c r="L464" s="15" t="s">
        <v>825</v>
      </c>
      <c r="M464" s="8">
        <f t="shared" si="7"/>
        <v>3.0096672503176261</v>
      </c>
      <c r="N464" t="str" cm="1">
        <f t="array" ref="N464">IFERROR(INDEX(Water!$C$4:$C$47,MATCH(C464,Water!$A$4:$A$47,0),), "")</f>
        <v>Ignore as captured under 'Investigations total'</v>
      </c>
    </row>
    <row r="465" spans="1:14">
      <c r="A465" t="s">
        <v>273</v>
      </c>
      <c r="B465" t="s">
        <v>1042</v>
      </c>
      <c r="C465" t="s">
        <v>960</v>
      </c>
      <c r="D465" t="s">
        <v>300</v>
      </c>
      <c r="E465" t="s">
        <v>933</v>
      </c>
      <c r="F465" s="4">
        <v>0</v>
      </c>
      <c r="G465" s="4">
        <v>3.8561361644694583</v>
      </c>
      <c r="H465" s="15" t="s">
        <v>825</v>
      </c>
      <c r="I465" s="15" t="s">
        <v>825</v>
      </c>
      <c r="J465" s="15" t="s">
        <v>825</v>
      </c>
      <c r="K465" s="15" t="s">
        <v>825</v>
      </c>
      <c r="L465" s="15" t="s">
        <v>825</v>
      </c>
      <c r="M465" s="8">
        <f t="shared" si="7"/>
        <v>3.8561361644694583</v>
      </c>
      <c r="N465" t="str" cm="1">
        <f t="array" ref="N465">IFERROR(INDEX(Water!$C$4:$C$47,MATCH(C465,Water!$A$4:$A$47,0),), "")</f>
        <v>Investigations (water)</v>
      </c>
    </row>
    <row r="466" spans="1:14">
      <c r="A466" t="s">
        <v>273</v>
      </c>
      <c r="B466" t="s">
        <v>1043</v>
      </c>
      <c r="C466" t="s">
        <v>962</v>
      </c>
      <c r="D466" t="s">
        <v>300</v>
      </c>
      <c r="E466" t="s">
        <v>933</v>
      </c>
      <c r="F466" s="4">
        <v>0</v>
      </c>
      <c r="G466" s="4">
        <v>14.991324327232357</v>
      </c>
      <c r="H466" s="15" t="s">
        <v>825</v>
      </c>
      <c r="I466" s="15" t="s">
        <v>825</v>
      </c>
      <c r="J466" s="15" t="s">
        <v>825</v>
      </c>
      <c r="K466" s="15" t="s">
        <v>825</v>
      </c>
      <c r="L466" s="15" t="s">
        <v>825</v>
      </c>
      <c r="M466" s="8">
        <f t="shared" si="7"/>
        <v>14.991324327232357</v>
      </c>
      <c r="N466" t="str" cm="1">
        <f t="array" ref="N466">IFERROR(INDEX(Water!$C$4:$C$47,MATCH(C466,Water!$A$4:$A$47,0),), "")</f>
        <v/>
      </c>
    </row>
    <row r="467" spans="1:14">
      <c r="A467" t="s">
        <v>273</v>
      </c>
      <c r="B467" t="s">
        <v>1044</v>
      </c>
      <c r="C467" t="s">
        <v>964</v>
      </c>
      <c r="D467" t="s">
        <v>300</v>
      </c>
      <c r="E467" t="s">
        <v>933</v>
      </c>
      <c r="F467" s="4">
        <v>1.6</v>
      </c>
      <c r="G467" s="4">
        <v>8.2729999999999997</v>
      </c>
      <c r="H467" s="15" t="s">
        <v>825</v>
      </c>
      <c r="I467" s="15" t="s">
        <v>825</v>
      </c>
      <c r="J467" s="15" t="s">
        <v>825</v>
      </c>
      <c r="K467" s="15" t="s">
        <v>825</v>
      </c>
      <c r="L467" s="15" t="s">
        <v>825</v>
      </c>
      <c r="M467" s="8">
        <f t="shared" si="7"/>
        <v>8.2729999999999997</v>
      </c>
      <c r="N467" t="str" cm="1">
        <f t="array" ref="N467">IFERROR(INDEX(Water!$C$4:$C$47,MATCH(C467,Water!$A$4:$A$47,0),), "")</f>
        <v>Supply-side improvements delivering benefits in 2020-2025 (water)</v>
      </c>
    </row>
    <row r="468" spans="1:14">
      <c r="A468" t="s">
        <v>273</v>
      </c>
      <c r="B468" t="s">
        <v>1045</v>
      </c>
      <c r="C468" t="s">
        <v>966</v>
      </c>
      <c r="D468" t="s">
        <v>300</v>
      </c>
      <c r="E468" t="s">
        <v>933</v>
      </c>
      <c r="F468" s="4">
        <v>0</v>
      </c>
      <c r="G468" s="4">
        <v>45.266821383741011</v>
      </c>
      <c r="H468" s="15" t="s">
        <v>825</v>
      </c>
      <c r="I468" s="15" t="s">
        <v>825</v>
      </c>
      <c r="J468" s="15" t="s">
        <v>825</v>
      </c>
      <c r="K468" s="15" t="s">
        <v>825</v>
      </c>
      <c r="L468" s="15" t="s">
        <v>825</v>
      </c>
      <c r="M468" s="8">
        <f t="shared" si="7"/>
        <v>45.266821383741011</v>
      </c>
      <c r="N468" t="str" cm="1">
        <f t="array" ref="N468">IFERROR(INDEX(Water!$C$4:$C$47,MATCH(C468,Water!$A$4:$A$47,0),), "")</f>
        <v>Demand-side improvements delivering benefits in 2020-2025 (excl leakage and metering) (water)</v>
      </c>
    </row>
    <row r="469" spans="1:14">
      <c r="A469" t="s">
        <v>273</v>
      </c>
      <c r="B469" t="s">
        <v>1046</v>
      </c>
      <c r="C469" t="s">
        <v>968</v>
      </c>
      <c r="D469" t="s">
        <v>300</v>
      </c>
      <c r="E469" t="s">
        <v>933</v>
      </c>
      <c r="F469" s="4">
        <v>0</v>
      </c>
      <c r="G469" s="4">
        <v>17.681795095616049</v>
      </c>
      <c r="H469" s="15" t="s">
        <v>825</v>
      </c>
      <c r="I469" s="15" t="s">
        <v>825</v>
      </c>
      <c r="J469" s="15" t="s">
        <v>825</v>
      </c>
      <c r="K469" s="15" t="s">
        <v>825</v>
      </c>
      <c r="L469" s="15" t="s">
        <v>825</v>
      </c>
      <c r="M469" s="8">
        <f t="shared" si="7"/>
        <v>17.681795095616049</v>
      </c>
      <c r="N469" t="str" cm="1">
        <f t="array" ref="N469">IFERROR(INDEX(Water!$C$4:$C$47,MATCH(C469,Water!$A$4:$A$47,0),), "")</f>
        <v>Leakage improvements delivering benefits in 2020-2025 (water)</v>
      </c>
    </row>
    <row r="470" spans="1:14">
      <c r="A470" t="s">
        <v>273</v>
      </c>
      <c r="B470" t="s">
        <v>1047</v>
      </c>
      <c r="C470" t="s">
        <v>970</v>
      </c>
      <c r="D470" t="s">
        <v>300</v>
      </c>
      <c r="E470" t="s">
        <v>933</v>
      </c>
      <c r="F470" s="4">
        <v>0.3</v>
      </c>
      <c r="G470" s="4">
        <v>2.4453546408830711</v>
      </c>
      <c r="H470" s="15" t="s">
        <v>825</v>
      </c>
      <c r="I470" s="15" t="s">
        <v>825</v>
      </c>
      <c r="J470" s="15" t="s">
        <v>825</v>
      </c>
      <c r="K470" s="15" t="s">
        <v>825</v>
      </c>
      <c r="L470" s="15" t="s">
        <v>825</v>
      </c>
      <c r="M470" s="8">
        <f t="shared" si="7"/>
        <v>2.4453546408830711</v>
      </c>
      <c r="N470" t="str" cm="1">
        <f t="array" ref="N470">IFERROR(INDEX(Water!$C$4:$C$47,MATCH(C470,Water!$A$4:$A$47,0),), "")</f>
        <v>Internal interconnectors delivering benefits in 2020-2025 (water)</v>
      </c>
    </row>
    <row r="471" spans="1:14">
      <c r="A471" t="s">
        <v>273</v>
      </c>
      <c r="B471" t="s">
        <v>1048</v>
      </c>
      <c r="C471" t="s">
        <v>972</v>
      </c>
      <c r="D471" t="s">
        <v>300</v>
      </c>
      <c r="E471" t="s">
        <v>933</v>
      </c>
      <c r="F471" s="4">
        <v>0</v>
      </c>
      <c r="G471" s="4">
        <v>0</v>
      </c>
      <c r="H471" s="15" t="s">
        <v>825</v>
      </c>
      <c r="I471" s="15" t="s">
        <v>825</v>
      </c>
      <c r="J471" s="15" t="s">
        <v>825</v>
      </c>
      <c r="K471" s="15" t="s">
        <v>825</v>
      </c>
      <c r="L471" s="15" t="s">
        <v>825</v>
      </c>
      <c r="M471" s="8">
        <f t="shared" si="7"/>
        <v>0</v>
      </c>
      <c r="N471" t="str" cm="1">
        <f t="array" ref="N471">IFERROR(INDEX(Water!$C$4:$C$47,MATCH(C471,Water!$A$4:$A$47,0),), "")</f>
        <v>Supply demand balance improvements delivering benefits starting from 2026 (water)</v>
      </c>
    </row>
    <row r="472" spans="1:14">
      <c r="A472" t="s">
        <v>273</v>
      </c>
      <c r="B472" t="s">
        <v>1049</v>
      </c>
      <c r="C472" t="s">
        <v>976</v>
      </c>
      <c r="D472" t="s">
        <v>300</v>
      </c>
      <c r="E472" t="s">
        <v>933</v>
      </c>
      <c r="F472" s="4">
        <v>1.9</v>
      </c>
      <c r="G472" s="4">
        <v>73.66697112024012</v>
      </c>
      <c r="H472" s="15" t="s">
        <v>825</v>
      </c>
      <c r="I472" s="15" t="s">
        <v>825</v>
      </c>
      <c r="J472" s="15" t="s">
        <v>825</v>
      </c>
      <c r="K472" s="15" t="s">
        <v>825</v>
      </c>
      <c r="L472" s="15" t="s">
        <v>825</v>
      </c>
      <c r="M472" s="8">
        <f t="shared" si="7"/>
        <v>73.66697112024012</v>
      </c>
      <c r="N472" t="str" cm="1">
        <f t="array" ref="N472">IFERROR(INDEX(Water!$C$4:$C$47,MATCH(C472,Water!$A$4:$A$47,0),), "")</f>
        <v/>
      </c>
    </row>
    <row r="473" spans="1:14">
      <c r="A473" t="s">
        <v>273</v>
      </c>
      <c r="B473" t="s">
        <v>1050</v>
      </c>
      <c r="C473" t="s">
        <v>978</v>
      </c>
      <c r="D473" t="s">
        <v>300</v>
      </c>
      <c r="E473" t="s">
        <v>933</v>
      </c>
      <c r="F473" s="4">
        <v>0</v>
      </c>
      <c r="G473" s="4">
        <v>0</v>
      </c>
      <c r="H473" s="15" t="s">
        <v>825</v>
      </c>
      <c r="I473" s="15" t="s">
        <v>825</v>
      </c>
      <c r="J473" s="15" t="s">
        <v>825</v>
      </c>
      <c r="K473" s="15" t="s">
        <v>825</v>
      </c>
      <c r="L473" s="15" t="s">
        <v>825</v>
      </c>
      <c r="M473" s="8">
        <f t="shared" si="7"/>
        <v>0</v>
      </c>
      <c r="N473" t="str" cm="1">
        <f t="array" ref="N473">IFERROR(INDEX(Water!$C$4:$C$47,MATCH(C473,Water!$A$4:$A$47,0),), "")</f>
        <v>Ignore as captured under 'Total metering expenditure'</v>
      </c>
    </row>
    <row r="474" spans="1:14">
      <c r="A474" t="s">
        <v>273</v>
      </c>
      <c r="B474" t="s">
        <v>1051</v>
      </c>
      <c r="C474" t="s">
        <v>980</v>
      </c>
      <c r="D474" t="s">
        <v>300</v>
      </c>
      <c r="E474" t="s">
        <v>933</v>
      </c>
      <c r="F474" s="4">
        <v>0</v>
      </c>
      <c r="G474" s="4">
        <v>0</v>
      </c>
      <c r="H474" s="15" t="s">
        <v>825</v>
      </c>
      <c r="I474" s="15" t="s">
        <v>825</v>
      </c>
      <c r="J474" s="15" t="s">
        <v>825</v>
      </c>
      <c r="K474" s="15" t="s">
        <v>825</v>
      </c>
      <c r="L474" s="15" t="s">
        <v>825</v>
      </c>
      <c r="M474" s="8">
        <f t="shared" si="7"/>
        <v>0</v>
      </c>
      <c r="N474" t="str" cm="1">
        <f t="array" ref="N474">IFERROR(INDEX(Water!$C$4:$C$47,MATCH(C474,Water!$A$4:$A$47,0),), "")</f>
        <v>Ignore as captured under 'Total metering expenditure'</v>
      </c>
    </row>
    <row r="475" spans="1:14">
      <c r="A475" t="s">
        <v>273</v>
      </c>
      <c r="B475" t="s">
        <v>1052</v>
      </c>
      <c r="C475" t="s">
        <v>982</v>
      </c>
      <c r="D475" t="s">
        <v>300</v>
      </c>
      <c r="E475" t="s">
        <v>933</v>
      </c>
      <c r="F475" s="4">
        <v>0</v>
      </c>
      <c r="G475" s="4">
        <v>0</v>
      </c>
      <c r="H475" s="15" t="s">
        <v>825</v>
      </c>
      <c r="I475" s="15" t="s">
        <v>825</v>
      </c>
      <c r="J475" s="15" t="s">
        <v>825</v>
      </c>
      <c r="K475" s="15" t="s">
        <v>825</v>
      </c>
      <c r="L475" s="15" t="s">
        <v>825</v>
      </c>
      <c r="M475" s="8">
        <f t="shared" si="7"/>
        <v>0</v>
      </c>
      <c r="N475" t="str" cm="1">
        <f t="array" ref="N475">IFERROR(INDEX(Water!$C$4:$C$47,MATCH(C475,Water!$A$4:$A$47,0),), "")</f>
        <v>Ignore as captured under 'Total metering expenditure'</v>
      </c>
    </row>
    <row r="476" spans="1:14">
      <c r="A476" t="s">
        <v>273</v>
      </c>
      <c r="B476" t="s">
        <v>1053</v>
      </c>
      <c r="C476" t="s">
        <v>984</v>
      </c>
      <c r="D476" t="s">
        <v>300</v>
      </c>
      <c r="E476" t="s">
        <v>933</v>
      </c>
      <c r="F476" s="4">
        <v>0</v>
      </c>
      <c r="G476" s="4">
        <v>0</v>
      </c>
      <c r="H476" s="15" t="s">
        <v>825</v>
      </c>
      <c r="I476" s="15" t="s">
        <v>825</v>
      </c>
      <c r="J476" s="15" t="s">
        <v>825</v>
      </c>
      <c r="K476" s="15" t="s">
        <v>825</v>
      </c>
      <c r="L476" s="15" t="s">
        <v>825</v>
      </c>
      <c r="M476" s="8">
        <f t="shared" si="7"/>
        <v>0</v>
      </c>
      <c r="N476" t="str" cm="1">
        <f t="array" ref="N476">IFERROR(INDEX(Water!$C$4:$C$47,MATCH(C476,Water!$A$4:$A$47,0),), "")</f>
        <v>Ignore as captured under 'Total metering expenditure'</v>
      </c>
    </row>
    <row r="477" spans="1:14">
      <c r="A477" t="s">
        <v>273</v>
      </c>
      <c r="B477" t="s">
        <v>1054</v>
      </c>
      <c r="C477" t="s">
        <v>986</v>
      </c>
      <c r="D477" t="s">
        <v>300</v>
      </c>
      <c r="E477" t="s">
        <v>933</v>
      </c>
      <c r="F477" s="4">
        <v>0</v>
      </c>
      <c r="G477" s="4">
        <v>0</v>
      </c>
      <c r="H477" s="15" t="s">
        <v>825</v>
      </c>
      <c r="I477" s="15" t="s">
        <v>825</v>
      </c>
      <c r="J477" s="15" t="s">
        <v>825</v>
      </c>
      <c r="K477" s="15" t="s">
        <v>825</v>
      </c>
      <c r="L477" s="15" t="s">
        <v>825</v>
      </c>
      <c r="M477" s="8">
        <f t="shared" si="7"/>
        <v>0</v>
      </c>
      <c r="N477" t="str" cm="1">
        <f t="array" ref="N477">IFERROR(INDEX(Water!$C$4:$C$47,MATCH(C477,Water!$A$4:$A$47,0),), "")</f>
        <v>Ignore as captured under 'Total metering expenditure'</v>
      </c>
    </row>
    <row r="478" spans="1:14">
      <c r="A478" t="s">
        <v>273</v>
      </c>
      <c r="B478" t="s">
        <v>1055</v>
      </c>
      <c r="C478" t="s">
        <v>988</v>
      </c>
      <c r="D478" t="s">
        <v>300</v>
      </c>
      <c r="E478" t="s">
        <v>933</v>
      </c>
      <c r="F478" s="4">
        <v>0</v>
      </c>
      <c r="G478" s="4">
        <v>0</v>
      </c>
      <c r="H478" s="15" t="s">
        <v>825</v>
      </c>
      <c r="I478" s="15" t="s">
        <v>825</v>
      </c>
      <c r="J478" s="15" t="s">
        <v>825</v>
      </c>
      <c r="K478" s="15" t="s">
        <v>825</v>
      </c>
      <c r="L478" s="15" t="s">
        <v>825</v>
      </c>
      <c r="M478" s="8">
        <f t="shared" si="7"/>
        <v>0</v>
      </c>
      <c r="N478" t="str" cm="1">
        <f t="array" ref="N478">IFERROR(INDEX(Water!$C$4:$C$47,MATCH(C478,Water!$A$4:$A$47,0),), "")</f>
        <v>Ignore as captured under 'Total metering expenditure'</v>
      </c>
    </row>
    <row r="479" spans="1:14">
      <c r="A479" t="s">
        <v>273</v>
      </c>
      <c r="B479" t="s">
        <v>1056</v>
      </c>
      <c r="C479" t="s">
        <v>990</v>
      </c>
      <c r="D479" t="s">
        <v>300</v>
      </c>
      <c r="E479" t="s">
        <v>933</v>
      </c>
      <c r="F479" s="4">
        <v>0</v>
      </c>
      <c r="G479" s="4">
        <v>0</v>
      </c>
      <c r="H479" s="15" t="s">
        <v>825</v>
      </c>
      <c r="I479" s="15" t="s">
        <v>825</v>
      </c>
      <c r="J479" s="15" t="s">
        <v>825</v>
      </c>
      <c r="K479" s="15" t="s">
        <v>825</v>
      </c>
      <c r="L479" s="15" t="s">
        <v>825</v>
      </c>
      <c r="M479" s="8">
        <f t="shared" si="7"/>
        <v>0</v>
      </c>
      <c r="N479" t="str" cm="1">
        <f t="array" ref="N479">IFERROR(INDEX(Water!$C$4:$C$47,MATCH(C479,Water!$A$4:$A$47,0),), "")</f>
        <v>Ignore as captured under 'Total metering expenditure'</v>
      </c>
    </row>
    <row r="480" spans="1:14">
      <c r="A480" t="s">
        <v>273</v>
      </c>
      <c r="B480" t="s">
        <v>1057</v>
      </c>
      <c r="C480" t="s">
        <v>992</v>
      </c>
      <c r="D480" t="s">
        <v>300</v>
      </c>
      <c r="E480" t="s">
        <v>933</v>
      </c>
      <c r="F480" s="4">
        <v>0</v>
      </c>
      <c r="G480" s="4">
        <v>0</v>
      </c>
      <c r="H480" s="15" t="s">
        <v>825</v>
      </c>
      <c r="I480" s="15" t="s">
        <v>825</v>
      </c>
      <c r="J480" s="15" t="s">
        <v>825</v>
      </c>
      <c r="K480" s="15" t="s">
        <v>825</v>
      </c>
      <c r="L480" s="15" t="s">
        <v>825</v>
      </c>
      <c r="M480" s="8">
        <f t="shared" si="7"/>
        <v>0</v>
      </c>
      <c r="N480" t="str" cm="1">
        <f t="array" ref="N480">IFERROR(INDEX(Water!$C$4:$C$47,MATCH(C480,Water!$A$4:$A$47,0),), "")</f>
        <v>Ignore as captured under 'Total metering expenditure'</v>
      </c>
    </row>
    <row r="481" spans="1:14">
      <c r="A481" t="s">
        <v>273</v>
      </c>
      <c r="B481" t="s">
        <v>1058</v>
      </c>
      <c r="C481" t="s">
        <v>994</v>
      </c>
      <c r="D481" t="s">
        <v>300</v>
      </c>
      <c r="E481" t="s">
        <v>933</v>
      </c>
      <c r="F481" s="4">
        <v>0</v>
      </c>
      <c r="G481" s="4">
        <v>0</v>
      </c>
      <c r="H481" s="15" t="s">
        <v>825</v>
      </c>
      <c r="I481" s="15" t="s">
        <v>825</v>
      </c>
      <c r="J481" s="15" t="s">
        <v>825</v>
      </c>
      <c r="K481" s="15" t="s">
        <v>825</v>
      </c>
      <c r="L481" s="15" t="s">
        <v>825</v>
      </c>
      <c r="M481" s="8">
        <f t="shared" si="7"/>
        <v>0</v>
      </c>
      <c r="N481" t="str" cm="1">
        <f t="array" ref="N481">IFERROR(INDEX(Water!$C$4:$C$47,MATCH(C481,Water!$A$4:$A$47,0),), "")</f>
        <v>Ignore as captured under 'Total metering expenditure'</v>
      </c>
    </row>
    <row r="482" spans="1:14">
      <c r="A482" t="s">
        <v>273</v>
      </c>
      <c r="B482" t="s">
        <v>1059</v>
      </c>
      <c r="C482" t="s">
        <v>996</v>
      </c>
      <c r="D482" t="s">
        <v>300</v>
      </c>
      <c r="E482" t="s">
        <v>933</v>
      </c>
      <c r="F482" s="4">
        <v>0</v>
      </c>
      <c r="G482" s="4">
        <v>0</v>
      </c>
      <c r="H482" s="15" t="s">
        <v>825</v>
      </c>
      <c r="I482" s="15" t="s">
        <v>825</v>
      </c>
      <c r="J482" s="15" t="s">
        <v>825</v>
      </c>
      <c r="K482" s="15" t="s">
        <v>825</v>
      </c>
      <c r="L482" s="15" t="s">
        <v>825</v>
      </c>
      <c r="M482" s="8">
        <f t="shared" si="7"/>
        <v>0</v>
      </c>
      <c r="N482" t="str" cm="1">
        <f t="array" ref="N482">IFERROR(INDEX(Water!$C$4:$C$47,MATCH(C482,Water!$A$4:$A$47,0),), "")</f>
        <v>Ignore as captured under 'Total metering expenditure'</v>
      </c>
    </row>
    <row r="483" spans="1:14">
      <c r="A483" t="s">
        <v>273</v>
      </c>
      <c r="B483" t="s">
        <v>1060</v>
      </c>
      <c r="C483" t="s">
        <v>998</v>
      </c>
      <c r="D483" t="s">
        <v>300</v>
      </c>
      <c r="E483" t="s">
        <v>933</v>
      </c>
      <c r="F483" s="4">
        <v>0</v>
      </c>
      <c r="G483" s="4">
        <v>0</v>
      </c>
      <c r="H483" s="15" t="s">
        <v>825</v>
      </c>
      <c r="I483" s="15" t="s">
        <v>825</v>
      </c>
      <c r="J483" s="15" t="s">
        <v>825</v>
      </c>
      <c r="K483" s="15" t="s">
        <v>825</v>
      </c>
      <c r="L483" s="15" t="s">
        <v>825</v>
      </c>
      <c r="M483" s="8">
        <f t="shared" si="7"/>
        <v>0</v>
      </c>
      <c r="N483" t="str" cm="1">
        <f t="array" ref="N483">IFERROR(INDEX(Water!$C$4:$C$47,MATCH(C483,Water!$A$4:$A$47,0),), "")</f>
        <v>Total metering expenditure  (water)</v>
      </c>
    </row>
    <row r="484" spans="1:14">
      <c r="A484" t="s">
        <v>273</v>
      </c>
      <c r="B484" t="s">
        <v>1061</v>
      </c>
      <c r="C484" t="s">
        <v>1000</v>
      </c>
      <c r="D484" t="s">
        <v>300</v>
      </c>
      <c r="E484" t="s">
        <v>933</v>
      </c>
      <c r="F484" s="4">
        <v>0</v>
      </c>
      <c r="G484" s="4">
        <v>0</v>
      </c>
      <c r="H484" s="15" t="s">
        <v>825</v>
      </c>
      <c r="I484" s="15" t="s">
        <v>825</v>
      </c>
      <c r="J484" s="15" t="s">
        <v>825</v>
      </c>
      <c r="K484" s="15" t="s">
        <v>825</v>
      </c>
      <c r="L484" s="15" t="s">
        <v>825</v>
      </c>
      <c r="M484" s="8">
        <f t="shared" si="7"/>
        <v>0</v>
      </c>
      <c r="N484" t="str" cm="1">
        <f t="array" ref="N484">IFERROR(INDEX(Water!$C$4:$C$47,MATCH(C484,Water!$A$4:$A$47,0),), "")</f>
        <v>Improvments to taste, odour and colour (water)</v>
      </c>
    </row>
    <row r="485" spans="1:14">
      <c r="A485" t="s">
        <v>273</v>
      </c>
      <c r="B485" t="s">
        <v>1062</v>
      </c>
      <c r="C485" t="s">
        <v>1002</v>
      </c>
      <c r="D485" t="s">
        <v>300</v>
      </c>
      <c r="E485" t="s">
        <v>933</v>
      </c>
      <c r="F485" s="4">
        <v>0</v>
      </c>
      <c r="G485" s="4">
        <v>0</v>
      </c>
      <c r="H485" s="15" t="s">
        <v>825</v>
      </c>
      <c r="I485" s="15" t="s">
        <v>825</v>
      </c>
      <c r="J485" s="15" t="s">
        <v>825</v>
      </c>
      <c r="K485" s="15" t="s">
        <v>825</v>
      </c>
      <c r="L485" s="15" t="s">
        <v>825</v>
      </c>
      <c r="M485" s="8">
        <f t="shared" si="7"/>
        <v>0</v>
      </c>
      <c r="N485" t="str" cm="1">
        <f t="array" ref="N485">IFERROR(INDEX(Water!$C$4:$C$47,MATCH(C485,Water!$A$4:$A$47,0),), "")</f>
        <v>Improvments to taste, odour and colour (water)</v>
      </c>
    </row>
    <row r="486" spans="1:14">
      <c r="A486" t="s">
        <v>273</v>
      </c>
      <c r="B486" t="s">
        <v>1063</v>
      </c>
      <c r="C486" t="s">
        <v>1004</v>
      </c>
      <c r="D486" t="s">
        <v>300</v>
      </c>
      <c r="E486" t="s">
        <v>933</v>
      </c>
      <c r="F486" s="4">
        <v>0</v>
      </c>
      <c r="G486" s="4">
        <v>13.453000000000001</v>
      </c>
      <c r="H486" s="15" t="s">
        <v>825</v>
      </c>
      <c r="I486" s="15" t="s">
        <v>825</v>
      </c>
      <c r="J486" s="15" t="s">
        <v>825</v>
      </c>
      <c r="K486" s="15" t="s">
        <v>825</v>
      </c>
      <c r="L486" s="15" t="s">
        <v>825</v>
      </c>
      <c r="M486" s="8">
        <f t="shared" si="7"/>
        <v>13.453000000000001</v>
      </c>
      <c r="N486" t="str" cm="1">
        <f t="array" ref="N486">IFERROR(INDEX(Water!$C$4:$C$47,MATCH(C486,Water!$A$4:$A$47,0),), "")</f>
        <v>Addressing raw water deterioration (total) (water)</v>
      </c>
    </row>
    <row r="487" spans="1:14">
      <c r="A487" t="s">
        <v>273</v>
      </c>
      <c r="B487" t="s">
        <v>1064</v>
      </c>
      <c r="C487" t="s">
        <v>1006</v>
      </c>
      <c r="D487" t="s">
        <v>300</v>
      </c>
      <c r="E487" t="s">
        <v>933</v>
      </c>
      <c r="F487" s="4">
        <v>0</v>
      </c>
      <c r="G487" s="4">
        <v>0.27275109456003482</v>
      </c>
      <c r="H487" s="15" t="s">
        <v>825</v>
      </c>
      <c r="I487" s="15" t="s">
        <v>825</v>
      </c>
      <c r="J487" s="15" t="s">
        <v>825</v>
      </c>
      <c r="K487" s="15" t="s">
        <v>825</v>
      </c>
      <c r="L487" s="15" t="s">
        <v>825</v>
      </c>
      <c r="M487" s="8">
        <f t="shared" si="7"/>
        <v>0.27275109456003482</v>
      </c>
      <c r="N487" t="str" cm="1">
        <f t="array" ref="N487">IFERROR(INDEX(Water!$C$4:$C$47,MATCH(C487,Water!$A$4:$A$47,0),), "")</f>
        <v>Addressing raw water deterioration (total) (water)</v>
      </c>
    </row>
    <row r="488" spans="1:14">
      <c r="A488" t="s">
        <v>273</v>
      </c>
      <c r="B488" t="s">
        <v>1065</v>
      </c>
      <c r="C488" t="s">
        <v>1008</v>
      </c>
      <c r="D488" t="s">
        <v>300</v>
      </c>
      <c r="E488" t="s">
        <v>933</v>
      </c>
      <c r="F488" s="4">
        <v>0</v>
      </c>
      <c r="G488" s="4">
        <v>0</v>
      </c>
      <c r="H488" s="15" t="s">
        <v>825</v>
      </c>
      <c r="I488" s="15" t="s">
        <v>825</v>
      </c>
      <c r="J488" s="15" t="s">
        <v>825</v>
      </c>
      <c r="K488" s="15" t="s">
        <v>825</v>
      </c>
      <c r="L488" s="15" t="s">
        <v>825</v>
      </c>
      <c r="M488" s="8">
        <f t="shared" si="7"/>
        <v>0</v>
      </c>
      <c r="N488" t="str" cm="1">
        <f t="array" ref="N488">IFERROR(INDEX(Water!$C$4:$C$47,MATCH(C488,Water!$A$4:$A$47,0),), "")</f>
        <v>Meeting lead standards (Total) (water)</v>
      </c>
    </row>
    <row r="489" spans="1:14">
      <c r="A489" t="s">
        <v>273</v>
      </c>
      <c r="B489" t="s">
        <v>1066</v>
      </c>
      <c r="C489" t="s">
        <v>1067</v>
      </c>
      <c r="D489" t="s">
        <v>300</v>
      </c>
      <c r="E489" t="s">
        <v>933</v>
      </c>
      <c r="F489" s="4">
        <v>0</v>
      </c>
      <c r="G489" s="4">
        <v>0</v>
      </c>
      <c r="H489" s="15" t="s">
        <v>825</v>
      </c>
      <c r="I489" s="15" t="s">
        <v>825</v>
      </c>
      <c r="J489" s="15" t="s">
        <v>825</v>
      </c>
      <c r="K489" s="15" t="s">
        <v>825</v>
      </c>
      <c r="L489" s="15" t="s">
        <v>825</v>
      </c>
      <c r="M489" s="8">
        <f t="shared" si="7"/>
        <v>0</v>
      </c>
      <c r="N489" t="str" cm="1">
        <f t="array" ref="N489">IFERROR(INDEX(Water!$C$4:$C$47,MATCH(C489,Water!$A$4:$A$47,0),), "")</f>
        <v/>
      </c>
    </row>
    <row r="490" spans="1:14">
      <c r="A490" t="s">
        <v>273</v>
      </c>
      <c r="B490" t="s">
        <v>1068</v>
      </c>
      <c r="C490" t="s">
        <v>1012</v>
      </c>
      <c r="D490" t="s">
        <v>300</v>
      </c>
      <c r="E490" t="s">
        <v>933</v>
      </c>
      <c r="F490" s="4">
        <v>0</v>
      </c>
      <c r="G490" s="4">
        <v>0</v>
      </c>
      <c r="H490" s="15" t="s">
        <v>825</v>
      </c>
      <c r="I490" s="15" t="s">
        <v>825</v>
      </c>
      <c r="J490" s="15" t="s">
        <v>825</v>
      </c>
      <c r="K490" s="15" t="s">
        <v>825</v>
      </c>
      <c r="L490" s="15" t="s">
        <v>825</v>
      </c>
      <c r="M490" s="8">
        <f t="shared" si="7"/>
        <v>0</v>
      </c>
      <c r="N490" t="str" cm="1">
        <f t="array" ref="N490">IFERROR(INDEX(Water!$C$4:$C$47,MATCH(C490,Water!$A$4:$A$47,0),), "")</f>
        <v>Meeting lead standards (Total) (water)</v>
      </c>
    </row>
    <row r="491" spans="1:14">
      <c r="A491" t="s">
        <v>273</v>
      </c>
      <c r="B491" t="s">
        <v>1069</v>
      </c>
      <c r="C491" t="s">
        <v>1014</v>
      </c>
      <c r="D491" t="s">
        <v>300</v>
      </c>
      <c r="E491" t="s">
        <v>933</v>
      </c>
      <c r="F491" s="4">
        <v>0</v>
      </c>
      <c r="G491" s="4">
        <v>0</v>
      </c>
      <c r="H491" s="15" t="s">
        <v>825</v>
      </c>
      <c r="I491" s="15" t="s">
        <v>825</v>
      </c>
      <c r="J491" s="15" t="s">
        <v>825</v>
      </c>
      <c r="K491" s="15" t="s">
        <v>825</v>
      </c>
      <c r="L491" s="15" t="s">
        <v>825</v>
      </c>
      <c r="M491" s="8">
        <f t="shared" si="7"/>
        <v>0</v>
      </c>
      <c r="N491" t="str" cm="1">
        <f t="array" ref="N491">IFERROR(INDEX(Water!$C$4:$C$47,MATCH(C491,Water!$A$4:$A$47,0),), "")</f>
        <v>Meeting lead standards (Total) (water)</v>
      </c>
    </row>
    <row r="492" spans="1:14">
      <c r="A492" t="s">
        <v>273</v>
      </c>
      <c r="B492" t="s">
        <v>1070</v>
      </c>
      <c r="C492" t="s">
        <v>1016</v>
      </c>
      <c r="D492" t="s">
        <v>300</v>
      </c>
      <c r="E492" t="s">
        <v>933</v>
      </c>
      <c r="F492" s="4">
        <v>0</v>
      </c>
      <c r="G492" s="4">
        <v>0</v>
      </c>
      <c r="H492" s="15" t="s">
        <v>825</v>
      </c>
      <c r="I492" s="15" t="s">
        <v>825</v>
      </c>
      <c r="J492" s="15" t="s">
        <v>825</v>
      </c>
      <c r="K492" s="15" t="s">
        <v>825</v>
      </c>
      <c r="L492" s="15" t="s">
        <v>825</v>
      </c>
      <c r="M492" s="8">
        <f t="shared" si="7"/>
        <v>0</v>
      </c>
      <c r="N492" t="str" cm="1">
        <f t="array" ref="N492">IFERROR(INDEX(Water!$C$4:$C$47,MATCH(C492,Water!$A$4:$A$47,0),), "")</f>
        <v>Meeting lead standards (Total) (water)</v>
      </c>
    </row>
    <row r="493" spans="1:14">
      <c r="A493" t="s">
        <v>273</v>
      </c>
      <c r="B493" t="s">
        <v>1071</v>
      </c>
      <c r="C493" t="s">
        <v>1018</v>
      </c>
      <c r="D493" t="s">
        <v>300</v>
      </c>
      <c r="E493" t="s">
        <v>933</v>
      </c>
      <c r="F493" s="4">
        <v>0.75</v>
      </c>
      <c r="G493" s="4">
        <v>4.173</v>
      </c>
      <c r="H493" s="15" t="s">
        <v>825</v>
      </c>
      <c r="I493" s="15" t="s">
        <v>825</v>
      </c>
      <c r="J493" s="15" t="s">
        <v>825</v>
      </c>
      <c r="K493" s="15" t="s">
        <v>825</v>
      </c>
      <c r="L493" s="15" t="s">
        <v>825</v>
      </c>
      <c r="M493" s="8">
        <f t="shared" si="7"/>
        <v>4.173</v>
      </c>
      <c r="N493" t="str" cm="1">
        <f t="array" ref="N493">IFERROR(INDEX(Water!$C$4:$C$47,MATCH(C493,Water!$A$4:$A$47,0),), "")</f>
        <v>Enhancing resilience to low probability high consequence events (water)</v>
      </c>
    </row>
    <row r="494" spans="1:14">
      <c r="A494" t="s">
        <v>273</v>
      </c>
      <c r="B494" t="s">
        <v>1072</v>
      </c>
      <c r="C494" t="s">
        <v>1020</v>
      </c>
      <c r="D494" t="s">
        <v>300</v>
      </c>
      <c r="E494" t="s">
        <v>933</v>
      </c>
      <c r="F494" s="4">
        <v>0</v>
      </c>
      <c r="G494" s="4">
        <v>2.5309999999999997</v>
      </c>
      <c r="H494" s="15" t="s">
        <v>825</v>
      </c>
      <c r="I494" s="15" t="s">
        <v>825</v>
      </c>
      <c r="J494" s="15" t="s">
        <v>825</v>
      </c>
      <c r="K494" s="15" t="s">
        <v>825</v>
      </c>
      <c r="L494" s="15" t="s">
        <v>825</v>
      </c>
      <c r="M494" s="8">
        <f t="shared" si="7"/>
        <v>2.5309999999999997</v>
      </c>
      <c r="N494" t="str" cm="1">
        <f t="array" ref="N494">IFERROR(INDEX(Water!$C$4:$C$47,MATCH(C494,Water!$A$4:$A$47,0),), "")</f>
        <v>Security - SEMD (water)</v>
      </c>
    </row>
    <row r="495" spans="1:14">
      <c r="A495" t="s">
        <v>273</v>
      </c>
      <c r="B495" t="s">
        <v>1073</v>
      </c>
      <c r="C495" t="s">
        <v>1022</v>
      </c>
      <c r="D495" t="s">
        <v>300</v>
      </c>
      <c r="E495" t="s">
        <v>933</v>
      </c>
      <c r="F495" s="4">
        <v>0</v>
      </c>
      <c r="G495" s="4">
        <v>0</v>
      </c>
      <c r="H495" s="15" t="s">
        <v>825</v>
      </c>
      <c r="I495" s="15" t="s">
        <v>825</v>
      </c>
      <c r="J495" s="15" t="s">
        <v>825</v>
      </c>
      <c r="K495" s="15" t="s">
        <v>825</v>
      </c>
      <c r="L495" s="15" t="s">
        <v>825</v>
      </c>
      <c r="M495" s="8">
        <f t="shared" si="7"/>
        <v>0</v>
      </c>
      <c r="N495" t="str" cm="1">
        <f t="array" ref="N495">IFERROR(INDEX(Water!$C$4:$C$47,MATCH(C495,Water!$A$4:$A$47,0),), "")</f>
        <v>Security - Non-SEMD (water)</v>
      </c>
    </row>
    <row r="496" spans="1:14">
      <c r="A496" t="s">
        <v>273</v>
      </c>
      <c r="B496" t="s">
        <v>1074</v>
      </c>
      <c r="C496" t="s">
        <v>1024</v>
      </c>
      <c r="D496" t="s">
        <v>300</v>
      </c>
      <c r="E496" t="s">
        <v>933</v>
      </c>
      <c r="F496" s="4">
        <v>0</v>
      </c>
      <c r="G496" s="4">
        <v>0</v>
      </c>
      <c r="H496" s="15" t="s">
        <v>825</v>
      </c>
      <c r="I496" s="15" t="s">
        <v>825</v>
      </c>
      <c r="J496" s="15" t="s">
        <v>825</v>
      </c>
      <c r="K496" s="15" t="s">
        <v>825</v>
      </c>
      <c r="L496" s="15" t="s">
        <v>825</v>
      </c>
      <c r="M496" s="8">
        <f t="shared" si="7"/>
        <v>0</v>
      </c>
      <c r="N496" t="str" cm="1">
        <f t="array" ref="N496">IFERROR(INDEX(Water!$C$4:$C$47,MATCH(C496,Water!$A$4:$A$47,0),), "")</f>
        <v>N/A</v>
      </c>
    </row>
    <row r="497" spans="1:14">
      <c r="A497" t="s">
        <v>273</v>
      </c>
      <c r="B497" t="s">
        <v>1075</v>
      </c>
      <c r="C497" t="s">
        <v>1076</v>
      </c>
      <c r="D497" t="s">
        <v>300</v>
      </c>
      <c r="E497" t="s">
        <v>933</v>
      </c>
      <c r="F497" s="4">
        <v>0</v>
      </c>
      <c r="G497" s="4">
        <v>0</v>
      </c>
      <c r="H497" s="15" t="s">
        <v>825</v>
      </c>
      <c r="I497" s="15" t="s">
        <v>825</v>
      </c>
      <c r="J497" s="15" t="s">
        <v>825</v>
      </c>
      <c r="K497" s="15" t="s">
        <v>825</v>
      </c>
      <c r="L497" s="15" t="s">
        <v>825</v>
      </c>
      <c r="M497" s="8">
        <f t="shared" si="7"/>
        <v>0</v>
      </c>
      <c r="N497" t="str" cm="1">
        <f t="array" ref="N497">IFERROR(INDEX(Water!$C$4:$C$47,MATCH(C497,Water!$A$4:$A$47,0),), "")</f>
        <v/>
      </c>
    </row>
    <row r="498" spans="1:14">
      <c r="A498" t="s">
        <v>273</v>
      </c>
      <c r="B498" t="s">
        <v>1077</v>
      </c>
      <c r="C498" t="s">
        <v>1078</v>
      </c>
      <c r="D498" t="s">
        <v>300</v>
      </c>
      <c r="E498" t="s">
        <v>933</v>
      </c>
      <c r="F498" s="4">
        <v>0</v>
      </c>
      <c r="G498" s="4">
        <v>0</v>
      </c>
      <c r="H498" s="15" t="s">
        <v>825</v>
      </c>
      <c r="I498" s="15" t="s">
        <v>825</v>
      </c>
      <c r="J498" s="15" t="s">
        <v>825</v>
      </c>
      <c r="K498" s="15" t="s">
        <v>825</v>
      </c>
      <c r="L498" s="15" t="s">
        <v>825</v>
      </c>
      <c r="M498" s="8">
        <f t="shared" si="7"/>
        <v>0</v>
      </c>
      <c r="N498" t="str" cm="1">
        <f t="array" ref="N498">IFERROR(INDEX(Water!$C$4:$C$47,MATCH(C498,Water!$A$4:$A$47,0),), "")</f>
        <v/>
      </c>
    </row>
    <row r="499" spans="1:14">
      <c r="A499" t="s">
        <v>273</v>
      </c>
      <c r="B499" t="s">
        <v>1079</v>
      </c>
      <c r="C499" t="s">
        <v>1080</v>
      </c>
      <c r="D499" t="s">
        <v>300</v>
      </c>
      <c r="E499" t="s">
        <v>933</v>
      </c>
      <c r="F499" s="4">
        <v>0</v>
      </c>
      <c r="G499" s="4">
        <v>5.4079958404144843</v>
      </c>
      <c r="H499" s="15" t="s">
        <v>825</v>
      </c>
      <c r="I499" s="15" t="s">
        <v>825</v>
      </c>
      <c r="J499" s="15" t="s">
        <v>825</v>
      </c>
      <c r="K499" s="15" t="s">
        <v>825</v>
      </c>
      <c r="L499" s="15" t="s">
        <v>825</v>
      </c>
      <c r="M499" s="8">
        <f t="shared" si="7"/>
        <v>5.4079958404144843</v>
      </c>
      <c r="N499" t="str" cm="1">
        <f t="array" ref="N499">IFERROR(INDEX(Water!$C$4:$C$47,MATCH(C499,Water!$A$4:$A$47,0),), "")</f>
        <v/>
      </c>
    </row>
    <row r="500" spans="1:14">
      <c r="A500" t="s">
        <v>273</v>
      </c>
      <c r="B500" t="s">
        <v>1081</v>
      </c>
      <c r="C500" t="s">
        <v>1082</v>
      </c>
      <c r="D500" t="s">
        <v>300</v>
      </c>
      <c r="E500" t="s">
        <v>933</v>
      </c>
      <c r="F500" s="4">
        <v>0</v>
      </c>
      <c r="G500" s="4">
        <v>0</v>
      </c>
      <c r="H500" s="15" t="s">
        <v>825</v>
      </c>
      <c r="I500" s="15" t="s">
        <v>825</v>
      </c>
      <c r="J500" s="15" t="s">
        <v>825</v>
      </c>
      <c r="K500" s="15" t="s">
        <v>825</v>
      </c>
      <c r="L500" s="15" t="s">
        <v>825</v>
      </c>
      <c r="M500" s="8">
        <f t="shared" si="7"/>
        <v>0</v>
      </c>
      <c r="N500" t="str" cm="1">
        <f t="array" ref="N500">IFERROR(INDEX(Water!$C$4:$C$47,MATCH(C500,Water!$A$4:$A$47,0),), "")</f>
        <v/>
      </c>
    </row>
    <row r="501" spans="1:14">
      <c r="A501" t="s">
        <v>273</v>
      </c>
      <c r="B501" t="s">
        <v>1083</v>
      </c>
      <c r="C501" t="s">
        <v>1084</v>
      </c>
      <c r="D501" t="s">
        <v>300</v>
      </c>
      <c r="E501" t="s">
        <v>933</v>
      </c>
      <c r="F501" s="4">
        <v>0</v>
      </c>
      <c r="G501" s="4">
        <v>0</v>
      </c>
      <c r="H501" s="15" t="s">
        <v>825</v>
      </c>
      <c r="I501" s="15" t="s">
        <v>825</v>
      </c>
      <c r="J501" s="15" t="s">
        <v>825</v>
      </c>
      <c r="K501" s="15" t="s">
        <v>825</v>
      </c>
      <c r="L501" s="15" t="s">
        <v>825</v>
      </c>
      <c r="M501" s="8">
        <f t="shared" si="7"/>
        <v>0</v>
      </c>
      <c r="N501" t="str" cm="1">
        <f t="array" ref="N501">IFERROR(INDEX(Water!$C$4:$C$47,MATCH(C501,Water!$A$4:$A$47,0),), "")</f>
        <v/>
      </c>
    </row>
    <row r="502" spans="1:14">
      <c r="A502" t="s">
        <v>273</v>
      </c>
      <c r="B502" t="s">
        <v>1085</v>
      </c>
      <c r="C502" t="s">
        <v>1086</v>
      </c>
      <c r="D502" t="s">
        <v>300</v>
      </c>
      <c r="E502" t="s">
        <v>933</v>
      </c>
      <c r="F502" s="4">
        <v>0</v>
      </c>
      <c r="G502" s="4">
        <v>0</v>
      </c>
      <c r="H502" s="15" t="s">
        <v>825</v>
      </c>
      <c r="I502" s="15" t="s">
        <v>825</v>
      </c>
      <c r="J502" s="15" t="s">
        <v>825</v>
      </c>
      <c r="K502" s="15" t="s">
        <v>825</v>
      </c>
      <c r="L502" s="15" t="s">
        <v>825</v>
      </c>
      <c r="M502" s="8">
        <f t="shared" si="7"/>
        <v>0</v>
      </c>
      <c r="N502" t="str" cm="1">
        <f t="array" ref="N502">IFERROR(INDEX(Water!$C$4:$C$47,MATCH(C502,Water!$A$4:$A$47,0),), "")</f>
        <v/>
      </c>
    </row>
    <row r="503" spans="1:14">
      <c r="A503" t="s">
        <v>273</v>
      </c>
      <c r="B503" t="s">
        <v>1087</v>
      </c>
      <c r="C503" t="s">
        <v>1088</v>
      </c>
      <c r="D503" t="s">
        <v>300</v>
      </c>
      <c r="E503" t="s">
        <v>933</v>
      </c>
      <c r="F503" s="4">
        <v>0</v>
      </c>
      <c r="G503" s="4">
        <v>0</v>
      </c>
      <c r="H503" s="4" t="s">
        <v>825</v>
      </c>
      <c r="I503" s="4" t="s">
        <v>825</v>
      </c>
      <c r="J503" s="4" t="s">
        <v>825</v>
      </c>
      <c r="K503" s="4" t="s">
        <v>825</v>
      </c>
      <c r="L503" s="4" t="s">
        <v>825</v>
      </c>
      <c r="M503" s="8">
        <f t="shared" si="7"/>
        <v>0</v>
      </c>
      <c r="N503" t="str" cm="1">
        <f t="array" ref="N503">IFERROR(INDEX(Water!$C$4:$C$47,MATCH(C503,Water!$A$4:$A$47,0),), "")</f>
        <v/>
      </c>
    </row>
    <row r="504" spans="1:14">
      <c r="A504" t="s">
        <v>273</v>
      </c>
      <c r="B504" t="s">
        <v>1089</v>
      </c>
      <c r="C504" t="s">
        <v>1090</v>
      </c>
      <c r="D504" t="s">
        <v>300</v>
      </c>
      <c r="E504" t="s">
        <v>933</v>
      </c>
      <c r="F504" s="4">
        <v>0</v>
      </c>
      <c r="G504" s="4">
        <v>0</v>
      </c>
      <c r="H504" s="4" t="s">
        <v>825</v>
      </c>
      <c r="I504" s="4" t="s">
        <v>825</v>
      </c>
      <c r="J504" s="4" t="s">
        <v>825</v>
      </c>
      <c r="K504" s="4" t="s">
        <v>825</v>
      </c>
      <c r="L504" s="4" t="s">
        <v>825</v>
      </c>
      <c r="M504" s="8">
        <f t="shared" si="7"/>
        <v>0</v>
      </c>
      <c r="N504" t="str" cm="1">
        <f t="array" ref="N504">IFERROR(INDEX(Water!$C$4:$C$47,MATCH(C504,Water!$A$4:$A$47,0),), "")</f>
        <v/>
      </c>
    </row>
    <row r="505" spans="1:14">
      <c r="A505" t="s">
        <v>273</v>
      </c>
      <c r="B505" t="s">
        <v>1091</v>
      </c>
      <c r="C505" t="s">
        <v>1092</v>
      </c>
      <c r="D505" t="s">
        <v>300</v>
      </c>
      <c r="E505" t="s">
        <v>933</v>
      </c>
      <c r="F505" s="4">
        <v>0</v>
      </c>
      <c r="G505" s="4">
        <v>0</v>
      </c>
      <c r="H505" s="4" t="s">
        <v>825</v>
      </c>
      <c r="I505" s="4" t="s">
        <v>825</v>
      </c>
      <c r="J505" s="4" t="s">
        <v>825</v>
      </c>
      <c r="K505" s="4" t="s">
        <v>825</v>
      </c>
      <c r="L505" s="4" t="s">
        <v>825</v>
      </c>
      <c r="M505" s="8">
        <f t="shared" si="7"/>
        <v>0</v>
      </c>
      <c r="N505" t="str" cm="1">
        <f t="array" ref="N505">IFERROR(INDEX(Water!$C$4:$C$47,MATCH(C505,Water!$A$4:$A$47,0),), "")</f>
        <v/>
      </c>
    </row>
    <row r="506" spans="1:14">
      <c r="A506" t="s">
        <v>273</v>
      </c>
      <c r="B506" t="s">
        <v>1093</v>
      </c>
      <c r="C506" t="s">
        <v>1094</v>
      </c>
      <c r="D506" t="s">
        <v>300</v>
      </c>
      <c r="E506" t="s">
        <v>933</v>
      </c>
      <c r="F506" s="4">
        <v>0</v>
      </c>
      <c r="G506" s="4">
        <v>0</v>
      </c>
      <c r="H506" s="4" t="s">
        <v>825</v>
      </c>
      <c r="I506" s="4" t="s">
        <v>825</v>
      </c>
      <c r="J506" s="4" t="s">
        <v>825</v>
      </c>
      <c r="K506" s="4" t="s">
        <v>825</v>
      </c>
      <c r="L506" s="4" t="s">
        <v>825</v>
      </c>
      <c r="M506" s="8">
        <f t="shared" si="7"/>
        <v>0</v>
      </c>
      <c r="N506" t="str" cm="1">
        <f t="array" ref="N506">IFERROR(INDEX(Water!$C$4:$C$47,MATCH(C506,Water!$A$4:$A$47,0),), "")</f>
        <v/>
      </c>
    </row>
    <row r="507" spans="1:14">
      <c r="A507" t="s">
        <v>273</v>
      </c>
      <c r="B507" t="s">
        <v>1095</v>
      </c>
      <c r="C507" t="s">
        <v>1096</v>
      </c>
      <c r="D507" t="s">
        <v>300</v>
      </c>
      <c r="E507" t="s">
        <v>933</v>
      </c>
      <c r="F507" s="4">
        <v>0</v>
      </c>
      <c r="G507" s="4">
        <v>0</v>
      </c>
      <c r="H507" s="4" t="s">
        <v>825</v>
      </c>
      <c r="I507" s="4" t="s">
        <v>825</v>
      </c>
      <c r="J507" s="4" t="s">
        <v>825</v>
      </c>
      <c r="K507" s="4" t="s">
        <v>825</v>
      </c>
      <c r="L507" s="4" t="s">
        <v>825</v>
      </c>
      <c r="M507" s="8">
        <f t="shared" si="7"/>
        <v>0</v>
      </c>
      <c r="N507" t="str" cm="1">
        <f t="array" ref="N507">IFERROR(INDEX(Water!$C$4:$C$47,MATCH(C507,Water!$A$4:$A$47,0),), "")</f>
        <v/>
      </c>
    </row>
    <row r="508" spans="1:14">
      <c r="A508" t="s">
        <v>273</v>
      </c>
      <c r="B508" t="s">
        <v>1097</v>
      </c>
      <c r="C508" t="s">
        <v>1098</v>
      </c>
      <c r="D508" t="s">
        <v>300</v>
      </c>
      <c r="E508" t="s">
        <v>933</v>
      </c>
      <c r="F508" s="4">
        <v>2.65</v>
      </c>
      <c r="G508" s="4">
        <v>114.49604238244702</v>
      </c>
      <c r="H508" s="4" t="s">
        <v>825</v>
      </c>
      <c r="I508" s="4" t="s">
        <v>825</v>
      </c>
      <c r="J508" s="4" t="s">
        <v>825</v>
      </c>
      <c r="K508" s="4" t="s">
        <v>825</v>
      </c>
      <c r="L508" s="4" t="s">
        <v>825</v>
      </c>
      <c r="M508" s="8">
        <f t="shared" si="7"/>
        <v>114.49604238244702</v>
      </c>
      <c r="N508" t="str" cm="1">
        <f t="array" ref="N508">IFERROR(INDEX(Water!$C$4:$C$47,MATCH(C508,Water!$A$4:$A$47,0),), "")</f>
        <v/>
      </c>
    </row>
    <row r="509" spans="1:14">
      <c r="A509" t="s">
        <v>273</v>
      </c>
      <c r="B509" t="s">
        <v>1099</v>
      </c>
      <c r="C509" t="s">
        <v>936</v>
      </c>
      <c r="D509" t="s">
        <v>300</v>
      </c>
      <c r="E509" t="s">
        <v>933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8">
        <f t="shared" si="7"/>
        <v>0</v>
      </c>
      <c r="N509" t="str" cm="1">
        <f t="array" ref="N509">IFERROR(INDEX(Water!$C$4:$C$47,MATCH(C509,Water!$A$4:$A$47,0),), "")</f>
        <v>Ecological improvements at abstractions (water)</v>
      </c>
    </row>
    <row r="510" spans="1:14">
      <c r="A510" t="s">
        <v>273</v>
      </c>
      <c r="B510" t="s">
        <v>1100</v>
      </c>
      <c r="C510" t="s">
        <v>938</v>
      </c>
      <c r="D510" t="s">
        <v>300</v>
      </c>
      <c r="E510" t="s">
        <v>933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8">
        <f t="shared" si="7"/>
        <v>0</v>
      </c>
      <c r="N510" t="str" cm="1">
        <f t="array" ref="N510">IFERROR(INDEX(Water!$C$4:$C$47,MATCH(C510,Water!$A$4:$A$47,0),), "")</f>
        <v>Eels Regulations (measures at intakes) (water)</v>
      </c>
    </row>
    <row r="511" spans="1:14">
      <c r="A511" t="s">
        <v>273</v>
      </c>
      <c r="B511" t="s">
        <v>1101</v>
      </c>
      <c r="C511" t="s">
        <v>940</v>
      </c>
      <c r="D511" t="s">
        <v>300</v>
      </c>
      <c r="E511" t="s">
        <v>933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8">
        <f t="shared" si="7"/>
        <v>0</v>
      </c>
      <c r="N511" t="str" cm="1">
        <f t="array" ref="N511">IFERROR(INDEX(Water!$C$4:$C$47,MATCH(C511,Water!$A$4:$A$47,0),), "")</f>
        <v>Eels Regulations (measures at intakes) (water)</v>
      </c>
    </row>
    <row r="512" spans="1:14">
      <c r="A512" t="s">
        <v>273</v>
      </c>
      <c r="B512" t="s">
        <v>1102</v>
      </c>
      <c r="C512" t="s">
        <v>942</v>
      </c>
      <c r="D512" t="s">
        <v>300</v>
      </c>
      <c r="E512" t="s">
        <v>933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8">
        <f t="shared" si="7"/>
        <v>0</v>
      </c>
      <c r="N512" t="str" cm="1">
        <f t="array" ref="N512">IFERROR(INDEX(Water!$C$4:$C$47,MATCH(C512,Water!$A$4:$A$47,0),), "")</f>
        <v>Invasive Non Native Species (water)</v>
      </c>
    </row>
    <row r="513" spans="1:14">
      <c r="A513" t="s">
        <v>273</v>
      </c>
      <c r="B513" t="s">
        <v>1103</v>
      </c>
      <c r="C513" t="s">
        <v>944</v>
      </c>
      <c r="D513" t="s">
        <v>300</v>
      </c>
      <c r="E513" t="s">
        <v>933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8">
        <f t="shared" si="7"/>
        <v>0</v>
      </c>
      <c r="N513" t="str" cm="1">
        <f t="array" ref="N513">IFERROR(INDEX(Water!$C$4:$C$47,MATCH(C513,Water!$A$4:$A$47,0),), "")</f>
        <v>Drinking Water Protected Areas (schemes) (water)</v>
      </c>
    </row>
    <row r="514" spans="1:14">
      <c r="A514" t="s">
        <v>273</v>
      </c>
      <c r="B514" t="s">
        <v>1104</v>
      </c>
      <c r="C514" t="s">
        <v>946</v>
      </c>
      <c r="D514" t="s">
        <v>300</v>
      </c>
      <c r="E514" t="s">
        <v>933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8">
        <f t="shared" si="7"/>
        <v>0</v>
      </c>
      <c r="N514" t="str" cm="1">
        <f t="array" ref="N514">IFERROR(INDEX(Water!$C$4:$C$47,MATCH(C514,Water!$A$4:$A$47,0),), "")</f>
        <v>Water Framework Directive measure (water)</v>
      </c>
    </row>
    <row r="515" spans="1:14">
      <c r="A515" t="s">
        <v>273</v>
      </c>
      <c r="B515" t="s">
        <v>1105</v>
      </c>
      <c r="C515" t="s">
        <v>948</v>
      </c>
      <c r="D515" t="s">
        <v>300</v>
      </c>
      <c r="E515" t="s">
        <v>933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8">
        <f t="shared" si="7"/>
        <v>0</v>
      </c>
      <c r="N515" t="str" cm="1">
        <f t="array" ref="N515">IFERROR(INDEX(Water!$C$4:$C$47,MATCH(C515,Water!$A$4:$A$47,0),), "")</f>
        <v>Ecological improvements at abstractions (water)</v>
      </c>
    </row>
    <row r="516" spans="1:14">
      <c r="A516" t="s">
        <v>273</v>
      </c>
      <c r="B516" t="s">
        <v>1106</v>
      </c>
      <c r="C516" t="s">
        <v>950</v>
      </c>
      <c r="D516" t="s">
        <v>300</v>
      </c>
      <c r="E516" t="s">
        <v>933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8">
        <f t="shared" ref="M516:M578" si="8">SUM(G516)</f>
        <v>0</v>
      </c>
      <c r="N516" t="str" cm="1">
        <f t="array" ref="N516">IFERROR(INDEX(Water!$C$4:$C$47,MATCH(C516,Water!$A$4:$A$47,0),), "")</f>
        <v>N/A</v>
      </c>
    </row>
    <row r="517" spans="1:14">
      <c r="A517" t="s">
        <v>273</v>
      </c>
      <c r="B517" t="s">
        <v>1107</v>
      </c>
      <c r="C517" t="s">
        <v>952</v>
      </c>
      <c r="D517" t="s">
        <v>300</v>
      </c>
      <c r="E517" t="s">
        <v>933</v>
      </c>
      <c r="F517" s="4">
        <v>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8">
        <f t="shared" si="8"/>
        <v>0</v>
      </c>
      <c r="N517" t="str" cm="1">
        <f t="array" ref="N517">IFERROR(INDEX(Water!$C$4:$C$47,MATCH(C517,Water!$A$4:$A$47,0),), "")</f>
        <v>N/A</v>
      </c>
    </row>
    <row r="518" spans="1:14">
      <c r="A518" t="s">
        <v>273</v>
      </c>
      <c r="B518" t="s">
        <v>1108</v>
      </c>
      <c r="C518" t="s">
        <v>954</v>
      </c>
      <c r="D518" t="s">
        <v>300</v>
      </c>
      <c r="E518" t="s">
        <v>933</v>
      </c>
      <c r="F518" s="4">
        <v>0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8">
        <f t="shared" si="8"/>
        <v>0</v>
      </c>
      <c r="N518" t="str" cm="1">
        <f t="array" ref="N518">IFERROR(INDEX(Water!$C$4:$C$47,MATCH(C518,Water!$A$4:$A$47,0),), "")</f>
        <v>Ignore as captured under 'Investigations total'</v>
      </c>
    </row>
    <row r="519" spans="1:14">
      <c r="A519" t="s">
        <v>273</v>
      </c>
      <c r="B519" t="s">
        <v>1109</v>
      </c>
      <c r="C519" t="s">
        <v>956</v>
      </c>
      <c r="D519" t="s">
        <v>300</v>
      </c>
      <c r="E519" t="s">
        <v>933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8">
        <f t="shared" si="8"/>
        <v>0</v>
      </c>
      <c r="N519" t="str" cm="1">
        <f t="array" ref="N519">IFERROR(INDEX(Water!$C$4:$C$47,MATCH(C519,Water!$A$4:$A$47,0),), "")</f>
        <v>Ignore as captured under 'Investigations total'</v>
      </c>
    </row>
    <row r="520" spans="1:14">
      <c r="A520" t="s">
        <v>273</v>
      </c>
      <c r="B520" t="s">
        <v>1110</v>
      </c>
      <c r="C520" t="s">
        <v>958</v>
      </c>
      <c r="D520" t="s">
        <v>300</v>
      </c>
      <c r="E520" t="s">
        <v>933</v>
      </c>
      <c r="F520" s="4">
        <v>0</v>
      </c>
      <c r="G520" s="4">
        <v>0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8">
        <f t="shared" si="8"/>
        <v>0</v>
      </c>
      <c r="N520" t="str" cm="1">
        <f t="array" ref="N520">IFERROR(INDEX(Water!$C$4:$C$47,MATCH(C520,Water!$A$4:$A$47,0),), "")</f>
        <v>Ignore as captured under 'Investigations total'</v>
      </c>
    </row>
    <row r="521" spans="1:14">
      <c r="A521" t="s">
        <v>273</v>
      </c>
      <c r="B521" t="s">
        <v>1111</v>
      </c>
      <c r="C521" t="s">
        <v>960</v>
      </c>
      <c r="D521" t="s">
        <v>300</v>
      </c>
      <c r="E521" t="s">
        <v>933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8">
        <f t="shared" si="8"/>
        <v>0</v>
      </c>
      <c r="N521" t="str" cm="1">
        <f t="array" ref="N521">IFERROR(INDEX(Water!$C$4:$C$47,MATCH(C521,Water!$A$4:$A$47,0),), "")</f>
        <v>Investigations (water)</v>
      </c>
    </row>
    <row r="522" spans="1:14">
      <c r="A522" t="s">
        <v>273</v>
      </c>
      <c r="B522" t="s">
        <v>1112</v>
      </c>
      <c r="C522" t="s">
        <v>962</v>
      </c>
      <c r="D522" t="s">
        <v>300</v>
      </c>
      <c r="E522" t="s">
        <v>933</v>
      </c>
      <c r="F522" s="4">
        <v>0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  <c r="M522" s="8">
        <f t="shared" si="8"/>
        <v>0</v>
      </c>
      <c r="N522" t="str" cm="1">
        <f t="array" ref="N522">IFERROR(INDEX(Water!$C$4:$C$47,MATCH(C522,Water!$A$4:$A$47,0),), "")</f>
        <v/>
      </c>
    </row>
    <row r="523" spans="1:14">
      <c r="A523" t="s">
        <v>273</v>
      </c>
      <c r="B523" t="s">
        <v>1113</v>
      </c>
      <c r="C523" t="s">
        <v>964</v>
      </c>
      <c r="D523" t="s">
        <v>300</v>
      </c>
      <c r="E523" t="s">
        <v>933</v>
      </c>
      <c r="F523" s="4">
        <v>0.26200000000000001</v>
      </c>
      <c r="G523" s="4">
        <v>1.0157626969821989</v>
      </c>
      <c r="H523" s="4">
        <v>1.7005619999999999</v>
      </c>
      <c r="I523" s="4">
        <v>0</v>
      </c>
      <c r="J523" s="4">
        <v>0</v>
      </c>
      <c r="K523" s="4">
        <v>0</v>
      </c>
      <c r="L523" s="4">
        <v>0</v>
      </c>
      <c r="M523" s="8">
        <f t="shared" si="8"/>
        <v>1.0157626969821989</v>
      </c>
      <c r="N523" t="str" cm="1">
        <f t="array" ref="N523">IFERROR(INDEX(Water!$C$4:$C$47,MATCH(C523,Water!$A$4:$A$47,0),), "")</f>
        <v>Supply-side improvements delivering benefits in 2020-2025 (water)</v>
      </c>
    </row>
    <row r="524" spans="1:14">
      <c r="A524" t="s">
        <v>273</v>
      </c>
      <c r="B524" t="s">
        <v>1114</v>
      </c>
      <c r="C524" t="s">
        <v>966</v>
      </c>
      <c r="D524" t="s">
        <v>300</v>
      </c>
      <c r="E524" t="s">
        <v>933</v>
      </c>
      <c r="F524" s="4">
        <v>0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8">
        <f t="shared" si="8"/>
        <v>0</v>
      </c>
      <c r="N524" t="str" cm="1">
        <f t="array" ref="N524">IFERROR(INDEX(Water!$C$4:$C$47,MATCH(C524,Water!$A$4:$A$47,0),), "")</f>
        <v>Demand-side improvements delivering benefits in 2020-2025 (excl leakage and metering) (water)</v>
      </c>
    </row>
    <row r="525" spans="1:14">
      <c r="A525" t="s">
        <v>273</v>
      </c>
      <c r="B525" t="s">
        <v>1115</v>
      </c>
      <c r="C525" t="s">
        <v>968</v>
      </c>
      <c r="D525" t="s">
        <v>300</v>
      </c>
      <c r="E525" t="s">
        <v>933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8">
        <f t="shared" si="8"/>
        <v>0</v>
      </c>
      <c r="N525" t="str" cm="1">
        <f t="array" ref="N525">IFERROR(INDEX(Water!$C$4:$C$47,MATCH(C525,Water!$A$4:$A$47,0),), "")</f>
        <v>Leakage improvements delivering benefits in 2020-2025 (water)</v>
      </c>
    </row>
    <row r="526" spans="1:14">
      <c r="A526" t="s">
        <v>273</v>
      </c>
      <c r="B526" t="s">
        <v>1116</v>
      </c>
      <c r="C526" t="s">
        <v>970</v>
      </c>
      <c r="D526" t="s">
        <v>300</v>
      </c>
      <c r="E526" t="s">
        <v>933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8">
        <f t="shared" si="8"/>
        <v>0</v>
      </c>
      <c r="N526" t="str" cm="1">
        <f t="array" ref="N526">IFERROR(INDEX(Water!$C$4:$C$47,MATCH(C526,Water!$A$4:$A$47,0),), "")</f>
        <v>Internal interconnectors delivering benefits in 2020-2025 (water)</v>
      </c>
    </row>
    <row r="527" spans="1:14">
      <c r="A527" t="s">
        <v>273</v>
      </c>
      <c r="B527" t="s">
        <v>1117</v>
      </c>
      <c r="C527" t="s">
        <v>972</v>
      </c>
      <c r="D527" t="s">
        <v>300</v>
      </c>
      <c r="E527" t="s">
        <v>933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8">
        <f t="shared" si="8"/>
        <v>0</v>
      </c>
      <c r="N527" t="str" cm="1">
        <f t="array" ref="N527">IFERROR(INDEX(Water!$C$4:$C$47,MATCH(C527,Water!$A$4:$A$47,0),), "")</f>
        <v>Supply demand balance improvements delivering benefits starting from 2026 (water)</v>
      </c>
    </row>
    <row r="528" spans="1:14">
      <c r="A528" t="s">
        <v>273</v>
      </c>
      <c r="B528" t="s">
        <v>1118</v>
      </c>
      <c r="C528" t="s">
        <v>976</v>
      </c>
      <c r="D528" t="s">
        <v>300</v>
      </c>
      <c r="E528" t="s">
        <v>933</v>
      </c>
      <c r="F528" s="4">
        <v>0.26200000000000001</v>
      </c>
      <c r="G528" s="4">
        <v>1.0157626969821989</v>
      </c>
      <c r="H528" s="4">
        <v>1.7005619999999999</v>
      </c>
      <c r="I528" s="4">
        <v>0</v>
      </c>
      <c r="J528" s="4">
        <v>0</v>
      </c>
      <c r="K528" s="4">
        <v>0</v>
      </c>
      <c r="L528" s="4">
        <v>0</v>
      </c>
      <c r="M528" s="8">
        <f t="shared" si="8"/>
        <v>1.0157626969821989</v>
      </c>
      <c r="N528" t="str" cm="1">
        <f t="array" ref="N528">IFERROR(INDEX(Water!$C$4:$C$47,MATCH(C528,Water!$A$4:$A$47,0),), "")</f>
        <v/>
      </c>
    </row>
    <row r="529" spans="1:14">
      <c r="A529" t="s">
        <v>273</v>
      </c>
      <c r="B529" t="s">
        <v>1119</v>
      </c>
      <c r="C529" t="s">
        <v>978</v>
      </c>
      <c r="D529" t="s">
        <v>300</v>
      </c>
      <c r="E529" t="s">
        <v>933</v>
      </c>
      <c r="F529" s="4">
        <v>2.1874444614183011</v>
      </c>
      <c r="G529" s="4">
        <v>6.4907149813173746</v>
      </c>
      <c r="H529" s="4">
        <v>3.2289224019018392</v>
      </c>
      <c r="I529" s="4">
        <v>6.9416533697637325E-2</v>
      </c>
      <c r="J529" s="4">
        <v>6.9416533697637325E-2</v>
      </c>
      <c r="K529" s="4">
        <v>6.9416533697637325E-2</v>
      </c>
      <c r="L529" s="4">
        <v>6.9416533697637325E-2</v>
      </c>
      <c r="M529" s="8">
        <f t="shared" si="8"/>
        <v>6.4907149813173746</v>
      </c>
      <c r="N529" t="str" cm="1">
        <f t="array" ref="N529">IFERROR(INDEX(Water!$C$4:$C$47,MATCH(C529,Water!$A$4:$A$47,0),), "")</f>
        <v>Ignore as captured under 'Total metering expenditure'</v>
      </c>
    </row>
    <row r="530" spans="1:14">
      <c r="A530" t="s">
        <v>273</v>
      </c>
      <c r="B530" t="s">
        <v>1120</v>
      </c>
      <c r="C530" t="s">
        <v>980</v>
      </c>
      <c r="D530" t="s">
        <v>300</v>
      </c>
      <c r="E530" t="s">
        <v>933</v>
      </c>
      <c r="F530" s="4">
        <v>11.347585439667791</v>
      </c>
      <c r="G530" s="4">
        <v>21.682000000000002</v>
      </c>
      <c r="H530" s="4">
        <v>16.751217380189921</v>
      </c>
      <c r="I530" s="4">
        <v>0.35689427006918922</v>
      </c>
      <c r="J530" s="4">
        <v>0.35689427006918922</v>
      </c>
      <c r="K530" s="4">
        <v>0.35689427006918922</v>
      </c>
      <c r="L530" s="4">
        <v>0.35689427006918922</v>
      </c>
      <c r="M530" s="8">
        <f t="shared" si="8"/>
        <v>21.682000000000002</v>
      </c>
      <c r="N530" t="str" cm="1">
        <f t="array" ref="N530">IFERROR(INDEX(Water!$C$4:$C$47,MATCH(C530,Water!$A$4:$A$47,0),), "")</f>
        <v>Ignore as captured under 'Total metering expenditure'</v>
      </c>
    </row>
    <row r="531" spans="1:14">
      <c r="A531" t="s">
        <v>273</v>
      </c>
      <c r="B531" t="s">
        <v>1121</v>
      </c>
      <c r="C531" t="s">
        <v>982</v>
      </c>
      <c r="D531" t="s">
        <v>300</v>
      </c>
      <c r="E531" t="s">
        <v>933</v>
      </c>
      <c r="F531" s="4">
        <v>1.364606405599241E-2</v>
      </c>
      <c r="G531" s="4">
        <v>4.0482470146633767E-2</v>
      </c>
      <c r="H531" s="4">
        <v>2.0198704182053301E-2</v>
      </c>
      <c r="I531" s="4">
        <v>2.2613159280619009E-4</v>
      </c>
      <c r="J531" s="4">
        <v>2.2613159280619009E-4</v>
      </c>
      <c r="K531" s="4">
        <v>2.2613159280619009E-4</v>
      </c>
      <c r="L531" s="4">
        <v>2.2613159280619009E-4</v>
      </c>
      <c r="M531" s="8">
        <f t="shared" si="8"/>
        <v>4.0482470146633767E-2</v>
      </c>
      <c r="N531" t="str" cm="1">
        <f t="array" ref="N531">IFERROR(INDEX(Water!$C$4:$C$47,MATCH(C531,Water!$A$4:$A$47,0),), "")</f>
        <v>Ignore as captured under 'Total metering expenditure'</v>
      </c>
    </row>
    <row r="532" spans="1:14">
      <c r="A532" t="s">
        <v>273</v>
      </c>
      <c r="B532" t="s">
        <v>1122</v>
      </c>
      <c r="C532" t="s">
        <v>984</v>
      </c>
      <c r="D532" t="s">
        <v>300</v>
      </c>
      <c r="E532" t="s">
        <v>933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0</v>
      </c>
      <c r="M532" s="8">
        <f t="shared" si="8"/>
        <v>0</v>
      </c>
      <c r="N532" t="str" cm="1">
        <f t="array" ref="N532">IFERROR(INDEX(Water!$C$4:$C$47,MATCH(C532,Water!$A$4:$A$47,0),), "")</f>
        <v>Ignore as captured under 'Total metering expenditure'</v>
      </c>
    </row>
    <row r="533" spans="1:14">
      <c r="A533" t="s">
        <v>273</v>
      </c>
      <c r="B533" t="s">
        <v>1123</v>
      </c>
      <c r="C533" t="s">
        <v>986</v>
      </c>
      <c r="D533" t="s">
        <v>300</v>
      </c>
      <c r="E533" t="s">
        <v>933</v>
      </c>
      <c r="F533" s="4">
        <v>0.15253040241549429</v>
      </c>
      <c r="G533" s="4">
        <v>0.63300000000000001</v>
      </c>
      <c r="H533" s="4">
        <v>0.2264515702331798</v>
      </c>
      <c r="I533" s="4">
        <v>0</v>
      </c>
      <c r="J533" s="4">
        <v>0</v>
      </c>
      <c r="K533" s="4">
        <v>0</v>
      </c>
      <c r="L533" s="4">
        <v>0</v>
      </c>
      <c r="M533" s="8">
        <f t="shared" si="8"/>
        <v>0.63300000000000001</v>
      </c>
      <c r="N533" t="str" cm="1">
        <f t="array" ref="N533">IFERROR(INDEX(Water!$C$4:$C$47,MATCH(C533,Water!$A$4:$A$47,0),), "")</f>
        <v>Ignore as captured under 'Total metering expenditure'</v>
      </c>
    </row>
    <row r="534" spans="1:14">
      <c r="A534" t="s">
        <v>273</v>
      </c>
      <c r="B534" t="s">
        <v>1124</v>
      </c>
      <c r="C534" t="s">
        <v>988</v>
      </c>
      <c r="D534" t="s">
        <v>300</v>
      </c>
      <c r="E534" t="s">
        <v>933</v>
      </c>
      <c r="F534" s="4">
        <v>9.9280929849858701E-2</v>
      </c>
      <c r="G534" s="4">
        <v>0.42199999999999999</v>
      </c>
      <c r="H534" s="4">
        <v>0.14739568048518359</v>
      </c>
      <c r="I534" s="4">
        <v>0</v>
      </c>
      <c r="J534" s="4">
        <v>0</v>
      </c>
      <c r="K534" s="4">
        <v>0</v>
      </c>
      <c r="L534" s="4">
        <v>0</v>
      </c>
      <c r="M534" s="8">
        <f t="shared" si="8"/>
        <v>0.42199999999999999</v>
      </c>
      <c r="N534" t="str" cm="1">
        <f t="array" ref="N534">IFERROR(INDEX(Water!$C$4:$C$47,MATCH(C534,Water!$A$4:$A$47,0),), "")</f>
        <v>Ignore as captured under 'Total metering expenditure'</v>
      </c>
    </row>
    <row r="535" spans="1:14">
      <c r="A535" t="s">
        <v>273</v>
      </c>
      <c r="B535" t="s">
        <v>1125</v>
      </c>
      <c r="C535" t="s">
        <v>990</v>
      </c>
      <c r="D535" t="s">
        <v>300</v>
      </c>
      <c r="E535" t="s">
        <v>933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8">
        <f t="shared" si="8"/>
        <v>0</v>
      </c>
      <c r="N535" t="str" cm="1">
        <f t="array" ref="N535">IFERROR(INDEX(Water!$C$4:$C$47,MATCH(C535,Water!$A$4:$A$47,0),), "")</f>
        <v>Ignore as captured under 'Total metering expenditure'</v>
      </c>
    </row>
    <row r="536" spans="1:14">
      <c r="A536" t="s">
        <v>273</v>
      </c>
      <c r="B536" t="s">
        <v>1126</v>
      </c>
      <c r="C536" t="s">
        <v>992</v>
      </c>
      <c r="D536" t="s">
        <v>300</v>
      </c>
      <c r="E536" t="s">
        <v>933</v>
      </c>
      <c r="F536" s="4">
        <v>6.8146312259611708E-2</v>
      </c>
      <c r="G536" s="4">
        <v>8.4000000000000005E-2</v>
      </c>
      <c r="H536" s="4">
        <v>0.1011722199142515</v>
      </c>
      <c r="I536" s="4">
        <v>0</v>
      </c>
      <c r="J536" s="4">
        <v>0</v>
      </c>
      <c r="K536" s="4">
        <v>0</v>
      </c>
      <c r="L536" s="4">
        <v>0</v>
      </c>
      <c r="M536" s="8">
        <f t="shared" si="8"/>
        <v>8.4000000000000005E-2</v>
      </c>
      <c r="N536" t="str" cm="1">
        <f t="array" ref="N536">IFERROR(INDEX(Water!$C$4:$C$47,MATCH(C536,Water!$A$4:$A$47,0),), "")</f>
        <v>Ignore as captured under 'Total metering expenditure'</v>
      </c>
    </row>
    <row r="537" spans="1:14">
      <c r="A537" t="s">
        <v>273</v>
      </c>
      <c r="B537" t="s">
        <v>1127</v>
      </c>
      <c r="C537" t="s">
        <v>994</v>
      </c>
      <c r="D537" t="s">
        <v>300</v>
      </c>
      <c r="E537" t="s">
        <v>933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8">
        <f t="shared" si="8"/>
        <v>0</v>
      </c>
      <c r="N537" t="str" cm="1">
        <f t="array" ref="N537">IFERROR(INDEX(Water!$C$4:$C$47,MATCH(C537,Water!$A$4:$A$47,0),), "")</f>
        <v>Ignore as captured under 'Total metering expenditure'</v>
      </c>
    </row>
    <row r="538" spans="1:14">
      <c r="A538" t="s">
        <v>273</v>
      </c>
      <c r="B538" t="s">
        <v>1128</v>
      </c>
      <c r="C538" t="s">
        <v>996</v>
      </c>
      <c r="D538" t="s">
        <v>300</v>
      </c>
      <c r="E538" t="s">
        <v>933</v>
      </c>
      <c r="F538" s="4">
        <v>0.49657523554179628</v>
      </c>
      <c r="G538" s="4">
        <v>1.5068559431519251</v>
      </c>
      <c r="H538" s="4">
        <v>0.5256420430935782</v>
      </c>
      <c r="I538" s="4">
        <v>0.78846306464036731</v>
      </c>
      <c r="J538" s="4">
        <v>0.78846306464036731</v>
      </c>
      <c r="K538" s="4">
        <v>0.78846306464036731</v>
      </c>
      <c r="L538" s="4">
        <v>0.78846306464036731</v>
      </c>
      <c r="M538" s="8">
        <f t="shared" si="8"/>
        <v>1.5068559431519251</v>
      </c>
      <c r="N538" t="str" cm="1">
        <f t="array" ref="N538">IFERROR(INDEX(Water!$C$4:$C$47,MATCH(C538,Water!$A$4:$A$47,0),), "")</f>
        <v>Ignore as captured under 'Total metering expenditure'</v>
      </c>
    </row>
    <row r="539" spans="1:14">
      <c r="A539" t="s">
        <v>273</v>
      </c>
      <c r="B539" t="s">
        <v>1129</v>
      </c>
      <c r="C539" t="s">
        <v>998</v>
      </c>
      <c r="D539" t="s">
        <v>300</v>
      </c>
      <c r="E539" t="s">
        <v>933</v>
      </c>
      <c r="F539" s="4">
        <v>14.365208845208841</v>
      </c>
      <c r="G539" s="4">
        <v>30.859053394615938</v>
      </c>
      <c r="H539" s="4">
        <v>21.001000000000008</v>
      </c>
      <c r="I539" s="4">
        <v>1.2150000000000001</v>
      </c>
      <c r="J539" s="4">
        <v>1.2150000000000001</v>
      </c>
      <c r="K539" s="4">
        <v>1.2150000000000001</v>
      </c>
      <c r="L539" s="4">
        <v>1.2150000000000001</v>
      </c>
      <c r="M539" s="8">
        <f t="shared" si="8"/>
        <v>30.859053394615938</v>
      </c>
      <c r="N539" t="str" cm="1">
        <f t="array" ref="N539">IFERROR(INDEX(Water!$C$4:$C$47,MATCH(C539,Water!$A$4:$A$47,0),), "")</f>
        <v>Total metering expenditure  (water)</v>
      </c>
    </row>
    <row r="540" spans="1:14">
      <c r="A540" t="s">
        <v>273</v>
      </c>
      <c r="B540" t="s">
        <v>1130</v>
      </c>
      <c r="C540" t="s">
        <v>1000</v>
      </c>
      <c r="D540" t="s">
        <v>300</v>
      </c>
      <c r="E540" t="s">
        <v>933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8">
        <f t="shared" si="8"/>
        <v>0</v>
      </c>
      <c r="N540" t="str" cm="1">
        <f t="array" ref="N540">IFERROR(INDEX(Water!$C$4:$C$47,MATCH(C540,Water!$A$4:$A$47,0),), "")</f>
        <v>Improvments to taste, odour and colour (water)</v>
      </c>
    </row>
    <row r="541" spans="1:14">
      <c r="A541" t="s">
        <v>273</v>
      </c>
      <c r="B541" t="s">
        <v>1131</v>
      </c>
      <c r="C541" t="s">
        <v>1002</v>
      </c>
      <c r="D541" t="s">
        <v>300</v>
      </c>
      <c r="E541" t="s">
        <v>933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8">
        <f t="shared" si="8"/>
        <v>0</v>
      </c>
      <c r="N541" t="str" cm="1">
        <f t="array" ref="N541">IFERROR(INDEX(Water!$C$4:$C$47,MATCH(C541,Water!$A$4:$A$47,0),), "")</f>
        <v>Improvments to taste, odour and colour (water)</v>
      </c>
    </row>
    <row r="542" spans="1:14">
      <c r="A542" t="s">
        <v>273</v>
      </c>
      <c r="B542" t="s">
        <v>1132</v>
      </c>
      <c r="C542" t="s">
        <v>1004</v>
      </c>
      <c r="D542" t="s">
        <v>300</v>
      </c>
      <c r="E542" t="s">
        <v>933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8">
        <f t="shared" si="8"/>
        <v>0</v>
      </c>
      <c r="N542" t="str" cm="1">
        <f t="array" ref="N542">IFERROR(INDEX(Water!$C$4:$C$47,MATCH(C542,Water!$A$4:$A$47,0),), "")</f>
        <v>Addressing raw water deterioration (total) (water)</v>
      </c>
    </row>
    <row r="543" spans="1:14">
      <c r="A543" t="s">
        <v>273</v>
      </c>
      <c r="B543" t="s">
        <v>1133</v>
      </c>
      <c r="C543" t="s">
        <v>1006</v>
      </c>
      <c r="D543" t="s">
        <v>300</v>
      </c>
      <c r="E543" t="s">
        <v>933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8">
        <f t="shared" si="8"/>
        <v>0</v>
      </c>
      <c r="N543" t="str" cm="1">
        <f t="array" ref="N543">IFERROR(INDEX(Water!$C$4:$C$47,MATCH(C543,Water!$A$4:$A$47,0),), "")</f>
        <v>Addressing raw water deterioration (total) (water)</v>
      </c>
    </row>
    <row r="544" spans="1:14">
      <c r="A544" t="s">
        <v>273</v>
      </c>
      <c r="B544" t="s">
        <v>1134</v>
      </c>
      <c r="C544" t="s">
        <v>1008</v>
      </c>
      <c r="D544" t="s">
        <v>300</v>
      </c>
      <c r="E544" t="s">
        <v>933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8">
        <f t="shared" si="8"/>
        <v>0</v>
      </c>
      <c r="N544" t="str" cm="1">
        <f t="array" ref="N544">IFERROR(INDEX(Water!$C$4:$C$47,MATCH(C544,Water!$A$4:$A$47,0),), "")</f>
        <v>Meeting lead standards (Total) (water)</v>
      </c>
    </row>
    <row r="545" spans="1:14">
      <c r="A545" t="s">
        <v>273</v>
      </c>
      <c r="B545" t="s">
        <v>1135</v>
      </c>
      <c r="C545" t="s">
        <v>1067</v>
      </c>
      <c r="D545" t="s">
        <v>300</v>
      </c>
      <c r="E545" t="s">
        <v>933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8">
        <f t="shared" si="8"/>
        <v>0</v>
      </c>
      <c r="N545" t="str" cm="1">
        <f t="array" ref="N545">IFERROR(INDEX(Water!$C$4:$C$47,MATCH(C545,Water!$A$4:$A$47,0),), "")</f>
        <v/>
      </c>
    </row>
    <row r="546" spans="1:14">
      <c r="A546" t="s">
        <v>273</v>
      </c>
      <c r="B546" t="s">
        <v>1136</v>
      </c>
      <c r="C546" t="s">
        <v>1012</v>
      </c>
      <c r="D546" t="s">
        <v>300</v>
      </c>
      <c r="E546" t="s">
        <v>933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8">
        <f t="shared" si="8"/>
        <v>0</v>
      </c>
      <c r="N546" t="str" cm="1">
        <f t="array" ref="N546">IFERROR(INDEX(Water!$C$4:$C$47,MATCH(C546,Water!$A$4:$A$47,0),), "")</f>
        <v>Meeting lead standards (Total) (water)</v>
      </c>
    </row>
    <row r="547" spans="1:14">
      <c r="A547" t="s">
        <v>273</v>
      </c>
      <c r="B547" t="s">
        <v>1137</v>
      </c>
      <c r="C547" t="s">
        <v>1014</v>
      </c>
      <c r="D547" t="s">
        <v>300</v>
      </c>
      <c r="E547" t="s">
        <v>933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8">
        <f t="shared" si="8"/>
        <v>0</v>
      </c>
      <c r="N547" t="str" cm="1">
        <f t="array" ref="N547">IFERROR(INDEX(Water!$C$4:$C$47,MATCH(C547,Water!$A$4:$A$47,0),), "")</f>
        <v>Meeting lead standards (Total) (water)</v>
      </c>
    </row>
    <row r="548" spans="1:14">
      <c r="A548" t="s">
        <v>273</v>
      </c>
      <c r="B548" t="s">
        <v>1138</v>
      </c>
      <c r="C548" t="s">
        <v>1016</v>
      </c>
      <c r="D548" t="s">
        <v>300</v>
      </c>
      <c r="E548" t="s">
        <v>933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8">
        <f t="shared" si="8"/>
        <v>0</v>
      </c>
      <c r="N548" t="str" cm="1">
        <f t="array" ref="N548">IFERROR(INDEX(Water!$C$4:$C$47,MATCH(C548,Water!$A$4:$A$47,0),), "")</f>
        <v>Meeting lead standards (Total) (water)</v>
      </c>
    </row>
    <row r="549" spans="1:14">
      <c r="A549" t="s">
        <v>273</v>
      </c>
      <c r="B549" t="s">
        <v>1139</v>
      </c>
      <c r="C549" t="s">
        <v>1018</v>
      </c>
      <c r="D549" t="s">
        <v>300</v>
      </c>
      <c r="E549" t="s">
        <v>933</v>
      </c>
      <c r="F549" s="4">
        <v>0</v>
      </c>
      <c r="G549" s="4">
        <v>0</v>
      </c>
      <c r="H549" s="15">
        <v>0</v>
      </c>
      <c r="I549" s="15">
        <v>0</v>
      </c>
      <c r="J549" s="15">
        <v>0</v>
      </c>
      <c r="K549" s="15">
        <v>0</v>
      </c>
      <c r="L549" s="15">
        <v>0</v>
      </c>
      <c r="M549" s="8">
        <f t="shared" si="8"/>
        <v>0</v>
      </c>
      <c r="N549" t="str" cm="1">
        <f t="array" ref="N549">IFERROR(INDEX(Water!$C$4:$C$47,MATCH(C549,Water!$A$4:$A$47,0),), "")</f>
        <v>Enhancing resilience to low probability high consequence events (water)</v>
      </c>
    </row>
    <row r="550" spans="1:14">
      <c r="A550" t="s">
        <v>273</v>
      </c>
      <c r="B550" t="s">
        <v>1140</v>
      </c>
      <c r="C550" t="s">
        <v>1020</v>
      </c>
      <c r="D550" t="s">
        <v>300</v>
      </c>
      <c r="E550" t="s">
        <v>933</v>
      </c>
      <c r="F550" s="4">
        <v>0</v>
      </c>
      <c r="G550" s="4">
        <v>0</v>
      </c>
      <c r="H550" s="15">
        <v>0</v>
      </c>
      <c r="I550" s="15">
        <v>0</v>
      </c>
      <c r="J550" s="15">
        <v>0</v>
      </c>
      <c r="K550" s="15">
        <v>0</v>
      </c>
      <c r="L550" s="15">
        <v>0</v>
      </c>
      <c r="M550" s="8">
        <f t="shared" si="8"/>
        <v>0</v>
      </c>
      <c r="N550" t="str" cm="1">
        <f t="array" ref="N550">IFERROR(INDEX(Water!$C$4:$C$47,MATCH(C550,Water!$A$4:$A$47,0),), "")</f>
        <v>Security - SEMD (water)</v>
      </c>
    </row>
    <row r="551" spans="1:14">
      <c r="A551" t="s">
        <v>273</v>
      </c>
      <c r="B551" t="s">
        <v>1141</v>
      </c>
      <c r="C551" t="s">
        <v>1022</v>
      </c>
      <c r="D551" t="s">
        <v>300</v>
      </c>
      <c r="E551" t="s">
        <v>933</v>
      </c>
      <c r="F551" s="4">
        <v>0</v>
      </c>
      <c r="G551" s="4">
        <v>0</v>
      </c>
      <c r="H551" s="15">
        <v>0</v>
      </c>
      <c r="I551" s="15">
        <v>0</v>
      </c>
      <c r="J551" s="15">
        <v>0</v>
      </c>
      <c r="K551" s="15">
        <v>0</v>
      </c>
      <c r="L551" s="15">
        <v>0</v>
      </c>
      <c r="M551" s="8">
        <f t="shared" si="8"/>
        <v>0</v>
      </c>
      <c r="N551" t="str" cm="1">
        <f t="array" ref="N551">IFERROR(INDEX(Water!$C$4:$C$47,MATCH(C551,Water!$A$4:$A$47,0),), "")</f>
        <v>Security - Non-SEMD (water)</v>
      </c>
    </row>
    <row r="552" spans="1:14">
      <c r="A552" t="s">
        <v>273</v>
      </c>
      <c r="B552" t="s">
        <v>1142</v>
      </c>
      <c r="C552" t="s">
        <v>1024</v>
      </c>
      <c r="D552" t="s">
        <v>300</v>
      </c>
      <c r="E552" t="s">
        <v>933</v>
      </c>
      <c r="F552" s="4">
        <v>0</v>
      </c>
      <c r="G552" s="4">
        <v>0</v>
      </c>
      <c r="H552" s="15">
        <v>0</v>
      </c>
      <c r="I552" s="15">
        <v>0</v>
      </c>
      <c r="J552" s="15">
        <v>0</v>
      </c>
      <c r="K552" s="15">
        <v>0</v>
      </c>
      <c r="L552" s="15">
        <v>0</v>
      </c>
      <c r="M552" s="8">
        <f t="shared" si="8"/>
        <v>0</v>
      </c>
      <c r="N552" t="str" cm="1">
        <f t="array" ref="N552">IFERROR(INDEX(Water!$C$4:$C$47,MATCH(C552,Water!$A$4:$A$47,0),), "")</f>
        <v>N/A</v>
      </c>
    </row>
    <row r="553" spans="1:14">
      <c r="A553" t="s">
        <v>273</v>
      </c>
      <c r="B553" t="s">
        <v>1143</v>
      </c>
      <c r="C553" t="s">
        <v>1076</v>
      </c>
      <c r="D553" t="s">
        <v>300</v>
      </c>
      <c r="E553" t="s">
        <v>933</v>
      </c>
      <c r="F553" s="4">
        <v>0</v>
      </c>
      <c r="G553" s="4">
        <v>0</v>
      </c>
      <c r="H553" s="15">
        <v>0</v>
      </c>
      <c r="I553" s="15">
        <v>0</v>
      </c>
      <c r="J553" s="15">
        <v>0</v>
      </c>
      <c r="K553" s="15">
        <v>0</v>
      </c>
      <c r="L553" s="15">
        <v>0</v>
      </c>
      <c r="M553" s="8">
        <f t="shared" si="8"/>
        <v>0</v>
      </c>
      <c r="N553" t="str" cm="1">
        <f t="array" ref="N553">IFERROR(INDEX(Water!$C$4:$C$47,MATCH(C553,Water!$A$4:$A$47,0),), "")</f>
        <v/>
      </c>
    </row>
    <row r="554" spans="1:14">
      <c r="A554" t="s">
        <v>273</v>
      </c>
      <c r="B554" t="s">
        <v>1144</v>
      </c>
      <c r="C554" t="s">
        <v>1078</v>
      </c>
      <c r="D554" t="s">
        <v>300</v>
      </c>
      <c r="E554" t="s">
        <v>933</v>
      </c>
      <c r="F554" s="4">
        <v>0</v>
      </c>
      <c r="G554" s="4">
        <v>0</v>
      </c>
      <c r="H554" s="15">
        <v>0</v>
      </c>
      <c r="I554" s="15">
        <v>0</v>
      </c>
      <c r="J554" s="15">
        <v>0</v>
      </c>
      <c r="K554" s="15">
        <v>0</v>
      </c>
      <c r="L554" s="15">
        <v>0</v>
      </c>
      <c r="M554" s="8">
        <f t="shared" si="8"/>
        <v>0</v>
      </c>
      <c r="N554" t="str" cm="1">
        <f t="array" ref="N554">IFERROR(INDEX(Water!$C$4:$C$47,MATCH(C554,Water!$A$4:$A$47,0),), "")</f>
        <v/>
      </c>
    </row>
    <row r="555" spans="1:14">
      <c r="A555" t="s">
        <v>273</v>
      </c>
      <c r="B555" t="s">
        <v>1145</v>
      </c>
      <c r="C555" t="s">
        <v>1080</v>
      </c>
      <c r="D555" t="s">
        <v>300</v>
      </c>
      <c r="E555" t="s">
        <v>933</v>
      </c>
      <c r="F555" s="4">
        <v>0</v>
      </c>
      <c r="G555" s="4">
        <v>0</v>
      </c>
      <c r="H555" s="15">
        <v>0</v>
      </c>
      <c r="I555" s="15">
        <v>0</v>
      </c>
      <c r="J555" s="15">
        <v>0</v>
      </c>
      <c r="K555" s="15">
        <v>0</v>
      </c>
      <c r="L555" s="15">
        <v>0</v>
      </c>
      <c r="M555" s="8">
        <f t="shared" si="8"/>
        <v>0</v>
      </c>
      <c r="N555" t="str" cm="1">
        <f t="array" ref="N555">IFERROR(INDEX(Water!$C$4:$C$47,MATCH(C555,Water!$A$4:$A$47,0),), "")</f>
        <v/>
      </c>
    </row>
    <row r="556" spans="1:14">
      <c r="A556" t="s">
        <v>273</v>
      </c>
      <c r="B556" t="s">
        <v>1146</v>
      </c>
      <c r="C556" t="s">
        <v>1082</v>
      </c>
      <c r="D556" t="s">
        <v>300</v>
      </c>
      <c r="E556" t="s">
        <v>933</v>
      </c>
      <c r="F556" s="4">
        <v>0</v>
      </c>
      <c r="G556" s="4">
        <v>0</v>
      </c>
      <c r="H556" s="15">
        <v>0</v>
      </c>
      <c r="I556" s="15">
        <v>0</v>
      </c>
      <c r="J556" s="15">
        <v>0</v>
      </c>
      <c r="K556" s="15">
        <v>0</v>
      </c>
      <c r="L556" s="15">
        <v>0</v>
      </c>
      <c r="M556" s="8">
        <f t="shared" si="8"/>
        <v>0</v>
      </c>
      <c r="N556" t="str" cm="1">
        <f t="array" ref="N556">IFERROR(INDEX(Water!$C$4:$C$47,MATCH(C556,Water!$A$4:$A$47,0),), "")</f>
        <v/>
      </c>
    </row>
    <row r="557" spans="1:14">
      <c r="A557" t="s">
        <v>273</v>
      </c>
      <c r="B557" t="s">
        <v>1147</v>
      </c>
      <c r="C557" t="s">
        <v>1084</v>
      </c>
      <c r="D557" t="s">
        <v>300</v>
      </c>
      <c r="E557" t="s">
        <v>933</v>
      </c>
      <c r="F557" s="4">
        <v>0</v>
      </c>
      <c r="G557" s="4">
        <v>0</v>
      </c>
      <c r="H557" s="15">
        <v>0</v>
      </c>
      <c r="I557" s="15">
        <v>0</v>
      </c>
      <c r="J557" s="15">
        <v>0</v>
      </c>
      <c r="K557" s="15">
        <v>0</v>
      </c>
      <c r="L557" s="15">
        <v>0</v>
      </c>
      <c r="M557" s="8">
        <f t="shared" si="8"/>
        <v>0</v>
      </c>
      <c r="N557" t="str" cm="1">
        <f t="array" ref="N557">IFERROR(INDEX(Water!$C$4:$C$47,MATCH(C557,Water!$A$4:$A$47,0),), "")</f>
        <v/>
      </c>
    </row>
    <row r="558" spans="1:14">
      <c r="A558" t="s">
        <v>273</v>
      </c>
      <c r="B558" t="s">
        <v>1148</v>
      </c>
      <c r="C558" t="s">
        <v>1086</v>
      </c>
      <c r="D558" t="s">
        <v>300</v>
      </c>
      <c r="E558" t="s">
        <v>933</v>
      </c>
      <c r="F558" s="4">
        <v>0</v>
      </c>
      <c r="G558" s="4">
        <v>0</v>
      </c>
      <c r="H558" s="15">
        <v>0</v>
      </c>
      <c r="I558" s="15">
        <v>0</v>
      </c>
      <c r="J558" s="15">
        <v>0</v>
      </c>
      <c r="K558" s="15">
        <v>0</v>
      </c>
      <c r="L558" s="15">
        <v>0</v>
      </c>
      <c r="M558" s="8">
        <f t="shared" si="8"/>
        <v>0</v>
      </c>
      <c r="N558" t="str" cm="1">
        <f t="array" ref="N558">IFERROR(INDEX(Water!$C$4:$C$47,MATCH(C558,Water!$A$4:$A$47,0),), "")</f>
        <v/>
      </c>
    </row>
    <row r="559" spans="1:14">
      <c r="A559" t="s">
        <v>273</v>
      </c>
      <c r="B559" t="s">
        <v>1149</v>
      </c>
      <c r="C559" t="s">
        <v>1088</v>
      </c>
      <c r="D559" t="s">
        <v>300</v>
      </c>
      <c r="E559" t="s">
        <v>933</v>
      </c>
      <c r="F559" s="4">
        <v>0</v>
      </c>
      <c r="G559" s="4">
        <v>0</v>
      </c>
      <c r="H559" s="15">
        <v>0</v>
      </c>
      <c r="I559" s="15">
        <v>0</v>
      </c>
      <c r="J559" s="15">
        <v>0</v>
      </c>
      <c r="K559" s="15">
        <v>0</v>
      </c>
      <c r="L559" s="15">
        <v>0</v>
      </c>
      <c r="M559" s="8">
        <f t="shared" si="8"/>
        <v>0</v>
      </c>
      <c r="N559" t="str" cm="1">
        <f t="array" ref="N559">IFERROR(INDEX(Water!$C$4:$C$47,MATCH(C559,Water!$A$4:$A$47,0),), "")</f>
        <v/>
      </c>
    </row>
    <row r="560" spans="1:14">
      <c r="A560" t="s">
        <v>273</v>
      </c>
      <c r="B560" t="s">
        <v>1150</v>
      </c>
      <c r="C560" t="s">
        <v>1090</v>
      </c>
      <c r="D560" t="s">
        <v>300</v>
      </c>
      <c r="E560" t="s">
        <v>933</v>
      </c>
      <c r="F560" s="4">
        <v>0</v>
      </c>
      <c r="G560" s="4">
        <v>0</v>
      </c>
      <c r="H560" s="15">
        <v>0</v>
      </c>
      <c r="I560" s="15">
        <v>0</v>
      </c>
      <c r="J560" s="15">
        <v>0</v>
      </c>
      <c r="K560" s="15">
        <v>0</v>
      </c>
      <c r="L560" s="15">
        <v>0</v>
      </c>
      <c r="M560" s="8">
        <f t="shared" si="8"/>
        <v>0</v>
      </c>
      <c r="N560" t="str" cm="1">
        <f t="array" ref="N560">IFERROR(INDEX(Water!$C$4:$C$47,MATCH(C560,Water!$A$4:$A$47,0),), "")</f>
        <v/>
      </c>
    </row>
    <row r="561" spans="1:14">
      <c r="A561" t="s">
        <v>273</v>
      </c>
      <c r="B561" t="s">
        <v>1151</v>
      </c>
      <c r="C561" t="s">
        <v>1092</v>
      </c>
      <c r="D561" t="s">
        <v>300</v>
      </c>
      <c r="E561" t="s">
        <v>933</v>
      </c>
      <c r="F561" s="4">
        <v>0</v>
      </c>
      <c r="G561" s="4">
        <v>0</v>
      </c>
      <c r="H561" s="15">
        <v>0</v>
      </c>
      <c r="I561" s="15">
        <v>0</v>
      </c>
      <c r="J561" s="15">
        <v>0</v>
      </c>
      <c r="K561" s="15">
        <v>0</v>
      </c>
      <c r="L561" s="15">
        <v>0</v>
      </c>
      <c r="M561" s="8">
        <f t="shared" si="8"/>
        <v>0</v>
      </c>
      <c r="N561" t="str" cm="1">
        <f t="array" ref="N561">IFERROR(INDEX(Water!$C$4:$C$47,MATCH(C561,Water!$A$4:$A$47,0),), "")</f>
        <v/>
      </c>
    </row>
    <row r="562" spans="1:14">
      <c r="A562" t="s">
        <v>273</v>
      </c>
      <c r="B562" t="s">
        <v>1152</v>
      </c>
      <c r="C562" t="s">
        <v>1094</v>
      </c>
      <c r="D562" t="s">
        <v>300</v>
      </c>
      <c r="E562" t="s">
        <v>933</v>
      </c>
      <c r="F562" s="4">
        <v>0</v>
      </c>
      <c r="G562" s="4">
        <v>0</v>
      </c>
      <c r="H562" s="15">
        <v>0</v>
      </c>
      <c r="I562" s="15">
        <v>0</v>
      </c>
      <c r="J562" s="15">
        <v>0</v>
      </c>
      <c r="K562" s="15">
        <v>0</v>
      </c>
      <c r="L562" s="15">
        <v>0</v>
      </c>
      <c r="M562" s="8">
        <f t="shared" si="8"/>
        <v>0</v>
      </c>
      <c r="N562" t="str" cm="1">
        <f t="array" ref="N562">IFERROR(INDEX(Water!$C$4:$C$47,MATCH(C562,Water!$A$4:$A$47,0),), "")</f>
        <v/>
      </c>
    </row>
    <row r="563" spans="1:14">
      <c r="A563" t="s">
        <v>273</v>
      </c>
      <c r="B563" t="s">
        <v>1153</v>
      </c>
      <c r="C563" t="s">
        <v>1096</v>
      </c>
      <c r="D563" t="s">
        <v>300</v>
      </c>
      <c r="E563" t="s">
        <v>933</v>
      </c>
      <c r="F563" s="4">
        <v>0</v>
      </c>
      <c r="G563" s="4">
        <v>0</v>
      </c>
      <c r="H563" s="15">
        <v>0</v>
      </c>
      <c r="I563" s="15">
        <v>0</v>
      </c>
      <c r="J563" s="15">
        <v>0</v>
      </c>
      <c r="K563" s="15">
        <v>0</v>
      </c>
      <c r="L563" s="15">
        <v>0</v>
      </c>
      <c r="M563" s="8">
        <f t="shared" si="8"/>
        <v>0</v>
      </c>
      <c r="N563" t="str" cm="1">
        <f t="array" ref="N563">IFERROR(INDEX(Water!$C$4:$C$47,MATCH(C563,Water!$A$4:$A$47,0),), "")</f>
        <v/>
      </c>
    </row>
    <row r="564" spans="1:14">
      <c r="A564" t="s">
        <v>273</v>
      </c>
      <c r="B564" t="s">
        <v>1154</v>
      </c>
      <c r="C564" t="s">
        <v>1155</v>
      </c>
      <c r="D564" t="s">
        <v>300</v>
      </c>
      <c r="E564" t="s">
        <v>933</v>
      </c>
      <c r="F564" s="4">
        <v>14.627208845208839</v>
      </c>
      <c r="G564" s="4">
        <v>31.874816091598134</v>
      </c>
      <c r="H564" s="15">
        <v>22.70156200000001</v>
      </c>
      <c r="I564" s="15">
        <v>1.2150000000000001</v>
      </c>
      <c r="J564" s="15">
        <v>1.2150000000000001</v>
      </c>
      <c r="K564" s="15">
        <v>1.2150000000000001</v>
      </c>
      <c r="L564" s="15">
        <v>1.2150000000000001</v>
      </c>
      <c r="M564" s="8">
        <f t="shared" si="8"/>
        <v>31.874816091598134</v>
      </c>
      <c r="N564" t="str" cm="1">
        <f t="array" ref="N564">IFERROR(INDEX(Water!$C$4:$C$47,MATCH(C564,Water!$A$4:$A$47,0),), "")</f>
        <v/>
      </c>
    </row>
    <row r="565" spans="1:14">
      <c r="A565" t="s">
        <v>274</v>
      </c>
      <c r="B565" t="s">
        <v>1030</v>
      </c>
      <c r="C565" t="s">
        <v>936</v>
      </c>
      <c r="D565" t="s">
        <v>300</v>
      </c>
      <c r="E565" t="s">
        <v>933</v>
      </c>
      <c r="F565" s="4">
        <v>0</v>
      </c>
      <c r="G565" s="4">
        <v>0</v>
      </c>
      <c r="H565" s="15" t="s">
        <v>825</v>
      </c>
      <c r="I565" s="15" t="s">
        <v>825</v>
      </c>
      <c r="J565" s="15" t="s">
        <v>825</v>
      </c>
      <c r="K565" s="15" t="s">
        <v>825</v>
      </c>
      <c r="L565" s="15" t="s">
        <v>825</v>
      </c>
      <c r="M565" s="8">
        <f t="shared" si="8"/>
        <v>0</v>
      </c>
      <c r="N565" t="str" cm="1">
        <f t="array" ref="N565">IFERROR(INDEX(Water!$C$4:$C$47,MATCH(C565,Water!$A$4:$A$47,0),), "")</f>
        <v>Ecological improvements at abstractions (water)</v>
      </c>
    </row>
    <row r="566" spans="1:14">
      <c r="A566" t="s">
        <v>274</v>
      </c>
      <c r="B566" t="s">
        <v>1031</v>
      </c>
      <c r="C566" t="s">
        <v>938</v>
      </c>
      <c r="D566" t="s">
        <v>300</v>
      </c>
      <c r="E566" t="s">
        <v>933</v>
      </c>
      <c r="F566" s="4">
        <v>0</v>
      </c>
      <c r="G566" s="4">
        <v>0</v>
      </c>
      <c r="H566" s="15" t="s">
        <v>825</v>
      </c>
      <c r="I566" s="15" t="s">
        <v>825</v>
      </c>
      <c r="J566" s="15" t="s">
        <v>825</v>
      </c>
      <c r="K566" s="15" t="s">
        <v>825</v>
      </c>
      <c r="L566" s="15" t="s">
        <v>825</v>
      </c>
      <c r="M566" s="8">
        <f t="shared" si="8"/>
        <v>0</v>
      </c>
      <c r="N566" t="str" cm="1">
        <f t="array" ref="N566">IFERROR(INDEX(Water!$C$4:$C$47,MATCH(C566,Water!$A$4:$A$47,0),), "")</f>
        <v>Eels Regulations (measures at intakes) (water)</v>
      </c>
    </row>
    <row r="567" spans="1:14">
      <c r="A567" t="s">
        <v>274</v>
      </c>
      <c r="B567" t="s">
        <v>1032</v>
      </c>
      <c r="C567" t="s">
        <v>940</v>
      </c>
      <c r="D567" t="s">
        <v>300</v>
      </c>
      <c r="E567" t="s">
        <v>933</v>
      </c>
      <c r="F567" s="4">
        <v>0</v>
      </c>
      <c r="G567" s="4">
        <v>0</v>
      </c>
      <c r="H567" s="15" t="s">
        <v>825</v>
      </c>
      <c r="I567" s="15" t="s">
        <v>825</v>
      </c>
      <c r="J567" s="15" t="s">
        <v>825</v>
      </c>
      <c r="K567" s="15" t="s">
        <v>825</v>
      </c>
      <c r="L567" s="15" t="s">
        <v>825</v>
      </c>
      <c r="M567" s="8">
        <f t="shared" si="8"/>
        <v>0</v>
      </c>
      <c r="N567" t="str" cm="1">
        <f t="array" ref="N567">IFERROR(INDEX(Water!$C$4:$C$47,MATCH(C567,Water!$A$4:$A$47,0),), "")</f>
        <v>Eels Regulations (measures at intakes) (water)</v>
      </c>
    </row>
    <row r="568" spans="1:14">
      <c r="A568" t="s">
        <v>274</v>
      </c>
      <c r="B568" t="s">
        <v>1033</v>
      </c>
      <c r="C568" t="s">
        <v>942</v>
      </c>
      <c r="D568" t="s">
        <v>300</v>
      </c>
      <c r="E568" t="s">
        <v>933</v>
      </c>
      <c r="F568" s="4">
        <v>0</v>
      </c>
      <c r="G568" s="4">
        <v>0</v>
      </c>
      <c r="H568" s="15" t="s">
        <v>825</v>
      </c>
      <c r="I568" s="15" t="s">
        <v>825</v>
      </c>
      <c r="J568" s="15" t="s">
        <v>825</v>
      </c>
      <c r="K568" s="15" t="s">
        <v>825</v>
      </c>
      <c r="L568" s="15" t="s">
        <v>825</v>
      </c>
      <c r="M568" s="8">
        <f t="shared" si="8"/>
        <v>0</v>
      </c>
      <c r="N568" t="str" cm="1">
        <f t="array" ref="N568">IFERROR(INDEX(Water!$C$4:$C$47,MATCH(C568,Water!$A$4:$A$47,0),), "")</f>
        <v>Invasive Non Native Species (water)</v>
      </c>
    </row>
    <row r="569" spans="1:14">
      <c r="A569" t="s">
        <v>274</v>
      </c>
      <c r="B569" t="s">
        <v>1034</v>
      </c>
      <c r="C569" t="s">
        <v>944</v>
      </c>
      <c r="D569" t="s">
        <v>300</v>
      </c>
      <c r="E569" t="s">
        <v>933</v>
      </c>
      <c r="F569" s="4">
        <v>0</v>
      </c>
      <c r="G569" s="4">
        <v>0</v>
      </c>
      <c r="H569" s="15" t="s">
        <v>825</v>
      </c>
      <c r="I569" s="15" t="s">
        <v>825</v>
      </c>
      <c r="J569" s="15" t="s">
        <v>825</v>
      </c>
      <c r="K569" s="15" t="s">
        <v>825</v>
      </c>
      <c r="L569" s="15" t="s">
        <v>825</v>
      </c>
      <c r="M569" s="8">
        <f t="shared" si="8"/>
        <v>0</v>
      </c>
      <c r="N569" t="str" cm="1">
        <f t="array" ref="N569">IFERROR(INDEX(Water!$C$4:$C$47,MATCH(C569,Water!$A$4:$A$47,0),), "")</f>
        <v>Drinking Water Protected Areas (schemes) (water)</v>
      </c>
    </row>
    <row r="570" spans="1:14">
      <c r="A570" t="s">
        <v>274</v>
      </c>
      <c r="B570" t="s">
        <v>1035</v>
      </c>
      <c r="C570" t="s">
        <v>946</v>
      </c>
      <c r="D570" t="s">
        <v>300</v>
      </c>
      <c r="E570" t="s">
        <v>933</v>
      </c>
      <c r="F570" s="4">
        <v>0</v>
      </c>
      <c r="G570" s="4">
        <v>0</v>
      </c>
      <c r="H570" s="15" t="s">
        <v>825</v>
      </c>
      <c r="I570" s="15" t="s">
        <v>825</v>
      </c>
      <c r="J570" s="15" t="s">
        <v>825</v>
      </c>
      <c r="K570" s="15" t="s">
        <v>825</v>
      </c>
      <c r="L570" s="15" t="s">
        <v>825</v>
      </c>
      <c r="M570" s="8">
        <f t="shared" si="8"/>
        <v>0</v>
      </c>
      <c r="N570" t="str" cm="1">
        <f t="array" ref="N570">IFERROR(INDEX(Water!$C$4:$C$47,MATCH(C570,Water!$A$4:$A$47,0),), "")</f>
        <v>Water Framework Directive measure (water)</v>
      </c>
    </row>
    <row r="571" spans="1:14">
      <c r="A571" t="s">
        <v>274</v>
      </c>
      <c r="B571" t="s">
        <v>1036</v>
      </c>
      <c r="C571" t="s">
        <v>948</v>
      </c>
      <c r="D571" t="s">
        <v>300</v>
      </c>
      <c r="E571" t="s">
        <v>933</v>
      </c>
      <c r="F571" s="4">
        <v>0</v>
      </c>
      <c r="G571" s="4">
        <v>0</v>
      </c>
      <c r="H571" s="15" t="s">
        <v>825</v>
      </c>
      <c r="I571" s="15" t="s">
        <v>825</v>
      </c>
      <c r="J571" s="15" t="s">
        <v>825</v>
      </c>
      <c r="K571" s="15" t="s">
        <v>825</v>
      </c>
      <c r="L571" s="15" t="s">
        <v>825</v>
      </c>
      <c r="M571" s="8">
        <f t="shared" si="8"/>
        <v>0</v>
      </c>
      <c r="N571" t="str" cm="1">
        <f t="array" ref="N571">IFERROR(INDEX(Water!$C$4:$C$47,MATCH(C571,Water!$A$4:$A$47,0),), "")</f>
        <v>Ecological improvements at abstractions (water)</v>
      </c>
    </row>
    <row r="572" spans="1:14">
      <c r="A572" t="s">
        <v>274</v>
      </c>
      <c r="B572" t="s">
        <v>1037</v>
      </c>
      <c r="C572" t="s">
        <v>950</v>
      </c>
      <c r="D572" t="s">
        <v>300</v>
      </c>
      <c r="E572" t="s">
        <v>933</v>
      </c>
      <c r="F572" s="4">
        <v>0</v>
      </c>
      <c r="G572" s="4">
        <v>0</v>
      </c>
      <c r="H572" s="15" t="s">
        <v>825</v>
      </c>
      <c r="I572" s="15" t="s">
        <v>825</v>
      </c>
      <c r="J572" s="15" t="s">
        <v>825</v>
      </c>
      <c r="K572" s="15" t="s">
        <v>825</v>
      </c>
      <c r="L572" s="15" t="s">
        <v>825</v>
      </c>
      <c r="M572" s="8">
        <f t="shared" si="8"/>
        <v>0</v>
      </c>
      <c r="N572" t="str" cm="1">
        <f t="array" ref="N572">IFERROR(INDEX(Water!$C$4:$C$47,MATCH(C572,Water!$A$4:$A$47,0),), "")</f>
        <v>N/A</v>
      </c>
    </row>
    <row r="573" spans="1:14">
      <c r="A573" t="s">
        <v>274</v>
      </c>
      <c r="B573" t="s">
        <v>1038</v>
      </c>
      <c r="C573" t="s">
        <v>952</v>
      </c>
      <c r="D573" t="s">
        <v>300</v>
      </c>
      <c r="E573" t="s">
        <v>933</v>
      </c>
      <c r="F573" s="4">
        <v>0</v>
      </c>
      <c r="G573" s="4">
        <v>0</v>
      </c>
      <c r="H573" s="15" t="s">
        <v>825</v>
      </c>
      <c r="I573" s="15" t="s">
        <v>825</v>
      </c>
      <c r="J573" s="15" t="s">
        <v>825</v>
      </c>
      <c r="K573" s="15" t="s">
        <v>825</v>
      </c>
      <c r="L573" s="15" t="s">
        <v>825</v>
      </c>
      <c r="M573" s="8">
        <f t="shared" si="8"/>
        <v>0</v>
      </c>
      <c r="N573" t="str" cm="1">
        <f t="array" ref="N573">IFERROR(INDEX(Water!$C$4:$C$47,MATCH(C573,Water!$A$4:$A$47,0),), "")</f>
        <v>N/A</v>
      </c>
    </row>
    <row r="574" spans="1:14">
      <c r="A574" t="s">
        <v>274</v>
      </c>
      <c r="B574" t="s">
        <v>1039</v>
      </c>
      <c r="C574" t="s">
        <v>954</v>
      </c>
      <c r="D574" t="s">
        <v>300</v>
      </c>
      <c r="E574" t="s">
        <v>933</v>
      </c>
      <c r="F574" s="4">
        <v>0</v>
      </c>
      <c r="G574" s="4">
        <v>0</v>
      </c>
      <c r="H574" s="15" t="s">
        <v>825</v>
      </c>
      <c r="I574" s="15" t="s">
        <v>825</v>
      </c>
      <c r="J574" s="15" t="s">
        <v>825</v>
      </c>
      <c r="K574" s="15" t="s">
        <v>825</v>
      </c>
      <c r="L574" s="15" t="s">
        <v>825</v>
      </c>
      <c r="M574" s="8">
        <f t="shared" si="8"/>
        <v>0</v>
      </c>
      <c r="N574" t="str" cm="1">
        <f t="array" ref="N574">IFERROR(INDEX(Water!$C$4:$C$47,MATCH(C574,Water!$A$4:$A$47,0),), "")</f>
        <v>Ignore as captured under 'Investigations total'</v>
      </c>
    </row>
    <row r="575" spans="1:14">
      <c r="A575" t="s">
        <v>274</v>
      </c>
      <c r="B575" t="s">
        <v>1040</v>
      </c>
      <c r="C575" t="s">
        <v>956</v>
      </c>
      <c r="D575" t="s">
        <v>300</v>
      </c>
      <c r="E575" t="s">
        <v>933</v>
      </c>
      <c r="F575" s="4">
        <v>0</v>
      </c>
      <c r="G575" s="4">
        <v>0</v>
      </c>
      <c r="H575" s="15" t="s">
        <v>825</v>
      </c>
      <c r="I575" s="15" t="s">
        <v>825</v>
      </c>
      <c r="J575" s="15" t="s">
        <v>825</v>
      </c>
      <c r="K575" s="15" t="s">
        <v>825</v>
      </c>
      <c r="L575" s="15" t="s">
        <v>825</v>
      </c>
      <c r="M575" s="8">
        <f t="shared" si="8"/>
        <v>0</v>
      </c>
      <c r="N575" t="str" cm="1">
        <f t="array" ref="N575">IFERROR(INDEX(Water!$C$4:$C$47,MATCH(C575,Water!$A$4:$A$47,0),), "")</f>
        <v>Ignore as captured under 'Investigations total'</v>
      </c>
    </row>
    <row r="576" spans="1:14">
      <c r="A576" t="s">
        <v>274</v>
      </c>
      <c r="B576" t="s">
        <v>1041</v>
      </c>
      <c r="C576" t="s">
        <v>958</v>
      </c>
      <c r="D576" t="s">
        <v>300</v>
      </c>
      <c r="E576" t="s">
        <v>933</v>
      </c>
      <c r="F576" s="4">
        <v>0</v>
      </c>
      <c r="G576" s="4">
        <v>0</v>
      </c>
      <c r="H576" s="15" t="s">
        <v>825</v>
      </c>
      <c r="I576" s="15" t="s">
        <v>825</v>
      </c>
      <c r="J576" s="15" t="s">
        <v>825</v>
      </c>
      <c r="K576" s="15" t="s">
        <v>825</v>
      </c>
      <c r="L576" s="15" t="s">
        <v>825</v>
      </c>
      <c r="M576" s="8">
        <f t="shared" si="8"/>
        <v>0</v>
      </c>
      <c r="N576" t="str" cm="1">
        <f t="array" ref="N576">IFERROR(INDEX(Water!$C$4:$C$47,MATCH(C576,Water!$A$4:$A$47,0),), "")</f>
        <v>Ignore as captured under 'Investigations total'</v>
      </c>
    </row>
    <row r="577" spans="1:14">
      <c r="A577" t="s">
        <v>274</v>
      </c>
      <c r="B577" t="s">
        <v>1042</v>
      </c>
      <c r="C577" t="s">
        <v>960</v>
      </c>
      <c r="D577" t="s">
        <v>300</v>
      </c>
      <c r="E577" t="s">
        <v>933</v>
      </c>
      <c r="F577" s="4">
        <v>0</v>
      </c>
      <c r="G577" s="4">
        <v>0</v>
      </c>
      <c r="H577" s="15" t="s">
        <v>825</v>
      </c>
      <c r="I577" s="15" t="s">
        <v>825</v>
      </c>
      <c r="J577" s="15" t="s">
        <v>825</v>
      </c>
      <c r="K577" s="15" t="s">
        <v>825</v>
      </c>
      <c r="L577" s="15" t="s">
        <v>825</v>
      </c>
      <c r="M577" s="8">
        <f t="shared" si="8"/>
        <v>0</v>
      </c>
      <c r="N577" t="str" cm="1">
        <f t="array" ref="N577">IFERROR(INDEX(Water!$C$4:$C$47,MATCH(C577,Water!$A$4:$A$47,0),), "")</f>
        <v>Investigations (water)</v>
      </c>
    </row>
    <row r="578" spans="1:14">
      <c r="A578" t="s">
        <v>274</v>
      </c>
      <c r="B578" t="s">
        <v>1043</v>
      </c>
      <c r="C578" t="s">
        <v>962</v>
      </c>
      <c r="D578" t="s">
        <v>300</v>
      </c>
      <c r="E578" t="s">
        <v>933</v>
      </c>
      <c r="F578" s="4">
        <v>0</v>
      </c>
      <c r="G578" s="4">
        <v>0</v>
      </c>
      <c r="H578" s="15" t="s">
        <v>825</v>
      </c>
      <c r="I578" s="15" t="s">
        <v>825</v>
      </c>
      <c r="J578" s="15" t="s">
        <v>825</v>
      </c>
      <c r="K578" s="15" t="s">
        <v>825</v>
      </c>
      <c r="L578" s="15" t="s">
        <v>825</v>
      </c>
      <c r="M578" s="8">
        <f t="shared" si="8"/>
        <v>0</v>
      </c>
      <c r="N578" t="str" cm="1">
        <f t="array" ref="N578">IFERROR(INDEX(Water!$C$4:$C$47,MATCH(C578,Water!$A$4:$A$47,0),), "")</f>
        <v/>
      </c>
    </row>
    <row r="579" spans="1:14">
      <c r="A579" t="s">
        <v>274</v>
      </c>
      <c r="B579" t="s">
        <v>1044</v>
      </c>
      <c r="C579" t="s">
        <v>964</v>
      </c>
      <c r="D579" t="s">
        <v>300</v>
      </c>
      <c r="E579" t="s">
        <v>933</v>
      </c>
      <c r="F579" s="4">
        <v>0</v>
      </c>
      <c r="G579" s="4">
        <v>0</v>
      </c>
      <c r="H579" s="15" t="s">
        <v>825</v>
      </c>
      <c r="I579" s="15" t="s">
        <v>825</v>
      </c>
      <c r="J579" s="15" t="s">
        <v>825</v>
      </c>
      <c r="K579" s="15" t="s">
        <v>825</v>
      </c>
      <c r="L579" s="15" t="s">
        <v>825</v>
      </c>
      <c r="M579" s="8">
        <f t="shared" ref="M579:M642" si="9">SUM(G579)</f>
        <v>0</v>
      </c>
      <c r="N579" t="str" cm="1">
        <f t="array" ref="N579">IFERROR(INDEX(Water!$C$4:$C$47,MATCH(C579,Water!$A$4:$A$47,0),), "")</f>
        <v>Supply-side improvements delivering benefits in 2020-2025 (water)</v>
      </c>
    </row>
    <row r="580" spans="1:14">
      <c r="A580" t="s">
        <v>274</v>
      </c>
      <c r="B580" t="s">
        <v>1045</v>
      </c>
      <c r="C580" t="s">
        <v>966</v>
      </c>
      <c r="D580" t="s">
        <v>300</v>
      </c>
      <c r="E580" t="s">
        <v>933</v>
      </c>
      <c r="F580" s="4">
        <v>0</v>
      </c>
      <c r="G580" s="4">
        <v>0</v>
      </c>
      <c r="H580" s="15" t="s">
        <v>825</v>
      </c>
      <c r="I580" s="15" t="s">
        <v>825</v>
      </c>
      <c r="J580" s="15" t="s">
        <v>825</v>
      </c>
      <c r="K580" s="15" t="s">
        <v>825</v>
      </c>
      <c r="L580" s="15" t="s">
        <v>825</v>
      </c>
      <c r="M580" s="8">
        <f t="shared" si="9"/>
        <v>0</v>
      </c>
      <c r="N580" t="str" cm="1">
        <f t="array" ref="N580">IFERROR(INDEX(Water!$C$4:$C$47,MATCH(C580,Water!$A$4:$A$47,0),), "")</f>
        <v>Demand-side improvements delivering benefits in 2020-2025 (excl leakage and metering) (water)</v>
      </c>
    </row>
    <row r="581" spans="1:14">
      <c r="A581" t="s">
        <v>274</v>
      </c>
      <c r="B581" t="s">
        <v>1046</v>
      </c>
      <c r="C581" t="s">
        <v>968</v>
      </c>
      <c r="D581" t="s">
        <v>300</v>
      </c>
      <c r="E581" t="s">
        <v>933</v>
      </c>
      <c r="F581" s="4">
        <v>0</v>
      </c>
      <c r="G581" s="4">
        <v>0</v>
      </c>
      <c r="H581" s="15" t="s">
        <v>825</v>
      </c>
      <c r="I581" s="15" t="s">
        <v>825</v>
      </c>
      <c r="J581" s="15" t="s">
        <v>825</v>
      </c>
      <c r="K581" s="15" t="s">
        <v>825</v>
      </c>
      <c r="L581" s="15" t="s">
        <v>825</v>
      </c>
      <c r="M581" s="8">
        <f t="shared" si="9"/>
        <v>0</v>
      </c>
      <c r="N581" t="str" cm="1">
        <f t="array" ref="N581">IFERROR(INDEX(Water!$C$4:$C$47,MATCH(C581,Water!$A$4:$A$47,0),), "")</f>
        <v>Leakage improvements delivering benefits in 2020-2025 (water)</v>
      </c>
    </row>
    <row r="582" spans="1:14">
      <c r="A582" t="s">
        <v>274</v>
      </c>
      <c r="B582" t="s">
        <v>1047</v>
      </c>
      <c r="C582" t="s">
        <v>970</v>
      </c>
      <c r="D582" t="s">
        <v>300</v>
      </c>
      <c r="E582" t="s">
        <v>933</v>
      </c>
      <c r="F582" s="4">
        <v>0</v>
      </c>
      <c r="G582" s="4">
        <v>0</v>
      </c>
      <c r="H582" s="15" t="s">
        <v>825</v>
      </c>
      <c r="I582" s="15" t="s">
        <v>825</v>
      </c>
      <c r="J582" s="15" t="s">
        <v>825</v>
      </c>
      <c r="K582" s="15" t="s">
        <v>825</v>
      </c>
      <c r="L582" s="15" t="s">
        <v>825</v>
      </c>
      <c r="M582" s="8">
        <f t="shared" si="9"/>
        <v>0</v>
      </c>
      <c r="N582" t="str" cm="1">
        <f t="array" ref="N582">IFERROR(INDEX(Water!$C$4:$C$47,MATCH(C582,Water!$A$4:$A$47,0),), "")</f>
        <v>Internal interconnectors delivering benefits in 2020-2025 (water)</v>
      </c>
    </row>
    <row r="583" spans="1:14">
      <c r="A583" t="s">
        <v>274</v>
      </c>
      <c r="B583" t="s">
        <v>1048</v>
      </c>
      <c r="C583" t="s">
        <v>972</v>
      </c>
      <c r="D583" t="s">
        <v>300</v>
      </c>
      <c r="E583" t="s">
        <v>933</v>
      </c>
      <c r="F583" s="4">
        <v>0</v>
      </c>
      <c r="G583" s="4">
        <v>0</v>
      </c>
      <c r="H583" s="15" t="s">
        <v>825</v>
      </c>
      <c r="I583" s="15" t="s">
        <v>825</v>
      </c>
      <c r="J583" s="15" t="s">
        <v>825</v>
      </c>
      <c r="K583" s="15" t="s">
        <v>825</v>
      </c>
      <c r="L583" s="15" t="s">
        <v>825</v>
      </c>
      <c r="M583" s="8">
        <f t="shared" si="9"/>
        <v>0</v>
      </c>
      <c r="N583" t="str" cm="1">
        <f t="array" ref="N583">IFERROR(INDEX(Water!$C$4:$C$47,MATCH(C583,Water!$A$4:$A$47,0),), "")</f>
        <v>Supply demand balance improvements delivering benefits starting from 2026 (water)</v>
      </c>
    </row>
    <row r="584" spans="1:14">
      <c r="A584" t="s">
        <v>274</v>
      </c>
      <c r="B584" t="s">
        <v>1049</v>
      </c>
      <c r="C584" t="s">
        <v>976</v>
      </c>
      <c r="D584" t="s">
        <v>300</v>
      </c>
      <c r="E584" t="s">
        <v>933</v>
      </c>
      <c r="F584" s="4">
        <v>0</v>
      </c>
      <c r="G584" s="4">
        <v>0</v>
      </c>
      <c r="H584" s="15" t="s">
        <v>825</v>
      </c>
      <c r="I584" s="15" t="s">
        <v>825</v>
      </c>
      <c r="J584" s="15" t="s">
        <v>825</v>
      </c>
      <c r="K584" s="15" t="s">
        <v>825</v>
      </c>
      <c r="L584" s="15" t="s">
        <v>825</v>
      </c>
      <c r="M584" s="8">
        <f t="shared" si="9"/>
        <v>0</v>
      </c>
      <c r="N584" t="str" cm="1">
        <f t="array" ref="N584">IFERROR(INDEX(Water!$C$4:$C$47,MATCH(C584,Water!$A$4:$A$47,0),), "")</f>
        <v/>
      </c>
    </row>
    <row r="585" spans="1:14">
      <c r="A585" t="s">
        <v>274</v>
      </c>
      <c r="B585" t="s">
        <v>1050</v>
      </c>
      <c r="C585" t="s">
        <v>978</v>
      </c>
      <c r="D585" t="s">
        <v>300</v>
      </c>
      <c r="E585" t="s">
        <v>933</v>
      </c>
      <c r="F585" s="4">
        <v>0</v>
      </c>
      <c r="G585" s="4">
        <v>0</v>
      </c>
      <c r="H585" s="15" t="s">
        <v>825</v>
      </c>
      <c r="I585" s="15" t="s">
        <v>825</v>
      </c>
      <c r="J585" s="15" t="s">
        <v>825</v>
      </c>
      <c r="K585" s="15" t="s">
        <v>825</v>
      </c>
      <c r="L585" s="15" t="s">
        <v>825</v>
      </c>
      <c r="M585" s="8">
        <f t="shared" si="9"/>
        <v>0</v>
      </c>
      <c r="N585" t="str" cm="1">
        <f t="array" ref="N585">IFERROR(INDEX(Water!$C$4:$C$47,MATCH(C585,Water!$A$4:$A$47,0),), "")</f>
        <v>Ignore as captured under 'Total metering expenditure'</v>
      </c>
    </row>
    <row r="586" spans="1:14">
      <c r="A586" t="s">
        <v>274</v>
      </c>
      <c r="B586" t="s">
        <v>1051</v>
      </c>
      <c r="C586" t="s">
        <v>980</v>
      </c>
      <c r="D586" t="s">
        <v>300</v>
      </c>
      <c r="E586" t="s">
        <v>933</v>
      </c>
      <c r="F586" s="4">
        <v>0</v>
      </c>
      <c r="G586" s="4">
        <v>0</v>
      </c>
      <c r="H586" s="15" t="s">
        <v>825</v>
      </c>
      <c r="I586" s="15" t="s">
        <v>825</v>
      </c>
      <c r="J586" s="15" t="s">
        <v>825</v>
      </c>
      <c r="K586" s="15" t="s">
        <v>825</v>
      </c>
      <c r="L586" s="15" t="s">
        <v>825</v>
      </c>
      <c r="M586" s="8">
        <f t="shared" si="9"/>
        <v>0</v>
      </c>
      <c r="N586" t="str" cm="1">
        <f t="array" ref="N586">IFERROR(INDEX(Water!$C$4:$C$47,MATCH(C586,Water!$A$4:$A$47,0),), "")</f>
        <v>Ignore as captured under 'Total metering expenditure'</v>
      </c>
    </row>
    <row r="587" spans="1:14">
      <c r="A587" t="s">
        <v>274</v>
      </c>
      <c r="B587" t="s">
        <v>1052</v>
      </c>
      <c r="C587" t="s">
        <v>982</v>
      </c>
      <c r="D587" t="s">
        <v>300</v>
      </c>
      <c r="E587" t="s">
        <v>933</v>
      </c>
      <c r="F587" s="4">
        <v>0</v>
      </c>
      <c r="G587" s="4">
        <v>0</v>
      </c>
      <c r="H587" s="15" t="s">
        <v>825</v>
      </c>
      <c r="I587" s="15" t="s">
        <v>825</v>
      </c>
      <c r="J587" s="15" t="s">
        <v>825</v>
      </c>
      <c r="K587" s="15" t="s">
        <v>825</v>
      </c>
      <c r="L587" s="15" t="s">
        <v>825</v>
      </c>
      <c r="M587" s="8">
        <f t="shared" si="9"/>
        <v>0</v>
      </c>
      <c r="N587" t="str" cm="1">
        <f t="array" ref="N587">IFERROR(INDEX(Water!$C$4:$C$47,MATCH(C587,Water!$A$4:$A$47,0),), "")</f>
        <v>Ignore as captured under 'Total metering expenditure'</v>
      </c>
    </row>
    <row r="588" spans="1:14">
      <c r="A588" t="s">
        <v>274</v>
      </c>
      <c r="B588" t="s">
        <v>1053</v>
      </c>
      <c r="C588" t="s">
        <v>984</v>
      </c>
      <c r="D588" t="s">
        <v>300</v>
      </c>
      <c r="E588" t="s">
        <v>933</v>
      </c>
      <c r="F588" s="4">
        <v>0</v>
      </c>
      <c r="G588" s="4">
        <v>0</v>
      </c>
      <c r="H588" s="15" t="s">
        <v>825</v>
      </c>
      <c r="I588" s="15" t="s">
        <v>825</v>
      </c>
      <c r="J588" s="15" t="s">
        <v>825</v>
      </c>
      <c r="K588" s="15" t="s">
        <v>825</v>
      </c>
      <c r="L588" s="15" t="s">
        <v>825</v>
      </c>
      <c r="M588" s="8">
        <f t="shared" si="9"/>
        <v>0</v>
      </c>
      <c r="N588" t="str" cm="1">
        <f t="array" ref="N588">IFERROR(INDEX(Water!$C$4:$C$47,MATCH(C588,Water!$A$4:$A$47,0),), "")</f>
        <v>Ignore as captured under 'Total metering expenditure'</v>
      </c>
    </row>
    <row r="589" spans="1:14">
      <c r="A589" t="s">
        <v>274</v>
      </c>
      <c r="B589" t="s">
        <v>1054</v>
      </c>
      <c r="C589" t="s">
        <v>986</v>
      </c>
      <c r="D589" t="s">
        <v>300</v>
      </c>
      <c r="E589" t="s">
        <v>933</v>
      </c>
      <c r="F589" s="4">
        <v>0</v>
      </c>
      <c r="G589" s="4">
        <v>0</v>
      </c>
      <c r="H589" s="15" t="s">
        <v>825</v>
      </c>
      <c r="I589" s="15" t="s">
        <v>825</v>
      </c>
      <c r="J589" s="15" t="s">
        <v>825</v>
      </c>
      <c r="K589" s="15" t="s">
        <v>825</v>
      </c>
      <c r="L589" s="15" t="s">
        <v>825</v>
      </c>
      <c r="M589" s="8">
        <f t="shared" si="9"/>
        <v>0</v>
      </c>
      <c r="N589" t="str" cm="1">
        <f t="array" ref="N589">IFERROR(INDEX(Water!$C$4:$C$47,MATCH(C589,Water!$A$4:$A$47,0),), "")</f>
        <v>Ignore as captured under 'Total metering expenditure'</v>
      </c>
    </row>
    <row r="590" spans="1:14">
      <c r="A590" t="s">
        <v>274</v>
      </c>
      <c r="B590" t="s">
        <v>1055</v>
      </c>
      <c r="C590" t="s">
        <v>988</v>
      </c>
      <c r="D590" t="s">
        <v>300</v>
      </c>
      <c r="E590" t="s">
        <v>933</v>
      </c>
      <c r="F590" s="4">
        <v>0</v>
      </c>
      <c r="G590" s="4">
        <v>0</v>
      </c>
      <c r="H590" s="15" t="s">
        <v>825</v>
      </c>
      <c r="I590" s="15" t="s">
        <v>825</v>
      </c>
      <c r="J590" s="15" t="s">
        <v>825</v>
      </c>
      <c r="K590" s="15" t="s">
        <v>825</v>
      </c>
      <c r="L590" s="15" t="s">
        <v>825</v>
      </c>
      <c r="M590" s="8">
        <f t="shared" si="9"/>
        <v>0</v>
      </c>
      <c r="N590" t="str" cm="1">
        <f t="array" ref="N590">IFERROR(INDEX(Water!$C$4:$C$47,MATCH(C590,Water!$A$4:$A$47,0),), "")</f>
        <v>Ignore as captured under 'Total metering expenditure'</v>
      </c>
    </row>
    <row r="591" spans="1:14">
      <c r="A591" t="s">
        <v>274</v>
      </c>
      <c r="B591" t="s">
        <v>1056</v>
      </c>
      <c r="C591" t="s">
        <v>990</v>
      </c>
      <c r="D591" t="s">
        <v>300</v>
      </c>
      <c r="E591" t="s">
        <v>933</v>
      </c>
      <c r="F591" s="4">
        <v>0</v>
      </c>
      <c r="G591" s="4">
        <v>0</v>
      </c>
      <c r="H591" s="15" t="s">
        <v>825</v>
      </c>
      <c r="I591" s="15" t="s">
        <v>825</v>
      </c>
      <c r="J591" s="15" t="s">
        <v>825</v>
      </c>
      <c r="K591" s="15" t="s">
        <v>825</v>
      </c>
      <c r="L591" s="15" t="s">
        <v>825</v>
      </c>
      <c r="M591" s="8">
        <f t="shared" si="9"/>
        <v>0</v>
      </c>
      <c r="N591" t="str" cm="1">
        <f t="array" ref="N591">IFERROR(INDEX(Water!$C$4:$C$47,MATCH(C591,Water!$A$4:$A$47,0),), "")</f>
        <v>Ignore as captured under 'Total metering expenditure'</v>
      </c>
    </row>
    <row r="592" spans="1:14">
      <c r="A592" t="s">
        <v>274</v>
      </c>
      <c r="B592" t="s">
        <v>1057</v>
      </c>
      <c r="C592" t="s">
        <v>992</v>
      </c>
      <c r="D592" t="s">
        <v>300</v>
      </c>
      <c r="E592" t="s">
        <v>933</v>
      </c>
      <c r="F592" s="4">
        <v>0</v>
      </c>
      <c r="G592" s="4">
        <v>0</v>
      </c>
      <c r="H592" s="15" t="s">
        <v>825</v>
      </c>
      <c r="I592" s="15" t="s">
        <v>825</v>
      </c>
      <c r="J592" s="15" t="s">
        <v>825</v>
      </c>
      <c r="K592" s="15" t="s">
        <v>825</v>
      </c>
      <c r="L592" s="15" t="s">
        <v>825</v>
      </c>
      <c r="M592" s="8">
        <f t="shared" si="9"/>
        <v>0</v>
      </c>
      <c r="N592" t="str" cm="1">
        <f t="array" ref="N592">IFERROR(INDEX(Water!$C$4:$C$47,MATCH(C592,Water!$A$4:$A$47,0),), "")</f>
        <v>Ignore as captured under 'Total metering expenditure'</v>
      </c>
    </row>
    <row r="593" spans="1:14">
      <c r="A593" t="s">
        <v>274</v>
      </c>
      <c r="B593" t="s">
        <v>1058</v>
      </c>
      <c r="C593" t="s">
        <v>994</v>
      </c>
      <c r="D593" t="s">
        <v>300</v>
      </c>
      <c r="E593" t="s">
        <v>933</v>
      </c>
      <c r="F593" s="4">
        <v>0</v>
      </c>
      <c r="G593" s="4">
        <v>0</v>
      </c>
      <c r="H593" s="4" t="s">
        <v>825</v>
      </c>
      <c r="I593" s="4" t="s">
        <v>825</v>
      </c>
      <c r="J593" s="4" t="s">
        <v>825</v>
      </c>
      <c r="K593" s="4" t="s">
        <v>825</v>
      </c>
      <c r="L593" s="4" t="s">
        <v>825</v>
      </c>
      <c r="M593" s="8">
        <f t="shared" si="9"/>
        <v>0</v>
      </c>
      <c r="N593" t="str" cm="1">
        <f t="array" ref="N593">IFERROR(INDEX(Water!$C$4:$C$47,MATCH(C593,Water!$A$4:$A$47,0),), "")</f>
        <v>Ignore as captured under 'Total metering expenditure'</v>
      </c>
    </row>
    <row r="594" spans="1:14">
      <c r="A594" t="s">
        <v>274</v>
      </c>
      <c r="B594" t="s">
        <v>1059</v>
      </c>
      <c r="C594" t="s">
        <v>996</v>
      </c>
      <c r="D594" t="s">
        <v>300</v>
      </c>
      <c r="E594" t="s">
        <v>933</v>
      </c>
      <c r="F594" s="4">
        <v>0</v>
      </c>
      <c r="G594" s="4">
        <v>0</v>
      </c>
      <c r="H594" s="4" t="s">
        <v>825</v>
      </c>
      <c r="I594" s="4" t="s">
        <v>825</v>
      </c>
      <c r="J594" s="4" t="s">
        <v>825</v>
      </c>
      <c r="K594" s="4" t="s">
        <v>825</v>
      </c>
      <c r="L594" s="4" t="s">
        <v>825</v>
      </c>
      <c r="M594" s="8">
        <f t="shared" si="9"/>
        <v>0</v>
      </c>
      <c r="N594" t="str" cm="1">
        <f t="array" ref="N594">IFERROR(INDEX(Water!$C$4:$C$47,MATCH(C594,Water!$A$4:$A$47,0),), "")</f>
        <v>Ignore as captured under 'Total metering expenditure'</v>
      </c>
    </row>
    <row r="595" spans="1:14">
      <c r="A595" t="s">
        <v>274</v>
      </c>
      <c r="B595" t="s">
        <v>1060</v>
      </c>
      <c r="C595" t="s">
        <v>998</v>
      </c>
      <c r="D595" t="s">
        <v>300</v>
      </c>
      <c r="E595" t="s">
        <v>933</v>
      </c>
      <c r="F595" s="4">
        <v>0</v>
      </c>
      <c r="G595" s="4">
        <v>0</v>
      </c>
      <c r="H595" s="4" t="s">
        <v>825</v>
      </c>
      <c r="I595" s="4" t="s">
        <v>825</v>
      </c>
      <c r="J595" s="4" t="s">
        <v>825</v>
      </c>
      <c r="K595" s="4" t="s">
        <v>825</v>
      </c>
      <c r="L595" s="4" t="s">
        <v>825</v>
      </c>
      <c r="M595" s="8">
        <f t="shared" si="9"/>
        <v>0</v>
      </c>
      <c r="N595" t="str" cm="1">
        <f t="array" ref="N595">IFERROR(INDEX(Water!$C$4:$C$47,MATCH(C595,Water!$A$4:$A$47,0),), "")</f>
        <v>Total metering expenditure  (water)</v>
      </c>
    </row>
    <row r="596" spans="1:14">
      <c r="A596" t="s">
        <v>274</v>
      </c>
      <c r="B596" t="s">
        <v>1061</v>
      </c>
      <c r="C596" t="s">
        <v>1000</v>
      </c>
      <c r="D596" t="s">
        <v>300</v>
      </c>
      <c r="E596" t="s">
        <v>933</v>
      </c>
      <c r="F596" s="4">
        <v>0</v>
      </c>
      <c r="G596" s="4">
        <v>0</v>
      </c>
      <c r="H596" s="4" t="s">
        <v>825</v>
      </c>
      <c r="I596" s="4" t="s">
        <v>825</v>
      </c>
      <c r="J596" s="4" t="s">
        <v>825</v>
      </c>
      <c r="K596" s="4" t="s">
        <v>825</v>
      </c>
      <c r="L596" s="4" t="s">
        <v>825</v>
      </c>
      <c r="M596" s="8">
        <f t="shared" si="9"/>
        <v>0</v>
      </c>
      <c r="N596" t="str" cm="1">
        <f t="array" ref="N596">IFERROR(INDEX(Water!$C$4:$C$47,MATCH(C596,Water!$A$4:$A$47,0),), "")</f>
        <v>Improvments to taste, odour and colour (water)</v>
      </c>
    </row>
    <row r="597" spans="1:14">
      <c r="A597" t="s">
        <v>274</v>
      </c>
      <c r="B597" t="s">
        <v>1062</v>
      </c>
      <c r="C597" t="s">
        <v>1002</v>
      </c>
      <c r="D597" t="s">
        <v>300</v>
      </c>
      <c r="E597" t="s">
        <v>933</v>
      </c>
      <c r="F597" s="4">
        <v>0</v>
      </c>
      <c r="G597" s="4">
        <v>0</v>
      </c>
      <c r="H597" s="4" t="s">
        <v>825</v>
      </c>
      <c r="I597" s="4" t="s">
        <v>825</v>
      </c>
      <c r="J597" s="4" t="s">
        <v>825</v>
      </c>
      <c r="K597" s="4" t="s">
        <v>825</v>
      </c>
      <c r="L597" s="4" t="s">
        <v>825</v>
      </c>
      <c r="M597" s="8">
        <f t="shared" si="9"/>
        <v>0</v>
      </c>
      <c r="N597" t="str" cm="1">
        <f t="array" ref="N597">IFERROR(INDEX(Water!$C$4:$C$47,MATCH(C597,Water!$A$4:$A$47,0),), "")</f>
        <v>Improvments to taste, odour and colour (water)</v>
      </c>
    </row>
    <row r="598" spans="1:14">
      <c r="A598" t="s">
        <v>274</v>
      </c>
      <c r="B598" t="s">
        <v>1063</v>
      </c>
      <c r="C598" t="s">
        <v>1004</v>
      </c>
      <c r="D598" t="s">
        <v>300</v>
      </c>
      <c r="E598" t="s">
        <v>933</v>
      </c>
      <c r="F598" s="4">
        <v>0</v>
      </c>
      <c r="G598" s="4">
        <v>0</v>
      </c>
      <c r="H598" s="4" t="s">
        <v>825</v>
      </c>
      <c r="I598" s="4" t="s">
        <v>825</v>
      </c>
      <c r="J598" s="4" t="s">
        <v>825</v>
      </c>
      <c r="K598" s="4" t="s">
        <v>825</v>
      </c>
      <c r="L598" s="4" t="s">
        <v>825</v>
      </c>
      <c r="M598" s="8">
        <f t="shared" si="9"/>
        <v>0</v>
      </c>
      <c r="N598" t="str" cm="1">
        <f t="array" ref="N598">IFERROR(INDEX(Water!$C$4:$C$47,MATCH(C598,Water!$A$4:$A$47,0),), "")</f>
        <v>Addressing raw water deterioration (total) (water)</v>
      </c>
    </row>
    <row r="599" spans="1:14">
      <c r="A599" t="s">
        <v>274</v>
      </c>
      <c r="B599" t="s">
        <v>1064</v>
      </c>
      <c r="C599" t="s">
        <v>1006</v>
      </c>
      <c r="D599" t="s">
        <v>300</v>
      </c>
      <c r="E599" t="s">
        <v>933</v>
      </c>
      <c r="F599" s="4">
        <v>0</v>
      </c>
      <c r="G599" s="4">
        <v>0</v>
      </c>
      <c r="H599" s="4" t="s">
        <v>825</v>
      </c>
      <c r="I599" s="4" t="s">
        <v>825</v>
      </c>
      <c r="J599" s="4" t="s">
        <v>825</v>
      </c>
      <c r="K599" s="4" t="s">
        <v>825</v>
      </c>
      <c r="L599" s="4" t="s">
        <v>825</v>
      </c>
      <c r="M599" s="8">
        <f t="shared" si="9"/>
        <v>0</v>
      </c>
      <c r="N599" t="str" cm="1">
        <f t="array" ref="N599">IFERROR(INDEX(Water!$C$4:$C$47,MATCH(C599,Water!$A$4:$A$47,0),), "")</f>
        <v>Addressing raw water deterioration (total) (water)</v>
      </c>
    </row>
    <row r="600" spans="1:14">
      <c r="A600" t="s">
        <v>274</v>
      </c>
      <c r="B600" t="s">
        <v>1065</v>
      </c>
      <c r="C600" t="s">
        <v>1008</v>
      </c>
      <c r="D600" t="s">
        <v>300</v>
      </c>
      <c r="E600" t="s">
        <v>933</v>
      </c>
      <c r="F600" s="4">
        <v>0</v>
      </c>
      <c r="G600" s="4">
        <v>0</v>
      </c>
      <c r="H600" s="4" t="s">
        <v>825</v>
      </c>
      <c r="I600" s="4" t="s">
        <v>825</v>
      </c>
      <c r="J600" s="4" t="s">
        <v>825</v>
      </c>
      <c r="K600" s="4" t="s">
        <v>825</v>
      </c>
      <c r="L600" s="4" t="s">
        <v>825</v>
      </c>
      <c r="M600" s="8">
        <f t="shared" si="9"/>
        <v>0</v>
      </c>
      <c r="N600" t="str" cm="1">
        <f t="array" ref="N600">IFERROR(INDEX(Water!$C$4:$C$47,MATCH(C600,Water!$A$4:$A$47,0),), "")</f>
        <v>Meeting lead standards (Total) (water)</v>
      </c>
    </row>
    <row r="601" spans="1:14">
      <c r="A601" t="s">
        <v>274</v>
      </c>
      <c r="B601" t="s">
        <v>1066</v>
      </c>
      <c r="C601" t="s">
        <v>1067</v>
      </c>
      <c r="D601" t="s">
        <v>300</v>
      </c>
      <c r="E601" t="s">
        <v>933</v>
      </c>
      <c r="F601" s="4">
        <v>0</v>
      </c>
      <c r="G601" s="4">
        <v>0</v>
      </c>
      <c r="H601" s="4" t="s">
        <v>825</v>
      </c>
      <c r="I601" s="4" t="s">
        <v>825</v>
      </c>
      <c r="J601" s="4" t="s">
        <v>825</v>
      </c>
      <c r="K601" s="4" t="s">
        <v>825</v>
      </c>
      <c r="L601" s="4" t="s">
        <v>825</v>
      </c>
      <c r="M601" s="8">
        <f t="shared" si="9"/>
        <v>0</v>
      </c>
      <c r="N601" t="str" cm="1">
        <f t="array" ref="N601">IFERROR(INDEX(Water!$C$4:$C$47,MATCH(C601,Water!$A$4:$A$47,0),), "")</f>
        <v/>
      </c>
    </row>
    <row r="602" spans="1:14">
      <c r="A602" t="s">
        <v>274</v>
      </c>
      <c r="B602" t="s">
        <v>1068</v>
      </c>
      <c r="C602" t="s">
        <v>1012</v>
      </c>
      <c r="D602" t="s">
        <v>300</v>
      </c>
      <c r="E602" t="s">
        <v>933</v>
      </c>
      <c r="F602" s="4">
        <v>0</v>
      </c>
      <c r="G602" s="4">
        <v>0</v>
      </c>
      <c r="H602" s="4" t="s">
        <v>825</v>
      </c>
      <c r="I602" s="4" t="s">
        <v>825</v>
      </c>
      <c r="J602" s="4" t="s">
        <v>825</v>
      </c>
      <c r="K602" s="4" t="s">
        <v>825</v>
      </c>
      <c r="L602" s="4" t="s">
        <v>825</v>
      </c>
      <c r="M602" s="8">
        <f t="shared" si="9"/>
        <v>0</v>
      </c>
      <c r="N602" t="str" cm="1">
        <f t="array" ref="N602">IFERROR(INDEX(Water!$C$4:$C$47,MATCH(C602,Water!$A$4:$A$47,0),), "")</f>
        <v>Meeting lead standards (Total) (water)</v>
      </c>
    </row>
    <row r="603" spans="1:14">
      <c r="A603" t="s">
        <v>274</v>
      </c>
      <c r="B603" t="s">
        <v>1069</v>
      </c>
      <c r="C603" t="s">
        <v>1014</v>
      </c>
      <c r="D603" t="s">
        <v>300</v>
      </c>
      <c r="E603" t="s">
        <v>933</v>
      </c>
      <c r="F603" s="4">
        <v>0</v>
      </c>
      <c r="G603" s="4">
        <v>0</v>
      </c>
      <c r="H603" s="4" t="s">
        <v>825</v>
      </c>
      <c r="I603" s="4" t="s">
        <v>825</v>
      </c>
      <c r="J603" s="4" t="s">
        <v>825</v>
      </c>
      <c r="K603" s="4" t="s">
        <v>825</v>
      </c>
      <c r="L603" s="4" t="s">
        <v>825</v>
      </c>
      <c r="M603" s="8">
        <f t="shared" si="9"/>
        <v>0</v>
      </c>
      <c r="N603" t="str" cm="1">
        <f t="array" ref="N603">IFERROR(INDEX(Water!$C$4:$C$47,MATCH(C603,Water!$A$4:$A$47,0),), "")</f>
        <v>Meeting lead standards (Total) (water)</v>
      </c>
    </row>
    <row r="604" spans="1:14">
      <c r="A604" t="s">
        <v>274</v>
      </c>
      <c r="B604" t="s">
        <v>1070</v>
      </c>
      <c r="C604" t="s">
        <v>1016</v>
      </c>
      <c r="D604" t="s">
        <v>300</v>
      </c>
      <c r="E604" t="s">
        <v>933</v>
      </c>
      <c r="F604" s="4">
        <v>0</v>
      </c>
      <c r="G604" s="4">
        <v>0</v>
      </c>
      <c r="H604" s="4" t="s">
        <v>825</v>
      </c>
      <c r="I604" s="4" t="s">
        <v>825</v>
      </c>
      <c r="J604" s="4" t="s">
        <v>825</v>
      </c>
      <c r="K604" s="4" t="s">
        <v>825</v>
      </c>
      <c r="L604" s="4" t="s">
        <v>825</v>
      </c>
      <c r="M604" s="8">
        <f t="shared" si="9"/>
        <v>0</v>
      </c>
      <c r="N604" t="str" cm="1">
        <f t="array" ref="N604">IFERROR(INDEX(Water!$C$4:$C$47,MATCH(C604,Water!$A$4:$A$47,0),), "")</f>
        <v>Meeting lead standards (Total) (water)</v>
      </c>
    </row>
    <row r="605" spans="1:14">
      <c r="A605" t="s">
        <v>274</v>
      </c>
      <c r="B605" t="s">
        <v>1071</v>
      </c>
      <c r="C605" t="s">
        <v>1018</v>
      </c>
      <c r="D605" t="s">
        <v>300</v>
      </c>
      <c r="E605" t="s">
        <v>933</v>
      </c>
      <c r="F605" s="4">
        <v>0</v>
      </c>
      <c r="G605" s="4">
        <v>0</v>
      </c>
      <c r="H605" s="4" t="s">
        <v>825</v>
      </c>
      <c r="I605" s="4" t="s">
        <v>825</v>
      </c>
      <c r="J605" s="4" t="s">
        <v>825</v>
      </c>
      <c r="K605" s="4" t="s">
        <v>825</v>
      </c>
      <c r="L605" s="4" t="s">
        <v>825</v>
      </c>
      <c r="M605" s="8">
        <f t="shared" si="9"/>
        <v>0</v>
      </c>
      <c r="N605" t="str" cm="1">
        <f t="array" ref="N605">IFERROR(INDEX(Water!$C$4:$C$47,MATCH(C605,Water!$A$4:$A$47,0),), "")</f>
        <v>Enhancing resilience to low probability high consequence events (water)</v>
      </c>
    </row>
    <row r="606" spans="1:14">
      <c r="A606" t="s">
        <v>274</v>
      </c>
      <c r="B606" t="s">
        <v>1072</v>
      </c>
      <c r="C606" t="s">
        <v>1020</v>
      </c>
      <c r="D606" t="s">
        <v>300</v>
      </c>
      <c r="E606" t="s">
        <v>933</v>
      </c>
      <c r="F606" s="4">
        <v>0</v>
      </c>
      <c r="G606" s="4">
        <v>0</v>
      </c>
      <c r="H606" s="4" t="s">
        <v>825</v>
      </c>
      <c r="I606" s="4" t="s">
        <v>825</v>
      </c>
      <c r="J606" s="4" t="s">
        <v>825</v>
      </c>
      <c r="K606" s="4" t="s">
        <v>825</v>
      </c>
      <c r="L606" s="4" t="s">
        <v>825</v>
      </c>
      <c r="M606" s="8">
        <f t="shared" si="9"/>
        <v>0</v>
      </c>
      <c r="N606" t="str" cm="1">
        <f t="array" ref="N606">IFERROR(INDEX(Water!$C$4:$C$47,MATCH(C606,Water!$A$4:$A$47,0),), "")</f>
        <v>Security - SEMD (water)</v>
      </c>
    </row>
    <row r="607" spans="1:14">
      <c r="A607" t="s">
        <v>274</v>
      </c>
      <c r="B607" t="s">
        <v>1073</v>
      </c>
      <c r="C607" t="s">
        <v>1022</v>
      </c>
      <c r="D607" t="s">
        <v>300</v>
      </c>
      <c r="E607" t="s">
        <v>933</v>
      </c>
      <c r="F607" s="4">
        <v>0</v>
      </c>
      <c r="G607" s="4">
        <v>0</v>
      </c>
      <c r="H607" s="4" t="s">
        <v>825</v>
      </c>
      <c r="I607" s="4" t="s">
        <v>825</v>
      </c>
      <c r="J607" s="4" t="s">
        <v>825</v>
      </c>
      <c r="K607" s="4" t="s">
        <v>825</v>
      </c>
      <c r="L607" s="4" t="s">
        <v>825</v>
      </c>
      <c r="M607" s="8">
        <f t="shared" si="9"/>
        <v>0</v>
      </c>
      <c r="N607" t="str" cm="1">
        <f t="array" ref="N607">IFERROR(INDEX(Water!$C$4:$C$47,MATCH(C607,Water!$A$4:$A$47,0),), "")</f>
        <v>Security - Non-SEMD (water)</v>
      </c>
    </row>
    <row r="608" spans="1:14">
      <c r="A608" t="s">
        <v>274</v>
      </c>
      <c r="B608" t="s">
        <v>1074</v>
      </c>
      <c r="C608" t="s">
        <v>1024</v>
      </c>
      <c r="D608" t="s">
        <v>300</v>
      </c>
      <c r="E608" t="s">
        <v>933</v>
      </c>
      <c r="F608" s="4">
        <v>0</v>
      </c>
      <c r="G608" s="4">
        <v>0</v>
      </c>
      <c r="H608" s="4" t="s">
        <v>825</v>
      </c>
      <c r="I608" s="4" t="s">
        <v>825</v>
      </c>
      <c r="J608" s="4" t="s">
        <v>825</v>
      </c>
      <c r="K608" s="4" t="s">
        <v>825</v>
      </c>
      <c r="L608" s="4" t="s">
        <v>825</v>
      </c>
      <c r="M608" s="8">
        <f t="shared" si="9"/>
        <v>0</v>
      </c>
      <c r="N608" t="str" cm="1">
        <f t="array" ref="N608">IFERROR(INDEX(Water!$C$4:$C$47,MATCH(C608,Water!$A$4:$A$47,0),), "")</f>
        <v>N/A</v>
      </c>
    </row>
    <row r="609" spans="1:14">
      <c r="A609" t="s">
        <v>274</v>
      </c>
      <c r="B609" t="s">
        <v>1075</v>
      </c>
      <c r="C609" t="s">
        <v>1076</v>
      </c>
      <c r="D609" t="s">
        <v>300</v>
      </c>
      <c r="E609" t="s">
        <v>933</v>
      </c>
      <c r="F609" s="4">
        <v>0</v>
      </c>
      <c r="G609" s="4">
        <v>0</v>
      </c>
      <c r="H609" s="4" t="s">
        <v>825</v>
      </c>
      <c r="I609" s="4" t="s">
        <v>825</v>
      </c>
      <c r="J609" s="4" t="s">
        <v>825</v>
      </c>
      <c r="K609" s="4" t="s">
        <v>825</v>
      </c>
      <c r="L609" s="4" t="s">
        <v>825</v>
      </c>
      <c r="M609" s="8">
        <f t="shared" si="9"/>
        <v>0</v>
      </c>
      <c r="N609" t="str" cm="1">
        <f t="array" ref="N609">IFERROR(INDEX(Water!$C$4:$C$47,MATCH(C609,Water!$A$4:$A$47,0),), "")</f>
        <v/>
      </c>
    </row>
    <row r="610" spans="1:14">
      <c r="A610" t="s">
        <v>274</v>
      </c>
      <c r="B610" t="s">
        <v>1077</v>
      </c>
      <c r="C610" t="s">
        <v>1078</v>
      </c>
      <c r="D610" t="s">
        <v>300</v>
      </c>
      <c r="E610" t="s">
        <v>933</v>
      </c>
      <c r="F610" s="4">
        <v>0</v>
      </c>
      <c r="G610" s="4">
        <v>0</v>
      </c>
      <c r="H610" s="4" t="s">
        <v>825</v>
      </c>
      <c r="I610" s="4" t="s">
        <v>825</v>
      </c>
      <c r="J610" s="4" t="s">
        <v>825</v>
      </c>
      <c r="K610" s="4" t="s">
        <v>825</v>
      </c>
      <c r="L610" s="4" t="s">
        <v>825</v>
      </c>
      <c r="M610" s="8">
        <f t="shared" si="9"/>
        <v>0</v>
      </c>
      <c r="N610" t="str" cm="1">
        <f t="array" ref="N610">IFERROR(INDEX(Water!$C$4:$C$47,MATCH(C610,Water!$A$4:$A$47,0),), "")</f>
        <v/>
      </c>
    </row>
    <row r="611" spans="1:14">
      <c r="A611" t="s">
        <v>274</v>
      </c>
      <c r="B611" t="s">
        <v>1079</v>
      </c>
      <c r="C611" t="s">
        <v>1080</v>
      </c>
      <c r="D611" t="s">
        <v>300</v>
      </c>
      <c r="E611" t="s">
        <v>933</v>
      </c>
      <c r="F611" s="4">
        <v>0</v>
      </c>
      <c r="G611" s="4">
        <v>0</v>
      </c>
      <c r="H611" s="4" t="s">
        <v>825</v>
      </c>
      <c r="I611" s="4" t="s">
        <v>825</v>
      </c>
      <c r="J611" s="4" t="s">
        <v>825</v>
      </c>
      <c r="K611" s="4" t="s">
        <v>825</v>
      </c>
      <c r="L611" s="4" t="s">
        <v>825</v>
      </c>
      <c r="M611" s="8">
        <f t="shared" si="9"/>
        <v>0</v>
      </c>
      <c r="N611" t="str" cm="1">
        <f t="array" ref="N611">IFERROR(INDEX(Water!$C$4:$C$47,MATCH(C611,Water!$A$4:$A$47,0),), "")</f>
        <v/>
      </c>
    </row>
    <row r="612" spans="1:14">
      <c r="A612" t="s">
        <v>274</v>
      </c>
      <c r="B612" t="s">
        <v>1081</v>
      </c>
      <c r="C612" t="s">
        <v>1082</v>
      </c>
      <c r="D612" t="s">
        <v>300</v>
      </c>
      <c r="E612" t="s">
        <v>933</v>
      </c>
      <c r="F612" s="4">
        <v>0</v>
      </c>
      <c r="G612" s="4">
        <v>0</v>
      </c>
      <c r="H612" s="4" t="s">
        <v>825</v>
      </c>
      <c r="I612" s="4" t="s">
        <v>825</v>
      </c>
      <c r="J612" s="4" t="s">
        <v>825</v>
      </c>
      <c r="K612" s="4" t="s">
        <v>825</v>
      </c>
      <c r="L612" s="4" t="s">
        <v>825</v>
      </c>
      <c r="M612" s="8">
        <f t="shared" si="9"/>
        <v>0</v>
      </c>
      <c r="N612" t="str" cm="1">
        <f t="array" ref="N612">IFERROR(INDEX(Water!$C$4:$C$47,MATCH(C612,Water!$A$4:$A$47,0),), "")</f>
        <v/>
      </c>
    </row>
    <row r="613" spans="1:14">
      <c r="A613" t="s">
        <v>274</v>
      </c>
      <c r="B613" t="s">
        <v>1083</v>
      </c>
      <c r="C613" t="s">
        <v>1084</v>
      </c>
      <c r="D613" t="s">
        <v>300</v>
      </c>
      <c r="E613" t="s">
        <v>933</v>
      </c>
      <c r="F613" s="4">
        <v>0</v>
      </c>
      <c r="G613" s="4">
        <v>0</v>
      </c>
      <c r="H613" s="4" t="s">
        <v>825</v>
      </c>
      <c r="I613" s="4" t="s">
        <v>825</v>
      </c>
      <c r="J613" s="4" t="s">
        <v>825</v>
      </c>
      <c r="K613" s="4" t="s">
        <v>825</v>
      </c>
      <c r="L613" s="4" t="s">
        <v>825</v>
      </c>
      <c r="M613" s="8">
        <f t="shared" si="9"/>
        <v>0</v>
      </c>
      <c r="N613" t="str" cm="1">
        <f t="array" ref="N613">IFERROR(INDEX(Water!$C$4:$C$47,MATCH(C613,Water!$A$4:$A$47,0),), "")</f>
        <v/>
      </c>
    </row>
    <row r="614" spans="1:14">
      <c r="A614" t="s">
        <v>274</v>
      </c>
      <c r="B614" t="s">
        <v>1085</v>
      </c>
      <c r="C614" t="s">
        <v>1086</v>
      </c>
      <c r="D614" t="s">
        <v>300</v>
      </c>
      <c r="E614" t="s">
        <v>933</v>
      </c>
      <c r="F614" s="4">
        <v>0</v>
      </c>
      <c r="G614" s="4">
        <v>0</v>
      </c>
      <c r="H614" s="4" t="s">
        <v>825</v>
      </c>
      <c r="I614" s="4" t="s">
        <v>825</v>
      </c>
      <c r="J614" s="4" t="s">
        <v>825</v>
      </c>
      <c r="K614" s="4" t="s">
        <v>825</v>
      </c>
      <c r="L614" s="4" t="s">
        <v>825</v>
      </c>
      <c r="M614" s="8">
        <f t="shared" si="9"/>
        <v>0</v>
      </c>
      <c r="N614" t="str" cm="1">
        <f t="array" ref="N614">IFERROR(INDEX(Water!$C$4:$C$47,MATCH(C614,Water!$A$4:$A$47,0),), "")</f>
        <v/>
      </c>
    </row>
    <row r="615" spans="1:14">
      <c r="A615" t="s">
        <v>274</v>
      </c>
      <c r="B615" t="s">
        <v>1087</v>
      </c>
      <c r="C615" t="s">
        <v>1088</v>
      </c>
      <c r="D615" t="s">
        <v>300</v>
      </c>
      <c r="E615" t="s">
        <v>933</v>
      </c>
      <c r="F615" s="4">
        <v>0</v>
      </c>
      <c r="G615" s="4">
        <v>0</v>
      </c>
      <c r="H615" s="4" t="s">
        <v>825</v>
      </c>
      <c r="I615" s="4" t="s">
        <v>825</v>
      </c>
      <c r="J615" s="4" t="s">
        <v>825</v>
      </c>
      <c r="K615" s="4" t="s">
        <v>825</v>
      </c>
      <c r="L615" s="4" t="s">
        <v>825</v>
      </c>
      <c r="M615" s="8">
        <f t="shared" si="9"/>
        <v>0</v>
      </c>
      <c r="N615" t="str" cm="1">
        <f t="array" ref="N615">IFERROR(INDEX(Water!$C$4:$C$47,MATCH(C615,Water!$A$4:$A$47,0),), "")</f>
        <v/>
      </c>
    </row>
    <row r="616" spans="1:14">
      <c r="A616" t="s">
        <v>274</v>
      </c>
      <c r="B616" t="s">
        <v>1089</v>
      </c>
      <c r="C616" t="s">
        <v>1090</v>
      </c>
      <c r="D616" t="s">
        <v>300</v>
      </c>
      <c r="E616" t="s">
        <v>933</v>
      </c>
      <c r="F616" s="4">
        <v>0</v>
      </c>
      <c r="G616" s="4">
        <v>0</v>
      </c>
      <c r="H616" s="4" t="s">
        <v>825</v>
      </c>
      <c r="I616" s="4" t="s">
        <v>825</v>
      </c>
      <c r="J616" s="4" t="s">
        <v>825</v>
      </c>
      <c r="K616" s="4" t="s">
        <v>825</v>
      </c>
      <c r="L616" s="4" t="s">
        <v>825</v>
      </c>
      <c r="M616" s="8">
        <f t="shared" si="9"/>
        <v>0</v>
      </c>
      <c r="N616" t="str" cm="1">
        <f t="array" ref="N616">IFERROR(INDEX(Water!$C$4:$C$47,MATCH(C616,Water!$A$4:$A$47,0),), "")</f>
        <v/>
      </c>
    </row>
    <row r="617" spans="1:14">
      <c r="A617" t="s">
        <v>274</v>
      </c>
      <c r="B617" t="s">
        <v>1091</v>
      </c>
      <c r="C617" t="s">
        <v>1092</v>
      </c>
      <c r="D617" t="s">
        <v>300</v>
      </c>
      <c r="E617" t="s">
        <v>933</v>
      </c>
      <c r="F617" s="4">
        <v>0</v>
      </c>
      <c r="G617" s="4">
        <v>0</v>
      </c>
      <c r="H617" s="4" t="s">
        <v>825</v>
      </c>
      <c r="I617" s="4" t="s">
        <v>825</v>
      </c>
      <c r="J617" s="4" t="s">
        <v>825</v>
      </c>
      <c r="K617" s="4" t="s">
        <v>825</v>
      </c>
      <c r="L617" s="4" t="s">
        <v>825</v>
      </c>
      <c r="M617" s="8">
        <f t="shared" si="9"/>
        <v>0</v>
      </c>
      <c r="N617" t="str" cm="1">
        <f t="array" ref="N617">IFERROR(INDEX(Water!$C$4:$C$47,MATCH(C617,Water!$A$4:$A$47,0),), "")</f>
        <v/>
      </c>
    </row>
    <row r="618" spans="1:14">
      <c r="A618" t="s">
        <v>274</v>
      </c>
      <c r="B618" t="s">
        <v>1093</v>
      </c>
      <c r="C618" t="s">
        <v>1094</v>
      </c>
      <c r="D618" t="s">
        <v>300</v>
      </c>
      <c r="E618" t="s">
        <v>933</v>
      </c>
      <c r="F618" s="4">
        <v>0</v>
      </c>
      <c r="G618" s="4">
        <v>0</v>
      </c>
      <c r="H618" s="4" t="s">
        <v>825</v>
      </c>
      <c r="I618" s="4" t="s">
        <v>825</v>
      </c>
      <c r="J618" s="4" t="s">
        <v>825</v>
      </c>
      <c r="K618" s="4" t="s">
        <v>825</v>
      </c>
      <c r="L618" s="4" t="s">
        <v>825</v>
      </c>
      <c r="M618" s="8">
        <f t="shared" si="9"/>
        <v>0</v>
      </c>
      <c r="N618" t="str" cm="1">
        <f t="array" ref="N618">IFERROR(INDEX(Water!$C$4:$C$47,MATCH(C618,Water!$A$4:$A$47,0),), "")</f>
        <v/>
      </c>
    </row>
    <row r="619" spans="1:14">
      <c r="A619" t="s">
        <v>274</v>
      </c>
      <c r="B619" t="s">
        <v>1095</v>
      </c>
      <c r="C619" t="s">
        <v>1096</v>
      </c>
      <c r="D619" t="s">
        <v>300</v>
      </c>
      <c r="E619" t="s">
        <v>933</v>
      </c>
      <c r="F619" s="4">
        <v>0</v>
      </c>
      <c r="G619" s="4">
        <v>0</v>
      </c>
      <c r="H619" s="4" t="s">
        <v>825</v>
      </c>
      <c r="I619" s="4" t="s">
        <v>825</v>
      </c>
      <c r="J619" s="4" t="s">
        <v>825</v>
      </c>
      <c r="K619" s="4" t="s">
        <v>825</v>
      </c>
      <c r="L619" s="4" t="s">
        <v>825</v>
      </c>
      <c r="M619" s="8">
        <f t="shared" si="9"/>
        <v>0</v>
      </c>
      <c r="N619" t="str" cm="1">
        <f t="array" ref="N619">IFERROR(INDEX(Water!$C$4:$C$47,MATCH(C619,Water!$A$4:$A$47,0),), "")</f>
        <v/>
      </c>
    </row>
    <row r="620" spans="1:14">
      <c r="A620" t="s">
        <v>274</v>
      </c>
      <c r="B620" t="s">
        <v>1097</v>
      </c>
      <c r="C620" t="s">
        <v>1098</v>
      </c>
      <c r="D620" t="s">
        <v>300</v>
      </c>
      <c r="E620" t="s">
        <v>933</v>
      </c>
      <c r="F620" s="4">
        <v>0</v>
      </c>
      <c r="G620" s="4">
        <v>0</v>
      </c>
      <c r="H620" s="4" t="s">
        <v>825</v>
      </c>
      <c r="I620" s="4" t="s">
        <v>825</v>
      </c>
      <c r="J620" s="4" t="s">
        <v>825</v>
      </c>
      <c r="K620" s="4" t="s">
        <v>825</v>
      </c>
      <c r="L620" s="4" t="s">
        <v>825</v>
      </c>
      <c r="M620" s="8">
        <f t="shared" si="9"/>
        <v>0</v>
      </c>
      <c r="N620" t="str" cm="1">
        <f t="array" ref="N620">IFERROR(INDEX(Water!$C$4:$C$47,MATCH(C620,Water!$A$4:$A$47,0),), "")</f>
        <v/>
      </c>
    </row>
    <row r="621" spans="1:14">
      <c r="A621" t="s">
        <v>274</v>
      </c>
      <c r="B621" t="s">
        <v>1099</v>
      </c>
      <c r="C621" t="s">
        <v>936</v>
      </c>
      <c r="D621" t="s">
        <v>300</v>
      </c>
      <c r="E621" t="s">
        <v>933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8">
        <f t="shared" si="9"/>
        <v>0</v>
      </c>
      <c r="N621" t="str" cm="1">
        <f t="array" ref="N621">IFERROR(INDEX(Water!$C$4:$C$47,MATCH(C621,Water!$A$4:$A$47,0),), "")</f>
        <v>Ecological improvements at abstractions (water)</v>
      </c>
    </row>
    <row r="622" spans="1:14">
      <c r="A622" t="s">
        <v>274</v>
      </c>
      <c r="B622" t="s">
        <v>1100</v>
      </c>
      <c r="C622" t="s">
        <v>938</v>
      </c>
      <c r="D622" t="s">
        <v>300</v>
      </c>
      <c r="E622" t="s">
        <v>933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8">
        <f t="shared" si="9"/>
        <v>0</v>
      </c>
      <c r="N622" t="str" cm="1">
        <f t="array" ref="N622">IFERROR(INDEX(Water!$C$4:$C$47,MATCH(C622,Water!$A$4:$A$47,0),), "")</f>
        <v>Eels Regulations (measures at intakes) (water)</v>
      </c>
    </row>
    <row r="623" spans="1:14">
      <c r="A623" t="s">
        <v>274</v>
      </c>
      <c r="B623" t="s">
        <v>1101</v>
      </c>
      <c r="C623" t="s">
        <v>940</v>
      </c>
      <c r="D623" t="s">
        <v>300</v>
      </c>
      <c r="E623" t="s">
        <v>933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8">
        <f t="shared" si="9"/>
        <v>0</v>
      </c>
      <c r="N623" t="str" cm="1">
        <f t="array" ref="N623">IFERROR(INDEX(Water!$C$4:$C$47,MATCH(C623,Water!$A$4:$A$47,0),), "")</f>
        <v>Eels Regulations (measures at intakes) (water)</v>
      </c>
    </row>
    <row r="624" spans="1:14">
      <c r="A624" t="s">
        <v>274</v>
      </c>
      <c r="B624" t="s">
        <v>1102</v>
      </c>
      <c r="C624" t="s">
        <v>942</v>
      </c>
      <c r="D624" t="s">
        <v>300</v>
      </c>
      <c r="E624" t="s">
        <v>933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8">
        <f t="shared" si="9"/>
        <v>0</v>
      </c>
      <c r="N624" t="str" cm="1">
        <f t="array" ref="N624">IFERROR(INDEX(Water!$C$4:$C$47,MATCH(C624,Water!$A$4:$A$47,0),), "")</f>
        <v>Invasive Non Native Species (water)</v>
      </c>
    </row>
    <row r="625" spans="1:14">
      <c r="A625" t="s">
        <v>274</v>
      </c>
      <c r="B625" t="s">
        <v>1103</v>
      </c>
      <c r="C625" t="s">
        <v>944</v>
      </c>
      <c r="D625" t="s">
        <v>300</v>
      </c>
      <c r="E625" t="s">
        <v>933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8">
        <f t="shared" si="9"/>
        <v>0</v>
      </c>
      <c r="N625" t="str" cm="1">
        <f t="array" ref="N625">IFERROR(INDEX(Water!$C$4:$C$47,MATCH(C625,Water!$A$4:$A$47,0),), "")</f>
        <v>Drinking Water Protected Areas (schemes) (water)</v>
      </c>
    </row>
    <row r="626" spans="1:14">
      <c r="A626" t="s">
        <v>274</v>
      </c>
      <c r="B626" t="s">
        <v>1104</v>
      </c>
      <c r="C626" t="s">
        <v>946</v>
      </c>
      <c r="D626" t="s">
        <v>300</v>
      </c>
      <c r="E626" t="s">
        <v>933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8">
        <f t="shared" si="9"/>
        <v>0</v>
      </c>
      <c r="N626" t="str" cm="1">
        <f t="array" ref="N626">IFERROR(INDEX(Water!$C$4:$C$47,MATCH(C626,Water!$A$4:$A$47,0),), "")</f>
        <v>Water Framework Directive measure (water)</v>
      </c>
    </row>
    <row r="627" spans="1:14">
      <c r="A627" t="s">
        <v>274</v>
      </c>
      <c r="B627" t="s">
        <v>1105</v>
      </c>
      <c r="C627" t="s">
        <v>948</v>
      </c>
      <c r="D627" t="s">
        <v>300</v>
      </c>
      <c r="E627" t="s">
        <v>933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8">
        <f t="shared" si="9"/>
        <v>0</v>
      </c>
      <c r="N627" t="str" cm="1">
        <f t="array" ref="N627">IFERROR(INDEX(Water!$C$4:$C$47,MATCH(C627,Water!$A$4:$A$47,0),), "")</f>
        <v>Ecological improvements at abstractions (water)</v>
      </c>
    </row>
    <row r="628" spans="1:14">
      <c r="A628" t="s">
        <v>274</v>
      </c>
      <c r="B628" t="s">
        <v>1106</v>
      </c>
      <c r="C628" t="s">
        <v>950</v>
      </c>
      <c r="D628" t="s">
        <v>300</v>
      </c>
      <c r="E628" t="s">
        <v>933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8">
        <f t="shared" si="9"/>
        <v>0</v>
      </c>
      <c r="N628" t="str" cm="1">
        <f t="array" ref="N628">IFERROR(INDEX(Water!$C$4:$C$47,MATCH(C628,Water!$A$4:$A$47,0),), "")</f>
        <v>N/A</v>
      </c>
    </row>
    <row r="629" spans="1:14">
      <c r="A629" t="s">
        <v>274</v>
      </c>
      <c r="B629" t="s">
        <v>1107</v>
      </c>
      <c r="C629" t="s">
        <v>952</v>
      </c>
      <c r="D629" t="s">
        <v>300</v>
      </c>
      <c r="E629" t="s">
        <v>933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8">
        <f t="shared" si="9"/>
        <v>0</v>
      </c>
      <c r="N629" t="str" cm="1">
        <f t="array" ref="N629">IFERROR(INDEX(Water!$C$4:$C$47,MATCH(C629,Water!$A$4:$A$47,0),), "")</f>
        <v>N/A</v>
      </c>
    </row>
    <row r="630" spans="1:14">
      <c r="A630" t="s">
        <v>274</v>
      </c>
      <c r="B630" t="s">
        <v>1108</v>
      </c>
      <c r="C630" t="s">
        <v>954</v>
      </c>
      <c r="D630" t="s">
        <v>300</v>
      </c>
      <c r="E630" t="s">
        <v>933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8">
        <f t="shared" si="9"/>
        <v>0</v>
      </c>
      <c r="N630" t="str" cm="1">
        <f t="array" ref="N630">IFERROR(INDEX(Water!$C$4:$C$47,MATCH(C630,Water!$A$4:$A$47,0),), "")</f>
        <v>Ignore as captured under 'Investigations total'</v>
      </c>
    </row>
    <row r="631" spans="1:14">
      <c r="A631" t="s">
        <v>274</v>
      </c>
      <c r="B631" t="s">
        <v>1109</v>
      </c>
      <c r="C631" t="s">
        <v>956</v>
      </c>
      <c r="D631" t="s">
        <v>300</v>
      </c>
      <c r="E631" t="s">
        <v>933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8">
        <f t="shared" si="9"/>
        <v>0</v>
      </c>
      <c r="N631" t="str" cm="1">
        <f t="array" ref="N631">IFERROR(INDEX(Water!$C$4:$C$47,MATCH(C631,Water!$A$4:$A$47,0),), "")</f>
        <v>Ignore as captured under 'Investigations total'</v>
      </c>
    </row>
    <row r="632" spans="1:14">
      <c r="A632" t="s">
        <v>274</v>
      </c>
      <c r="B632" t="s">
        <v>1110</v>
      </c>
      <c r="C632" t="s">
        <v>958</v>
      </c>
      <c r="D632" t="s">
        <v>300</v>
      </c>
      <c r="E632" t="s">
        <v>933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8">
        <f t="shared" si="9"/>
        <v>0</v>
      </c>
      <c r="N632" t="str" cm="1">
        <f t="array" ref="N632">IFERROR(INDEX(Water!$C$4:$C$47,MATCH(C632,Water!$A$4:$A$47,0),), "")</f>
        <v>Ignore as captured under 'Investigations total'</v>
      </c>
    </row>
    <row r="633" spans="1:14">
      <c r="A633" t="s">
        <v>274</v>
      </c>
      <c r="B633" t="s">
        <v>1111</v>
      </c>
      <c r="C633" t="s">
        <v>960</v>
      </c>
      <c r="D633" t="s">
        <v>300</v>
      </c>
      <c r="E633" t="s">
        <v>933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8">
        <f t="shared" si="9"/>
        <v>0</v>
      </c>
      <c r="N633" t="str" cm="1">
        <f t="array" ref="N633">IFERROR(INDEX(Water!$C$4:$C$47,MATCH(C633,Water!$A$4:$A$47,0),), "")</f>
        <v>Investigations (water)</v>
      </c>
    </row>
    <row r="634" spans="1:14">
      <c r="A634" t="s">
        <v>274</v>
      </c>
      <c r="B634" t="s">
        <v>1112</v>
      </c>
      <c r="C634" t="s">
        <v>962</v>
      </c>
      <c r="D634" t="s">
        <v>300</v>
      </c>
      <c r="E634" t="s">
        <v>933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8">
        <f t="shared" si="9"/>
        <v>0</v>
      </c>
      <c r="N634" t="str" cm="1">
        <f t="array" ref="N634">IFERROR(INDEX(Water!$C$4:$C$47,MATCH(C634,Water!$A$4:$A$47,0),), "")</f>
        <v/>
      </c>
    </row>
    <row r="635" spans="1:14">
      <c r="A635" t="s">
        <v>274</v>
      </c>
      <c r="B635" t="s">
        <v>1113</v>
      </c>
      <c r="C635" t="s">
        <v>964</v>
      </c>
      <c r="D635" t="s">
        <v>300</v>
      </c>
      <c r="E635" t="s">
        <v>933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8">
        <f t="shared" si="9"/>
        <v>0</v>
      </c>
      <c r="N635" t="str" cm="1">
        <f t="array" ref="N635">IFERROR(INDEX(Water!$C$4:$C$47,MATCH(C635,Water!$A$4:$A$47,0),), "")</f>
        <v>Supply-side improvements delivering benefits in 2020-2025 (water)</v>
      </c>
    </row>
    <row r="636" spans="1:14">
      <c r="A636" t="s">
        <v>274</v>
      </c>
      <c r="B636" t="s">
        <v>1114</v>
      </c>
      <c r="C636" t="s">
        <v>966</v>
      </c>
      <c r="D636" t="s">
        <v>300</v>
      </c>
      <c r="E636" t="s">
        <v>933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8">
        <f t="shared" si="9"/>
        <v>0</v>
      </c>
      <c r="N636" t="str" cm="1">
        <f t="array" ref="N636">IFERROR(INDEX(Water!$C$4:$C$47,MATCH(C636,Water!$A$4:$A$47,0),), "")</f>
        <v>Demand-side improvements delivering benefits in 2020-2025 (excl leakage and metering) (water)</v>
      </c>
    </row>
    <row r="637" spans="1:14">
      <c r="A637" t="s">
        <v>274</v>
      </c>
      <c r="B637" t="s">
        <v>1115</v>
      </c>
      <c r="C637" t="s">
        <v>968</v>
      </c>
      <c r="D637" t="s">
        <v>300</v>
      </c>
      <c r="E637" t="s">
        <v>933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8">
        <f t="shared" si="9"/>
        <v>0</v>
      </c>
      <c r="N637" t="str" cm="1">
        <f t="array" ref="N637">IFERROR(INDEX(Water!$C$4:$C$47,MATCH(C637,Water!$A$4:$A$47,0),), "")</f>
        <v>Leakage improvements delivering benefits in 2020-2025 (water)</v>
      </c>
    </row>
    <row r="638" spans="1:14">
      <c r="A638" t="s">
        <v>274</v>
      </c>
      <c r="B638" t="s">
        <v>1116</v>
      </c>
      <c r="C638" t="s">
        <v>970</v>
      </c>
      <c r="D638" t="s">
        <v>300</v>
      </c>
      <c r="E638" t="s">
        <v>933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8">
        <f t="shared" si="9"/>
        <v>0</v>
      </c>
      <c r="N638" t="str" cm="1">
        <f t="array" ref="N638">IFERROR(INDEX(Water!$C$4:$C$47,MATCH(C638,Water!$A$4:$A$47,0),), "")</f>
        <v>Internal interconnectors delivering benefits in 2020-2025 (water)</v>
      </c>
    </row>
    <row r="639" spans="1:14">
      <c r="A639" t="s">
        <v>274</v>
      </c>
      <c r="B639" t="s">
        <v>1117</v>
      </c>
      <c r="C639" t="s">
        <v>972</v>
      </c>
      <c r="D639" t="s">
        <v>300</v>
      </c>
      <c r="E639" t="s">
        <v>933</v>
      </c>
      <c r="F639" s="4">
        <v>0</v>
      </c>
      <c r="G639" s="4">
        <v>0</v>
      </c>
      <c r="H639" s="15">
        <v>0</v>
      </c>
      <c r="I639" s="15">
        <v>0</v>
      </c>
      <c r="J639" s="15">
        <v>0</v>
      </c>
      <c r="K639" s="15">
        <v>0</v>
      </c>
      <c r="L639" s="15">
        <v>0</v>
      </c>
      <c r="M639" s="8">
        <f t="shared" si="9"/>
        <v>0</v>
      </c>
      <c r="N639" t="str" cm="1">
        <f t="array" ref="N639">IFERROR(INDEX(Water!$C$4:$C$47,MATCH(C639,Water!$A$4:$A$47,0),), "")</f>
        <v>Supply demand balance improvements delivering benefits starting from 2026 (water)</v>
      </c>
    </row>
    <row r="640" spans="1:14">
      <c r="A640" t="s">
        <v>274</v>
      </c>
      <c r="B640" t="s">
        <v>1118</v>
      </c>
      <c r="C640" t="s">
        <v>976</v>
      </c>
      <c r="D640" t="s">
        <v>300</v>
      </c>
      <c r="E640" t="s">
        <v>933</v>
      </c>
      <c r="F640" s="4">
        <v>0</v>
      </c>
      <c r="G640" s="4">
        <v>0</v>
      </c>
      <c r="H640" s="15">
        <v>0</v>
      </c>
      <c r="I640" s="15">
        <v>0</v>
      </c>
      <c r="J640" s="15">
        <v>0</v>
      </c>
      <c r="K640" s="15">
        <v>0</v>
      </c>
      <c r="L640" s="15">
        <v>0</v>
      </c>
      <c r="M640" s="8">
        <f t="shared" si="9"/>
        <v>0</v>
      </c>
      <c r="N640" t="str" cm="1">
        <f t="array" ref="N640">IFERROR(INDEX(Water!$C$4:$C$47,MATCH(C640,Water!$A$4:$A$47,0),), "")</f>
        <v/>
      </c>
    </row>
    <row r="641" spans="1:14">
      <c r="A641" t="s">
        <v>274</v>
      </c>
      <c r="B641" t="s">
        <v>1119</v>
      </c>
      <c r="C641" t="s">
        <v>978</v>
      </c>
      <c r="D641" t="s">
        <v>300</v>
      </c>
      <c r="E641" t="s">
        <v>933</v>
      </c>
      <c r="F641" s="4">
        <v>0</v>
      </c>
      <c r="G641" s="4">
        <v>0</v>
      </c>
      <c r="H641" s="15">
        <v>0</v>
      </c>
      <c r="I641" s="15">
        <v>0</v>
      </c>
      <c r="J641" s="15">
        <v>0</v>
      </c>
      <c r="K641" s="15">
        <v>0</v>
      </c>
      <c r="L641" s="15">
        <v>0</v>
      </c>
      <c r="M641" s="8">
        <f t="shared" si="9"/>
        <v>0</v>
      </c>
      <c r="N641" t="str" cm="1">
        <f t="array" ref="N641">IFERROR(INDEX(Water!$C$4:$C$47,MATCH(C641,Water!$A$4:$A$47,0),), "")</f>
        <v>Ignore as captured under 'Total metering expenditure'</v>
      </c>
    </row>
    <row r="642" spans="1:14">
      <c r="A642" t="s">
        <v>274</v>
      </c>
      <c r="B642" t="s">
        <v>1120</v>
      </c>
      <c r="C642" t="s">
        <v>980</v>
      </c>
      <c r="D642" t="s">
        <v>300</v>
      </c>
      <c r="E642" t="s">
        <v>933</v>
      </c>
      <c r="F642" s="4">
        <v>0</v>
      </c>
      <c r="G642" s="4">
        <v>0</v>
      </c>
      <c r="H642" s="15">
        <v>0</v>
      </c>
      <c r="I642" s="15">
        <v>0</v>
      </c>
      <c r="J642" s="15">
        <v>0</v>
      </c>
      <c r="K642" s="15">
        <v>0</v>
      </c>
      <c r="L642" s="15">
        <v>0</v>
      </c>
      <c r="M642" s="8">
        <f t="shared" si="9"/>
        <v>0</v>
      </c>
      <c r="N642" t="str" cm="1">
        <f t="array" ref="N642">IFERROR(INDEX(Water!$C$4:$C$47,MATCH(C642,Water!$A$4:$A$47,0),), "")</f>
        <v>Ignore as captured under 'Total metering expenditure'</v>
      </c>
    </row>
    <row r="643" spans="1:14">
      <c r="A643" t="s">
        <v>274</v>
      </c>
      <c r="B643" t="s">
        <v>1121</v>
      </c>
      <c r="C643" t="s">
        <v>982</v>
      </c>
      <c r="D643" t="s">
        <v>300</v>
      </c>
      <c r="E643" t="s">
        <v>933</v>
      </c>
      <c r="F643" s="4">
        <v>0</v>
      </c>
      <c r="G643" s="4">
        <v>0</v>
      </c>
      <c r="H643" s="15">
        <v>0</v>
      </c>
      <c r="I643" s="15">
        <v>0</v>
      </c>
      <c r="J643" s="15">
        <v>0</v>
      </c>
      <c r="K643" s="15">
        <v>0</v>
      </c>
      <c r="L643" s="15">
        <v>0</v>
      </c>
      <c r="M643" s="8">
        <f t="shared" ref="M643:M705" si="10">SUM(G643)</f>
        <v>0</v>
      </c>
      <c r="N643" t="str" cm="1">
        <f t="array" ref="N643">IFERROR(INDEX(Water!$C$4:$C$47,MATCH(C643,Water!$A$4:$A$47,0),), "")</f>
        <v>Ignore as captured under 'Total metering expenditure'</v>
      </c>
    </row>
    <row r="644" spans="1:14">
      <c r="A644" t="s">
        <v>274</v>
      </c>
      <c r="B644" t="s">
        <v>1122</v>
      </c>
      <c r="C644" t="s">
        <v>984</v>
      </c>
      <c r="D644" t="s">
        <v>300</v>
      </c>
      <c r="E644" t="s">
        <v>933</v>
      </c>
      <c r="F644" s="4">
        <v>0</v>
      </c>
      <c r="G644" s="4">
        <v>0</v>
      </c>
      <c r="H644" s="15">
        <v>0</v>
      </c>
      <c r="I644" s="15">
        <v>0</v>
      </c>
      <c r="J644" s="15">
        <v>0</v>
      </c>
      <c r="K644" s="15">
        <v>0</v>
      </c>
      <c r="L644" s="15">
        <v>0</v>
      </c>
      <c r="M644" s="8">
        <f t="shared" si="10"/>
        <v>0</v>
      </c>
      <c r="N644" t="str" cm="1">
        <f t="array" ref="N644">IFERROR(INDEX(Water!$C$4:$C$47,MATCH(C644,Water!$A$4:$A$47,0),), "")</f>
        <v>Ignore as captured under 'Total metering expenditure'</v>
      </c>
    </row>
    <row r="645" spans="1:14">
      <c r="A645" t="s">
        <v>274</v>
      </c>
      <c r="B645" t="s">
        <v>1123</v>
      </c>
      <c r="C645" t="s">
        <v>986</v>
      </c>
      <c r="D645" t="s">
        <v>300</v>
      </c>
      <c r="E645" t="s">
        <v>933</v>
      </c>
      <c r="F645" s="4">
        <v>7.8470475083798896E-2</v>
      </c>
      <c r="G645" s="4">
        <v>2.88656375444666</v>
      </c>
      <c r="H645" s="15">
        <v>0</v>
      </c>
      <c r="I645" s="15">
        <v>0</v>
      </c>
      <c r="J645" s="15">
        <v>0</v>
      </c>
      <c r="K645" s="15">
        <v>0</v>
      </c>
      <c r="L645" s="15">
        <v>0</v>
      </c>
      <c r="M645" s="8">
        <f t="shared" si="10"/>
        <v>2.88656375444666</v>
      </c>
      <c r="N645" t="str" cm="1">
        <f t="array" ref="N645">IFERROR(INDEX(Water!$C$4:$C$47,MATCH(C645,Water!$A$4:$A$47,0),), "")</f>
        <v>Ignore as captured under 'Total metering expenditure'</v>
      </c>
    </row>
    <row r="646" spans="1:14">
      <c r="A646" t="s">
        <v>274</v>
      </c>
      <c r="B646" t="s">
        <v>1124</v>
      </c>
      <c r="C646" t="s">
        <v>988</v>
      </c>
      <c r="D646" t="s">
        <v>300</v>
      </c>
      <c r="E646" t="s">
        <v>933</v>
      </c>
      <c r="F646" s="4">
        <v>3.65686310614525E-2</v>
      </c>
      <c r="G646" s="4">
        <v>1.34565843151333</v>
      </c>
      <c r="H646" s="15">
        <v>0</v>
      </c>
      <c r="I646" s="15">
        <v>0</v>
      </c>
      <c r="J646" s="15">
        <v>0</v>
      </c>
      <c r="K646" s="15">
        <v>0</v>
      </c>
      <c r="L646" s="15">
        <v>0</v>
      </c>
      <c r="M646" s="8">
        <f t="shared" si="10"/>
        <v>1.34565843151333</v>
      </c>
      <c r="N646" t="str" cm="1">
        <f t="array" ref="N646">IFERROR(INDEX(Water!$C$4:$C$47,MATCH(C646,Water!$A$4:$A$47,0),), "")</f>
        <v>Ignore as captured under 'Total metering expenditure'</v>
      </c>
    </row>
    <row r="647" spans="1:14">
      <c r="A647" t="s">
        <v>274</v>
      </c>
      <c r="B647" t="s">
        <v>1125</v>
      </c>
      <c r="C647" t="s">
        <v>990</v>
      </c>
      <c r="D647" t="s">
        <v>300</v>
      </c>
      <c r="E647" t="s">
        <v>933</v>
      </c>
      <c r="F647" s="4">
        <v>0</v>
      </c>
      <c r="G647" s="4">
        <v>0</v>
      </c>
      <c r="H647" s="15">
        <v>0</v>
      </c>
      <c r="I647" s="15">
        <v>0</v>
      </c>
      <c r="J647" s="15">
        <v>0</v>
      </c>
      <c r="K647" s="15">
        <v>0</v>
      </c>
      <c r="L647" s="15">
        <v>0</v>
      </c>
      <c r="M647" s="8">
        <f t="shared" si="10"/>
        <v>0</v>
      </c>
      <c r="N647" t="str" cm="1">
        <f t="array" ref="N647">IFERROR(INDEX(Water!$C$4:$C$47,MATCH(C647,Water!$A$4:$A$47,0),), "")</f>
        <v>Ignore as captured under 'Total metering expenditure'</v>
      </c>
    </row>
    <row r="648" spans="1:14">
      <c r="A648" t="s">
        <v>274</v>
      </c>
      <c r="B648" t="s">
        <v>1126</v>
      </c>
      <c r="C648" t="s">
        <v>992</v>
      </c>
      <c r="D648" t="s">
        <v>300</v>
      </c>
      <c r="E648" t="s">
        <v>933</v>
      </c>
      <c r="F648" s="4">
        <v>1.7648044692737399E-3</v>
      </c>
      <c r="G648" s="4">
        <v>6.4614079174961703E-2</v>
      </c>
      <c r="H648" s="15">
        <v>0</v>
      </c>
      <c r="I648" s="15">
        <v>0</v>
      </c>
      <c r="J648" s="15">
        <v>0</v>
      </c>
      <c r="K648" s="15">
        <v>0</v>
      </c>
      <c r="L648" s="15">
        <v>0</v>
      </c>
      <c r="M648" s="8">
        <f t="shared" si="10"/>
        <v>6.4614079174961703E-2</v>
      </c>
      <c r="N648" t="str" cm="1">
        <f t="array" ref="N648">IFERROR(INDEX(Water!$C$4:$C$47,MATCH(C648,Water!$A$4:$A$47,0),), "")</f>
        <v>Ignore as captured under 'Total metering expenditure'</v>
      </c>
    </row>
    <row r="649" spans="1:14">
      <c r="A649" t="s">
        <v>274</v>
      </c>
      <c r="B649" t="s">
        <v>1127</v>
      </c>
      <c r="C649" t="s">
        <v>994</v>
      </c>
      <c r="D649" t="s">
        <v>300</v>
      </c>
      <c r="E649" t="s">
        <v>933</v>
      </c>
      <c r="F649" s="4">
        <v>0</v>
      </c>
      <c r="G649" s="4">
        <v>7.1637348650500999E-3</v>
      </c>
      <c r="H649" s="15">
        <v>0</v>
      </c>
      <c r="I649" s="15">
        <v>0</v>
      </c>
      <c r="J649" s="15">
        <v>0</v>
      </c>
      <c r="K649" s="15">
        <v>0</v>
      </c>
      <c r="L649" s="15">
        <v>0</v>
      </c>
      <c r="M649" s="8">
        <f t="shared" si="10"/>
        <v>7.1637348650500999E-3</v>
      </c>
      <c r="N649" t="str" cm="1">
        <f t="array" ref="N649">IFERROR(INDEX(Water!$C$4:$C$47,MATCH(C649,Water!$A$4:$A$47,0),), "")</f>
        <v>Ignore as captured under 'Total metering expenditure'</v>
      </c>
    </row>
    <row r="650" spans="1:14">
      <c r="A650" t="s">
        <v>274</v>
      </c>
      <c r="B650" t="s">
        <v>1128</v>
      </c>
      <c r="C650" t="s">
        <v>996</v>
      </c>
      <c r="D650" t="s">
        <v>300</v>
      </c>
      <c r="E650" t="s">
        <v>933</v>
      </c>
      <c r="F650" s="4">
        <v>0</v>
      </c>
      <c r="G650" s="4">
        <v>0</v>
      </c>
      <c r="H650" s="15">
        <v>0</v>
      </c>
      <c r="I650" s="15">
        <v>0</v>
      </c>
      <c r="J650" s="15">
        <v>0</v>
      </c>
      <c r="K650" s="15">
        <v>0</v>
      </c>
      <c r="L650" s="15">
        <v>0</v>
      </c>
      <c r="M650" s="8">
        <f t="shared" si="10"/>
        <v>0</v>
      </c>
      <c r="N650" t="str" cm="1">
        <f t="array" ref="N650">IFERROR(INDEX(Water!$C$4:$C$47,MATCH(C650,Water!$A$4:$A$47,0),), "")</f>
        <v>Ignore as captured under 'Total metering expenditure'</v>
      </c>
    </row>
    <row r="651" spans="1:14">
      <c r="A651" t="s">
        <v>274</v>
      </c>
      <c r="B651" t="s">
        <v>1129</v>
      </c>
      <c r="C651" t="s">
        <v>998</v>
      </c>
      <c r="D651" t="s">
        <v>300</v>
      </c>
      <c r="E651" t="s">
        <v>933</v>
      </c>
      <c r="F651" s="4">
        <v>0.11680391061452509</v>
      </c>
      <c r="G651" s="4">
        <v>4.3040000000000012</v>
      </c>
      <c r="H651" s="15">
        <v>0</v>
      </c>
      <c r="I651" s="15">
        <v>0</v>
      </c>
      <c r="J651" s="15">
        <v>0</v>
      </c>
      <c r="K651" s="15">
        <v>0</v>
      </c>
      <c r="L651" s="15">
        <v>0</v>
      </c>
      <c r="M651" s="8">
        <f t="shared" si="10"/>
        <v>4.3040000000000012</v>
      </c>
      <c r="N651" t="str" cm="1">
        <f t="array" ref="N651">IFERROR(INDEX(Water!$C$4:$C$47,MATCH(C651,Water!$A$4:$A$47,0),), "")</f>
        <v>Total metering expenditure  (water)</v>
      </c>
    </row>
    <row r="652" spans="1:14">
      <c r="A652" t="s">
        <v>274</v>
      </c>
      <c r="B652" t="s">
        <v>1130</v>
      </c>
      <c r="C652" t="s">
        <v>1000</v>
      </c>
      <c r="D652" t="s">
        <v>300</v>
      </c>
      <c r="E652" t="s">
        <v>933</v>
      </c>
      <c r="F652" s="4">
        <v>0</v>
      </c>
      <c r="G652" s="4">
        <v>0</v>
      </c>
      <c r="H652" s="15">
        <v>0</v>
      </c>
      <c r="I652" s="15">
        <v>0</v>
      </c>
      <c r="J652" s="15">
        <v>0</v>
      </c>
      <c r="K652" s="15">
        <v>0</v>
      </c>
      <c r="L652" s="15">
        <v>0</v>
      </c>
      <c r="M652" s="8">
        <f t="shared" si="10"/>
        <v>0</v>
      </c>
      <c r="N652" t="str" cm="1">
        <f t="array" ref="N652">IFERROR(INDEX(Water!$C$4:$C$47,MATCH(C652,Water!$A$4:$A$47,0),), "")</f>
        <v>Improvments to taste, odour and colour (water)</v>
      </c>
    </row>
    <row r="653" spans="1:14">
      <c r="A653" t="s">
        <v>274</v>
      </c>
      <c r="B653" t="s">
        <v>1131</v>
      </c>
      <c r="C653" t="s">
        <v>1002</v>
      </c>
      <c r="D653" t="s">
        <v>300</v>
      </c>
      <c r="E653" t="s">
        <v>933</v>
      </c>
      <c r="F653" s="4">
        <v>0</v>
      </c>
      <c r="G653" s="4">
        <v>0</v>
      </c>
      <c r="H653" s="15">
        <v>0</v>
      </c>
      <c r="I653" s="15">
        <v>0</v>
      </c>
      <c r="J653" s="15">
        <v>0</v>
      </c>
      <c r="K653" s="15">
        <v>0</v>
      </c>
      <c r="L653" s="15">
        <v>0</v>
      </c>
      <c r="M653" s="8">
        <f t="shared" si="10"/>
        <v>0</v>
      </c>
      <c r="N653" t="str" cm="1">
        <f t="array" ref="N653">IFERROR(INDEX(Water!$C$4:$C$47,MATCH(C653,Water!$A$4:$A$47,0),), "")</f>
        <v>Improvments to taste, odour and colour (water)</v>
      </c>
    </row>
    <row r="654" spans="1:14">
      <c r="A654" t="s">
        <v>274</v>
      </c>
      <c r="B654" t="s">
        <v>1132</v>
      </c>
      <c r="C654" t="s">
        <v>1004</v>
      </c>
      <c r="D654" t="s">
        <v>300</v>
      </c>
      <c r="E654" t="s">
        <v>933</v>
      </c>
      <c r="F654" s="4">
        <v>0</v>
      </c>
      <c r="G654" s="4">
        <v>0</v>
      </c>
      <c r="H654" s="15">
        <v>0</v>
      </c>
      <c r="I654" s="15">
        <v>0</v>
      </c>
      <c r="J654" s="15">
        <v>0</v>
      </c>
      <c r="K654" s="15">
        <v>0</v>
      </c>
      <c r="L654" s="15">
        <v>0</v>
      </c>
      <c r="M654" s="8">
        <f t="shared" si="10"/>
        <v>0</v>
      </c>
      <c r="N654" t="str" cm="1">
        <f t="array" ref="N654">IFERROR(INDEX(Water!$C$4:$C$47,MATCH(C654,Water!$A$4:$A$47,0),), "")</f>
        <v>Addressing raw water deterioration (total) (water)</v>
      </c>
    </row>
    <row r="655" spans="1:14">
      <c r="A655" t="s">
        <v>274</v>
      </c>
      <c r="B655" t="s">
        <v>1133</v>
      </c>
      <c r="C655" t="s">
        <v>1006</v>
      </c>
      <c r="D655" t="s">
        <v>300</v>
      </c>
      <c r="E655" t="s">
        <v>933</v>
      </c>
      <c r="F655" s="4">
        <v>0</v>
      </c>
      <c r="G655" s="4">
        <v>0</v>
      </c>
      <c r="H655" s="15">
        <v>0</v>
      </c>
      <c r="I655" s="15">
        <v>0</v>
      </c>
      <c r="J655" s="15">
        <v>0</v>
      </c>
      <c r="K655" s="15">
        <v>0</v>
      </c>
      <c r="L655" s="15">
        <v>0</v>
      </c>
      <c r="M655" s="8">
        <f t="shared" si="10"/>
        <v>0</v>
      </c>
      <c r="N655" t="str" cm="1">
        <f t="array" ref="N655">IFERROR(INDEX(Water!$C$4:$C$47,MATCH(C655,Water!$A$4:$A$47,0),), "")</f>
        <v>Addressing raw water deterioration (total) (water)</v>
      </c>
    </row>
    <row r="656" spans="1:14">
      <c r="A656" t="s">
        <v>274</v>
      </c>
      <c r="B656" t="s">
        <v>1134</v>
      </c>
      <c r="C656" t="s">
        <v>1008</v>
      </c>
      <c r="D656" t="s">
        <v>300</v>
      </c>
      <c r="E656" t="s">
        <v>933</v>
      </c>
      <c r="F656" s="4">
        <v>0</v>
      </c>
      <c r="G656" s="4">
        <v>0</v>
      </c>
      <c r="H656" s="15">
        <v>0</v>
      </c>
      <c r="I656" s="15">
        <v>0</v>
      </c>
      <c r="J656" s="15">
        <v>0</v>
      </c>
      <c r="K656" s="15">
        <v>0</v>
      </c>
      <c r="L656" s="15">
        <v>0</v>
      </c>
      <c r="M656" s="8">
        <f t="shared" si="10"/>
        <v>0</v>
      </c>
      <c r="N656" t="str" cm="1">
        <f t="array" ref="N656">IFERROR(INDEX(Water!$C$4:$C$47,MATCH(C656,Water!$A$4:$A$47,0),), "")</f>
        <v>Meeting lead standards (Total) (water)</v>
      </c>
    </row>
    <row r="657" spans="1:14">
      <c r="A657" t="s">
        <v>274</v>
      </c>
      <c r="B657" t="s">
        <v>1135</v>
      </c>
      <c r="C657" t="s">
        <v>1067</v>
      </c>
      <c r="D657" t="s">
        <v>300</v>
      </c>
      <c r="E657" t="s">
        <v>933</v>
      </c>
      <c r="F657" s="4">
        <v>0</v>
      </c>
      <c r="G657" s="4">
        <v>0</v>
      </c>
      <c r="H657" s="15">
        <v>0</v>
      </c>
      <c r="I657" s="15">
        <v>0</v>
      </c>
      <c r="J657" s="15">
        <v>0</v>
      </c>
      <c r="K657" s="15">
        <v>0</v>
      </c>
      <c r="L657" s="15">
        <v>0</v>
      </c>
      <c r="M657" s="8">
        <f t="shared" si="10"/>
        <v>0</v>
      </c>
      <c r="N657" t="str" cm="1">
        <f t="array" ref="N657">IFERROR(INDEX(Water!$C$4:$C$47,MATCH(C657,Water!$A$4:$A$47,0),), "")</f>
        <v/>
      </c>
    </row>
    <row r="658" spans="1:14">
      <c r="A658" t="s">
        <v>274</v>
      </c>
      <c r="B658" t="s">
        <v>1136</v>
      </c>
      <c r="C658" t="s">
        <v>1012</v>
      </c>
      <c r="D658" t="s">
        <v>300</v>
      </c>
      <c r="E658" t="s">
        <v>933</v>
      </c>
      <c r="F658" s="4">
        <v>0</v>
      </c>
      <c r="G658" s="4">
        <v>0</v>
      </c>
      <c r="H658" s="15">
        <v>0</v>
      </c>
      <c r="I658" s="15">
        <v>0</v>
      </c>
      <c r="J658" s="15">
        <v>0</v>
      </c>
      <c r="K658" s="15">
        <v>0</v>
      </c>
      <c r="L658" s="15">
        <v>0</v>
      </c>
      <c r="M658" s="8">
        <f t="shared" si="10"/>
        <v>0</v>
      </c>
      <c r="N658" t="str" cm="1">
        <f t="array" ref="N658">IFERROR(INDEX(Water!$C$4:$C$47,MATCH(C658,Water!$A$4:$A$47,0),), "")</f>
        <v>Meeting lead standards (Total) (water)</v>
      </c>
    </row>
    <row r="659" spans="1:14">
      <c r="A659" t="s">
        <v>274</v>
      </c>
      <c r="B659" t="s">
        <v>1137</v>
      </c>
      <c r="C659" t="s">
        <v>1014</v>
      </c>
      <c r="D659" t="s">
        <v>300</v>
      </c>
      <c r="E659" t="s">
        <v>933</v>
      </c>
      <c r="F659" s="4">
        <v>0</v>
      </c>
      <c r="G659" s="4">
        <v>0</v>
      </c>
      <c r="H659" s="15">
        <v>0</v>
      </c>
      <c r="I659" s="15">
        <v>0</v>
      </c>
      <c r="J659" s="15">
        <v>0</v>
      </c>
      <c r="K659" s="15">
        <v>0</v>
      </c>
      <c r="L659" s="15">
        <v>0</v>
      </c>
      <c r="M659" s="8">
        <f t="shared" si="10"/>
        <v>0</v>
      </c>
      <c r="N659" t="str" cm="1">
        <f t="array" ref="N659">IFERROR(INDEX(Water!$C$4:$C$47,MATCH(C659,Water!$A$4:$A$47,0),), "")</f>
        <v>Meeting lead standards (Total) (water)</v>
      </c>
    </row>
    <row r="660" spans="1:14">
      <c r="A660" t="s">
        <v>274</v>
      </c>
      <c r="B660" t="s">
        <v>1138</v>
      </c>
      <c r="C660" t="s">
        <v>1016</v>
      </c>
      <c r="D660" t="s">
        <v>300</v>
      </c>
      <c r="E660" t="s">
        <v>933</v>
      </c>
      <c r="F660" s="4">
        <v>0</v>
      </c>
      <c r="G660" s="4">
        <v>0</v>
      </c>
      <c r="H660" s="15">
        <v>0</v>
      </c>
      <c r="I660" s="15">
        <v>0</v>
      </c>
      <c r="J660" s="15">
        <v>0</v>
      </c>
      <c r="K660" s="15">
        <v>0</v>
      </c>
      <c r="L660" s="15">
        <v>0</v>
      </c>
      <c r="M660" s="8">
        <f t="shared" si="10"/>
        <v>0</v>
      </c>
      <c r="N660" t="str" cm="1">
        <f t="array" ref="N660">IFERROR(INDEX(Water!$C$4:$C$47,MATCH(C660,Water!$A$4:$A$47,0),), "")</f>
        <v>Meeting lead standards (Total) (water)</v>
      </c>
    </row>
    <row r="661" spans="1:14">
      <c r="A661" t="s">
        <v>274</v>
      </c>
      <c r="B661" t="s">
        <v>1139</v>
      </c>
      <c r="C661" t="s">
        <v>1018</v>
      </c>
      <c r="D661" t="s">
        <v>300</v>
      </c>
      <c r="E661" t="s">
        <v>933</v>
      </c>
      <c r="F661" s="4">
        <v>0</v>
      </c>
      <c r="G661" s="4">
        <v>0</v>
      </c>
      <c r="H661" s="15">
        <v>0</v>
      </c>
      <c r="I661" s="15">
        <v>0</v>
      </c>
      <c r="J661" s="15">
        <v>0</v>
      </c>
      <c r="K661" s="15">
        <v>0</v>
      </c>
      <c r="L661" s="15">
        <v>0</v>
      </c>
      <c r="M661" s="8">
        <f t="shared" si="10"/>
        <v>0</v>
      </c>
      <c r="N661" t="str" cm="1">
        <f t="array" ref="N661">IFERROR(INDEX(Water!$C$4:$C$47,MATCH(C661,Water!$A$4:$A$47,0),), "")</f>
        <v>Enhancing resilience to low probability high consequence events (water)</v>
      </c>
    </row>
    <row r="662" spans="1:14">
      <c r="A662" t="s">
        <v>274</v>
      </c>
      <c r="B662" t="s">
        <v>1140</v>
      </c>
      <c r="C662" t="s">
        <v>1020</v>
      </c>
      <c r="D662" t="s">
        <v>300</v>
      </c>
      <c r="E662" t="s">
        <v>933</v>
      </c>
      <c r="F662" s="4">
        <v>0</v>
      </c>
      <c r="G662" s="4">
        <v>0</v>
      </c>
      <c r="H662" s="15">
        <v>0</v>
      </c>
      <c r="I662" s="15">
        <v>0</v>
      </c>
      <c r="J662" s="15">
        <v>0</v>
      </c>
      <c r="K662" s="15">
        <v>0</v>
      </c>
      <c r="L662" s="15">
        <v>0</v>
      </c>
      <c r="M662" s="8">
        <f t="shared" si="10"/>
        <v>0</v>
      </c>
      <c r="N662" t="str" cm="1">
        <f t="array" ref="N662">IFERROR(INDEX(Water!$C$4:$C$47,MATCH(C662,Water!$A$4:$A$47,0),), "")</f>
        <v>Security - SEMD (water)</v>
      </c>
    </row>
    <row r="663" spans="1:14">
      <c r="A663" t="s">
        <v>274</v>
      </c>
      <c r="B663" t="s">
        <v>1141</v>
      </c>
      <c r="C663" t="s">
        <v>1022</v>
      </c>
      <c r="D663" t="s">
        <v>300</v>
      </c>
      <c r="E663" t="s">
        <v>933</v>
      </c>
      <c r="F663" s="4">
        <v>0</v>
      </c>
      <c r="G663" s="4">
        <v>0</v>
      </c>
      <c r="H663" s="15">
        <v>0</v>
      </c>
      <c r="I663" s="15">
        <v>0</v>
      </c>
      <c r="J663" s="15">
        <v>0</v>
      </c>
      <c r="K663" s="15">
        <v>0</v>
      </c>
      <c r="L663" s="15">
        <v>0</v>
      </c>
      <c r="M663" s="8">
        <f t="shared" si="10"/>
        <v>0</v>
      </c>
      <c r="N663" t="str" cm="1">
        <f t="array" ref="N663">IFERROR(INDEX(Water!$C$4:$C$47,MATCH(C663,Water!$A$4:$A$47,0),), "")</f>
        <v>Security - Non-SEMD (water)</v>
      </c>
    </row>
    <row r="664" spans="1:14">
      <c r="A664" t="s">
        <v>274</v>
      </c>
      <c r="B664" t="s">
        <v>1142</v>
      </c>
      <c r="C664" t="s">
        <v>1024</v>
      </c>
      <c r="D664" t="s">
        <v>300</v>
      </c>
      <c r="E664" t="s">
        <v>933</v>
      </c>
      <c r="F664" s="4">
        <v>0</v>
      </c>
      <c r="G664" s="4">
        <v>0</v>
      </c>
      <c r="H664" s="15">
        <v>0</v>
      </c>
      <c r="I664" s="15">
        <v>0</v>
      </c>
      <c r="J664" s="15">
        <v>0</v>
      </c>
      <c r="K664" s="15">
        <v>0</v>
      </c>
      <c r="L664" s="15">
        <v>0</v>
      </c>
      <c r="M664" s="8">
        <f t="shared" si="10"/>
        <v>0</v>
      </c>
      <c r="N664" t="str" cm="1">
        <f t="array" ref="N664">IFERROR(INDEX(Water!$C$4:$C$47,MATCH(C664,Water!$A$4:$A$47,0),), "")</f>
        <v>N/A</v>
      </c>
    </row>
    <row r="665" spans="1:14">
      <c r="A665" t="s">
        <v>274</v>
      </c>
      <c r="B665" t="s">
        <v>1143</v>
      </c>
      <c r="C665" t="s">
        <v>1076</v>
      </c>
      <c r="D665" t="s">
        <v>300</v>
      </c>
      <c r="E665" t="s">
        <v>933</v>
      </c>
      <c r="F665" s="4">
        <v>0</v>
      </c>
      <c r="G665" s="4">
        <v>0</v>
      </c>
      <c r="H665" s="15">
        <v>0</v>
      </c>
      <c r="I665" s="15">
        <v>0</v>
      </c>
      <c r="J665" s="15">
        <v>0</v>
      </c>
      <c r="K665" s="15">
        <v>0</v>
      </c>
      <c r="L665" s="15">
        <v>0</v>
      </c>
      <c r="M665" s="8">
        <f t="shared" si="10"/>
        <v>0</v>
      </c>
      <c r="N665" t="str" cm="1">
        <f t="array" ref="N665">IFERROR(INDEX(Water!$C$4:$C$47,MATCH(C665,Water!$A$4:$A$47,0),), "")</f>
        <v/>
      </c>
    </row>
    <row r="666" spans="1:14">
      <c r="A666" t="s">
        <v>274</v>
      </c>
      <c r="B666" t="s">
        <v>1144</v>
      </c>
      <c r="C666" t="s">
        <v>1078</v>
      </c>
      <c r="D666" t="s">
        <v>300</v>
      </c>
      <c r="E666" t="s">
        <v>933</v>
      </c>
      <c r="F666" s="4">
        <v>0</v>
      </c>
      <c r="G666" s="4">
        <v>0</v>
      </c>
      <c r="H666" s="15">
        <v>0</v>
      </c>
      <c r="I666" s="15">
        <v>0</v>
      </c>
      <c r="J666" s="15">
        <v>0</v>
      </c>
      <c r="K666" s="15">
        <v>0</v>
      </c>
      <c r="L666" s="15">
        <v>0</v>
      </c>
      <c r="M666" s="8">
        <f t="shared" si="10"/>
        <v>0</v>
      </c>
      <c r="N666" t="str" cm="1">
        <f t="array" ref="N666">IFERROR(INDEX(Water!$C$4:$C$47,MATCH(C666,Water!$A$4:$A$47,0),), "")</f>
        <v/>
      </c>
    </row>
    <row r="667" spans="1:14">
      <c r="A667" t="s">
        <v>274</v>
      </c>
      <c r="B667" t="s">
        <v>1145</v>
      </c>
      <c r="C667" t="s">
        <v>1080</v>
      </c>
      <c r="D667" t="s">
        <v>300</v>
      </c>
      <c r="E667" t="s">
        <v>933</v>
      </c>
      <c r="F667" s="4">
        <v>0</v>
      </c>
      <c r="G667" s="4">
        <v>0</v>
      </c>
      <c r="H667" s="15">
        <v>0</v>
      </c>
      <c r="I667" s="15">
        <v>0</v>
      </c>
      <c r="J667" s="15">
        <v>0</v>
      </c>
      <c r="K667" s="15">
        <v>0</v>
      </c>
      <c r="L667" s="15">
        <v>0</v>
      </c>
      <c r="M667" s="8">
        <f t="shared" si="10"/>
        <v>0</v>
      </c>
      <c r="N667" t="str" cm="1">
        <f t="array" ref="N667">IFERROR(INDEX(Water!$C$4:$C$47,MATCH(C667,Water!$A$4:$A$47,0),), "")</f>
        <v/>
      </c>
    </row>
    <row r="668" spans="1:14">
      <c r="A668" t="s">
        <v>274</v>
      </c>
      <c r="B668" t="s">
        <v>1146</v>
      </c>
      <c r="C668" t="s">
        <v>1082</v>
      </c>
      <c r="D668" t="s">
        <v>300</v>
      </c>
      <c r="E668" t="s">
        <v>933</v>
      </c>
      <c r="F668" s="4">
        <v>0</v>
      </c>
      <c r="G668" s="4">
        <v>0</v>
      </c>
      <c r="H668" s="15">
        <v>0</v>
      </c>
      <c r="I668" s="15">
        <v>0</v>
      </c>
      <c r="J668" s="15">
        <v>0</v>
      </c>
      <c r="K668" s="15">
        <v>0</v>
      </c>
      <c r="L668" s="15">
        <v>0</v>
      </c>
      <c r="M668" s="8">
        <f t="shared" si="10"/>
        <v>0</v>
      </c>
      <c r="N668" t="str" cm="1">
        <f t="array" ref="N668">IFERROR(INDEX(Water!$C$4:$C$47,MATCH(C668,Water!$A$4:$A$47,0),), "")</f>
        <v/>
      </c>
    </row>
    <row r="669" spans="1:14">
      <c r="A669" t="s">
        <v>274</v>
      </c>
      <c r="B669" t="s">
        <v>1147</v>
      </c>
      <c r="C669" t="s">
        <v>1084</v>
      </c>
      <c r="D669" t="s">
        <v>300</v>
      </c>
      <c r="E669" t="s">
        <v>933</v>
      </c>
      <c r="F669" s="4">
        <v>0</v>
      </c>
      <c r="G669" s="4">
        <v>0</v>
      </c>
      <c r="H669" s="15">
        <v>0</v>
      </c>
      <c r="I669" s="15">
        <v>0</v>
      </c>
      <c r="J669" s="15">
        <v>0</v>
      </c>
      <c r="K669" s="15">
        <v>0</v>
      </c>
      <c r="L669" s="15">
        <v>0</v>
      </c>
      <c r="M669" s="8">
        <f t="shared" si="10"/>
        <v>0</v>
      </c>
      <c r="N669" t="str" cm="1">
        <f t="array" ref="N669">IFERROR(INDEX(Water!$C$4:$C$47,MATCH(C669,Water!$A$4:$A$47,0),), "")</f>
        <v/>
      </c>
    </row>
    <row r="670" spans="1:14">
      <c r="A670" t="s">
        <v>274</v>
      </c>
      <c r="B670" t="s">
        <v>1148</v>
      </c>
      <c r="C670" t="s">
        <v>1086</v>
      </c>
      <c r="D670" t="s">
        <v>300</v>
      </c>
      <c r="E670" t="s">
        <v>933</v>
      </c>
      <c r="F670" s="4">
        <v>0</v>
      </c>
      <c r="G670" s="4">
        <v>0</v>
      </c>
      <c r="H670" s="15">
        <v>0</v>
      </c>
      <c r="I670" s="15">
        <v>0</v>
      </c>
      <c r="J670" s="15">
        <v>0</v>
      </c>
      <c r="K670" s="15">
        <v>0</v>
      </c>
      <c r="L670" s="15">
        <v>0</v>
      </c>
      <c r="M670" s="8">
        <f t="shared" si="10"/>
        <v>0</v>
      </c>
      <c r="N670" t="str" cm="1">
        <f t="array" ref="N670">IFERROR(INDEX(Water!$C$4:$C$47,MATCH(C670,Water!$A$4:$A$47,0),), "")</f>
        <v/>
      </c>
    </row>
    <row r="671" spans="1:14">
      <c r="A671" t="s">
        <v>274</v>
      </c>
      <c r="B671" t="s">
        <v>1149</v>
      </c>
      <c r="C671" t="s">
        <v>1088</v>
      </c>
      <c r="D671" t="s">
        <v>300</v>
      </c>
      <c r="E671" t="s">
        <v>933</v>
      </c>
      <c r="F671" s="4">
        <v>0</v>
      </c>
      <c r="G671" s="4">
        <v>0</v>
      </c>
      <c r="H671" s="15">
        <v>0</v>
      </c>
      <c r="I671" s="15">
        <v>0</v>
      </c>
      <c r="J671" s="15">
        <v>0</v>
      </c>
      <c r="K671" s="15">
        <v>0</v>
      </c>
      <c r="L671" s="15">
        <v>0</v>
      </c>
      <c r="M671" s="8">
        <f t="shared" si="10"/>
        <v>0</v>
      </c>
      <c r="N671" t="str" cm="1">
        <f t="array" ref="N671">IFERROR(INDEX(Water!$C$4:$C$47,MATCH(C671,Water!$A$4:$A$47,0),), "")</f>
        <v/>
      </c>
    </row>
    <row r="672" spans="1:14">
      <c r="A672" t="s">
        <v>274</v>
      </c>
      <c r="B672" t="s">
        <v>1150</v>
      </c>
      <c r="C672" t="s">
        <v>1090</v>
      </c>
      <c r="D672" t="s">
        <v>300</v>
      </c>
      <c r="E672" t="s">
        <v>933</v>
      </c>
      <c r="F672" s="4">
        <v>0</v>
      </c>
      <c r="G672" s="4">
        <v>0</v>
      </c>
      <c r="H672" s="15">
        <v>0</v>
      </c>
      <c r="I672" s="15">
        <v>0</v>
      </c>
      <c r="J672" s="15">
        <v>0</v>
      </c>
      <c r="K672" s="15">
        <v>0</v>
      </c>
      <c r="L672" s="15">
        <v>0</v>
      </c>
      <c r="M672" s="8">
        <f t="shared" si="10"/>
        <v>0</v>
      </c>
      <c r="N672" t="str" cm="1">
        <f t="array" ref="N672">IFERROR(INDEX(Water!$C$4:$C$47,MATCH(C672,Water!$A$4:$A$47,0),), "")</f>
        <v/>
      </c>
    </row>
    <row r="673" spans="1:14">
      <c r="A673" t="s">
        <v>274</v>
      </c>
      <c r="B673" t="s">
        <v>1151</v>
      </c>
      <c r="C673" t="s">
        <v>1092</v>
      </c>
      <c r="D673" t="s">
        <v>300</v>
      </c>
      <c r="E673" t="s">
        <v>933</v>
      </c>
      <c r="F673" s="4">
        <v>0</v>
      </c>
      <c r="G673" s="4">
        <v>0</v>
      </c>
      <c r="H673" s="15">
        <v>0</v>
      </c>
      <c r="I673" s="15">
        <v>0</v>
      </c>
      <c r="J673" s="15">
        <v>0</v>
      </c>
      <c r="K673" s="15">
        <v>0</v>
      </c>
      <c r="L673" s="15">
        <v>0</v>
      </c>
      <c r="M673" s="8">
        <f t="shared" si="10"/>
        <v>0</v>
      </c>
      <c r="N673" t="str" cm="1">
        <f t="array" ref="N673">IFERROR(INDEX(Water!$C$4:$C$47,MATCH(C673,Water!$A$4:$A$47,0),), "")</f>
        <v/>
      </c>
    </row>
    <row r="674" spans="1:14">
      <c r="A674" t="s">
        <v>274</v>
      </c>
      <c r="B674" t="s">
        <v>1152</v>
      </c>
      <c r="C674" t="s">
        <v>1094</v>
      </c>
      <c r="D674" t="s">
        <v>300</v>
      </c>
      <c r="E674" t="s">
        <v>933</v>
      </c>
      <c r="F674" s="4">
        <v>0</v>
      </c>
      <c r="G674" s="4">
        <v>0</v>
      </c>
      <c r="H674" s="15">
        <v>0</v>
      </c>
      <c r="I674" s="15">
        <v>0</v>
      </c>
      <c r="J674" s="15">
        <v>0</v>
      </c>
      <c r="K674" s="15">
        <v>0</v>
      </c>
      <c r="L674" s="15">
        <v>0</v>
      </c>
      <c r="M674" s="8">
        <f t="shared" si="10"/>
        <v>0</v>
      </c>
      <c r="N674" t="str" cm="1">
        <f t="array" ref="N674">IFERROR(INDEX(Water!$C$4:$C$47,MATCH(C674,Water!$A$4:$A$47,0),), "")</f>
        <v/>
      </c>
    </row>
    <row r="675" spans="1:14">
      <c r="A675" t="s">
        <v>274</v>
      </c>
      <c r="B675" t="s">
        <v>1153</v>
      </c>
      <c r="C675" t="s">
        <v>1096</v>
      </c>
      <c r="D675" t="s">
        <v>300</v>
      </c>
      <c r="E675" t="s">
        <v>933</v>
      </c>
      <c r="F675" s="4">
        <v>0</v>
      </c>
      <c r="G675" s="4">
        <v>0</v>
      </c>
      <c r="H675" s="15">
        <v>0</v>
      </c>
      <c r="I675" s="15">
        <v>0</v>
      </c>
      <c r="J675" s="15">
        <v>0</v>
      </c>
      <c r="K675" s="15">
        <v>0</v>
      </c>
      <c r="L675" s="15">
        <v>0</v>
      </c>
      <c r="M675" s="8">
        <f t="shared" si="10"/>
        <v>0</v>
      </c>
      <c r="N675" t="str" cm="1">
        <f t="array" ref="N675">IFERROR(INDEX(Water!$C$4:$C$47,MATCH(C675,Water!$A$4:$A$47,0),), "")</f>
        <v/>
      </c>
    </row>
    <row r="676" spans="1:14">
      <c r="A676" t="s">
        <v>274</v>
      </c>
      <c r="B676" t="s">
        <v>1154</v>
      </c>
      <c r="C676" t="s">
        <v>1155</v>
      </c>
      <c r="D676" t="s">
        <v>300</v>
      </c>
      <c r="E676" t="s">
        <v>933</v>
      </c>
      <c r="F676" s="4">
        <v>0.11680391061452509</v>
      </c>
      <c r="G676" s="4">
        <v>4.3040000000000012</v>
      </c>
      <c r="H676" s="15">
        <v>0</v>
      </c>
      <c r="I676" s="15">
        <v>0</v>
      </c>
      <c r="J676" s="15">
        <v>0</v>
      </c>
      <c r="K676" s="15">
        <v>0</v>
      </c>
      <c r="L676" s="15">
        <v>0</v>
      </c>
      <c r="M676" s="8">
        <f t="shared" si="10"/>
        <v>4.3040000000000012</v>
      </c>
      <c r="N676" t="str" cm="1">
        <f t="array" ref="N676">IFERROR(INDEX(Water!$C$4:$C$47,MATCH(C676,Water!$A$4:$A$47,0),), "")</f>
        <v/>
      </c>
    </row>
    <row r="677" spans="1:14">
      <c r="A677" t="s">
        <v>275</v>
      </c>
      <c r="B677" t="s">
        <v>1030</v>
      </c>
      <c r="C677" t="s">
        <v>936</v>
      </c>
      <c r="D677" t="s">
        <v>300</v>
      </c>
      <c r="E677" t="s">
        <v>933</v>
      </c>
      <c r="F677" s="4">
        <v>0</v>
      </c>
      <c r="G677" s="4">
        <v>0</v>
      </c>
      <c r="H677" s="15" t="s">
        <v>825</v>
      </c>
      <c r="I677" s="15" t="s">
        <v>825</v>
      </c>
      <c r="J677" s="15" t="s">
        <v>825</v>
      </c>
      <c r="K677" s="15" t="s">
        <v>825</v>
      </c>
      <c r="L677" s="15" t="s">
        <v>825</v>
      </c>
      <c r="M677" s="8">
        <f t="shared" si="10"/>
        <v>0</v>
      </c>
      <c r="N677" t="str" cm="1">
        <f t="array" ref="N677">IFERROR(INDEX(Water!$C$4:$C$47,MATCH(C677,Water!$A$4:$A$47,0),), "")</f>
        <v>Ecological improvements at abstractions (water)</v>
      </c>
    </row>
    <row r="678" spans="1:14">
      <c r="A678" t="s">
        <v>275</v>
      </c>
      <c r="B678" t="s">
        <v>1031</v>
      </c>
      <c r="C678" t="s">
        <v>938</v>
      </c>
      <c r="D678" t="s">
        <v>300</v>
      </c>
      <c r="E678" t="s">
        <v>933</v>
      </c>
      <c r="F678" s="4">
        <v>0</v>
      </c>
      <c r="G678" s="4">
        <v>0</v>
      </c>
      <c r="H678" s="15" t="s">
        <v>825</v>
      </c>
      <c r="I678" s="15" t="s">
        <v>825</v>
      </c>
      <c r="J678" s="15" t="s">
        <v>825</v>
      </c>
      <c r="K678" s="15" t="s">
        <v>825</v>
      </c>
      <c r="L678" s="15" t="s">
        <v>825</v>
      </c>
      <c r="M678" s="8">
        <f t="shared" si="10"/>
        <v>0</v>
      </c>
      <c r="N678" t="str" cm="1">
        <f t="array" ref="N678">IFERROR(INDEX(Water!$C$4:$C$47,MATCH(C678,Water!$A$4:$A$47,0),), "")</f>
        <v>Eels Regulations (measures at intakes) (water)</v>
      </c>
    </row>
    <row r="679" spans="1:14">
      <c r="A679" t="s">
        <v>275</v>
      </c>
      <c r="B679" t="s">
        <v>1032</v>
      </c>
      <c r="C679" t="s">
        <v>940</v>
      </c>
      <c r="D679" t="s">
        <v>300</v>
      </c>
      <c r="E679" t="s">
        <v>933</v>
      </c>
      <c r="F679" s="4">
        <v>0</v>
      </c>
      <c r="G679" s="4">
        <v>0</v>
      </c>
      <c r="H679" s="15" t="s">
        <v>825</v>
      </c>
      <c r="I679" s="15" t="s">
        <v>825</v>
      </c>
      <c r="J679" s="15" t="s">
        <v>825</v>
      </c>
      <c r="K679" s="15" t="s">
        <v>825</v>
      </c>
      <c r="L679" s="15" t="s">
        <v>825</v>
      </c>
      <c r="M679" s="8">
        <f t="shared" si="10"/>
        <v>0</v>
      </c>
      <c r="N679" t="str" cm="1">
        <f t="array" ref="N679">IFERROR(INDEX(Water!$C$4:$C$47,MATCH(C679,Water!$A$4:$A$47,0),), "")</f>
        <v>Eels Regulations (measures at intakes) (water)</v>
      </c>
    </row>
    <row r="680" spans="1:14">
      <c r="A680" t="s">
        <v>275</v>
      </c>
      <c r="B680" t="s">
        <v>1033</v>
      </c>
      <c r="C680" t="s">
        <v>942</v>
      </c>
      <c r="D680" t="s">
        <v>300</v>
      </c>
      <c r="E680" t="s">
        <v>933</v>
      </c>
      <c r="F680" s="4">
        <v>0</v>
      </c>
      <c r="G680" s="4">
        <v>0</v>
      </c>
      <c r="H680" s="15" t="s">
        <v>825</v>
      </c>
      <c r="I680" s="15" t="s">
        <v>825</v>
      </c>
      <c r="J680" s="15" t="s">
        <v>825</v>
      </c>
      <c r="K680" s="15" t="s">
        <v>825</v>
      </c>
      <c r="L680" s="15" t="s">
        <v>825</v>
      </c>
      <c r="M680" s="8">
        <f t="shared" si="10"/>
        <v>0</v>
      </c>
      <c r="N680" t="str" cm="1">
        <f t="array" ref="N680">IFERROR(INDEX(Water!$C$4:$C$47,MATCH(C680,Water!$A$4:$A$47,0),), "")</f>
        <v>Invasive Non Native Species (water)</v>
      </c>
    </row>
    <row r="681" spans="1:14">
      <c r="A681" t="s">
        <v>275</v>
      </c>
      <c r="B681" t="s">
        <v>1034</v>
      </c>
      <c r="C681" t="s">
        <v>944</v>
      </c>
      <c r="D681" t="s">
        <v>300</v>
      </c>
      <c r="E681" t="s">
        <v>933</v>
      </c>
      <c r="F681" s="4">
        <v>0</v>
      </c>
      <c r="G681" s="4">
        <v>0</v>
      </c>
      <c r="H681" s="15" t="s">
        <v>825</v>
      </c>
      <c r="I681" s="15" t="s">
        <v>825</v>
      </c>
      <c r="J681" s="15" t="s">
        <v>825</v>
      </c>
      <c r="K681" s="15" t="s">
        <v>825</v>
      </c>
      <c r="L681" s="15" t="s">
        <v>825</v>
      </c>
      <c r="M681" s="8">
        <f t="shared" si="10"/>
        <v>0</v>
      </c>
      <c r="N681" t="str" cm="1">
        <f t="array" ref="N681">IFERROR(INDEX(Water!$C$4:$C$47,MATCH(C681,Water!$A$4:$A$47,0),), "")</f>
        <v>Drinking Water Protected Areas (schemes) (water)</v>
      </c>
    </row>
    <row r="682" spans="1:14">
      <c r="A682" t="s">
        <v>275</v>
      </c>
      <c r="B682" t="s">
        <v>1035</v>
      </c>
      <c r="C682" t="s">
        <v>946</v>
      </c>
      <c r="D682" t="s">
        <v>300</v>
      </c>
      <c r="E682" t="s">
        <v>933</v>
      </c>
      <c r="F682" s="4">
        <v>0</v>
      </c>
      <c r="G682" s="4">
        <v>0</v>
      </c>
      <c r="H682" s="15" t="s">
        <v>825</v>
      </c>
      <c r="I682" s="15" t="s">
        <v>825</v>
      </c>
      <c r="J682" s="15" t="s">
        <v>825</v>
      </c>
      <c r="K682" s="15" t="s">
        <v>825</v>
      </c>
      <c r="L682" s="15" t="s">
        <v>825</v>
      </c>
      <c r="M682" s="8">
        <f t="shared" si="10"/>
        <v>0</v>
      </c>
      <c r="N682" t="str" cm="1">
        <f t="array" ref="N682">IFERROR(INDEX(Water!$C$4:$C$47,MATCH(C682,Water!$A$4:$A$47,0),), "")</f>
        <v>Water Framework Directive measure (water)</v>
      </c>
    </row>
    <row r="683" spans="1:14">
      <c r="A683" t="s">
        <v>275</v>
      </c>
      <c r="B683" t="s">
        <v>1036</v>
      </c>
      <c r="C683" t="s">
        <v>948</v>
      </c>
      <c r="D683" t="s">
        <v>300</v>
      </c>
      <c r="E683" t="s">
        <v>933</v>
      </c>
      <c r="F683" s="4">
        <v>0</v>
      </c>
      <c r="G683" s="4">
        <v>0</v>
      </c>
      <c r="H683" s="4" t="s">
        <v>825</v>
      </c>
      <c r="I683" s="4" t="s">
        <v>825</v>
      </c>
      <c r="J683" s="4" t="s">
        <v>825</v>
      </c>
      <c r="K683" s="4" t="s">
        <v>825</v>
      </c>
      <c r="L683" s="4" t="s">
        <v>825</v>
      </c>
      <c r="M683" s="8">
        <f t="shared" si="10"/>
        <v>0</v>
      </c>
      <c r="N683" t="str" cm="1">
        <f t="array" ref="N683">IFERROR(INDEX(Water!$C$4:$C$47,MATCH(C683,Water!$A$4:$A$47,0),), "")</f>
        <v>Ecological improvements at abstractions (water)</v>
      </c>
    </row>
    <row r="684" spans="1:14">
      <c r="A684" t="s">
        <v>275</v>
      </c>
      <c r="B684" t="s">
        <v>1037</v>
      </c>
      <c r="C684" t="s">
        <v>950</v>
      </c>
      <c r="D684" t="s">
        <v>300</v>
      </c>
      <c r="E684" t="s">
        <v>933</v>
      </c>
      <c r="F684" s="4">
        <v>0</v>
      </c>
      <c r="G684" s="4">
        <v>0</v>
      </c>
      <c r="H684" s="4" t="s">
        <v>825</v>
      </c>
      <c r="I684" s="4" t="s">
        <v>825</v>
      </c>
      <c r="J684" s="4" t="s">
        <v>825</v>
      </c>
      <c r="K684" s="4" t="s">
        <v>825</v>
      </c>
      <c r="L684" s="4" t="s">
        <v>825</v>
      </c>
      <c r="M684" s="8">
        <f t="shared" si="10"/>
        <v>0</v>
      </c>
      <c r="N684" t="str" cm="1">
        <f t="array" ref="N684">IFERROR(INDEX(Water!$C$4:$C$47,MATCH(C684,Water!$A$4:$A$47,0),), "")</f>
        <v>N/A</v>
      </c>
    </row>
    <row r="685" spans="1:14">
      <c r="A685" t="s">
        <v>275</v>
      </c>
      <c r="B685" t="s">
        <v>1038</v>
      </c>
      <c r="C685" t="s">
        <v>952</v>
      </c>
      <c r="D685" t="s">
        <v>300</v>
      </c>
      <c r="E685" t="s">
        <v>933</v>
      </c>
      <c r="F685" s="4">
        <v>0</v>
      </c>
      <c r="G685" s="4">
        <v>0</v>
      </c>
      <c r="H685" s="4" t="s">
        <v>825</v>
      </c>
      <c r="I685" s="4" t="s">
        <v>825</v>
      </c>
      <c r="J685" s="4" t="s">
        <v>825</v>
      </c>
      <c r="K685" s="4" t="s">
        <v>825</v>
      </c>
      <c r="L685" s="4" t="s">
        <v>825</v>
      </c>
      <c r="M685" s="8">
        <f t="shared" si="10"/>
        <v>0</v>
      </c>
      <c r="N685" t="str" cm="1">
        <f t="array" ref="N685">IFERROR(INDEX(Water!$C$4:$C$47,MATCH(C685,Water!$A$4:$A$47,0),), "")</f>
        <v>N/A</v>
      </c>
    </row>
    <row r="686" spans="1:14">
      <c r="A686" t="s">
        <v>275</v>
      </c>
      <c r="B686" t="s">
        <v>1039</v>
      </c>
      <c r="C686" t="s">
        <v>954</v>
      </c>
      <c r="D686" t="s">
        <v>300</v>
      </c>
      <c r="E686" t="s">
        <v>933</v>
      </c>
      <c r="F686" s="4">
        <v>0</v>
      </c>
      <c r="G686" s="4">
        <v>0</v>
      </c>
      <c r="H686" s="4" t="s">
        <v>825</v>
      </c>
      <c r="I686" s="4" t="s">
        <v>825</v>
      </c>
      <c r="J686" s="4" t="s">
        <v>825</v>
      </c>
      <c r="K686" s="4" t="s">
        <v>825</v>
      </c>
      <c r="L686" s="4" t="s">
        <v>825</v>
      </c>
      <c r="M686" s="8">
        <f t="shared" si="10"/>
        <v>0</v>
      </c>
      <c r="N686" t="str" cm="1">
        <f t="array" ref="N686">IFERROR(INDEX(Water!$C$4:$C$47,MATCH(C686,Water!$A$4:$A$47,0),), "")</f>
        <v>Ignore as captured under 'Investigations total'</v>
      </c>
    </row>
    <row r="687" spans="1:14">
      <c r="A687" t="s">
        <v>275</v>
      </c>
      <c r="B687" t="s">
        <v>1040</v>
      </c>
      <c r="C687" t="s">
        <v>956</v>
      </c>
      <c r="D687" t="s">
        <v>300</v>
      </c>
      <c r="E687" t="s">
        <v>933</v>
      </c>
      <c r="F687" s="4">
        <v>0</v>
      </c>
      <c r="G687" s="4">
        <v>2.117</v>
      </c>
      <c r="H687" s="4" t="s">
        <v>825</v>
      </c>
      <c r="I687" s="4" t="s">
        <v>825</v>
      </c>
      <c r="J687" s="4" t="s">
        <v>825</v>
      </c>
      <c r="K687" s="4" t="s">
        <v>825</v>
      </c>
      <c r="L687" s="4" t="s">
        <v>825</v>
      </c>
      <c r="M687" s="8">
        <f t="shared" si="10"/>
        <v>2.117</v>
      </c>
      <c r="N687" t="str" cm="1">
        <f t="array" ref="N687">IFERROR(INDEX(Water!$C$4:$C$47,MATCH(C687,Water!$A$4:$A$47,0),), "")</f>
        <v>Ignore as captured under 'Investigations total'</v>
      </c>
    </row>
    <row r="688" spans="1:14">
      <c r="A688" t="s">
        <v>275</v>
      </c>
      <c r="B688" t="s">
        <v>1041</v>
      </c>
      <c r="C688" t="s">
        <v>958</v>
      </c>
      <c r="D688" t="s">
        <v>300</v>
      </c>
      <c r="E688" t="s">
        <v>933</v>
      </c>
      <c r="F688" s="4">
        <v>0</v>
      </c>
      <c r="G688" s="4">
        <v>0</v>
      </c>
      <c r="H688" s="4" t="s">
        <v>825</v>
      </c>
      <c r="I688" s="4" t="s">
        <v>825</v>
      </c>
      <c r="J688" s="4" t="s">
        <v>825</v>
      </c>
      <c r="K688" s="4" t="s">
        <v>825</v>
      </c>
      <c r="L688" s="4" t="s">
        <v>825</v>
      </c>
      <c r="M688" s="8">
        <f t="shared" si="10"/>
        <v>0</v>
      </c>
      <c r="N688" t="str" cm="1">
        <f t="array" ref="N688">IFERROR(INDEX(Water!$C$4:$C$47,MATCH(C688,Water!$A$4:$A$47,0),), "")</f>
        <v>Ignore as captured under 'Investigations total'</v>
      </c>
    </row>
    <row r="689" spans="1:14">
      <c r="A689" t="s">
        <v>275</v>
      </c>
      <c r="B689" t="s">
        <v>1042</v>
      </c>
      <c r="C689" t="s">
        <v>960</v>
      </c>
      <c r="D689" t="s">
        <v>300</v>
      </c>
      <c r="E689" t="s">
        <v>933</v>
      </c>
      <c r="F689" s="4">
        <v>0</v>
      </c>
      <c r="G689" s="4">
        <v>2.117</v>
      </c>
      <c r="H689" s="4" t="s">
        <v>825</v>
      </c>
      <c r="I689" s="4" t="s">
        <v>825</v>
      </c>
      <c r="J689" s="4" t="s">
        <v>825</v>
      </c>
      <c r="K689" s="4" t="s">
        <v>825</v>
      </c>
      <c r="L689" s="4" t="s">
        <v>825</v>
      </c>
      <c r="M689" s="8">
        <f t="shared" si="10"/>
        <v>2.117</v>
      </c>
      <c r="N689" t="str" cm="1">
        <f t="array" ref="N689">IFERROR(INDEX(Water!$C$4:$C$47,MATCH(C689,Water!$A$4:$A$47,0),), "")</f>
        <v>Investigations (water)</v>
      </c>
    </row>
    <row r="690" spans="1:14">
      <c r="A690" t="s">
        <v>275</v>
      </c>
      <c r="B690" t="s">
        <v>1043</v>
      </c>
      <c r="C690" t="s">
        <v>962</v>
      </c>
      <c r="D690" t="s">
        <v>300</v>
      </c>
      <c r="E690" t="s">
        <v>933</v>
      </c>
      <c r="F690" s="4">
        <v>0</v>
      </c>
      <c r="G690" s="4">
        <v>2.117</v>
      </c>
      <c r="H690" s="4" t="s">
        <v>825</v>
      </c>
      <c r="I690" s="4" t="s">
        <v>825</v>
      </c>
      <c r="J690" s="4" t="s">
        <v>825</v>
      </c>
      <c r="K690" s="4" t="s">
        <v>825</v>
      </c>
      <c r="L690" s="4" t="s">
        <v>825</v>
      </c>
      <c r="M690" s="8">
        <f t="shared" si="10"/>
        <v>2.117</v>
      </c>
      <c r="N690" t="str" cm="1">
        <f t="array" ref="N690">IFERROR(INDEX(Water!$C$4:$C$47,MATCH(C690,Water!$A$4:$A$47,0),), "")</f>
        <v/>
      </c>
    </row>
    <row r="691" spans="1:14">
      <c r="A691" t="s">
        <v>275</v>
      </c>
      <c r="B691" t="s">
        <v>1044</v>
      </c>
      <c r="C691" t="s">
        <v>964</v>
      </c>
      <c r="D691" t="s">
        <v>300</v>
      </c>
      <c r="E691" t="s">
        <v>933</v>
      </c>
      <c r="F691" s="4">
        <v>0.55900000000000005</v>
      </c>
      <c r="G691" s="4">
        <v>0</v>
      </c>
      <c r="H691" s="4" t="s">
        <v>825</v>
      </c>
      <c r="I691" s="4" t="s">
        <v>825</v>
      </c>
      <c r="J691" s="4" t="s">
        <v>825</v>
      </c>
      <c r="K691" s="4" t="s">
        <v>825</v>
      </c>
      <c r="L691" s="4" t="s">
        <v>825</v>
      </c>
      <c r="M691" s="8">
        <f t="shared" si="10"/>
        <v>0</v>
      </c>
      <c r="N691" t="str" cm="1">
        <f t="array" ref="N691">IFERROR(INDEX(Water!$C$4:$C$47,MATCH(C691,Water!$A$4:$A$47,0),), "")</f>
        <v>Supply-side improvements delivering benefits in 2020-2025 (water)</v>
      </c>
    </row>
    <row r="692" spans="1:14">
      <c r="A692" t="s">
        <v>275</v>
      </c>
      <c r="B692" t="s">
        <v>1045</v>
      </c>
      <c r="C692" t="s">
        <v>966</v>
      </c>
      <c r="D692" t="s">
        <v>300</v>
      </c>
      <c r="E692" t="s">
        <v>933</v>
      </c>
      <c r="F692" s="4">
        <v>0</v>
      </c>
      <c r="G692" s="4">
        <v>0</v>
      </c>
      <c r="H692" s="4" t="s">
        <v>825</v>
      </c>
      <c r="I692" s="4" t="s">
        <v>825</v>
      </c>
      <c r="J692" s="4" t="s">
        <v>825</v>
      </c>
      <c r="K692" s="4" t="s">
        <v>825</v>
      </c>
      <c r="L692" s="4" t="s">
        <v>825</v>
      </c>
      <c r="M692" s="8">
        <f t="shared" si="10"/>
        <v>0</v>
      </c>
      <c r="N692" t="str" cm="1">
        <f t="array" ref="N692">IFERROR(INDEX(Water!$C$4:$C$47,MATCH(C692,Water!$A$4:$A$47,0),), "")</f>
        <v>Demand-side improvements delivering benefits in 2020-2025 (excl leakage and metering) (water)</v>
      </c>
    </row>
    <row r="693" spans="1:14">
      <c r="A693" t="s">
        <v>275</v>
      </c>
      <c r="B693" t="s">
        <v>1046</v>
      </c>
      <c r="C693" t="s">
        <v>968</v>
      </c>
      <c r="D693" t="s">
        <v>300</v>
      </c>
      <c r="E693" t="s">
        <v>933</v>
      </c>
      <c r="F693" s="4">
        <v>0</v>
      </c>
      <c r="G693" s="4">
        <v>1.613</v>
      </c>
      <c r="H693" s="4" t="s">
        <v>825</v>
      </c>
      <c r="I693" s="4" t="s">
        <v>825</v>
      </c>
      <c r="J693" s="4" t="s">
        <v>825</v>
      </c>
      <c r="K693" s="4" t="s">
        <v>825</v>
      </c>
      <c r="L693" s="4" t="s">
        <v>825</v>
      </c>
      <c r="M693" s="8">
        <f t="shared" si="10"/>
        <v>1.613</v>
      </c>
      <c r="N693" t="str" cm="1">
        <f t="array" ref="N693">IFERROR(INDEX(Water!$C$4:$C$47,MATCH(C693,Water!$A$4:$A$47,0),), "")</f>
        <v>Leakage improvements delivering benefits in 2020-2025 (water)</v>
      </c>
    </row>
    <row r="694" spans="1:14">
      <c r="A694" t="s">
        <v>275</v>
      </c>
      <c r="B694" t="s">
        <v>1047</v>
      </c>
      <c r="C694" t="s">
        <v>970</v>
      </c>
      <c r="D694" t="s">
        <v>300</v>
      </c>
      <c r="E694" t="s">
        <v>933</v>
      </c>
      <c r="F694" s="4">
        <v>0</v>
      </c>
      <c r="G694" s="4">
        <v>0</v>
      </c>
      <c r="H694" s="4" t="s">
        <v>825</v>
      </c>
      <c r="I694" s="4" t="s">
        <v>825</v>
      </c>
      <c r="J694" s="4" t="s">
        <v>825</v>
      </c>
      <c r="K694" s="4" t="s">
        <v>825</v>
      </c>
      <c r="L694" s="4" t="s">
        <v>825</v>
      </c>
      <c r="M694" s="8">
        <f t="shared" si="10"/>
        <v>0</v>
      </c>
      <c r="N694" t="str" cm="1">
        <f t="array" ref="N694">IFERROR(INDEX(Water!$C$4:$C$47,MATCH(C694,Water!$A$4:$A$47,0),), "")</f>
        <v>Internal interconnectors delivering benefits in 2020-2025 (water)</v>
      </c>
    </row>
    <row r="695" spans="1:14">
      <c r="A695" t="s">
        <v>275</v>
      </c>
      <c r="B695" t="s">
        <v>1048</v>
      </c>
      <c r="C695" t="s">
        <v>972</v>
      </c>
      <c r="D695" t="s">
        <v>300</v>
      </c>
      <c r="E695" t="s">
        <v>933</v>
      </c>
      <c r="F695" s="4">
        <v>0</v>
      </c>
      <c r="G695" s="4">
        <v>8.9280000000000008</v>
      </c>
      <c r="H695" s="4" t="s">
        <v>825</v>
      </c>
      <c r="I695" s="4" t="s">
        <v>825</v>
      </c>
      <c r="J695" s="4" t="s">
        <v>825</v>
      </c>
      <c r="K695" s="4" t="s">
        <v>825</v>
      </c>
      <c r="L695" s="4" t="s">
        <v>825</v>
      </c>
      <c r="M695" s="8">
        <f t="shared" si="10"/>
        <v>8.9280000000000008</v>
      </c>
      <c r="N695" t="str" cm="1">
        <f t="array" ref="N695">IFERROR(INDEX(Water!$C$4:$C$47,MATCH(C695,Water!$A$4:$A$47,0),), "")</f>
        <v>Supply demand balance improvements delivering benefits starting from 2026 (water)</v>
      </c>
    </row>
    <row r="696" spans="1:14">
      <c r="A696" t="s">
        <v>275</v>
      </c>
      <c r="B696" t="s">
        <v>1049</v>
      </c>
      <c r="C696" t="s">
        <v>976</v>
      </c>
      <c r="D696" t="s">
        <v>300</v>
      </c>
      <c r="E696" t="s">
        <v>933</v>
      </c>
      <c r="F696" s="4">
        <v>0.55900000000000005</v>
      </c>
      <c r="G696" s="4">
        <v>10.541</v>
      </c>
      <c r="H696" s="4" t="s">
        <v>825</v>
      </c>
      <c r="I696" s="4" t="s">
        <v>825</v>
      </c>
      <c r="J696" s="4" t="s">
        <v>825</v>
      </c>
      <c r="K696" s="4" t="s">
        <v>825</v>
      </c>
      <c r="L696" s="4" t="s">
        <v>825</v>
      </c>
      <c r="M696" s="8">
        <f t="shared" si="10"/>
        <v>10.541</v>
      </c>
      <c r="N696" t="str" cm="1">
        <f t="array" ref="N696">IFERROR(INDEX(Water!$C$4:$C$47,MATCH(C696,Water!$A$4:$A$47,0),), "")</f>
        <v/>
      </c>
    </row>
    <row r="697" spans="1:14">
      <c r="A697" t="s">
        <v>275</v>
      </c>
      <c r="B697" t="s">
        <v>1050</v>
      </c>
      <c r="C697" t="s">
        <v>978</v>
      </c>
      <c r="D697" t="s">
        <v>300</v>
      </c>
      <c r="E697" t="s">
        <v>933</v>
      </c>
      <c r="F697" s="4">
        <v>0</v>
      </c>
      <c r="G697" s="4">
        <v>0</v>
      </c>
      <c r="H697" s="4" t="s">
        <v>825</v>
      </c>
      <c r="I697" s="4" t="s">
        <v>825</v>
      </c>
      <c r="J697" s="4" t="s">
        <v>825</v>
      </c>
      <c r="K697" s="4" t="s">
        <v>825</v>
      </c>
      <c r="L697" s="4" t="s">
        <v>825</v>
      </c>
      <c r="M697" s="8">
        <f t="shared" si="10"/>
        <v>0</v>
      </c>
      <c r="N697" t="str" cm="1">
        <f t="array" ref="N697">IFERROR(INDEX(Water!$C$4:$C$47,MATCH(C697,Water!$A$4:$A$47,0),), "")</f>
        <v>Ignore as captured under 'Total metering expenditure'</v>
      </c>
    </row>
    <row r="698" spans="1:14">
      <c r="A698" t="s">
        <v>275</v>
      </c>
      <c r="B698" t="s">
        <v>1051</v>
      </c>
      <c r="C698" t="s">
        <v>980</v>
      </c>
      <c r="D698" t="s">
        <v>300</v>
      </c>
      <c r="E698" t="s">
        <v>933</v>
      </c>
      <c r="F698" s="4">
        <v>0</v>
      </c>
      <c r="G698" s="4">
        <v>0</v>
      </c>
      <c r="H698" s="4" t="s">
        <v>825</v>
      </c>
      <c r="I698" s="4" t="s">
        <v>825</v>
      </c>
      <c r="J698" s="4" t="s">
        <v>825</v>
      </c>
      <c r="K698" s="4" t="s">
        <v>825</v>
      </c>
      <c r="L698" s="4" t="s">
        <v>825</v>
      </c>
      <c r="M698" s="8">
        <f t="shared" si="10"/>
        <v>0</v>
      </c>
      <c r="N698" t="str" cm="1">
        <f t="array" ref="N698">IFERROR(INDEX(Water!$C$4:$C$47,MATCH(C698,Water!$A$4:$A$47,0),), "")</f>
        <v>Ignore as captured under 'Total metering expenditure'</v>
      </c>
    </row>
    <row r="699" spans="1:14">
      <c r="A699" t="s">
        <v>275</v>
      </c>
      <c r="B699" t="s">
        <v>1052</v>
      </c>
      <c r="C699" t="s">
        <v>982</v>
      </c>
      <c r="D699" t="s">
        <v>300</v>
      </c>
      <c r="E699" t="s">
        <v>933</v>
      </c>
      <c r="F699" s="4">
        <v>0</v>
      </c>
      <c r="G699" s="4">
        <v>0</v>
      </c>
      <c r="H699" s="4" t="s">
        <v>825</v>
      </c>
      <c r="I699" s="4" t="s">
        <v>825</v>
      </c>
      <c r="J699" s="4" t="s">
        <v>825</v>
      </c>
      <c r="K699" s="4" t="s">
        <v>825</v>
      </c>
      <c r="L699" s="4" t="s">
        <v>825</v>
      </c>
      <c r="M699" s="8">
        <f t="shared" si="10"/>
        <v>0</v>
      </c>
      <c r="N699" t="str" cm="1">
        <f t="array" ref="N699">IFERROR(INDEX(Water!$C$4:$C$47,MATCH(C699,Water!$A$4:$A$47,0),), "")</f>
        <v>Ignore as captured under 'Total metering expenditure'</v>
      </c>
    </row>
    <row r="700" spans="1:14">
      <c r="A700" t="s">
        <v>275</v>
      </c>
      <c r="B700" t="s">
        <v>1053</v>
      </c>
      <c r="C700" t="s">
        <v>984</v>
      </c>
      <c r="D700" t="s">
        <v>300</v>
      </c>
      <c r="E700" t="s">
        <v>933</v>
      </c>
      <c r="F700" s="4">
        <v>0</v>
      </c>
      <c r="G700" s="4">
        <v>0</v>
      </c>
      <c r="H700" s="4" t="s">
        <v>825</v>
      </c>
      <c r="I700" s="4" t="s">
        <v>825</v>
      </c>
      <c r="J700" s="4" t="s">
        <v>825</v>
      </c>
      <c r="K700" s="4" t="s">
        <v>825</v>
      </c>
      <c r="L700" s="4" t="s">
        <v>825</v>
      </c>
      <c r="M700" s="8">
        <f t="shared" si="10"/>
        <v>0</v>
      </c>
      <c r="N700" t="str" cm="1">
        <f t="array" ref="N700">IFERROR(INDEX(Water!$C$4:$C$47,MATCH(C700,Water!$A$4:$A$47,0),), "")</f>
        <v>Ignore as captured under 'Total metering expenditure'</v>
      </c>
    </row>
    <row r="701" spans="1:14">
      <c r="A701" t="s">
        <v>275</v>
      </c>
      <c r="B701" t="s">
        <v>1054</v>
      </c>
      <c r="C701" t="s">
        <v>986</v>
      </c>
      <c r="D701" t="s">
        <v>300</v>
      </c>
      <c r="E701" t="s">
        <v>933</v>
      </c>
      <c r="F701" s="4">
        <v>0</v>
      </c>
      <c r="G701" s="4">
        <v>0</v>
      </c>
      <c r="H701" s="4" t="s">
        <v>825</v>
      </c>
      <c r="I701" s="4" t="s">
        <v>825</v>
      </c>
      <c r="J701" s="4" t="s">
        <v>825</v>
      </c>
      <c r="K701" s="4" t="s">
        <v>825</v>
      </c>
      <c r="L701" s="4" t="s">
        <v>825</v>
      </c>
      <c r="M701" s="8">
        <f t="shared" si="10"/>
        <v>0</v>
      </c>
      <c r="N701" t="str" cm="1">
        <f t="array" ref="N701">IFERROR(INDEX(Water!$C$4:$C$47,MATCH(C701,Water!$A$4:$A$47,0),), "")</f>
        <v>Ignore as captured under 'Total metering expenditure'</v>
      </c>
    </row>
    <row r="702" spans="1:14">
      <c r="A702" t="s">
        <v>275</v>
      </c>
      <c r="B702" t="s">
        <v>1055</v>
      </c>
      <c r="C702" t="s">
        <v>988</v>
      </c>
      <c r="D702" t="s">
        <v>300</v>
      </c>
      <c r="E702" t="s">
        <v>933</v>
      </c>
      <c r="F702" s="4">
        <v>0</v>
      </c>
      <c r="G702" s="4">
        <v>0</v>
      </c>
      <c r="H702" s="4" t="s">
        <v>825</v>
      </c>
      <c r="I702" s="4" t="s">
        <v>825</v>
      </c>
      <c r="J702" s="4" t="s">
        <v>825</v>
      </c>
      <c r="K702" s="4" t="s">
        <v>825</v>
      </c>
      <c r="L702" s="4" t="s">
        <v>825</v>
      </c>
      <c r="M702" s="8">
        <f t="shared" si="10"/>
        <v>0</v>
      </c>
      <c r="N702" t="str" cm="1">
        <f t="array" ref="N702">IFERROR(INDEX(Water!$C$4:$C$47,MATCH(C702,Water!$A$4:$A$47,0),), "")</f>
        <v>Ignore as captured under 'Total metering expenditure'</v>
      </c>
    </row>
    <row r="703" spans="1:14">
      <c r="A703" t="s">
        <v>275</v>
      </c>
      <c r="B703" t="s">
        <v>1056</v>
      </c>
      <c r="C703" t="s">
        <v>990</v>
      </c>
      <c r="D703" t="s">
        <v>300</v>
      </c>
      <c r="E703" t="s">
        <v>933</v>
      </c>
      <c r="F703" s="4">
        <v>0</v>
      </c>
      <c r="G703" s="4">
        <v>0</v>
      </c>
      <c r="H703" s="4" t="s">
        <v>825</v>
      </c>
      <c r="I703" s="4" t="s">
        <v>825</v>
      </c>
      <c r="J703" s="4" t="s">
        <v>825</v>
      </c>
      <c r="K703" s="4" t="s">
        <v>825</v>
      </c>
      <c r="L703" s="4" t="s">
        <v>825</v>
      </c>
      <c r="M703" s="8">
        <f t="shared" si="10"/>
        <v>0</v>
      </c>
      <c r="N703" t="str" cm="1">
        <f t="array" ref="N703">IFERROR(INDEX(Water!$C$4:$C$47,MATCH(C703,Water!$A$4:$A$47,0),), "")</f>
        <v>Ignore as captured under 'Total metering expenditure'</v>
      </c>
    </row>
    <row r="704" spans="1:14">
      <c r="A704" t="s">
        <v>275</v>
      </c>
      <c r="B704" t="s">
        <v>1057</v>
      </c>
      <c r="C704" t="s">
        <v>992</v>
      </c>
      <c r="D704" t="s">
        <v>300</v>
      </c>
      <c r="E704" t="s">
        <v>933</v>
      </c>
      <c r="F704" s="4">
        <v>0</v>
      </c>
      <c r="G704" s="4">
        <v>0</v>
      </c>
      <c r="H704" s="4" t="s">
        <v>825</v>
      </c>
      <c r="I704" s="4" t="s">
        <v>825</v>
      </c>
      <c r="J704" s="4" t="s">
        <v>825</v>
      </c>
      <c r="K704" s="4" t="s">
        <v>825</v>
      </c>
      <c r="L704" s="4" t="s">
        <v>825</v>
      </c>
      <c r="M704" s="8">
        <f t="shared" si="10"/>
        <v>0</v>
      </c>
      <c r="N704" t="str" cm="1">
        <f t="array" ref="N704">IFERROR(INDEX(Water!$C$4:$C$47,MATCH(C704,Water!$A$4:$A$47,0),), "")</f>
        <v>Ignore as captured under 'Total metering expenditure'</v>
      </c>
    </row>
    <row r="705" spans="1:14">
      <c r="A705" t="s">
        <v>275</v>
      </c>
      <c r="B705" t="s">
        <v>1058</v>
      </c>
      <c r="C705" t="s">
        <v>994</v>
      </c>
      <c r="D705" t="s">
        <v>300</v>
      </c>
      <c r="E705" t="s">
        <v>933</v>
      </c>
      <c r="F705" s="4">
        <v>0</v>
      </c>
      <c r="G705" s="4">
        <v>0</v>
      </c>
      <c r="H705" s="4" t="s">
        <v>825</v>
      </c>
      <c r="I705" s="4" t="s">
        <v>825</v>
      </c>
      <c r="J705" s="4" t="s">
        <v>825</v>
      </c>
      <c r="K705" s="4" t="s">
        <v>825</v>
      </c>
      <c r="L705" s="4" t="s">
        <v>825</v>
      </c>
      <c r="M705" s="8">
        <f t="shared" si="10"/>
        <v>0</v>
      </c>
      <c r="N705" t="str" cm="1">
        <f t="array" ref="N705">IFERROR(INDEX(Water!$C$4:$C$47,MATCH(C705,Water!$A$4:$A$47,0),), "")</f>
        <v>Ignore as captured under 'Total metering expenditure'</v>
      </c>
    </row>
    <row r="706" spans="1:14">
      <c r="A706" t="s">
        <v>275</v>
      </c>
      <c r="B706" t="s">
        <v>1059</v>
      </c>
      <c r="C706" t="s">
        <v>996</v>
      </c>
      <c r="D706" t="s">
        <v>300</v>
      </c>
      <c r="E706" t="s">
        <v>933</v>
      </c>
      <c r="F706" s="4">
        <v>0</v>
      </c>
      <c r="G706" s="4">
        <v>5.04</v>
      </c>
      <c r="H706" s="4" t="s">
        <v>825</v>
      </c>
      <c r="I706" s="4" t="s">
        <v>825</v>
      </c>
      <c r="J706" s="4" t="s">
        <v>825</v>
      </c>
      <c r="K706" s="4" t="s">
        <v>825</v>
      </c>
      <c r="L706" s="4" t="s">
        <v>825</v>
      </c>
      <c r="M706" s="8">
        <f t="shared" ref="M706:M769" si="11">SUM(G706)</f>
        <v>5.04</v>
      </c>
      <c r="N706" t="str" cm="1">
        <f t="array" ref="N706">IFERROR(INDEX(Water!$C$4:$C$47,MATCH(C706,Water!$A$4:$A$47,0),), "")</f>
        <v>Ignore as captured under 'Total metering expenditure'</v>
      </c>
    </row>
    <row r="707" spans="1:14">
      <c r="A707" t="s">
        <v>275</v>
      </c>
      <c r="B707" t="s">
        <v>1060</v>
      </c>
      <c r="C707" t="s">
        <v>998</v>
      </c>
      <c r="D707" t="s">
        <v>300</v>
      </c>
      <c r="E707" t="s">
        <v>933</v>
      </c>
      <c r="F707" s="4">
        <v>0</v>
      </c>
      <c r="G707" s="4">
        <v>5.04</v>
      </c>
      <c r="H707" s="4" t="s">
        <v>825</v>
      </c>
      <c r="I707" s="4" t="s">
        <v>825</v>
      </c>
      <c r="J707" s="4" t="s">
        <v>825</v>
      </c>
      <c r="K707" s="4" t="s">
        <v>825</v>
      </c>
      <c r="L707" s="4" t="s">
        <v>825</v>
      </c>
      <c r="M707" s="8">
        <f t="shared" si="11"/>
        <v>5.04</v>
      </c>
      <c r="N707" t="str" cm="1">
        <f t="array" ref="N707">IFERROR(INDEX(Water!$C$4:$C$47,MATCH(C707,Water!$A$4:$A$47,0),), "")</f>
        <v>Total metering expenditure  (water)</v>
      </c>
    </row>
    <row r="708" spans="1:14">
      <c r="A708" t="s">
        <v>275</v>
      </c>
      <c r="B708" t="s">
        <v>1061</v>
      </c>
      <c r="C708" t="s">
        <v>1000</v>
      </c>
      <c r="D708" t="s">
        <v>300</v>
      </c>
      <c r="E708" t="s">
        <v>933</v>
      </c>
      <c r="F708" s="4">
        <v>0</v>
      </c>
      <c r="G708" s="4">
        <v>0</v>
      </c>
      <c r="H708" s="4" t="s">
        <v>825</v>
      </c>
      <c r="I708" s="4" t="s">
        <v>825</v>
      </c>
      <c r="J708" s="4" t="s">
        <v>825</v>
      </c>
      <c r="K708" s="4" t="s">
        <v>825</v>
      </c>
      <c r="L708" s="4" t="s">
        <v>825</v>
      </c>
      <c r="M708" s="8">
        <f t="shared" si="11"/>
        <v>0</v>
      </c>
      <c r="N708" t="str" cm="1">
        <f t="array" ref="N708">IFERROR(INDEX(Water!$C$4:$C$47,MATCH(C708,Water!$A$4:$A$47,0),), "")</f>
        <v>Improvments to taste, odour and colour (water)</v>
      </c>
    </row>
    <row r="709" spans="1:14">
      <c r="A709" t="s">
        <v>275</v>
      </c>
      <c r="B709" t="s">
        <v>1062</v>
      </c>
      <c r="C709" t="s">
        <v>1002</v>
      </c>
      <c r="D709" t="s">
        <v>300</v>
      </c>
      <c r="E709" t="s">
        <v>933</v>
      </c>
      <c r="F709" s="4">
        <v>0</v>
      </c>
      <c r="G709" s="4">
        <v>0</v>
      </c>
      <c r="H709" s="4" t="s">
        <v>825</v>
      </c>
      <c r="I709" s="4" t="s">
        <v>825</v>
      </c>
      <c r="J709" s="4" t="s">
        <v>825</v>
      </c>
      <c r="K709" s="4" t="s">
        <v>825</v>
      </c>
      <c r="L709" s="4" t="s">
        <v>825</v>
      </c>
      <c r="M709" s="8">
        <f t="shared" si="11"/>
        <v>0</v>
      </c>
      <c r="N709" t="str" cm="1">
        <f t="array" ref="N709">IFERROR(INDEX(Water!$C$4:$C$47,MATCH(C709,Water!$A$4:$A$47,0),), "")</f>
        <v>Improvments to taste, odour and colour (water)</v>
      </c>
    </row>
    <row r="710" spans="1:14">
      <c r="A710" t="s">
        <v>275</v>
      </c>
      <c r="B710" t="s">
        <v>1063</v>
      </c>
      <c r="C710" t="s">
        <v>1004</v>
      </c>
      <c r="D710" t="s">
        <v>300</v>
      </c>
      <c r="E710" t="s">
        <v>933</v>
      </c>
      <c r="F710" s="4">
        <v>0</v>
      </c>
      <c r="G710" s="4">
        <v>3.024</v>
      </c>
      <c r="H710" s="4" t="s">
        <v>825</v>
      </c>
      <c r="I710" s="4" t="s">
        <v>825</v>
      </c>
      <c r="J710" s="4" t="s">
        <v>825</v>
      </c>
      <c r="K710" s="4" t="s">
        <v>825</v>
      </c>
      <c r="L710" s="4" t="s">
        <v>825</v>
      </c>
      <c r="M710" s="8">
        <f t="shared" si="11"/>
        <v>3.024</v>
      </c>
      <c r="N710" t="str" cm="1">
        <f t="array" ref="N710">IFERROR(INDEX(Water!$C$4:$C$47,MATCH(C710,Water!$A$4:$A$47,0),), "")</f>
        <v>Addressing raw water deterioration (total) (water)</v>
      </c>
    </row>
    <row r="711" spans="1:14">
      <c r="A711" t="s">
        <v>275</v>
      </c>
      <c r="B711" t="s">
        <v>1064</v>
      </c>
      <c r="C711" t="s">
        <v>1006</v>
      </c>
      <c r="D711" t="s">
        <v>300</v>
      </c>
      <c r="E711" t="s">
        <v>933</v>
      </c>
      <c r="F711" s="4">
        <v>0</v>
      </c>
      <c r="G711" s="4">
        <v>0</v>
      </c>
      <c r="H711" s="4" t="s">
        <v>825</v>
      </c>
      <c r="I711" s="4" t="s">
        <v>825</v>
      </c>
      <c r="J711" s="4" t="s">
        <v>825</v>
      </c>
      <c r="K711" s="4" t="s">
        <v>825</v>
      </c>
      <c r="L711" s="4" t="s">
        <v>825</v>
      </c>
      <c r="M711" s="8">
        <f t="shared" si="11"/>
        <v>0</v>
      </c>
      <c r="N711" t="str" cm="1">
        <f t="array" ref="N711">IFERROR(INDEX(Water!$C$4:$C$47,MATCH(C711,Water!$A$4:$A$47,0),), "")</f>
        <v>Addressing raw water deterioration (total) (water)</v>
      </c>
    </row>
    <row r="712" spans="1:14">
      <c r="A712" t="s">
        <v>275</v>
      </c>
      <c r="B712" t="s">
        <v>1065</v>
      </c>
      <c r="C712" t="s">
        <v>1008</v>
      </c>
      <c r="D712" t="s">
        <v>300</v>
      </c>
      <c r="E712" t="s">
        <v>933</v>
      </c>
      <c r="F712" s="4">
        <v>0</v>
      </c>
      <c r="G712" s="4">
        <v>0</v>
      </c>
      <c r="H712" s="4" t="s">
        <v>825</v>
      </c>
      <c r="I712" s="4" t="s">
        <v>825</v>
      </c>
      <c r="J712" s="4" t="s">
        <v>825</v>
      </c>
      <c r="K712" s="4" t="s">
        <v>825</v>
      </c>
      <c r="L712" s="4" t="s">
        <v>825</v>
      </c>
      <c r="M712" s="8">
        <f t="shared" si="11"/>
        <v>0</v>
      </c>
      <c r="N712" t="str" cm="1">
        <f t="array" ref="N712">IFERROR(INDEX(Water!$C$4:$C$47,MATCH(C712,Water!$A$4:$A$47,0),), "")</f>
        <v>Meeting lead standards (Total) (water)</v>
      </c>
    </row>
    <row r="713" spans="1:14">
      <c r="A713" t="s">
        <v>275</v>
      </c>
      <c r="B713" t="s">
        <v>1066</v>
      </c>
      <c r="C713" t="s">
        <v>1067</v>
      </c>
      <c r="D713" t="s">
        <v>300</v>
      </c>
      <c r="E713" t="s">
        <v>933</v>
      </c>
      <c r="F713" s="4">
        <v>0</v>
      </c>
      <c r="G713" s="4">
        <v>0</v>
      </c>
      <c r="H713" s="4" t="s">
        <v>825</v>
      </c>
      <c r="I713" s="4" t="s">
        <v>825</v>
      </c>
      <c r="J713" s="4" t="s">
        <v>825</v>
      </c>
      <c r="K713" s="4" t="s">
        <v>825</v>
      </c>
      <c r="L713" s="4" t="s">
        <v>825</v>
      </c>
      <c r="M713" s="8">
        <f t="shared" si="11"/>
        <v>0</v>
      </c>
      <c r="N713" t="str" cm="1">
        <f t="array" ref="N713">IFERROR(INDEX(Water!$C$4:$C$47,MATCH(C713,Water!$A$4:$A$47,0),), "")</f>
        <v/>
      </c>
    </row>
    <row r="714" spans="1:14">
      <c r="A714" t="s">
        <v>275</v>
      </c>
      <c r="B714" t="s">
        <v>1068</v>
      </c>
      <c r="C714" t="s">
        <v>1012</v>
      </c>
      <c r="D714" t="s">
        <v>300</v>
      </c>
      <c r="E714" t="s">
        <v>933</v>
      </c>
      <c r="F714" s="4">
        <v>0</v>
      </c>
      <c r="G714" s="4">
        <v>0</v>
      </c>
      <c r="H714" s="4" t="s">
        <v>825</v>
      </c>
      <c r="I714" s="4" t="s">
        <v>825</v>
      </c>
      <c r="J714" s="4" t="s">
        <v>825</v>
      </c>
      <c r="K714" s="4" t="s">
        <v>825</v>
      </c>
      <c r="L714" s="4" t="s">
        <v>825</v>
      </c>
      <c r="M714" s="8">
        <f t="shared" si="11"/>
        <v>0</v>
      </c>
      <c r="N714" t="str" cm="1">
        <f t="array" ref="N714">IFERROR(INDEX(Water!$C$4:$C$47,MATCH(C714,Water!$A$4:$A$47,0),), "")</f>
        <v>Meeting lead standards (Total) (water)</v>
      </c>
    </row>
    <row r="715" spans="1:14">
      <c r="A715" t="s">
        <v>275</v>
      </c>
      <c r="B715" t="s">
        <v>1069</v>
      </c>
      <c r="C715" t="s">
        <v>1014</v>
      </c>
      <c r="D715" t="s">
        <v>300</v>
      </c>
      <c r="E715" t="s">
        <v>933</v>
      </c>
      <c r="F715" s="4">
        <v>0</v>
      </c>
      <c r="G715" s="4">
        <v>0</v>
      </c>
      <c r="H715" s="4" t="s">
        <v>825</v>
      </c>
      <c r="I715" s="4" t="s">
        <v>825</v>
      </c>
      <c r="J715" s="4" t="s">
        <v>825</v>
      </c>
      <c r="K715" s="4" t="s">
        <v>825</v>
      </c>
      <c r="L715" s="4" t="s">
        <v>825</v>
      </c>
      <c r="M715" s="8">
        <f t="shared" si="11"/>
        <v>0</v>
      </c>
      <c r="N715" t="str" cm="1">
        <f t="array" ref="N715">IFERROR(INDEX(Water!$C$4:$C$47,MATCH(C715,Water!$A$4:$A$47,0),), "")</f>
        <v>Meeting lead standards (Total) (water)</v>
      </c>
    </row>
    <row r="716" spans="1:14">
      <c r="A716" t="s">
        <v>275</v>
      </c>
      <c r="B716" t="s">
        <v>1070</v>
      </c>
      <c r="C716" t="s">
        <v>1016</v>
      </c>
      <c r="D716" t="s">
        <v>300</v>
      </c>
      <c r="E716" t="s">
        <v>933</v>
      </c>
      <c r="F716" s="4">
        <v>0</v>
      </c>
      <c r="G716" s="4">
        <v>0</v>
      </c>
      <c r="H716" s="4" t="s">
        <v>825</v>
      </c>
      <c r="I716" s="4" t="s">
        <v>825</v>
      </c>
      <c r="J716" s="4" t="s">
        <v>825</v>
      </c>
      <c r="K716" s="4" t="s">
        <v>825</v>
      </c>
      <c r="L716" s="4" t="s">
        <v>825</v>
      </c>
      <c r="M716" s="8">
        <f t="shared" si="11"/>
        <v>0</v>
      </c>
      <c r="N716" t="str" cm="1">
        <f t="array" ref="N716">IFERROR(INDEX(Water!$C$4:$C$47,MATCH(C716,Water!$A$4:$A$47,0),), "")</f>
        <v>Meeting lead standards (Total) (water)</v>
      </c>
    </row>
    <row r="717" spans="1:14">
      <c r="A717" t="s">
        <v>275</v>
      </c>
      <c r="B717" t="s">
        <v>1071</v>
      </c>
      <c r="C717" t="s">
        <v>1018</v>
      </c>
      <c r="D717" t="s">
        <v>300</v>
      </c>
      <c r="E717" t="s">
        <v>933</v>
      </c>
      <c r="F717" s="4">
        <v>2.831</v>
      </c>
      <c r="G717" s="4">
        <v>86.911000000000001</v>
      </c>
      <c r="H717" s="4" t="s">
        <v>825</v>
      </c>
      <c r="I717" s="4" t="s">
        <v>825</v>
      </c>
      <c r="J717" s="4" t="s">
        <v>825</v>
      </c>
      <c r="K717" s="4" t="s">
        <v>825</v>
      </c>
      <c r="L717" s="4" t="s">
        <v>825</v>
      </c>
      <c r="M717" s="8">
        <f t="shared" si="11"/>
        <v>86.911000000000001</v>
      </c>
      <c r="N717" t="str" cm="1">
        <f t="array" ref="N717">IFERROR(INDEX(Water!$C$4:$C$47,MATCH(C717,Water!$A$4:$A$47,0),), "")</f>
        <v>Enhancing resilience to low probability high consequence events (water)</v>
      </c>
    </row>
    <row r="718" spans="1:14">
      <c r="A718" t="s">
        <v>275</v>
      </c>
      <c r="B718" t="s">
        <v>1072</v>
      </c>
      <c r="C718" t="s">
        <v>1020</v>
      </c>
      <c r="D718" t="s">
        <v>300</v>
      </c>
      <c r="E718" t="s">
        <v>933</v>
      </c>
      <c r="F718" s="4">
        <v>0</v>
      </c>
      <c r="G718" s="4">
        <v>0</v>
      </c>
      <c r="H718" s="4" t="s">
        <v>825</v>
      </c>
      <c r="I718" s="4" t="s">
        <v>825</v>
      </c>
      <c r="J718" s="4" t="s">
        <v>825</v>
      </c>
      <c r="K718" s="4" t="s">
        <v>825</v>
      </c>
      <c r="L718" s="4" t="s">
        <v>825</v>
      </c>
      <c r="M718" s="8">
        <f t="shared" si="11"/>
        <v>0</v>
      </c>
      <c r="N718" t="str" cm="1">
        <f t="array" ref="N718">IFERROR(INDEX(Water!$C$4:$C$47,MATCH(C718,Water!$A$4:$A$47,0),), "")</f>
        <v>Security - SEMD (water)</v>
      </c>
    </row>
    <row r="719" spans="1:14">
      <c r="A719" t="s">
        <v>275</v>
      </c>
      <c r="B719" t="s">
        <v>1073</v>
      </c>
      <c r="C719" t="s">
        <v>1022</v>
      </c>
      <c r="D719" t="s">
        <v>300</v>
      </c>
      <c r="E719" t="s">
        <v>933</v>
      </c>
      <c r="F719" s="4">
        <v>0</v>
      </c>
      <c r="G719" s="4">
        <v>0</v>
      </c>
      <c r="H719" s="4" t="s">
        <v>825</v>
      </c>
      <c r="I719" s="4" t="s">
        <v>825</v>
      </c>
      <c r="J719" s="4" t="s">
        <v>825</v>
      </c>
      <c r="K719" s="4" t="s">
        <v>825</v>
      </c>
      <c r="L719" s="4" t="s">
        <v>825</v>
      </c>
      <c r="M719" s="8">
        <f t="shared" si="11"/>
        <v>0</v>
      </c>
      <c r="N719" t="str" cm="1">
        <f t="array" ref="N719">IFERROR(INDEX(Water!$C$4:$C$47,MATCH(C719,Water!$A$4:$A$47,0),), "")</f>
        <v>Security - Non-SEMD (water)</v>
      </c>
    </row>
    <row r="720" spans="1:14">
      <c r="A720" t="s">
        <v>275</v>
      </c>
      <c r="B720" t="s">
        <v>1074</v>
      </c>
      <c r="C720" t="s">
        <v>1024</v>
      </c>
      <c r="D720" t="s">
        <v>300</v>
      </c>
      <c r="E720" t="s">
        <v>933</v>
      </c>
      <c r="F720" s="4">
        <v>0</v>
      </c>
      <c r="G720" s="4">
        <v>0</v>
      </c>
      <c r="H720" s="4" t="s">
        <v>825</v>
      </c>
      <c r="I720" s="4" t="s">
        <v>825</v>
      </c>
      <c r="J720" s="4" t="s">
        <v>825</v>
      </c>
      <c r="K720" s="4" t="s">
        <v>825</v>
      </c>
      <c r="L720" s="4" t="s">
        <v>825</v>
      </c>
      <c r="M720" s="8">
        <f t="shared" si="11"/>
        <v>0</v>
      </c>
      <c r="N720" t="str" cm="1">
        <f t="array" ref="N720">IFERROR(INDEX(Water!$C$4:$C$47,MATCH(C720,Water!$A$4:$A$47,0),), "")</f>
        <v>N/A</v>
      </c>
    </row>
    <row r="721" spans="1:14">
      <c r="A721" t="s">
        <v>275</v>
      </c>
      <c r="B721" t="s">
        <v>1075</v>
      </c>
      <c r="C721" t="s">
        <v>1076</v>
      </c>
      <c r="D721" t="s">
        <v>300</v>
      </c>
      <c r="E721" t="s">
        <v>933</v>
      </c>
      <c r="F721" s="4">
        <v>1.6160000000000001</v>
      </c>
      <c r="G721" s="4">
        <v>14.03</v>
      </c>
      <c r="H721" s="4" t="s">
        <v>825</v>
      </c>
      <c r="I721" s="4" t="s">
        <v>825</v>
      </c>
      <c r="J721" s="4" t="s">
        <v>825</v>
      </c>
      <c r="K721" s="4" t="s">
        <v>825</v>
      </c>
      <c r="L721" s="4" t="s">
        <v>825</v>
      </c>
      <c r="M721" s="8">
        <f t="shared" si="11"/>
        <v>14.03</v>
      </c>
      <c r="N721" t="str" cm="1">
        <f t="array" ref="N721">IFERROR(INDEX(Water!$C$4:$C$47,MATCH(C721,Water!$A$4:$A$47,0),), "")</f>
        <v/>
      </c>
    </row>
    <row r="722" spans="1:14">
      <c r="A722" t="s">
        <v>275</v>
      </c>
      <c r="B722" t="s">
        <v>1077</v>
      </c>
      <c r="C722" t="s">
        <v>1078</v>
      </c>
      <c r="D722" t="s">
        <v>300</v>
      </c>
      <c r="E722" t="s">
        <v>933</v>
      </c>
      <c r="F722" s="4">
        <v>0</v>
      </c>
      <c r="G722" s="4">
        <v>0</v>
      </c>
      <c r="H722" s="4" t="s">
        <v>825</v>
      </c>
      <c r="I722" s="4" t="s">
        <v>825</v>
      </c>
      <c r="J722" s="4" t="s">
        <v>825</v>
      </c>
      <c r="K722" s="4" t="s">
        <v>825</v>
      </c>
      <c r="L722" s="4" t="s">
        <v>825</v>
      </c>
      <c r="M722" s="8">
        <f t="shared" si="11"/>
        <v>0</v>
      </c>
      <c r="N722" t="str" cm="1">
        <f t="array" ref="N722">IFERROR(INDEX(Water!$C$4:$C$47,MATCH(C722,Water!$A$4:$A$47,0),), "")</f>
        <v/>
      </c>
    </row>
    <row r="723" spans="1:14">
      <c r="A723" t="s">
        <v>275</v>
      </c>
      <c r="B723" t="s">
        <v>1079</v>
      </c>
      <c r="C723" t="s">
        <v>1080</v>
      </c>
      <c r="D723" t="s">
        <v>300</v>
      </c>
      <c r="E723" t="s">
        <v>933</v>
      </c>
      <c r="F723" s="4">
        <v>0</v>
      </c>
      <c r="G723" s="4">
        <v>0</v>
      </c>
      <c r="H723" s="4" t="s">
        <v>825</v>
      </c>
      <c r="I723" s="4" t="s">
        <v>825</v>
      </c>
      <c r="J723" s="4" t="s">
        <v>825</v>
      </c>
      <c r="K723" s="4" t="s">
        <v>825</v>
      </c>
      <c r="L723" s="4" t="s">
        <v>825</v>
      </c>
      <c r="M723" s="8">
        <f t="shared" si="11"/>
        <v>0</v>
      </c>
      <c r="N723" t="str" cm="1">
        <f t="array" ref="N723">IFERROR(INDEX(Water!$C$4:$C$47,MATCH(C723,Water!$A$4:$A$47,0),), "")</f>
        <v/>
      </c>
    </row>
    <row r="724" spans="1:14">
      <c r="A724" t="s">
        <v>275</v>
      </c>
      <c r="B724" t="s">
        <v>1081</v>
      </c>
      <c r="C724" t="s">
        <v>1082</v>
      </c>
      <c r="D724" t="s">
        <v>300</v>
      </c>
      <c r="E724" t="s">
        <v>933</v>
      </c>
      <c r="F724" s="4">
        <v>0</v>
      </c>
      <c r="G724" s="4">
        <v>0</v>
      </c>
      <c r="H724" s="4" t="s">
        <v>825</v>
      </c>
      <c r="I724" s="4" t="s">
        <v>825</v>
      </c>
      <c r="J724" s="4" t="s">
        <v>825</v>
      </c>
      <c r="K724" s="4" t="s">
        <v>825</v>
      </c>
      <c r="L724" s="4" t="s">
        <v>825</v>
      </c>
      <c r="M724" s="8">
        <f t="shared" si="11"/>
        <v>0</v>
      </c>
      <c r="N724" t="str" cm="1">
        <f t="array" ref="N724">IFERROR(INDEX(Water!$C$4:$C$47,MATCH(C724,Water!$A$4:$A$47,0),), "")</f>
        <v/>
      </c>
    </row>
    <row r="725" spans="1:14">
      <c r="A725" t="s">
        <v>275</v>
      </c>
      <c r="B725" t="s">
        <v>1083</v>
      </c>
      <c r="C725" t="s">
        <v>1084</v>
      </c>
      <c r="D725" t="s">
        <v>300</v>
      </c>
      <c r="E725" t="s">
        <v>933</v>
      </c>
      <c r="F725" s="4">
        <v>0</v>
      </c>
      <c r="G725" s="4">
        <v>0</v>
      </c>
      <c r="H725" s="4" t="s">
        <v>825</v>
      </c>
      <c r="I725" s="4" t="s">
        <v>825</v>
      </c>
      <c r="J725" s="4" t="s">
        <v>825</v>
      </c>
      <c r="K725" s="4" t="s">
        <v>825</v>
      </c>
      <c r="L725" s="4" t="s">
        <v>825</v>
      </c>
      <c r="M725" s="8">
        <f t="shared" si="11"/>
        <v>0</v>
      </c>
      <c r="N725" t="str" cm="1">
        <f t="array" ref="N725">IFERROR(INDEX(Water!$C$4:$C$47,MATCH(C725,Water!$A$4:$A$47,0),), "")</f>
        <v/>
      </c>
    </row>
    <row r="726" spans="1:14">
      <c r="A726" t="s">
        <v>275</v>
      </c>
      <c r="B726" t="s">
        <v>1085</v>
      </c>
      <c r="C726" t="s">
        <v>1086</v>
      </c>
      <c r="D726" t="s">
        <v>300</v>
      </c>
      <c r="E726" t="s">
        <v>933</v>
      </c>
      <c r="F726" s="4">
        <v>0</v>
      </c>
      <c r="G726" s="4">
        <v>0</v>
      </c>
      <c r="H726" s="4" t="s">
        <v>825</v>
      </c>
      <c r="I726" s="4" t="s">
        <v>825</v>
      </c>
      <c r="J726" s="4" t="s">
        <v>825</v>
      </c>
      <c r="K726" s="4" t="s">
        <v>825</v>
      </c>
      <c r="L726" s="4" t="s">
        <v>825</v>
      </c>
      <c r="M726" s="8">
        <f t="shared" si="11"/>
        <v>0</v>
      </c>
      <c r="N726" t="str" cm="1">
        <f t="array" ref="N726">IFERROR(INDEX(Water!$C$4:$C$47,MATCH(C726,Water!$A$4:$A$47,0),), "")</f>
        <v/>
      </c>
    </row>
    <row r="727" spans="1:14">
      <c r="A727" t="s">
        <v>275</v>
      </c>
      <c r="B727" t="s">
        <v>1087</v>
      </c>
      <c r="C727" t="s">
        <v>1088</v>
      </c>
      <c r="D727" t="s">
        <v>300</v>
      </c>
      <c r="E727" t="s">
        <v>933</v>
      </c>
      <c r="F727" s="4">
        <v>0</v>
      </c>
      <c r="G727" s="4">
        <v>0</v>
      </c>
      <c r="H727" s="4" t="s">
        <v>825</v>
      </c>
      <c r="I727" s="4" t="s">
        <v>825</v>
      </c>
      <c r="J727" s="4" t="s">
        <v>825</v>
      </c>
      <c r="K727" s="4" t="s">
        <v>825</v>
      </c>
      <c r="L727" s="4" t="s">
        <v>825</v>
      </c>
      <c r="M727" s="8">
        <f t="shared" si="11"/>
        <v>0</v>
      </c>
      <c r="N727" t="str" cm="1">
        <f t="array" ref="N727">IFERROR(INDEX(Water!$C$4:$C$47,MATCH(C727,Water!$A$4:$A$47,0),), "")</f>
        <v/>
      </c>
    </row>
    <row r="728" spans="1:14">
      <c r="A728" t="s">
        <v>275</v>
      </c>
      <c r="B728" t="s">
        <v>1089</v>
      </c>
      <c r="C728" t="s">
        <v>1090</v>
      </c>
      <c r="D728" t="s">
        <v>300</v>
      </c>
      <c r="E728" t="s">
        <v>933</v>
      </c>
      <c r="F728" s="4">
        <v>0</v>
      </c>
      <c r="G728" s="4">
        <v>0</v>
      </c>
      <c r="H728" s="4" t="s">
        <v>825</v>
      </c>
      <c r="I728" s="4" t="s">
        <v>825</v>
      </c>
      <c r="J728" s="4" t="s">
        <v>825</v>
      </c>
      <c r="K728" s="4" t="s">
        <v>825</v>
      </c>
      <c r="L728" s="4" t="s">
        <v>825</v>
      </c>
      <c r="M728" s="8">
        <f t="shared" si="11"/>
        <v>0</v>
      </c>
      <c r="N728" t="str" cm="1">
        <f t="array" ref="N728">IFERROR(INDEX(Water!$C$4:$C$47,MATCH(C728,Water!$A$4:$A$47,0),), "")</f>
        <v/>
      </c>
    </row>
    <row r="729" spans="1:14">
      <c r="A729" t="s">
        <v>275</v>
      </c>
      <c r="B729" t="s">
        <v>1091</v>
      </c>
      <c r="C729" t="s">
        <v>1092</v>
      </c>
      <c r="D729" t="s">
        <v>300</v>
      </c>
      <c r="E729" t="s">
        <v>933</v>
      </c>
      <c r="F729" s="4">
        <v>0</v>
      </c>
      <c r="G729" s="4">
        <v>0</v>
      </c>
      <c r="H729" s="15" t="s">
        <v>825</v>
      </c>
      <c r="I729" s="15" t="s">
        <v>825</v>
      </c>
      <c r="J729" s="15" t="s">
        <v>825</v>
      </c>
      <c r="K729" s="15" t="s">
        <v>825</v>
      </c>
      <c r="L729" s="15" t="s">
        <v>825</v>
      </c>
      <c r="M729" s="8">
        <f t="shared" si="11"/>
        <v>0</v>
      </c>
      <c r="N729" t="str" cm="1">
        <f t="array" ref="N729">IFERROR(INDEX(Water!$C$4:$C$47,MATCH(C729,Water!$A$4:$A$47,0),), "")</f>
        <v/>
      </c>
    </row>
    <row r="730" spans="1:14">
      <c r="A730" t="s">
        <v>275</v>
      </c>
      <c r="B730" t="s">
        <v>1093</v>
      </c>
      <c r="C730" t="s">
        <v>1094</v>
      </c>
      <c r="D730" t="s">
        <v>300</v>
      </c>
      <c r="E730" t="s">
        <v>933</v>
      </c>
      <c r="F730" s="4">
        <v>0</v>
      </c>
      <c r="G730" s="4">
        <v>0</v>
      </c>
      <c r="H730" s="15" t="s">
        <v>825</v>
      </c>
      <c r="I730" s="15" t="s">
        <v>825</v>
      </c>
      <c r="J730" s="15" t="s">
        <v>825</v>
      </c>
      <c r="K730" s="15" t="s">
        <v>825</v>
      </c>
      <c r="L730" s="15" t="s">
        <v>825</v>
      </c>
      <c r="M730" s="8">
        <f t="shared" si="11"/>
        <v>0</v>
      </c>
      <c r="N730" t="str" cm="1">
        <f t="array" ref="N730">IFERROR(INDEX(Water!$C$4:$C$47,MATCH(C730,Water!$A$4:$A$47,0),), "")</f>
        <v/>
      </c>
    </row>
    <row r="731" spans="1:14">
      <c r="A731" t="s">
        <v>275</v>
      </c>
      <c r="B731" t="s">
        <v>1095</v>
      </c>
      <c r="C731" t="s">
        <v>1096</v>
      </c>
      <c r="D731" t="s">
        <v>300</v>
      </c>
      <c r="E731" t="s">
        <v>933</v>
      </c>
      <c r="F731" s="4">
        <v>0</v>
      </c>
      <c r="G731" s="4">
        <v>103.965</v>
      </c>
      <c r="H731" s="15" t="s">
        <v>825</v>
      </c>
      <c r="I731" s="15" t="s">
        <v>825</v>
      </c>
      <c r="J731" s="15" t="s">
        <v>825</v>
      </c>
      <c r="K731" s="15" t="s">
        <v>825</v>
      </c>
      <c r="L731" s="15" t="s">
        <v>825</v>
      </c>
      <c r="M731" s="8">
        <f t="shared" si="11"/>
        <v>103.965</v>
      </c>
      <c r="N731" t="str" cm="1">
        <f t="array" ref="N731">IFERROR(INDEX(Water!$C$4:$C$47,MATCH(C731,Water!$A$4:$A$47,0),), "")</f>
        <v/>
      </c>
    </row>
    <row r="732" spans="1:14">
      <c r="A732" t="s">
        <v>275</v>
      </c>
      <c r="B732" t="s">
        <v>1097</v>
      </c>
      <c r="C732" t="s">
        <v>1098</v>
      </c>
      <c r="D732" t="s">
        <v>300</v>
      </c>
      <c r="E732" t="s">
        <v>933</v>
      </c>
      <c r="F732" s="4">
        <v>5.0060000000000002</v>
      </c>
      <c r="G732" s="4">
        <v>121.66300000000001</v>
      </c>
      <c r="H732" s="15" t="s">
        <v>825</v>
      </c>
      <c r="I732" s="15" t="s">
        <v>825</v>
      </c>
      <c r="J732" s="15" t="s">
        <v>825</v>
      </c>
      <c r="K732" s="15" t="s">
        <v>825</v>
      </c>
      <c r="L732" s="15" t="s">
        <v>825</v>
      </c>
      <c r="M732" s="8">
        <f t="shared" si="11"/>
        <v>121.66300000000001</v>
      </c>
      <c r="N732" t="str" cm="1">
        <f t="array" ref="N732">IFERROR(INDEX(Water!$C$4:$C$47,MATCH(C732,Water!$A$4:$A$47,0),), "")</f>
        <v/>
      </c>
    </row>
    <row r="733" spans="1:14">
      <c r="A733" t="s">
        <v>275</v>
      </c>
      <c r="B733" t="s">
        <v>1099</v>
      </c>
      <c r="C733" t="s">
        <v>936</v>
      </c>
      <c r="D733" t="s">
        <v>300</v>
      </c>
      <c r="E733" t="s">
        <v>933</v>
      </c>
      <c r="F733" s="4">
        <v>0</v>
      </c>
      <c r="G733" s="4">
        <v>0</v>
      </c>
      <c r="H733" s="15">
        <v>0</v>
      </c>
      <c r="I733" s="15">
        <v>0</v>
      </c>
      <c r="J733" s="15">
        <v>0</v>
      </c>
      <c r="K733" s="15">
        <v>0</v>
      </c>
      <c r="L733" s="15">
        <v>0</v>
      </c>
      <c r="M733" s="8">
        <f t="shared" si="11"/>
        <v>0</v>
      </c>
      <c r="N733" t="str" cm="1">
        <f t="array" ref="N733">IFERROR(INDEX(Water!$C$4:$C$47,MATCH(C733,Water!$A$4:$A$47,0),), "")</f>
        <v>Ecological improvements at abstractions (water)</v>
      </c>
    </row>
    <row r="734" spans="1:14">
      <c r="A734" t="s">
        <v>275</v>
      </c>
      <c r="B734" t="s">
        <v>1100</v>
      </c>
      <c r="C734" t="s">
        <v>938</v>
      </c>
      <c r="D734" t="s">
        <v>300</v>
      </c>
      <c r="E734" t="s">
        <v>933</v>
      </c>
      <c r="F734" s="4">
        <v>0</v>
      </c>
      <c r="G734" s="4">
        <v>0</v>
      </c>
      <c r="H734" s="15">
        <v>0</v>
      </c>
      <c r="I734" s="15">
        <v>0</v>
      </c>
      <c r="J734" s="15">
        <v>0</v>
      </c>
      <c r="K734" s="15">
        <v>0</v>
      </c>
      <c r="L734" s="15">
        <v>0</v>
      </c>
      <c r="M734" s="8">
        <f t="shared" si="11"/>
        <v>0</v>
      </c>
      <c r="N734" t="str" cm="1">
        <f t="array" ref="N734">IFERROR(INDEX(Water!$C$4:$C$47,MATCH(C734,Water!$A$4:$A$47,0),), "")</f>
        <v>Eels Regulations (measures at intakes) (water)</v>
      </c>
    </row>
    <row r="735" spans="1:14">
      <c r="A735" t="s">
        <v>275</v>
      </c>
      <c r="B735" t="s">
        <v>1101</v>
      </c>
      <c r="C735" t="s">
        <v>940</v>
      </c>
      <c r="D735" t="s">
        <v>300</v>
      </c>
      <c r="E735" t="s">
        <v>933</v>
      </c>
      <c r="F735" s="4">
        <v>0</v>
      </c>
      <c r="G735" s="4">
        <v>0</v>
      </c>
      <c r="H735" s="15">
        <v>0</v>
      </c>
      <c r="I735" s="15">
        <v>0</v>
      </c>
      <c r="J735" s="15">
        <v>0</v>
      </c>
      <c r="K735" s="15">
        <v>0</v>
      </c>
      <c r="L735" s="15">
        <v>0</v>
      </c>
      <c r="M735" s="8">
        <f t="shared" si="11"/>
        <v>0</v>
      </c>
      <c r="N735" t="str" cm="1">
        <f t="array" ref="N735">IFERROR(INDEX(Water!$C$4:$C$47,MATCH(C735,Water!$A$4:$A$47,0),), "")</f>
        <v>Eels Regulations (measures at intakes) (water)</v>
      </c>
    </row>
    <row r="736" spans="1:14">
      <c r="A736" t="s">
        <v>275</v>
      </c>
      <c r="B736" t="s">
        <v>1102</v>
      </c>
      <c r="C736" t="s">
        <v>942</v>
      </c>
      <c r="D736" t="s">
        <v>300</v>
      </c>
      <c r="E736" t="s">
        <v>933</v>
      </c>
      <c r="F736" s="4">
        <v>0</v>
      </c>
      <c r="G736" s="4">
        <v>0</v>
      </c>
      <c r="H736" s="15">
        <v>0</v>
      </c>
      <c r="I736" s="15">
        <v>0</v>
      </c>
      <c r="J736" s="15">
        <v>0</v>
      </c>
      <c r="K736" s="15">
        <v>0</v>
      </c>
      <c r="L736" s="15">
        <v>0</v>
      </c>
      <c r="M736" s="8">
        <f t="shared" si="11"/>
        <v>0</v>
      </c>
      <c r="N736" t="str" cm="1">
        <f t="array" ref="N736">IFERROR(INDEX(Water!$C$4:$C$47,MATCH(C736,Water!$A$4:$A$47,0),), "")</f>
        <v>Invasive Non Native Species (water)</v>
      </c>
    </row>
    <row r="737" spans="1:14">
      <c r="A737" t="s">
        <v>275</v>
      </c>
      <c r="B737" t="s">
        <v>1103</v>
      </c>
      <c r="C737" t="s">
        <v>944</v>
      </c>
      <c r="D737" t="s">
        <v>300</v>
      </c>
      <c r="E737" t="s">
        <v>933</v>
      </c>
      <c r="F737" s="4">
        <v>0</v>
      </c>
      <c r="G737" s="4">
        <v>0</v>
      </c>
      <c r="H737" s="15">
        <v>0</v>
      </c>
      <c r="I737" s="15">
        <v>0</v>
      </c>
      <c r="J737" s="15">
        <v>0</v>
      </c>
      <c r="K737" s="15">
        <v>0</v>
      </c>
      <c r="L737" s="15">
        <v>0</v>
      </c>
      <c r="M737" s="8">
        <f t="shared" si="11"/>
        <v>0</v>
      </c>
      <c r="N737" t="str" cm="1">
        <f t="array" ref="N737">IFERROR(INDEX(Water!$C$4:$C$47,MATCH(C737,Water!$A$4:$A$47,0),), "")</f>
        <v>Drinking Water Protected Areas (schemes) (water)</v>
      </c>
    </row>
    <row r="738" spans="1:14">
      <c r="A738" t="s">
        <v>275</v>
      </c>
      <c r="B738" t="s">
        <v>1104</v>
      </c>
      <c r="C738" t="s">
        <v>946</v>
      </c>
      <c r="D738" t="s">
        <v>300</v>
      </c>
      <c r="E738" t="s">
        <v>933</v>
      </c>
      <c r="F738" s="4">
        <v>0</v>
      </c>
      <c r="G738" s="4">
        <v>0</v>
      </c>
      <c r="H738" s="15">
        <v>0</v>
      </c>
      <c r="I738" s="15">
        <v>0</v>
      </c>
      <c r="J738" s="15">
        <v>0</v>
      </c>
      <c r="K738" s="15">
        <v>0</v>
      </c>
      <c r="L738" s="15">
        <v>0</v>
      </c>
      <c r="M738" s="8">
        <f t="shared" si="11"/>
        <v>0</v>
      </c>
      <c r="N738" t="str" cm="1">
        <f t="array" ref="N738">IFERROR(INDEX(Water!$C$4:$C$47,MATCH(C738,Water!$A$4:$A$47,0),), "")</f>
        <v>Water Framework Directive measure (water)</v>
      </c>
    </row>
    <row r="739" spans="1:14">
      <c r="A739" t="s">
        <v>275</v>
      </c>
      <c r="B739" t="s">
        <v>1105</v>
      </c>
      <c r="C739" t="s">
        <v>948</v>
      </c>
      <c r="D739" t="s">
        <v>300</v>
      </c>
      <c r="E739" t="s">
        <v>933</v>
      </c>
      <c r="F739" s="4">
        <v>0</v>
      </c>
      <c r="G739" s="4">
        <v>0</v>
      </c>
      <c r="H739" s="15">
        <v>0</v>
      </c>
      <c r="I739" s="15">
        <v>0</v>
      </c>
      <c r="J739" s="15">
        <v>0</v>
      </c>
      <c r="K739" s="15">
        <v>0</v>
      </c>
      <c r="L739" s="15">
        <v>0</v>
      </c>
      <c r="M739" s="8">
        <f t="shared" si="11"/>
        <v>0</v>
      </c>
      <c r="N739" t="str" cm="1">
        <f t="array" ref="N739">IFERROR(INDEX(Water!$C$4:$C$47,MATCH(C739,Water!$A$4:$A$47,0),), "")</f>
        <v>Ecological improvements at abstractions (water)</v>
      </c>
    </row>
    <row r="740" spans="1:14">
      <c r="A740" t="s">
        <v>275</v>
      </c>
      <c r="B740" t="s">
        <v>1106</v>
      </c>
      <c r="C740" t="s">
        <v>950</v>
      </c>
      <c r="D740" t="s">
        <v>300</v>
      </c>
      <c r="E740" t="s">
        <v>933</v>
      </c>
      <c r="F740" s="4">
        <v>0</v>
      </c>
      <c r="G740" s="4">
        <v>0</v>
      </c>
      <c r="H740" s="15">
        <v>0</v>
      </c>
      <c r="I740" s="15">
        <v>0</v>
      </c>
      <c r="J740" s="15">
        <v>0</v>
      </c>
      <c r="K740" s="15">
        <v>0</v>
      </c>
      <c r="L740" s="15">
        <v>0</v>
      </c>
      <c r="M740" s="8">
        <f t="shared" si="11"/>
        <v>0</v>
      </c>
      <c r="N740" t="str" cm="1">
        <f t="array" ref="N740">IFERROR(INDEX(Water!$C$4:$C$47,MATCH(C740,Water!$A$4:$A$47,0),), "")</f>
        <v>N/A</v>
      </c>
    </row>
    <row r="741" spans="1:14">
      <c r="A741" t="s">
        <v>275</v>
      </c>
      <c r="B741" t="s">
        <v>1107</v>
      </c>
      <c r="C741" t="s">
        <v>952</v>
      </c>
      <c r="D741" t="s">
        <v>300</v>
      </c>
      <c r="E741" t="s">
        <v>933</v>
      </c>
      <c r="F741" s="4">
        <v>0</v>
      </c>
      <c r="G741" s="4">
        <v>0</v>
      </c>
      <c r="H741" s="15">
        <v>0</v>
      </c>
      <c r="I741" s="15">
        <v>0</v>
      </c>
      <c r="J741" s="15">
        <v>0</v>
      </c>
      <c r="K741" s="15">
        <v>0</v>
      </c>
      <c r="L741" s="15">
        <v>0</v>
      </c>
      <c r="M741" s="8">
        <f t="shared" si="11"/>
        <v>0</v>
      </c>
      <c r="N741" t="str" cm="1">
        <f t="array" ref="N741">IFERROR(INDEX(Water!$C$4:$C$47,MATCH(C741,Water!$A$4:$A$47,0),), "")</f>
        <v>N/A</v>
      </c>
    </row>
    <row r="742" spans="1:14">
      <c r="A742" t="s">
        <v>275</v>
      </c>
      <c r="B742" t="s">
        <v>1108</v>
      </c>
      <c r="C742" t="s">
        <v>954</v>
      </c>
      <c r="D742" t="s">
        <v>300</v>
      </c>
      <c r="E742" t="s">
        <v>933</v>
      </c>
      <c r="F742" s="4">
        <v>0</v>
      </c>
      <c r="G742" s="4">
        <v>0</v>
      </c>
      <c r="H742" s="15">
        <v>0</v>
      </c>
      <c r="I742" s="15">
        <v>0</v>
      </c>
      <c r="J742" s="15">
        <v>0</v>
      </c>
      <c r="K742" s="15">
        <v>0</v>
      </c>
      <c r="L742" s="15">
        <v>0</v>
      </c>
      <c r="M742" s="8">
        <f t="shared" si="11"/>
        <v>0</v>
      </c>
      <c r="N742" t="str" cm="1">
        <f t="array" ref="N742">IFERROR(INDEX(Water!$C$4:$C$47,MATCH(C742,Water!$A$4:$A$47,0),), "")</f>
        <v>Ignore as captured under 'Investigations total'</v>
      </c>
    </row>
    <row r="743" spans="1:14">
      <c r="A743" t="s">
        <v>275</v>
      </c>
      <c r="B743" t="s">
        <v>1109</v>
      </c>
      <c r="C743" t="s">
        <v>956</v>
      </c>
      <c r="D743" t="s">
        <v>300</v>
      </c>
      <c r="E743" t="s">
        <v>933</v>
      </c>
      <c r="F743" s="4">
        <v>0</v>
      </c>
      <c r="G743" s="4">
        <v>0</v>
      </c>
      <c r="H743" s="15">
        <v>0</v>
      </c>
      <c r="I743" s="15">
        <v>0</v>
      </c>
      <c r="J743" s="15">
        <v>0</v>
      </c>
      <c r="K743" s="15">
        <v>0</v>
      </c>
      <c r="L743" s="15">
        <v>0</v>
      </c>
      <c r="M743" s="8">
        <f t="shared" si="11"/>
        <v>0</v>
      </c>
      <c r="N743" t="str" cm="1">
        <f t="array" ref="N743">IFERROR(INDEX(Water!$C$4:$C$47,MATCH(C743,Water!$A$4:$A$47,0),), "")</f>
        <v>Ignore as captured under 'Investigations total'</v>
      </c>
    </row>
    <row r="744" spans="1:14">
      <c r="A744" t="s">
        <v>275</v>
      </c>
      <c r="B744" t="s">
        <v>1110</v>
      </c>
      <c r="C744" t="s">
        <v>958</v>
      </c>
      <c r="D744" t="s">
        <v>300</v>
      </c>
      <c r="E744" t="s">
        <v>933</v>
      </c>
      <c r="F744" s="4">
        <v>0</v>
      </c>
      <c r="G744" s="4">
        <v>0</v>
      </c>
      <c r="H744" s="15">
        <v>0</v>
      </c>
      <c r="I744" s="15">
        <v>0</v>
      </c>
      <c r="J744" s="15">
        <v>0</v>
      </c>
      <c r="K744" s="15">
        <v>0</v>
      </c>
      <c r="L744" s="15">
        <v>0</v>
      </c>
      <c r="M744" s="8">
        <f t="shared" si="11"/>
        <v>0</v>
      </c>
      <c r="N744" t="str" cm="1">
        <f t="array" ref="N744">IFERROR(INDEX(Water!$C$4:$C$47,MATCH(C744,Water!$A$4:$A$47,0),), "")</f>
        <v>Ignore as captured under 'Investigations total'</v>
      </c>
    </row>
    <row r="745" spans="1:14">
      <c r="A745" t="s">
        <v>275</v>
      </c>
      <c r="B745" t="s">
        <v>1111</v>
      </c>
      <c r="C745" t="s">
        <v>960</v>
      </c>
      <c r="D745" t="s">
        <v>300</v>
      </c>
      <c r="E745" t="s">
        <v>933</v>
      </c>
      <c r="F745" s="4">
        <v>0</v>
      </c>
      <c r="G745" s="4">
        <v>0</v>
      </c>
      <c r="H745" s="15">
        <v>0</v>
      </c>
      <c r="I745" s="15">
        <v>0</v>
      </c>
      <c r="J745" s="15">
        <v>0</v>
      </c>
      <c r="K745" s="15">
        <v>0</v>
      </c>
      <c r="L745" s="15">
        <v>0</v>
      </c>
      <c r="M745" s="8">
        <f t="shared" si="11"/>
        <v>0</v>
      </c>
      <c r="N745" t="str" cm="1">
        <f t="array" ref="N745">IFERROR(INDEX(Water!$C$4:$C$47,MATCH(C745,Water!$A$4:$A$47,0),), "")</f>
        <v>Investigations (water)</v>
      </c>
    </row>
    <row r="746" spans="1:14">
      <c r="A746" t="s">
        <v>275</v>
      </c>
      <c r="B746" t="s">
        <v>1112</v>
      </c>
      <c r="C746" t="s">
        <v>962</v>
      </c>
      <c r="D746" t="s">
        <v>300</v>
      </c>
      <c r="E746" t="s">
        <v>933</v>
      </c>
      <c r="F746" s="4">
        <v>0</v>
      </c>
      <c r="G746" s="4">
        <v>0</v>
      </c>
      <c r="H746" s="15">
        <v>0</v>
      </c>
      <c r="I746" s="15">
        <v>0</v>
      </c>
      <c r="J746" s="15">
        <v>0</v>
      </c>
      <c r="K746" s="15">
        <v>0</v>
      </c>
      <c r="L746" s="15">
        <v>0</v>
      </c>
      <c r="M746" s="8">
        <f t="shared" si="11"/>
        <v>0</v>
      </c>
      <c r="N746" t="str" cm="1">
        <f t="array" ref="N746">IFERROR(INDEX(Water!$C$4:$C$47,MATCH(C746,Water!$A$4:$A$47,0),), "")</f>
        <v/>
      </c>
    </row>
    <row r="747" spans="1:14">
      <c r="A747" t="s">
        <v>275</v>
      </c>
      <c r="B747" t="s">
        <v>1113</v>
      </c>
      <c r="C747" t="s">
        <v>964</v>
      </c>
      <c r="D747" t="s">
        <v>300</v>
      </c>
      <c r="E747" t="s">
        <v>933</v>
      </c>
      <c r="F747" s="4">
        <v>0</v>
      </c>
      <c r="G747" s="4">
        <v>0</v>
      </c>
      <c r="H747" s="15">
        <v>0</v>
      </c>
      <c r="I747" s="15">
        <v>0</v>
      </c>
      <c r="J747" s="15">
        <v>0</v>
      </c>
      <c r="K747" s="15">
        <v>0</v>
      </c>
      <c r="L747" s="15">
        <v>0</v>
      </c>
      <c r="M747" s="8">
        <f t="shared" si="11"/>
        <v>0</v>
      </c>
      <c r="N747" t="str" cm="1">
        <f t="array" ref="N747">IFERROR(INDEX(Water!$C$4:$C$47,MATCH(C747,Water!$A$4:$A$47,0),), "")</f>
        <v>Supply-side improvements delivering benefits in 2020-2025 (water)</v>
      </c>
    </row>
    <row r="748" spans="1:14">
      <c r="A748" t="s">
        <v>275</v>
      </c>
      <c r="B748" t="s">
        <v>1114</v>
      </c>
      <c r="C748" t="s">
        <v>966</v>
      </c>
      <c r="D748" t="s">
        <v>300</v>
      </c>
      <c r="E748" t="s">
        <v>933</v>
      </c>
      <c r="F748" s="4">
        <v>0</v>
      </c>
      <c r="G748" s="4">
        <v>0</v>
      </c>
      <c r="H748" s="15">
        <v>0</v>
      </c>
      <c r="I748" s="15">
        <v>0</v>
      </c>
      <c r="J748" s="15">
        <v>0</v>
      </c>
      <c r="K748" s="15">
        <v>0</v>
      </c>
      <c r="L748" s="15">
        <v>0</v>
      </c>
      <c r="M748" s="8">
        <f t="shared" si="11"/>
        <v>0</v>
      </c>
      <c r="N748" t="str" cm="1">
        <f t="array" ref="N748">IFERROR(INDEX(Water!$C$4:$C$47,MATCH(C748,Water!$A$4:$A$47,0),), "")</f>
        <v>Demand-side improvements delivering benefits in 2020-2025 (excl leakage and metering) (water)</v>
      </c>
    </row>
    <row r="749" spans="1:14">
      <c r="A749" t="s">
        <v>275</v>
      </c>
      <c r="B749" t="s">
        <v>1115</v>
      </c>
      <c r="C749" t="s">
        <v>968</v>
      </c>
      <c r="D749" t="s">
        <v>300</v>
      </c>
      <c r="E749" t="s">
        <v>933</v>
      </c>
      <c r="F749" s="4">
        <v>0</v>
      </c>
      <c r="G749" s="4">
        <v>0</v>
      </c>
      <c r="H749" s="15">
        <v>0</v>
      </c>
      <c r="I749" s="15">
        <v>0</v>
      </c>
      <c r="J749" s="15">
        <v>0</v>
      </c>
      <c r="K749" s="15">
        <v>0</v>
      </c>
      <c r="L749" s="15">
        <v>0</v>
      </c>
      <c r="M749" s="8">
        <f t="shared" si="11"/>
        <v>0</v>
      </c>
      <c r="N749" t="str" cm="1">
        <f t="array" ref="N749">IFERROR(INDEX(Water!$C$4:$C$47,MATCH(C749,Water!$A$4:$A$47,0),), "")</f>
        <v>Leakage improvements delivering benefits in 2020-2025 (water)</v>
      </c>
    </row>
    <row r="750" spans="1:14">
      <c r="A750" t="s">
        <v>275</v>
      </c>
      <c r="B750" t="s">
        <v>1116</v>
      </c>
      <c r="C750" t="s">
        <v>970</v>
      </c>
      <c r="D750" t="s">
        <v>300</v>
      </c>
      <c r="E750" t="s">
        <v>933</v>
      </c>
      <c r="F750" s="4">
        <v>0</v>
      </c>
      <c r="G750" s="4">
        <v>0</v>
      </c>
      <c r="H750" s="15">
        <v>0</v>
      </c>
      <c r="I750" s="15">
        <v>0</v>
      </c>
      <c r="J750" s="15">
        <v>0</v>
      </c>
      <c r="K750" s="15">
        <v>0</v>
      </c>
      <c r="L750" s="15">
        <v>0</v>
      </c>
      <c r="M750" s="8">
        <f t="shared" si="11"/>
        <v>0</v>
      </c>
      <c r="N750" t="str" cm="1">
        <f t="array" ref="N750">IFERROR(INDEX(Water!$C$4:$C$47,MATCH(C750,Water!$A$4:$A$47,0),), "")</f>
        <v>Internal interconnectors delivering benefits in 2020-2025 (water)</v>
      </c>
    </row>
    <row r="751" spans="1:14">
      <c r="A751" t="s">
        <v>275</v>
      </c>
      <c r="B751" t="s">
        <v>1117</v>
      </c>
      <c r="C751" t="s">
        <v>972</v>
      </c>
      <c r="D751" t="s">
        <v>300</v>
      </c>
      <c r="E751" t="s">
        <v>933</v>
      </c>
      <c r="F751" s="4">
        <v>0</v>
      </c>
      <c r="G751" s="4">
        <v>0</v>
      </c>
      <c r="H751" s="15">
        <v>0</v>
      </c>
      <c r="I751" s="15">
        <v>0</v>
      </c>
      <c r="J751" s="15">
        <v>0</v>
      </c>
      <c r="K751" s="15">
        <v>0</v>
      </c>
      <c r="L751" s="15">
        <v>0</v>
      </c>
      <c r="M751" s="8">
        <f t="shared" si="11"/>
        <v>0</v>
      </c>
      <c r="N751" t="str" cm="1">
        <f t="array" ref="N751">IFERROR(INDEX(Water!$C$4:$C$47,MATCH(C751,Water!$A$4:$A$47,0),), "")</f>
        <v>Supply demand balance improvements delivering benefits starting from 2026 (water)</v>
      </c>
    </row>
    <row r="752" spans="1:14">
      <c r="A752" t="s">
        <v>275</v>
      </c>
      <c r="B752" t="s">
        <v>1118</v>
      </c>
      <c r="C752" t="s">
        <v>976</v>
      </c>
      <c r="D752" t="s">
        <v>300</v>
      </c>
      <c r="E752" t="s">
        <v>933</v>
      </c>
      <c r="F752" s="4">
        <v>0</v>
      </c>
      <c r="G752" s="4">
        <v>0</v>
      </c>
      <c r="H752" s="15">
        <v>0</v>
      </c>
      <c r="I752" s="15">
        <v>0</v>
      </c>
      <c r="J752" s="15">
        <v>0</v>
      </c>
      <c r="K752" s="15">
        <v>0</v>
      </c>
      <c r="L752" s="15">
        <v>0</v>
      </c>
      <c r="M752" s="8">
        <f t="shared" si="11"/>
        <v>0</v>
      </c>
      <c r="N752" t="str" cm="1">
        <f t="array" ref="N752">IFERROR(INDEX(Water!$C$4:$C$47,MATCH(C752,Water!$A$4:$A$47,0),), "")</f>
        <v/>
      </c>
    </row>
    <row r="753" spans="1:14">
      <c r="A753" t="s">
        <v>275</v>
      </c>
      <c r="B753" t="s">
        <v>1119</v>
      </c>
      <c r="C753" t="s">
        <v>978</v>
      </c>
      <c r="D753" t="s">
        <v>300</v>
      </c>
      <c r="E753" t="s">
        <v>933</v>
      </c>
      <c r="F753" s="4">
        <v>0</v>
      </c>
      <c r="G753" s="4">
        <v>0</v>
      </c>
      <c r="H753" s="15">
        <v>0</v>
      </c>
      <c r="I753" s="15">
        <v>0</v>
      </c>
      <c r="J753" s="15">
        <v>0</v>
      </c>
      <c r="K753" s="15">
        <v>0</v>
      </c>
      <c r="L753" s="15">
        <v>0</v>
      </c>
      <c r="M753" s="8">
        <f t="shared" si="11"/>
        <v>0</v>
      </c>
      <c r="N753" t="str" cm="1">
        <f t="array" ref="N753">IFERROR(INDEX(Water!$C$4:$C$47,MATCH(C753,Water!$A$4:$A$47,0),), "")</f>
        <v>Ignore as captured under 'Total metering expenditure'</v>
      </c>
    </row>
    <row r="754" spans="1:14">
      <c r="A754" t="s">
        <v>275</v>
      </c>
      <c r="B754" t="s">
        <v>1120</v>
      </c>
      <c r="C754" t="s">
        <v>980</v>
      </c>
      <c r="D754" t="s">
        <v>300</v>
      </c>
      <c r="E754" t="s">
        <v>933</v>
      </c>
      <c r="F754" s="4">
        <v>0</v>
      </c>
      <c r="G754" s="4">
        <v>0</v>
      </c>
      <c r="H754" s="15">
        <v>0</v>
      </c>
      <c r="I754" s="15">
        <v>0</v>
      </c>
      <c r="J754" s="15">
        <v>0</v>
      </c>
      <c r="K754" s="15">
        <v>0</v>
      </c>
      <c r="L754" s="15">
        <v>0</v>
      </c>
      <c r="M754" s="8">
        <f t="shared" si="11"/>
        <v>0</v>
      </c>
      <c r="N754" t="str" cm="1">
        <f t="array" ref="N754">IFERROR(INDEX(Water!$C$4:$C$47,MATCH(C754,Water!$A$4:$A$47,0),), "")</f>
        <v>Ignore as captured under 'Total metering expenditure'</v>
      </c>
    </row>
    <row r="755" spans="1:14">
      <c r="A755" t="s">
        <v>275</v>
      </c>
      <c r="B755" t="s">
        <v>1121</v>
      </c>
      <c r="C755" t="s">
        <v>982</v>
      </c>
      <c r="D755" t="s">
        <v>300</v>
      </c>
      <c r="E755" t="s">
        <v>933</v>
      </c>
      <c r="F755" s="4">
        <v>0</v>
      </c>
      <c r="G755" s="4">
        <v>0</v>
      </c>
      <c r="H755" s="15">
        <v>0</v>
      </c>
      <c r="I755" s="15">
        <v>0</v>
      </c>
      <c r="J755" s="15">
        <v>0</v>
      </c>
      <c r="K755" s="15">
        <v>0</v>
      </c>
      <c r="L755" s="15">
        <v>0</v>
      </c>
      <c r="M755" s="8">
        <f t="shared" si="11"/>
        <v>0</v>
      </c>
      <c r="N755" t="str" cm="1">
        <f t="array" ref="N755">IFERROR(INDEX(Water!$C$4:$C$47,MATCH(C755,Water!$A$4:$A$47,0),), "")</f>
        <v>Ignore as captured under 'Total metering expenditure'</v>
      </c>
    </row>
    <row r="756" spans="1:14">
      <c r="A756" t="s">
        <v>275</v>
      </c>
      <c r="B756" t="s">
        <v>1122</v>
      </c>
      <c r="C756" t="s">
        <v>984</v>
      </c>
      <c r="D756" t="s">
        <v>300</v>
      </c>
      <c r="E756" t="s">
        <v>933</v>
      </c>
      <c r="F756" s="4">
        <v>0</v>
      </c>
      <c r="G756" s="4">
        <v>0</v>
      </c>
      <c r="H756" s="15">
        <v>0</v>
      </c>
      <c r="I756" s="15">
        <v>0</v>
      </c>
      <c r="J756" s="15">
        <v>0</v>
      </c>
      <c r="K756" s="15">
        <v>0</v>
      </c>
      <c r="L756" s="15">
        <v>0</v>
      </c>
      <c r="M756" s="8">
        <f t="shared" si="11"/>
        <v>0</v>
      </c>
      <c r="N756" t="str" cm="1">
        <f t="array" ref="N756">IFERROR(INDEX(Water!$C$4:$C$47,MATCH(C756,Water!$A$4:$A$47,0),), "")</f>
        <v>Ignore as captured under 'Total metering expenditure'</v>
      </c>
    </row>
    <row r="757" spans="1:14">
      <c r="A757" t="s">
        <v>275</v>
      </c>
      <c r="B757" t="s">
        <v>1123</v>
      </c>
      <c r="C757" t="s">
        <v>986</v>
      </c>
      <c r="D757" t="s">
        <v>300</v>
      </c>
      <c r="E757" t="s">
        <v>933</v>
      </c>
      <c r="F757" s="4">
        <v>0</v>
      </c>
      <c r="G757" s="4">
        <v>0</v>
      </c>
      <c r="H757" s="15">
        <v>0</v>
      </c>
      <c r="I757" s="15">
        <v>0</v>
      </c>
      <c r="J757" s="15">
        <v>0</v>
      </c>
      <c r="K757" s="15">
        <v>0</v>
      </c>
      <c r="L757" s="15">
        <v>0</v>
      </c>
      <c r="M757" s="8">
        <f t="shared" si="11"/>
        <v>0</v>
      </c>
      <c r="N757" t="str" cm="1">
        <f t="array" ref="N757">IFERROR(INDEX(Water!$C$4:$C$47,MATCH(C757,Water!$A$4:$A$47,0),), "")</f>
        <v>Ignore as captured under 'Total metering expenditure'</v>
      </c>
    </row>
    <row r="758" spans="1:14">
      <c r="A758" t="s">
        <v>275</v>
      </c>
      <c r="B758" t="s">
        <v>1124</v>
      </c>
      <c r="C758" t="s">
        <v>988</v>
      </c>
      <c r="D758" t="s">
        <v>300</v>
      </c>
      <c r="E758" t="s">
        <v>933</v>
      </c>
      <c r="F758" s="4">
        <v>0</v>
      </c>
      <c r="G758" s="4">
        <v>0</v>
      </c>
      <c r="H758" s="15">
        <v>0</v>
      </c>
      <c r="I758" s="15">
        <v>0</v>
      </c>
      <c r="J758" s="15">
        <v>0</v>
      </c>
      <c r="K758" s="15">
        <v>0</v>
      </c>
      <c r="L758" s="15">
        <v>0</v>
      </c>
      <c r="M758" s="8">
        <f t="shared" si="11"/>
        <v>0</v>
      </c>
      <c r="N758" t="str" cm="1">
        <f t="array" ref="N758">IFERROR(INDEX(Water!$C$4:$C$47,MATCH(C758,Water!$A$4:$A$47,0),), "")</f>
        <v>Ignore as captured under 'Total metering expenditure'</v>
      </c>
    </row>
    <row r="759" spans="1:14">
      <c r="A759" t="s">
        <v>275</v>
      </c>
      <c r="B759" t="s">
        <v>1125</v>
      </c>
      <c r="C759" t="s">
        <v>990</v>
      </c>
      <c r="D759" t="s">
        <v>300</v>
      </c>
      <c r="E759" t="s">
        <v>933</v>
      </c>
      <c r="F759" s="4">
        <v>0</v>
      </c>
      <c r="G759" s="4">
        <v>0</v>
      </c>
      <c r="H759" s="15">
        <v>0</v>
      </c>
      <c r="I759" s="15">
        <v>0</v>
      </c>
      <c r="J759" s="15">
        <v>0</v>
      </c>
      <c r="K759" s="15">
        <v>0</v>
      </c>
      <c r="L759" s="15">
        <v>0</v>
      </c>
      <c r="M759" s="8">
        <f t="shared" si="11"/>
        <v>0</v>
      </c>
      <c r="N759" t="str" cm="1">
        <f t="array" ref="N759">IFERROR(INDEX(Water!$C$4:$C$47,MATCH(C759,Water!$A$4:$A$47,0),), "")</f>
        <v>Ignore as captured under 'Total metering expenditure'</v>
      </c>
    </row>
    <row r="760" spans="1:14">
      <c r="A760" t="s">
        <v>275</v>
      </c>
      <c r="B760" t="s">
        <v>1126</v>
      </c>
      <c r="C760" t="s">
        <v>992</v>
      </c>
      <c r="D760" t="s">
        <v>300</v>
      </c>
      <c r="E760" t="s">
        <v>933</v>
      </c>
      <c r="F760" s="4">
        <v>0</v>
      </c>
      <c r="G760" s="4">
        <v>0</v>
      </c>
      <c r="H760" s="15">
        <v>0</v>
      </c>
      <c r="I760" s="15">
        <v>0</v>
      </c>
      <c r="J760" s="15">
        <v>0</v>
      </c>
      <c r="K760" s="15">
        <v>0</v>
      </c>
      <c r="L760" s="15">
        <v>0</v>
      </c>
      <c r="M760" s="8">
        <f t="shared" si="11"/>
        <v>0</v>
      </c>
      <c r="N760" t="str" cm="1">
        <f t="array" ref="N760">IFERROR(INDEX(Water!$C$4:$C$47,MATCH(C760,Water!$A$4:$A$47,0),), "")</f>
        <v>Ignore as captured under 'Total metering expenditure'</v>
      </c>
    </row>
    <row r="761" spans="1:14">
      <c r="A761" t="s">
        <v>275</v>
      </c>
      <c r="B761" t="s">
        <v>1127</v>
      </c>
      <c r="C761" t="s">
        <v>994</v>
      </c>
      <c r="D761" t="s">
        <v>300</v>
      </c>
      <c r="E761" t="s">
        <v>933</v>
      </c>
      <c r="F761" s="4">
        <v>0</v>
      </c>
      <c r="G761" s="4">
        <v>0</v>
      </c>
      <c r="H761" s="15">
        <v>0</v>
      </c>
      <c r="I761" s="15">
        <v>0</v>
      </c>
      <c r="J761" s="15">
        <v>0</v>
      </c>
      <c r="K761" s="15">
        <v>0</v>
      </c>
      <c r="L761" s="15">
        <v>0</v>
      </c>
      <c r="M761" s="8">
        <f t="shared" si="11"/>
        <v>0</v>
      </c>
      <c r="N761" t="str" cm="1">
        <f t="array" ref="N761">IFERROR(INDEX(Water!$C$4:$C$47,MATCH(C761,Water!$A$4:$A$47,0),), "")</f>
        <v>Ignore as captured under 'Total metering expenditure'</v>
      </c>
    </row>
    <row r="762" spans="1:14">
      <c r="A762" t="s">
        <v>275</v>
      </c>
      <c r="B762" t="s">
        <v>1128</v>
      </c>
      <c r="C762" t="s">
        <v>996</v>
      </c>
      <c r="D762" t="s">
        <v>300</v>
      </c>
      <c r="E762" t="s">
        <v>933</v>
      </c>
      <c r="F762" s="4">
        <v>0</v>
      </c>
      <c r="G762" s="4">
        <v>0</v>
      </c>
      <c r="H762" s="15">
        <v>0</v>
      </c>
      <c r="I762" s="15">
        <v>0</v>
      </c>
      <c r="J762" s="15">
        <v>0</v>
      </c>
      <c r="K762" s="15">
        <v>0</v>
      </c>
      <c r="L762" s="15">
        <v>0</v>
      </c>
      <c r="M762" s="8">
        <f t="shared" si="11"/>
        <v>0</v>
      </c>
      <c r="N762" t="str" cm="1">
        <f t="array" ref="N762">IFERROR(INDEX(Water!$C$4:$C$47,MATCH(C762,Water!$A$4:$A$47,0),), "")</f>
        <v>Ignore as captured under 'Total metering expenditure'</v>
      </c>
    </row>
    <row r="763" spans="1:14">
      <c r="A763" t="s">
        <v>275</v>
      </c>
      <c r="B763" t="s">
        <v>1129</v>
      </c>
      <c r="C763" t="s">
        <v>998</v>
      </c>
      <c r="D763" t="s">
        <v>300</v>
      </c>
      <c r="E763" t="s">
        <v>933</v>
      </c>
      <c r="F763" s="4">
        <v>0</v>
      </c>
      <c r="G763" s="4">
        <v>0</v>
      </c>
      <c r="H763" s="15">
        <v>0</v>
      </c>
      <c r="I763" s="15">
        <v>0</v>
      </c>
      <c r="J763" s="15">
        <v>0</v>
      </c>
      <c r="K763" s="15">
        <v>0</v>
      </c>
      <c r="L763" s="15">
        <v>0</v>
      </c>
      <c r="M763" s="8">
        <f t="shared" si="11"/>
        <v>0</v>
      </c>
      <c r="N763" t="str" cm="1">
        <f t="array" ref="N763">IFERROR(INDEX(Water!$C$4:$C$47,MATCH(C763,Water!$A$4:$A$47,0),), "")</f>
        <v>Total metering expenditure  (water)</v>
      </c>
    </row>
    <row r="764" spans="1:14">
      <c r="A764" t="s">
        <v>275</v>
      </c>
      <c r="B764" t="s">
        <v>1130</v>
      </c>
      <c r="C764" t="s">
        <v>1000</v>
      </c>
      <c r="D764" t="s">
        <v>300</v>
      </c>
      <c r="E764" t="s">
        <v>933</v>
      </c>
      <c r="F764" s="4">
        <v>0</v>
      </c>
      <c r="G764" s="4">
        <v>0</v>
      </c>
      <c r="H764" s="15">
        <v>0</v>
      </c>
      <c r="I764" s="15">
        <v>0</v>
      </c>
      <c r="J764" s="15">
        <v>0</v>
      </c>
      <c r="K764" s="15">
        <v>0</v>
      </c>
      <c r="L764" s="15">
        <v>0</v>
      </c>
      <c r="M764" s="8">
        <f t="shared" si="11"/>
        <v>0</v>
      </c>
      <c r="N764" t="str" cm="1">
        <f t="array" ref="N764">IFERROR(INDEX(Water!$C$4:$C$47,MATCH(C764,Water!$A$4:$A$47,0),), "")</f>
        <v>Improvments to taste, odour and colour (water)</v>
      </c>
    </row>
    <row r="765" spans="1:14">
      <c r="A765" t="s">
        <v>275</v>
      </c>
      <c r="B765" t="s">
        <v>1131</v>
      </c>
      <c r="C765" t="s">
        <v>1002</v>
      </c>
      <c r="D765" t="s">
        <v>300</v>
      </c>
      <c r="E765" t="s">
        <v>933</v>
      </c>
      <c r="F765" s="4">
        <v>0</v>
      </c>
      <c r="G765" s="4">
        <v>0</v>
      </c>
      <c r="H765" s="15">
        <v>0</v>
      </c>
      <c r="I765" s="15">
        <v>0</v>
      </c>
      <c r="J765" s="15">
        <v>0</v>
      </c>
      <c r="K765" s="15">
        <v>0</v>
      </c>
      <c r="L765" s="15">
        <v>0</v>
      </c>
      <c r="M765" s="8">
        <f t="shared" si="11"/>
        <v>0</v>
      </c>
      <c r="N765" t="str" cm="1">
        <f t="array" ref="N765">IFERROR(INDEX(Water!$C$4:$C$47,MATCH(C765,Water!$A$4:$A$47,0),), "")</f>
        <v>Improvments to taste, odour and colour (water)</v>
      </c>
    </row>
    <row r="766" spans="1:14">
      <c r="A766" t="s">
        <v>275</v>
      </c>
      <c r="B766" t="s">
        <v>1132</v>
      </c>
      <c r="C766" t="s">
        <v>1004</v>
      </c>
      <c r="D766" t="s">
        <v>300</v>
      </c>
      <c r="E766" t="s">
        <v>933</v>
      </c>
      <c r="F766" s="4">
        <v>0</v>
      </c>
      <c r="G766" s="4">
        <v>0</v>
      </c>
      <c r="H766" s="15">
        <v>0</v>
      </c>
      <c r="I766" s="15">
        <v>0</v>
      </c>
      <c r="J766" s="15">
        <v>0</v>
      </c>
      <c r="K766" s="15">
        <v>0</v>
      </c>
      <c r="L766" s="15">
        <v>0</v>
      </c>
      <c r="M766" s="8">
        <f t="shared" si="11"/>
        <v>0</v>
      </c>
      <c r="N766" t="str" cm="1">
        <f t="array" ref="N766">IFERROR(INDEX(Water!$C$4:$C$47,MATCH(C766,Water!$A$4:$A$47,0),), "")</f>
        <v>Addressing raw water deterioration (total) (water)</v>
      </c>
    </row>
    <row r="767" spans="1:14">
      <c r="A767" t="s">
        <v>275</v>
      </c>
      <c r="B767" t="s">
        <v>1133</v>
      </c>
      <c r="C767" t="s">
        <v>1006</v>
      </c>
      <c r="D767" t="s">
        <v>300</v>
      </c>
      <c r="E767" t="s">
        <v>933</v>
      </c>
      <c r="F767" s="4">
        <v>0</v>
      </c>
      <c r="G767" s="4">
        <v>0</v>
      </c>
      <c r="H767" s="15">
        <v>0</v>
      </c>
      <c r="I767" s="15">
        <v>0</v>
      </c>
      <c r="J767" s="15">
        <v>0</v>
      </c>
      <c r="K767" s="15">
        <v>0</v>
      </c>
      <c r="L767" s="15">
        <v>0</v>
      </c>
      <c r="M767" s="8">
        <f t="shared" si="11"/>
        <v>0</v>
      </c>
      <c r="N767" t="str" cm="1">
        <f t="array" ref="N767">IFERROR(INDEX(Water!$C$4:$C$47,MATCH(C767,Water!$A$4:$A$47,0),), "")</f>
        <v>Addressing raw water deterioration (total) (water)</v>
      </c>
    </row>
    <row r="768" spans="1:14">
      <c r="A768" t="s">
        <v>275</v>
      </c>
      <c r="B768" t="s">
        <v>1134</v>
      </c>
      <c r="C768" t="s">
        <v>1008</v>
      </c>
      <c r="D768" t="s">
        <v>300</v>
      </c>
      <c r="E768" t="s">
        <v>933</v>
      </c>
      <c r="F768" s="4">
        <v>0</v>
      </c>
      <c r="G768" s="4">
        <v>0</v>
      </c>
      <c r="H768" s="15">
        <v>0</v>
      </c>
      <c r="I768" s="15">
        <v>0</v>
      </c>
      <c r="J768" s="15">
        <v>0</v>
      </c>
      <c r="K768" s="15">
        <v>0</v>
      </c>
      <c r="L768" s="15">
        <v>0</v>
      </c>
      <c r="M768" s="8">
        <f t="shared" si="11"/>
        <v>0</v>
      </c>
      <c r="N768" t="str" cm="1">
        <f t="array" ref="N768">IFERROR(INDEX(Water!$C$4:$C$47,MATCH(C768,Water!$A$4:$A$47,0),), "")</f>
        <v>Meeting lead standards (Total) (water)</v>
      </c>
    </row>
    <row r="769" spans="1:14">
      <c r="A769" t="s">
        <v>275</v>
      </c>
      <c r="B769" t="s">
        <v>1135</v>
      </c>
      <c r="C769" t="s">
        <v>1067</v>
      </c>
      <c r="D769" t="s">
        <v>300</v>
      </c>
      <c r="E769" t="s">
        <v>933</v>
      </c>
      <c r="F769" s="4">
        <v>0</v>
      </c>
      <c r="G769" s="4">
        <v>0</v>
      </c>
      <c r="H769" s="15">
        <v>0</v>
      </c>
      <c r="I769" s="15">
        <v>0</v>
      </c>
      <c r="J769" s="15">
        <v>0</v>
      </c>
      <c r="K769" s="15">
        <v>0</v>
      </c>
      <c r="L769" s="15">
        <v>0</v>
      </c>
      <c r="M769" s="8">
        <f t="shared" si="11"/>
        <v>0</v>
      </c>
      <c r="N769" t="str" cm="1">
        <f t="array" ref="N769">IFERROR(INDEX(Water!$C$4:$C$47,MATCH(C769,Water!$A$4:$A$47,0),), "")</f>
        <v/>
      </c>
    </row>
    <row r="770" spans="1:14">
      <c r="A770" t="s">
        <v>275</v>
      </c>
      <c r="B770" t="s">
        <v>1136</v>
      </c>
      <c r="C770" t="s">
        <v>1012</v>
      </c>
      <c r="D770" t="s">
        <v>300</v>
      </c>
      <c r="E770" t="s">
        <v>933</v>
      </c>
      <c r="F770" s="4">
        <v>0</v>
      </c>
      <c r="G770" s="4">
        <v>0</v>
      </c>
      <c r="H770" s="15">
        <v>0</v>
      </c>
      <c r="I770" s="15">
        <v>0</v>
      </c>
      <c r="J770" s="15">
        <v>0</v>
      </c>
      <c r="K770" s="15">
        <v>0</v>
      </c>
      <c r="L770" s="15">
        <v>0</v>
      </c>
      <c r="M770" s="8">
        <f t="shared" ref="M770:M832" si="12">SUM(G770)</f>
        <v>0</v>
      </c>
      <c r="N770" t="str" cm="1">
        <f t="array" ref="N770">IFERROR(INDEX(Water!$C$4:$C$47,MATCH(C770,Water!$A$4:$A$47,0),), "")</f>
        <v>Meeting lead standards (Total) (water)</v>
      </c>
    </row>
    <row r="771" spans="1:14">
      <c r="A771" t="s">
        <v>275</v>
      </c>
      <c r="B771" t="s">
        <v>1137</v>
      </c>
      <c r="C771" t="s">
        <v>1014</v>
      </c>
      <c r="D771" t="s">
        <v>300</v>
      </c>
      <c r="E771" t="s">
        <v>933</v>
      </c>
      <c r="F771" s="4">
        <v>0</v>
      </c>
      <c r="G771" s="4">
        <v>0</v>
      </c>
      <c r="H771" s="15">
        <v>0</v>
      </c>
      <c r="I771" s="15">
        <v>0</v>
      </c>
      <c r="J771" s="15">
        <v>0</v>
      </c>
      <c r="K771" s="15">
        <v>0</v>
      </c>
      <c r="L771" s="15">
        <v>0</v>
      </c>
      <c r="M771" s="8">
        <f t="shared" si="12"/>
        <v>0</v>
      </c>
      <c r="N771" t="str" cm="1">
        <f t="array" ref="N771">IFERROR(INDEX(Water!$C$4:$C$47,MATCH(C771,Water!$A$4:$A$47,0),), "")</f>
        <v>Meeting lead standards (Total) (water)</v>
      </c>
    </row>
    <row r="772" spans="1:14">
      <c r="A772" t="s">
        <v>275</v>
      </c>
      <c r="B772" t="s">
        <v>1138</v>
      </c>
      <c r="C772" t="s">
        <v>1016</v>
      </c>
      <c r="D772" t="s">
        <v>300</v>
      </c>
      <c r="E772" t="s">
        <v>933</v>
      </c>
      <c r="F772" s="4">
        <v>0</v>
      </c>
      <c r="G772" s="4">
        <v>0</v>
      </c>
      <c r="H772" s="15">
        <v>0</v>
      </c>
      <c r="I772" s="15">
        <v>0</v>
      </c>
      <c r="J772" s="15">
        <v>0</v>
      </c>
      <c r="K772" s="15">
        <v>0</v>
      </c>
      <c r="L772" s="15">
        <v>0</v>
      </c>
      <c r="M772" s="8">
        <f t="shared" si="12"/>
        <v>0</v>
      </c>
      <c r="N772" t="str" cm="1">
        <f t="array" ref="N772">IFERROR(INDEX(Water!$C$4:$C$47,MATCH(C772,Water!$A$4:$A$47,0),), "")</f>
        <v>Meeting lead standards (Total) (water)</v>
      </c>
    </row>
    <row r="773" spans="1:14">
      <c r="A773" t="s">
        <v>275</v>
      </c>
      <c r="B773" t="s">
        <v>1139</v>
      </c>
      <c r="C773" t="s">
        <v>1018</v>
      </c>
      <c r="D773" t="s">
        <v>300</v>
      </c>
      <c r="E773" t="s">
        <v>933</v>
      </c>
      <c r="F773" s="4">
        <v>0</v>
      </c>
      <c r="G773" s="4">
        <v>0</v>
      </c>
      <c r="H773" s="15">
        <v>0</v>
      </c>
      <c r="I773" s="15">
        <v>0</v>
      </c>
      <c r="J773" s="15">
        <v>0</v>
      </c>
      <c r="K773" s="15">
        <v>0</v>
      </c>
      <c r="L773" s="15">
        <v>0</v>
      </c>
      <c r="M773" s="8">
        <f t="shared" si="12"/>
        <v>0</v>
      </c>
      <c r="N773" t="str" cm="1">
        <f t="array" ref="N773">IFERROR(INDEX(Water!$C$4:$C$47,MATCH(C773,Water!$A$4:$A$47,0),), "")</f>
        <v>Enhancing resilience to low probability high consequence events (water)</v>
      </c>
    </row>
    <row r="774" spans="1:14">
      <c r="A774" t="s">
        <v>275</v>
      </c>
      <c r="B774" t="s">
        <v>1140</v>
      </c>
      <c r="C774" t="s">
        <v>1020</v>
      </c>
      <c r="D774" t="s">
        <v>300</v>
      </c>
      <c r="E774" t="s">
        <v>933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8">
        <f t="shared" si="12"/>
        <v>0</v>
      </c>
      <c r="N774" t="str" cm="1">
        <f t="array" ref="N774">IFERROR(INDEX(Water!$C$4:$C$47,MATCH(C774,Water!$A$4:$A$47,0),), "")</f>
        <v>Security - SEMD (water)</v>
      </c>
    </row>
    <row r="775" spans="1:14">
      <c r="A775" t="s">
        <v>275</v>
      </c>
      <c r="B775" t="s">
        <v>1141</v>
      </c>
      <c r="C775" t="s">
        <v>1022</v>
      </c>
      <c r="D775" t="s">
        <v>300</v>
      </c>
      <c r="E775" t="s">
        <v>933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8">
        <f t="shared" si="12"/>
        <v>0</v>
      </c>
      <c r="N775" t="str" cm="1">
        <f t="array" ref="N775">IFERROR(INDEX(Water!$C$4:$C$47,MATCH(C775,Water!$A$4:$A$47,0),), "")</f>
        <v>Security - Non-SEMD (water)</v>
      </c>
    </row>
    <row r="776" spans="1:14">
      <c r="A776" t="s">
        <v>275</v>
      </c>
      <c r="B776" t="s">
        <v>1142</v>
      </c>
      <c r="C776" t="s">
        <v>1024</v>
      </c>
      <c r="D776" t="s">
        <v>300</v>
      </c>
      <c r="E776" t="s">
        <v>933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8">
        <f t="shared" si="12"/>
        <v>0</v>
      </c>
      <c r="N776" t="str" cm="1">
        <f t="array" ref="N776">IFERROR(INDEX(Water!$C$4:$C$47,MATCH(C776,Water!$A$4:$A$47,0),), "")</f>
        <v>N/A</v>
      </c>
    </row>
    <row r="777" spans="1:14">
      <c r="A777" t="s">
        <v>275</v>
      </c>
      <c r="B777" t="s">
        <v>1143</v>
      </c>
      <c r="C777" t="s">
        <v>1076</v>
      </c>
      <c r="D777" t="s">
        <v>300</v>
      </c>
      <c r="E777" t="s">
        <v>933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8">
        <f t="shared" si="12"/>
        <v>0</v>
      </c>
      <c r="N777" t="str" cm="1">
        <f t="array" ref="N777">IFERROR(INDEX(Water!$C$4:$C$47,MATCH(C777,Water!$A$4:$A$47,0),), "")</f>
        <v/>
      </c>
    </row>
    <row r="778" spans="1:14">
      <c r="A778" t="s">
        <v>275</v>
      </c>
      <c r="B778" t="s">
        <v>1144</v>
      </c>
      <c r="C778" t="s">
        <v>1078</v>
      </c>
      <c r="D778" t="s">
        <v>300</v>
      </c>
      <c r="E778" t="s">
        <v>933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0</v>
      </c>
      <c r="L778" s="4">
        <v>0</v>
      </c>
      <c r="M778" s="8">
        <f t="shared" si="12"/>
        <v>0</v>
      </c>
      <c r="N778" t="str" cm="1">
        <f t="array" ref="N778">IFERROR(INDEX(Water!$C$4:$C$47,MATCH(C778,Water!$A$4:$A$47,0),), "")</f>
        <v/>
      </c>
    </row>
    <row r="779" spans="1:14">
      <c r="A779" t="s">
        <v>275</v>
      </c>
      <c r="B779" t="s">
        <v>1145</v>
      </c>
      <c r="C779" t="s">
        <v>1080</v>
      </c>
      <c r="D779" t="s">
        <v>300</v>
      </c>
      <c r="E779" t="s">
        <v>933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8">
        <f t="shared" si="12"/>
        <v>0</v>
      </c>
      <c r="N779" t="str" cm="1">
        <f t="array" ref="N779">IFERROR(INDEX(Water!$C$4:$C$47,MATCH(C779,Water!$A$4:$A$47,0),), "")</f>
        <v/>
      </c>
    </row>
    <row r="780" spans="1:14">
      <c r="A780" t="s">
        <v>275</v>
      </c>
      <c r="B780" t="s">
        <v>1146</v>
      </c>
      <c r="C780" t="s">
        <v>1082</v>
      </c>
      <c r="D780" t="s">
        <v>300</v>
      </c>
      <c r="E780" t="s">
        <v>933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4">
        <v>0</v>
      </c>
      <c r="L780" s="4">
        <v>0</v>
      </c>
      <c r="M780" s="8">
        <f t="shared" si="12"/>
        <v>0</v>
      </c>
      <c r="N780" t="str" cm="1">
        <f t="array" ref="N780">IFERROR(INDEX(Water!$C$4:$C$47,MATCH(C780,Water!$A$4:$A$47,0),), "")</f>
        <v/>
      </c>
    </row>
    <row r="781" spans="1:14">
      <c r="A781" t="s">
        <v>275</v>
      </c>
      <c r="B781" t="s">
        <v>1147</v>
      </c>
      <c r="C781" t="s">
        <v>1084</v>
      </c>
      <c r="D781" t="s">
        <v>300</v>
      </c>
      <c r="E781" t="s">
        <v>933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8">
        <f t="shared" si="12"/>
        <v>0</v>
      </c>
      <c r="N781" t="str" cm="1">
        <f t="array" ref="N781">IFERROR(INDEX(Water!$C$4:$C$47,MATCH(C781,Water!$A$4:$A$47,0),), "")</f>
        <v/>
      </c>
    </row>
    <row r="782" spans="1:14">
      <c r="A782" t="s">
        <v>275</v>
      </c>
      <c r="B782" t="s">
        <v>1148</v>
      </c>
      <c r="C782" t="s">
        <v>1086</v>
      </c>
      <c r="D782" t="s">
        <v>300</v>
      </c>
      <c r="E782" t="s">
        <v>933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8">
        <f t="shared" si="12"/>
        <v>0</v>
      </c>
      <c r="N782" t="str" cm="1">
        <f t="array" ref="N782">IFERROR(INDEX(Water!$C$4:$C$47,MATCH(C782,Water!$A$4:$A$47,0),), "")</f>
        <v/>
      </c>
    </row>
    <row r="783" spans="1:14">
      <c r="A783" t="s">
        <v>275</v>
      </c>
      <c r="B783" t="s">
        <v>1149</v>
      </c>
      <c r="C783" t="s">
        <v>1088</v>
      </c>
      <c r="D783" t="s">
        <v>300</v>
      </c>
      <c r="E783" t="s">
        <v>933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8">
        <f t="shared" si="12"/>
        <v>0</v>
      </c>
      <c r="N783" t="str" cm="1">
        <f t="array" ref="N783">IFERROR(INDEX(Water!$C$4:$C$47,MATCH(C783,Water!$A$4:$A$47,0),), "")</f>
        <v/>
      </c>
    </row>
    <row r="784" spans="1:14">
      <c r="A784" t="s">
        <v>275</v>
      </c>
      <c r="B784" t="s">
        <v>1150</v>
      </c>
      <c r="C784" t="s">
        <v>1090</v>
      </c>
      <c r="D784" t="s">
        <v>300</v>
      </c>
      <c r="E784" t="s">
        <v>933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8">
        <f t="shared" si="12"/>
        <v>0</v>
      </c>
      <c r="N784" t="str" cm="1">
        <f t="array" ref="N784">IFERROR(INDEX(Water!$C$4:$C$47,MATCH(C784,Water!$A$4:$A$47,0),), "")</f>
        <v/>
      </c>
    </row>
    <row r="785" spans="1:14">
      <c r="A785" t="s">
        <v>275</v>
      </c>
      <c r="B785" t="s">
        <v>1151</v>
      </c>
      <c r="C785" t="s">
        <v>1092</v>
      </c>
      <c r="D785" t="s">
        <v>300</v>
      </c>
      <c r="E785" t="s">
        <v>933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8">
        <f t="shared" si="12"/>
        <v>0</v>
      </c>
      <c r="N785" t="str" cm="1">
        <f t="array" ref="N785">IFERROR(INDEX(Water!$C$4:$C$47,MATCH(C785,Water!$A$4:$A$47,0),), "")</f>
        <v/>
      </c>
    </row>
    <row r="786" spans="1:14">
      <c r="A786" t="s">
        <v>275</v>
      </c>
      <c r="B786" t="s">
        <v>1152</v>
      </c>
      <c r="C786" t="s">
        <v>1094</v>
      </c>
      <c r="D786" t="s">
        <v>300</v>
      </c>
      <c r="E786" t="s">
        <v>933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8">
        <f t="shared" si="12"/>
        <v>0</v>
      </c>
      <c r="N786" t="str" cm="1">
        <f t="array" ref="N786">IFERROR(INDEX(Water!$C$4:$C$47,MATCH(C786,Water!$A$4:$A$47,0),), "")</f>
        <v/>
      </c>
    </row>
    <row r="787" spans="1:14">
      <c r="A787" t="s">
        <v>275</v>
      </c>
      <c r="B787" t="s">
        <v>1153</v>
      </c>
      <c r="C787" t="s">
        <v>1096</v>
      </c>
      <c r="D787" t="s">
        <v>300</v>
      </c>
      <c r="E787" t="s">
        <v>933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8">
        <f t="shared" si="12"/>
        <v>0</v>
      </c>
      <c r="N787" t="str" cm="1">
        <f t="array" ref="N787">IFERROR(INDEX(Water!$C$4:$C$47,MATCH(C787,Water!$A$4:$A$47,0),), "")</f>
        <v/>
      </c>
    </row>
    <row r="788" spans="1:14">
      <c r="A788" t="s">
        <v>275</v>
      </c>
      <c r="B788" t="s">
        <v>1154</v>
      </c>
      <c r="C788" t="s">
        <v>1155</v>
      </c>
      <c r="D788" t="s">
        <v>300</v>
      </c>
      <c r="E788" t="s">
        <v>933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8">
        <f t="shared" si="12"/>
        <v>0</v>
      </c>
      <c r="N788" t="str" cm="1">
        <f t="array" ref="N788">IFERROR(INDEX(Water!$C$4:$C$47,MATCH(C788,Water!$A$4:$A$47,0),), "")</f>
        <v/>
      </c>
    </row>
    <row r="789" spans="1:14">
      <c r="A789" t="s">
        <v>276</v>
      </c>
      <c r="B789" t="s">
        <v>1030</v>
      </c>
      <c r="C789" t="s">
        <v>936</v>
      </c>
      <c r="D789" t="s">
        <v>300</v>
      </c>
      <c r="E789" t="s">
        <v>933</v>
      </c>
      <c r="F789" s="4">
        <v>0</v>
      </c>
      <c r="G789" s="4">
        <v>0</v>
      </c>
      <c r="H789" s="4" t="s">
        <v>825</v>
      </c>
      <c r="I789" s="4" t="s">
        <v>825</v>
      </c>
      <c r="J789" s="4" t="s">
        <v>825</v>
      </c>
      <c r="K789" s="4" t="s">
        <v>825</v>
      </c>
      <c r="L789" s="4" t="s">
        <v>825</v>
      </c>
      <c r="M789" s="8">
        <f t="shared" si="12"/>
        <v>0</v>
      </c>
      <c r="N789" t="str" cm="1">
        <f t="array" ref="N789">IFERROR(INDEX(Water!$C$4:$C$47,MATCH(C789,Water!$A$4:$A$47,0),), "")</f>
        <v>Ecological improvements at abstractions (water)</v>
      </c>
    </row>
    <row r="790" spans="1:14">
      <c r="A790" t="s">
        <v>276</v>
      </c>
      <c r="B790" t="s">
        <v>1031</v>
      </c>
      <c r="C790" t="s">
        <v>938</v>
      </c>
      <c r="D790" t="s">
        <v>300</v>
      </c>
      <c r="E790" t="s">
        <v>933</v>
      </c>
      <c r="F790" s="4">
        <v>0</v>
      </c>
      <c r="G790" s="4">
        <v>0</v>
      </c>
      <c r="H790" s="4" t="s">
        <v>825</v>
      </c>
      <c r="I790" s="4" t="s">
        <v>825</v>
      </c>
      <c r="J790" s="4" t="s">
        <v>825</v>
      </c>
      <c r="K790" s="4" t="s">
        <v>825</v>
      </c>
      <c r="L790" s="4" t="s">
        <v>825</v>
      </c>
      <c r="M790" s="8">
        <f t="shared" si="12"/>
        <v>0</v>
      </c>
      <c r="N790" t="str" cm="1">
        <f t="array" ref="N790">IFERROR(INDEX(Water!$C$4:$C$47,MATCH(C790,Water!$A$4:$A$47,0),), "")</f>
        <v>Eels Regulations (measures at intakes) (water)</v>
      </c>
    </row>
    <row r="791" spans="1:14">
      <c r="A791" t="s">
        <v>276</v>
      </c>
      <c r="B791" t="s">
        <v>1032</v>
      </c>
      <c r="C791" t="s">
        <v>940</v>
      </c>
      <c r="D791" t="s">
        <v>300</v>
      </c>
      <c r="E791" t="s">
        <v>933</v>
      </c>
      <c r="F791" s="4">
        <v>0</v>
      </c>
      <c r="G791" s="4">
        <v>0</v>
      </c>
      <c r="H791" s="4" t="s">
        <v>825</v>
      </c>
      <c r="I791" s="4" t="s">
        <v>825</v>
      </c>
      <c r="J791" s="4" t="s">
        <v>825</v>
      </c>
      <c r="K791" s="4" t="s">
        <v>825</v>
      </c>
      <c r="L791" s="4" t="s">
        <v>825</v>
      </c>
      <c r="M791" s="8">
        <f t="shared" si="12"/>
        <v>0</v>
      </c>
      <c r="N791" t="str" cm="1">
        <f t="array" ref="N791">IFERROR(INDEX(Water!$C$4:$C$47,MATCH(C791,Water!$A$4:$A$47,0),), "")</f>
        <v>Eels Regulations (measures at intakes) (water)</v>
      </c>
    </row>
    <row r="792" spans="1:14">
      <c r="A792" t="s">
        <v>276</v>
      </c>
      <c r="B792" t="s">
        <v>1033</v>
      </c>
      <c r="C792" t="s">
        <v>942</v>
      </c>
      <c r="D792" t="s">
        <v>300</v>
      </c>
      <c r="E792" t="s">
        <v>933</v>
      </c>
      <c r="F792" s="4">
        <v>0</v>
      </c>
      <c r="G792" s="4">
        <v>0</v>
      </c>
      <c r="H792" s="4" t="s">
        <v>825</v>
      </c>
      <c r="I792" s="4" t="s">
        <v>825</v>
      </c>
      <c r="J792" s="4" t="s">
        <v>825</v>
      </c>
      <c r="K792" s="4" t="s">
        <v>825</v>
      </c>
      <c r="L792" s="4" t="s">
        <v>825</v>
      </c>
      <c r="M792" s="8">
        <f t="shared" si="12"/>
        <v>0</v>
      </c>
      <c r="N792" t="str" cm="1">
        <f t="array" ref="N792">IFERROR(INDEX(Water!$C$4:$C$47,MATCH(C792,Water!$A$4:$A$47,0),), "")</f>
        <v>Invasive Non Native Species (water)</v>
      </c>
    </row>
    <row r="793" spans="1:14">
      <c r="A793" t="s">
        <v>276</v>
      </c>
      <c r="B793" t="s">
        <v>1034</v>
      </c>
      <c r="C793" t="s">
        <v>944</v>
      </c>
      <c r="D793" t="s">
        <v>300</v>
      </c>
      <c r="E793" t="s">
        <v>933</v>
      </c>
      <c r="F793" s="4">
        <v>0</v>
      </c>
      <c r="G793" s="4">
        <v>0</v>
      </c>
      <c r="H793" s="4" t="s">
        <v>825</v>
      </c>
      <c r="I793" s="4" t="s">
        <v>825</v>
      </c>
      <c r="J793" s="4" t="s">
        <v>825</v>
      </c>
      <c r="K793" s="4" t="s">
        <v>825</v>
      </c>
      <c r="L793" s="4" t="s">
        <v>825</v>
      </c>
      <c r="M793" s="8">
        <f t="shared" si="12"/>
        <v>0</v>
      </c>
      <c r="N793" t="str" cm="1">
        <f t="array" ref="N793">IFERROR(INDEX(Water!$C$4:$C$47,MATCH(C793,Water!$A$4:$A$47,0),), "")</f>
        <v>Drinking Water Protected Areas (schemes) (water)</v>
      </c>
    </row>
    <row r="794" spans="1:14">
      <c r="A794" t="s">
        <v>276</v>
      </c>
      <c r="B794" t="s">
        <v>1035</v>
      </c>
      <c r="C794" t="s">
        <v>946</v>
      </c>
      <c r="D794" t="s">
        <v>300</v>
      </c>
      <c r="E794" t="s">
        <v>933</v>
      </c>
      <c r="F794" s="4">
        <v>0</v>
      </c>
      <c r="G794" s="4">
        <v>0</v>
      </c>
      <c r="H794" s="4" t="s">
        <v>825</v>
      </c>
      <c r="I794" s="4" t="s">
        <v>825</v>
      </c>
      <c r="J794" s="4" t="s">
        <v>825</v>
      </c>
      <c r="K794" s="4" t="s">
        <v>825</v>
      </c>
      <c r="L794" s="4" t="s">
        <v>825</v>
      </c>
      <c r="M794" s="8">
        <f t="shared" si="12"/>
        <v>0</v>
      </c>
      <c r="N794" t="str" cm="1">
        <f t="array" ref="N794">IFERROR(INDEX(Water!$C$4:$C$47,MATCH(C794,Water!$A$4:$A$47,0),), "")</f>
        <v>Water Framework Directive measure (water)</v>
      </c>
    </row>
    <row r="795" spans="1:14">
      <c r="A795" t="s">
        <v>276</v>
      </c>
      <c r="B795" t="s">
        <v>1036</v>
      </c>
      <c r="C795" t="s">
        <v>948</v>
      </c>
      <c r="D795" t="s">
        <v>300</v>
      </c>
      <c r="E795" t="s">
        <v>933</v>
      </c>
      <c r="F795" s="4">
        <v>0</v>
      </c>
      <c r="G795" s="4">
        <v>0</v>
      </c>
      <c r="H795" s="4" t="s">
        <v>825</v>
      </c>
      <c r="I795" s="4" t="s">
        <v>825</v>
      </c>
      <c r="J795" s="4" t="s">
        <v>825</v>
      </c>
      <c r="K795" s="4" t="s">
        <v>825</v>
      </c>
      <c r="L795" s="4" t="s">
        <v>825</v>
      </c>
      <c r="M795" s="8">
        <f t="shared" si="12"/>
        <v>0</v>
      </c>
      <c r="N795" t="str" cm="1">
        <f t="array" ref="N795">IFERROR(INDEX(Water!$C$4:$C$47,MATCH(C795,Water!$A$4:$A$47,0),), "")</f>
        <v>Ecological improvements at abstractions (water)</v>
      </c>
    </row>
    <row r="796" spans="1:14">
      <c r="A796" t="s">
        <v>276</v>
      </c>
      <c r="B796" t="s">
        <v>1037</v>
      </c>
      <c r="C796" t="s">
        <v>950</v>
      </c>
      <c r="D796" t="s">
        <v>300</v>
      </c>
      <c r="E796" t="s">
        <v>933</v>
      </c>
      <c r="F796" s="4">
        <v>0</v>
      </c>
      <c r="G796" s="4">
        <v>0</v>
      </c>
      <c r="H796" s="4" t="s">
        <v>825</v>
      </c>
      <c r="I796" s="4" t="s">
        <v>825</v>
      </c>
      <c r="J796" s="4" t="s">
        <v>825</v>
      </c>
      <c r="K796" s="4" t="s">
        <v>825</v>
      </c>
      <c r="L796" s="4" t="s">
        <v>825</v>
      </c>
      <c r="M796" s="8">
        <f t="shared" si="12"/>
        <v>0</v>
      </c>
      <c r="N796" t="str" cm="1">
        <f t="array" ref="N796">IFERROR(INDEX(Water!$C$4:$C$47,MATCH(C796,Water!$A$4:$A$47,0),), "")</f>
        <v>N/A</v>
      </c>
    </row>
    <row r="797" spans="1:14">
      <c r="A797" t="s">
        <v>276</v>
      </c>
      <c r="B797" t="s">
        <v>1038</v>
      </c>
      <c r="C797" t="s">
        <v>952</v>
      </c>
      <c r="D797" t="s">
        <v>300</v>
      </c>
      <c r="E797" t="s">
        <v>933</v>
      </c>
      <c r="F797" s="4">
        <v>0</v>
      </c>
      <c r="G797" s="4">
        <v>0</v>
      </c>
      <c r="H797" s="4" t="s">
        <v>825</v>
      </c>
      <c r="I797" s="4" t="s">
        <v>825</v>
      </c>
      <c r="J797" s="4" t="s">
        <v>825</v>
      </c>
      <c r="K797" s="4" t="s">
        <v>825</v>
      </c>
      <c r="L797" s="4" t="s">
        <v>825</v>
      </c>
      <c r="M797" s="8">
        <f t="shared" si="12"/>
        <v>0</v>
      </c>
      <c r="N797" t="str" cm="1">
        <f t="array" ref="N797">IFERROR(INDEX(Water!$C$4:$C$47,MATCH(C797,Water!$A$4:$A$47,0),), "")</f>
        <v>N/A</v>
      </c>
    </row>
    <row r="798" spans="1:14">
      <c r="A798" t="s">
        <v>276</v>
      </c>
      <c r="B798" t="s">
        <v>1039</v>
      </c>
      <c r="C798" t="s">
        <v>954</v>
      </c>
      <c r="D798" t="s">
        <v>300</v>
      </c>
      <c r="E798" t="s">
        <v>933</v>
      </c>
      <c r="F798" s="4">
        <v>0</v>
      </c>
      <c r="G798" s="4">
        <v>0</v>
      </c>
      <c r="H798" s="4" t="s">
        <v>825</v>
      </c>
      <c r="I798" s="4" t="s">
        <v>825</v>
      </c>
      <c r="J798" s="4" t="s">
        <v>825</v>
      </c>
      <c r="K798" s="4" t="s">
        <v>825</v>
      </c>
      <c r="L798" s="4" t="s">
        <v>825</v>
      </c>
      <c r="M798" s="8">
        <f t="shared" si="12"/>
        <v>0</v>
      </c>
      <c r="N798" t="str" cm="1">
        <f t="array" ref="N798">IFERROR(INDEX(Water!$C$4:$C$47,MATCH(C798,Water!$A$4:$A$47,0),), "")</f>
        <v>Ignore as captured under 'Investigations total'</v>
      </c>
    </row>
    <row r="799" spans="1:14">
      <c r="A799" t="s">
        <v>276</v>
      </c>
      <c r="B799" t="s">
        <v>1040</v>
      </c>
      <c r="C799" t="s">
        <v>956</v>
      </c>
      <c r="D799" t="s">
        <v>300</v>
      </c>
      <c r="E799" t="s">
        <v>933</v>
      </c>
      <c r="F799" s="4">
        <v>0</v>
      </c>
      <c r="G799" s="4">
        <v>0</v>
      </c>
      <c r="H799" s="4" t="s">
        <v>825</v>
      </c>
      <c r="I799" s="4" t="s">
        <v>825</v>
      </c>
      <c r="J799" s="4" t="s">
        <v>825</v>
      </c>
      <c r="K799" s="4" t="s">
        <v>825</v>
      </c>
      <c r="L799" s="4" t="s">
        <v>825</v>
      </c>
      <c r="M799" s="8">
        <f t="shared" si="12"/>
        <v>0</v>
      </c>
      <c r="N799" t="str" cm="1">
        <f t="array" ref="N799">IFERROR(INDEX(Water!$C$4:$C$47,MATCH(C799,Water!$A$4:$A$47,0),), "")</f>
        <v>Ignore as captured under 'Investigations total'</v>
      </c>
    </row>
    <row r="800" spans="1:14">
      <c r="A800" t="s">
        <v>276</v>
      </c>
      <c r="B800" t="s">
        <v>1041</v>
      </c>
      <c r="C800" t="s">
        <v>958</v>
      </c>
      <c r="D800" t="s">
        <v>300</v>
      </c>
      <c r="E800" t="s">
        <v>933</v>
      </c>
      <c r="F800" s="4">
        <v>0</v>
      </c>
      <c r="G800" s="4">
        <v>0</v>
      </c>
      <c r="H800" s="4" t="s">
        <v>825</v>
      </c>
      <c r="I800" s="4" t="s">
        <v>825</v>
      </c>
      <c r="J800" s="4" t="s">
        <v>825</v>
      </c>
      <c r="K800" s="4" t="s">
        <v>825</v>
      </c>
      <c r="L800" s="4" t="s">
        <v>825</v>
      </c>
      <c r="M800" s="8">
        <f t="shared" si="12"/>
        <v>0</v>
      </c>
      <c r="N800" t="str" cm="1">
        <f t="array" ref="N800">IFERROR(INDEX(Water!$C$4:$C$47,MATCH(C800,Water!$A$4:$A$47,0),), "")</f>
        <v>Ignore as captured under 'Investigations total'</v>
      </c>
    </row>
    <row r="801" spans="1:14">
      <c r="A801" t="s">
        <v>276</v>
      </c>
      <c r="B801" t="s">
        <v>1042</v>
      </c>
      <c r="C801" t="s">
        <v>960</v>
      </c>
      <c r="D801" t="s">
        <v>300</v>
      </c>
      <c r="E801" t="s">
        <v>933</v>
      </c>
      <c r="F801" s="4">
        <v>0</v>
      </c>
      <c r="G801" s="4">
        <v>0</v>
      </c>
      <c r="H801" s="4" t="s">
        <v>825</v>
      </c>
      <c r="I801" s="4" t="s">
        <v>825</v>
      </c>
      <c r="J801" s="4" t="s">
        <v>825</v>
      </c>
      <c r="K801" s="4" t="s">
        <v>825</v>
      </c>
      <c r="L801" s="4" t="s">
        <v>825</v>
      </c>
      <c r="M801" s="8">
        <f t="shared" si="12"/>
        <v>0</v>
      </c>
      <c r="N801" t="str" cm="1">
        <f t="array" ref="N801">IFERROR(INDEX(Water!$C$4:$C$47,MATCH(C801,Water!$A$4:$A$47,0),), "")</f>
        <v>Investigations (water)</v>
      </c>
    </row>
    <row r="802" spans="1:14">
      <c r="A802" t="s">
        <v>276</v>
      </c>
      <c r="B802" t="s">
        <v>1043</v>
      </c>
      <c r="C802" t="s">
        <v>962</v>
      </c>
      <c r="D802" t="s">
        <v>300</v>
      </c>
      <c r="E802" t="s">
        <v>933</v>
      </c>
      <c r="F802" s="4">
        <v>0</v>
      </c>
      <c r="G802" s="4">
        <v>0</v>
      </c>
      <c r="H802" s="4" t="s">
        <v>825</v>
      </c>
      <c r="I802" s="4" t="s">
        <v>825</v>
      </c>
      <c r="J802" s="4" t="s">
        <v>825</v>
      </c>
      <c r="K802" s="4" t="s">
        <v>825</v>
      </c>
      <c r="L802" s="4" t="s">
        <v>825</v>
      </c>
      <c r="M802" s="8">
        <f t="shared" si="12"/>
        <v>0</v>
      </c>
      <c r="N802" t="str" cm="1">
        <f t="array" ref="N802">IFERROR(INDEX(Water!$C$4:$C$47,MATCH(C802,Water!$A$4:$A$47,0),), "")</f>
        <v/>
      </c>
    </row>
    <row r="803" spans="1:14">
      <c r="A803" t="s">
        <v>276</v>
      </c>
      <c r="B803" t="s">
        <v>1044</v>
      </c>
      <c r="C803" t="s">
        <v>964</v>
      </c>
      <c r="D803" t="s">
        <v>300</v>
      </c>
      <c r="E803" t="s">
        <v>933</v>
      </c>
      <c r="F803" s="4">
        <v>0</v>
      </c>
      <c r="G803" s="4">
        <v>0</v>
      </c>
      <c r="H803" s="4" t="s">
        <v>825</v>
      </c>
      <c r="I803" s="4" t="s">
        <v>825</v>
      </c>
      <c r="J803" s="4" t="s">
        <v>825</v>
      </c>
      <c r="K803" s="4" t="s">
        <v>825</v>
      </c>
      <c r="L803" s="4" t="s">
        <v>825</v>
      </c>
      <c r="M803" s="8">
        <f t="shared" si="12"/>
        <v>0</v>
      </c>
      <c r="N803" t="str" cm="1">
        <f t="array" ref="N803">IFERROR(INDEX(Water!$C$4:$C$47,MATCH(C803,Water!$A$4:$A$47,0),), "")</f>
        <v>Supply-side improvements delivering benefits in 2020-2025 (water)</v>
      </c>
    </row>
    <row r="804" spans="1:14">
      <c r="A804" t="s">
        <v>276</v>
      </c>
      <c r="B804" t="s">
        <v>1045</v>
      </c>
      <c r="C804" t="s">
        <v>966</v>
      </c>
      <c r="D804" t="s">
        <v>300</v>
      </c>
      <c r="E804" t="s">
        <v>933</v>
      </c>
      <c r="F804" s="4">
        <v>0</v>
      </c>
      <c r="G804" s="4">
        <v>0</v>
      </c>
      <c r="H804" s="4" t="s">
        <v>825</v>
      </c>
      <c r="I804" s="4" t="s">
        <v>825</v>
      </c>
      <c r="J804" s="4" t="s">
        <v>825</v>
      </c>
      <c r="K804" s="4" t="s">
        <v>825</v>
      </c>
      <c r="L804" s="4" t="s">
        <v>825</v>
      </c>
      <c r="M804" s="8">
        <f t="shared" si="12"/>
        <v>0</v>
      </c>
      <c r="N804" t="str" cm="1">
        <f t="array" ref="N804">IFERROR(INDEX(Water!$C$4:$C$47,MATCH(C804,Water!$A$4:$A$47,0),), "")</f>
        <v>Demand-side improvements delivering benefits in 2020-2025 (excl leakage and metering) (water)</v>
      </c>
    </row>
    <row r="805" spans="1:14">
      <c r="A805" t="s">
        <v>276</v>
      </c>
      <c r="B805" t="s">
        <v>1046</v>
      </c>
      <c r="C805" t="s">
        <v>968</v>
      </c>
      <c r="D805" t="s">
        <v>300</v>
      </c>
      <c r="E805" t="s">
        <v>933</v>
      </c>
      <c r="F805" s="4">
        <v>0</v>
      </c>
      <c r="G805" s="4">
        <v>0</v>
      </c>
      <c r="H805" s="4" t="s">
        <v>825</v>
      </c>
      <c r="I805" s="4" t="s">
        <v>825</v>
      </c>
      <c r="J805" s="4" t="s">
        <v>825</v>
      </c>
      <c r="K805" s="4" t="s">
        <v>825</v>
      </c>
      <c r="L805" s="4" t="s">
        <v>825</v>
      </c>
      <c r="M805" s="8">
        <f t="shared" si="12"/>
        <v>0</v>
      </c>
      <c r="N805" t="str" cm="1">
        <f t="array" ref="N805">IFERROR(INDEX(Water!$C$4:$C$47,MATCH(C805,Water!$A$4:$A$47,0),), "")</f>
        <v>Leakage improvements delivering benefits in 2020-2025 (water)</v>
      </c>
    </row>
    <row r="806" spans="1:14">
      <c r="A806" t="s">
        <v>276</v>
      </c>
      <c r="B806" t="s">
        <v>1047</v>
      </c>
      <c r="C806" t="s">
        <v>970</v>
      </c>
      <c r="D806" t="s">
        <v>300</v>
      </c>
      <c r="E806" t="s">
        <v>933</v>
      </c>
      <c r="F806" s="4">
        <v>0</v>
      </c>
      <c r="G806" s="4">
        <v>0</v>
      </c>
      <c r="H806" s="4" t="s">
        <v>825</v>
      </c>
      <c r="I806" s="4" t="s">
        <v>825</v>
      </c>
      <c r="J806" s="4" t="s">
        <v>825</v>
      </c>
      <c r="K806" s="4" t="s">
        <v>825</v>
      </c>
      <c r="L806" s="4" t="s">
        <v>825</v>
      </c>
      <c r="M806" s="8">
        <f t="shared" si="12"/>
        <v>0</v>
      </c>
      <c r="N806" t="str" cm="1">
        <f t="array" ref="N806">IFERROR(INDEX(Water!$C$4:$C$47,MATCH(C806,Water!$A$4:$A$47,0),), "")</f>
        <v>Internal interconnectors delivering benefits in 2020-2025 (water)</v>
      </c>
    </row>
    <row r="807" spans="1:14">
      <c r="A807" t="s">
        <v>276</v>
      </c>
      <c r="B807" t="s">
        <v>1048</v>
      </c>
      <c r="C807" t="s">
        <v>972</v>
      </c>
      <c r="D807" t="s">
        <v>300</v>
      </c>
      <c r="E807" t="s">
        <v>933</v>
      </c>
      <c r="F807" s="4">
        <v>0</v>
      </c>
      <c r="G807" s="4">
        <v>0</v>
      </c>
      <c r="H807" s="4" t="s">
        <v>825</v>
      </c>
      <c r="I807" s="4" t="s">
        <v>825</v>
      </c>
      <c r="J807" s="4" t="s">
        <v>825</v>
      </c>
      <c r="K807" s="4" t="s">
        <v>825</v>
      </c>
      <c r="L807" s="4" t="s">
        <v>825</v>
      </c>
      <c r="M807" s="8">
        <f t="shared" si="12"/>
        <v>0</v>
      </c>
      <c r="N807" t="str" cm="1">
        <f t="array" ref="N807">IFERROR(INDEX(Water!$C$4:$C$47,MATCH(C807,Water!$A$4:$A$47,0),), "")</f>
        <v>Supply demand balance improvements delivering benefits starting from 2026 (water)</v>
      </c>
    </row>
    <row r="808" spans="1:14">
      <c r="A808" t="s">
        <v>276</v>
      </c>
      <c r="B808" t="s">
        <v>1049</v>
      </c>
      <c r="C808" t="s">
        <v>976</v>
      </c>
      <c r="D808" t="s">
        <v>300</v>
      </c>
      <c r="E808" t="s">
        <v>933</v>
      </c>
      <c r="F808" s="4">
        <v>0</v>
      </c>
      <c r="G808" s="4">
        <v>0</v>
      </c>
      <c r="H808" s="4" t="s">
        <v>825</v>
      </c>
      <c r="I808" s="4" t="s">
        <v>825</v>
      </c>
      <c r="J808" s="4" t="s">
        <v>825</v>
      </c>
      <c r="K808" s="4" t="s">
        <v>825</v>
      </c>
      <c r="L808" s="4" t="s">
        <v>825</v>
      </c>
      <c r="M808" s="8">
        <f t="shared" si="12"/>
        <v>0</v>
      </c>
      <c r="N808" t="str" cm="1">
        <f t="array" ref="N808">IFERROR(INDEX(Water!$C$4:$C$47,MATCH(C808,Water!$A$4:$A$47,0),), "")</f>
        <v/>
      </c>
    </row>
    <row r="809" spans="1:14">
      <c r="A809" t="s">
        <v>276</v>
      </c>
      <c r="B809" t="s">
        <v>1050</v>
      </c>
      <c r="C809" t="s">
        <v>978</v>
      </c>
      <c r="D809" t="s">
        <v>300</v>
      </c>
      <c r="E809" t="s">
        <v>933</v>
      </c>
      <c r="F809" s="4">
        <v>0</v>
      </c>
      <c r="G809" s="4">
        <v>0</v>
      </c>
      <c r="H809" s="4" t="s">
        <v>825</v>
      </c>
      <c r="I809" s="4" t="s">
        <v>825</v>
      </c>
      <c r="J809" s="4" t="s">
        <v>825</v>
      </c>
      <c r="K809" s="4" t="s">
        <v>825</v>
      </c>
      <c r="L809" s="4" t="s">
        <v>825</v>
      </c>
      <c r="M809" s="8">
        <f t="shared" si="12"/>
        <v>0</v>
      </c>
      <c r="N809" t="str" cm="1">
        <f t="array" ref="N809">IFERROR(INDEX(Water!$C$4:$C$47,MATCH(C809,Water!$A$4:$A$47,0),), "")</f>
        <v>Ignore as captured under 'Total metering expenditure'</v>
      </c>
    </row>
    <row r="810" spans="1:14">
      <c r="A810" t="s">
        <v>276</v>
      </c>
      <c r="B810" t="s">
        <v>1051</v>
      </c>
      <c r="C810" t="s">
        <v>980</v>
      </c>
      <c r="D810" t="s">
        <v>300</v>
      </c>
      <c r="E810" t="s">
        <v>933</v>
      </c>
      <c r="F810" s="4">
        <v>0</v>
      </c>
      <c r="G810" s="4">
        <v>0</v>
      </c>
      <c r="H810" s="4" t="s">
        <v>825</v>
      </c>
      <c r="I810" s="4" t="s">
        <v>825</v>
      </c>
      <c r="J810" s="4" t="s">
        <v>825</v>
      </c>
      <c r="K810" s="4" t="s">
        <v>825</v>
      </c>
      <c r="L810" s="4" t="s">
        <v>825</v>
      </c>
      <c r="M810" s="8">
        <f t="shared" si="12"/>
        <v>0</v>
      </c>
      <c r="N810" t="str" cm="1">
        <f t="array" ref="N810">IFERROR(INDEX(Water!$C$4:$C$47,MATCH(C810,Water!$A$4:$A$47,0),), "")</f>
        <v>Ignore as captured under 'Total metering expenditure'</v>
      </c>
    </row>
    <row r="811" spans="1:14">
      <c r="A811" t="s">
        <v>276</v>
      </c>
      <c r="B811" t="s">
        <v>1052</v>
      </c>
      <c r="C811" t="s">
        <v>982</v>
      </c>
      <c r="D811" t="s">
        <v>300</v>
      </c>
      <c r="E811" t="s">
        <v>933</v>
      </c>
      <c r="F811" s="4">
        <v>0</v>
      </c>
      <c r="G811" s="4">
        <v>0</v>
      </c>
      <c r="H811" s="4" t="s">
        <v>825</v>
      </c>
      <c r="I811" s="4" t="s">
        <v>825</v>
      </c>
      <c r="J811" s="4" t="s">
        <v>825</v>
      </c>
      <c r="K811" s="4" t="s">
        <v>825</v>
      </c>
      <c r="L811" s="4" t="s">
        <v>825</v>
      </c>
      <c r="M811" s="8">
        <f t="shared" si="12"/>
        <v>0</v>
      </c>
      <c r="N811" t="str" cm="1">
        <f t="array" ref="N811">IFERROR(INDEX(Water!$C$4:$C$47,MATCH(C811,Water!$A$4:$A$47,0),), "")</f>
        <v>Ignore as captured under 'Total metering expenditure'</v>
      </c>
    </row>
    <row r="812" spans="1:14">
      <c r="A812" t="s">
        <v>276</v>
      </c>
      <c r="B812" t="s">
        <v>1053</v>
      </c>
      <c r="C812" t="s">
        <v>984</v>
      </c>
      <c r="D812" t="s">
        <v>300</v>
      </c>
      <c r="E812" t="s">
        <v>933</v>
      </c>
      <c r="F812" s="4">
        <v>0</v>
      </c>
      <c r="G812" s="4">
        <v>0</v>
      </c>
      <c r="H812" s="4" t="s">
        <v>825</v>
      </c>
      <c r="I812" s="4" t="s">
        <v>825</v>
      </c>
      <c r="J812" s="4" t="s">
        <v>825</v>
      </c>
      <c r="K812" s="4" t="s">
        <v>825</v>
      </c>
      <c r="L812" s="4" t="s">
        <v>825</v>
      </c>
      <c r="M812" s="8">
        <f t="shared" si="12"/>
        <v>0</v>
      </c>
      <c r="N812" t="str" cm="1">
        <f t="array" ref="N812">IFERROR(INDEX(Water!$C$4:$C$47,MATCH(C812,Water!$A$4:$A$47,0),), "")</f>
        <v>Ignore as captured under 'Total metering expenditure'</v>
      </c>
    </row>
    <row r="813" spans="1:14">
      <c r="A813" t="s">
        <v>276</v>
      </c>
      <c r="B813" t="s">
        <v>1054</v>
      </c>
      <c r="C813" t="s">
        <v>986</v>
      </c>
      <c r="D813" t="s">
        <v>300</v>
      </c>
      <c r="E813" t="s">
        <v>933</v>
      </c>
      <c r="F813" s="4">
        <v>0</v>
      </c>
      <c r="G813" s="4">
        <v>0</v>
      </c>
      <c r="H813" s="4" t="s">
        <v>825</v>
      </c>
      <c r="I813" s="4" t="s">
        <v>825</v>
      </c>
      <c r="J813" s="4" t="s">
        <v>825</v>
      </c>
      <c r="K813" s="4" t="s">
        <v>825</v>
      </c>
      <c r="L813" s="4" t="s">
        <v>825</v>
      </c>
      <c r="M813" s="8">
        <f t="shared" si="12"/>
        <v>0</v>
      </c>
      <c r="N813" t="str" cm="1">
        <f t="array" ref="N813">IFERROR(INDEX(Water!$C$4:$C$47,MATCH(C813,Water!$A$4:$A$47,0),), "")</f>
        <v>Ignore as captured under 'Total metering expenditure'</v>
      </c>
    </row>
    <row r="814" spans="1:14">
      <c r="A814" t="s">
        <v>276</v>
      </c>
      <c r="B814" t="s">
        <v>1055</v>
      </c>
      <c r="C814" t="s">
        <v>988</v>
      </c>
      <c r="D814" t="s">
        <v>300</v>
      </c>
      <c r="E814" t="s">
        <v>933</v>
      </c>
      <c r="F814" s="4">
        <v>0</v>
      </c>
      <c r="G814" s="4">
        <v>0</v>
      </c>
      <c r="H814" s="4" t="s">
        <v>825</v>
      </c>
      <c r="I814" s="4" t="s">
        <v>825</v>
      </c>
      <c r="J814" s="4" t="s">
        <v>825</v>
      </c>
      <c r="K814" s="4" t="s">
        <v>825</v>
      </c>
      <c r="L814" s="4" t="s">
        <v>825</v>
      </c>
      <c r="M814" s="8">
        <f t="shared" si="12"/>
        <v>0</v>
      </c>
      <c r="N814" t="str" cm="1">
        <f t="array" ref="N814">IFERROR(INDEX(Water!$C$4:$C$47,MATCH(C814,Water!$A$4:$A$47,0),), "")</f>
        <v>Ignore as captured under 'Total metering expenditure'</v>
      </c>
    </row>
    <row r="815" spans="1:14">
      <c r="A815" t="s">
        <v>276</v>
      </c>
      <c r="B815" t="s">
        <v>1056</v>
      </c>
      <c r="C815" t="s">
        <v>990</v>
      </c>
      <c r="D815" t="s">
        <v>300</v>
      </c>
      <c r="E815" t="s">
        <v>933</v>
      </c>
      <c r="F815" s="4">
        <v>0</v>
      </c>
      <c r="G815" s="4">
        <v>0</v>
      </c>
      <c r="H815" s="4" t="s">
        <v>825</v>
      </c>
      <c r="I815" s="4" t="s">
        <v>825</v>
      </c>
      <c r="J815" s="4" t="s">
        <v>825</v>
      </c>
      <c r="K815" s="4" t="s">
        <v>825</v>
      </c>
      <c r="L815" s="4" t="s">
        <v>825</v>
      </c>
      <c r="M815" s="8">
        <f t="shared" si="12"/>
        <v>0</v>
      </c>
      <c r="N815" t="str" cm="1">
        <f t="array" ref="N815">IFERROR(INDEX(Water!$C$4:$C$47,MATCH(C815,Water!$A$4:$A$47,0),), "")</f>
        <v>Ignore as captured under 'Total metering expenditure'</v>
      </c>
    </row>
    <row r="816" spans="1:14">
      <c r="A816" t="s">
        <v>276</v>
      </c>
      <c r="B816" t="s">
        <v>1057</v>
      </c>
      <c r="C816" t="s">
        <v>992</v>
      </c>
      <c r="D816" t="s">
        <v>300</v>
      </c>
      <c r="E816" t="s">
        <v>933</v>
      </c>
      <c r="F816" s="4">
        <v>0</v>
      </c>
      <c r="G816" s="4">
        <v>0</v>
      </c>
      <c r="H816" s="4" t="s">
        <v>825</v>
      </c>
      <c r="I816" s="4" t="s">
        <v>825</v>
      </c>
      <c r="J816" s="4" t="s">
        <v>825</v>
      </c>
      <c r="K816" s="4" t="s">
        <v>825</v>
      </c>
      <c r="L816" s="4" t="s">
        <v>825</v>
      </c>
      <c r="M816" s="8">
        <f t="shared" si="12"/>
        <v>0</v>
      </c>
      <c r="N816" t="str" cm="1">
        <f t="array" ref="N816">IFERROR(INDEX(Water!$C$4:$C$47,MATCH(C816,Water!$A$4:$A$47,0),), "")</f>
        <v>Ignore as captured under 'Total metering expenditure'</v>
      </c>
    </row>
    <row r="817" spans="1:14">
      <c r="A817" t="s">
        <v>276</v>
      </c>
      <c r="B817" t="s">
        <v>1058</v>
      </c>
      <c r="C817" t="s">
        <v>994</v>
      </c>
      <c r="D817" t="s">
        <v>300</v>
      </c>
      <c r="E817" t="s">
        <v>933</v>
      </c>
      <c r="F817" s="4">
        <v>0</v>
      </c>
      <c r="G817" s="4">
        <v>0</v>
      </c>
      <c r="H817" s="4" t="s">
        <v>825</v>
      </c>
      <c r="I817" s="4" t="s">
        <v>825</v>
      </c>
      <c r="J817" s="4" t="s">
        <v>825</v>
      </c>
      <c r="K817" s="4" t="s">
        <v>825</v>
      </c>
      <c r="L817" s="4" t="s">
        <v>825</v>
      </c>
      <c r="M817" s="8">
        <f t="shared" si="12"/>
        <v>0</v>
      </c>
      <c r="N817" t="str" cm="1">
        <f t="array" ref="N817">IFERROR(INDEX(Water!$C$4:$C$47,MATCH(C817,Water!$A$4:$A$47,0),), "")</f>
        <v>Ignore as captured under 'Total metering expenditure'</v>
      </c>
    </row>
    <row r="818" spans="1:14">
      <c r="A818" t="s">
        <v>276</v>
      </c>
      <c r="B818" t="s">
        <v>1059</v>
      </c>
      <c r="C818" t="s">
        <v>996</v>
      </c>
      <c r="D818" t="s">
        <v>300</v>
      </c>
      <c r="E818" t="s">
        <v>933</v>
      </c>
      <c r="F818" s="4">
        <v>0</v>
      </c>
      <c r="G818" s="4">
        <v>0</v>
      </c>
      <c r="H818" s="4" t="s">
        <v>825</v>
      </c>
      <c r="I818" s="4" t="s">
        <v>825</v>
      </c>
      <c r="J818" s="4" t="s">
        <v>825</v>
      </c>
      <c r="K818" s="4" t="s">
        <v>825</v>
      </c>
      <c r="L818" s="4" t="s">
        <v>825</v>
      </c>
      <c r="M818" s="8">
        <f t="shared" si="12"/>
        <v>0</v>
      </c>
      <c r="N818" t="str" cm="1">
        <f t="array" ref="N818">IFERROR(INDEX(Water!$C$4:$C$47,MATCH(C818,Water!$A$4:$A$47,0),), "")</f>
        <v>Ignore as captured under 'Total metering expenditure'</v>
      </c>
    </row>
    <row r="819" spans="1:14">
      <c r="A819" t="s">
        <v>276</v>
      </c>
      <c r="B819" t="s">
        <v>1060</v>
      </c>
      <c r="C819" t="s">
        <v>998</v>
      </c>
      <c r="D819" t="s">
        <v>300</v>
      </c>
      <c r="E819" t="s">
        <v>933</v>
      </c>
      <c r="F819" s="4">
        <v>0</v>
      </c>
      <c r="G819" s="4">
        <v>0</v>
      </c>
      <c r="H819" s="15" t="s">
        <v>825</v>
      </c>
      <c r="I819" s="15" t="s">
        <v>825</v>
      </c>
      <c r="J819" s="15" t="s">
        <v>825</v>
      </c>
      <c r="K819" s="15" t="s">
        <v>825</v>
      </c>
      <c r="L819" s="15" t="s">
        <v>825</v>
      </c>
      <c r="M819" s="8">
        <f t="shared" si="12"/>
        <v>0</v>
      </c>
      <c r="N819" t="str" cm="1">
        <f t="array" ref="N819">IFERROR(INDEX(Water!$C$4:$C$47,MATCH(C819,Water!$A$4:$A$47,0),), "")</f>
        <v>Total metering expenditure  (water)</v>
      </c>
    </row>
    <row r="820" spans="1:14">
      <c r="A820" t="s">
        <v>276</v>
      </c>
      <c r="B820" t="s">
        <v>1061</v>
      </c>
      <c r="C820" t="s">
        <v>1000</v>
      </c>
      <c r="D820" t="s">
        <v>300</v>
      </c>
      <c r="E820" t="s">
        <v>933</v>
      </c>
      <c r="F820" s="4">
        <v>0</v>
      </c>
      <c r="G820" s="4">
        <v>0</v>
      </c>
      <c r="H820" s="15" t="s">
        <v>825</v>
      </c>
      <c r="I820" s="15" t="s">
        <v>825</v>
      </c>
      <c r="J820" s="15" t="s">
        <v>825</v>
      </c>
      <c r="K820" s="15" t="s">
        <v>825</v>
      </c>
      <c r="L820" s="15" t="s">
        <v>825</v>
      </c>
      <c r="M820" s="8">
        <f t="shared" si="12"/>
        <v>0</v>
      </c>
      <c r="N820" t="str" cm="1">
        <f t="array" ref="N820">IFERROR(INDEX(Water!$C$4:$C$47,MATCH(C820,Water!$A$4:$A$47,0),), "")</f>
        <v>Improvments to taste, odour and colour (water)</v>
      </c>
    </row>
    <row r="821" spans="1:14">
      <c r="A821" t="s">
        <v>276</v>
      </c>
      <c r="B821" t="s">
        <v>1062</v>
      </c>
      <c r="C821" t="s">
        <v>1002</v>
      </c>
      <c r="D821" t="s">
        <v>300</v>
      </c>
      <c r="E821" t="s">
        <v>933</v>
      </c>
      <c r="F821" s="4">
        <v>0</v>
      </c>
      <c r="G821" s="4">
        <v>0</v>
      </c>
      <c r="H821" s="15" t="s">
        <v>825</v>
      </c>
      <c r="I821" s="15" t="s">
        <v>825</v>
      </c>
      <c r="J821" s="15" t="s">
        <v>825</v>
      </c>
      <c r="K821" s="15" t="s">
        <v>825</v>
      </c>
      <c r="L821" s="15" t="s">
        <v>825</v>
      </c>
      <c r="M821" s="8">
        <f t="shared" si="12"/>
        <v>0</v>
      </c>
      <c r="N821" t="str" cm="1">
        <f t="array" ref="N821">IFERROR(INDEX(Water!$C$4:$C$47,MATCH(C821,Water!$A$4:$A$47,0),), "")</f>
        <v>Improvments to taste, odour and colour (water)</v>
      </c>
    </row>
    <row r="822" spans="1:14">
      <c r="A822" t="s">
        <v>276</v>
      </c>
      <c r="B822" t="s">
        <v>1063</v>
      </c>
      <c r="C822" t="s">
        <v>1004</v>
      </c>
      <c r="D822" t="s">
        <v>300</v>
      </c>
      <c r="E822" t="s">
        <v>933</v>
      </c>
      <c r="F822" s="4">
        <v>0</v>
      </c>
      <c r="G822" s="4">
        <v>0</v>
      </c>
      <c r="H822" s="15" t="s">
        <v>825</v>
      </c>
      <c r="I822" s="15" t="s">
        <v>825</v>
      </c>
      <c r="J822" s="15" t="s">
        <v>825</v>
      </c>
      <c r="K822" s="15" t="s">
        <v>825</v>
      </c>
      <c r="L822" s="15" t="s">
        <v>825</v>
      </c>
      <c r="M822" s="8">
        <f t="shared" si="12"/>
        <v>0</v>
      </c>
      <c r="N822" t="str" cm="1">
        <f t="array" ref="N822">IFERROR(INDEX(Water!$C$4:$C$47,MATCH(C822,Water!$A$4:$A$47,0),), "")</f>
        <v>Addressing raw water deterioration (total) (water)</v>
      </c>
    </row>
    <row r="823" spans="1:14">
      <c r="A823" t="s">
        <v>276</v>
      </c>
      <c r="B823" t="s">
        <v>1064</v>
      </c>
      <c r="C823" t="s">
        <v>1006</v>
      </c>
      <c r="D823" t="s">
        <v>300</v>
      </c>
      <c r="E823" t="s">
        <v>933</v>
      </c>
      <c r="F823" s="4">
        <v>0</v>
      </c>
      <c r="G823" s="4">
        <v>0</v>
      </c>
      <c r="H823" s="15" t="s">
        <v>825</v>
      </c>
      <c r="I823" s="15" t="s">
        <v>825</v>
      </c>
      <c r="J823" s="15" t="s">
        <v>825</v>
      </c>
      <c r="K823" s="15" t="s">
        <v>825</v>
      </c>
      <c r="L823" s="15" t="s">
        <v>825</v>
      </c>
      <c r="M823" s="8">
        <f t="shared" si="12"/>
        <v>0</v>
      </c>
      <c r="N823" t="str" cm="1">
        <f t="array" ref="N823">IFERROR(INDEX(Water!$C$4:$C$47,MATCH(C823,Water!$A$4:$A$47,0),), "")</f>
        <v>Addressing raw water deterioration (total) (water)</v>
      </c>
    </row>
    <row r="824" spans="1:14">
      <c r="A824" t="s">
        <v>276</v>
      </c>
      <c r="B824" t="s">
        <v>1065</v>
      </c>
      <c r="C824" t="s">
        <v>1008</v>
      </c>
      <c r="D824" t="s">
        <v>300</v>
      </c>
      <c r="E824" t="s">
        <v>933</v>
      </c>
      <c r="F824" s="4">
        <v>0</v>
      </c>
      <c r="G824" s="4">
        <v>0</v>
      </c>
      <c r="H824" s="15" t="s">
        <v>825</v>
      </c>
      <c r="I824" s="15" t="s">
        <v>825</v>
      </c>
      <c r="J824" s="15" t="s">
        <v>825</v>
      </c>
      <c r="K824" s="15" t="s">
        <v>825</v>
      </c>
      <c r="L824" s="15" t="s">
        <v>825</v>
      </c>
      <c r="M824" s="8">
        <f t="shared" si="12"/>
        <v>0</v>
      </c>
      <c r="N824" t="str" cm="1">
        <f t="array" ref="N824">IFERROR(INDEX(Water!$C$4:$C$47,MATCH(C824,Water!$A$4:$A$47,0),), "")</f>
        <v>Meeting lead standards (Total) (water)</v>
      </c>
    </row>
    <row r="825" spans="1:14">
      <c r="A825" t="s">
        <v>276</v>
      </c>
      <c r="B825" t="s">
        <v>1066</v>
      </c>
      <c r="C825" t="s">
        <v>1067</v>
      </c>
      <c r="D825" t="s">
        <v>300</v>
      </c>
      <c r="E825" t="s">
        <v>933</v>
      </c>
      <c r="F825" s="4">
        <v>0</v>
      </c>
      <c r="G825" s="4">
        <v>0</v>
      </c>
      <c r="H825" s="15" t="s">
        <v>825</v>
      </c>
      <c r="I825" s="15" t="s">
        <v>825</v>
      </c>
      <c r="J825" s="15" t="s">
        <v>825</v>
      </c>
      <c r="K825" s="15" t="s">
        <v>825</v>
      </c>
      <c r="L825" s="15" t="s">
        <v>825</v>
      </c>
      <c r="M825" s="8">
        <f t="shared" si="12"/>
        <v>0</v>
      </c>
      <c r="N825" t="str" cm="1">
        <f t="array" ref="N825">IFERROR(INDEX(Water!$C$4:$C$47,MATCH(C825,Water!$A$4:$A$47,0),), "")</f>
        <v/>
      </c>
    </row>
    <row r="826" spans="1:14">
      <c r="A826" t="s">
        <v>276</v>
      </c>
      <c r="B826" t="s">
        <v>1068</v>
      </c>
      <c r="C826" t="s">
        <v>1012</v>
      </c>
      <c r="D826" t="s">
        <v>300</v>
      </c>
      <c r="E826" t="s">
        <v>933</v>
      </c>
      <c r="F826" s="4">
        <v>0</v>
      </c>
      <c r="G826" s="4">
        <v>0</v>
      </c>
      <c r="H826" s="15" t="s">
        <v>825</v>
      </c>
      <c r="I826" s="15" t="s">
        <v>825</v>
      </c>
      <c r="J826" s="15" t="s">
        <v>825</v>
      </c>
      <c r="K826" s="15" t="s">
        <v>825</v>
      </c>
      <c r="L826" s="15" t="s">
        <v>825</v>
      </c>
      <c r="M826" s="8">
        <f t="shared" si="12"/>
        <v>0</v>
      </c>
      <c r="N826" t="str" cm="1">
        <f t="array" ref="N826">IFERROR(INDEX(Water!$C$4:$C$47,MATCH(C826,Water!$A$4:$A$47,0),), "")</f>
        <v>Meeting lead standards (Total) (water)</v>
      </c>
    </row>
    <row r="827" spans="1:14">
      <c r="A827" t="s">
        <v>276</v>
      </c>
      <c r="B827" t="s">
        <v>1069</v>
      </c>
      <c r="C827" t="s">
        <v>1014</v>
      </c>
      <c r="D827" t="s">
        <v>300</v>
      </c>
      <c r="E827" t="s">
        <v>933</v>
      </c>
      <c r="F827" s="4">
        <v>0</v>
      </c>
      <c r="G827" s="4">
        <v>0</v>
      </c>
      <c r="H827" s="15" t="s">
        <v>825</v>
      </c>
      <c r="I827" s="15" t="s">
        <v>825</v>
      </c>
      <c r="J827" s="15" t="s">
        <v>825</v>
      </c>
      <c r="K827" s="15" t="s">
        <v>825</v>
      </c>
      <c r="L827" s="15" t="s">
        <v>825</v>
      </c>
      <c r="M827" s="8">
        <f t="shared" si="12"/>
        <v>0</v>
      </c>
      <c r="N827" t="str" cm="1">
        <f t="array" ref="N827">IFERROR(INDEX(Water!$C$4:$C$47,MATCH(C827,Water!$A$4:$A$47,0),), "")</f>
        <v>Meeting lead standards (Total) (water)</v>
      </c>
    </row>
    <row r="828" spans="1:14">
      <c r="A828" t="s">
        <v>276</v>
      </c>
      <c r="B828" t="s">
        <v>1070</v>
      </c>
      <c r="C828" t="s">
        <v>1016</v>
      </c>
      <c r="D828" t="s">
        <v>300</v>
      </c>
      <c r="E828" t="s">
        <v>933</v>
      </c>
      <c r="F828" s="4">
        <v>0</v>
      </c>
      <c r="G828" s="4">
        <v>0</v>
      </c>
      <c r="H828" s="15" t="s">
        <v>825</v>
      </c>
      <c r="I828" s="15" t="s">
        <v>825</v>
      </c>
      <c r="J828" s="15" t="s">
        <v>825</v>
      </c>
      <c r="K828" s="15" t="s">
        <v>825</v>
      </c>
      <c r="L828" s="15" t="s">
        <v>825</v>
      </c>
      <c r="M828" s="8">
        <f t="shared" si="12"/>
        <v>0</v>
      </c>
      <c r="N828" t="str" cm="1">
        <f t="array" ref="N828">IFERROR(INDEX(Water!$C$4:$C$47,MATCH(C828,Water!$A$4:$A$47,0),), "")</f>
        <v>Meeting lead standards (Total) (water)</v>
      </c>
    </row>
    <row r="829" spans="1:14">
      <c r="A829" t="s">
        <v>276</v>
      </c>
      <c r="B829" t="s">
        <v>1071</v>
      </c>
      <c r="C829" t="s">
        <v>1018</v>
      </c>
      <c r="D829" t="s">
        <v>300</v>
      </c>
      <c r="E829" t="s">
        <v>933</v>
      </c>
      <c r="F829" s="4">
        <v>0</v>
      </c>
      <c r="G829" s="4">
        <v>0</v>
      </c>
      <c r="H829" s="15" t="s">
        <v>825</v>
      </c>
      <c r="I829" s="15" t="s">
        <v>825</v>
      </c>
      <c r="J829" s="15" t="s">
        <v>825</v>
      </c>
      <c r="K829" s="15" t="s">
        <v>825</v>
      </c>
      <c r="L829" s="15" t="s">
        <v>825</v>
      </c>
      <c r="M829" s="8">
        <f t="shared" si="12"/>
        <v>0</v>
      </c>
      <c r="N829" t="str" cm="1">
        <f t="array" ref="N829">IFERROR(INDEX(Water!$C$4:$C$47,MATCH(C829,Water!$A$4:$A$47,0),), "")</f>
        <v>Enhancing resilience to low probability high consequence events (water)</v>
      </c>
    </row>
    <row r="830" spans="1:14">
      <c r="A830" t="s">
        <v>276</v>
      </c>
      <c r="B830" t="s">
        <v>1072</v>
      </c>
      <c r="C830" t="s">
        <v>1020</v>
      </c>
      <c r="D830" t="s">
        <v>300</v>
      </c>
      <c r="E830" t="s">
        <v>933</v>
      </c>
      <c r="F830" s="4">
        <v>0</v>
      </c>
      <c r="G830" s="4">
        <v>0</v>
      </c>
      <c r="H830" s="15" t="s">
        <v>825</v>
      </c>
      <c r="I830" s="15" t="s">
        <v>825</v>
      </c>
      <c r="J830" s="15" t="s">
        <v>825</v>
      </c>
      <c r="K830" s="15" t="s">
        <v>825</v>
      </c>
      <c r="L830" s="15" t="s">
        <v>825</v>
      </c>
      <c r="M830" s="8">
        <f t="shared" si="12"/>
        <v>0</v>
      </c>
      <c r="N830" t="str" cm="1">
        <f t="array" ref="N830">IFERROR(INDEX(Water!$C$4:$C$47,MATCH(C830,Water!$A$4:$A$47,0),), "")</f>
        <v>Security - SEMD (water)</v>
      </c>
    </row>
    <row r="831" spans="1:14">
      <c r="A831" t="s">
        <v>276</v>
      </c>
      <c r="B831" t="s">
        <v>1073</v>
      </c>
      <c r="C831" t="s">
        <v>1022</v>
      </c>
      <c r="D831" t="s">
        <v>300</v>
      </c>
      <c r="E831" t="s">
        <v>933</v>
      </c>
      <c r="F831" s="4">
        <v>0</v>
      </c>
      <c r="G831" s="4">
        <v>0</v>
      </c>
      <c r="H831" s="15" t="s">
        <v>825</v>
      </c>
      <c r="I831" s="15" t="s">
        <v>825</v>
      </c>
      <c r="J831" s="15" t="s">
        <v>825</v>
      </c>
      <c r="K831" s="15" t="s">
        <v>825</v>
      </c>
      <c r="L831" s="15" t="s">
        <v>825</v>
      </c>
      <c r="M831" s="8">
        <f t="shared" si="12"/>
        <v>0</v>
      </c>
      <c r="N831" t="str" cm="1">
        <f t="array" ref="N831">IFERROR(INDEX(Water!$C$4:$C$47,MATCH(C831,Water!$A$4:$A$47,0),), "")</f>
        <v>Security - Non-SEMD (water)</v>
      </c>
    </row>
    <row r="832" spans="1:14">
      <c r="A832" t="s">
        <v>276</v>
      </c>
      <c r="B832" t="s">
        <v>1074</v>
      </c>
      <c r="C832" t="s">
        <v>1024</v>
      </c>
      <c r="D832" t="s">
        <v>300</v>
      </c>
      <c r="E832" t="s">
        <v>933</v>
      </c>
      <c r="F832" s="4">
        <v>0</v>
      </c>
      <c r="G832" s="4">
        <v>0</v>
      </c>
      <c r="H832" s="15" t="s">
        <v>825</v>
      </c>
      <c r="I832" s="15" t="s">
        <v>825</v>
      </c>
      <c r="J832" s="15" t="s">
        <v>825</v>
      </c>
      <c r="K832" s="15" t="s">
        <v>825</v>
      </c>
      <c r="L832" s="15" t="s">
        <v>825</v>
      </c>
      <c r="M832" s="8">
        <f t="shared" si="12"/>
        <v>0</v>
      </c>
      <c r="N832" t="str" cm="1">
        <f t="array" ref="N832">IFERROR(INDEX(Water!$C$4:$C$47,MATCH(C832,Water!$A$4:$A$47,0),), "")</f>
        <v>N/A</v>
      </c>
    </row>
    <row r="833" spans="1:14">
      <c r="A833" t="s">
        <v>276</v>
      </c>
      <c r="B833" t="s">
        <v>1075</v>
      </c>
      <c r="C833" t="s">
        <v>1076</v>
      </c>
      <c r="D833" t="s">
        <v>300</v>
      </c>
      <c r="E833" t="s">
        <v>933</v>
      </c>
      <c r="F833" s="4">
        <v>0</v>
      </c>
      <c r="G833" s="4">
        <v>0</v>
      </c>
      <c r="H833" s="15" t="s">
        <v>825</v>
      </c>
      <c r="I833" s="15" t="s">
        <v>825</v>
      </c>
      <c r="J833" s="15" t="s">
        <v>825</v>
      </c>
      <c r="K833" s="15" t="s">
        <v>825</v>
      </c>
      <c r="L833" s="15" t="s">
        <v>825</v>
      </c>
      <c r="M833" s="8">
        <f t="shared" ref="M833:M896" si="13">SUM(G833)</f>
        <v>0</v>
      </c>
      <c r="N833" t="str" cm="1">
        <f t="array" ref="N833">IFERROR(INDEX(Water!$C$4:$C$47,MATCH(C833,Water!$A$4:$A$47,0),), "")</f>
        <v/>
      </c>
    </row>
    <row r="834" spans="1:14">
      <c r="A834" t="s">
        <v>276</v>
      </c>
      <c r="B834" t="s">
        <v>1077</v>
      </c>
      <c r="C834" t="s">
        <v>1078</v>
      </c>
      <c r="D834" t="s">
        <v>300</v>
      </c>
      <c r="E834" t="s">
        <v>933</v>
      </c>
      <c r="F834" s="4">
        <v>0</v>
      </c>
      <c r="G834" s="4">
        <v>0</v>
      </c>
      <c r="H834" s="15" t="s">
        <v>825</v>
      </c>
      <c r="I834" s="15" t="s">
        <v>825</v>
      </c>
      <c r="J834" s="15" t="s">
        <v>825</v>
      </c>
      <c r="K834" s="15" t="s">
        <v>825</v>
      </c>
      <c r="L834" s="15" t="s">
        <v>825</v>
      </c>
      <c r="M834" s="8">
        <f t="shared" si="13"/>
        <v>0</v>
      </c>
      <c r="N834" t="str" cm="1">
        <f t="array" ref="N834">IFERROR(INDEX(Water!$C$4:$C$47,MATCH(C834,Water!$A$4:$A$47,0),), "")</f>
        <v/>
      </c>
    </row>
    <row r="835" spans="1:14">
      <c r="A835" t="s">
        <v>276</v>
      </c>
      <c r="B835" t="s">
        <v>1079</v>
      </c>
      <c r="C835" t="s">
        <v>1080</v>
      </c>
      <c r="D835" t="s">
        <v>300</v>
      </c>
      <c r="E835" t="s">
        <v>933</v>
      </c>
      <c r="F835" s="4">
        <v>0</v>
      </c>
      <c r="G835" s="4">
        <v>0</v>
      </c>
      <c r="H835" s="15" t="s">
        <v>825</v>
      </c>
      <c r="I835" s="15" t="s">
        <v>825</v>
      </c>
      <c r="J835" s="15" t="s">
        <v>825</v>
      </c>
      <c r="K835" s="15" t="s">
        <v>825</v>
      </c>
      <c r="L835" s="15" t="s">
        <v>825</v>
      </c>
      <c r="M835" s="8">
        <f t="shared" si="13"/>
        <v>0</v>
      </c>
      <c r="N835" t="str" cm="1">
        <f t="array" ref="N835">IFERROR(INDEX(Water!$C$4:$C$47,MATCH(C835,Water!$A$4:$A$47,0),), "")</f>
        <v/>
      </c>
    </row>
    <row r="836" spans="1:14">
      <c r="A836" t="s">
        <v>276</v>
      </c>
      <c r="B836" t="s">
        <v>1081</v>
      </c>
      <c r="C836" t="s">
        <v>1082</v>
      </c>
      <c r="D836" t="s">
        <v>300</v>
      </c>
      <c r="E836" t="s">
        <v>933</v>
      </c>
      <c r="F836" s="4">
        <v>0</v>
      </c>
      <c r="G836" s="4">
        <v>0</v>
      </c>
      <c r="H836" s="15" t="s">
        <v>825</v>
      </c>
      <c r="I836" s="15" t="s">
        <v>825</v>
      </c>
      <c r="J836" s="15" t="s">
        <v>825</v>
      </c>
      <c r="K836" s="15" t="s">
        <v>825</v>
      </c>
      <c r="L836" s="15" t="s">
        <v>825</v>
      </c>
      <c r="M836" s="8">
        <f t="shared" si="13"/>
        <v>0</v>
      </c>
      <c r="N836" t="str" cm="1">
        <f t="array" ref="N836">IFERROR(INDEX(Water!$C$4:$C$47,MATCH(C836,Water!$A$4:$A$47,0),), "")</f>
        <v/>
      </c>
    </row>
    <row r="837" spans="1:14">
      <c r="A837" t="s">
        <v>276</v>
      </c>
      <c r="B837" t="s">
        <v>1083</v>
      </c>
      <c r="C837" t="s">
        <v>1084</v>
      </c>
      <c r="D837" t="s">
        <v>300</v>
      </c>
      <c r="E837" t="s">
        <v>933</v>
      </c>
      <c r="F837" s="4">
        <v>0</v>
      </c>
      <c r="G837" s="4">
        <v>0</v>
      </c>
      <c r="H837" s="15" t="s">
        <v>825</v>
      </c>
      <c r="I837" s="15" t="s">
        <v>825</v>
      </c>
      <c r="J837" s="15" t="s">
        <v>825</v>
      </c>
      <c r="K837" s="15" t="s">
        <v>825</v>
      </c>
      <c r="L837" s="15" t="s">
        <v>825</v>
      </c>
      <c r="M837" s="8">
        <f t="shared" si="13"/>
        <v>0</v>
      </c>
      <c r="N837" t="str" cm="1">
        <f t="array" ref="N837">IFERROR(INDEX(Water!$C$4:$C$47,MATCH(C837,Water!$A$4:$A$47,0),), "")</f>
        <v/>
      </c>
    </row>
    <row r="838" spans="1:14">
      <c r="A838" t="s">
        <v>276</v>
      </c>
      <c r="B838" t="s">
        <v>1085</v>
      </c>
      <c r="C838" t="s">
        <v>1086</v>
      </c>
      <c r="D838" t="s">
        <v>300</v>
      </c>
      <c r="E838" t="s">
        <v>933</v>
      </c>
      <c r="F838" s="4">
        <v>0</v>
      </c>
      <c r="G838" s="4">
        <v>0</v>
      </c>
      <c r="H838" s="15" t="s">
        <v>825</v>
      </c>
      <c r="I838" s="15" t="s">
        <v>825</v>
      </c>
      <c r="J838" s="15" t="s">
        <v>825</v>
      </c>
      <c r="K838" s="15" t="s">
        <v>825</v>
      </c>
      <c r="L838" s="15" t="s">
        <v>825</v>
      </c>
      <c r="M838" s="8">
        <f t="shared" si="13"/>
        <v>0</v>
      </c>
      <c r="N838" t="str" cm="1">
        <f t="array" ref="N838">IFERROR(INDEX(Water!$C$4:$C$47,MATCH(C838,Water!$A$4:$A$47,0),), "")</f>
        <v/>
      </c>
    </row>
    <row r="839" spans="1:14">
      <c r="A839" t="s">
        <v>276</v>
      </c>
      <c r="B839" t="s">
        <v>1087</v>
      </c>
      <c r="C839" t="s">
        <v>1088</v>
      </c>
      <c r="D839" t="s">
        <v>300</v>
      </c>
      <c r="E839" t="s">
        <v>933</v>
      </c>
      <c r="F839" s="4">
        <v>0</v>
      </c>
      <c r="G839" s="4">
        <v>0</v>
      </c>
      <c r="H839" s="15" t="s">
        <v>825</v>
      </c>
      <c r="I839" s="15" t="s">
        <v>825</v>
      </c>
      <c r="J839" s="15" t="s">
        <v>825</v>
      </c>
      <c r="K839" s="15" t="s">
        <v>825</v>
      </c>
      <c r="L839" s="15" t="s">
        <v>825</v>
      </c>
      <c r="M839" s="8">
        <f t="shared" si="13"/>
        <v>0</v>
      </c>
      <c r="N839" t="str" cm="1">
        <f t="array" ref="N839">IFERROR(INDEX(Water!$C$4:$C$47,MATCH(C839,Water!$A$4:$A$47,0),), "")</f>
        <v/>
      </c>
    </row>
    <row r="840" spans="1:14">
      <c r="A840" t="s">
        <v>276</v>
      </c>
      <c r="B840" t="s">
        <v>1089</v>
      </c>
      <c r="C840" t="s">
        <v>1090</v>
      </c>
      <c r="D840" t="s">
        <v>300</v>
      </c>
      <c r="E840" t="s">
        <v>933</v>
      </c>
      <c r="F840" s="4">
        <v>0</v>
      </c>
      <c r="G840" s="4">
        <v>0</v>
      </c>
      <c r="H840" s="15" t="s">
        <v>825</v>
      </c>
      <c r="I840" s="15" t="s">
        <v>825</v>
      </c>
      <c r="J840" s="15" t="s">
        <v>825</v>
      </c>
      <c r="K840" s="15" t="s">
        <v>825</v>
      </c>
      <c r="L840" s="15" t="s">
        <v>825</v>
      </c>
      <c r="M840" s="8">
        <f t="shared" si="13"/>
        <v>0</v>
      </c>
      <c r="N840" t="str" cm="1">
        <f t="array" ref="N840">IFERROR(INDEX(Water!$C$4:$C$47,MATCH(C840,Water!$A$4:$A$47,0),), "")</f>
        <v/>
      </c>
    </row>
    <row r="841" spans="1:14">
      <c r="A841" t="s">
        <v>276</v>
      </c>
      <c r="B841" t="s">
        <v>1091</v>
      </c>
      <c r="C841" t="s">
        <v>1092</v>
      </c>
      <c r="D841" t="s">
        <v>300</v>
      </c>
      <c r="E841" t="s">
        <v>933</v>
      </c>
      <c r="F841" s="4">
        <v>0</v>
      </c>
      <c r="G841" s="4">
        <v>0</v>
      </c>
      <c r="H841" s="15" t="s">
        <v>825</v>
      </c>
      <c r="I841" s="15" t="s">
        <v>825</v>
      </c>
      <c r="J841" s="15" t="s">
        <v>825</v>
      </c>
      <c r="K841" s="15" t="s">
        <v>825</v>
      </c>
      <c r="L841" s="15" t="s">
        <v>825</v>
      </c>
      <c r="M841" s="8">
        <f t="shared" si="13"/>
        <v>0</v>
      </c>
      <c r="N841" t="str" cm="1">
        <f t="array" ref="N841">IFERROR(INDEX(Water!$C$4:$C$47,MATCH(C841,Water!$A$4:$A$47,0),), "")</f>
        <v/>
      </c>
    </row>
    <row r="842" spans="1:14">
      <c r="A842" t="s">
        <v>276</v>
      </c>
      <c r="B842" t="s">
        <v>1093</v>
      </c>
      <c r="C842" t="s">
        <v>1094</v>
      </c>
      <c r="D842" t="s">
        <v>300</v>
      </c>
      <c r="E842" t="s">
        <v>933</v>
      </c>
      <c r="F842" s="4">
        <v>0</v>
      </c>
      <c r="G842" s="4">
        <v>0</v>
      </c>
      <c r="H842" s="15" t="s">
        <v>825</v>
      </c>
      <c r="I842" s="15" t="s">
        <v>825</v>
      </c>
      <c r="J842" s="15" t="s">
        <v>825</v>
      </c>
      <c r="K842" s="15" t="s">
        <v>825</v>
      </c>
      <c r="L842" s="15" t="s">
        <v>825</v>
      </c>
      <c r="M842" s="8">
        <f t="shared" si="13"/>
        <v>0</v>
      </c>
      <c r="N842" t="str" cm="1">
        <f t="array" ref="N842">IFERROR(INDEX(Water!$C$4:$C$47,MATCH(C842,Water!$A$4:$A$47,0),), "")</f>
        <v/>
      </c>
    </row>
    <row r="843" spans="1:14">
      <c r="A843" t="s">
        <v>276</v>
      </c>
      <c r="B843" t="s">
        <v>1095</v>
      </c>
      <c r="C843" t="s">
        <v>1096</v>
      </c>
      <c r="D843" t="s">
        <v>300</v>
      </c>
      <c r="E843" t="s">
        <v>933</v>
      </c>
      <c r="F843" s="4">
        <v>0</v>
      </c>
      <c r="G843" s="4">
        <v>0</v>
      </c>
      <c r="H843" s="15" t="s">
        <v>825</v>
      </c>
      <c r="I843" s="15" t="s">
        <v>825</v>
      </c>
      <c r="J843" s="15" t="s">
        <v>825</v>
      </c>
      <c r="K843" s="15" t="s">
        <v>825</v>
      </c>
      <c r="L843" s="15" t="s">
        <v>825</v>
      </c>
      <c r="M843" s="8">
        <f t="shared" si="13"/>
        <v>0</v>
      </c>
      <c r="N843" t="str" cm="1">
        <f t="array" ref="N843">IFERROR(INDEX(Water!$C$4:$C$47,MATCH(C843,Water!$A$4:$A$47,0),), "")</f>
        <v/>
      </c>
    </row>
    <row r="844" spans="1:14">
      <c r="A844" t="s">
        <v>276</v>
      </c>
      <c r="B844" t="s">
        <v>1097</v>
      </c>
      <c r="C844" t="s">
        <v>1098</v>
      </c>
      <c r="D844" t="s">
        <v>300</v>
      </c>
      <c r="E844" t="s">
        <v>933</v>
      </c>
      <c r="F844" s="4">
        <v>0</v>
      </c>
      <c r="G844" s="4">
        <v>0</v>
      </c>
      <c r="H844" s="15" t="s">
        <v>825</v>
      </c>
      <c r="I844" s="15" t="s">
        <v>825</v>
      </c>
      <c r="J844" s="15" t="s">
        <v>825</v>
      </c>
      <c r="K844" s="15" t="s">
        <v>825</v>
      </c>
      <c r="L844" s="15" t="s">
        <v>825</v>
      </c>
      <c r="M844" s="8">
        <f t="shared" si="13"/>
        <v>0</v>
      </c>
      <c r="N844" t="str" cm="1">
        <f t="array" ref="N844">IFERROR(INDEX(Water!$C$4:$C$47,MATCH(C844,Water!$A$4:$A$47,0),), "")</f>
        <v/>
      </c>
    </row>
    <row r="845" spans="1:14">
      <c r="A845" t="s">
        <v>276</v>
      </c>
      <c r="B845" t="s">
        <v>1099</v>
      </c>
      <c r="C845" t="s">
        <v>936</v>
      </c>
      <c r="D845" t="s">
        <v>300</v>
      </c>
      <c r="E845" t="s">
        <v>933</v>
      </c>
      <c r="F845" s="4">
        <v>0</v>
      </c>
      <c r="G845" s="4">
        <v>0</v>
      </c>
      <c r="H845" s="15">
        <v>0</v>
      </c>
      <c r="I845" s="15">
        <v>0</v>
      </c>
      <c r="J845" s="15">
        <v>0</v>
      </c>
      <c r="K845" s="15">
        <v>0</v>
      </c>
      <c r="L845" s="15">
        <v>0</v>
      </c>
      <c r="M845" s="8">
        <f t="shared" si="13"/>
        <v>0</v>
      </c>
      <c r="N845" t="str" cm="1">
        <f t="array" ref="N845">IFERROR(INDEX(Water!$C$4:$C$47,MATCH(C845,Water!$A$4:$A$47,0),), "")</f>
        <v>Ecological improvements at abstractions (water)</v>
      </c>
    </row>
    <row r="846" spans="1:14">
      <c r="A846" t="s">
        <v>276</v>
      </c>
      <c r="B846" t="s">
        <v>1100</v>
      </c>
      <c r="C846" t="s">
        <v>938</v>
      </c>
      <c r="D846" t="s">
        <v>300</v>
      </c>
      <c r="E846" t="s">
        <v>933</v>
      </c>
      <c r="F846" s="4">
        <v>0</v>
      </c>
      <c r="G846" s="4">
        <v>0</v>
      </c>
      <c r="H846" s="15">
        <v>0</v>
      </c>
      <c r="I846" s="15">
        <v>0</v>
      </c>
      <c r="J846" s="15">
        <v>0</v>
      </c>
      <c r="K846" s="15">
        <v>0</v>
      </c>
      <c r="L846" s="15">
        <v>0</v>
      </c>
      <c r="M846" s="8">
        <f t="shared" si="13"/>
        <v>0</v>
      </c>
      <c r="N846" t="str" cm="1">
        <f t="array" ref="N846">IFERROR(INDEX(Water!$C$4:$C$47,MATCH(C846,Water!$A$4:$A$47,0),), "")</f>
        <v>Eels Regulations (measures at intakes) (water)</v>
      </c>
    </row>
    <row r="847" spans="1:14">
      <c r="A847" t="s">
        <v>276</v>
      </c>
      <c r="B847" t="s">
        <v>1101</v>
      </c>
      <c r="C847" t="s">
        <v>940</v>
      </c>
      <c r="D847" t="s">
        <v>300</v>
      </c>
      <c r="E847" t="s">
        <v>933</v>
      </c>
      <c r="F847" s="4">
        <v>0</v>
      </c>
      <c r="G847" s="4">
        <v>0</v>
      </c>
      <c r="H847" s="15">
        <v>0</v>
      </c>
      <c r="I847" s="15">
        <v>0</v>
      </c>
      <c r="J847" s="15">
        <v>0</v>
      </c>
      <c r="K847" s="15">
        <v>0</v>
      </c>
      <c r="L847" s="15">
        <v>0</v>
      </c>
      <c r="M847" s="8">
        <f t="shared" si="13"/>
        <v>0</v>
      </c>
      <c r="N847" t="str" cm="1">
        <f t="array" ref="N847">IFERROR(INDEX(Water!$C$4:$C$47,MATCH(C847,Water!$A$4:$A$47,0),), "")</f>
        <v>Eels Regulations (measures at intakes) (water)</v>
      </c>
    </row>
    <row r="848" spans="1:14">
      <c r="A848" t="s">
        <v>276</v>
      </c>
      <c r="B848" t="s">
        <v>1102</v>
      </c>
      <c r="C848" t="s">
        <v>942</v>
      </c>
      <c r="D848" t="s">
        <v>300</v>
      </c>
      <c r="E848" t="s">
        <v>933</v>
      </c>
      <c r="F848" s="4">
        <v>0</v>
      </c>
      <c r="G848" s="4">
        <v>0</v>
      </c>
      <c r="H848" s="15">
        <v>0</v>
      </c>
      <c r="I848" s="15">
        <v>0</v>
      </c>
      <c r="J848" s="15">
        <v>0</v>
      </c>
      <c r="K848" s="15">
        <v>0</v>
      </c>
      <c r="L848" s="15">
        <v>0</v>
      </c>
      <c r="M848" s="8">
        <f t="shared" si="13"/>
        <v>0</v>
      </c>
      <c r="N848" t="str" cm="1">
        <f t="array" ref="N848">IFERROR(INDEX(Water!$C$4:$C$47,MATCH(C848,Water!$A$4:$A$47,0),), "")</f>
        <v>Invasive Non Native Species (water)</v>
      </c>
    </row>
    <row r="849" spans="1:14">
      <c r="A849" t="s">
        <v>276</v>
      </c>
      <c r="B849" t="s">
        <v>1103</v>
      </c>
      <c r="C849" t="s">
        <v>944</v>
      </c>
      <c r="D849" t="s">
        <v>300</v>
      </c>
      <c r="E849" t="s">
        <v>933</v>
      </c>
      <c r="F849" s="4">
        <v>0</v>
      </c>
      <c r="G849" s="4">
        <v>0</v>
      </c>
      <c r="H849" s="15">
        <v>0</v>
      </c>
      <c r="I849" s="15">
        <v>0</v>
      </c>
      <c r="J849" s="15">
        <v>0</v>
      </c>
      <c r="K849" s="15">
        <v>0</v>
      </c>
      <c r="L849" s="15">
        <v>0</v>
      </c>
      <c r="M849" s="8">
        <f t="shared" si="13"/>
        <v>0</v>
      </c>
      <c r="N849" t="str" cm="1">
        <f t="array" ref="N849">IFERROR(INDEX(Water!$C$4:$C$47,MATCH(C849,Water!$A$4:$A$47,0),), "")</f>
        <v>Drinking Water Protected Areas (schemes) (water)</v>
      </c>
    </row>
    <row r="850" spans="1:14">
      <c r="A850" t="s">
        <v>276</v>
      </c>
      <c r="B850" t="s">
        <v>1104</v>
      </c>
      <c r="C850" t="s">
        <v>946</v>
      </c>
      <c r="D850" t="s">
        <v>300</v>
      </c>
      <c r="E850" t="s">
        <v>933</v>
      </c>
      <c r="F850" s="4">
        <v>0</v>
      </c>
      <c r="G850" s="4">
        <v>0</v>
      </c>
      <c r="H850" s="15">
        <v>0</v>
      </c>
      <c r="I850" s="15">
        <v>0</v>
      </c>
      <c r="J850" s="15">
        <v>0</v>
      </c>
      <c r="K850" s="15">
        <v>0</v>
      </c>
      <c r="L850" s="15">
        <v>0</v>
      </c>
      <c r="M850" s="8">
        <f t="shared" si="13"/>
        <v>0</v>
      </c>
      <c r="N850" t="str" cm="1">
        <f t="array" ref="N850">IFERROR(INDEX(Water!$C$4:$C$47,MATCH(C850,Water!$A$4:$A$47,0),), "")</f>
        <v>Water Framework Directive measure (water)</v>
      </c>
    </row>
    <row r="851" spans="1:14">
      <c r="A851" t="s">
        <v>276</v>
      </c>
      <c r="B851" t="s">
        <v>1105</v>
      </c>
      <c r="C851" t="s">
        <v>948</v>
      </c>
      <c r="D851" t="s">
        <v>300</v>
      </c>
      <c r="E851" t="s">
        <v>933</v>
      </c>
      <c r="F851" s="4">
        <v>0</v>
      </c>
      <c r="G851" s="4">
        <v>0</v>
      </c>
      <c r="H851" s="15">
        <v>0</v>
      </c>
      <c r="I851" s="15">
        <v>0</v>
      </c>
      <c r="J851" s="15">
        <v>0</v>
      </c>
      <c r="K851" s="15">
        <v>0</v>
      </c>
      <c r="L851" s="15">
        <v>0</v>
      </c>
      <c r="M851" s="8">
        <f t="shared" si="13"/>
        <v>0</v>
      </c>
      <c r="N851" t="str" cm="1">
        <f t="array" ref="N851">IFERROR(INDEX(Water!$C$4:$C$47,MATCH(C851,Water!$A$4:$A$47,0),), "")</f>
        <v>Ecological improvements at abstractions (water)</v>
      </c>
    </row>
    <row r="852" spans="1:14">
      <c r="A852" t="s">
        <v>276</v>
      </c>
      <c r="B852" t="s">
        <v>1106</v>
      </c>
      <c r="C852" t="s">
        <v>950</v>
      </c>
      <c r="D852" t="s">
        <v>300</v>
      </c>
      <c r="E852" t="s">
        <v>933</v>
      </c>
      <c r="F852" s="4">
        <v>0</v>
      </c>
      <c r="G852" s="4">
        <v>0</v>
      </c>
      <c r="H852" s="15">
        <v>0</v>
      </c>
      <c r="I852" s="15">
        <v>0</v>
      </c>
      <c r="J852" s="15">
        <v>0</v>
      </c>
      <c r="K852" s="15">
        <v>0</v>
      </c>
      <c r="L852" s="15">
        <v>0</v>
      </c>
      <c r="M852" s="8">
        <f t="shared" si="13"/>
        <v>0</v>
      </c>
      <c r="N852" t="str" cm="1">
        <f t="array" ref="N852">IFERROR(INDEX(Water!$C$4:$C$47,MATCH(C852,Water!$A$4:$A$47,0),), "")</f>
        <v>N/A</v>
      </c>
    </row>
    <row r="853" spans="1:14">
      <c r="A853" t="s">
        <v>276</v>
      </c>
      <c r="B853" t="s">
        <v>1107</v>
      </c>
      <c r="C853" t="s">
        <v>952</v>
      </c>
      <c r="D853" t="s">
        <v>300</v>
      </c>
      <c r="E853" t="s">
        <v>933</v>
      </c>
      <c r="F853" s="4">
        <v>0</v>
      </c>
      <c r="G853" s="4">
        <v>0</v>
      </c>
      <c r="H853" s="15">
        <v>0</v>
      </c>
      <c r="I853" s="15">
        <v>0</v>
      </c>
      <c r="J853" s="15">
        <v>0</v>
      </c>
      <c r="K853" s="15">
        <v>0</v>
      </c>
      <c r="L853" s="15">
        <v>0</v>
      </c>
      <c r="M853" s="8">
        <f t="shared" si="13"/>
        <v>0</v>
      </c>
      <c r="N853" t="str" cm="1">
        <f t="array" ref="N853">IFERROR(INDEX(Water!$C$4:$C$47,MATCH(C853,Water!$A$4:$A$47,0),), "")</f>
        <v>N/A</v>
      </c>
    </row>
    <row r="854" spans="1:14">
      <c r="A854" t="s">
        <v>276</v>
      </c>
      <c r="B854" t="s">
        <v>1108</v>
      </c>
      <c r="C854" t="s">
        <v>954</v>
      </c>
      <c r="D854" t="s">
        <v>300</v>
      </c>
      <c r="E854" t="s">
        <v>933</v>
      </c>
      <c r="F854" s="4">
        <v>0</v>
      </c>
      <c r="G854" s="4">
        <v>0</v>
      </c>
      <c r="H854" s="15">
        <v>0</v>
      </c>
      <c r="I854" s="15">
        <v>0</v>
      </c>
      <c r="J854" s="15">
        <v>0</v>
      </c>
      <c r="K854" s="15">
        <v>0</v>
      </c>
      <c r="L854" s="15">
        <v>0</v>
      </c>
      <c r="M854" s="8">
        <f t="shared" si="13"/>
        <v>0</v>
      </c>
      <c r="N854" t="str" cm="1">
        <f t="array" ref="N854">IFERROR(INDEX(Water!$C$4:$C$47,MATCH(C854,Water!$A$4:$A$47,0),), "")</f>
        <v>Ignore as captured under 'Investigations total'</v>
      </c>
    </row>
    <row r="855" spans="1:14">
      <c r="A855" t="s">
        <v>276</v>
      </c>
      <c r="B855" t="s">
        <v>1109</v>
      </c>
      <c r="C855" t="s">
        <v>956</v>
      </c>
      <c r="D855" t="s">
        <v>300</v>
      </c>
      <c r="E855" t="s">
        <v>933</v>
      </c>
      <c r="F855" s="4">
        <v>0</v>
      </c>
      <c r="G855" s="4">
        <v>0</v>
      </c>
      <c r="H855" s="15">
        <v>0</v>
      </c>
      <c r="I855" s="15">
        <v>0</v>
      </c>
      <c r="J855" s="15">
        <v>0</v>
      </c>
      <c r="K855" s="15">
        <v>0</v>
      </c>
      <c r="L855" s="15">
        <v>0</v>
      </c>
      <c r="M855" s="8">
        <f t="shared" si="13"/>
        <v>0</v>
      </c>
      <c r="N855" t="str" cm="1">
        <f t="array" ref="N855">IFERROR(INDEX(Water!$C$4:$C$47,MATCH(C855,Water!$A$4:$A$47,0),), "")</f>
        <v>Ignore as captured under 'Investigations total'</v>
      </c>
    </row>
    <row r="856" spans="1:14">
      <c r="A856" t="s">
        <v>276</v>
      </c>
      <c r="B856" t="s">
        <v>1110</v>
      </c>
      <c r="C856" t="s">
        <v>958</v>
      </c>
      <c r="D856" t="s">
        <v>300</v>
      </c>
      <c r="E856" t="s">
        <v>933</v>
      </c>
      <c r="F856" s="4">
        <v>0</v>
      </c>
      <c r="G856" s="4">
        <v>0</v>
      </c>
      <c r="H856" s="15">
        <v>0</v>
      </c>
      <c r="I856" s="15">
        <v>0</v>
      </c>
      <c r="J856" s="15">
        <v>0</v>
      </c>
      <c r="K856" s="15">
        <v>0</v>
      </c>
      <c r="L856" s="15">
        <v>0</v>
      </c>
      <c r="M856" s="8">
        <f t="shared" si="13"/>
        <v>0</v>
      </c>
      <c r="N856" t="str" cm="1">
        <f t="array" ref="N856">IFERROR(INDEX(Water!$C$4:$C$47,MATCH(C856,Water!$A$4:$A$47,0),), "")</f>
        <v>Ignore as captured under 'Investigations total'</v>
      </c>
    </row>
    <row r="857" spans="1:14">
      <c r="A857" t="s">
        <v>276</v>
      </c>
      <c r="B857" t="s">
        <v>1111</v>
      </c>
      <c r="C857" t="s">
        <v>960</v>
      </c>
      <c r="D857" t="s">
        <v>300</v>
      </c>
      <c r="E857" t="s">
        <v>933</v>
      </c>
      <c r="F857" s="4">
        <v>0</v>
      </c>
      <c r="G857" s="4">
        <v>0</v>
      </c>
      <c r="H857" s="15">
        <v>0</v>
      </c>
      <c r="I857" s="15">
        <v>0</v>
      </c>
      <c r="J857" s="15">
        <v>0</v>
      </c>
      <c r="K857" s="15">
        <v>0</v>
      </c>
      <c r="L857" s="15">
        <v>0</v>
      </c>
      <c r="M857" s="8">
        <f t="shared" si="13"/>
        <v>0</v>
      </c>
      <c r="N857" t="str" cm="1">
        <f t="array" ref="N857">IFERROR(INDEX(Water!$C$4:$C$47,MATCH(C857,Water!$A$4:$A$47,0),), "")</f>
        <v>Investigations (water)</v>
      </c>
    </row>
    <row r="858" spans="1:14">
      <c r="A858" t="s">
        <v>276</v>
      </c>
      <c r="B858" t="s">
        <v>1112</v>
      </c>
      <c r="C858" t="s">
        <v>962</v>
      </c>
      <c r="D858" t="s">
        <v>300</v>
      </c>
      <c r="E858" t="s">
        <v>933</v>
      </c>
      <c r="F858" s="4">
        <v>0</v>
      </c>
      <c r="G858" s="4">
        <v>0</v>
      </c>
      <c r="H858" s="15">
        <v>0</v>
      </c>
      <c r="I858" s="15">
        <v>0</v>
      </c>
      <c r="J858" s="15">
        <v>0</v>
      </c>
      <c r="K858" s="15">
        <v>0</v>
      </c>
      <c r="L858" s="15">
        <v>0</v>
      </c>
      <c r="M858" s="8">
        <f t="shared" si="13"/>
        <v>0</v>
      </c>
      <c r="N858" t="str" cm="1">
        <f t="array" ref="N858">IFERROR(INDEX(Water!$C$4:$C$47,MATCH(C858,Water!$A$4:$A$47,0),), "")</f>
        <v/>
      </c>
    </row>
    <row r="859" spans="1:14">
      <c r="A859" t="s">
        <v>276</v>
      </c>
      <c r="B859" t="s">
        <v>1113</v>
      </c>
      <c r="C859" t="s">
        <v>964</v>
      </c>
      <c r="D859" t="s">
        <v>300</v>
      </c>
      <c r="E859" t="s">
        <v>933</v>
      </c>
      <c r="F859" s="4">
        <v>0</v>
      </c>
      <c r="G859" s="4">
        <v>0</v>
      </c>
      <c r="H859" s="15">
        <v>0</v>
      </c>
      <c r="I859" s="15">
        <v>0</v>
      </c>
      <c r="J859" s="15">
        <v>0</v>
      </c>
      <c r="K859" s="15">
        <v>0</v>
      </c>
      <c r="L859" s="15">
        <v>0</v>
      </c>
      <c r="M859" s="8">
        <f t="shared" si="13"/>
        <v>0</v>
      </c>
      <c r="N859" t="str" cm="1">
        <f t="array" ref="N859">IFERROR(INDEX(Water!$C$4:$C$47,MATCH(C859,Water!$A$4:$A$47,0),), "")</f>
        <v>Supply-side improvements delivering benefits in 2020-2025 (water)</v>
      </c>
    </row>
    <row r="860" spans="1:14">
      <c r="A860" t="s">
        <v>276</v>
      </c>
      <c r="B860" t="s">
        <v>1114</v>
      </c>
      <c r="C860" t="s">
        <v>966</v>
      </c>
      <c r="D860" t="s">
        <v>300</v>
      </c>
      <c r="E860" t="s">
        <v>933</v>
      </c>
      <c r="F860" s="4">
        <v>0</v>
      </c>
      <c r="G860" s="4">
        <v>0</v>
      </c>
      <c r="H860" s="15">
        <v>0</v>
      </c>
      <c r="I860" s="15">
        <v>0</v>
      </c>
      <c r="J860" s="15">
        <v>0</v>
      </c>
      <c r="K860" s="15">
        <v>0</v>
      </c>
      <c r="L860" s="15">
        <v>0</v>
      </c>
      <c r="M860" s="8">
        <f t="shared" si="13"/>
        <v>0</v>
      </c>
      <c r="N860" t="str" cm="1">
        <f t="array" ref="N860">IFERROR(INDEX(Water!$C$4:$C$47,MATCH(C860,Water!$A$4:$A$47,0),), "")</f>
        <v>Demand-side improvements delivering benefits in 2020-2025 (excl leakage and metering) (water)</v>
      </c>
    </row>
    <row r="861" spans="1:14">
      <c r="A861" t="s">
        <v>276</v>
      </c>
      <c r="B861" t="s">
        <v>1115</v>
      </c>
      <c r="C861" t="s">
        <v>968</v>
      </c>
      <c r="D861" t="s">
        <v>300</v>
      </c>
      <c r="E861" t="s">
        <v>933</v>
      </c>
      <c r="F861" s="4">
        <v>0</v>
      </c>
      <c r="G861" s="4">
        <v>0</v>
      </c>
      <c r="H861" s="15">
        <v>0</v>
      </c>
      <c r="I861" s="15">
        <v>0</v>
      </c>
      <c r="J861" s="15">
        <v>0</v>
      </c>
      <c r="K861" s="15">
        <v>0</v>
      </c>
      <c r="L861" s="15">
        <v>0</v>
      </c>
      <c r="M861" s="8">
        <f t="shared" si="13"/>
        <v>0</v>
      </c>
      <c r="N861" t="str" cm="1">
        <f t="array" ref="N861">IFERROR(INDEX(Water!$C$4:$C$47,MATCH(C861,Water!$A$4:$A$47,0),), "")</f>
        <v>Leakage improvements delivering benefits in 2020-2025 (water)</v>
      </c>
    </row>
    <row r="862" spans="1:14">
      <c r="A862" t="s">
        <v>276</v>
      </c>
      <c r="B862" t="s">
        <v>1116</v>
      </c>
      <c r="C862" t="s">
        <v>970</v>
      </c>
      <c r="D862" t="s">
        <v>300</v>
      </c>
      <c r="E862" t="s">
        <v>933</v>
      </c>
      <c r="F862" s="4">
        <v>0</v>
      </c>
      <c r="G862" s="4">
        <v>0</v>
      </c>
      <c r="H862" s="15">
        <v>0</v>
      </c>
      <c r="I862" s="15">
        <v>0</v>
      </c>
      <c r="J862" s="15">
        <v>0</v>
      </c>
      <c r="K862" s="15">
        <v>0</v>
      </c>
      <c r="L862" s="15">
        <v>0</v>
      </c>
      <c r="M862" s="8">
        <f t="shared" si="13"/>
        <v>0</v>
      </c>
      <c r="N862" t="str" cm="1">
        <f t="array" ref="N862">IFERROR(INDEX(Water!$C$4:$C$47,MATCH(C862,Water!$A$4:$A$47,0),), "")</f>
        <v>Internal interconnectors delivering benefits in 2020-2025 (water)</v>
      </c>
    </row>
    <row r="863" spans="1:14">
      <c r="A863" t="s">
        <v>276</v>
      </c>
      <c r="B863" t="s">
        <v>1117</v>
      </c>
      <c r="C863" t="s">
        <v>972</v>
      </c>
      <c r="D863" t="s">
        <v>300</v>
      </c>
      <c r="E863" t="s">
        <v>933</v>
      </c>
      <c r="F863" s="4">
        <v>0</v>
      </c>
      <c r="G863" s="4">
        <v>0</v>
      </c>
      <c r="H863" s="15">
        <v>0</v>
      </c>
      <c r="I863" s="15">
        <v>0</v>
      </c>
      <c r="J863" s="15">
        <v>0</v>
      </c>
      <c r="K863" s="15">
        <v>0</v>
      </c>
      <c r="L863" s="15">
        <v>0</v>
      </c>
      <c r="M863" s="8">
        <f t="shared" si="13"/>
        <v>0</v>
      </c>
      <c r="N863" t="str" cm="1">
        <f t="array" ref="N863">IFERROR(INDEX(Water!$C$4:$C$47,MATCH(C863,Water!$A$4:$A$47,0),), "")</f>
        <v>Supply demand balance improvements delivering benefits starting from 2026 (water)</v>
      </c>
    </row>
    <row r="864" spans="1:14">
      <c r="A864" t="s">
        <v>276</v>
      </c>
      <c r="B864" t="s">
        <v>1118</v>
      </c>
      <c r="C864" t="s">
        <v>976</v>
      </c>
      <c r="D864" t="s">
        <v>300</v>
      </c>
      <c r="E864" t="s">
        <v>933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8">
        <f t="shared" si="13"/>
        <v>0</v>
      </c>
      <c r="N864" t="str" cm="1">
        <f t="array" ref="N864">IFERROR(INDEX(Water!$C$4:$C$47,MATCH(C864,Water!$A$4:$A$47,0),), "")</f>
        <v/>
      </c>
    </row>
    <row r="865" spans="1:14">
      <c r="A865" t="s">
        <v>276</v>
      </c>
      <c r="B865" t="s">
        <v>1119</v>
      </c>
      <c r="C865" t="s">
        <v>978</v>
      </c>
      <c r="D865" t="s">
        <v>300</v>
      </c>
      <c r="E865" t="s">
        <v>933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8">
        <f t="shared" si="13"/>
        <v>0</v>
      </c>
      <c r="N865" t="str" cm="1">
        <f t="array" ref="N865">IFERROR(INDEX(Water!$C$4:$C$47,MATCH(C865,Water!$A$4:$A$47,0),), "")</f>
        <v>Ignore as captured under 'Total metering expenditure'</v>
      </c>
    </row>
    <row r="866" spans="1:14">
      <c r="A866" t="s">
        <v>276</v>
      </c>
      <c r="B866" t="s">
        <v>1120</v>
      </c>
      <c r="C866" t="s">
        <v>980</v>
      </c>
      <c r="D866" t="s">
        <v>300</v>
      </c>
      <c r="E866" t="s">
        <v>933</v>
      </c>
      <c r="F866" s="4">
        <v>0</v>
      </c>
      <c r="G866" s="4">
        <v>0</v>
      </c>
      <c r="H866" s="4">
        <v>0</v>
      </c>
      <c r="I866" s="4">
        <v>0</v>
      </c>
      <c r="J866" s="4">
        <v>0</v>
      </c>
      <c r="K866" s="4">
        <v>0</v>
      </c>
      <c r="L866" s="4">
        <v>0</v>
      </c>
      <c r="M866" s="8">
        <f t="shared" si="13"/>
        <v>0</v>
      </c>
      <c r="N866" t="str" cm="1">
        <f t="array" ref="N866">IFERROR(INDEX(Water!$C$4:$C$47,MATCH(C866,Water!$A$4:$A$47,0),), "")</f>
        <v>Ignore as captured under 'Total metering expenditure'</v>
      </c>
    </row>
    <row r="867" spans="1:14">
      <c r="A867" t="s">
        <v>276</v>
      </c>
      <c r="B867" t="s">
        <v>1121</v>
      </c>
      <c r="C867" t="s">
        <v>982</v>
      </c>
      <c r="D867" t="s">
        <v>300</v>
      </c>
      <c r="E867" t="s">
        <v>933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8">
        <f t="shared" si="13"/>
        <v>0</v>
      </c>
      <c r="N867" t="str" cm="1">
        <f t="array" ref="N867">IFERROR(INDEX(Water!$C$4:$C$47,MATCH(C867,Water!$A$4:$A$47,0),), "")</f>
        <v>Ignore as captured under 'Total metering expenditure'</v>
      </c>
    </row>
    <row r="868" spans="1:14">
      <c r="A868" t="s">
        <v>276</v>
      </c>
      <c r="B868" t="s">
        <v>1122</v>
      </c>
      <c r="C868" t="s">
        <v>984</v>
      </c>
      <c r="D868" t="s">
        <v>300</v>
      </c>
      <c r="E868" t="s">
        <v>933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8">
        <f t="shared" si="13"/>
        <v>0</v>
      </c>
      <c r="N868" t="str" cm="1">
        <f t="array" ref="N868">IFERROR(INDEX(Water!$C$4:$C$47,MATCH(C868,Water!$A$4:$A$47,0),), "")</f>
        <v>Ignore as captured under 'Total metering expenditure'</v>
      </c>
    </row>
    <row r="869" spans="1:14">
      <c r="A869" t="s">
        <v>276</v>
      </c>
      <c r="B869" t="s">
        <v>1123</v>
      </c>
      <c r="C869" t="s">
        <v>986</v>
      </c>
      <c r="D869" t="s">
        <v>300</v>
      </c>
      <c r="E869" t="s">
        <v>933</v>
      </c>
      <c r="F869" s="4">
        <v>0</v>
      </c>
      <c r="G869" s="4">
        <v>0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8">
        <f t="shared" si="13"/>
        <v>0</v>
      </c>
      <c r="N869" t="str" cm="1">
        <f t="array" ref="N869">IFERROR(INDEX(Water!$C$4:$C$47,MATCH(C869,Water!$A$4:$A$47,0),), "")</f>
        <v>Ignore as captured under 'Total metering expenditure'</v>
      </c>
    </row>
    <row r="870" spans="1:14">
      <c r="A870" t="s">
        <v>276</v>
      </c>
      <c r="B870" t="s">
        <v>1124</v>
      </c>
      <c r="C870" t="s">
        <v>988</v>
      </c>
      <c r="D870" t="s">
        <v>300</v>
      </c>
      <c r="E870" t="s">
        <v>933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8">
        <f t="shared" si="13"/>
        <v>0</v>
      </c>
      <c r="N870" t="str" cm="1">
        <f t="array" ref="N870">IFERROR(INDEX(Water!$C$4:$C$47,MATCH(C870,Water!$A$4:$A$47,0),), "")</f>
        <v>Ignore as captured under 'Total metering expenditure'</v>
      </c>
    </row>
    <row r="871" spans="1:14">
      <c r="A871" t="s">
        <v>276</v>
      </c>
      <c r="B871" t="s">
        <v>1125</v>
      </c>
      <c r="C871" t="s">
        <v>990</v>
      </c>
      <c r="D871" t="s">
        <v>300</v>
      </c>
      <c r="E871" t="s">
        <v>933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8">
        <f t="shared" si="13"/>
        <v>0</v>
      </c>
      <c r="N871" t="str" cm="1">
        <f t="array" ref="N871">IFERROR(INDEX(Water!$C$4:$C$47,MATCH(C871,Water!$A$4:$A$47,0),), "")</f>
        <v>Ignore as captured under 'Total metering expenditure'</v>
      </c>
    </row>
    <row r="872" spans="1:14">
      <c r="A872" t="s">
        <v>276</v>
      </c>
      <c r="B872" t="s">
        <v>1126</v>
      </c>
      <c r="C872" t="s">
        <v>992</v>
      </c>
      <c r="D872" t="s">
        <v>300</v>
      </c>
      <c r="E872" t="s">
        <v>933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8">
        <f t="shared" si="13"/>
        <v>0</v>
      </c>
      <c r="N872" t="str" cm="1">
        <f t="array" ref="N872">IFERROR(INDEX(Water!$C$4:$C$47,MATCH(C872,Water!$A$4:$A$47,0),), "")</f>
        <v>Ignore as captured under 'Total metering expenditure'</v>
      </c>
    </row>
    <row r="873" spans="1:14">
      <c r="A873" t="s">
        <v>276</v>
      </c>
      <c r="B873" t="s">
        <v>1127</v>
      </c>
      <c r="C873" t="s">
        <v>994</v>
      </c>
      <c r="D873" t="s">
        <v>300</v>
      </c>
      <c r="E873" t="s">
        <v>933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8">
        <f t="shared" si="13"/>
        <v>0</v>
      </c>
      <c r="N873" t="str" cm="1">
        <f t="array" ref="N873">IFERROR(INDEX(Water!$C$4:$C$47,MATCH(C873,Water!$A$4:$A$47,0),), "")</f>
        <v>Ignore as captured under 'Total metering expenditure'</v>
      </c>
    </row>
    <row r="874" spans="1:14">
      <c r="A874" t="s">
        <v>276</v>
      </c>
      <c r="B874" t="s">
        <v>1128</v>
      </c>
      <c r="C874" t="s">
        <v>996</v>
      </c>
      <c r="D874" t="s">
        <v>300</v>
      </c>
      <c r="E874" t="s">
        <v>933</v>
      </c>
      <c r="F874" s="4">
        <v>0</v>
      </c>
      <c r="G874" s="4">
        <v>0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8">
        <f t="shared" si="13"/>
        <v>0</v>
      </c>
      <c r="N874" t="str" cm="1">
        <f t="array" ref="N874">IFERROR(INDEX(Water!$C$4:$C$47,MATCH(C874,Water!$A$4:$A$47,0),), "")</f>
        <v>Ignore as captured under 'Total metering expenditure'</v>
      </c>
    </row>
    <row r="875" spans="1:14">
      <c r="A875" t="s">
        <v>276</v>
      </c>
      <c r="B875" t="s">
        <v>1129</v>
      </c>
      <c r="C875" t="s">
        <v>998</v>
      </c>
      <c r="D875" t="s">
        <v>300</v>
      </c>
      <c r="E875" t="s">
        <v>933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8">
        <f t="shared" si="13"/>
        <v>0</v>
      </c>
      <c r="N875" t="str" cm="1">
        <f t="array" ref="N875">IFERROR(INDEX(Water!$C$4:$C$47,MATCH(C875,Water!$A$4:$A$47,0),), "")</f>
        <v>Total metering expenditure  (water)</v>
      </c>
    </row>
    <row r="876" spans="1:14">
      <c r="A876" t="s">
        <v>276</v>
      </c>
      <c r="B876" t="s">
        <v>1130</v>
      </c>
      <c r="C876" t="s">
        <v>1000</v>
      </c>
      <c r="D876" t="s">
        <v>300</v>
      </c>
      <c r="E876" t="s">
        <v>933</v>
      </c>
      <c r="F876" s="4">
        <v>0</v>
      </c>
      <c r="G876" s="4">
        <v>0</v>
      </c>
      <c r="H876" s="4">
        <v>0</v>
      </c>
      <c r="I876" s="4">
        <v>0</v>
      </c>
      <c r="J876" s="4">
        <v>0</v>
      </c>
      <c r="K876" s="4">
        <v>0</v>
      </c>
      <c r="L876" s="4">
        <v>0</v>
      </c>
      <c r="M876" s="8">
        <f t="shared" si="13"/>
        <v>0</v>
      </c>
      <c r="N876" t="str" cm="1">
        <f t="array" ref="N876">IFERROR(INDEX(Water!$C$4:$C$47,MATCH(C876,Water!$A$4:$A$47,0),), "")</f>
        <v>Improvments to taste, odour and colour (water)</v>
      </c>
    </row>
    <row r="877" spans="1:14">
      <c r="A877" t="s">
        <v>276</v>
      </c>
      <c r="B877" t="s">
        <v>1131</v>
      </c>
      <c r="C877" t="s">
        <v>1002</v>
      </c>
      <c r="D877" t="s">
        <v>300</v>
      </c>
      <c r="E877" t="s">
        <v>933</v>
      </c>
      <c r="F877" s="4">
        <v>0</v>
      </c>
      <c r="G877" s="4">
        <v>0</v>
      </c>
      <c r="H877" s="4">
        <v>0</v>
      </c>
      <c r="I877" s="4">
        <v>0</v>
      </c>
      <c r="J877" s="4">
        <v>0</v>
      </c>
      <c r="K877" s="4">
        <v>0</v>
      </c>
      <c r="L877" s="4">
        <v>0</v>
      </c>
      <c r="M877" s="8">
        <f t="shared" si="13"/>
        <v>0</v>
      </c>
      <c r="N877" t="str" cm="1">
        <f t="array" ref="N877">IFERROR(INDEX(Water!$C$4:$C$47,MATCH(C877,Water!$A$4:$A$47,0),), "")</f>
        <v>Improvments to taste, odour and colour (water)</v>
      </c>
    </row>
    <row r="878" spans="1:14">
      <c r="A878" t="s">
        <v>276</v>
      </c>
      <c r="B878" t="s">
        <v>1132</v>
      </c>
      <c r="C878" t="s">
        <v>1004</v>
      </c>
      <c r="D878" t="s">
        <v>300</v>
      </c>
      <c r="E878" t="s">
        <v>933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8">
        <f t="shared" si="13"/>
        <v>0</v>
      </c>
      <c r="N878" t="str" cm="1">
        <f t="array" ref="N878">IFERROR(INDEX(Water!$C$4:$C$47,MATCH(C878,Water!$A$4:$A$47,0),), "")</f>
        <v>Addressing raw water deterioration (total) (water)</v>
      </c>
    </row>
    <row r="879" spans="1:14">
      <c r="A879" t="s">
        <v>276</v>
      </c>
      <c r="B879" t="s">
        <v>1133</v>
      </c>
      <c r="C879" t="s">
        <v>1006</v>
      </c>
      <c r="D879" t="s">
        <v>300</v>
      </c>
      <c r="E879" t="s">
        <v>933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8">
        <f t="shared" si="13"/>
        <v>0</v>
      </c>
      <c r="N879" t="str" cm="1">
        <f t="array" ref="N879">IFERROR(INDEX(Water!$C$4:$C$47,MATCH(C879,Water!$A$4:$A$47,0),), "")</f>
        <v>Addressing raw water deterioration (total) (water)</v>
      </c>
    </row>
    <row r="880" spans="1:14">
      <c r="A880" t="s">
        <v>276</v>
      </c>
      <c r="B880" t="s">
        <v>1134</v>
      </c>
      <c r="C880" t="s">
        <v>1008</v>
      </c>
      <c r="D880" t="s">
        <v>300</v>
      </c>
      <c r="E880" t="s">
        <v>933</v>
      </c>
      <c r="F880" s="4">
        <v>0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  <c r="M880" s="8">
        <f t="shared" si="13"/>
        <v>0</v>
      </c>
      <c r="N880" t="str" cm="1">
        <f t="array" ref="N880">IFERROR(INDEX(Water!$C$4:$C$47,MATCH(C880,Water!$A$4:$A$47,0),), "")</f>
        <v>Meeting lead standards (Total) (water)</v>
      </c>
    </row>
    <row r="881" spans="1:14">
      <c r="A881" t="s">
        <v>276</v>
      </c>
      <c r="B881" t="s">
        <v>1135</v>
      </c>
      <c r="C881" t="s">
        <v>1067</v>
      </c>
      <c r="D881" t="s">
        <v>300</v>
      </c>
      <c r="E881" t="s">
        <v>933</v>
      </c>
      <c r="F881" s="4">
        <v>0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8">
        <f t="shared" si="13"/>
        <v>0</v>
      </c>
      <c r="N881" t="str" cm="1">
        <f t="array" ref="N881">IFERROR(INDEX(Water!$C$4:$C$47,MATCH(C881,Water!$A$4:$A$47,0),), "")</f>
        <v/>
      </c>
    </row>
    <row r="882" spans="1:14">
      <c r="A882" t="s">
        <v>276</v>
      </c>
      <c r="B882" t="s">
        <v>1136</v>
      </c>
      <c r="C882" t="s">
        <v>1012</v>
      </c>
      <c r="D882" t="s">
        <v>300</v>
      </c>
      <c r="E882" t="s">
        <v>933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8">
        <f t="shared" si="13"/>
        <v>0</v>
      </c>
      <c r="N882" t="str" cm="1">
        <f t="array" ref="N882">IFERROR(INDEX(Water!$C$4:$C$47,MATCH(C882,Water!$A$4:$A$47,0),), "")</f>
        <v>Meeting lead standards (Total) (water)</v>
      </c>
    </row>
    <row r="883" spans="1:14">
      <c r="A883" t="s">
        <v>276</v>
      </c>
      <c r="B883" t="s">
        <v>1137</v>
      </c>
      <c r="C883" t="s">
        <v>1014</v>
      </c>
      <c r="D883" t="s">
        <v>300</v>
      </c>
      <c r="E883" t="s">
        <v>933</v>
      </c>
      <c r="F883" s="4">
        <v>0</v>
      </c>
      <c r="G883" s="4">
        <v>0</v>
      </c>
      <c r="H883" s="4">
        <v>0</v>
      </c>
      <c r="I883" s="4">
        <v>0</v>
      </c>
      <c r="J883" s="4">
        <v>0</v>
      </c>
      <c r="K883" s="4">
        <v>0</v>
      </c>
      <c r="L883" s="4">
        <v>0</v>
      </c>
      <c r="M883" s="8">
        <f t="shared" si="13"/>
        <v>0</v>
      </c>
      <c r="N883" t="str" cm="1">
        <f t="array" ref="N883">IFERROR(INDEX(Water!$C$4:$C$47,MATCH(C883,Water!$A$4:$A$47,0),), "")</f>
        <v>Meeting lead standards (Total) (water)</v>
      </c>
    </row>
    <row r="884" spans="1:14">
      <c r="A884" t="s">
        <v>276</v>
      </c>
      <c r="B884" t="s">
        <v>1138</v>
      </c>
      <c r="C884" t="s">
        <v>1016</v>
      </c>
      <c r="D884" t="s">
        <v>300</v>
      </c>
      <c r="E884" t="s">
        <v>933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8">
        <f t="shared" si="13"/>
        <v>0</v>
      </c>
      <c r="N884" t="str" cm="1">
        <f t="array" ref="N884">IFERROR(INDEX(Water!$C$4:$C$47,MATCH(C884,Water!$A$4:$A$47,0),), "")</f>
        <v>Meeting lead standards (Total) (water)</v>
      </c>
    </row>
    <row r="885" spans="1:14">
      <c r="A885" t="s">
        <v>276</v>
      </c>
      <c r="B885" t="s">
        <v>1139</v>
      </c>
      <c r="C885" t="s">
        <v>1018</v>
      </c>
      <c r="D885" t="s">
        <v>300</v>
      </c>
      <c r="E885" t="s">
        <v>933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8">
        <f t="shared" si="13"/>
        <v>0</v>
      </c>
      <c r="N885" t="str" cm="1">
        <f t="array" ref="N885">IFERROR(INDEX(Water!$C$4:$C$47,MATCH(C885,Water!$A$4:$A$47,0),), "")</f>
        <v>Enhancing resilience to low probability high consequence events (water)</v>
      </c>
    </row>
    <row r="886" spans="1:14">
      <c r="A886" t="s">
        <v>276</v>
      </c>
      <c r="B886" t="s">
        <v>1140</v>
      </c>
      <c r="C886" t="s">
        <v>1020</v>
      </c>
      <c r="D886" t="s">
        <v>300</v>
      </c>
      <c r="E886" t="s">
        <v>933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8">
        <f t="shared" si="13"/>
        <v>0</v>
      </c>
      <c r="N886" t="str" cm="1">
        <f t="array" ref="N886">IFERROR(INDEX(Water!$C$4:$C$47,MATCH(C886,Water!$A$4:$A$47,0),), "")</f>
        <v>Security - SEMD (water)</v>
      </c>
    </row>
    <row r="887" spans="1:14">
      <c r="A887" t="s">
        <v>276</v>
      </c>
      <c r="B887" t="s">
        <v>1141</v>
      </c>
      <c r="C887" t="s">
        <v>1022</v>
      </c>
      <c r="D887" t="s">
        <v>300</v>
      </c>
      <c r="E887" t="s">
        <v>933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8">
        <f t="shared" si="13"/>
        <v>0</v>
      </c>
      <c r="N887" t="str" cm="1">
        <f t="array" ref="N887">IFERROR(INDEX(Water!$C$4:$C$47,MATCH(C887,Water!$A$4:$A$47,0),), "")</f>
        <v>Security - Non-SEMD (water)</v>
      </c>
    </row>
    <row r="888" spans="1:14">
      <c r="A888" t="s">
        <v>276</v>
      </c>
      <c r="B888" t="s">
        <v>1142</v>
      </c>
      <c r="C888" t="s">
        <v>1024</v>
      </c>
      <c r="D888" t="s">
        <v>300</v>
      </c>
      <c r="E888" t="s">
        <v>933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8">
        <f t="shared" si="13"/>
        <v>0</v>
      </c>
      <c r="N888" t="str" cm="1">
        <f t="array" ref="N888">IFERROR(INDEX(Water!$C$4:$C$47,MATCH(C888,Water!$A$4:$A$47,0),), "")</f>
        <v>N/A</v>
      </c>
    </row>
    <row r="889" spans="1:14">
      <c r="A889" t="s">
        <v>276</v>
      </c>
      <c r="B889" t="s">
        <v>1143</v>
      </c>
      <c r="C889" t="s">
        <v>1076</v>
      </c>
      <c r="D889" t="s">
        <v>300</v>
      </c>
      <c r="E889" t="s">
        <v>933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8">
        <f t="shared" si="13"/>
        <v>0</v>
      </c>
      <c r="N889" t="str" cm="1">
        <f t="array" ref="N889">IFERROR(INDEX(Water!$C$4:$C$47,MATCH(C889,Water!$A$4:$A$47,0),), "")</f>
        <v/>
      </c>
    </row>
    <row r="890" spans="1:14">
      <c r="A890" t="s">
        <v>276</v>
      </c>
      <c r="B890" t="s">
        <v>1144</v>
      </c>
      <c r="C890" t="s">
        <v>1078</v>
      </c>
      <c r="D890" t="s">
        <v>300</v>
      </c>
      <c r="E890" t="s">
        <v>933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8">
        <f t="shared" si="13"/>
        <v>0</v>
      </c>
      <c r="N890" t="str" cm="1">
        <f t="array" ref="N890">IFERROR(INDEX(Water!$C$4:$C$47,MATCH(C890,Water!$A$4:$A$47,0),), "")</f>
        <v/>
      </c>
    </row>
    <row r="891" spans="1:14">
      <c r="A891" t="s">
        <v>276</v>
      </c>
      <c r="B891" t="s">
        <v>1145</v>
      </c>
      <c r="C891" t="s">
        <v>1080</v>
      </c>
      <c r="D891" t="s">
        <v>300</v>
      </c>
      <c r="E891" t="s">
        <v>933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8">
        <f t="shared" si="13"/>
        <v>0</v>
      </c>
      <c r="N891" t="str" cm="1">
        <f t="array" ref="N891">IFERROR(INDEX(Water!$C$4:$C$47,MATCH(C891,Water!$A$4:$A$47,0),), "")</f>
        <v/>
      </c>
    </row>
    <row r="892" spans="1:14">
      <c r="A892" t="s">
        <v>276</v>
      </c>
      <c r="B892" t="s">
        <v>1146</v>
      </c>
      <c r="C892" t="s">
        <v>1082</v>
      </c>
      <c r="D892" t="s">
        <v>300</v>
      </c>
      <c r="E892" t="s">
        <v>933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8">
        <f t="shared" si="13"/>
        <v>0</v>
      </c>
      <c r="N892" t="str" cm="1">
        <f t="array" ref="N892">IFERROR(INDEX(Water!$C$4:$C$47,MATCH(C892,Water!$A$4:$A$47,0),), "")</f>
        <v/>
      </c>
    </row>
    <row r="893" spans="1:14">
      <c r="A893" t="s">
        <v>276</v>
      </c>
      <c r="B893" t="s">
        <v>1147</v>
      </c>
      <c r="C893" t="s">
        <v>1084</v>
      </c>
      <c r="D893" t="s">
        <v>300</v>
      </c>
      <c r="E893" t="s">
        <v>933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8">
        <f t="shared" si="13"/>
        <v>0</v>
      </c>
      <c r="N893" t="str" cm="1">
        <f t="array" ref="N893">IFERROR(INDEX(Water!$C$4:$C$47,MATCH(C893,Water!$A$4:$A$47,0),), "")</f>
        <v/>
      </c>
    </row>
    <row r="894" spans="1:14">
      <c r="A894" t="s">
        <v>276</v>
      </c>
      <c r="B894" t="s">
        <v>1148</v>
      </c>
      <c r="C894" t="s">
        <v>1086</v>
      </c>
      <c r="D894" t="s">
        <v>300</v>
      </c>
      <c r="E894" t="s">
        <v>933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8">
        <f t="shared" si="13"/>
        <v>0</v>
      </c>
      <c r="N894" t="str" cm="1">
        <f t="array" ref="N894">IFERROR(INDEX(Water!$C$4:$C$47,MATCH(C894,Water!$A$4:$A$47,0),), "")</f>
        <v/>
      </c>
    </row>
    <row r="895" spans="1:14">
      <c r="A895" t="s">
        <v>276</v>
      </c>
      <c r="B895" t="s">
        <v>1149</v>
      </c>
      <c r="C895" t="s">
        <v>1088</v>
      </c>
      <c r="D895" t="s">
        <v>300</v>
      </c>
      <c r="E895" t="s">
        <v>933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8">
        <f t="shared" si="13"/>
        <v>0</v>
      </c>
      <c r="N895" t="str" cm="1">
        <f t="array" ref="N895">IFERROR(INDEX(Water!$C$4:$C$47,MATCH(C895,Water!$A$4:$A$47,0),), "")</f>
        <v/>
      </c>
    </row>
    <row r="896" spans="1:14">
      <c r="A896" t="s">
        <v>276</v>
      </c>
      <c r="B896" t="s">
        <v>1150</v>
      </c>
      <c r="C896" t="s">
        <v>1090</v>
      </c>
      <c r="D896" t="s">
        <v>300</v>
      </c>
      <c r="E896" t="s">
        <v>933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8">
        <f t="shared" si="13"/>
        <v>0</v>
      </c>
      <c r="N896" t="str" cm="1">
        <f t="array" ref="N896">IFERROR(INDEX(Water!$C$4:$C$47,MATCH(C896,Water!$A$4:$A$47,0),), "")</f>
        <v/>
      </c>
    </row>
    <row r="897" spans="1:14">
      <c r="A897" t="s">
        <v>276</v>
      </c>
      <c r="B897" t="s">
        <v>1151</v>
      </c>
      <c r="C897" t="s">
        <v>1092</v>
      </c>
      <c r="D897" t="s">
        <v>300</v>
      </c>
      <c r="E897" t="s">
        <v>933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8">
        <f t="shared" ref="M897:M959" si="14">SUM(G897)</f>
        <v>0</v>
      </c>
      <c r="N897" t="str" cm="1">
        <f t="array" ref="N897">IFERROR(INDEX(Water!$C$4:$C$47,MATCH(C897,Water!$A$4:$A$47,0),), "")</f>
        <v/>
      </c>
    </row>
    <row r="898" spans="1:14">
      <c r="A898" t="s">
        <v>276</v>
      </c>
      <c r="B898" t="s">
        <v>1152</v>
      </c>
      <c r="C898" t="s">
        <v>1094</v>
      </c>
      <c r="D898" t="s">
        <v>300</v>
      </c>
      <c r="E898" t="s">
        <v>933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8">
        <f t="shared" si="14"/>
        <v>0</v>
      </c>
      <c r="N898" t="str" cm="1">
        <f t="array" ref="N898">IFERROR(INDEX(Water!$C$4:$C$47,MATCH(C898,Water!$A$4:$A$47,0),), "")</f>
        <v/>
      </c>
    </row>
    <row r="899" spans="1:14">
      <c r="A899" t="s">
        <v>276</v>
      </c>
      <c r="B899" t="s">
        <v>1153</v>
      </c>
      <c r="C899" t="s">
        <v>1096</v>
      </c>
      <c r="D899" t="s">
        <v>300</v>
      </c>
      <c r="E899" t="s">
        <v>933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8">
        <f t="shared" si="14"/>
        <v>0</v>
      </c>
      <c r="N899" t="str" cm="1">
        <f t="array" ref="N899">IFERROR(INDEX(Water!$C$4:$C$47,MATCH(C899,Water!$A$4:$A$47,0),), "")</f>
        <v/>
      </c>
    </row>
    <row r="900" spans="1:14">
      <c r="A900" t="s">
        <v>276</v>
      </c>
      <c r="B900" t="s">
        <v>1154</v>
      </c>
      <c r="C900" t="s">
        <v>1155</v>
      </c>
      <c r="D900" t="s">
        <v>300</v>
      </c>
      <c r="E900" t="s">
        <v>933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8">
        <f t="shared" si="14"/>
        <v>0</v>
      </c>
      <c r="N900" t="str" cm="1">
        <f t="array" ref="N900">IFERROR(INDEX(Water!$C$4:$C$47,MATCH(C900,Water!$A$4:$A$47,0),), "")</f>
        <v/>
      </c>
    </row>
    <row r="901" spans="1:14">
      <c r="A901" t="s">
        <v>278</v>
      </c>
      <c r="B901" t="s">
        <v>1030</v>
      </c>
      <c r="C901" t="s">
        <v>936</v>
      </c>
      <c r="D901" t="s">
        <v>300</v>
      </c>
      <c r="E901" t="s">
        <v>933</v>
      </c>
      <c r="F901" s="4">
        <v>0</v>
      </c>
      <c r="G901" s="4">
        <v>0</v>
      </c>
      <c r="H901" s="4" t="s">
        <v>825</v>
      </c>
      <c r="I901" s="4" t="s">
        <v>825</v>
      </c>
      <c r="J901" s="4" t="s">
        <v>825</v>
      </c>
      <c r="K901" s="4" t="s">
        <v>825</v>
      </c>
      <c r="L901" s="4" t="s">
        <v>825</v>
      </c>
      <c r="M901" s="8">
        <f t="shared" si="14"/>
        <v>0</v>
      </c>
      <c r="N901" t="str" cm="1">
        <f t="array" ref="N901">IFERROR(INDEX(Water!$C$4:$C$47,MATCH(C901,Water!$A$4:$A$47,0),), "")</f>
        <v>Ecological improvements at abstractions (water)</v>
      </c>
    </row>
    <row r="902" spans="1:14">
      <c r="A902" t="s">
        <v>278</v>
      </c>
      <c r="B902" t="s">
        <v>1031</v>
      </c>
      <c r="C902" t="s">
        <v>938</v>
      </c>
      <c r="D902" t="s">
        <v>300</v>
      </c>
      <c r="E902" t="s">
        <v>933</v>
      </c>
      <c r="F902" s="4">
        <v>0</v>
      </c>
      <c r="G902" s="4">
        <v>7.071371910418886E-2</v>
      </c>
      <c r="H902" s="4" t="s">
        <v>825</v>
      </c>
      <c r="I902" s="4" t="s">
        <v>825</v>
      </c>
      <c r="J902" s="4" t="s">
        <v>825</v>
      </c>
      <c r="K902" s="4" t="s">
        <v>825</v>
      </c>
      <c r="L902" s="4" t="s">
        <v>825</v>
      </c>
      <c r="M902" s="8">
        <f t="shared" si="14"/>
        <v>7.071371910418886E-2</v>
      </c>
      <c r="N902" t="str" cm="1">
        <f t="array" ref="N902">IFERROR(INDEX(Water!$C$4:$C$47,MATCH(C902,Water!$A$4:$A$47,0),), "")</f>
        <v>Eels Regulations (measures at intakes) (water)</v>
      </c>
    </row>
    <row r="903" spans="1:14">
      <c r="A903" t="s">
        <v>278</v>
      </c>
      <c r="B903" t="s">
        <v>1032</v>
      </c>
      <c r="C903" t="s">
        <v>940</v>
      </c>
      <c r="D903" t="s">
        <v>300</v>
      </c>
      <c r="E903" t="s">
        <v>933</v>
      </c>
      <c r="F903" s="4">
        <v>0</v>
      </c>
      <c r="G903" s="4">
        <v>0</v>
      </c>
      <c r="H903" s="4" t="s">
        <v>825</v>
      </c>
      <c r="I903" s="4" t="s">
        <v>825</v>
      </c>
      <c r="J903" s="4" t="s">
        <v>825</v>
      </c>
      <c r="K903" s="4" t="s">
        <v>825</v>
      </c>
      <c r="L903" s="4" t="s">
        <v>825</v>
      </c>
      <c r="M903" s="8">
        <f t="shared" si="14"/>
        <v>0</v>
      </c>
      <c r="N903" t="str" cm="1">
        <f t="array" ref="N903">IFERROR(INDEX(Water!$C$4:$C$47,MATCH(C903,Water!$A$4:$A$47,0),), "")</f>
        <v>Eels Regulations (measures at intakes) (water)</v>
      </c>
    </row>
    <row r="904" spans="1:14">
      <c r="A904" t="s">
        <v>278</v>
      </c>
      <c r="B904" t="s">
        <v>1033</v>
      </c>
      <c r="C904" t="s">
        <v>942</v>
      </c>
      <c r="D904" t="s">
        <v>300</v>
      </c>
      <c r="E904" t="s">
        <v>933</v>
      </c>
      <c r="F904" s="4">
        <v>0</v>
      </c>
      <c r="G904" s="4">
        <v>0</v>
      </c>
      <c r="H904" s="4" t="s">
        <v>825</v>
      </c>
      <c r="I904" s="4" t="s">
        <v>825</v>
      </c>
      <c r="J904" s="4" t="s">
        <v>825</v>
      </c>
      <c r="K904" s="4" t="s">
        <v>825</v>
      </c>
      <c r="L904" s="4" t="s">
        <v>825</v>
      </c>
      <c r="M904" s="8">
        <f t="shared" si="14"/>
        <v>0</v>
      </c>
      <c r="N904" t="str" cm="1">
        <f t="array" ref="N904">IFERROR(INDEX(Water!$C$4:$C$47,MATCH(C904,Water!$A$4:$A$47,0),), "")</f>
        <v>Invasive Non Native Species (water)</v>
      </c>
    </row>
    <row r="905" spans="1:14">
      <c r="A905" t="s">
        <v>278</v>
      </c>
      <c r="B905" t="s">
        <v>1034</v>
      </c>
      <c r="C905" t="s">
        <v>944</v>
      </c>
      <c r="D905" t="s">
        <v>300</v>
      </c>
      <c r="E905" t="s">
        <v>933</v>
      </c>
      <c r="F905" s="4">
        <v>0</v>
      </c>
      <c r="G905" s="4">
        <v>0</v>
      </c>
      <c r="H905" s="4" t="s">
        <v>825</v>
      </c>
      <c r="I905" s="4" t="s">
        <v>825</v>
      </c>
      <c r="J905" s="4" t="s">
        <v>825</v>
      </c>
      <c r="K905" s="4" t="s">
        <v>825</v>
      </c>
      <c r="L905" s="4" t="s">
        <v>825</v>
      </c>
      <c r="M905" s="8">
        <f t="shared" si="14"/>
        <v>0</v>
      </c>
      <c r="N905" t="str" cm="1">
        <f t="array" ref="N905">IFERROR(INDEX(Water!$C$4:$C$47,MATCH(C905,Water!$A$4:$A$47,0),), "")</f>
        <v>Drinking Water Protected Areas (schemes) (water)</v>
      </c>
    </row>
    <row r="906" spans="1:14">
      <c r="A906" t="s">
        <v>278</v>
      </c>
      <c r="B906" t="s">
        <v>1035</v>
      </c>
      <c r="C906" t="s">
        <v>946</v>
      </c>
      <c r="D906" t="s">
        <v>300</v>
      </c>
      <c r="E906" t="s">
        <v>933</v>
      </c>
      <c r="F906" s="4">
        <v>3.7827560598030442E-4</v>
      </c>
      <c r="G906" s="4">
        <v>0.35969897036147941</v>
      </c>
      <c r="H906" s="4" t="s">
        <v>825</v>
      </c>
      <c r="I906" s="4" t="s">
        <v>825</v>
      </c>
      <c r="J906" s="4" t="s">
        <v>825</v>
      </c>
      <c r="K906" s="4" t="s">
        <v>825</v>
      </c>
      <c r="L906" s="4" t="s">
        <v>825</v>
      </c>
      <c r="M906" s="8">
        <f t="shared" si="14"/>
        <v>0.35969897036147941</v>
      </c>
      <c r="N906" t="str" cm="1">
        <f t="array" ref="N906">IFERROR(INDEX(Water!$C$4:$C$47,MATCH(C906,Water!$A$4:$A$47,0),), "")</f>
        <v>Water Framework Directive measure (water)</v>
      </c>
    </row>
    <row r="907" spans="1:14">
      <c r="A907" t="s">
        <v>278</v>
      </c>
      <c r="B907" t="s">
        <v>1036</v>
      </c>
      <c r="C907" t="s">
        <v>948</v>
      </c>
      <c r="D907" t="s">
        <v>300</v>
      </c>
      <c r="E907" t="s">
        <v>933</v>
      </c>
      <c r="F907" s="4">
        <v>0</v>
      </c>
      <c r="G907" s="4">
        <v>0</v>
      </c>
      <c r="H907" s="4" t="s">
        <v>825</v>
      </c>
      <c r="I907" s="4" t="s">
        <v>825</v>
      </c>
      <c r="J907" s="4" t="s">
        <v>825</v>
      </c>
      <c r="K907" s="4" t="s">
        <v>825</v>
      </c>
      <c r="L907" s="4" t="s">
        <v>825</v>
      </c>
      <c r="M907" s="8">
        <f t="shared" si="14"/>
        <v>0</v>
      </c>
      <c r="N907" t="str" cm="1">
        <f t="array" ref="N907">IFERROR(INDEX(Water!$C$4:$C$47,MATCH(C907,Water!$A$4:$A$47,0),), "")</f>
        <v>Ecological improvements at abstractions (water)</v>
      </c>
    </row>
    <row r="908" spans="1:14">
      <c r="A908" t="s">
        <v>278</v>
      </c>
      <c r="B908" t="s">
        <v>1037</v>
      </c>
      <c r="C908" t="s">
        <v>950</v>
      </c>
      <c r="D908" t="s">
        <v>300</v>
      </c>
      <c r="E908" t="s">
        <v>933</v>
      </c>
      <c r="F908" s="4">
        <v>0</v>
      </c>
      <c r="G908" s="4">
        <v>0</v>
      </c>
      <c r="H908" s="4" t="s">
        <v>825</v>
      </c>
      <c r="I908" s="4" t="s">
        <v>825</v>
      </c>
      <c r="J908" s="4" t="s">
        <v>825</v>
      </c>
      <c r="K908" s="4" t="s">
        <v>825</v>
      </c>
      <c r="L908" s="4" t="s">
        <v>825</v>
      </c>
      <c r="M908" s="8">
        <f t="shared" si="14"/>
        <v>0</v>
      </c>
      <c r="N908" t="str" cm="1">
        <f t="array" ref="N908">IFERROR(INDEX(Water!$C$4:$C$47,MATCH(C908,Water!$A$4:$A$47,0),), "")</f>
        <v>N/A</v>
      </c>
    </row>
    <row r="909" spans="1:14">
      <c r="A909" t="s">
        <v>278</v>
      </c>
      <c r="B909" t="s">
        <v>1038</v>
      </c>
      <c r="C909" t="s">
        <v>952</v>
      </c>
      <c r="D909" t="s">
        <v>300</v>
      </c>
      <c r="E909" t="s">
        <v>933</v>
      </c>
      <c r="F909" s="4">
        <v>0</v>
      </c>
      <c r="G909" s="4">
        <v>0</v>
      </c>
      <c r="H909" s="15" t="s">
        <v>825</v>
      </c>
      <c r="I909" s="15" t="s">
        <v>825</v>
      </c>
      <c r="J909" s="15" t="s">
        <v>825</v>
      </c>
      <c r="K909" s="15" t="s">
        <v>825</v>
      </c>
      <c r="L909" s="15" t="s">
        <v>825</v>
      </c>
      <c r="M909" s="8">
        <f t="shared" si="14"/>
        <v>0</v>
      </c>
      <c r="N909" t="str" cm="1">
        <f t="array" ref="N909">IFERROR(INDEX(Water!$C$4:$C$47,MATCH(C909,Water!$A$4:$A$47,0),), "")</f>
        <v>N/A</v>
      </c>
    </row>
    <row r="910" spans="1:14">
      <c r="A910" t="s">
        <v>278</v>
      </c>
      <c r="B910" t="s">
        <v>1039</v>
      </c>
      <c r="C910" t="s">
        <v>954</v>
      </c>
      <c r="D910" t="s">
        <v>300</v>
      </c>
      <c r="E910" t="s">
        <v>933</v>
      </c>
      <c r="F910" s="4">
        <v>0</v>
      </c>
      <c r="G910" s="4">
        <v>0</v>
      </c>
      <c r="H910" s="15" t="s">
        <v>825</v>
      </c>
      <c r="I910" s="15" t="s">
        <v>825</v>
      </c>
      <c r="J910" s="15" t="s">
        <v>825</v>
      </c>
      <c r="K910" s="15" t="s">
        <v>825</v>
      </c>
      <c r="L910" s="15" t="s">
        <v>825</v>
      </c>
      <c r="M910" s="8">
        <f t="shared" si="14"/>
        <v>0</v>
      </c>
      <c r="N910" t="str" cm="1">
        <f t="array" ref="N910">IFERROR(INDEX(Water!$C$4:$C$47,MATCH(C910,Water!$A$4:$A$47,0),), "")</f>
        <v>Ignore as captured under 'Investigations total'</v>
      </c>
    </row>
    <row r="911" spans="1:14">
      <c r="A911" t="s">
        <v>278</v>
      </c>
      <c r="B911" t="s">
        <v>1040</v>
      </c>
      <c r="C911" t="s">
        <v>956</v>
      </c>
      <c r="D911" t="s">
        <v>300</v>
      </c>
      <c r="E911" t="s">
        <v>933</v>
      </c>
      <c r="F911" s="4">
        <v>0</v>
      </c>
      <c r="G911" s="4">
        <v>1.6415022782025985</v>
      </c>
      <c r="H911" s="15" t="s">
        <v>825</v>
      </c>
      <c r="I911" s="15" t="s">
        <v>825</v>
      </c>
      <c r="J911" s="15" t="s">
        <v>825</v>
      </c>
      <c r="K911" s="15" t="s">
        <v>825</v>
      </c>
      <c r="L911" s="15" t="s">
        <v>825</v>
      </c>
      <c r="M911" s="8">
        <f t="shared" si="14"/>
        <v>1.6415022782025985</v>
      </c>
      <c r="N911" t="str" cm="1">
        <f t="array" ref="N911">IFERROR(INDEX(Water!$C$4:$C$47,MATCH(C911,Water!$A$4:$A$47,0),), "")</f>
        <v>Ignore as captured under 'Investigations total'</v>
      </c>
    </row>
    <row r="912" spans="1:14">
      <c r="A912" t="s">
        <v>278</v>
      </c>
      <c r="B912" t="s">
        <v>1041</v>
      </c>
      <c r="C912" t="s">
        <v>958</v>
      </c>
      <c r="D912" t="s">
        <v>300</v>
      </c>
      <c r="E912" t="s">
        <v>933</v>
      </c>
      <c r="F912" s="4">
        <v>8.2265629365727858E-2</v>
      </c>
      <c r="G912" s="4">
        <v>7.4018703319786479</v>
      </c>
      <c r="H912" s="15" t="s">
        <v>825</v>
      </c>
      <c r="I912" s="15" t="s">
        <v>825</v>
      </c>
      <c r="J912" s="15" t="s">
        <v>825</v>
      </c>
      <c r="K912" s="15" t="s">
        <v>825</v>
      </c>
      <c r="L912" s="15" t="s">
        <v>825</v>
      </c>
      <c r="M912" s="8">
        <f t="shared" si="14"/>
        <v>7.4018703319786479</v>
      </c>
      <c r="N912" t="str" cm="1">
        <f t="array" ref="N912">IFERROR(INDEX(Water!$C$4:$C$47,MATCH(C912,Water!$A$4:$A$47,0),), "")</f>
        <v>Ignore as captured under 'Investigations total'</v>
      </c>
    </row>
    <row r="913" spans="1:14">
      <c r="A913" t="s">
        <v>278</v>
      </c>
      <c r="B913" t="s">
        <v>1042</v>
      </c>
      <c r="C913" t="s">
        <v>960</v>
      </c>
      <c r="D913" t="s">
        <v>300</v>
      </c>
      <c r="E913" t="s">
        <v>933</v>
      </c>
      <c r="F913" s="4">
        <v>8.2265629365727858E-2</v>
      </c>
      <c r="G913" s="4">
        <v>9.0433726101812457</v>
      </c>
      <c r="H913" s="15" t="s">
        <v>825</v>
      </c>
      <c r="I913" s="15" t="s">
        <v>825</v>
      </c>
      <c r="J913" s="15" t="s">
        <v>825</v>
      </c>
      <c r="K913" s="15" t="s">
        <v>825</v>
      </c>
      <c r="L913" s="15" t="s">
        <v>825</v>
      </c>
      <c r="M913" s="8">
        <f t="shared" si="14"/>
        <v>9.0433726101812457</v>
      </c>
      <c r="N913" t="str" cm="1">
        <f t="array" ref="N913">IFERROR(INDEX(Water!$C$4:$C$47,MATCH(C913,Water!$A$4:$A$47,0),), "")</f>
        <v>Investigations (water)</v>
      </c>
    </row>
    <row r="914" spans="1:14">
      <c r="A914" t="s">
        <v>278</v>
      </c>
      <c r="B914" t="s">
        <v>1043</v>
      </c>
      <c r="C914" t="s">
        <v>962</v>
      </c>
      <c r="D914" t="s">
        <v>300</v>
      </c>
      <c r="E914" t="s">
        <v>933</v>
      </c>
      <c r="F914" s="4">
        <v>8.2643904971708163E-2</v>
      </c>
      <c r="G914" s="4">
        <v>9.4737852996469147</v>
      </c>
      <c r="H914" s="15" t="s">
        <v>825</v>
      </c>
      <c r="I914" s="15" t="s">
        <v>825</v>
      </c>
      <c r="J914" s="15" t="s">
        <v>825</v>
      </c>
      <c r="K914" s="15" t="s">
        <v>825</v>
      </c>
      <c r="L914" s="15" t="s">
        <v>825</v>
      </c>
      <c r="M914" s="8">
        <f t="shared" si="14"/>
        <v>9.4737852996469147</v>
      </c>
      <c r="N914" t="str" cm="1">
        <f t="array" ref="N914">IFERROR(INDEX(Water!$C$4:$C$47,MATCH(C914,Water!$A$4:$A$47,0),), "")</f>
        <v/>
      </c>
    </row>
    <row r="915" spans="1:14">
      <c r="A915" t="s">
        <v>278</v>
      </c>
      <c r="B915" t="s">
        <v>1044</v>
      </c>
      <c r="C915" t="s">
        <v>964</v>
      </c>
      <c r="D915" t="s">
        <v>300</v>
      </c>
      <c r="E915" t="s">
        <v>933</v>
      </c>
      <c r="F915" s="4">
        <v>0</v>
      </c>
      <c r="G915" s="4">
        <v>0</v>
      </c>
      <c r="H915" s="15" t="s">
        <v>825</v>
      </c>
      <c r="I915" s="15" t="s">
        <v>825</v>
      </c>
      <c r="J915" s="15" t="s">
        <v>825</v>
      </c>
      <c r="K915" s="15" t="s">
        <v>825</v>
      </c>
      <c r="L915" s="15" t="s">
        <v>825</v>
      </c>
      <c r="M915" s="8">
        <f t="shared" si="14"/>
        <v>0</v>
      </c>
      <c r="N915" t="str" cm="1">
        <f t="array" ref="N915">IFERROR(INDEX(Water!$C$4:$C$47,MATCH(C915,Water!$A$4:$A$47,0),), "")</f>
        <v>Supply-side improvements delivering benefits in 2020-2025 (water)</v>
      </c>
    </row>
    <row r="916" spans="1:14">
      <c r="A916" t="s">
        <v>278</v>
      </c>
      <c r="B916" t="s">
        <v>1045</v>
      </c>
      <c r="C916" t="s">
        <v>966</v>
      </c>
      <c r="D916" t="s">
        <v>300</v>
      </c>
      <c r="E916" t="s">
        <v>933</v>
      </c>
      <c r="F916" s="4">
        <v>0</v>
      </c>
      <c r="G916" s="4">
        <v>0</v>
      </c>
      <c r="H916" s="15" t="s">
        <v>825</v>
      </c>
      <c r="I916" s="15" t="s">
        <v>825</v>
      </c>
      <c r="J916" s="15" t="s">
        <v>825</v>
      </c>
      <c r="K916" s="15" t="s">
        <v>825</v>
      </c>
      <c r="L916" s="15" t="s">
        <v>825</v>
      </c>
      <c r="M916" s="8">
        <f t="shared" si="14"/>
        <v>0</v>
      </c>
      <c r="N916" t="str" cm="1">
        <f t="array" ref="N916">IFERROR(INDEX(Water!$C$4:$C$47,MATCH(C916,Water!$A$4:$A$47,0),), "")</f>
        <v>Demand-side improvements delivering benefits in 2020-2025 (excl leakage and metering) (water)</v>
      </c>
    </row>
    <row r="917" spans="1:14">
      <c r="A917" t="s">
        <v>278</v>
      </c>
      <c r="B917" t="s">
        <v>1046</v>
      </c>
      <c r="C917" t="s">
        <v>968</v>
      </c>
      <c r="D917" t="s">
        <v>300</v>
      </c>
      <c r="E917" t="s">
        <v>933</v>
      </c>
      <c r="F917" s="4">
        <v>0</v>
      </c>
      <c r="G917" s="4">
        <v>0</v>
      </c>
      <c r="H917" s="15" t="s">
        <v>825</v>
      </c>
      <c r="I917" s="15" t="s">
        <v>825</v>
      </c>
      <c r="J917" s="15" t="s">
        <v>825</v>
      </c>
      <c r="K917" s="15" t="s">
        <v>825</v>
      </c>
      <c r="L917" s="15" t="s">
        <v>825</v>
      </c>
      <c r="M917" s="8">
        <f t="shared" si="14"/>
        <v>0</v>
      </c>
      <c r="N917" t="str" cm="1">
        <f t="array" ref="N917">IFERROR(INDEX(Water!$C$4:$C$47,MATCH(C917,Water!$A$4:$A$47,0),), "")</f>
        <v>Leakage improvements delivering benefits in 2020-2025 (water)</v>
      </c>
    </row>
    <row r="918" spans="1:14">
      <c r="A918" t="s">
        <v>278</v>
      </c>
      <c r="B918" t="s">
        <v>1047</v>
      </c>
      <c r="C918" t="s">
        <v>970</v>
      </c>
      <c r="D918" t="s">
        <v>300</v>
      </c>
      <c r="E918" t="s">
        <v>933</v>
      </c>
      <c r="F918" s="4">
        <v>0</v>
      </c>
      <c r="G918" s="4">
        <v>0</v>
      </c>
      <c r="H918" s="15" t="s">
        <v>825</v>
      </c>
      <c r="I918" s="15" t="s">
        <v>825</v>
      </c>
      <c r="J918" s="15" t="s">
        <v>825</v>
      </c>
      <c r="K918" s="15" t="s">
        <v>825</v>
      </c>
      <c r="L918" s="15" t="s">
        <v>825</v>
      </c>
      <c r="M918" s="8">
        <f t="shared" si="14"/>
        <v>0</v>
      </c>
      <c r="N918" t="str" cm="1">
        <f t="array" ref="N918">IFERROR(INDEX(Water!$C$4:$C$47,MATCH(C918,Water!$A$4:$A$47,0),), "")</f>
        <v>Internal interconnectors delivering benefits in 2020-2025 (water)</v>
      </c>
    </row>
    <row r="919" spans="1:14">
      <c r="A919" t="s">
        <v>278</v>
      </c>
      <c r="B919" t="s">
        <v>1048</v>
      </c>
      <c r="C919" t="s">
        <v>972</v>
      </c>
      <c r="D919" t="s">
        <v>300</v>
      </c>
      <c r="E919" t="s">
        <v>933</v>
      </c>
      <c r="F919" s="4">
        <v>0</v>
      </c>
      <c r="G919" s="4">
        <v>0</v>
      </c>
      <c r="H919" s="15" t="s">
        <v>825</v>
      </c>
      <c r="I919" s="15" t="s">
        <v>825</v>
      </c>
      <c r="J919" s="15" t="s">
        <v>825</v>
      </c>
      <c r="K919" s="15" t="s">
        <v>825</v>
      </c>
      <c r="L919" s="15" t="s">
        <v>825</v>
      </c>
      <c r="M919" s="8">
        <f t="shared" si="14"/>
        <v>0</v>
      </c>
      <c r="N919" t="str" cm="1">
        <f t="array" ref="N919">IFERROR(INDEX(Water!$C$4:$C$47,MATCH(C919,Water!$A$4:$A$47,0),), "")</f>
        <v>Supply demand balance improvements delivering benefits starting from 2026 (water)</v>
      </c>
    </row>
    <row r="920" spans="1:14">
      <c r="A920" t="s">
        <v>278</v>
      </c>
      <c r="B920" t="s">
        <v>1049</v>
      </c>
      <c r="C920" t="s">
        <v>976</v>
      </c>
      <c r="D920" t="s">
        <v>300</v>
      </c>
      <c r="E920" t="s">
        <v>933</v>
      </c>
      <c r="F920" s="4">
        <v>0</v>
      </c>
      <c r="G920" s="4">
        <v>0</v>
      </c>
      <c r="H920" s="15" t="s">
        <v>825</v>
      </c>
      <c r="I920" s="15" t="s">
        <v>825</v>
      </c>
      <c r="J920" s="15" t="s">
        <v>825</v>
      </c>
      <c r="K920" s="15" t="s">
        <v>825</v>
      </c>
      <c r="L920" s="15" t="s">
        <v>825</v>
      </c>
      <c r="M920" s="8">
        <f t="shared" si="14"/>
        <v>0</v>
      </c>
      <c r="N920" t="str" cm="1">
        <f t="array" ref="N920">IFERROR(INDEX(Water!$C$4:$C$47,MATCH(C920,Water!$A$4:$A$47,0),), "")</f>
        <v/>
      </c>
    </row>
    <row r="921" spans="1:14">
      <c r="A921" t="s">
        <v>278</v>
      </c>
      <c r="B921" t="s">
        <v>1050</v>
      </c>
      <c r="C921" t="s">
        <v>978</v>
      </c>
      <c r="D921" t="s">
        <v>300</v>
      </c>
      <c r="E921" t="s">
        <v>933</v>
      </c>
      <c r="F921" s="4">
        <v>0</v>
      </c>
      <c r="G921" s="4">
        <v>0</v>
      </c>
      <c r="H921" s="15" t="s">
        <v>825</v>
      </c>
      <c r="I921" s="15" t="s">
        <v>825</v>
      </c>
      <c r="J921" s="15" t="s">
        <v>825</v>
      </c>
      <c r="K921" s="15" t="s">
        <v>825</v>
      </c>
      <c r="L921" s="15" t="s">
        <v>825</v>
      </c>
      <c r="M921" s="8">
        <f t="shared" si="14"/>
        <v>0</v>
      </c>
      <c r="N921" t="str" cm="1">
        <f t="array" ref="N921">IFERROR(INDEX(Water!$C$4:$C$47,MATCH(C921,Water!$A$4:$A$47,0),), "")</f>
        <v>Ignore as captured under 'Total metering expenditure'</v>
      </c>
    </row>
    <row r="922" spans="1:14">
      <c r="A922" t="s">
        <v>278</v>
      </c>
      <c r="B922" t="s">
        <v>1051</v>
      </c>
      <c r="C922" t="s">
        <v>980</v>
      </c>
      <c r="D922" t="s">
        <v>300</v>
      </c>
      <c r="E922" t="s">
        <v>933</v>
      </c>
      <c r="F922" s="4">
        <v>0</v>
      </c>
      <c r="G922" s="4">
        <v>0</v>
      </c>
      <c r="H922" s="15" t="s">
        <v>825</v>
      </c>
      <c r="I922" s="15" t="s">
        <v>825</v>
      </c>
      <c r="J922" s="15" t="s">
        <v>825</v>
      </c>
      <c r="K922" s="15" t="s">
        <v>825</v>
      </c>
      <c r="L922" s="15" t="s">
        <v>825</v>
      </c>
      <c r="M922" s="8">
        <f t="shared" si="14"/>
        <v>0</v>
      </c>
      <c r="N922" t="str" cm="1">
        <f t="array" ref="N922">IFERROR(INDEX(Water!$C$4:$C$47,MATCH(C922,Water!$A$4:$A$47,0),), "")</f>
        <v>Ignore as captured under 'Total metering expenditure'</v>
      </c>
    </row>
    <row r="923" spans="1:14">
      <c r="A923" t="s">
        <v>278</v>
      </c>
      <c r="B923" t="s">
        <v>1052</v>
      </c>
      <c r="C923" t="s">
        <v>982</v>
      </c>
      <c r="D923" t="s">
        <v>300</v>
      </c>
      <c r="E923" t="s">
        <v>933</v>
      </c>
      <c r="F923" s="4">
        <v>0</v>
      </c>
      <c r="G923" s="4">
        <v>0</v>
      </c>
      <c r="H923" s="15" t="s">
        <v>825</v>
      </c>
      <c r="I923" s="15" t="s">
        <v>825</v>
      </c>
      <c r="J923" s="15" t="s">
        <v>825</v>
      </c>
      <c r="K923" s="15" t="s">
        <v>825</v>
      </c>
      <c r="L923" s="15" t="s">
        <v>825</v>
      </c>
      <c r="M923" s="8">
        <f t="shared" si="14"/>
        <v>0</v>
      </c>
      <c r="N923" t="str" cm="1">
        <f t="array" ref="N923">IFERROR(INDEX(Water!$C$4:$C$47,MATCH(C923,Water!$A$4:$A$47,0),), "")</f>
        <v>Ignore as captured under 'Total metering expenditure'</v>
      </c>
    </row>
    <row r="924" spans="1:14">
      <c r="A924" t="s">
        <v>278</v>
      </c>
      <c r="B924" t="s">
        <v>1053</v>
      </c>
      <c r="C924" t="s">
        <v>984</v>
      </c>
      <c r="D924" t="s">
        <v>300</v>
      </c>
      <c r="E924" t="s">
        <v>933</v>
      </c>
      <c r="F924" s="4">
        <v>0</v>
      </c>
      <c r="G924" s="4">
        <v>0</v>
      </c>
      <c r="H924" s="15" t="s">
        <v>825</v>
      </c>
      <c r="I924" s="15" t="s">
        <v>825</v>
      </c>
      <c r="J924" s="15" t="s">
        <v>825</v>
      </c>
      <c r="K924" s="15" t="s">
        <v>825</v>
      </c>
      <c r="L924" s="15" t="s">
        <v>825</v>
      </c>
      <c r="M924" s="8">
        <f t="shared" si="14"/>
        <v>0</v>
      </c>
      <c r="N924" t="str" cm="1">
        <f t="array" ref="N924">IFERROR(INDEX(Water!$C$4:$C$47,MATCH(C924,Water!$A$4:$A$47,0),), "")</f>
        <v>Ignore as captured under 'Total metering expenditure'</v>
      </c>
    </row>
    <row r="925" spans="1:14">
      <c r="A925" t="s">
        <v>278</v>
      </c>
      <c r="B925" t="s">
        <v>1054</v>
      </c>
      <c r="C925" t="s">
        <v>986</v>
      </c>
      <c r="D925" t="s">
        <v>300</v>
      </c>
      <c r="E925" t="s">
        <v>933</v>
      </c>
      <c r="F925" s="4">
        <v>0</v>
      </c>
      <c r="G925" s="4">
        <v>0</v>
      </c>
      <c r="H925" s="15" t="s">
        <v>825</v>
      </c>
      <c r="I925" s="15" t="s">
        <v>825</v>
      </c>
      <c r="J925" s="15" t="s">
        <v>825</v>
      </c>
      <c r="K925" s="15" t="s">
        <v>825</v>
      </c>
      <c r="L925" s="15" t="s">
        <v>825</v>
      </c>
      <c r="M925" s="8">
        <f t="shared" si="14"/>
        <v>0</v>
      </c>
      <c r="N925" t="str" cm="1">
        <f t="array" ref="N925">IFERROR(INDEX(Water!$C$4:$C$47,MATCH(C925,Water!$A$4:$A$47,0),), "")</f>
        <v>Ignore as captured under 'Total metering expenditure'</v>
      </c>
    </row>
    <row r="926" spans="1:14">
      <c r="A926" t="s">
        <v>278</v>
      </c>
      <c r="B926" t="s">
        <v>1055</v>
      </c>
      <c r="C926" t="s">
        <v>988</v>
      </c>
      <c r="D926" t="s">
        <v>300</v>
      </c>
      <c r="E926" t="s">
        <v>933</v>
      </c>
      <c r="F926" s="4">
        <v>0</v>
      </c>
      <c r="G926" s="4">
        <v>0</v>
      </c>
      <c r="H926" s="15" t="s">
        <v>825</v>
      </c>
      <c r="I926" s="15" t="s">
        <v>825</v>
      </c>
      <c r="J926" s="15" t="s">
        <v>825</v>
      </c>
      <c r="K926" s="15" t="s">
        <v>825</v>
      </c>
      <c r="L926" s="15" t="s">
        <v>825</v>
      </c>
      <c r="M926" s="8">
        <f t="shared" si="14"/>
        <v>0</v>
      </c>
      <c r="N926" t="str" cm="1">
        <f t="array" ref="N926">IFERROR(INDEX(Water!$C$4:$C$47,MATCH(C926,Water!$A$4:$A$47,0),), "")</f>
        <v>Ignore as captured under 'Total metering expenditure'</v>
      </c>
    </row>
    <row r="927" spans="1:14">
      <c r="A927" t="s">
        <v>278</v>
      </c>
      <c r="B927" t="s">
        <v>1056</v>
      </c>
      <c r="C927" t="s">
        <v>990</v>
      </c>
      <c r="D927" t="s">
        <v>300</v>
      </c>
      <c r="E927" t="s">
        <v>933</v>
      </c>
      <c r="F927" s="4">
        <v>0</v>
      </c>
      <c r="G927" s="4">
        <v>0</v>
      </c>
      <c r="H927" s="15" t="s">
        <v>825</v>
      </c>
      <c r="I927" s="15" t="s">
        <v>825</v>
      </c>
      <c r="J927" s="15" t="s">
        <v>825</v>
      </c>
      <c r="K927" s="15" t="s">
        <v>825</v>
      </c>
      <c r="L927" s="15" t="s">
        <v>825</v>
      </c>
      <c r="M927" s="8">
        <f t="shared" si="14"/>
        <v>0</v>
      </c>
      <c r="N927" t="str" cm="1">
        <f t="array" ref="N927">IFERROR(INDEX(Water!$C$4:$C$47,MATCH(C927,Water!$A$4:$A$47,0),), "")</f>
        <v>Ignore as captured under 'Total metering expenditure'</v>
      </c>
    </row>
    <row r="928" spans="1:14">
      <c r="A928" t="s">
        <v>278</v>
      </c>
      <c r="B928" t="s">
        <v>1057</v>
      </c>
      <c r="C928" t="s">
        <v>992</v>
      </c>
      <c r="D928" t="s">
        <v>300</v>
      </c>
      <c r="E928" t="s">
        <v>933</v>
      </c>
      <c r="F928" s="4">
        <v>0</v>
      </c>
      <c r="G928" s="4">
        <v>0</v>
      </c>
      <c r="H928" s="15" t="s">
        <v>825</v>
      </c>
      <c r="I928" s="15" t="s">
        <v>825</v>
      </c>
      <c r="J928" s="15" t="s">
        <v>825</v>
      </c>
      <c r="K928" s="15" t="s">
        <v>825</v>
      </c>
      <c r="L928" s="15" t="s">
        <v>825</v>
      </c>
      <c r="M928" s="8">
        <f t="shared" si="14"/>
        <v>0</v>
      </c>
      <c r="N928" t="str" cm="1">
        <f t="array" ref="N928">IFERROR(INDEX(Water!$C$4:$C$47,MATCH(C928,Water!$A$4:$A$47,0),), "")</f>
        <v>Ignore as captured under 'Total metering expenditure'</v>
      </c>
    </row>
    <row r="929" spans="1:14">
      <c r="A929" t="s">
        <v>278</v>
      </c>
      <c r="B929" t="s">
        <v>1058</v>
      </c>
      <c r="C929" t="s">
        <v>994</v>
      </c>
      <c r="D929" t="s">
        <v>300</v>
      </c>
      <c r="E929" t="s">
        <v>933</v>
      </c>
      <c r="F929" s="4">
        <v>0</v>
      </c>
      <c r="G929" s="4">
        <v>0</v>
      </c>
      <c r="H929" s="15" t="s">
        <v>825</v>
      </c>
      <c r="I929" s="15" t="s">
        <v>825</v>
      </c>
      <c r="J929" s="15" t="s">
        <v>825</v>
      </c>
      <c r="K929" s="15" t="s">
        <v>825</v>
      </c>
      <c r="L929" s="15" t="s">
        <v>825</v>
      </c>
      <c r="M929" s="8">
        <f t="shared" si="14"/>
        <v>0</v>
      </c>
      <c r="N929" t="str" cm="1">
        <f t="array" ref="N929">IFERROR(INDEX(Water!$C$4:$C$47,MATCH(C929,Water!$A$4:$A$47,0),), "")</f>
        <v>Ignore as captured under 'Total metering expenditure'</v>
      </c>
    </row>
    <row r="930" spans="1:14">
      <c r="A930" t="s">
        <v>278</v>
      </c>
      <c r="B930" t="s">
        <v>1059</v>
      </c>
      <c r="C930" t="s">
        <v>996</v>
      </c>
      <c r="D930" t="s">
        <v>300</v>
      </c>
      <c r="E930" t="s">
        <v>933</v>
      </c>
      <c r="F930" s="4">
        <v>2.5605348350116079</v>
      </c>
      <c r="G930" s="4">
        <v>11.945119793216389</v>
      </c>
      <c r="H930" s="15" t="s">
        <v>825</v>
      </c>
      <c r="I930" s="15" t="s">
        <v>825</v>
      </c>
      <c r="J930" s="15" t="s">
        <v>825</v>
      </c>
      <c r="K930" s="15" t="s">
        <v>825</v>
      </c>
      <c r="L930" s="15" t="s">
        <v>825</v>
      </c>
      <c r="M930" s="8">
        <f t="shared" si="14"/>
        <v>11.945119793216389</v>
      </c>
      <c r="N930" t="str" cm="1">
        <f t="array" ref="N930">IFERROR(INDEX(Water!$C$4:$C$47,MATCH(C930,Water!$A$4:$A$47,0),), "")</f>
        <v>Ignore as captured under 'Total metering expenditure'</v>
      </c>
    </row>
    <row r="931" spans="1:14">
      <c r="A931" t="s">
        <v>278</v>
      </c>
      <c r="B931" t="s">
        <v>1060</v>
      </c>
      <c r="C931" t="s">
        <v>998</v>
      </c>
      <c r="D931" t="s">
        <v>300</v>
      </c>
      <c r="E931" t="s">
        <v>933</v>
      </c>
      <c r="F931" s="4">
        <v>2.5605348350116079</v>
      </c>
      <c r="G931" s="4">
        <v>11.945119793216389</v>
      </c>
      <c r="H931" s="15" t="s">
        <v>825</v>
      </c>
      <c r="I931" s="15" t="s">
        <v>825</v>
      </c>
      <c r="J931" s="15" t="s">
        <v>825</v>
      </c>
      <c r="K931" s="15" t="s">
        <v>825</v>
      </c>
      <c r="L931" s="15" t="s">
        <v>825</v>
      </c>
      <c r="M931" s="8">
        <f t="shared" si="14"/>
        <v>11.945119793216389</v>
      </c>
      <c r="N931" t="str" cm="1">
        <f t="array" ref="N931">IFERROR(INDEX(Water!$C$4:$C$47,MATCH(C931,Water!$A$4:$A$47,0),), "")</f>
        <v>Total metering expenditure  (water)</v>
      </c>
    </row>
    <row r="932" spans="1:14">
      <c r="A932" t="s">
        <v>278</v>
      </c>
      <c r="B932" t="s">
        <v>1061</v>
      </c>
      <c r="C932" t="s">
        <v>1000</v>
      </c>
      <c r="D932" t="s">
        <v>300</v>
      </c>
      <c r="E932" t="s">
        <v>933</v>
      </c>
      <c r="F932" s="4">
        <v>0</v>
      </c>
      <c r="G932" s="4">
        <v>0</v>
      </c>
      <c r="H932" s="15" t="s">
        <v>825</v>
      </c>
      <c r="I932" s="15" t="s">
        <v>825</v>
      </c>
      <c r="J932" s="15" t="s">
        <v>825</v>
      </c>
      <c r="K932" s="15" t="s">
        <v>825</v>
      </c>
      <c r="L932" s="15" t="s">
        <v>825</v>
      </c>
      <c r="M932" s="8">
        <f t="shared" si="14"/>
        <v>0</v>
      </c>
      <c r="N932" t="str" cm="1">
        <f t="array" ref="N932">IFERROR(INDEX(Water!$C$4:$C$47,MATCH(C932,Water!$A$4:$A$47,0),), "")</f>
        <v>Improvments to taste, odour and colour (water)</v>
      </c>
    </row>
    <row r="933" spans="1:14">
      <c r="A933" t="s">
        <v>278</v>
      </c>
      <c r="B933" t="s">
        <v>1062</v>
      </c>
      <c r="C933" t="s">
        <v>1002</v>
      </c>
      <c r="D933" t="s">
        <v>300</v>
      </c>
      <c r="E933" t="s">
        <v>933</v>
      </c>
      <c r="F933" s="4">
        <v>0</v>
      </c>
      <c r="G933" s="4">
        <v>0</v>
      </c>
      <c r="H933" s="15" t="s">
        <v>825</v>
      </c>
      <c r="I933" s="15" t="s">
        <v>825</v>
      </c>
      <c r="J933" s="15" t="s">
        <v>825</v>
      </c>
      <c r="K933" s="15" t="s">
        <v>825</v>
      </c>
      <c r="L933" s="15" t="s">
        <v>825</v>
      </c>
      <c r="M933" s="8">
        <f t="shared" si="14"/>
        <v>0</v>
      </c>
      <c r="N933" t="str" cm="1">
        <f t="array" ref="N933">IFERROR(INDEX(Water!$C$4:$C$47,MATCH(C933,Water!$A$4:$A$47,0),), "")</f>
        <v>Improvments to taste, odour and colour (water)</v>
      </c>
    </row>
    <row r="934" spans="1:14">
      <c r="A934" t="s">
        <v>278</v>
      </c>
      <c r="B934" t="s">
        <v>1063</v>
      </c>
      <c r="C934" t="s">
        <v>1004</v>
      </c>
      <c r="D934" t="s">
        <v>300</v>
      </c>
      <c r="E934" t="s">
        <v>933</v>
      </c>
      <c r="F934" s="4">
        <v>0</v>
      </c>
      <c r="G934" s="4">
        <v>0</v>
      </c>
      <c r="H934" s="15" t="s">
        <v>825</v>
      </c>
      <c r="I934" s="15" t="s">
        <v>825</v>
      </c>
      <c r="J934" s="15" t="s">
        <v>825</v>
      </c>
      <c r="K934" s="15" t="s">
        <v>825</v>
      </c>
      <c r="L934" s="15" t="s">
        <v>825</v>
      </c>
      <c r="M934" s="8">
        <f t="shared" si="14"/>
        <v>0</v>
      </c>
      <c r="N934" t="str" cm="1">
        <f t="array" ref="N934">IFERROR(INDEX(Water!$C$4:$C$47,MATCH(C934,Water!$A$4:$A$47,0),), "")</f>
        <v>Addressing raw water deterioration (total) (water)</v>
      </c>
    </row>
    <row r="935" spans="1:14">
      <c r="A935" t="s">
        <v>278</v>
      </c>
      <c r="B935" t="s">
        <v>1064</v>
      </c>
      <c r="C935" t="s">
        <v>1006</v>
      </c>
      <c r="D935" t="s">
        <v>300</v>
      </c>
      <c r="E935" t="s">
        <v>933</v>
      </c>
      <c r="F935" s="4">
        <v>0</v>
      </c>
      <c r="G935" s="4">
        <v>0</v>
      </c>
      <c r="H935" s="15" t="s">
        <v>825</v>
      </c>
      <c r="I935" s="15" t="s">
        <v>825</v>
      </c>
      <c r="J935" s="15" t="s">
        <v>825</v>
      </c>
      <c r="K935" s="15" t="s">
        <v>825</v>
      </c>
      <c r="L935" s="15" t="s">
        <v>825</v>
      </c>
      <c r="M935" s="8">
        <f t="shared" si="14"/>
        <v>0</v>
      </c>
      <c r="N935" t="str" cm="1">
        <f t="array" ref="N935">IFERROR(INDEX(Water!$C$4:$C$47,MATCH(C935,Water!$A$4:$A$47,0),), "")</f>
        <v>Addressing raw water deterioration (total) (water)</v>
      </c>
    </row>
    <row r="936" spans="1:14">
      <c r="A936" t="s">
        <v>278</v>
      </c>
      <c r="B936" t="s">
        <v>1065</v>
      </c>
      <c r="C936" t="s">
        <v>1008</v>
      </c>
      <c r="D936" t="s">
        <v>300</v>
      </c>
      <c r="E936" t="s">
        <v>933</v>
      </c>
      <c r="F936" s="4">
        <v>0</v>
      </c>
      <c r="G936" s="4">
        <v>0</v>
      </c>
      <c r="H936" s="15" t="s">
        <v>825</v>
      </c>
      <c r="I936" s="15" t="s">
        <v>825</v>
      </c>
      <c r="J936" s="15" t="s">
        <v>825</v>
      </c>
      <c r="K936" s="15" t="s">
        <v>825</v>
      </c>
      <c r="L936" s="15" t="s">
        <v>825</v>
      </c>
      <c r="M936" s="8">
        <f t="shared" si="14"/>
        <v>0</v>
      </c>
      <c r="N936" t="str" cm="1">
        <f t="array" ref="N936">IFERROR(INDEX(Water!$C$4:$C$47,MATCH(C936,Water!$A$4:$A$47,0),), "")</f>
        <v>Meeting lead standards (Total) (water)</v>
      </c>
    </row>
    <row r="937" spans="1:14">
      <c r="A937" t="s">
        <v>278</v>
      </c>
      <c r="B937" t="s">
        <v>1066</v>
      </c>
      <c r="C937" t="s">
        <v>1067</v>
      </c>
      <c r="D937" t="s">
        <v>300</v>
      </c>
      <c r="E937" t="s">
        <v>933</v>
      </c>
      <c r="F937" s="4">
        <v>0</v>
      </c>
      <c r="G937" s="4">
        <v>0</v>
      </c>
      <c r="H937" s="15" t="s">
        <v>825</v>
      </c>
      <c r="I937" s="15" t="s">
        <v>825</v>
      </c>
      <c r="J937" s="15" t="s">
        <v>825</v>
      </c>
      <c r="K937" s="15" t="s">
        <v>825</v>
      </c>
      <c r="L937" s="15" t="s">
        <v>825</v>
      </c>
      <c r="M937" s="8">
        <f t="shared" si="14"/>
        <v>0</v>
      </c>
      <c r="N937" t="str" cm="1">
        <f t="array" ref="N937">IFERROR(INDEX(Water!$C$4:$C$47,MATCH(C937,Water!$A$4:$A$47,0),), "")</f>
        <v/>
      </c>
    </row>
    <row r="938" spans="1:14">
      <c r="A938" t="s">
        <v>278</v>
      </c>
      <c r="B938" t="s">
        <v>1068</v>
      </c>
      <c r="C938" t="s">
        <v>1012</v>
      </c>
      <c r="D938" t="s">
        <v>300</v>
      </c>
      <c r="E938" t="s">
        <v>933</v>
      </c>
      <c r="F938" s="4">
        <v>0</v>
      </c>
      <c r="G938" s="4">
        <v>0</v>
      </c>
      <c r="H938" s="15" t="s">
        <v>825</v>
      </c>
      <c r="I938" s="15" t="s">
        <v>825</v>
      </c>
      <c r="J938" s="15" t="s">
        <v>825</v>
      </c>
      <c r="K938" s="15" t="s">
        <v>825</v>
      </c>
      <c r="L938" s="15" t="s">
        <v>825</v>
      </c>
      <c r="M938" s="8">
        <f t="shared" si="14"/>
        <v>0</v>
      </c>
      <c r="N938" t="str" cm="1">
        <f t="array" ref="N938">IFERROR(INDEX(Water!$C$4:$C$47,MATCH(C938,Water!$A$4:$A$47,0),), "")</f>
        <v>Meeting lead standards (Total) (water)</v>
      </c>
    </row>
    <row r="939" spans="1:14">
      <c r="A939" t="s">
        <v>278</v>
      </c>
      <c r="B939" t="s">
        <v>1069</v>
      </c>
      <c r="C939" t="s">
        <v>1014</v>
      </c>
      <c r="D939" t="s">
        <v>300</v>
      </c>
      <c r="E939" t="s">
        <v>933</v>
      </c>
      <c r="F939" s="4">
        <v>0</v>
      </c>
      <c r="G939" s="4">
        <v>0</v>
      </c>
      <c r="H939" s="15" t="s">
        <v>825</v>
      </c>
      <c r="I939" s="15" t="s">
        <v>825</v>
      </c>
      <c r="J939" s="15" t="s">
        <v>825</v>
      </c>
      <c r="K939" s="15" t="s">
        <v>825</v>
      </c>
      <c r="L939" s="15" t="s">
        <v>825</v>
      </c>
      <c r="M939" s="8">
        <f t="shared" si="14"/>
        <v>0</v>
      </c>
      <c r="N939" t="str" cm="1">
        <f t="array" ref="N939">IFERROR(INDEX(Water!$C$4:$C$47,MATCH(C939,Water!$A$4:$A$47,0),), "")</f>
        <v>Meeting lead standards (Total) (water)</v>
      </c>
    </row>
    <row r="940" spans="1:14">
      <c r="A940" t="s">
        <v>278</v>
      </c>
      <c r="B940" t="s">
        <v>1070</v>
      </c>
      <c r="C940" t="s">
        <v>1016</v>
      </c>
      <c r="D940" t="s">
        <v>300</v>
      </c>
      <c r="E940" t="s">
        <v>933</v>
      </c>
      <c r="F940" s="4">
        <v>0</v>
      </c>
      <c r="G940" s="4">
        <v>0</v>
      </c>
      <c r="H940" s="15" t="s">
        <v>825</v>
      </c>
      <c r="I940" s="15" t="s">
        <v>825</v>
      </c>
      <c r="J940" s="15" t="s">
        <v>825</v>
      </c>
      <c r="K940" s="15" t="s">
        <v>825</v>
      </c>
      <c r="L940" s="15" t="s">
        <v>825</v>
      </c>
      <c r="M940" s="8">
        <f t="shared" si="14"/>
        <v>0</v>
      </c>
      <c r="N940" t="str" cm="1">
        <f t="array" ref="N940">IFERROR(INDEX(Water!$C$4:$C$47,MATCH(C940,Water!$A$4:$A$47,0),), "")</f>
        <v>Meeting lead standards (Total) (water)</v>
      </c>
    </row>
    <row r="941" spans="1:14">
      <c r="A941" t="s">
        <v>278</v>
      </c>
      <c r="B941" t="s">
        <v>1071</v>
      </c>
      <c r="C941" t="s">
        <v>1018</v>
      </c>
      <c r="D941" t="s">
        <v>300</v>
      </c>
      <c r="E941" t="s">
        <v>933</v>
      </c>
      <c r="F941" s="4">
        <v>0</v>
      </c>
      <c r="G941" s="4">
        <v>0</v>
      </c>
      <c r="H941" s="15" t="s">
        <v>825</v>
      </c>
      <c r="I941" s="15" t="s">
        <v>825</v>
      </c>
      <c r="J941" s="15" t="s">
        <v>825</v>
      </c>
      <c r="K941" s="15" t="s">
        <v>825</v>
      </c>
      <c r="L941" s="15" t="s">
        <v>825</v>
      </c>
      <c r="M941" s="8">
        <f t="shared" si="14"/>
        <v>0</v>
      </c>
      <c r="N941" t="str" cm="1">
        <f t="array" ref="N941">IFERROR(INDEX(Water!$C$4:$C$47,MATCH(C941,Water!$A$4:$A$47,0),), "")</f>
        <v>Enhancing resilience to low probability high consequence events (water)</v>
      </c>
    </row>
    <row r="942" spans="1:14">
      <c r="A942" t="s">
        <v>278</v>
      </c>
      <c r="B942" t="s">
        <v>1072</v>
      </c>
      <c r="C942" t="s">
        <v>1020</v>
      </c>
      <c r="D942" t="s">
        <v>300</v>
      </c>
      <c r="E942" t="s">
        <v>933</v>
      </c>
      <c r="F942" s="4">
        <v>0</v>
      </c>
      <c r="G942" s="4">
        <v>0</v>
      </c>
      <c r="H942" s="15" t="s">
        <v>825</v>
      </c>
      <c r="I942" s="15" t="s">
        <v>825</v>
      </c>
      <c r="J942" s="15" t="s">
        <v>825</v>
      </c>
      <c r="K942" s="15" t="s">
        <v>825</v>
      </c>
      <c r="L942" s="15" t="s">
        <v>825</v>
      </c>
      <c r="M942" s="8">
        <f t="shared" si="14"/>
        <v>0</v>
      </c>
      <c r="N942" t="str" cm="1">
        <f t="array" ref="N942">IFERROR(INDEX(Water!$C$4:$C$47,MATCH(C942,Water!$A$4:$A$47,0),), "")</f>
        <v>Security - SEMD (water)</v>
      </c>
    </row>
    <row r="943" spans="1:14">
      <c r="A943" t="s">
        <v>278</v>
      </c>
      <c r="B943" t="s">
        <v>1073</v>
      </c>
      <c r="C943" t="s">
        <v>1022</v>
      </c>
      <c r="D943" t="s">
        <v>300</v>
      </c>
      <c r="E943" t="s">
        <v>933</v>
      </c>
      <c r="F943" s="4">
        <v>0</v>
      </c>
      <c r="G943" s="4">
        <v>0</v>
      </c>
      <c r="H943" s="15" t="s">
        <v>825</v>
      </c>
      <c r="I943" s="15" t="s">
        <v>825</v>
      </c>
      <c r="J943" s="15" t="s">
        <v>825</v>
      </c>
      <c r="K943" s="15" t="s">
        <v>825</v>
      </c>
      <c r="L943" s="15" t="s">
        <v>825</v>
      </c>
      <c r="M943" s="8">
        <f t="shared" si="14"/>
        <v>0</v>
      </c>
      <c r="N943" t="str" cm="1">
        <f t="array" ref="N943">IFERROR(INDEX(Water!$C$4:$C$47,MATCH(C943,Water!$A$4:$A$47,0),), "")</f>
        <v>Security - Non-SEMD (water)</v>
      </c>
    </row>
    <row r="944" spans="1:14">
      <c r="A944" t="s">
        <v>278</v>
      </c>
      <c r="B944" t="s">
        <v>1074</v>
      </c>
      <c r="C944" t="s">
        <v>1024</v>
      </c>
      <c r="D944" t="s">
        <v>300</v>
      </c>
      <c r="E944" t="s">
        <v>933</v>
      </c>
      <c r="F944" s="4">
        <v>0</v>
      </c>
      <c r="G944" s="4">
        <v>0</v>
      </c>
      <c r="H944" s="15" t="s">
        <v>825</v>
      </c>
      <c r="I944" s="15" t="s">
        <v>825</v>
      </c>
      <c r="J944" s="15" t="s">
        <v>825</v>
      </c>
      <c r="K944" s="15" t="s">
        <v>825</v>
      </c>
      <c r="L944" s="15" t="s">
        <v>825</v>
      </c>
      <c r="M944" s="8">
        <f t="shared" si="14"/>
        <v>0</v>
      </c>
      <c r="N944" t="str" cm="1">
        <f t="array" ref="N944">IFERROR(INDEX(Water!$C$4:$C$47,MATCH(C944,Water!$A$4:$A$47,0),), "")</f>
        <v>N/A</v>
      </c>
    </row>
    <row r="945" spans="1:14">
      <c r="A945" t="s">
        <v>278</v>
      </c>
      <c r="B945" t="s">
        <v>1075</v>
      </c>
      <c r="C945" t="s">
        <v>1076</v>
      </c>
      <c r="D945" t="s">
        <v>300</v>
      </c>
      <c r="E945" t="s">
        <v>933</v>
      </c>
      <c r="F945" s="4">
        <v>0</v>
      </c>
      <c r="G945" s="4">
        <v>0</v>
      </c>
      <c r="H945" s="15" t="s">
        <v>825</v>
      </c>
      <c r="I945" s="15" t="s">
        <v>825</v>
      </c>
      <c r="J945" s="15" t="s">
        <v>825</v>
      </c>
      <c r="K945" s="15" t="s">
        <v>825</v>
      </c>
      <c r="L945" s="15" t="s">
        <v>825</v>
      </c>
      <c r="M945" s="8">
        <f t="shared" si="14"/>
        <v>0</v>
      </c>
      <c r="N945" t="str" cm="1">
        <f t="array" ref="N945">IFERROR(INDEX(Water!$C$4:$C$47,MATCH(C945,Water!$A$4:$A$47,0),), "")</f>
        <v/>
      </c>
    </row>
    <row r="946" spans="1:14">
      <c r="A946" t="s">
        <v>278</v>
      </c>
      <c r="B946" t="s">
        <v>1077</v>
      </c>
      <c r="C946" t="s">
        <v>1078</v>
      </c>
      <c r="D946" t="s">
        <v>300</v>
      </c>
      <c r="E946" t="s">
        <v>933</v>
      </c>
      <c r="F946" s="4">
        <v>0</v>
      </c>
      <c r="G946" s="4">
        <v>0</v>
      </c>
      <c r="H946" s="15" t="s">
        <v>825</v>
      </c>
      <c r="I946" s="15" t="s">
        <v>825</v>
      </c>
      <c r="J946" s="15" t="s">
        <v>825</v>
      </c>
      <c r="K946" s="15" t="s">
        <v>825</v>
      </c>
      <c r="L946" s="15" t="s">
        <v>825</v>
      </c>
      <c r="M946" s="8">
        <f t="shared" si="14"/>
        <v>0</v>
      </c>
      <c r="N946" t="str" cm="1">
        <f t="array" ref="N946">IFERROR(INDEX(Water!$C$4:$C$47,MATCH(C946,Water!$A$4:$A$47,0),), "")</f>
        <v/>
      </c>
    </row>
    <row r="947" spans="1:14">
      <c r="A947" t="s">
        <v>278</v>
      </c>
      <c r="B947" t="s">
        <v>1079</v>
      </c>
      <c r="C947" t="s">
        <v>1080</v>
      </c>
      <c r="D947" t="s">
        <v>300</v>
      </c>
      <c r="E947" t="s">
        <v>933</v>
      </c>
      <c r="F947" s="4">
        <v>0</v>
      </c>
      <c r="G947" s="4">
        <v>0</v>
      </c>
      <c r="H947" s="15" t="s">
        <v>825</v>
      </c>
      <c r="I947" s="15" t="s">
        <v>825</v>
      </c>
      <c r="J947" s="15" t="s">
        <v>825</v>
      </c>
      <c r="K947" s="15" t="s">
        <v>825</v>
      </c>
      <c r="L947" s="15" t="s">
        <v>825</v>
      </c>
      <c r="M947" s="8">
        <f t="shared" si="14"/>
        <v>0</v>
      </c>
      <c r="N947" t="str" cm="1">
        <f t="array" ref="N947">IFERROR(INDEX(Water!$C$4:$C$47,MATCH(C947,Water!$A$4:$A$47,0),), "")</f>
        <v/>
      </c>
    </row>
    <row r="948" spans="1:14">
      <c r="A948" t="s">
        <v>278</v>
      </c>
      <c r="B948" t="s">
        <v>1081</v>
      </c>
      <c r="C948" t="s">
        <v>1082</v>
      </c>
      <c r="D948" t="s">
        <v>300</v>
      </c>
      <c r="E948" t="s">
        <v>933</v>
      </c>
      <c r="F948" s="4">
        <v>0</v>
      </c>
      <c r="G948" s="4">
        <v>0</v>
      </c>
      <c r="H948" s="15" t="s">
        <v>825</v>
      </c>
      <c r="I948" s="15" t="s">
        <v>825</v>
      </c>
      <c r="J948" s="15" t="s">
        <v>825</v>
      </c>
      <c r="K948" s="15" t="s">
        <v>825</v>
      </c>
      <c r="L948" s="15" t="s">
        <v>825</v>
      </c>
      <c r="M948" s="8">
        <f t="shared" si="14"/>
        <v>0</v>
      </c>
      <c r="N948" t="str" cm="1">
        <f t="array" ref="N948">IFERROR(INDEX(Water!$C$4:$C$47,MATCH(C948,Water!$A$4:$A$47,0),), "")</f>
        <v/>
      </c>
    </row>
    <row r="949" spans="1:14">
      <c r="A949" t="s">
        <v>278</v>
      </c>
      <c r="B949" t="s">
        <v>1083</v>
      </c>
      <c r="C949" t="s">
        <v>1084</v>
      </c>
      <c r="D949" t="s">
        <v>300</v>
      </c>
      <c r="E949" t="s">
        <v>933</v>
      </c>
      <c r="F949" s="4">
        <v>0</v>
      </c>
      <c r="G949" s="4">
        <v>0</v>
      </c>
      <c r="H949" s="15" t="s">
        <v>825</v>
      </c>
      <c r="I949" s="15" t="s">
        <v>825</v>
      </c>
      <c r="J949" s="15" t="s">
        <v>825</v>
      </c>
      <c r="K949" s="15" t="s">
        <v>825</v>
      </c>
      <c r="L949" s="15" t="s">
        <v>825</v>
      </c>
      <c r="M949" s="8">
        <f t="shared" si="14"/>
        <v>0</v>
      </c>
      <c r="N949" t="str" cm="1">
        <f t="array" ref="N949">IFERROR(INDEX(Water!$C$4:$C$47,MATCH(C949,Water!$A$4:$A$47,0),), "")</f>
        <v/>
      </c>
    </row>
    <row r="950" spans="1:14">
      <c r="A950" t="s">
        <v>278</v>
      </c>
      <c r="B950" t="s">
        <v>1085</v>
      </c>
      <c r="C950" t="s">
        <v>1086</v>
      </c>
      <c r="D950" t="s">
        <v>300</v>
      </c>
      <c r="E950" t="s">
        <v>933</v>
      </c>
      <c r="F950" s="4">
        <v>0</v>
      </c>
      <c r="G950" s="4">
        <v>0</v>
      </c>
      <c r="H950" s="15" t="s">
        <v>825</v>
      </c>
      <c r="I950" s="15" t="s">
        <v>825</v>
      </c>
      <c r="J950" s="15" t="s">
        <v>825</v>
      </c>
      <c r="K950" s="15" t="s">
        <v>825</v>
      </c>
      <c r="L950" s="15" t="s">
        <v>825</v>
      </c>
      <c r="M950" s="8">
        <f t="shared" si="14"/>
        <v>0</v>
      </c>
      <c r="N950" t="str" cm="1">
        <f t="array" ref="N950">IFERROR(INDEX(Water!$C$4:$C$47,MATCH(C950,Water!$A$4:$A$47,0),), "")</f>
        <v/>
      </c>
    </row>
    <row r="951" spans="1:14">
      <c r="A951" t="s">
        <v>278</v>
      </c>
      <c r="B951" t="s">
        <v>1087</v>
      </c>
      <c r="C951" t="s">
        <v>1088</v>
      </c>
      <c r="D951" t="s">
        <v>300</v>
      </c>
      <c r="E951" t="s">
        <v>933</v>
      </c>
      <c r="F951" s="4">
        <v>0</v>
      </c>
      <c r="G951" s="4">
        <v>0</v>
      </c>
      <c r="H951" s="15" t="s">
        <v>825</v>
      </c>
      <c r="I951" s="15" t="s">
        <v>825</v>
      </c>
      <c r="J951" s="15" t="s">
        <v>825</v>
      </c>
      <c r="K951" s="15" t="s">
        <v>825</v>
      </c>
      <c r="L951" s="15" t="s">
        <v>825</v>
      </c>
      <c r="M951" s="8">
        <f t="shared" si="14"/>
        <v>0</v>
      </c>
      <c r="N951" t="str" cm="1">
        <f t="array" ref="N951">IFERROR(INDEX(Water!$C$4:$C$47,MATCH(C951,Water!$A$4:$A$47,0),), "")</f>
        <v/>
      </c>
    </row>
    <row r="952" spans="1:14">
      <c r="A952" t="s">
        <v>278</v>
      </c>
      <c r="B952" t="s">
        <v>1089</v>
      </c>
      <c r="C952" t="s">
        <v>1090</v>
      </c>
      <c r="D952" t="s">
        <v>300</v>
      </c>
      <c r="E952" t="s">
        <v>933</v>
      </c>
      <c r="F952" s="4">
        <v>0</v>
      </c>
      <c r="G952" s="4">
        <v>0</v>
      </c>
      <c r="H952" s="15" t="s">
        <v>825</v>
      </c>
      <c r="I952" s="15" t="s">
        <v>825</v>
      </c>
      <c r="J952" s="15" t="s">
        <v>825</v>
      </c>
      <c r="K952" s="15" t="s">
        <v>825</v>
      </c>
      <c r="L952" s="15" t="s">
        <v>825</v>
      </c>
      <c r="M952" s="8">
        <f t="shared" si="14"/>
        <v>0</v>
      </c>
      <c r="N952" t="str" cm="1">
        <f t="array" ref="N952">IFERROR(INDEX(Water!$C$4:$C$47,MATCH(C952,Water!$A$4:$A$47,0),), "")</f>
        <v/>
      </c>
    </row>
    <row r="953" spans="1:14">
      <c r="A953" t="s">
        <v>278</v>
      </c>
      <c r="B953" t="s">
        <v>1091</v>
      </c>
      <c r="C953" t="s">
        <v>1092</v>
      </c>
      <c r="D953" t="s">
        <v>300</v>
      </c>
      <c r="E953" t="s">
        <v>933</v>
      </c>
      <c r="F953" s="4">
        <v>0</v>
      </c>
      <c r="G953" s="4">
        <v>0</v>
      </c>
      <c r="H953" s="15" t="s">
        <v>825</v>
      </c>
      <c r="I953" s="15" t="s">
        <v>825</v>
      </c>
      <c r="J953" s="15" t="s">
        <v>825</v>
      </c>
      <c r="K953" s="15" t="s">
        <v>825</v>
      </c>
      <c r="L953" s="15" t="s">
        <v>825</v>
      </c>
      <c r="M953" s="8">
        <f t="shared" si="14"/>
        <v>0</v>
      </c>
      <c r="N953" t="str" cm="1">
        <f t="array" ref="N953">IFERROR(INDEX(Water!$C$4:$C$47,MATCH(C953,Water!$A$4:$A$47,0),), "")</f>
        <v/>
      </c>
    </row>
    <row r="954" spans="1:14">
      <c r="A954" t="s">
        <v>278</v>
      </c>
      <c r="B954" t="s">
        <v>1093</v>
      </c>
      <c r="C954" t="s">
        <v>1094</v>
      </c>
      <c r="D954" t="s">
        <v>300</v>
      </c>
      <c r="E954" t="s">
        <v>933</v>
      </c>
      <c r="F954" s="4">
        <v>0</v>
      </c>
      <c r="G954" s="4">
        <v>0</v>
      </c>
      <c r="H954" s="4" t="s">
        <v>825</v>
      </c>
      <c r="I954" s="4" t="s">
        <v>825</v>
      </c>
      <c r="J954" s="4" t="s">
        <v>825</v>
      </c>
      <c r="K954" s="4" t="s">
        <v>825</v>
      </c>
      <c r="L954" s="4" t="s">
        <v>825</v>
      </c>
      <c r="M954" s="8">
        <f t="shared" si="14"/>
        <v>0</v>
      </c>
      <c r="N954" t="str" cm="1">
        <f t="array" ref="N954">IFERROR(INDEX(Water!$C$4:$C$47,MATCH(C954,Water!$A$4:$A$47,0),), "")</f>
        <v/>
      </c>
    </row>
    <row r="955" spans="1:14">
      <c r="A955" t="s">
        <v>278</v>
      </c>
      <c r="B955" t="s">
        <v>1095</v>
      </c>
      <c r="C955" t="s">
        <v>1096</v>
      </c>
      <c r="D955" t="s">
        <v>300</v>
      </c>
      <c r="E955" t="s">
        <v>933</v>
      </c>
      <c r="F955" s="4">
        <v>0</v>
      </c>
      <c r="G955" s="4">
        <v>0</v>
      </c>
      <c r="H955" s="4" t="s">
        <v>825</v>
      </c>
      <c r="I955" s="4" t="s">
        <v>825</v>
      </c>
      <c r="J955" s="4" t="s">
        <v>825</v>
      </c>
      <c r="K955" s="4" t="s">
        <v>825</v>
      </c>
      <c r="L955" s="4" t="s">
        <v>825</v>
      </c>
      <c r="M955" s="8">
        <f t="shared" si="14"/>
        <v>0</v>
      </c>
      <c r="N955" t="str" cm="1">
        <f t="array" ref="N955">IFERROR(INDEX(Water!$C$4:$C$47,MATCH(C955,Water!$A$4:$A$47,0),), "")</f>
        <v/>
      </c>
    </row>
    <row r="956" spans="1:14">
      <c r="A956" t="s">
        <v>278</v>
      </c>
      <c r="B956" t="s">
        <v>1097</v>
      </c>
      <c r="C956" t="s">
        <v>1098</v>
      </c>
      <c r="D956" t="s">
        <v>300</v>
      </c>
      <c r="E956" t="s">
        <v>933</v>
      </c>
      <c r="F956" s="4">
        <v>2.6431787399833162</v>
      </c>
      <c r="G956" s="4">
        <v>21.418905092863305</v>
      </c>
      <c r="H956" s="4" t="s">
        <v>825</v>
      </c>
      <c r="I956" s="4" t="s">
        <v>825</v>
      </c>
      <c r="J956" s="4" t="s">
        <v>825</v>
      </c>
      <c r="K956" s="4" t="s">
        <v>825</v>
      </c>
      <c r="L956" s="4" t="s">
        <v>825</v>
      </c>
      <c r="M956" s="8">
        <f t="shared" si="14"/>
        <v>21.418905092863305</v>
      </c>
      <c r="N956" t="str" cm="1">
        <f t="array" ref="N956">IFERROR(INDEX(Water!$C$4:$C$47,MATCH(C956,Water!$A$4:$A$47,0),), "")</f>
        <v/>
      </c>
    </row>
    <row r="957" spans="1:14">
      <c r="A957" t="s">
        <v>278</v>
      </c>
      <c r="B957" t="s">
        <v>1099</v>
      </c>
      <c r="C957" t="s">
        <v>936</v>
      </c>
      <c r="D957" t="s">
        <v>300</v>
      </c>
      <c r="E957" t="s">
        <v>933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8">
        <f t="shared" si="14"/>
        <v>0</v>
      </c>
      <c r="N957" t="str" cm="1">
        <f t="array" ref="N957">IFERROR(INDEX(Water!$C$4:$C$47,MATCH(C957,Water!$A$4:$A$47,0),), "")</f>
        <v>Ecological improvements at abstractions (water)</v>
      </c>
    </row>
    <row r="958" spans="1:14">
      <c r="A958" t="s">
        <v>278</v>
      </c>
      <c r="B958" t="s">
        <v>1100</v>
      </c>
      <c r="C958" t="s">
        <v>938</v>
      </c>
      <c r="D958" t="s">
        <v>300</v>
      </c>
      <c r="E958" t="s">
        <v>933</v>
      </c>
      <c r="F958" s="4">
        <v>0</v>
      </c>
      <c r="G958" s="4">
        <v>0</v>
      </c>
      <c r="H958" s="4">
        <v>0</v>
      </c>
      <c r="I958" s="4">
        <v>0</v>
      </c>
      <c r="J958" s="4">
        <v>0</v>
      </c>
      <c r="K958" s="4">
        <v>0</v>
      </c>
      <c r="L958" s="4">
        <v>0</v>
      </c>
      <c r="M958" s="8">
        <f t="shared" si="14"/>
        <v>0</v>
      </c>
      <c r="N958" t="str" cm="1">
        <f t="array" ref="N958">IFERROR(INDEX(Water!$C$4:$C$47,MATCH(C958,Water!$A$4:$A$47,0),), "")</f>
        <v>Eels Regulations (measures at intakes) (water)</v>
      </c>
    </row>
    <row r="959" spans="1:14">
      <c r="A959" t="s">
        <v>278</v>
      </c>
      <c r="B959" t="s">
        <v>1101</v>
      </c>
      <c r="C959" t="s">
        <v>940</v>
      </c>
      <c r="D959" t="s">
        <v>300</v>
      </c>
      <c r="E959" t="s">
        <v>933</v>
      </c>
      <c r="F959" s="4">
        <v>0</v>
      </c>
      <c r="G959" s="4">
        <v>0</v>
      </c>
      <c r="H959" s="4">
        <v>0</v>
      </c>
      <c r="I959" s="4">
        <v>0</v>
      </c>
      <c r="J959" s="4">
        <v>0</v>
      </c>
      <c r="K959" s="4">
        <v>0</v>
      </c>
      <c r="L959" s="4">
        <v>0</v>
      </c>
      <c r="M959" s="8">
        <f t="shared" si="14"/>
        <v>0</v>
      </c>
      <c r="N959" t="str" cm="1">
        <f t="array" ref="N959">IFERROR(INDEX(Water!$C$4:$C$47,MATCH(C959,Water!$A$4:$A$47,0),), "")</f>
        <v>Eels Regulations (measures at intakes) (water)</v>
      </c>
    </row>
    <row r="960" spans="1:14">
      <c r="A960" t="s">
        <v>278</v>
      </c>
      <c r="B960" t="s">
        <v>1102</v>
      </c>
      <c r="C960" t="s">
        <v>942</v>
      </c>
      <c r="D960" t="s">
        <v>300</v>
      </c>
      <c r="E960" t="s">
        <v>933</v>
      </c>
      <c r="F960" s="4">
        <v>0</v>
      </c>
      <c r="G960" s="4">
        <v>0</v>
      </c>
      <c r="H960" s="4">
        <v>0</v>
      </c>
      <c r="I960" s="4">
        <v>0</v>
      </c>
      <c r="J960" s="4">
        <v>0</v>
      </c>
      <c r="K960" s="4">
        <v>0</v>
      </c>
      <c r="L960" s="4">
        <v>0</v>
      </c>
      <c r="M960" s="8">
        <f t="shared" ref="M960:M1022" si="15">SUM(G960)</f>
        <v>0</v>
      </c>
      <c r="N960" t="str" cm="1">
        <f t="array" ref="N960">IFERROR(INDEX(Water!$C$4:$C$47,MATCH(C960,Water!$A$4:$A$47,0),), "")</f>
        <v>Invasive Non Native Species (water)</v>
      </c>
    </row>
    <row r="961" spans="1:14">
      <c r="A961" t="s">
        <v>278</v>
      </c>
      <c r="B961" t="s">
        <v>1103</v>
      </c>
      <c r="C961" t="s">
        <v>944</v>
      </c>
      <c r="D961" t="s">
        <v>300</v>
      </c>
      <c r="E961" t="s">
        <v>933</v>
      </c>
      <c r="F961" s="4">
        <v>0</v>
      </c>
      <c r="G961" s="4">
        <v>0</v>
      </c>
      <c r="H961" s="4">
        <v>0</v>
      </c>
      <c r="I961" s="4">
        <v>0</v>
      </c>
      <c r="J961" s="4">
        <v>0</v>
      </c>
      <c r="K961" s="4">
        <v>0</v>
      </c>
      <c r="L961" s="4">
        <v>0</v>
      </c>
      <c r="M961" s="8">
        <f t="shared" si="15"/>
        <v>0</v>
      </c>
      <c r="N961" t="str" cm="1">
        <f t="array" ref="N961">IFERROR(INDEX(Water!$C$4:$C$47,MATCH(C961,Water!$A$4:$A$47,0),), "")</f>
        <v>Drinking Water Protected Areas (schemes) (water)</v>
      </c>
    </row>
    <row r="962" spans="1:14">
      <c r="A962" t="s">
        <v>278</v>
      </c>
      <c r="B962" t="s">
        <v>1104</v>
      </c>
      <c r="C962" t="s">
        <v>946</v>
      </c>
      <c r="D962" t="s">
        <v>300</v>
      </c>
      <c r="E962" t="s">
        <v>933</v>
      </c>
      <c r="F962" s="4">
        <v>0</v>
      </c>
      <c r="G962" s="4">
        <v>0</v>
      </c>
      <c r="H962" s="4">
        <v>0</v>
      </c>
      <c r="I962" s="4">
        <v>0</v>
      </c>
      <c r="J962" s="4">
        <v>0</v>
      </c>
      <c r="K962" s="4">
        <v>0</v>
      </c>
      <c r="L962" s="4">
        <v>0</v>
      </c>
      <c r="M962" s="8">
        <f t="shared" si="15"/>
        <v>0</v>
      </c>
      <c r="N962" t="str" cm="1">
        <f t="array" ref="N962">IFERROR(INDEX(Water!$C$4:$C$47,MATCH(C962,Water!$A$4:$A$47,0),), "")</f>
        <v>Water Framework Directive measure (water)</v>
      </c>
    </row>
    <row r="963" spans="1:14">
      <c r="A963" t="s">
        <v>278</v>
      </c>
      <c r="B963" t="s">
        <v>1105</v>
      </c>
      <c r="C963" t="s">
        <v>948</v>
      </c>
      <c r="D963" t="s">
        <v>300</v>
      </c>
      <c r="E963" t="s">
        <v>933</v>
      </c>
      <c r="F963" s="4">
        <v>0</v>
      </c>
      <c r="G963" s="4">
        <v>0</v>
      </c>
      <c r="H963" s="4">
        <v>0</v>
      </c>
      <c r="I963" s="4">
        <v>0</v>
      </c>
      <c r="J963" s="4">
        <v>0</v>
      </c>
      <c r="K963" s="4">
        <v>0</v>
      </c>
      <c r="L963" s="4">
        <v>0</v>
      </c>
      <c r="M963" s="8">
        <f t="shared" si="15"/>
        <v>0</v>
      </c>
      <c r="N963" t="str" cm="1">
        <f t="array" ref="N963">IFERROR(INDEX(Water!$C$4:$C$47,MATCH(C963,Water!$A$4:$A$47,0),), "")</f>
        <v>Ecological improvements at abstractions (water)</v>
      </c>
    </row>
    <row r="964" spans="1:14">
      <c r="A964" t="s">
        <v>278</v>
      </c>
      <c r="B964" t="s">
        <v>1106</v>
      </c>
      <c r="C964" t="s">
        <v>950</v>
      </c>
      <c r="D964" t="s">
        <v>300</v>
      </c>
      <c r="E964" t="s">
        <v>933</v>
      </c>
      <c r="F964" s="4">
        <v>0</v>
      </c>
      <c r="G964" s="4">
        <v>0</v>
      </c>
      <c r="H964" s="4">
        <v>0</v>
      </c>
      <c r="I964" s="4">
        <v>0</v>
      </c>
      <c r="J964" s="4">
        <v>0</v>
      </c>
      <c r="K964" s="4">
        <v>0</v>
      </c>
      <c r="L964" s="4">
        <v>0</v>
      </c>
      <c r="M964" s="8">
        <f t="shared" si="15"/>
        <v>0</v>
      </c>
      <c r="N964" t="str" cm="1">
        <f t="array" ref="N964">IFERROR(INDEX(Water!$C$4:$C$47,MATCH(C964,Water!$A$4:$A$47,0),), "")</f>
        <v>N/A</v>
      </c>
    </row>
    <row r="965" spans="1:14">
      <c r="A965" t="s">
        <v>278</v>
      </c>
      <c r="B965" t="s">
        <v>1107</v>
      </c>
      <c r="C965" t="s">
        <v>952</v>
      </c>
      <c r="D965" t="s">
        <v>300</v>
      </c>
      <c r="E965" t="s">
        <v>933</v>
      </c>
      <c r="F965" s="4">
        <v>0</v>
      </c>
      <c r="G965" s="4">
        <v>0</v>
      </c>
      <c r="H965" s="4">
        <v>0</v>
      </c>
      <c r="I965" s="4">
        <v>0</v>
      </c>
      <c r="J965" s="4">
        <v>0</v>
      </c>
      <c r="K965" s="4">
        <v>0</v>
      </c>
      <c r="L965" s="4">
        <v>0</v>
      </c>
      <c r="M965" s="8">
        <f t="shared" si="15"/>
        <v>0</v>
      </c>
      <c r="N965" t="str" cm="1">
        <f t="array" ref="N965">IFERROR(INDEX(Water!$C$4:$C$47,MATCH(C965,Water!$A$4:$A$47,0),), "")</f>
        <v>N/A</v>
      </c>
    </row>
    <row r="966" spans="1:14">
      <c r="A966" t="s">
        <v>278</v>
      </c>
      <c r="B966" t="s">
        <v>1108</v>
      </c>
      <c r="C966" t="s">
        <v>954</v>
      </c>
      <c r="D966" t="s">
        <v>300</v>
      </c>
      <c r="E966" t="s">
        <v>933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0</v>
      </c>
      <c r="L966" s="4">
        <v>0</v>
      </c>
      <c r="M966" s="8">
        <f t="shared" si="15"/>
        <v>0</v>
      </c>
      <c r="N966" t="str" cm="1">
        <f t="array" ref="N966">IFERROR(INDEX(Water!$C$4:$C$47,MATCH(C966,Water!$A$4:$A$47,0),), "")</f>
        <v>Ignore as captured under 'Investigations total'</v>
      </c>
    </row>
    <row r="967" spans="1:14">
      <c r="A967" t="s">
        <v>278</v>
      </c>
      <c r="B967" t="s">
        <v>1109</v>
      </c>
      <c r="C967" t="s">
        <v>956</v>
      </c>
      <c r="D967" t="s">
        <v>300</v>
      </c>
      <c r="E967" t="s">
        <v>933</v>
      </c>
      <c r="F967" s="4">
        <v>0</v>
      </c>
      <c r="G967" s="4">
        <v>0</v>
      </c>
      <c r="H967" s="4">
        <v>0</v>
      </c>
      <c r="I967" s="4">
        <v>0</v>
      </c>
      <c r="J967" s="4">
        <v>0</v>
      </c>
      <c r="K967" s="4">
        <v>0</v>
      </c>
      <c r="L967" s="4">
        <v>0</v>
      </c>
      <c r="M967" s="8">
        <f t="shared" si="15"/>
        <v>0</v>
      </c>
      <c r="N967" t="str" cm="1">
        <f t="array" ref="N967">IFERROR(INDEX(Water!$C$4:$C$47,MATCH(C967,Water!$A$4:$A$47,0),), "")</f>
        <v>Ignore as captured under 'Investigations total'</v>
      </c>
    </row>
    <row r="968" spans="1:14">
      <c r="A968" t="s">
        <v>278</v>
      </c>
      <c r="B968" t="s">
        <v>1110</v>
      </c>
      <c r="C968" t="s">
        <v>958</v>
      </c>
      <c r="D968" t="s">
        <v>300</v>
      </c>
      <c r="E968" t="s">
        <v>933</v>
      </c>
      <c r="F968" s="4">
        <v>0</v>
      </c>
      <c r="G968" s="4">
        <v>0</v>
      </c>
      <c r="H968" s="4">
        <v>0</v>
      </c>
      <c r="I968" s="4">
        <v>0</v>
      </c>
      <c r="J968" s="4">
        <v>0</v>
      </c>
      <c r="K968" s="4">
        <v>0</v>
      </c>
      <c r="L968" s="4">
        <v>0</v>
      </c>
      <c r="M968" s="8">
        <f t="shared" si="15"/>
        <v>0</v>
      </c>
      <c r="N968" t="str" cm="1">
        <f t="array" ref="N968">IFERROR(INDEX(Water!$C$4:$C$47,MATCH(C968,Water!$A$4:$A$47,0),), "")</f>
        <v>Ignore as captured under 'Investigations total'</v>
      </c>
    </row>
    <row r="969" spans="1:14">
      <c r="A969" t="s">
        <v>278</v>
      </c>
      <c r="B969" t="s">
        <v>1111</v>
      </c>
      <c r="C969" t="s">
        <v>960</v>
      </c>
      <c r="D969" t="s">
        <v>300</v>
      </c>
      <c r="E969" t="s">
        <v>933</v>
      </c>
      <c r="F969" s="4">
        <v>0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0</v>
      </c>
      <c r="M969" s="8">
        <f t="shared" si="15"/>
        <v>0</v>
      </c>
      <c r="N969" t="str" cm="1">
        <f t="array" ref="N969">IFERROR(INDEX(Water!$C$4:$C$47,MATCH(C969,Water!$A$4:$A$47,0),), "")</f>
        <v>Investigations (water)</v>
      </c>
    </row>
    <row r="970" spans="1:14">
      <c r="A970" t="s">
        <v>278</v>
      </c>
      <c r="B970" t="s">
        <v>1112</v>
      </c>
      <c r="C970" t="s">
        <v>962</v>
      </c>
      <c r="D970" t="s">
        <v>300</v>
      </c>
      <c r="E970" t="s">
        <v>933</v>
      </c>
      <c r="F970" s="4">
        <v>0</v>
      </c>
      <c r="G970" s="4">
        <v>0</v>
      </c>
      <c r="H970" s="4">
        <v>0</v>
      </c>
      <c r="I970" s="4">
        <v>0</v>
      </c>
      <c r="J970" s="4">
        <v>0</v>
      </c>
      <c r="K970" s="4">
        <v>0</v>
      </c>
      <c r="L970" s="4">
        <v>0</v>
      </c>
      <c r="M970" s="8">
        <f t="shared" si="15"/>
        <v>0</v>
      </c>
      <c r="N970" t="str" cm="1">
        <f t="array" ref="N970">IFERROR(INDEX(Water!$C$4:$C$47,MATCH(C970,Water!$A$4:$A$47,0),), "")</f>
        <v/>
      </c>
    </row>
    <row r="971" spans="1:14">
      <c r="A971" t="s">
        <v>278</v>
      </c>
      <c r="B971" t="s">
        <v>1113</v>
      </c>
      <c r="C971" t="s">
        <v>964</v>
      </c>
      <c r="D971" t="s">
        <v>300</v>
      </c>
      <c r="E971" t="s">
        <v>933</v>
      </c>
      <c r="F971" s="4">
        <v>0</v>
      </c>
      <c r="G971" s="4">
        <v>0</v>
      </c>
      <c r="H971" s="4">
        <v>0</v>
      </c>
      <c r="I971" s="4">
        <v>0</v>
      </c>
      <c r="J971" s="4">
        <v>0</v>
      </c>
      <c r="K971" s="4">
        <v>0</v>
      </c>
      <c r="L971" s="4">
        <v>0</v>
      </c>
      <c r="M971" s="8">
        <f t="shared" si="15"/>
        <v>0</v>
      </c>
      <c r="N971" t="str" cm="1">
        <f t="array" ref="N971">IFERROR(INDEX(Water!$C$4:$C$47,MATCH(C971,Water!$A$4:$A$47,0),), "")</f>
        <v>Supply-side improvements delivering benefits in 2020-2025 (water)</v>
      </c>
    </row>
    <row r="972" spans="1:14">
      <c r="A972" t="s">
        <v>278</v>
      </c>
      <c r="B972" t="s">
        <v>1114</v>
      </c>
      <c r="C972" t="s">
        <v>966</v>
      </c>
      <c r="D972" t="s">
        <v>300</v>
      </c>
      <c r="E972" t="s">
        <v>933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8">
        <f t="shared" si="15"/>
        <v>0</v>
      </c>
      <c r="N972" t="str" cm="1">
        <f t="array" ref="N972">IFERROR(INDEX(Water!$C$4:$C$47,MATCH(C972,Water!$A$4:$A$47,0),), "")</f>
        <v>Demand-side improvements delivering benefits in 2020-2025 (excl leakage and metering) (water)</v>
      </c>
    </row>
    <row r="973" spans="1:14">
      <c r="A973" t="s">
        <v>278</v>
      </c>
      <c r="B973" t="s">
        <v>1115</v>
      </c>
      <c r="C973" t="s">
        <v>968</v>
      </c>
      <c r="D973" t="s">
        <v>300</v>
      </c>
      <c r="E973" t="s">
        <v>933</v>
      </c>
      <c r="F973" s="4">
        <v>0</v>
      </c>
      <c r="G973" s="4">
        <v>0</v>
      </c>
      <c r="H973" s="4">
        <v>0</v>
      </c>
      <c r="I973" s="4">
        <v>0</v>
      </c>
      <c r="J973" s="4">
        <v>0</v>
      </c>
      <c r="K973" s="4">
        <v>0</v>
      </c>
      <c r="L973" s="4">
        <v>0</v>
      </c>
      <c r="M973" s="8">
        <f t="shared" si="15"/>
        <v>0</v>
      </c>
      <c r="N973" t="str" cm="1">
        <f t="array" ref="N973">IFERROR(INDEX(Water!$C$4:$C$47,MATCH(C973,Water!$A$4:$A$47,0),), "")</f>
        <v>Leakage improvements delivering benefits in 2020-2025 (water)</v>
      </c>
    </row>
    <row r="974" spans="1:14">
      <c r="A974" t="s">
        <v>278</v>
      </c>
      <c r="B974" t="s">
        <v>1116</v>
      </c>
      <c r="C974" t="s">
        <v>970</v>
      </c>
      <c r="D974" t="s">
        <v>300</v>
      </c>
      <c r="E974" t="s">
        <v>933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8">
        <f t="shared" si="15"/>
        <v>0</v>
      </c>
      <c r="N974" t="str" cm="1">
        <f t="array" ref="N974">IFERROR(INDEX(Water!$C$4:$C$47,MATCH(C974,Water!$A$4:$A$47,0),), "")</f>
        <v>Internal interconnectors delivering benefits in 2020-2025 (water)</v>
      </c>
    </row>
    <row r="975" spans="1:14">
      <c r="A975" t="s">
        <v>278</v>
      </c>
      <c r="B975" t="s">
        <v>1117</v>
      </c>
      <c r="C975" t="s">
        <v>972</v>
      </c>
      <c r="D975" t="s">
        <v>300</v>
      </c>
      <c r="E975" t="s">
        <v>933</v>
      </c>
      <c r="F975" s="4">
        <v>0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0</v>
      </c>
      <c r="M975" s="8">
        <f t="shared" si="15"/>
        <v>0</v>
      </c>
      <c r="N975" t="str" cm="1">
        <f t="array" ref="N975">IFERROR(INDEX(Water!$C$4:$C$47,MATCH(C975,Water!$A$4:$A$47,0),), "")</f>
        <v>Supply demand balance improvements delivering benefits starting from 2026 (water)</v>
      </c>
    </row>
    <row r="976" spans="1:14">
      <c r="A976" t="s">
        <v>278</v>
      </c>
      <c r="B976" t="s">
        <v>1118</v>
      </c>
      <c r="C976" t="s">
        <v>976</v>
      </c>
      <c r="D976" t="s">
        <v>300</v>
      </c>
      <c r="E976" t="s">
        <v>933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0</v>
      </c>
      <c r="M976" s="8">
        <f t="shared" si="15"/>
        <v>0</v>
      </c>
      <c r="N976" t="str" cm="1">
        <f t="array" ref="N976">IFERROR(INDEX(Water!$C$4:$C$47,MATCH(C976,Water!$A$4:$A$47,0),), "")</f>
        <v/>
      </c>
    </row>
    <row r="977" spans="1:14">
      <c r="A977" t="s">
        <v>278</v>
      </c>
      <c r="B977" t="s">
        <v>1119</v>
      </c>
      <c r="C977" t="s">
        <v>978</v>
      </c>
      <c r="D977" t="s">
        <v>300</v>
      </c>
      <c r="E977" t="s">
        <v>933</v>
      </c>
      <c r="F977" s="4">
        <v>0</v>
      </c>
      <c r="G977" s="4">
        <v>0</v>
      </c>
      <c r="H977" s="4">
        <v>0</v>
      </c>
      <c r="I977" s="4">
        <v>0</v>
      </c>
      <c r="J977" s="4">
        <v>0</v>
      </c>
      <c r="K977" s="4">
        <v>0</v>
      </c>
      <c r="L977" s="4">
        <v>0</v>
      </c>
      <c r="M977" s="8">
        <f t="shared" si="15"/>
        <v>0</v>
      </c>
      <c r="N977" t="str" cm="1">
        <f t="array" ref="N977">IFERROR(INDEX(Water!$C$4:$C$47,MATCH(C977,Water!$A$4:$A$47,0),), "")</f>
        <v>Ignore as captured under 'Total metering expenditure'</v>
      </c>
    </row>
    <row r="978" spans="1:14">
      <c r="A978" t="s">
        <v>278</v>
      </c>
      <c r="B978" t="s">
        <v>1120</v>
      </c>
      <c r="C978" t="s">
        <v>980</v>
      </c>
      <c r="D978" t="s">
        <v>300</v>
      </c>
      <c r="E978" t="s">
        <v>933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8">
        <f t="shared" si="15"/>
        <v>0</v>
      </c>
      <c r="N978" t="str" cm="1">
        <f t="array" ref="N978">IFERROR(INDEX(Water!$C$4:$C$47,MATCH(C978,Water!$A$4:$A$47,0),), "")</f>
        <v>Ignore as captured under 'Total metering expenditure'</v>
      </c>
    </row>
    <row r="979" spans="1:14">
      <c r="A979" t="s">
        <v>278</v>
      </c>
      <c r="B979" t="s">
        <v>1121</v>
      </c>
      <c r="C979" t="s">
        <v>982</v>
      </c>
      <c r="D979" t="s">
        <v>300</v>
      </c>
      <c r="E979" t="s">
        <v>933</v>
      </c>
      <c r="F979" s="4">
        <v>0</v>
      </c>
      <c r="G979" s="4">
        <v>0</v>
      </c>
      <c r="H979" s="4">
        <v>0</v>
      </c>
      <c r="I979" s="4">
        <v>0</v>
      </c>
      <c r="J979" s="4">
        <v>0</v>
      </c>
      <c r="K979" s="4">
        <v>0</v>
      </c>
      <c r="L979" s="4">
        <v>0</v>
      </c>
      <c r="M979" s="8">
        <f t="shared" si="15"/>
        <v>0</v>
      </c>
      <c r="N979" t="str" cm="1">
        <f t="array" ref="N979">IFERROR(INDEX(Water!$C$4:$C$47,MATCH(C979,Water!$A$4:$A$47,0),), "")</f>
        <v>Ignore as captured under 'Total metering expenditure'</v>
      </c>
    </row>
    <row r="980" spans="1:14">
      <c r="A980" t="s">
        <v>278</v>
      </c>
      <c r="B980" t="s">
        <v>1122</v>
      </c>
      <c r="C980" t="s">
        <v>984</v>
      </c>
      <c r="D980" t="s">
        <v>300</v>
      </c>
      <c r="E980" t="s">
        <v>933</v>
      </c>
      <c r="F980" s="4">
        <v>0</v>
      </c>
      <c r="G980" s="4">
        <v>0</v>
      </c>
      <c r="H980" s="4">
        <v>0</v>
      </c>
      <c r="I980" s="4">
        <v>0</v>
      </c>
      <c r="J980" s="4">
        <v>0</v>
      </c>
      <c r="K980" s="4">
        <v>0</v>
      </c>
      <c r="L980" s="4">
        <v>0</v>
      </c>
      <c r="M980" s="8">
        <f t="shared" si="15"/>
        <v>0</v>
      </c>
      <c r="N980" t="str" cm="1">
        <f t="array" ref="N980">IFERROR(INDEX(Water!$C$4:$C$47,MATCH(C980,Water!$A$4:$A$47,0),), "")</f>
        <v>Ignore as captured under 'Total metering expenditure'</v>
      </c>
    </row>
    <row r="981" spans="1:14">
      <c r="A981" t="s">
        <v>278</v>
      </c>
      <c r="B981" t="s">
        <v>1123</v>
      </c>
      <c r="C981" t="s">
        <v>986</v>
      </c>
      <c r="D981" t="s">
        <v>300</v>
      </c>
      <c r="E981" t="s">
        <v>933</v>
      </c>
      <c r="F981" s="4">
        <v>0</v>
      </c>
      <c r="G981" s="4">
        <v>0</v>
      </c>
      <c r="H981" s="4">
        <v>0</v>
      </c>
      <c r="I981" s="4">
        <v>0</v>
      </c>
      <c r="J981" s="4">
        <v>0</v>
      </c>
      <c r="K981" s="4">
        <v>0</v>
      </c>
      <c r="L981" s="4">
        <v>0</v>
      </c>
      <c r="M981" s="8">
        <f t="shared" si="15"/>
        <v>0</v>
      </c>
      <c r="N981" t="str" cm="1">
        <f t="array" ref="N981">IFERROR(INDEX(Water!$C$4:$C$47,MATCH(C981,Water!$A$4:$A$47,0),), "")</f>
        <v>Ignore as captured under 'Total metering expenditure'</v>
      </c>
    </row>
    <row r="982" spans="1:14">
      <c r="A982" t="s">
        <v>278</v>
      </c>
      <c r="B982" t="s">
        <v>1124</v>
      </c>
      <c r="C982" t="s">
        <v>988</v>
      </c>
      <c r="D982" t="s">
        <v>300</v>
      </c>
      <c r="E982" t="s">
        <v>933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8">
        <f t="shared" si="15"/>
        <v>0</v>
      </c>
      <c r="N982" t="str" cm="1">
        <f t="array" ref="N982">IFERROR(INDEX(Water!$C$4:$C$47,MATCH(C982,Water!$A$4:$A$47,0),), "")</f>
        <v>Ignore as captured under 'Total metering expenditure'</v>
      </c>
    </row>
    <row r="983" spans="1:14">
      <c r="A983" t="s">
        <v>278</v>
      </c>
      <c r="B983" t="s">
        <v>1125</v>
      </c>
      <c r="C983" t="s">
        <v>990</v>
      </c>
      <c r="D983" t="s">
        <v>300</v>
      </c>
      <c r="E983" t="s">
        <v>933</v>
      </c>
      <c r="F983" s="4">
        <v>0</v>
      </c>
      <c r="G983" s="4">
        <v>0</v>
      </c>
      <c r="H983" s="4">
        <v>0</v>
      </c>
      <c r="I983" s="4">
        <v>0</v>
      </c>
      <c r="J983" s="4">
        <v>0</v>
      </c>
      <c r="K983" s="4">
        <v>0</v>
      </c>
      <c r="L983" s="4">
        <v>0</v>
      </c>
      <c r="M983" s="8">
        <f t="shared" si="15"/>
        <v>0</v>
      </c>
      <c r="N983" t="str" cm="1">
        <f t="array" ref="N983">IFERROR(INDEX(Water!$C$4:$C$47,MATCH(C983,Water!$A$4:$A$47,0),), "")</f>
        <v>Ignore as captured under 'Total metering expenditure'</v>
      </c>
    </row>
    <row r="984" spans="1:14">
      <c r="A984" t="s">
        <v>278</v>
      </c>
      <c r="B984" t="s">
        <v>1126</v>
      </c>
      <c r="C984" t="s">
        <v>992</v>
      </c>
      <c r="D984" t="s">
        <v>300</v>
      </c>
      <c r="E984" t="s">
        <v>933</v>
      </c>
      <c r="F984" s="4">
        <v>0</v>
      </c>
      <c r="G984" s="4">
        <v>0</v>
      </c>
      <c r="H984" s="4">
        <v>0</v>
      </c>
      <c r="I984" s="4">
        <v>0</v>
      </c>
      <c r="J984" s="4">
        <v>0</v>
      </c>
      <c r="K984" s="4">
        <v>0</v>
      </c>
      <c r="L984" s="4">
        <v>0</v>
      </c>
      <c r="M984" s="8">
        <f t="shared" si="15"/>
        <v>0</v>
      </c>
      <c r="N984" t="str" cm="1">
        <f t="array" ref="N984">IFERROR(INDEX(Water!$C$4:$C$47,MATCH(C984,Water!$A$4:$A$47,0),), "")</f>
        <v>Ignore as captured under 'Total metering expenditure'</v>
      </c>
    </row>
    <row r="985" spans="1:14">
      <c r="A985" t="s">
        <v>278</v>
      </c>
      <c r="B985" t="s">
        <v>1127</v>
      </c>
      <c r="C985" t="s">
        <v>994</v>
      </c>
      <c r="D985" t="s">
        <v>300</v>
      </c>
      <c r="E985" t="s">
        <v>933</v>
      </c>
      <c r="F985" s="4">
        <v>0</v>
      </c>
      <c r="G985" s="4">
        <v>0</v>
      </c>
      <c r="H985" s="4">
        <v>0</v>
      </c>
      <c r="I985" s="4">
        <v>0</v>
      </c>
      <c r="J985" s="4">
        <v>0</v>
      </c>
      <c r="K985" s="4">
        <v>0</v>
      </c>
      <c r="L985" s="4">
        <v>0</v>
      </c>
      <c r="M985" s="8">
        <f t="shared" si="15"/>
        <v>0</v>
      </c>
      <c r="N985" t="str" cm="1">
        <f t="array" ref="N985">IFERROR(INDEX(Water!$C$4:$C$47,MATCH(C985,Water!$A$4:$A$47,0),), "")</f>
        <v>Ignore as captured under 'Total metering expenditure'</v>
      </c>
    </row>
    <row r="986" spans="1:14">
      <c r="A986" t="s">
        <v>278</v>
      </c>
      <c r="B986" t="s">
        <v>1128</v>
      </c>
      <c r="C986" t="s">
        <v>996</v>
      </c>
      <c r="D986" t="s">
        <v>300</v>
      </c>
      <c r="E986" t="s">
        <v>933</v>
      </c>
      <c r="F986" s="4">
        <v>0</v>
      </c>
      <c r="G986" s="4">
        <v>0</v>
      </c>
      <c r="H986" s="4">
        <v>0</v>
      </c>
      <c r="I986" s="4">
        <v>0</v>
      </c>
      <c r="J986" s="4">
        <v>0</v>
      </c>
      <c r="K986" s="4">
        <v>0</v>
      </c>
      <c r="L986" s="4">
        <v>0</v>
      </c>
      <c r="M986" s="8">
        <f t="shared" si="15"/>
        <v>0</v>
      </c>
      <c r="N986" t="str" cm="1">
        <f t="array" ref="N986">IFERROR(INDEX(Water!$C$4:$C$47,MATCH(C986,Water!$A$4:$A$47,0),), "")</f>
        <v>Ignore as captured under 'Total metering expenditure'</v>
      </c>
    </row>
    <row r="987" spans="1:14">
      <c r="A987" t="s">
        <v>278</v>
      </c>
      <c r="B987" t="s">
        <v>1129</v>
      </c>
      <c r="C987" t="s">
        <v>998</v>
      </c>
      <c r="D987" t="s">
        <v>300</v>
      </c>
      <c r="E987" t="s">
        <v>933</v>
      </c>
      <c r="F987" s="4">
        <v>0</v>
      </c>
      <c r="G987" s="4">
        <v>0</v>
      </c>
      <c r="H987" s="4">
        <v>0</v>
      </c>
      <c r="I987" s="4">
        <v>0</v>
      </c>
      <c r="J987" s="4">
        <v>0</v>
      </c>
      <c r="K987" s="4">
        <v>0</v>
      </c>
      <c r="L987" s="4">
        <v>0</v>
      </c>
      <c r="M987" s="8">
        <f t="shared" si="15"/>
        <v>0</v>
      </c>
      <c r="N987" t="str" cm="1">
        <f t="array" ref="N987">IFERROR(INDEX(Water!$C$4:$C$47,MATCH(C987,Water!$A$4:$A$47,0),), "")</f>
        <v>Total metering expenditure  (water)</v>
      </c>
    </row>
    <row r="988" spans="1:14">
      <c r="A988" t="s">
        <v>278</v>
      </c>
      <c r="B988" t="s">
        <v>1130</v>
      </c>
      <c r="C988" t="s">
        <v>1000</v>
      </c>
      <c r="D988" t="s">
        <v>300</v>
      </c>
      <c r="E988" t="s">
        <v>933</v>
      </c>
      <c r="F988" s="4">
        <v>0</v>
      </c>
      <c r="G988" s="4">
        <v>0</v>
      </c>
      <c r="H988" s="4">
        <v>0</v>
      </c>
      <c r="I988" s="4">
        <v>0</v>
      </c>
      <c r="J988" s="4">
        <v>0</v>
      </c>
      <c r="K988" s="4">
        <v>0</v>
      </c>
      <c r="L988" s="4">
        <v>0</v>
      </c>
      <c r="M988" s="8">
        <f t="shared" si="15"/>
        <v>0</v>
      </c>
      <c r="N988" t="str" cm="1">
        <f t="array" ref="N988">IFERROR(INDEX(Water!$C$4:$C$47,MATCH(C988,Water!$A$4:$A$47,0),), "")</f>
        <v>Improvments to taste, odour and colour (water)</v>
      </c>
    </row>
    <row r="989" spans="1:14">
      <c r="A989" t="s">
        <v>278</v>
      </c>
      <c r="B989" t="s">
        <v>1131</v>
      </c>
      <c r="C989" t="s">
        <v>1002</v>
      </c>
      <c r="D989" t="s">
        <v>300</v>
      </c>
      <c r="E989" t="s">
        <v>933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8">
        <f t="shared" si="15"/>
        <v>0</v>
      </c>
      <c r="N989" t="str" cm="1">
        <f t="array" ref="N989">IFERROR(INDEX(Water!$C$4:$C$47,MATCH(C989,Water!$A$4:$A$47,0),), "")</f>
        <v>Improvments to taste, odour and colour (water)</v>
      </c>
    </row>
    <row r="990" spans="1:14">
      <c r="A990" t="s">
        <v>278</v>
      </c>
      <c r="B990" t="s">
        <v>1132</v>
      </c>
      <c r="C990" t="s">
        <v>1004</v>
      </c>
      <c r="D990" t="s">
        <v>300</v>
      </c>
      <c r="E990" t="s">
        <v>933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8">
        <f t="shared" si="15"/>
        <v>0</v>
      </c>
      <c r="N990" t="str" cm="1">
        <f t="array" ref="N990">IFERROR(INDEX(Water!$C$4:$C$47,MATCH(C990,Water!$A$4:$A$47,0),), "")</f>
        <v>Addressing raw water deterioration (total) (water)</v>
      </c>
    </row>
    <row r="991" spans="1:14">
      <c r="A991" t="s">
        <v>278</v>
      </c>
      <c r="B991" t="s">
        <v>1133</v>
      </c>
      <c r="C991" t="s">
        <v>1006</v>
      </c>
      <c r="D991" t="s">
        <v>300</v>
      </c>
      <c r="E991" t="s">
        <v>933</v>
      </c>
      <c r="F991" s="4">
        <v>0</v>
      </c>
      <c r="G991" s="4">
        <v>0</v>
      </c>
      <c r="H991" s="4">
        <v>0</v>
      </c>
      <c r="I991" s="4">
        <v>0</v>
      </c>
      <c r="J991" s="4">
        <v>0</v>
      </c>
      <c r="K991" s="4">
        <v>0</v>
      </c>
      <c r="L991" s="4">
        <v>0</v>
      </c>
      <c r="M991" s="8">
        <f t="shared" si="15"/>
        <v>0</v>
      </c>
      <c r="N991" t="str" cm="1">
        <f t="array" ref="N991">IFERROR(INDEX(Water!$C$4:$C$47,MATCH(C991,Water!$A$4:$A$47,0),), "")</f>
        <v>Addressing raw water deterioration (total) (water)</v>
      </c>
    </row>
    <row r="992" spans="1:14">
      <c r="A992" t="s">
        <v>278</v>
      </c>
      <c r="B992" t="s">
        <v>1134</v>
      </c>
      <c r="C992" t="s">
        <v>1008</v>
      </c>
      <c r="D992" t="s">
        <v>300</v>
      </c>
      <c r="E992" t="s">
        <v>933</v>
      </c>
      <c r="F992" s="4">
        <v>0</v>
      </c>
      <c r="G992" s="4">
        <v>0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8">
        <f t="shared" si="15"/>
        <v>0</v>
      </c>
      <c r="N992" t="str" cm="1">
        <f t="array" ref="N992">IFERROR(INDEX(Water!$C$4:$C$47,MATCH(C992,Water!$A$4:$A$47,0),), "")</f>
        <v>Meeting lead standards (Total) (water)</v>
      </c>
    </row>
    <row r="993" spans="1:14">
      <c r="A993" t="s">
        <v>278</v>
      </c>
      <c r="B993" t="s">
        <v>1135</v>
      </c>
      <c r="C993" t="s">
        <v>1067</v>
      </c>
      <c r="D993" t="s">
        <v>300</v>
      </c>
      <c r="E993" t="s">
        <v>933</v>
      </c>
      <c r="F993" s="4">
        <v>0</v>
      </c>
      <c r="G993" s="4">
        <v>0</v>
      </c>
      <c r="H993" s="4">
        <v>0</v>
      </c>
      <c r="I993" s="4">
        <v>0</v>
      </c>
      <c r="J993" s="4">
        <v>0</v>
      </c>
      <c r="K993" s="4">
        <v>0</v>
      </c>
      <c r="L993" s="4">
        <v>0</v>
      </c>
      <c r="M993" s="8">
        <f t="shared" si="15"/>
        <v>0</v>
      </c>
      <c r="N993" t="str" cm="1">
        <f t="array" ref="N993">IFERROR(INDEX(Water!$C$4:$C$47,MATCH(C993,Water!$A$4:$A$47,0),), "")</f>
        <v/>
      </c>
    </row>
    <row r="994" spans="1:14">
      <c r="A994" t="s">
        <v>278</v>
      </c>
      <c r="B994" t="s">
        <v>1136</v>
      </c>
      <c r="C994" t="s">
        <v>1012</v>
      </c>
      <c r="D994" t="s">
        <v>300</v>
      </c>
      <c r="E994" t="s">
        <v>933</v>
      </c>
      <c r="F994" s="4">
        <v>0</v>
      </c>
      <c r="G994" s="4">
        <v>0</v>
      </c>
      <c r="H994" s="4">
        <v>0</v>
      </c>
      <c r="I994" s="4">
        <v>0</v>
      </c>
      <c r="J994" s="4">
        <v>0</v>
      </c>
      <c r="K994" s="4">
        <v>0</v>
      </c>
      <c r="L994" s="4">
        <v>0</v>
      </c>
      <c r="M994" s="8">
        <f t="shared" si="15"/>
        <v>0</v>
      </c>
      <c r="N994" t="str" cm="1">
        <f t="array" ref="N994">IFERROR(INDEX(Water!$C$4:$C$47,MATCH(C994,Water!$A$4:$A$47,0),), "")</f>
        <v>Meeting lead standards (Total) (water)</v>
      </c>
    </row>
    <row r="995" spans="1:14">
      <c r="A995" t="s">
        <v>278</v>
      </c>
      <c r="B995" t="s">
        <v>1137</v>
      </c>
      <c r="C995" t="s">
        <v>1014</v>
      </c>
      <c r="D995" t="s">
        <v>300</v>
      </c>
      <c r="E995" t="s">
        <v>933</v>
      </c>
      <c r="F995" s="4">
        <v>0</v>
      </c>
      <c r="G995" s="4">
        <v>0</v>
      </c>
      <c r="H995" s="4">
        <v>0</v>
      </c>
      <c r="I995" s="4">
        <v>0</v>
      </c>
      <c r="J995" s="4">
        <v>0</v>
      </c>
      <c r="K995" s="4">
        <v>0</v>
      </c>
      <c r="L995" s="4">
        <v>0</v>
      </c>
      <c r="M995" s="8">
        <f t="shared" si="15"/>
        <v>0</v>
      </c>
      <c r="N995" t="str" cm="1">
        <f t="array" ref="N995">IFERROR(INDEX(Water!$C$4:$C$47,MATCH(C995,Water!$A$4:$A$47,0),), "")</f>
        <v>Meeting lead standards (Total) (water)</v>
      </c>
    </row>
    <row r="996" spans="1:14">
      <c r="A996" t="s">
        <v>278</v>
      </c>
      <c r="B996" t="s">
        <v>1138</v>
      </c>
      <c r="C996" t="s">
        <v>1016</v>
      </c>
      <c r="D996" t="s">
        <v>300</v>
      </c>
      <c r="E996" t="s">
        <v>933</v>
      </c>
      <c r="F996" s="4">
        <v>0</v>
      </c>
      <c r="G996" s="4">
        <v>0</v>
      </c>
      <c r="H996" s="4">
        <v>0</v>
      </c>
      <c r="I996" s="4">
        <v>0</v>
      </c>
      <c r="J996" s="4">
        <v>0</v>
      </c>
      <c r="K996" s="4">
        <v>0</v>
      </c>
      <c r="L996" s="4">
        <v>0</v>
      </c>
      <c r="M996" s="8">
        <f t="shared" si="15"/>
        <v>0</v>
      </c>
      <c r="N996" t="str" cm="1">
        <f t="array" ref="N996">IFERROR(INDEX(Water!$C$4:$C$47,MATCH(C996,Water!$A$4:$A$47,0),), "")</f>
        <v>Meeting lead standards (Total) (water)</v>
      </c>
    </row>
    <row r="997" spans="1:14">
      <c r="A997" t="s">
        <v>278</v>
      </c>
      <c r="B997" t="s">
        <v>1139</v>
      </c>
      <c r="C997" t="s">
        <v>1018</v>
      </c>
      <c r="D997" t="s">
        <v>300</v>
      </c>
      <c r="E997" t="s">
        <v>933</v>
      </c>
      <c r="F997" s="4">
        <v>0</v>
      </c>
      <c r="G997" s="4">
        <v>0</v>
      </c>
      <c r="H997" s="4">
        <v>0</v>
      </c>
      <c r="I997" s="4">
        <v>0</v>
      </c>
      <c r="J997" s="4">
        <v>0</v>
      </c>
      <c r="K997" s="4">
        <v>0</v>
      </c>
      <c r="L997" s="4">
        <v>0</v>
      </c>
      <c r="M997" s="8">
        <f t="shared" si="15"/>
        <v>0</v>
      </c>
      <c r="N997" t="str" cm="1">
        <f t="array" ref="N997">IFERROR(INDEX(Water!$C$4:$C$47,MATCH(C997,Water!$A$4:$A$47,0),), "")</f>
        <v>Enhancing resilience to low probability high consequence events (water)</v>
      </c>
    </row>
    <row r="998" spans="1:14">
      <c r="A998" t="s">
        <v>278</v>
      </c>
      <c r="B998" t="s">
        <v>1140</v>
      </c>
      <c r="C998" t="s">
        <v>1020</v>
      </c>
      <c r="D998" t="s">
        <v>300</v>
      </c>
      <c r="E998" t="s">
        <v>933</v>
      </c>
      <c r="F998" s="4">
        <v>0</v>
      </c>
      <c r="G998" s="4">
        <v>0</v>
      </c>
      <c r="H998" s="4">
        <v>0</v>
      </c>
      <c r="I998" s="4">
        <v>0</v>
      </c>
      <c r="J998" s="4">
        <v>0</v>
      </c>
      <c r="K998" s="4">
        <v>0</v>
      </c>
      <c r="L998" s="4">
        <v>0</v>
      </c>
      <c r="M998" s="8">
        <f t="shared" si="15"/>
        <v>0</v>
      </c>
      <c r="N998" t="str" cm="1">
        <f t="array" ref="N998">IFERROR(INDEX(Water!$C$4:$C$47,MATCH(C998,Water!$A$4:$A$47,0),), "")</f>
        <v>Security - SEMD (water)</v>
      </c>
    </row>
    <row r="999" spans="1:14">
      <c r="A999" t="s">
        <v>278</v>
      </c>
      <c r="B999" t="s">
        <v>1141</v>
      </c>
      <c r="C999" t="s">
        <v>1022</v>
      </c>
      <c r="D999" t="s">
        <v>300</v>
      </c>
      <c r="E999" t="s">
        <v>933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8">
        <f t="shared" si="15"/>
        <v>0</v>
      </c>
      <c r="N999" t="str" cm="1">
        <f t="array" ref="N999">IFERROR(INDEX(Water!$C$4:$C$47,MATCH(C999,Water!$A$4:$A$47,0),), "")</f>
        <v>Security - Non-SEMD (water)</v>
      </c>
    </row>
    <row r="1000" spans="1:14">
      <c r="A1000" t="s">
        <v>278</v>
      </c>
      <c r="B1000" t="s">
        <v>1142</v>
      </c>
      <c r="C1000" t="s">
        <v>1024</v>
      </c>
      <c r="D1000" t="s">
        <v>300</v>
      </c>
      <c r="E1000" t="s">
        <v>933</v>
      </c>
      <c r="F1000" s="4">
        <v>0</v>
      </c>
      <c r="G1000" s="4">
        <v>0</v>
      </c>
      <c r="H1000" s="15">
        <v>0</v>
      </c>
      <c r="I1000" s="15">
        <v>0</v>
      </c>
      <c r="J1000" s="15">
        <v>0</v>
      </c>
      <c r="K1000" s="15">
        <v>0</v>
      </c>
      <c r="L1000" s="15">
        <v>0</v>
      </c>
      <c r="M1000" s="8">
        <f t="shared" si="15"/>
        <v>0</v>
      </c>
      <c r="N1000" t="str" cm="1">
        <f t="array" ref="N1000">IFERROR(INDEX(Water!$C$4:$C$47,MATCH(C1000,Water!$A$4:$A$47,0),), "")</f>
        <v>N/A</v>
      </c>
    </row>
    <row r="1001" spans="1:14">
      <c r="A1001" t="s">
        <v>278</v>
      </c>
      <c r="B1001" t="s">
        <v>1143</v>
      </c>
      <c r="C1001" t="s">
        <v>1076</v>
      </c>
      <c r="D1001" t="s">
        <v>300</v>
      </c>
      <c r="E1001" t="s">
        <v>933</v>
      </c>
      <c r="F1001" s="4">
        <v>0</v>
      </c>
      <c r="G1001" s="4">
        <v>0</v>
      </c>
      <c r="H1001" s="15">
        <v>0</v>
      </c>
      <c r="I1001" s="15">
        <v>0</v>
      </c>
      <c r="J1001" s="15">
        <v>0</v>
      </c>
      <c r="K1001" s="15">
        <v>0</v>
      </c>
      <c r="L1001" s="15">
        <v>0</v>
      </c>
      <c r="M1001" s="8">
        <f t="shared" si="15"/>
        <v>0</v>
      </c>
      <c r="N1001" t="str" cm="1">
        <f t="array" ref="N1001">IFERROR(INDEX(Water!$C$4:$C$47,MATCH(C1001,Water!$A$4:$A$47,0),), "")</f>
        <v/>
      </c>
    </row>
    <row r="1002" spans="1:14">
      <c r="A1002" t="s">
        <v>278</v>
      </c>
      <c r="B1002" t="s">
        <v>1144</v>
      </c>
      <c r="C1002" t="s">
        <v>1078</v>
      </c>
      <c r="D1002" t="s">
        <v>300</v>
      </c>
      <c r="E1002" t="s">
        <v>933</v>
      </c>
      <c r="F1002" s="4">
        <v>0</v>
      </c>
      <c r="G1002" s="4">
        <v>0</v>
      </c>
      <c r="H1002" s="15">
        <v>0</v>
      </c>
      <c r="I1002" s="15">
        <v>0</v>
      </c>
      <c r="J1002" s="15">
        <v>0</v>
      </c>
      <c r="K1002" s="15">
        <v>0</v>
      </c>
      <c r="L1002" s="15">
        <v>0</v>
      </c>
      <c r="M1002" s="8">
        <f t="shared" si="15"/>
        <v>0</v>
      </c>
      <c r="N1002" t="str" cm="1">
        <f t="array" ref="N1002">IFERROR(INDEX(Water!$C$4:$C$47,MATCH(C1002,Water!$A$4:$A$47,0),), "")</f>
        <v/>
      </c>
    </row>
    <row r="1003" spans="1:14">
      <c r="A1003" t="s">
        <v>278</v>
      </c>
      <c r="B1003" t="s">
        <v>1145</v>
      </c>
      <c r="C1003" t="s">
        <v>1080</v>
      </c>
      <c r="D1003" t="s">
        <v>300</v>
      </c>
      <c r="E1003" t="s">
        <v>933</v>
      </c>
      <c r="F1003" s="4">
        <v>0</v>
      </c>
      <c r="G1003" s="4">
        <v>0</v>
      </c>
      <c r="H1003" s="15">
        <v>0</v>
      </c>
      <c r="I1003" s="15">
        <v>0</v>
      </c>
      <c r="J1003" s="15">
        <v>0</v>
      </c>
      <c r="K1003" s="15">
        <v>0</v>
      </c>
      <c r="L1003" s="15">
        <v>0</v>
      </c>
      <c r="M1003" s="8">
        <f t="shared" si="15"/>
        <v>0</v>
      </c>
      <c r="N1003" t="str" cm="1">
        <f t="array" ref="N1003">IFERROR(INDEX(Water!$C$4:$C$47,MATCH(C1003,Water!$A$4:$A$47,0),), "")</f>
        <v/>
      </c>
    </row>
    <row r="1004" spans="1:14">
      <c r="A1004" t="s">
        <v>278</v>
      </c>
      <c r="B1004" t="s">
        <v>1146</v>
      </c>
      <c r="C1004" t="s">
        <v>1082</v>
      </c>
      <c r="D1004" t="s">
        <v>300</v>
      </c>
      <c r="E1004" t="s">
        <v>933</v>
      </c>
      <c r="F1004" s="4">
        <v>0</v>
      </c>
      <c r="G1004" s="4">
        <v>0</v>
      </c>
      <c r="H1004" s="15">
        <v>0</v>
      </c>
      <c r="I1004" s="15">
        <v>0</v>
      </c>
      <c r="J1004" s="15">
        <v>0</v>
      </c>
      <c r="K1004" s="15">
        <v>0</v>
      </c>
      <c r="L1004" s="15">
        <v>0</v>
      </c>
      <c r="M1004" s="8">
        <f t="shared" si="15"/>
        <v>0</v>
      </c>
      <c r="N1004" t="str" cm="1">
        <f t="array" ref="N1004">IFERROR(INDEX(Water!$C$4:$C$47,MATCH(C1004,Water!$A$4:$A$47,0),), "")</f>
        <v/>
      </c>
    </row>
    <row r="1005" spans="1:14">
      <c r="A1005" t="s">
        <v>278</v>
      </c>
      <c r="B1005" t="s">
        <v>1147</v>
      </c>
      <c r="C1005" t="s">
        <v>1084</v>
      </c>
      <c r="D1005" t="s">
        <v>300</v>
      </c>
      <c r="E1005" t="s">
        <v>933</v>
      </c>
      <c r="F1005" s="4">
        <v>0</v>
      </c>
      <c r="G1005" s="4">
        <v>0</v>
      </c>
      <c r="H1005" s="15">
        <v>0</v>
      </c>
      <c r="I1005" s="15">
        <v>0</v>
      </c>
      <c r="J1005" s="15">
        <v>0</v>
      </c>
      <c r="K1005" s="15">
        <v>0</v>
      </c>
      <c r="L1005" s="15">
        <v>0</v>
      </c>
      <c r="M1005" s="8">
        <f t="shared" si="15"/>
        <v>0</v>
      </c>
      <c r="N1005" t="str" cm="1">
        <f t="array" ref="N1005">IFERROR(INDEX(Water!$C$4:$C$47,MATCH(C1005,Water!$A$4:$A$47,0),), "")</f>
        <v/>
      </c>
    </row>
    <row r="1006" spans="1:14">
      <c r="A1006" t="s">
        <v>278</v>
      </c>
      <c r="B1006" t="s">
        <v>1148</v>
      </c>
      <c r="C1006" t="s">
        <v>1086</v>
      </c>
      <c r="D1006" t="s">
        <v>300</v>
      </c>
      <c r="E1006" t="s">
        <v>933</v>
      </c>
      <c r="F1006" s="4">
        <v>0</v>
      </c>
      <c r="G1006" s="4">
        <v>0</v>
      </c>
      <c r="H1006" s="15">
        <v>0</v>
      </c>
      <c r="I1006" s="15">
        <v>0</v>
      </c>
      <c r="J1006" s="15">
        <v>0</v>
      </c>
      <c r="K1006" s="15">
        <v>0</v>
      </c>
      <c r="L1006" s="15">
        <v>0</v>
      </c>
      <c r="M1006" s="8">
        <f t="shared" si="15"/>
        <v>0</v>
      </c>
      <c r="N1006" t="str" cm="1">
        <f t="array" ref="N1006">IFERROR(INDEX(Water!$C$4:$C$47,MATCH(C1006,Water!$A$4:$A$47,0),), "")</f>
        <v/>
      </c>
    </row>
    <row r="1007" spans="1:14">
      <c r="A1007" t="s">
        <v>278</v>
      </c>
      <c r="B1007" t="s">
        <v>1149</v>
      </c>
      <c r="C1007" t="s">
        <v>1088</v>
      </c>
      <c r="D1007" t="s">
        <v>300</v>
      </c>
      <c r="E1007" t="s">
        <v>933</v>
      </c>
      <c r="F1007" s="4">
        <v>0</v>
      </c>
      <c r="G1007" s="4">
        <v>0</v>
      </c>
      <c r="H1007" s="15">
        <v>0</v>
      </c>
      <c r="I1007" s="15">
        <v>0</v>
      </c>
      <c r="J1007" s="15">
        <v>0</v>
      </c>
      <c r="K1007" s="15">
        <v>0</v>
      </c>
      <c r="L1007" s="15">
        <v>0</v>
      </c>
      <c r="M1007" s="8">
        <f t="shared" si="15"/>
        <v>0</v>
      </c>
      <c r="N1007" t="str" cm="1">
        <f t="array" ref="N1007">IFERROR(INDEX(Water!$C$4:$C$47,MATCH(C1007,Water!$A$4:$A$47,0),), "")</f>
        <v/>
      </c>
    </row>
    <row r="1008" spans="1:14">
      <c r="A1008" t="s">
        <v>278</v>
      </c>
      <c r="B1008" t="s">
        <v>1150</v>
      </c>
      <c r="C1008" t="s">
        <v>1090</v>
      </c>
      <c r="D1008" t="s">
        <v>300</v>
      </c>
      <c r="E1008" t="s">
        <v>933</v>
      </c>
      <c r="F1008" s="4">
        <v>0</v>
      </c>
      <c r="G1008" s="4">
        <v>0</v>
      </c>
      <c r="H1008" s="15">
        <v>0</v>
      </c>
      <c r="I1008" s="15">
        <v>0</v>
      </c>
      <c r="J1008" s="15">
        <v>0</v>
      </c>
      <c r="K1008" s="15">
        <v>0</v>
      </c>
      <c r="L1008" s="15">
        <v>0</v>
      </c>
      <c r="M1008" s="8">
        <f t="shared" si="15"/>
        <v>0</v>
      </c>
      <c r="N1008" t="str" cm="1">
        <f t="array" ref="N1008">IFERROR(INDEX(Water!$C$4:$C$47,MATCH(C1008,Water!$A$4:$A$47,0),), "")</f>
        <v/>
      </c>
    </row>
    <row r="1009" spans="1:14">
      <c r="A1009" t="s">
        <v>278</v>
      </c>
      <c r="B1009" t="s">
        <v>1151</v>
      </c>
      <c r="C1009" t="s">
        <v>1092</v>
      </c>
      <c r="D1009" t="s">
        <v>300</v>
      </c>
      <c r="E1009" t="s">
        <v>933</v>
      </c>
      <c r="F1009" s="4">
        <v>0</v>
      </c>
      <c r="G1009" s="4">
        <v>0</v>
      </c>
      <c r="H1009" s="15">
        <v>0</v>
      </c>
      <c r="I1009" s="15">
        <v>0</v>
      </c>
      <c r="J1009" s="15">
        <v>0</v>
      </c>
      <c r="K1009" s="15">
        <v>0</v>
      </c>
      <c r="L1009" s="15">
        <v>0</v>
      </c>
      <c r="M1009" s="8">
        <f t="shared" si="15"/>
        <v>0</v>
      </c>
      <c r="N1009" t="str" cm="1">
        <f t="array" ref="N1009">IFERROR(INDEX(Water!$C$4:$C$47,MATCH(C1009,Water!$A$4:$A$47,0),), "")</f>
        <v/>
      </c>
    </row>
    <row r="1010" spans="1:14">
      <c r="A1010" t="s">
        <v>278</v>
      </c>
      <c r="B1010" t="s">
        <v>1152</v>
      </c>
      <c r="C1010" t="s">
        <v>1094</v>
      </c>
      <c r="D1010" t="s">
        <v>300</v>
      </c>
      <c r="E1010" t="s">
        <v>933</v>
      </c>
      <c r="F1010" s="4">
        <v>0</v>
      </c>
      <c r="G1010" s="4">
        <v>0</v>
      </c>
      <c r="H1010" s="15">
        <v>0</v>
      </c>
      <c r="I1010" s="15">
        <v>0</v>
      </c>
      <c r="J1010" s="15">
        <v>0</v>
      </c>
      <c r="K1010" s="15">
        <v>0</v>
      </c>
      <c r="L1010" s="15">
        <v>0</v>
      </c>
      <c r="M1010" s="8">
        <f t="shared" si="15"/>
        <v>0</v>
      </c>
      <c r="N1010" t="str" cm="1">
        <f t="array" ref="N1010">IFERROR(INDEX(Water!$C$4:$C$47,MATCH(C1010,Water!$A$4:$A$47,0),), "")</f>
        <v/>
      </c>
    </row>
    <row r="1011" spans="1:14">
      <c r="A1011" t="s">
        <v>278</v>
      </c>
      <c r="B1011" t="s">
        <v>1153</v>
      </c>
      <c r="C1011" t="s">
        <v>1096</v>
      </c>
      <c r="D1011" t="s">
        <v>300</v>
      </c>
      <c r="E1011" t="s">
        <v>933</v>
      </c>
      <c r="F1011" s="4">
        <v>0</v>
      </c>
      <c r="G1011" s="4">
        <v>0</v>
      </c>
      <c r="H1011" s="15">
        <v>0</v>
      </c>
      <c r="I1011" s="15">
        <v>0</v>
      </c>
      <c r="J1011" s="15">
        <v>0</v>
      </c>
      <c r="K1011" s="15">
        <v>0</v>
      </c>
      <c r="L1011" s="15">
        <v>0</v>
      </c>
      <c r="M1011" s="8">
        <f t="shared" si="15"/>
        <v>0</v>
      </c>
      <c r="N1011" t="str" cm="1">
        <f t="array" ref="N1011">IFERROR(INDEX(Water!$C$4:$C$47,MATCH(C1011,Water!$A$4:$A$47,0),), "")</f>
        <v/>
      </c>
    </row>
    <row r="1012" spans="1:14">
      <c r="A1012" t="s">
        <v>278</v>
      </c>
      <c r="B1012" t="s">
        <v>1154</v>
      </c>
      <c r="C1012" t="s">
        <v>1155</v>
      </c>
      <c r="D1012" t="s">
        <v>300</v>
      </c>
      <c r="E1012" t="s">
        <v>933</v>
      </c>
      <c r="F1012" s="4">
        <v>0</v>
      </c>
      <c r="G1012" s="4">
        <v>0</v>
      </c>
      <c r="H1012" s="15">
        <v>0</v>
      </c>
      <c r="I1012" s="15">
        <v>0</v>
      </c>
      <c r="J1012" s="15">
        <v>0</v>
      </c>
      <c r="K1012" s="15">
        <v>0</v>
      </c>
      <c r="L1012" s="15">
        <v>0</v>
      </c>
      <c r="M1012" s="8">
        <f t="shared" si="15"/>
        <v>0</v>
      </c>
      <c r="N1012" t="str" cm="1">
        <f t="array" ref="N1012">IFERROR(INDEX(Water!$C$4:$C$47,MATCH(C1012,Water!$A$4:$A$47,0),), "")</f>
        <v/>
      </c>
    </row>
    <row r="1013" spans="1:14">
      <c r="A1013" t="s">
        <v>279</v>
      </c>
      <c r="B1013" t="s">
        <v>1030</v>
      </c>
      <c r="C1013" t="s">
        <v>936</v>
      </c>
      <c r="D1013" t="s">
        <v>300</v>
      </c>
      <c r="E1013" t="s">
        <v>933</v>
      </c>
      <c r="F1013" s="4">
        <v>0</v>
      </c>
      <c r="G1013" s="4">
        <v>0</v>
      </c>
      <c r="H1013" s="15" t="s">
        <v>825</v>
      </c>
      <c r="I1013" s="15" t="s">
        <v>825</v>
      </c>
      <c r="J1013" s="15" t="s">
        <v>825</v>
      </c>
      <c r="K1013" s="15" t="s">
        <v>825</v>
      </c>
      <c r="L1013" s="15" t="s">
        <v>825</v>
      </c>
      <c r="M1013" s="8">
        <f t="shared" si="15"/>
        <v>0</v>
      </c>
      <c r="N1013" t="str" cm="1">
        <f t="array" ref="N1013">IFERROR(INDEX(Water!$C$4:$C$47,MATCH(C1013,Water!$A$4:$A$47,0),), "")</f>
        <v>Ecological improvements at abstractions (water)</v>
      </c>
    </row>
    <row r="1014" spans="1:14">
      <c r="A1014" t="s">
        <v>279</v>
      </c>
      <c r="B1014" t="s">
        <v>1031</v>
      </c>
      <c r="C1014" t="s">
        <v>938</v>
      </c>
      <c r="D1014" t="s">
        <v>300</v>
      </c>
      <c r="E1014" t="s">
        <v>933</v>
      </c>
      <c r="F1014" s="4">
        <v>0</v>
      </c>
      <c r="G1014" s="4">
        <v>0</v>
      </c>
      <c r="H1014" s="15" t="s">
        <v>825</v>
      </c>
      <c r="I1014" s="15" t="s">
        <v>825</v>
      </c>
      <c r="J1014" s="15" t="s">
        <v>825</v>
      </c>
      <c r="K1014" s="15" t="s">
        <v>825</v>
      </c>
      <c r="L1014" s="15" t="s">
        <v>825</v>
      </c>
      <c r="M1014" s="8">
        <f t="shared" si="15"/>
        <v>0</v>
      </c>
      <c r="N1014" t="str" cm="1">
        <f t="array" ref="N1014">IFERROR(INDEX(Water!$C$4:$C$47,MATCH(C1014,Water!$A$4:$A$47,0),), "")</f>
        <v>Eels Regulations (measures at intakes) (water)</v>
      </c>
    </row>
    <row r="1015" spans="1:14">
      <c r="A1015" t="s">
        <v>279</v>
      </c>
      <c r="B1015" t="s">
        <v>1032</v>
      </c>
      <c r="C1015" t="s">
        <v>940</v>
      </c>
      <c r="D1015" t="s">
        <v>300</v>
      </c>
      <c r="E1015" t="s">
        <v>933</v>
      </c>
      <c r="F1015" s="4">
        <v>0</v>
      </c>
      <c r="G1015" s="4">
        <v>0</v>
      </c>
      <c r="H1015" s="15" t="s">
        <v>825</v>
      </c>
      <c r="I1015" s="15" t="s">
        <v>825</v>
      </c>
      <c r="J1015" s="15" t="s">
        <v>825</v>
      </c>
      <c r="K1015" s="15" t="s">
        <v>825</v>
      </c>
      <c r="L1015" s="15" t="s">
        <v>825</v>
      </c>
      <c r="M1015" s="8">
        <f t="shared" si="15"/>
        <v>0</v>
      </c>
      <c r="N1015" t="str" cm="1">
        <f t="array" ref="N1015">IFERROR(INDEX(Water!$C$4:$C$47,MATCH(C1015,Water!$A$4:$A$47,0),), "")</f>
        <v>Eels Regulations (measures at intakes) (water)</v>
      </c>
    </row>
    <row r="1016" spans="1:14">
      <c r="A1016" t="s">
        <v>279</v>
      </c>
      <c r="B1016" t="s">
        <v>1033</v>
      </c>
      <c r="C1016" t="s">
        <v>942</v>
      </c>
      <c r="D1016" t="s">
        <v>300</v>
      </c>
      <c r="E1016" t="s">
        <v>933</v>
      </c>
      <c r="F1016" s="4">
        <v>0</v>
      </c>
      <c r="G1016" s="4">
        <v>0</v>
      </c>
      <c r="H1016" s="15" t="s">
        <v>825</v>
      </c>
      <c r="I1016" s="15" t="s">
        <v>825</v>
      </c>
      <c r="J1016" s="15" t="s">
        <v>825</v>
      </c>
      <c r="K1016" s="15" t="s">
        <v>825</v>
      </c>
      <c r="L1016" s="15" t="s">
        <v>825</v>
      </c>
      <c r="M1016" s="8">
        <f t="shared" si="15"/>
        <v>0</v>
      </c>
      <c r="N1016" t="str" cm="1">
        <f t="array" ref="N1016">IFERROR(INDEX(Water!$C$4:$C$47,MATCH(C1016,Water!$A$4:$A$47,0),), "")</f>
        <v>Invasive Non Native Species (water)</v>
      </c>
    </row>
    <row r="1017" spans="1:14">
      <c r="A1017" t="s">
        <v>279</v>
      </c>
      <c r="B1017" t="s">
        <v>1034</v>
      </c>
      <c r="C1017" t="s">
        <v>944</v>
      </c>
      <c r="D1017" t="s">
        <v>300</v>
      </c>
      <c r="E1017" t="s">
        <v>933</v>
      </c>
      <c r="F1017" s="4">
        <v>0</v>
      </c>
      <c r="G1017" s="4">
        <v>0</v>
      </c>
      <c r="H1017" s="15" t="s">
        <v>825</v>
      </c>
      <c r="I1017" s="15" t="s">
        <v>825</v>
      </c>
      <c r="J1017" s="15" t="s">
        <v>825</v>
      </c>
      <c r="K1017" s="15" t="s">
        <v>825</v>
      </c>
      <c r="L1017" s="15" t="s">
        <v>825</v>
      </c>
      <c r="M1017" s="8">
        <f t="shared" si="15"/>
        <v>0</v>
      </c>
      <c r="N1017" t="str" cm="1">
        <f t="array" ref="N1017">IFERROR(INDEX(Water!$C$4:$C$47,MATCH(C1017,Water!$A$4:$A$47,0),), "")</f>
        <v>Drinking Water Protected Areas (schemes) (water)</v>
      </c>
    </row>
    <row r="1018" spans="1:14">
      <c r="A1018" t="s">
        <v>279</v>
      </c>
      <c r="B1018" t="s">
        <v>1035</v>
      </c>
      <c r="C1018" t="s">
        <v>946</v>
      </c>
      <c r="D1018" t="s">
        <v>300</v>
      </c>
      <c r="E1018" t="s">
        <v>933</v>
      </c>
      <c r="F1018" s="4">
        <v>0</v>
      </c>
      <c r="G1018" s="4">
        <v>0</v>
      </c>
      <c r="H1018" s="15" t="s">
        <v>825</v>
      </c>
      <c r="I1018" s="15" t="s">
        <v>825</v>
      </c>
      <c r="J1018" s="15" t="s">
        <v>825</v>
      </c>
      <c r="K1018" s="15" t="s">
        <v>825</v>
      </c>
      <c r="L1018" s="15" t="s">
        <v>825</v>
      </c>
      <c r="M1018" s="8">
        <f t="shared" si="15"/>
        <v>0</v>
      </c>
      <c r="N1018" t="str" cm="1">
        <f t="array" ref="N1018">IFERROR(INDEX(Water!$C$4:$C$47,MATCH(C1018,Water!$A$4:$A$47,0),), "")</f>
        <v>Water Framework Directive measure (water)</v>
      </c>
    </row>
    <row r="1019" spans="1:14">
      <c r="A1019" t="s">
        <v>279</v>
      </c>
      <c r="B1019" t="s">
        <v>1036</v>
      </c>
      <c r="C1019" t="s">
        <v>948</v>
      </c>
      <c r="D1019" t="s">
        <v>300</v>
      </c>
      <c r="E1019" t="s">
        <v>933</v>
      </c>
      <c r="F1019" s="4">
        <v>0</v>
      </c>
      <c r="G1019" s="4">
        <v>0</v>
      </c>
      <c r="H1019" s="15" t="s">
        <v>825</v>
      </c>
      <c r="I1019" s="15" t="s">
        <v>825</v>
      </c>
      <c r="J1019" s="15" t="s">
        <v>825</v>
      </c>
      <c r="K1019" s="15" t="s">
        <v>825</v>
      </c>
      <c r="L1019" s="15" t="s">
        <v>825</v>
      </c>
      <c r="M1019" s="8">
        <f t="shared" si="15"/>
        <v>0</v>
      </c>
      <c r="N1019" t="str" cm="1">
        <f t="array" ref="N1019">IFERROR(INDEX(Water!$C$4:$C$47,MATCH(C1019,Water!$A$4:$A$47,0),), "")</f>
        <v>Ecological improvements at abstractions (water)</v>
      </c>
    </row>
    <row r="1020" spans="1:14">
      <c r="A1020" t="s">
        <v>279</v>
      </c>
      <c r="B1020" t="s">
        <v>1037</v>
      </c>
      <c r="C1020" t="s">
        <v>950</v>
      </c>
      <c r="D1020" t="s">
        <v>300</v>
      </c>
      <c r="E1020" t="s">
        <v>933</v>
      </c>
      <c r="F1020" s="4">
        <v>0</v>
      </c>
      <c r="G1020" s="4">
        <v>0</v>
      </c>
      <c r="H1020" s="15" t="s">
        <v>825</v>
      </c>
      <c r="I1020" s="15" t="s">
        <v>825</v>
      </c>
      <c r="J1020" s="15" t="s">
        <v>825</v>
      </c>
      <c r="K1020" s="15" t="s">
        <v>825</v>
      </c>
      <c r="L1020" s="15" t="s">
        <v>825</v>
      </c>
      <c r="M1020" s="8">
        <f t="shared" si="15"/>
        <v>0</v>
      </c>
      <c r="N1020" t="str" cm="1">
        <f t="array" ref="N1020">IFERROR(INDEX(Water!$C$4:$C$47,MATCH(C1020,Water!$A$4:$A$47,0),), "")</f>
        <v>N/A</v>
      </c>
    </row>
    <row r="1021" spans="1:14">
      <c r="A1021" t="s">
        <v>279</v>
      </c>
      <c r="B1021" t="s">
        <v>1038</v>
      </c>
      <c r="C1021" t="s">
        <v>952</v>
      </c>
      <c r="D1021" t="s">
        <v>300</v>
      </c>
      <c r="E1021" t="s">
        <v>933</v>
      </c>
      <c r="F1021" s="4">
        <v>2.8334999999999999E-2</v>
      </c>
      <c r="G1021" s="4">
        <v>3.6078000000000013E-2</v>
      </c>
      <c r="H1021" s="15" t="s">
        <v>825</v>
      </c>
      <c r="I1021" s="15" t="s">
        <v>825</v>
      </c>
      <c r="J1021" s="15" t="s">
        <v>825</v>
      </c>
      <c r="K1021" s="15" t="s">
        <v>825</v>
      </c>
      <c r="L1021" s="15" t="s">
        <v>825</v>
      </c>
      <c r="M1021" s="8">
        <f t="shared" si="15"/>
        <v>3.6078000000000013E-2</v>
      </c>
      <c r="N1021" t="str" cm="1">
        <f t="array" ref="N1021">IFERROR(INDEX(Water!$C$4:$C$47,MATCH(C1021,Water!$A$4:$A$47,0),), "")</f>
        <v>N/A</v>
      </c>
    </row>
    <row r="1022" spans="1:14">
      <c r="A1022" t="s">
        <v>279</v>
      </c>
      <c r="B1022" t="s">
        <v>1039</v>
      </c>
      <c r="C1022" t="s">
        <v>954</v>
      </c>
      <c r="D1022" t="s">
        <v>300</v>
      </c>
      <c r="E1022" t="s">
        <v>933</v>
      </c>
      <c r="F1022" s="4">
        <v>7.2809999999999993E-3</v>
      </c>
      <c r="G1022" s="4">
        <v>7.5878000000000001E-2</v>
      </c>
      <c r="H1022" s="15" t="s">
        <v>825</v>
      </c>
      <c r="I1022" s="15" t="s">
        <v>825</v>
      </c>
      <c r="J1022" s="15" t="s">
        <v>825</v>
      </c>
      <c r="K1022" s="15" t="s">
        <v>825</v>
      </c>
      <c r="L1022" s="15" t="s">
        <v>825</v>
      </c>
      <c r="M1022" s="8">
        <f t="shared" si="15"/>
        <v>7.5878000000000001E-2</v>
      </c>
      <c r="N1022" t="str" cm="1">
        <f t="array" ref="N1022">IFERROR(INDEX(Water!$C$4:$C$47,MATCH(C1022,Water!$A$4:$A$47,0),), "")</f>
        <v>Ignore as captured under 'Investigations total'</v>
      </c>
    </row>
    <row r="1023" spans="1:14">
      <c r="A1023" t="s">
        <v>279</v>
      </c>
      <c r="B1023" t="s">
        <v>1040</v>
      </c>
      <c r="C1023" t="s">
        <v>956</v>
      </c>
      <c r="D1023" t="s">
        <v>300</v>
      </c>
      <c r="E1023" t="s">
        <v>933</v>
      </c>
      <c r="F1023" s="4">
        <v>4.4721000000000011E-2</v>
      </c>
      <c r="G1023" s="4">
        <v>0.21416500000000002</v>
      </c>
      <c r="H1023" s="15" t="s">
        <v>825</v>
      </c>
      <c r="I1023" s="15" t="s">
        <v>825</v>
      </c>
      <c r="J1023" s="15" t="s">
        <v>825</v>
      </c>
      <c r="K1023" s="15" t="s">
        <v>825</v>
      </c>
      <c r="L1023" s="15" t="s">
        <v>825</v>
      </c>
      <c r="M1023" s="8">
        <f t="shared" ref="M1023:M1086" si="16">SUM(G1023)</f>
        <v>0.21416500000000002</v>
      </c>
      <c r="N1023" t="str" cm="1">
        <f t="array" ref="N1023">IFERROR(INDEX(Water!$C$4:$C$47,MATCH(C1023,Water!$A$4:$A$47,0),), "")</f>
        <v>Ignore as captured under 'Investigations total'</v>
      </c>
    </row>
    <row r="1024" spans="1:14">
      <c r="A1024" t="s">
        <v>279</v>
      </c>
      <c r="B1024" t="s">
        <v>1041</v>
      </c>
      <c r="C1024" t="s">
        <v>958</v>
      </c>
      <c r="D1024" t="s">
        <v>300</v>
      </c>
      <c r="E1024" t="s">
        <v>933</v>
      </c>
      <c r="F1024" s="4">
        <v>4.6755999999999999E-2</v>
      </c>
      <c r="G1024" s="4">
        <v>0.457538</v>
      </c>
      <c r="H1024" s="15" t="s">
        <v>825</v>
      </c>
      <c r="I1024" s="15" t="s">
        <v>825</v>
      </c>
      <c r="J1024" s="15" t="s">
        <v>825</v>
      </c>
      <c r="K1024" s="15" t="s">
        <v>825</v>
      </c>
      <c r="L1024" s="15" t="s">
        <v>825</v>
      </c>
      <c r="M1024" s="8">
        <f t="shared" si="16"/>
        <v>0.457538</v>
      </c>
      <c r="N1024" t="str" cm="1">
        <f t="array" ref="N1024">IFERROR(INDEX(Water!$C$4:$C$47,MATCH(C1024,Water!$A$4:$A$47,0),), "")</f>
        <v>Ignore as captured under 'Investigations total'</v>
      </c>
    </row>
    <row r="1025" spans="1:14">
      <c r="A1025" t="s">
        <v>279</v>
      </c>
      <c r="B1025" t="s">
        <v>1042</v>
      </c>
      <c r="C1025" t="s">
        <v>960</v>
      </c>
      <c r="D1025" t="s">
        <v>300</v>
      </c>
      <c r="E1025" t="s">
        <v>933</v>
      </c>
      <c r="F1025" s="4">
        <v>9.8757999999999999E-2</v>
      </c>
      <c r="G1025" s="4">
        <v>0.74758100000000005</v>
      </c>
      <c r="H1025" s="15" t="s">
        <v>825</v>
      </c>
      <c r="I1025" s="15" t="s">
        <v>825</v>
      </c>
      <c r="J1025" s="15" t="s">
        <v>825</v>
      </c>
      <c r="K1025" s="15" t="s">
        <v>825</v>
      </c>
      <c r="L1025" s="15" t="s">
        <v>825</v>
      </c>
      <c r="M1025" s="8">
        <f t="shared" si="16"/>
        <v>0.74758100000000005</v>
      </c>
      <c r="N1025" t="str" cm="1">
        <f t="array" ref="N1025">IFERROR(INDEX(Water!$C$4:$C$47,MATCH(C1025,Water!$A$4:$A$47,0),), "")</f>
        <v>Investigations (water)</v>
      </c>
    </row>
    <row r="1026" spans="1:14">
      <c r="A1026" t="s">
        <v>279</v>
      </c>
      <c r="B1026" t="s">
        <v>1043</v>
      </c>
      <c r="C1026" t="s">
        <v>962</v>
      </c>
      <c r="D1026" t="s">
        <v>300</v>
      </c>
      <c r="E1026" t="s">
        <v>933</v>
      </c>
      <c r="F1026" s="4">
        <v>0.12709300000000001</v>
      </c>
      <c r="G1026" s="4">
        <v>0.78365900000000011</v>
      </c>
      <c r="H1026" s="15" t="s">
        <v>825</v>
      </c>
      <c r="I1026" s="15" t="s">
        <v>825</v>
      </c>
      <c r="J1026" s="15" t="s">
        <v>825</v>
      </c>
      <c r="K1026" s="15" t="s">
        <v>825</v>
      </c>
      <c r="L1026" s="15" t="s">
        <v>825</v>
      </c>
      <c r="M1026" s="8">
        <f t="shared" si="16"/>
        <v>0.78365900000000011</v>
      </c>
      <c r="N1026" t="str" cm="1">
        <f t="array" ref="N1026">IFERROR(INDEX(Water!$C$4:$C$47,MATCH(C1026,Water!$A$4:$A$47,0),), "")</f>
        <v/>
      </c>
    </row>
    <row r="1027" spans="1:14">
      <c r="A1027" t="s">
        <v>279</v>
      </c>
      <c r="B1027" t="s">
        <v>1044</v>
      </c>
      <c r="C1027" t="s">
        <v>964</v>
      </c>
      <c r="D1027" t="s">
        <v>300</v>
      </c>
      <c r="E1027" t="s">
        <v>933</v>
      </c>
      <c r="F1027" s="4">
        <v>0</v>
      </c>
      <c r="G1027" s="4">
        <v>0</v>
      </c>
      <c r="H1027" s="15" t="s">
        <v>825</v>
      </c>
      <c r="I1027" s="15" t="s">
        <v>825</v>
      </c>
      <c r="J1027" s="15" t="s">
        <v>825</v>
      </c>
      <c r="K1027" s="15" t="s">
        <v>825</v>
      </c>
      <c r="L1027" s="15" t="s">
        <v>825</v>
      </c>
      <c r="M1027" s="8">
        <f t="shared" si="16"/>
        <v>0</v>
      </c>
      <c r="N1027" t="str" cm="1">
        <f t="array" ref="N1027">IFERROR(INDEX(Water!$C$4:$C$47,MATCH(C1027,Water!$A$4:$A$47,0),), "")</f>
        <v>Supply-side improvements delivering benefits in 2020-2025 (water)</v>
      </c>
    </row>
    <row r="1028" spans="1:14">
      <c r="A1028" t="s">
        <v>279</v>
      </c>
      <c r="B1028" t="s">
        <v>1045</v>
      </c>
      <c r="C1028" t="s">
        <v>966</v>
      </c>
      <c r="D1028" t="s">
        <v>300</v>
      </c>
      <c r="E1028" t="s">
        <v>933</v>
      </c>
      <c r="F1028" s="4">
        <v>0</v>
      </c>
      <c r="G1028" s="4">
        <v>0</v>
      </c>
      <c r="H1028" s="15" t="s">
        <v>825</v>
      </c>
      <c r="I1028" s="15" t="s">
        <v>825</v>
      </c>
      <c r="J1028" s="15" t="s">
        <v>825</v>
      </c>
      <c r="K1028" s="15" t="s">
        <v>825</v>
      </c>
      <c r="L1028" s="15" t="s">
        <v>825</v>
      </c>
      <c r="M1028" s="8">
        <f t="shared" si="16"/>
        <v>0</v>
      </c>
      <c r="N1028" t="str" cm="1">
        <f t="array" ref="N1028">IFERROR(INDEX(Water!$C$4:$C$47,MATCH(C1028,Water!$A$4:$A$47,0),), "")</f>
        <v>Demand-side improvements delivering benefits in 2020-2025 (excl leakage and metering) (water)</v>
      </c>
    </row>
    <row r="1029" spans="1:14">
      <c r="A1029" t="s">
        <v>279</v>
      </c>
      <c r="B1029" t="s">
        <v>1046</v>
      </c>
      <c r="C1029" t="s">
        <v>968</v>
      </c>
      <c r="D1029" t="s">
        <v>300</v>
      </c>
      <c r="E1029" t="s">
        <v>933</v>
      </c>
      <c r="F1029" s="4">
        <v>0</v>
      </c>
      <c r="G1029" s="4">
        <v>0</v>
      </c>
      <c r="H1029" s="15" t="s">
        <v>825</v>
      </c>
      <c r="I1029" s="15" t="s">
        <v>825</v>
      </c>
      <c r="J1029" s="15" t="s">
        <v>825</v>
      </c>
      <c r="K1029" s="15" t="s">
        <v>825</v>
      </c>
      <c r="L1029" s="15" t="s">
        <v>825</v>
      </c>
      <c r="M1029" s="8">
        <f t="shared" si="16"/>
        <v>0</v>
      </c>
      <c r="N1029" t="str" cm="1">
        <f t="array" ref="N1029">IFERROR(INDEX(Water!$C$4:$C$47,MATCH(C1029,Water!$A$4:$A$47,0),), "")</f>
        <v>Leakage improvements delivering benefits in 2020-2025 (water)</v>
      </c>
    </row>
    <row r="1030" spans="1:14">
      <c r="A1030" t="s">
        <v>279</v>
      </c>
      <c r="B1030" t="s">
        <v>1047</v>
      </c>
      <c r="C1030" t="s">
        <v>970</v>
      </c>
      <c r="D1030" t="s">
        <v>300</v>
      </c>
      <c r="E1030" t="s">
        <v>933</v>
      </c>
      <c r="F1030" s="4">
        <v>0</v>
      </c>
      <c r="G1030" s="4">
        <v>0</v>
      </c>
      <c r="H1030" s="15" t="s">
        <v>825</v>
      </c>
      <c r="I1030" s="15" t="s">
        <v>825</v>
      </c>
      <c r="J1030" s="15" t="s">
        <v>825</v>
      </c>
      <c r="K1030" s="15" t="s">
        <v>825</v>
      </c>
      <c r="L1030" s="15" t="s">
        <v>825</v>
      </c>
      <c r="M1030" s="8">
        <f t="shared" si="16"/>
        <v>0</v>
      </c>
      <c r="N1030" t="str" cm="1">
        <f t="array" ref="N1030">IFERROR(INDEX(Water!$C$4:$C$47,MATCH(C1030,Water!$A$4:$A$47,0),), "")</f>
        <v>Internal interconnectors delivering benefits in 2020-2025 (water)</v>
      </c>
    </row>
    <row r="1031" spans="1:14">
      <c r="A1031" t="s">
        <v>279</v>
      </c>
      <c r="B1031" t="s">
        <v>1048</v>
      </c>
      <c r="C1031" t="s">
        <v>972</v>
      </c>
      <c r="D1031" t="s">
        <v>300</v>
      </c>
      <c r="E1031" t="s">
        <v>933</v>
      </c>
      <c r="F1031" s="4">
        <v>0</v>
      </c>
      <c r="G1031" s="4">
        <v>0</v>
      </c>
      <c r="H1031" s="15" t="s">
        <v>825</v>
      </c>
      <c r="I1031" s="15" t="s">
        <v>825</v>
      </c>
      <c r="J1031" s="15" t="s">
        <v>825</v>
      </c>
      <c r="K1031" s="15" t="s">
        <v>825</v>
      </c>
      <c r="L1031" s="15" t="s">
        <v>825</v>
      </c>
      <c r="M1031" s="8">
        <f t="shared" si="16"/>
        <v>0</v>
      </c>
      <c r="N1031" t="str" cm="1">
        <f t="array" ref="N1031">IFERROR(INDEX(Water!$C$4:$C$47,MATCH(C1031,Water!$A$4:$A$47,0),), "")</f>
        <v>Supply demand balance improvements delivering benefits starting from 2026 (water)</v>
      </c>
    </row>
    <row r="1032" spans="1:14">
      <c r="A1032" t="s">
        <v>279</v>
      </c>
      <c r="B1032" t="s">
        <v>1049</v>
      </c>
      <c r="C1032" t="s">
        <v>976</v>
      </c>
      <c r="D1032" t="s">
        <v>300</v>
      </c>
      <c r="E1032" t="s">
        <v>933</v>
      </c>
      <c r="F1032" s="4">
        <v>0</v>
      </c>
      <c r="G1032" s="4">
        <v>0</v>
      </c>
      <c r="H1032" s="15" t="s">
        <v>825</v>
      </c>
      <c r="I1032" s="15" t="s">
        <v>825</v>
      </c>
      <c r="J1032" s="15" t="s">
        <v>825</v>
      </c>
      <c r="K1032" s="15" t="s">
        <v>825</v>
      </c>
      <c r="L1032" s="15" t="s">
        <v>825</v>
      </c>
      <c r="M1032" s="8">
        <f t="shared" si="16"/>
        <v>0</v>
      </c>
      <c r="N1032" t="str" cm="1">
        <f t="array" ref="N1032">IFERROR(INDEX(Water!$C$4:$C$47,MATCH(C1032,Water!$A$4:$A$47,0),), "")</f>
        <v/>
      </c>
    </row>
    <row r="1033" spans="1:14">
      <c r="A1033" t="s">
        <v>279</v>
      </c>
      <c r="B1033" t="s">
        <v>1050</v>
      </c>
      <c r="C1033" t="s">
        <v>978</v>
      </c>
      <c r="D1033" t="s">
        <v>300</v>
      </c>
      <c r="E1033" t="s">
        <v>933</v>
      </c>
      <c r="F1033" s="4">
        <v>0</v>
      </c>
      <c r="G1033" s="4">
        <v>0</v>
      </c>
      <c r="H1033" s="15" t="s">
        <v>825</v>
      </c>
      <c r="I1033" s="15" t="s">
        <v>825</v>
      </c>
      <c r="J1033" s="15" t="s">
        <v>825</v>
      </c>
      <c r="K1033" s="15" t="s">
        <v>825</v>
      </c>
      <c r="L1033" s="15" t="s">
        <v>825</v>
      </c>
      <c r="M1033" s="8">
        <f t="shared" si="16"/>
        <v>0</v>
      </c>
      <c r="N1033" t="str" cm="1">
        <f t="array" ref="N1033">IFERROR(INDEX(Water!$C$4:$C$47,MATCH(C1033,Water!$A$4:$A$47,0),), "")</f>
        <v>Ignore as captured under 'Total metering expenditure'</v>
      </c>
    </row>
    <row r="1034" spans="1:14">
      <c r="A1034" t="s">
        <v>279</v>
      </c>
      <c r="B1034" t="s">
        <v>1051</v>
      </c>
      <c r="C1034" t="s">
        <v>980</v>
      </c>
      <c r="D1034" t="s">
        <v>300</v>
      </c>
      <c r="E1034" t="s">
        <v>933</v>
      </c>
      <c r="F1034" s="4">
        <v>0</v>
      </c>
      <c r="G1034" s="4">
        <v>0</v>
      </c>
      <c r="H1034" s="15" t="s">
        <v>825</v>
      </c>
      <c r="I1034" s="15" t="s">
        <v>825</v>
      </c>
      <c r="J1034" s="15" t="s">
        <v>825</v>
      </c>
      <c r="K1034" s="15" t="s">
        <v>825</v>
      </c>
      <c r="L1034" s="15" t="s">
        <v>825</v>
      </c>
      <c r="M1034" s="8">
        <f t="shared" si="16"/>
        <v>0</v>
      </c>
      <c r="N1034" t="str" cm="1">
        <f t="array" ref="N1034">IFERROR(INDEX(Water!$C$4:$C$47,MATCH(C1034,Water!$A$4:$A$47,0),), "")</f>
        <v>Ignore as captured under 'Total metering expenditure'</v>
      </c>
    </row>
    <row r="1035" spans="1:14">
      <c r="A1035" t="s">
        <v>279</v>
      </c>
      <c r="B1035" t="s">
        <v>1052</v>
      </c>
      <c r="C1035" t="s">
        <v>982</v>
      </c>
      <c r="D1035" t="s">
        <v>300</v>
      </c>
      <c r="E1035" t="s">
        <v>933</v>
      </c>
      <c r="F1035" s="4">
        <v>0</v>
      </c>
      <c r="G1035" s="4">
        <v>0</v>
      </c>
      <c r="H1035" s="15" t="s">
        <v>825</v>
      </c>
      <c r="I1035" s="15" t="s">
        <v>825</v>
      </c>
      <c r="J1035" s="15" t="s">
        <v>825</v>
      </c>
      <c r="K1035" s="15" t="s">
        <v>825</v>
      </c>
      <c r="L1035" s="15" t="s">
        <v>825</v>
      </c>
      <c r="M1035" s="8">
        <f t="shared" si="16"/>
        <v>0</v>
      </c>
      <c r="N1035" t="str" cm="1">
        <f t="array" ref="N1035">IFERROR(INDEX(Water!$C$4:$C$47,MATCH(C1035,Water!$A$4:$A$47,0),), "")</f>
        <v>Ignore as captured under 'Total metering expenditure'</v>
      </c>
    </row>
    <row r="1036" spans="1:14">
      <c r="A1036" t="s">
        <v>279</v>
      </c>
      <c r="B1036" t="s">
        <v>1053</v>
      </c>
      <c r="C1036" t="s">
        <v>984</v>
      </c>
      <c r="D1036" t="s">
        <v>300</v>
      </c>
      <c r="E1036" t="s">
        <v>933</v>
      </c>
      <c r="F1036" s="4">
        <v>0</v>
      </c>
      <c r="G1036" s="4">
        <v>0</v>
      </c>
      <c r="H1036" s="15" t="s">
        <v>825</v>
      </c>
      <c r="I1036" s="15" t="s">
        <v>825</v>
      </c>
      <c r="J1036" s="15" t="s">
        <v>825</v>
      </c>
      <c r="K1036" s="15" t="s">
        <v>825</v>
      </c>
      <c r="L1036" s="15" t="s">
        <v>825</v>
      </c>
      <c r="M1036" s="8">
        <f t="shared" si="16"/>
        <v>0</v>
      </c>
      <c r="N1036" t="str" cm="1">
        <f t="array" ref="N1036">IFERROR(INDEX(Water!$C$4:$C$47,MATCH(C1036,Water!$A$4:$A$47,0),), "")</f>
        <v>Ignore as captured under 'Total metering expenditure'</v>
      </c>
    </row>
    <row r="1037" spans="1:14">
      <c r="A1037" t="s">
        <v>279</v>
      </c>
      <c r="B1037" t="s">
        <v>1054</v>
      </c>
      <c r="C1037" t="s">
        <v>986</v>
      </c>
      <c r="D1037" t="s">
        <v>300</v>
      </c>
      <c r="E1037" t="s">
        <v>933</v>
      </c>
      <c r="F1037" s="4">
        <v>0</v>
      </c>
      <c r="G1037" s="4">
        <v>0</v>
      </c>
      <c r="H1037" s="15" t="s">
        <v>825</v>
      </c>
      <c r="I1037" s="15" t="s">
        <v>825</v>
      </c>
      <c r="J1037" s="15" t="s">
        <v>825</v>
      </c>
      <c r="K1037" s="15" t="s">
        <v>825</v>
      </c>
      <c r="L1037" s="15" t="s">
        <v>825</v>
      </c>
      <c r="M1037" s="8">
        <f t="shared" si="16"/>
        <v>0</v>
      </c>
      <c r="N1037" t="str" cm="1">
        <f t="array" ref="N1037">IFERROR(INDEX(Water!$C$4:$C$47,MATCH(C1037,Water!$A$4:$A$47,0),), "")</f>
        <v>Ignore as captured under 'Total metering expenditure'</v>
      </c>
    </row>
    <row r="1038" spans="1:14">
      <c r="A1038" t="s">
        <v>279</v>
      </c>
      <c r="B1038" t="s">
        <v>1055</v>
      </c>
      <c r="C1038" t="s">
        <v>988</v>
      </c>
      <c r="D1038" t="s">
        <v>300</v>
      </c>
      <c r="E1038" t="s">
        <v>933</v>
      </c>
      <c r="F1038" s="4">
        <v>0</v>
      </c>
      <c r="G1038" s="4">
        <v>0</v>
      </c>
      <c r="H1038" s="15" t="s">
        <v>825</v>
      </c>
      <c r="I1038" s="15" t="s">
        <v>825</v>
      </c>
      <c r="J1038" s="15" t="s">
        <v>825</v>
      </c>
      <c r="K1038" s="15" t="s">
        <v>825</v>
      </c>
      <c r="L1038" s="15" t="s">
        <v>825</v>
      </c>
      <c r="M1038" s="8">
        <f t="shared" si="16"/>
        <v>0</v>
      </c>
      <c r="N1038" t="str" cm="1">
        <f t="array" ref="N1038">IFERROR(INDEX(Water!$C$4:$C$47,MATCH(C1038,Water!$A$4:$A$47,0),), "")</f>
        <v>Ignore as captured under 'Total metering expenditure'</v>
      </c>
    </row>
    <row r="1039" spans="1:14">
      <c r="A1039" t="s">
        <v>279</v>
      </c>
      <c r="B1039" t="s">
        <v>1056</v>
      </c>
      <c r="C1039" t="s">
        <v>990</v>
      </c>
      <c r="D1039" t="s">
        <v>300</v>
      </c>
      <c r="E1039" t="s">
        <v>933</v>
      </c>
      <c r="F1039" s="4">
        <v>0</v>
      </c>
      <c r="G1039" s="4">
        <v>0</v>
      </c>
      <c r="H1039" s="15" t="s">
        <v>825</v>
      </c>
      <c r="I1039" s="15" t="s">
        <v>825</v>
      </c>
      <c r="J1039" s="15" t="s">
        <v>825</v>
      </c>
      <c r="K1039" s="15" t="s">
        <v>825</v>
      </c>
      <c r="L1039" s="15" t="s">
        <v>825</v>
      </c>
      <c r="M1039" s="8">
        <f t="shared" si="16"/>
        <v>0</v>
      </c>
      <c r="N1039" t="str" cm="1">
        <f t="array" ref="N1039">IFERROR(INDEX(Water!$C$4:$C$47,MATCH(C1039,Water!$A$4:$A$47,0),), "")</f>
        <v>Ignore as captured under 'Total metering expenditure'</v>
      </c>
    </row>
    <row r="1040" spans="1:14">
      <c r="A1040" t="s">
        <v>279</v>
      </c>
      <c r="B1040" t="s">
        <v>1057</v>
      </c>
      <c r="C1040" t="s">
        <v>992</v>
      </c>
      <c r="D1040" t="s">
        <v>300</v>
      </c>
      <c r="E1040" t="s">
        <v>933</v>
      </c>
      <c r="F1040" s="4">
        <v>0</v>
      </c>
      <c r="G1040" s="4">
        <v>0</v>
      </c>
      <c r="H1040" s="15" t="s">
        <v>825</v>
      </c>
      <c r="I1040" s="15" t="s">
        <v>825</v>
      </c>
      <c r="J1040" s="15" t="s">
        <v>825</v>
      </c>
      <c r="K1040" s="15" t="s">
        <v>825</v>
      </c>
      <c r="L1040" s="15" t="s">
        <v>825</v>
      </c>
      <c r="M1040" s="8">
        <f t="shared" si="16"/>
        <v>0</v>
      </c>
      <c r="N1040" t="str" cm="1">
        <f t="array" ref="N1040">IFERROR(INDEX(Water!$C$4:$C$47,MATCH(C1040,Water!$A$4:$A$47,0),), "")</f>
        <v>Ignore as captured under 'Total metering expenditure'</v>
      </c>
    </row>
    <row r="1041" spans="1:14">
      <c r="A1041" t="s">
        <v>279</v>
      </c>
      <c r="B1041" t="s">
        <v>1058</v>
      </c>
      <c r="C1041" t="s">
        <v>994</v>
      </c>
      <c r="D1041" t="s">
        <v>300</v>
      </c>
      <c r="E1041" t="s">
        <v>933</v>
      </c>
      <c r="F1041" s="4">
        <v>0</v>
      </c>
      <c r="G1041" s="4">
        <v>0</v>
      </c>
      <c r="H1041" s="15" t="s">
        <v>825</v>
      </c>
      <c r="I1041" s="15" t="s">
        <v>825</v>
      </c>
      <c r="J1041" s="15" t="s">
        <v>825</v>
      </c>
      <c r="K1041" s="15" t="s">
        <v>825</v>
      </c>
      <c r="L1041" s="15" t="s">
        <v>825</v>
      </c>
      <c r="M1041" s="8">
        <f t="shared" si="16"/>
        <v>0</v>
      </c>
      <c r="N1041" t="str" cm="1">
        <f t="array" ref="N1041">IFERROR(INDEX(Water!$C$4:$C$47,MATCH(C1041,Water!$A$4:$A$47,0),), "")</f>
        <v>Ignore as captured under 'Total metering expenditure'</v>
      </c>
    </row>
    <row r="1042" spans="1:14">
      <c r="A1042" t="s">
        <v>279</v>
      </c>
      <c r="B1042" t="s">
        <v>1059</v>
      </c>
      <c r="C1042" t="s">
        <v>996</v>
      </c>
      <c r="D1042" t="s">
        <v>300</v>
      </c>
      <c r="E1042" t="s">
        <v>933</v>
      </c>
      <c r="F1042" s="4">
        <v>2.179E-2</v>
      </c>
      <c r="G1042" s="4">
        <v>0.823685</v>
      </c>
      <c r="H1042" s="15" t="s">
        <v>825</v>
      </c>
      <c r="I1042" s="15" t="s">
        <v>825</v>
      </c>
      <c r="J1042" s="15" t="s">
        <v>825</v>
      </c>
      <c r="K1042" s="15" t="s">
        <v>825</v>
      </c>
      <c r="L1042" s="15" t="s">
        <v>825</v>
      </c>
      <c r="M1042" s="8">
        <f t="shared" si="16"/>
        <v>0.823685</v>
      </c>
      <c r="N1042" t="str" cm="1">
        <f t="array" ref="N1042">IFERROR(INDEX(Water!$C$4:$C$47,MATCH(C1042,Water!$A$4:$A$47,0),), "")</f>
        <v>Ignore as captured under 'Total metering expenditure'</v>
      </c>
    </row>
    <row r="1043" spans="1:14">
      <c r="A1043" t="s">
        <v>279</v>
      </c>
      <c r="B1043" t="s">
        <v>1060</v>
      </c>
      <c r="C1043" t="s">
        <v>998</v>
      </c>
      <c r="D1043" t="s">
        <v>300</v>
      </c>
      <c r="E1043" t="s">
        <v>933</v>
      </c>
      <c r="F1043" s="4">
        <v>2.179E-2</v>
      </c>
      <c r="G1043" s="4">
        <v>0.823685</v>
      </c>
      <c r="H1043" s="15" t="s">
        <v>825</v>
      </c>
      <c r="I1043" s="15" t="s">
        <v>825</v>
      </c>
      <c r="J1043" s="15" t="s">
        <v>825</v>
      </c>
      <c r="K1043" s="15" t="s">
        <v>825</v>
      </c>
      <c r="L1043" s="15" t="s">
        <v>825</v>
      </c>
      <c r="M1043" s="8">
        <f t="shared" si="16"/>
        <v>0.823685</v>
      </c>
      <c r="N1043" t="str" cm="1">
        <f t="array" ref="N1043">IFERROR(INDEX(Water!$C$4:$C$47,MATCH(C1043,Water!$A$4:$A$47,0),), "")</f>
        <v>Total metering expenditure  (water)</v>
      </c>
    </row>
    <row r="1044" spans="1:14">
      <c r="A1044" t="s">
        <v>279</v>
      </c>
      <c r="B1044" t="s">
        <v>1061</v>
      </c>
      <c r="C1044" t="s">
        <v>1000</v>
      </c>
      <c r="D1044" t="s">
        <v>300</v>
      </c>
      <c r="E1044" t="s">
        <v>933</v>
      </c>
      <c r="F1044" s="4">
        <v>0</v>
      </c>
      <c r="G1044" s="4">
        <v>0</v>
      </c>
      <c r="H1044" s="4" t="s">
        <v>825</v>
      </c>
      <c r="I1044" s="4" t="s">
        <v>825</v>
      </c>
      <c r="J1044" s="4" t="s">
        <v>825</v>
      </c>
      <c r="K1044" s="4" t="s">
        <v>825</v>
      </c>
      <c r="L1044" s="4" t="s">
        <v>825</v>
      </c>
      <c r="M1044" s="8">
        <f t="shared" si="16"/>
        <v>0</v>
      </c>
      <c r="N1044" t="str" cm="1">
        <f t="array" ref="N1044">IFERROR(INDEX(Water!$C$4:$C$47,MATCH(C1044,Water!$A$4:$A$47,0),), "")</f>
        <v>Improvments to taste, odour and colour (water)</v>
      </c>
    </row>
    <row r="1045" spans="1:14">
      <c r="A1045" t="s">
        <v>279</v>
      </c>
      <c r="B1045" t="s">
        <v>1062</v>
      </c>
      <c r="C1045" t="s">
        <v>1002</v>
      </c>
      <c r="D1045" t="s">
        <v>300</v>
      </c>
      <c r="E1045" t="s">
        <v>933</v>
      </c>
      <c r="F1045" s="4">
        <v>0</v>
      </c>
      <c r="G1045" s="4">
        <v>0</v>
      </c>
      <c r="H1045" s="4" t="s">
        <v>825</v>
      </c>
      <c r="I1045" s="4" t="s">
        <v>825</v>
      </c>
      <c r="J1045" s="4" t="s">
        <v>825</v>
      </c>
      <c r="K1045" s="4" t="s">
        <v>825</v>
      </c>
      <c r="L1045" s="4" t="s">
        <v>825</v>
      </c>
      <c r="M1045" s="8">
        <f t="shared" si="16"/>
        <v>0</v>
      </c>
      <c r="N1045" t="str" cm="1">
        <f t="array" ref="N1045">IFERROR(INDEX(Water!$C$4:$C$47,MATCH(C1045,Water!$A$4:$A$47,0),), "")</f>
        <v>Improvments to taste, odour and colour (water)</v>
      </c>
    </row>
    <row r="1046" spans="1:14">
      <c r="A1046" t="s">
        <v>279</v>
      </c>
      <c r="B1046" t="s">
        <v>1063</v>
      </c>
      <c r="C1046" t="s">
        <v>1004</v>
      </c>
      <c r="D1046" t="s">
        <v>300</v>
      </c>
      <c r="E1046" t="s">
        <v>933</v>
      </c>
      <c r="F1046" s="4">
        <v>8.1001000000000004E-2</v>
      </c>
      <c r="G1046" s="4">
        <v>0.388067</v>
      </c>
      <c r="H1046" s="4" t="s">
        <v>825</v>
      </c>
      <c r="I1046" s="4" t="s">
        <v>825</v>
      </c>
      <c r="J1046" s="4" t="s">
        <v>825</v>
      </c>
      <c r="K1046" s="4" t="s">
        <v>825</v>
      </c>
      <c r="L1046" s="4" t="s">
        <v>825</v>
      </c>
      <c r="M1046" s="8">
        <f t="shared" si="16"/>
        <v>0.388067</v>
      </c>
      <c r="N1046" t="str" cm="1">
        <f t="array" ref="N1046">IFERROR(INDEX(Water!$C$4:$C$47,MATCH(C1046,Water!$A$4:$A$47,0),), "")</f>
        <v>Addressing raw water deterioration (total) (water)</v>
      </c>
    </row>
    <row r="1047" spans="1:14">
      <c r="A1047" t="s">
        <v>279</v>
      </c>
      <c r="B1047" t="s">
        <v>1064</v>
      </c>
      <c r="C1047" t="s">
        <v>1006</v>
      </c>
      <c r="D1047" t="s">
        <v>300</v>
      </c>
      <c r="E1047" t="s">
        <v>933</v>
      </c>
      <c r="F1047" s="4">
        <v>9.9899999999999989E-4</v>
      </c>
      <c r="G1047" s="4">
        <v>4.2170000000000003E-3</v>
      </c>
      <c r="H1047" s="4" t="s">
        <v>825</v>
      </c>
      <c r="I1047" s="4" t="s">
        <v>825</v>
      </c>
      <c r="J1047" s="4" t="s">
        <v>825</v>
      </c>
      <c r="K1047" s="4" t="s">
        <v>825</v>
      </c>
      <c r="L1047" s="4" t="s">
        <v>825</v>
      </c>
      <c r="M1047" s="8">
        <f t="shared" si="16"/>
        <v>4.2170000000000003E-3</v>
      </c>
      <c r="N1047" t="str" cm="1">
        <f t="array" ref="N1047">IFERROR(INDEX(Water!$C$4:$C$47,MATCH(C1047,Water!$A$4:$A$47,0),), "")</f>
        <v>Addressing raw water deterioration (total) (water)</v>
      </c>
    </row>
    <row r="1048" spans="1:14">
      <c r="A1048" t="s">
        <v>279</v>
      </c>
      <c r="B1048" t="s">
        <v>1065</v>
      </c>
      <c r="C1048" t="s">
        <v>1008</v>
      </c>
      <c r="D1048" t="s">
        <v>300</v>
      </c>
      <c r="E1048" t="s">
        <v>933</v>
      </c>
      <c r="F1048" s="4">
        <v>0</v>
      </c>
      <c r="G1048" s="4">
        <v>0</v>
      </c>
      <c r="H1048" s="4" t="s">
        <v>825</v>
      </c>
      <c r="I1048" s="4" t="s">
        <v>825</v>
      </c>
      <c r="J1048" s="4" t="s">
        <v>825</v>
      </c>
      <c r="K1048" s="4" t="s">
        <v>825</v>
      </c>
      <c r="L1048" s="4" t="s">
        <v>825</v>
      </c>
      <c r="M1048" s="8">
        <f t="shared" si="16"/>
        <v>0</v>
      </c>
      <c r="N1048" t="str" cm="1">
        <f t="array" ref="N1048">IFERROR(INDEX(Water!$C$4:$C$47,MATCH(C1048,Water!$A$4:$A$47,0),), "")</f>
        <v>Meeting lead standards (Total) (water)</v>
      </c>
    </row>
    <row r="1049" spans="1:14">
      <c r="A1049" t="s">
        <v>279</v>
      </c>
      <c r="B1049" t="s">
        <v>1066</v>
      </c>
      <c r="C1049" t="s">
        <v>1067</v>
      </c>
      <c r="D1049" t="s">
        <v>300</v>
      </c>
      <c r="E1049" t="s">
        <v>933</v>
      </c>
      <c r="F1049" s="4">
        <v>0</v>
      </c>
      <c r="G1049" s="4">
        <v>0</v>
      </c>
      <c r="H1049" s="4" t="s">
        <v>825</v>
      </c>
      <c r="I1049" s="4" t="s">
        <v>825</v>
      </c>
      <c r="J1049" s="4" t="s">
        <v>825</v>
      </c>
      <c r="K1049" s="4" t="s">
        <v>825</v>
      </c>
      <c r="L1049" s="4" t="s">
        <v>825</v>
      </c>
      <c r="M1049" s="8">
        <f t="shared" si="16"/>
        <v>0</v>
      </c>
      <c r="N1049" t="str" cm="1">
        <f t="array" ref="N1049">IFERROR(INDEX(Water!$C$4:$C$47,MATCH(C1049,Water!$A$4:$A$47,0),), "")</f>
        <v/>
      </c>
    </row>
    <row r="1050" spans="1:14">
      <c r="A1050" t="s">
        <v>279</v>
      </c>
      <c r="B1050" t="s">
        <v>1068</v>
      </c>
      <c r="C1050" t="s">
        <v>1012</v>
      </c>
      <c r="D1050" t="s">
        <v>300</v>
      </c>
      <c r="E1050" t="s">
        <v>933</v>
      </c>
      <c r="F1050" s="4">
        <v>0</v>
      </c>
      <c r="G1050" s="4">
        <v>0</v>
      </c>
      <c r="H1050" s="4" t="s">
        <v>825</v>
      </c>
      <c r="I1050" s="4" t="s">
        <v>825</v>
      </c>
      <c r="J1050" s="4" t="s">
        <v>825</v>
      </c>
      <c r="K1050" s="4" t="s">
        <v>825</v>
      </c>
      <c r="L1050" s="4" t="s">
        <v>825</v>
      </c>
      <c r="M1050" s="8">
        <f t="shared" si="16"/>
        <v>0</v>
      </c>
      <c r="N1050" t="str" cm="1">
        <f t="array" ref="N1050">IFERROR(INDEX(Water!$C$4:$C$47,MATCH(C1050,Water!$A$4:$A$47,0),), "")</f>
        <v>Meeting lead standards (Total) (water)</v>
      </c>
    </row>
    <row r="1051" spans="1:14">
      <c r="A1051" t="s">
        <v>279</v>
      </c>
      <c r="B1051" t="s">
        <v>1069</v>
      </c>
      <c r="C1051" t="s">
        <v>1014</v>
      </c>
      <c r="D1051" t="s">
        <v>300</v>
      </c>
      <c r="E1051" t="s">
        <v>933</v>
      </c>
      <c r="F1051" s="4">
        <v>0</v>
      </c>
      <c r="G1051" s="4">
        <v>0</v>
      </c>
      <c r="H1051" s="4" t="s">
        <v>825</v>
      </c>
      <c r="I1051" s="4" t="s">
        <v>825</v>
      </c>
      <c r="J1051" s="4" t="s">
        <v>825</v>
      </c>
      <c r="K1051" s="4" t="s">
        <v>825</v>
      </c>
      <c r="L1051" s="4" t="s">
        <v>825</v>
      </c>
      <c r="M1051" s="8">
        <f t="shared" si="16"/>
        <v>0</v>
      </c>
      <c r="N1051" t="str" cm="1">
        <f t="array" ref="N1051">IFERROR(INDEX(Water!$C$4:$C$47,MATCH(C1051,Water!$A$4:$A$47,0),), "")</f>
        <v>Meeting lead standards (Total) (water)</v>
      </c>
    </row>
    <row r="1052" spans="1:14">
      <c r="A1052" t="s">
        <v>279</v>
      </c>
      <c r="B1052" t="s">
        <v>1070</v>
      </c>
      <c r="C1052" t="s">
        <v>1016</v>
      </c>
      <c r="D1052" t="s">
        <v>300</v>
      </c>
      <c r="E1052" t="s">
        <v>933</v>
      </c>
      <c r="F1052" s="4">
        <v>0</v>
      </c>
      <c r="G1052" s="4">
        <v>0</v>
      </c>
      <c r="H1052" s="4" t="s">
        <v>825</v>
      </c>
      <c r="I1052" s="4" t="s">
        <v>825</v>
      </c>
      <c r="J1052" s="4" t="s">
        <v>825</v>
      </c>
      <c r="K1052" s="4" t="s">
        <v>825</v>
      </c>
      <c r="L1052" s="4" t="s">
        <v>825</v>
      </c>
      <c r="M1052" s="8">
        <f t="shared" si="16"/>
        <v>0</v>
      </c>
      <c r="N1052" t="str" cm="1">
        <f t="array" ref="N1052">IFERROR(INDEX(Water!$C$4:$C$47,MATCH(C1052,Water!$A$4:$A$47,0),), "")</f>
        <v>Meeting lead standards (Total) (water)</v>
      </c>
    </row>
    <row r="1053" spans="1:14">
      <c r="A1053" t="s">
        <v>279</v>
      </c>
      <c r="B1053" t="s">
        <v>1071</v>
      </c>
      <c r="C1053" t="s">
        <v>1018</v>
      </c>
      <c r="D1053" t="s">
        <v>300</v>
      </c>
      <c r="E1053" t="s">
        <v>933</v>
      </c>
      <c r="F1053" s="4">
        <v>0</v>
      </c>
      <c r="G1053" s="4">
        <v>0.16398299999999999</v>
      </c>
      <c r="H1053" s="4" t="s">
        <v>825</v>
      </c>
      <c r="I1053" s="4" t="s">
        <v>825</v>
      </c>
      <c r="J1053" s="4" t="s">
        <v>825</v>
      </c>
      <c r="K1053" s="4" t="s">
        <v>825</v>
      </c>
      <c r="L1053" s="4" t="s">
        <v>825</v>
      </c>
      <c r="M1053" s="8">
        <f t="shared" si="16"/>
        <v>0.16398299999999999</v>
      </c>
      <c r="N1053" t="str" cm="1">
        <f t="array" ref="N1053">IFERROR(INDEX(Water!$C$4:$C$47,MATCH(C1053,Water!$A$4:$A$47,0),), "")</f>
        <v>Enhancing resilience to low probability high consequence events (water)</v>
      </c>
    </row>
    <row r="1054" spans="1:14">
      <c r="A1054" t="s">
        <v>279</v>
      </c>
      <c r="B1054" t="s">
        <v>1072</v>
      </c>
      <c r="C1054" t="s">
        <v>1020</v>
      </c>
      <c r="D1054" t="s">
        <v>300</v>
      </c>
      <c r="E1054" t="s">
        <v>933</v>
      </c>
      <c r="F1054" s="4">
        <v>0</v>
      </c>
      <c r="G1054" s="4">
        <v>0</v>
      </c>
      <c r="H1054" s="4" t="s">
        <v>825</v>
      </c>
      <c r="I1054" s="4" t="s">
        <v>825</v>
      </c>
      <c r="J1054" s="4" t="s">
        <v>825</v>
      </c>
      <c r="K1054" s="4" t="s">
        <v>825</v>
      </c>
      <c r="L1054" s="4" t="s">
        <v>825</v>
      </c>
      <c r="M1054" s="8">
        <f t="shared" si="16"/>
        <v>0</v>
      </c>
      <c r="N1054" t="str" cm="1">
        <f t="array" ref="N1054">IFERROR(INDEX(Water!$C$4:$C$47,MATCH(C1054,Water!$A$4:$A$47,0),), "")</f>
        <v>Security - SEMD (water)</v>
      </c>
    </row>
    <row r="1055" spans="1:14">
      <c r="A1055" t="s">
        <v>279</v>
      </c>
      <c r="B1055" t="s">
        <v>1073</v>
      </c>
      <c r="C1055" t="s">
        <v>1022</v>
      </c>
      <c r="D1055" t="s">
        <v>300</v>
      </c>
      <c r="E1055" t="s">
        <v>933</v>
      </c>
      <c r="F1055" s="4">
        <v>0</v>
      </c>
      <c r="G1055" s="4">
        <v>0.18741099999999999</v>
      </c>
      <c r="H1055" s="4" t="s">
        <v>825</v>
      </c>
      <c r="I1055" s="4" t="s">
        <v>825</v>
      </c>
      <c r="J1055" s="4" t="s">
        <v>825</v>
      </c>
      <c r="K1055" s="4" t="s">
        <v>825</v>
      </c>
      <c r="L1055" s="4" t="s">
        <v>825</v>
      </c>
      <c r="M1055" s="8">
        <f t="shared" si="16"/>
        <v>0.18741099999999999</v>
      </c>
      <c r="N1055" t="str" cm="1">
        <f t="array" ref="N1055">IFERROR(INDEX(Water!$C$4:$C$47,MATCH(C1055,Water!$A$4:$A$47,0),), "")</f>
        <v>Security - Non-SEMD (water)</v>
      </c>
    </row>
    <row r="1056" spans="1:14">
      <c r="A1056" t="s">
        <v>279</v>
      </c>
      <c r="B1056" t="s">
        <v>1074</v>
      </c>
      <c r="C1056" t="s">
        <v>1024</v>
      </c>
      <c r="D1056" t="s">
        <v>300</v>
      </c>
      <c r="E1056" t="s">
        <v>933</v>
      </c>
      <c r="F1056" s="4">
        <v>0</v>
      </c>
      <c r="G1056" s="4">
        <v>0</v>
      </c>
      <c r="H1056" s="4" t="s">
        <v>825</v>
      </c>
      <c r="I1056" s="4" t="s">
        <v>825</v>
      </c>
      <c r="J1056" s="4" t="s">
        <v>825</v>
      </c>
      <c r="K1056" s="4" t="s">
        <v>825</v>
      </c>
      <c r="L1056" s="4" t="s">
        <v>825</v>
      </c>
      <c r="M1056" s="8">
        <f t="shared" si="16"/>
        <v>0</v>
      </c>
      <c r="N1056" t="str" cm="1">
        <f t="array" ref="N1056">IFERROR(INDEX(Water!$C$4:$C$47,MATCH(C1056,Water!$A$4:$A$47,0),), "")</f>
        <v>N/A</v>
      </c>
    </row>
    <row r="1057" spans="1:14">
      <c r="A1057" t="s">
        <v>279</v>
      </c>
      <c r="B1057" t="s">
        <v>1075</v>
      </c>
      <c r="C1057" t="s">
        <v>1076</v>
      </c>
      <c r="D1057" t="s">
        <v>300</v>
      </c>
      <c r="E1057" t="s">
        <v>933</v>
      </c>
      <c r="F1057" s="4">
        <v>0</v>
      </c>
      <c r="G1057" s="4">
        <v>0</v>
      </c>
      <c r="H1057" s="4" t="s">
        <v>825</v>
      </c>
      <c r="I1057" s="4" t="s">
        <v>825</v>
      </c>
      <c r="J1057" s="4" t="s">
        <v>825</v>
      </c>
      <c r="K1057" s="4" t="s">
        <v>825</v>
      </c>
      <c r="L1057" s="4" t="s">
        <v>825</v>
      </c>
      <c r="M1057" s="8">
        <f t="shared" si="16"/>
        <v>0</v>
      </c>
      <c r="N1057" t="str" cm="1">
        <f t="array" ref="N1057">IFERROR(INDEX(Water!$C$4:$C$47,MATCH(C1057,Water!$A$4:$A$47,0),), "")</f>
        <v/>
      </c>
    </row>
    <row r="1058" spans="1:14">
      <c r="A1058" t="s">
        <v>279</v>
      </c>
      <c r="B1058" t="s">
        <v>1077</v>
      </c>
      <c r="C1058" t="s">
        <v>1078</v>
      </c>
      <c r="D1058" t="s">
        <v>300</v>
      </c>
      <c r="E1058" t="s">
        <v>933</v>
      </c>
      <c r="F1058" s="4">
        <v>0</v>
      </c>
      <c r="G1058" s="4">
        <v>0</v>
      </c>
      <c r="H1058" s="4" t="s">
        <v>825</v>
      </c>
      <c r="I1058" s="4" t="s">
        <v>825</v>
      </c>
      <c r="J1058" s="4" t="s">
        <v>825</v>
      </c>
      <c r="K1058" s="4" t="s">
        <v>825</v>
      </c>
      <c r="L1058" s="4" t="s">
        <v>825</v>
      </c>
      <c r="M1058" s="8">
        <f t="shared" si="16"/>
        <v>0</v>
      </c>
      <c r="N1058" t="str" cm="1">
        <f t="array" ref="N1058">IFERROR(INDEX(Water!$C$4:$C$47,MATCH(C1058,Water!$A$4:$A$47,0),), "")</f>
        <v/>
      </c>
    </row>
    <row r="1059" spans="1:14">
      <c r="A1059" t="s">
        <v>279</v>
      </c>
      <c r="B1059" t="s">
        <v>1079</v>
      </c>
      <c r="C1059" t="s">
        <v>1080</v>
      </c>
      <c r="D1059" t="s">
        <v>300</v>
      </c>
      <c r="E1059" t="s">
        <v>933</v>
      </c>
      <c r="F1059" s="4">
        <v>0</v>
      </c>
      <c r="G1059" s="4">
        <v>0</v>
      </c>
      <c r="H1059" s="4" t="s">
        <v>825</v>
      </c>
      <c r="I1059" s="4" t="s">
        <v>825</v>
      </c>
      <c r="J1059" s="4" t="s">
        <v>825</v>
      </c>
      <c r="K1059" s="4" t="s">
        <v>825</v>
      </c>
      <c r="L1059" s="4" t="s">
        <v>825</v>
      </c>
      <c r="M1059" s="8">
        <f t="shared" si="16"/>
        <v>0</v>
      </c>
      <c r="N1059" t="str" cm="1">
        <f t="array" ref="N1059">IFERROR(INDEX(Water!$C$4:$C$47,MATCH(C1059,Water!$A$4:$A$47,0),), "")</f>
        <v/>
      </c>
    </row>
    <row r="1060" spans="1:14">
      <c r="A1060" t="s">
        <v>279</v>
      </c>
      <c r="B1060" t="s">
        <v>1081</v>
      </c>
      <c r="C1060" t="s">
        <v>1082</v>
      </c>
      <c r="D1060" t="s">
        <v>300</v>
      </c>
      <c r="E1060" t="s">
        <v>933</v>
      </c>
      <c r="F1060" s="4">
        <v>0</v>
      </c>
      <c r="G1060" s="4">
        <v>0</v>
      </c>
      <c r="H1060" s="4" t="s">
        <v>825</v>
      </c>
      <c r="I1060" s="4" t="s">
        <v>825</v>
      </c>
      <c r="J1060" s="4" t="s">
        <v>825</v>
      </c>
      <c r="K1060" s="4" t="s">
        <v>825</v>
      </c>
      <c r="L1060" s="4" t="s">
        <v>825</v>
      </c>
      <c r="M1060" s="8">
        <f t="shared" si="16"/>
        <v>0</v>
      </c>
      <c r="N1060" t="str" cm="1">
        <f t="array" ref="N1060">IFERROR(INDEX(Water!$C$4:$C$47,MATCH(C1060,Water!$A$4:$A$47,0),), "")</f>
        <v/>
      </c>
    </row>
    <row r="1061" spans="1:14">
      <c r="A1061" t="s">
        <v>279</v>
      </c>
      <c r="B1061" t="s">
        <v>1083</v>
      </c>
      <c r="C1061" t="s">
        <v>1084</v>
      </c>
      <c r="D1061" t="s">
        <v>300</v>
      </c>
      <c r="E1061" t="s">
        <v>933</v>
      </c>
      <c r="F1061" s="4">
        <v>0</v>
      </c>
      <c r="G1061" s="4">
        <v>0</v>
      </c>
      <c r="H1061" s="4" t="s">
        <v>825</v>
      </c>
      <c r="I1061" s="4" t="s">
        <v>825</v>
      </c>
      <c r="J1061" s="4" t="s">
        <v>825</v>
      </c>
      <c r="K1061" s="4" t="s">
        <v>825</v>
      </c>
      <c r="L1061" s="4" t="s">
        <v>825</v>
      </c>
      <c r="M1061" s="8">
        <f t="shared" si="16"/>
        <v>0</v>
      </c>
      <c r="N1061" t="str" cm="1">
        <f t="array" ref="N1061">IFERROR(INDEX(Water!$C$4:$C$47,MATCH(C1061,Water!$A$4:$A$47,0),), "")</f>
        <v/>
      </c>
    </row>
    <row r="1062" spans="1:14">
      <c r="A1062" t="s">
        <v>279</v>
      </c>
      <c r="B1062" t="s">
        <v>1085</v>
      </c>
      <c r="C1062" t="s">
        <v>1086</v>
      </c>
      <c r="D1062" t="s">
        <v>300</v>
      </c>
      <c r="E1062" t="s">
        <v>933</v>
      </c>
      <c r="F1062" s="4">
        <v>0</v>
      </c>
      <c r="G1062" s="4">
        <v>0</v>
      </c>
      <c r="H1062" s="4" t="s">
        <v>825</v>
      </c>
      <c r="I1062" s="4" t="s">
        <v>825</v>
      </c>
      <c r="J1062" s="4" t="s">
        <v>825</v>
      </c>
      <c r="K1062" s="4" t="s">
        <v>825</v>
      </c>
      <c r="L1062" s="4" t="s">
        <v>825</v>
      </c>
      <c r="M1062" s="8">
        <f t="shared" si="16"/>
        <v>0</v>
      </c>
      <c r="N1062" t="str" cm="1">
        <f t="array" ref="N1062">IFERROR(INDEX(Water!$C$4:$C$47,MATCH(C1062,Water!$A$4:$A$47,0),), "")</f>
        <v/>
      </c>
    </row>
    <row r="1063" spans="1:14">
      <c r="A1063" t="s">
        <v>279</v>
      </c>
      <c r="B1063" t="s">
        <v>1087</v>
      </c>
      <c r="C1063" t="s">
        <v>1088</v>
      </c>
      <c r="D1063" t="s">
        <v>300</v>
      </c>
      <c r="E1063" t="s">
        <v>933</v>
      </c>
      <c r="F1063" s="4">
        <v>0</v>
      </c>
      <c r="G1063" s="4">
        <v>0</v>
      </c>
      <c r="H1063" s="4" t="s">
        <v>825</v>
      </c>
      <c r="I1063" s="4" t="s">
        <v>825</v>
      </c>
      <c r="J1063" s="4" t="s">
        <v>825</v>
      </c>
      <c r="K1063" s="4" t="s">
        <v>825</v>
      </c>
      <c r="L1063" s="4" t="s">
        <v>825</v>
      </c>
      <c r="M1063" s="8">
        <f t="shared" si="16"/>
        <v>0</v>
      </c>
      <c r="N1063" t="str" cm="1">
        <f t="array" ref="N1063">IFERROR(INDEX(Water!$C$4:$C$47,MATCH(C1063,Water!$A$4:$A$47,0),), "")</f>
        <v/>
      </c>
    </row>
    <row r="1064" spans="1:14">
      <c r="A1064" t="s">
        <v>279</v>
      </c>
      <c r="B1064" t="s">
        <v>1089</v>
      </c>
      <c r="C1064" t="s">
        <v>1090</v>
      </c>
      <c r="D1064" t="s">
        <v>300</v>
      </c>
      <c r="E1064" t="s">
        <v>933</v>
      </c>
      <c r="F1064" s="4">
        <v>0</v>
      </c>
      <c r="G1064" s="4">
        <v>0</v>
      </c>
      <c r="H1064" s="4" t="s">
        <v>825</v>
      </c>
      <c r="I1064" s="4" t="s">
        <v>825</v>
      </c>
      <c r="J1064" s="4" t="s">
        <v>825</v>
      </c>
      <c r="K1064" s="4" t="s">
        <v>825</v>
      </c>
      <c r="L1064" s="4" t="s">
        <v>825</v>
      </c>
      <c r="M1064" s="8">
        <f t="shared" si="16"/>
        <v>0</v>
      </c>
      <c r="N1064" t="str" cm="1">
        <f t="array" ref="N1064">IFERROR(INDEX(Water!$C$4:$C$47,MATCH(C1064,Water!$A$4:$A$47,0),), "")</f>
        <v/>
      </c>
    </row>
    <row r="1065" spans="1:14">
      <c r="A1065" t="s">
        <v>279</v>
      </c>
      <c r="B1065" t="s">
        <v>1091</v>
      </c>
      <c r="C1065" t="s">
        <v>1092</v>
      </c>
      <c r="D1065" t="s">
        <v>300</v>
      </c>
      <c r="E1065" t="s">
        <v>933</v>
      </c>
      <c r="F1065" s="4">
        <v>0</v>
      </c>
      <c r="G1065" s="4">
        <v>0</v>
      </c>
      <c r="H1065" s="4" t="s">
        <v>825</v>
      </c>
      <c r="I1065" s="4" t="s">
        <v>825</v>
      </c>
      <c r="J1065" s="4" t="s">
        <v>825</v>
      </c>
      <c r="K1065" s="4" t="s">
        <v>825</v>
      </c>
      <c r="L1065" s="4" t="s">
        <v>825</v>
      </c>
      <c r="M1065" s="8">
        <f t="shared" si="16"/>
        <v>0</v>
      </c>
      <c r="N1065" t="str" cm="1">
        <f t="array" ref="N1065">IFERROR(INDEX(Water!$C$4:$C$47,MATCH(C1065,Water!$A$4:$A$47,0),), "")</f>
        <v/>
      </c>
    </row>
    <row r="1066" spans="1:14">
      <c r="A1066" t="s">
        <v>279</v>
      </c>
      <c r="B1066" t="s">
        <v>1093</v>
      </c>
      <c r="C1066" t="s">
        <v>1094</v>
      </c>
      <c r="D1066" t="s">
        <v>300</v>
      </c>
      <c r="E1066" t="s">
        <v>933</v>
      </c>
      <c r="F1066" s="4">
        <v>0</v>
      </c>
      <c r="G1066" s="4">
        <v>0</v>
      </c>
      <c r="H1066" s="4" t="s">
        <v>825</v>
      </c>
      <c r="I1066" s="4" t="s">
        <v>825</v>
      </c>
      <c r="J1066" s="4" t="s">
        <v>825</v>
      </c>
      <c r="K1066" s="4" t="s">
        <v>825</v>
      </c>
      <c r="L1066" s="4" t="s">
        <v>825</v>
      </c>
      <c r="M1066" s="8">
        <f t="shared" si="16"/>
        <v>0</v>
      </c>
      <c r="N1066" t="str" cm="1">
        <f t="array" ref="N1066">IFERROR(INDEX(Water!$C$4:$C$47,MATCH(C1066,Water!$A$4:$A$47,0),), "")</f>
        <v/>
      </c>
    </row>
    <row r="1067" spans="1:14">
      <c r="A1067" t="s">
        <v>279</v>
      </c>
      <c r="B1067" t="s">
        <v>1095</v>
      </c>
      <c r="C1067" t="s">
        <v>1096</v>
      </c>
      <c r="D1067" t="s">
        <v>300</v>
      </c>
      <c r="E1067" t="s">
        <v>933</v>
      </c>
      <c r="F1067" s="4">
        <v>0</v>
      </c>
      <c r="G1067" s="4">
        <v>0</v>
      </c>
      <c r="H1067" s="4" t="s">
        <v>825</v>
      </c>
      <c r="I1067" s="4" t="s">
        <v>825</v>
      </c>
      <c r="J1067" s="4" t="s">
        <v>825</v>
      </c>
      <c r="K1067" s="4" t="s">
        <v>825</v>
      </c>
      <c r="L1067" s="4" t="s">
        <v>825</v>
      </c>
      <c r="M1067" s="8">
        <f t="shared" si="16"/>
        <v>0</v>
      </c>
      <c r="N1067" t="str" cm="1">
        <f t="array" ref="N1067">IFERROR(INDEX(Water!$C$4:$C$47,MATCH(C1067,Water!$A$4:$A$47,0),), "")</f>
        <v/>
      </c>
    </row>
    <row r="1068" spans="1:14">
      <c r="A1068" t="s">
        <v>279</v>
      </c>
      <c r="B1068" t="s">
        <v>1097</v>
      </c>
      <c r="C1068" t="s">
        <v>1098</v>
      </c>
      <c r="D1068" t="s">
        <v>300</v>
      </c>
      <c r="E1068" t="s">
        <v>933</v>
      </c>
      <c r="F1068" s="4">
        <v>0.231882</v>
      </c>
      <c r="G1068" s="4">
        <v>2.3552389999999996</v>
      </c>
      <c r="H1068" s="4" t="s">
        <v>825</v>
      </c>
      <c r="I1068" s="4" t="s">
        <v>825</v>
      </c>
      <c r="J1068" s="4" t="s">
        <v>825</v>
      </c>
      <c r="K1068" s="4" t="s">
        <v>825</v>
      </c>
      <c r="L1068" s="4" t="s">
        <v>825</v>
      </c>
      <c r="M1068" s="8">
        <f t="shared" si="16"/>
        <v>2.3552389999999996</v>
      </c>
      <c r="N1068" t="str" cm="1">
        <f t="array" ref="N1068">IFERROR(INDEX(Water!$C$4:$C$47,MATCH(C1068,Water!$A$4:$A$47,0),), "")</f>
        <v/>
      </c>
    </row>
    <row r="1069" spans="1:14">
      <c r="A1069" t="s">
        <v>279</v>
      </c>
      <c r="B1069" t="s">
        <v>1099</v>
      </c>
      <c r="C1069" t="s">
        <v>936</v>
      </c>
      <c r="D1069" t="s">
        <v>300</v>
      </c>
      <c r="E1069" t="s">
        <v>933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8">
        <f t="shared" si="16"/>
        <v>0</v>
      </c>
      <c r="N1069" t="str" cm="1">
        <f t="array" ref="N1069">IFERROR(INDEX(Water!$C$4:$C$47,MATCH(C1069,Water!$A$4:$A$47,0),), "")</f>
        <v>Ecological improvements at abstractions (water)</v>
      </c>
    </row>
    <row r="1070" spans="1:14">
      <c r="A1070" t="s">
        <v>279</v>
      </c>
      <c r="B1070" t="s">
        <v>1100</v>
      </c>
      <c r="C1070" t="s">
        <v>938</v>
      </c>
      <c r="D1070" t="s">
        <v>300</v>
      </c>
      <c r="E1070" t="s">
        <v>933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8">
        <f t="shared" si="16"/>
        <v>0</v>
      </c>
      <c r="N1070" t="str" cm="1">
        <f t="array" ref="N1070">IFERROR(INDEX(Water!$C$4:$C$47,MATCH(C1070,Water!$A$4:$A$47,0),), "")</f>
        <v>Eels Regulations (measures at intakes) (water)</v>
      </c>
    </row>
    <row r="1071" spans="1:14">
      <c r="A1071" t="s">
        <v>279</v>
      </c>
      <c r="B1071" t="s">
        <v>1101</v>
      </c>
      <c r="C1071" t="s">
        <v>940</v>
      </c>
      <c r="D1071" t="s">
        <v>300</v>
      </c>
      <c r="E1071" t="s">
        <v>933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8">
        <f t="shared" si="16"/>
        <v>0</v>
      </c>
      <c r="N1071" t="str" cm="1">
        <f t="array" ref="N1071">IFERROR(INDEX(Water!$C$4:$C$47,MATCH(C1071,Water!$A$4:$A$47,0),), "")</f>
        <v>Eels Regulations (measures at intakes) (water)</v>
      </c>
    </row>
    <row r="1072" spans="1:14">
      <c r="A1072" t="s">
        <v>279</v>
      </c>
      <c r="B1072" t="s">
        <v>1102</v>
      </c>
      <c r="C1072" t="s">
        <v>942</v>
      </c>
      <c r="D1072" t="s">
        <v>300</v>
      </c>
      <c r="E1072" t="s">
        <v>933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8">
        <f t="shared" si="16"/>
        <v>0</v>
      </c>
      <c r="N1072" t="str" cm="1">
        <f t="array" ref="N1072">IFERROR(INDEX(Water!$C$4:$C$47,MATCH(C1072,Water!$A$4:$A$47,0),), "")</f>
        <v>Invasive Non Native Species (water)</v>
      </c>
    </row>
    <row r="1073" spans="1:14">
      <c r="A1073" t="s">
        <v>279</v>
      </c>
      <c r="B1073" t="s">
        <v>1103</v>
      </c>
      <c r="C1073" t="s">
        <v>944</v>
      </c>
      <c r="D1073" t="s">
        <v>300</v>
      </c>
      <c r="E1073" t="s">
        <v>933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8">
        <f t="shared" si="16"/>
        <v>0</v>
      </c>
      <c r="N1073" t="str" cm="1">
        <f t="array" ref="N1073">IFERROR(INDEX(Water!$C$4:$C$47,MATCH(C1073,Water!$A$4:$A$47,0),), "")</f>
        <v>Drinking Water Protected Areas (schemes) (water)</v>
      </c>
    </row>
    <row r="1074" spans="1:14">
      <c r="A1074" t="s">
        <v>279</v>
      </c>
      <c r="B1074" t="s">
        <v>1104</v>
      </c>
      <c r="C1074" t="s">
        <v>946</v>
      </c>
      <c r="D1074" t="s">
        <v>300</v>
      </c>
      <c r="E1074" t="s">
        <v>933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8">
        <f t="shared" si="16"/>
        <v>0</v>
      </c>
      <c r="N1074" t="str" cm="1">
        <f t="array" ref="N1074">IFERROR(INDEX(Water!$C$4:$C$47,MATCH(C1074,Water!$A$4:$A$47,0),), "")</f>
        <v>Water Framework Directive measure (water)</v>
      </c>
    </row>
    <row r="1075" spans="1:14">
      <c r="A1075" t="s">
        <v>279</v>
      </c>
      <c r="B1075" t="s">
        <v>1105</v>
      </c>
      <c r="C1075" t="s">
        <v>948</v>
      </c>
      <c r="D1075" t="s">
        <v>300</v>
      </c>
      <c r="E1075" t="s">
        <v>933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8">
        <f t="shared" si="16"/>
        <v>0</v>
      </c>
      <c r="N1075" t="str" cm="1">
        <f t="array" ref="N1075">IFERROR(INDEX(Water!$C$4:$C$47,MATCH(C1075,Water!$A$4:$A$47,0),), "")</f>
        <v>Ecological improvements at abstractions (water)</v>
      </c>
    </row>
    <row r="1076" spans="1:14">
      <c r="A1076" t="s">
        <v>279</v>
      </c>
      <c r="B1076" t="s">
        <v>1106</v>
      </c>
      <c r="C1076" t="s">
        <v>950</v>
      </c>
      <c r="D1076" t="s">
        <v>300</v>
      </c>
      <c r="E1076" t="s">
        <v>933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8">
        <f t="shared" si="16"/>
        <v>0</v>
      </c>
      <c r="N1076" t="str" cm="1">
        <f t="array" ref="N1076">IFERROR(INDEX(Water!$C$4:$C$47,MATCH(C1076,Water!$A$4:$A$47,0),), "")</f>
        <v>N/A</v>
      </c>
    </row>
    <row r="1077" spans="1:14">
      <c r="A1077" t="s">
        <v>279</v>
      </c>
      <c r="B1077" t="s">
        <v>1107</v>
      </c>
      <c r="C1077" t="s">
        <v>952</v>
      </c>
      <c r="D1077" t="s">
        <v>300</v>
      </c>
      <c r="E1077" t="s">
        <v>933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8">
        <f t="shared" si="16"/>
        <v>0</v>
      </c>
      <c r="N1077" t="str" cm="1">
        <f t="array" ref="N1077">IFERROR(INDEX(Water!$C$4:$C$47,MATCH(C1077,Water!$A$4:$A$47,0),), "")</f>
        <v>N/A</v>
      </c>
    </row>
    <row r="1078" spans="1:14">
      <c r="A1078" t="s">
        <v>279</v>
      </c>
      <c r="B1078" t="s">
        <v>1108</v>
      </c>
      <c r="C1078" t="s">
        <v>954</v>
      </c>
      <c r="D1078" t="s">
        <v>300</v>
      </c>
      <c r="E1078" t="s">
        <v>933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8">
        <f t="shared" si="16"/>
        <v>0</v>
      </c>
      <c r="N1078" t="str" cm="1">
        <f t="array" ref="N1078">IFERROR(INDEX(Water!$C$4:$C$47,MATCH(C1078,Water!$A$4:$A$47,0),), "")</f>
        <v>Ignore as captured under 'Investigations total'</v>
      </c>
    </row>
    <row r="1079" spans="1:14">
      <c r="A1079" t="s">
        <v>279</v>
      </c>
      <c r="B1079" t="s">
        <v>1109</v>
      </c>
      <c r="C1079" t="s">
        <v>956</v>
      </c>
      <c r="D1079" t="s">
        <v>300</v>
      </c>
      <c r="E1079" t="s">
        <v>933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8">
        <f t="shared" si="16"/>
        <v>0</v>
      </c>
      <c r="N1079" t="str" cm="1">
        <f t="array" ref="N1079">IFERROR(INDEX(Water!$C$4:$C$47,MATCH(C1079,Water!$A$4:$A$47,0),), "")</f>
        <v>Ignore as captured under 'Investigations total'</v>
      </c>
    </row>
    <row r="1080" spans="1:14">
      <c r="A1080" t="s">
        <v>279</v>
      </c>
      <c r="B1080" t="s">
        <v>1110</v>
      </c>
      <c r="C1080" t="s">
        <v>958</v>
      </c>
      <c r="D1080" t="s">
        <v>300</v>
      </c>
      <c r="E1080" t="s">
        <v>933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8">
        <f t="shared" si="16"/>
        <v>0</v>
      </c>
      <c r="N1080" t="str" cm="1">
        <f t="array" ref="N1080">IFERROR(INDEX(Water!$C$4:$C$47,MATCH(C1080,Water!$A$4:$A$47,0),), "")</f>
        <v>Ignore as captured under 'Investigations total'</v>
      </c>
    </row>
    <row r="1081" spans="1:14">
      <c r="A1081" t="s">
        <v>279</v>
      </c>
      <c r="B1081" t="s">
        <v>1111</v>
      </c>
      <c r="C1081" t="s">
        <v>960</v>
      </c>
      <c r="D1081" t="s">
        <v>300</v>
      </c>
      <c r="E1081" t="s">
        <v>933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8">
        <f t="shared" si="16"/>
        <v>0</v>
      </c>
      <c r="N1081" t="str" cm="1">
        <f t="array" ref="N1081">IFERROR(INDEX(Water!$C$4:$C$47,MATCH(C1081,Water!$A$4:$A$47,0),), "")</f>
        <v>Investigations (water)</v>
      </c>
    </row>
    <row r="1082" spans="1:14">
      <c r="A1082" t="s">
        <v>279</v>
      </c>
      <c r="B1082" t="s">
        <v>1112</v>
      </c>
      <c r="C1082" t="s">
        <v>962</v>
      </c>
      <c r="D1082" t="s">
        <v>300</v>
      </c>
      <c r="E1082" t="s">
        <v>933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8">
        <f t="shared" si="16"/>
        <v>0</v>
      </c>
      <c r="N1082" t="str" cm="1">
        <f t="array" ref="N1082">IFERROR(INDEX(Water!$C$4:$C$47,MATCH(C1082,Water!$A$4:$A$47,0),), "")</f>
        <v/>
      </c>
    </row>
    <row r="1083" spans="1:14">
      <c r="A1083" t="s">
        <v>279</v>
      </c>
      <c r="B1083" t="s">
        <v>1113</v>
      </c>
      <c r="C1083" t="s">
        <v>964</v>
      </c>
      <c r="D1083" t="s">
        <v>300</v>
      </c>
      <c r="E1083" t="s">
        <v>933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8">
        <f t="shared" si="16"/>
        <v>0</v>
      </c>
      <c r="N1083" t="str" cm="1">
        <f t="array" ref="N1083">IFERROR(INDEX(Water!$C$4:$C$47,MATCH(C1083,Water!$A$4:$A$47,0),), "")</f>
        <v>Supply-side improvements delivering benefits in 2020-2025 (water)</v>
      </c>
    </row>
    <row r="1084" spans="1:14">
      <c r="A1084" t="s">
        <v>279</v>
      </c>
      <c r="B1084" t="s">
        <v>1114</v>
      </c>
      <c r="C1084" t="s">
        <v>966</v>
      </c>
      <c r="D1084" t="s">
        <v>300</v>
      </c>
      <c r="E1084" t="s">
        <v>933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8">
        <f t="shared" si="16"/>
        <v>0</v>
      </c>
      <c r="N1084" t="str" cm="1">
        <f t="array" ref="N1084">IFERROR(INDEX(Water!$C$4:$C$47,MATCH(C1084,Water!$A$4:$A$47,0),), "")</f>
        <v>Demand-side improvements delivering benefits in 2020-2025 (excl leakage and metering) (water)</v>
      </c>
    </row>
    <row r="1085" spans="1:14">
      <c r="A1085" t="s">
        <v>279</v>
      </c>
      <c r="B1085" t="s">
        <v>1115</v>
      </c>
      <c r="C1085" t="s">
        <v>968</v>
      </c>
      <c r="D1085" t="s">
        <v>300</v>
      </c>
      <c r="E1085" t="s">
        <v>933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8">
        <f t="shared" si="16"/>
        <v>0</v>
      </c>
      <c r="N1085" t="str" cm="1">
        <f t="array" ref="N1085">IFERROR(INDEX(Water!$C$4:$C$47,MATCH(C1085,Water!$A$4:$A$47,0),), "")</f>
        <v>Leakage improvements delivering benefits in 2020-2025 (water)</v>
      </c>
    </row>
    <row r="1086" spans="1:14">
      <c r="A1086" t="s">
        <v>279</v>
      </c>
      <c r="B1086" t="s">
        <v>1116</v>
      </c>
      <c r="C1086" t="s">
        <v>970</v>
      </c>
      <c r="D1086" t="s">
        <v>300</v>
      </c>
      <c r="E1086" t="s">
        <v>933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8">
        <f t="shared" si="16"/>
        <v>0</v>
      </c>
      <c r="N1086" t="str" cm="1">
        <f t="array" ref="N1086">IFERROR(INDEX(Water!$C$4:$C$47,MATCH(C1086,Water!$A$4:$A$47,0),), "")</f>
        <v>Internal interconnectors delivering benefits in 2020-2025 (water)</v>
      </c>
    </row>
    <row r="1087" spans="1:14">
      <c r="A1087" t="s">
        <v>279</v>
      </c>
      <c r="B1087" t="s">
        <v>1117</v>
      </c>
      <c r="C1087" t="s">
        <v>972</v>
      </c>
      <c r="D1087" t="s">
        <v>300</v>
      </c>
      <c r="E1087" t="s">
        <v>933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8">
        <f t="shared" ref="M1087:M1149" si="17">SUM(G1087)</f>
        <v>0</v>
      </c>
      <c r="N1087" t="str" cm="1">
        <f t="array" ref="N1087">IFERROR(INDEX(Water!$C$4:$C$47,MATCH(C1087,Water!$A$4:$A$47,0),), "")</f>
        <v>Supply demand balance improvements delivering benefits starting from 2026 (water)</v>
      </c>
    </row>
    <row r="1088" spans="1:14">
      <c r="A1088" t="s">
        <v>279</v>
      </c>
      <c r="B1088" t="s">
        <v>1118</v>
      </c>
      <c r="C1088" t="s">
        <v>976</v>
      </c>
      <c r="D1088" t="s">
        <v>300</v>
      </c>
      <c r="E1088" t="s">
        <v>933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8">
        <f t="shared" si="17"/>
        <v>0</v>
      </c>
      <c r="N1088" t="str" cm="1">
        <f t="array" ref="N1088">IFERROR(INDEX(Water!$C$4:$C$47,MATCH(C1088,Water!$A$4:$A$47,0),), "")</f>
        <v/>
      </c>
    </row>
    <row r="1089" spans="1:14">
      <c r="A1089" t="s">
        <v>279</v>
      </c>
      <c r="B1089" t="s">
        <v>1119</v>
      </c>
      <c r="C1089" t="s">
        <v>978</v>
      </c>
      <c r="D1089" t="s">
        <v>300</v>
      </c>
      <c r="E1089" t="s">
        <v>933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8">
        <f t="shared" si="17"/>
        <v>0</v>
      </c>
      <c r="N1089" t="str" cm="1">
        <f t="array" ref="N1089">IFERROR(INDEX(Water!$C$4:$C$47,MATCH(C1089,Water!$A$4:$A$47,0),), "")</f>
        <v>Ignore as captured under 'Total metering expenditure'</v>
      </c>
    </row>
    <row r="1090" spans="1:14">
      <c r="A1090" t="s">
        <v>279</v>
      </c>
      <c r="B1090" t="s">
        <v>1120</v>
      </c>
      <c r="C1090" t="s">
        <v>980</v>
      </c>
      <c r="D1090" t="s">
        <v>300</v>
      </c>
      <c r="E1090" t="s">
        <v>933</v>
      </c>
      <c r="F1090" s="4">
        <v>0</v>
      </c>
      <c r="G1090" s="4">
        <v>0</v>
      </c>
      <c r="H1090" s="15">
        <v>0</v>
      </c>
      <c r="I1090" s="15">
        <v>0</v>
      </c>
      <c r="J1090" s="15">
        <v>0</v>
      </c>
      <c r="K1090" s="15">
        <v>0</v>
      </c>
      <c r="L1090" s="15">
        <v>0</v>
      </c>
      <c r="M1090" s="8">
        <f t="shared" si="17"/>
        <v>0</v>
      </c>
      <c r="N1090" t="str" cm="1">
        <f t="array" ref="N1090">IFERROR(INDEX(Water!$C$4:$C$47,MATCH(C1090,Water!$A$4:$A$47,0),), "")</f>
        <v>Ignore as captured under 'Total metering expenditure'</v>
      </c>
    </row>
    <row r="1091" spans="1:14">
      <c r="A1091" t="s">
        <v>279</v>
      </c>
      <c r="B1091" t="s">
        <v>1121</v>
      </c>
      <c r="C1091" t="s">
        <v>982</v>
      </c>
      <c r="D1091" t="s">
        <v>300</v>
      </c>
      <c r="E1091" t="s">
        <v>933</v>
      </c>
      <c r="F1091" s="4">
        <v>0</v>
      </c>
      <c r="G1091" s="4">
        <v>0</v>
      </c>
      <c r="H1091" s="15">
        <v>0</v>
      </c>
      <c r="I1091" s="15">
        <v>0</v>
      </c>
      <c r="J1091" s="15">
        <v>0</v>
      </c>
      <c r="K1091" s="15">
        <v>0</v>
      </c>
      <c r="L1091" s="15">
        <v>0</v>
      </c>
      <c r="M1091" s="8">
        <f t="shared" si="17"/>
        <v>0</v>
      </c>
      <c r="N1091" t="str" cm="1">
        <f t="array" ref="N1091">IFERROR(INDEX(Water!$C$4:$C$47,MATCH(C1091,Water!$A$4:$A$47,0),), "")</f>
        <v>Ignore as captured under 'Total metering expenditure'</v>
      </c>
    </row>
    <row r="1092" spans="1:14">
      <c r="A1092" t="s">
        <v>279</v>
      </c>
      <c r="B1092" t="s">
        <v>1122</v>
      </c>
      <c r="C1092" t="s">
        <v>984</v>
      </c>
      <c r="D1092" t="s">
        <v>300</v>
      </c>
      <c r="E1092" t="s">
        <v>933</v>
      </c>
      <c r="F1092" s="4">
        <v>0</v>
      </c>
      <c r="G1092" s="4">
        <v>0</v>
      </c>
      <c r="H1092" s="15">
        <v>0</v>
      </c>
      <c r="I1092" s="15">
        <v>0</v>
      </c>
      <c r="J1092" s="15">
        <v>0</v>
      </c>
      <c r="K1092" s="15">
        <v>0</v>
      </c>
      <c r="L1092" s="15">
        <v>0</v>
      </c>
      <c r="M1092" s="8">
        <f t="shared" si="17"/>
        <v>0</v>
      </c>
      <c r="N1092" t="str" cm="1">
        <f t="array" ref="N1092">IFERROR(INDEX(Water!$C$4:$C$47,MATCH(C1092,Water!$A$4:$A$47,0),), "")</f>
        <v>Ignore as captured under 'Total metering expenditure'</v>
      </c>
    </row>
    <row r="1093" spans="1:14">
      <c r="A1093" t="s">
        <v>279</v>
      </c>
      <c r="B1093" t="s">
        <v>1123</v>
      </c>
      <c r="C1093" t="s">
        <v>986</v>
      </c>
      <c r="D1093" t="s">
        <v>300</v>
      </c>
      <c r="E1093" t="s">
        <v>933</v>
      </c>
      <c r="F1093" s="4">
        <v>0</v>
      </c>
      <c r="G1093" s="4">
        <v>0</v>
      </c>
      <c r="H1093" s="15">
        <v>0</v>
      </c>
      <c r="I1093" s="15">
        <v>0</v>
      </c>
      <c r="J1093" s="15">
        <v>0</v>
      </c>
      <c r="K1093" s="15">
        <v>0</v>
      </c>
      <c r="L1093" s="15">
        <v>0</v>
      </c>
      <c r="M1093" s="8">
        <f t="shared" si="17"/>
        <v>0</v>
      </c>
      <c r="N1093" t="str" cm="1">
        <f t="array" ref="N1093">IFERROR(INDEX(Water!$C$4:$C$47,MATCH(C1093,Water!$A$4:$A$47,0),), "")</f>
        <v>Ignore as captured under 'Total metering expenditure'</v>
      </c>
    </row>
    <row r="1094" spans="1:14">
      <c r="A1094" t="s">
        <v>279</v>
      </c>
      <c r="B1094" t="s">
        <v>1124</v>
      </c>
      <c r="C1094" t="s">
        <v>988</v>
      </c>
      <c r="D1094" t="s">
        <v>300</v>
      </c>
      <c r="E1094" t="s">
        <v>933</v>
      </c>
      <c r="F1094" s="4">
        <v>0</v>
      </c>
      <c r="G1094" s="4">
        <v>0</v>
      </c>
      <c r="H1094" s="15">
        <v>0</v>
      </c>
      <c r="I1094" s="15">
        <v>0</v>
      </c>
      <c r="J1094" s="15">
        <v>0</v>
      </c>
      <c r="K1094" s="15">
        <v>0</v>
      </c>
      <c r="L1094" s="15">
        <v>0</v>
      </c>
      <c r="M1094" s="8">
        <f t="shared" si="17"/>
        <v>0</v>
      </c>
      <c r="N1094" t="str" cm="1">
        <f t="array" ref="N1094">IFERROR(INDEX(Water!$C$4:$C$47,MATCH(C1094,Water!$A$4:$A$47,0),), "")</f>
        <v>Ignore as captured under 'Total metering expenditure'</v>
      </c>
    </row>
    <row r="1095" spans="1:14">
      <c r="A1095" t="s">
        <v>279</v>
      </c>
      <c r="B1095" t="s">
        <v>1125</v>
      </c>
      <c r="C1095" t="s">
        <v>990</v>
      </c>
      <c r="D1095" t="s">
        <v>300</v>
      </c>
      <c r="E1095" t="s">
        <v>933</v>
      </c>
      <c r="F1095" s="4">
        <v>0</v>
      </c>
      <c r="G1095" s="4">
        <v>0</v>
      </c>
      <c r="H1095" s="15">
        <v>0</v>
      </c>
      <c r="I1095" s="15">
        <v>0</v>
      </c>
      <c r="J1095" s="15">
        <v>0</v>
      </c>
      <c r="K1095" s="15">
        <v>0</v>
      </c>
      <c r="L1095" s="15">
        <v>0</v>
      </c>
      <c r="M1095" s="8">
        <f t="shared" si="17"/>
        <v>0</v>
      </c>
      <c r="N1095" t="str" cm="1">
        <f t="array" ref="N1095">IFERROR(INDEX(Water!$C$4:$C$47,MATCH(C1095,Water!$A$4:$A$47,0),), "")</f>
        <v>Ignore as captured under 'Total metering expenditure'</v>
      </c>
    </row>
    <row r="1096" spans="1:14">
      <c r="A1096" t="s">
        <v>279</v>
      </c>
      <c r="B1096" t="s">
        <v>1126</v>
      </c>
      <c r="C1096" t="s">
        <v>992</v>
      </c>
      <c r="D1096" t="s">
        <v>300</v>
      </c>
      <c r="E1096" t="s">
        <v>933</v>
      </c>
      <c r="F1096" s="4">
        <v>0</v>
      </c>
      <c r="G1096" s="4">
        <v>0</v>
      </c>
      <c r="H1096" s="15">
        <v>0</v>
      </c>
      <c r="I1096" s="15">
        <v>0</v>
      </c>
      <c r="J1096" s="15">
        <v>0</v>
      </c>
      <c r="K1096" s="15">
        <v>0</v>
      </c>
      <c r="L1096" s="15">
        <v>0</v>
      </c>
      <c r="M1096" s="8">
        <f t="shared" si="17"/>
        <v>0</v>
      </c>
      <c r="N1096" t="str" cm="1">
        <f t="array" ref="N1096">IFERROR(INDEX(Water!$C$4:$C$47,MATCH(C1096,Water!$A$4:$A$47,0),), "")</f>
        <v>Ignore as captured under 'Total metering expenditure'</v>
      </c>
    </row>
    <row r="1097" spans="1:14">
      <c r="A1097" t="s">
        <v>279</v>
      </c>
      <c r="B1097" t="s">
        <v>1127</v>
      </c>
      <c r="C1097" t="s">
        <v>994</v>
      </c>
      <c r="D1097" t="s">
        <v>300</v>
      </c>
      <c r="E1097" t="s">
        <v>933</v>
      </c>
      <c r="F1097" s="4">
        <v>0</v>
      </c>
      <c r="G1097" s="4">
        <v>0</v>
      </c>
      <c r="H1097" s="15">
        <v>0</v>
      </c>
      <c r="I1097" s="15">
        <v>0</v>
      </c>
      <c r="J1097" s="15">
        <v>0</v>
      </c>
      <c r="K1097" s="15">
        <v>0</v>
      </c>
      <c r="L1097" s="15">
        <v>0</v>
      </c>
      <c r="M1097" s="8">
        <f t="shared" si="17"/>
        <v>0</v>
      </c>
      <c r="N1097" t="str" cm="1">
        <f t="array" ref="N1097">IFERROR(INDEX(Water!$C$4:$C$47,MATCH(C1097,Water!$A$4:$A$47,0),), "")</f>
        <v>Ignore as captured under 'Total metering expenditure'</v>
      </c>
    </row>
    <row r="1098" spans="1:14">
      <c r="A1098" t="s">
        <v>279</v>
      </c>
      <c r="B1098" t="s">
        <v>1128</v>
      </c>
      <c r="C1098" t="s">
        <v>996</v>
      </c>
      <c r="D1098" t="s">
        <v>300</v>
      </c>
      <c r="E1098" t="s">
        <v>933</v>
      </c>
      <c r="F1098" s="4">
        <v>0</v>
      </c>
      <c r="G1098" s="4">
        <v>0</v>
      </c>
      <c r="H1098" s="15">
        <v>0</v>
      </c>
      <c r="I1098" s="15">
        <v>0</v>
      </c>
      <c r="J1098" s="15">
        <v>0</v>
      </c>
      <c r="K1098" s="15">
        <v>0</v>
      </c>
      <c r="L1098" s="15">
        <v>0</v>
      </c>
      <c r="M1098" s="8">
        <f t="shared" si="17"/>
        <v>0</v>
      </c>
      <c r="N1098" t="str" cm="1">
        <f t="array" ref="N1098">IFERROR(INDEX(Water!$C$4:$C$47,MATCH(C1098,Water!$A$4:$A$47,0),), "")</f>
        <v>Ignore as captured under 'Total metering expenditure'</v>
      </c>
    </row>
    <row r="1099" spans="1:14">
      <c r="A1099" t="s">
        <v>279</v>
      </c>
      <c r="B1099" t="s">
        <v>1129</v>
      </c>
      <c r="C1099" t="s">
        <v>998</v>
      </c>
      <c r="D1099" t="s">
        <v>300</v>
      </c>
      <c r="E1099" t="s">
        <v>933</v>
      </c>
      <c r="F1099" s="4">
        <v>0</v>
      </c>
      <c r="G1099" s="4">
        <v>0</v>
      </c>
      <c r="H1099" s="15">
        <v>0</v>
      </c>
      <c r="I1099" s="15">
        <v>0</v>
      </c>
      <c r="J1099" s="15">
        <v>0</v>
      </c>
      <c r="K1099" s="15">
        <v>0</v>
      </c>
      <c r="L1099" s="15">
        <v>0</v>
      </c>
      <c r="M1099" s="8">
        <f t="shared" si="17"/>
        <v>0</v>
      </c>
      <c r="N1099" t="str" cm="1">
        <f t="array" ref="N1099">IFERROR(INDEX(Water!$C$4:$C$47,MATCH(C1099,Water!$A$4:$A$47,0),), "")</f>
        <v>Total metering expenditure  (water)</v>
      </c>
    </row>
    <row r="1100" spans="1:14">
      <c r="A1100" t="s">
        <v>279</v>
      </c>
      <c r="B1100" t="s">
        <v>1130</v>
      </c>
      <c r="C1100" t="s">
        <v>1000</v>
      </c>
      <c r="D1100" t="s">
        <v>300</v>
      </c>
      <c r="E1100" t="s">
        <v>933</v>
      </c>
      <c r="F1100" s="4">
        <v>0</v>
      </c>
      <c r="G1100" s="4">
        <v>0</v>
      </c>
      <c r="H1100" s="15">
        <v>0</v>
      </c>
      <c r="I1100" s="15">
        <v>0</v>
      </c>
      <c r="J1100" s="15">
        <v>0</v>
      </c>
      <c r="K1100" s="15">
        <v>0</v>
      </c>
      <c r="L1100" s="15">
        <v>0</v>
      </c>
      <c r="M1100" s="8">
        <f t="shared" si="17"/>
        <v>0</v>
      </c>
      <c r="N1100" t="str" cm="1">
        <f t="array" ref="N1100">IFERROR(INDEX(Water!$C$4:$C$47,MATCH(C1100,Water!$A$4:$A$47,0),), "")</f>
        <v>Improvments to taste, odour and colour (water)</v>
      </c>
    </row>
    <row r="1101" spans="1:14">
      <c r="A1101" t="s">
        <v>279</v>
      </c>
      <c r="B1101" t="s">
        <v>1131</v>
      </c>
      <c r="C1101" t="s">
        <v>1002</v>
      </c>
      <c r="D1101" t="s">
        <v>300</v>
      </c>
      <c r="E1101" t="s">
        <v>933</v>
      </c>
      <c r="F1101" s="4">
        <v>0</v>
      </c>
      <c r="G1101" s="4">
        <v>0</v>
      </c>
      <c r="H1101" s="15">
        <v>0</v>
      </c>
      <c r="I1101" s="15">
        <v>0</v>
      </c>
      <c r="J1101" s="15">
        <v>0</v>
      </c>
      <c r="K1101" s="15">
        <v>0</v>
      </c>
      <c r="L1101" s="15">
        <v>0</v>
      </c>
      <c r="M1101" s="8">
        <f t="shared" si="17"/>
        <v>0</v>
      </c>
      <c r="N1101" t="str" cm="1">
        <f t="array" ref="N1101">IFERROR(INDEX(Water!$C$4:$C$47,MATCH(C1101,Water!$A$4:$A$47,0),), "")</f>
        <v>Improvments to taste, odour and colour (water)</v>
      </c>
    </row>
    <row r="1102" spans="1:14">
      <c r="A1102" t="s">
        <v>279</v>
      </c>
      <c r="B1102" t="s">
        <v>1132</v>
      </c>
      <c r="C1102" t="s">
        <v>1004</v>
      </c>
      <c r="D1102" t="s">
        <v>300</v>
      </c>
      <c r="E1102" t="s">
        <v>933</v>
      </c>
      <c r="F1102" s="4">
        <v>0</v>
      </c>
      <c r="G1102" s="4">
        <v>0</v>
      </c>
      <c r="H1102" s="15">
        <v>0</v>
      </c>
      <c r="I1102" s="15">
        <v>0</v>
      </c>
      <c r="J1102" s="15">
        <v>0</v>
      </c>
      <c r="K1102" s="15">
        <v>0</v>
      </c>
      <c r="L1102" s="15">
        <v>0</v>
      </c>
      <c r="M1102" s="8">
        <f t="shared" si="17"/>
        <v>0</v>
      </c>
      <c r="N1102" t="str" cm="1">
        <f t="array" ref="N1102">IFERROR(INDEX(Water!$C$4:$C$47,MATCH(C1102,Water!$A$4:$A$47,0),), "")</f>
        <v>Addressing raw water deterioration (total) (water)</v>
      </c>
    </row>
    <row r="1103" spans="1:14">
      <c r="A1103" t="s">
        <v>279</v>
      </c>
      <c r="B1103" t="s">
        <v>1133</v>
      </c>
      <c r="C1103" t="s">
        <v>1006</v>
      </c>
      <c r="D1103" t="s">
        <v>300</v>
      </c>
      <c r="E1103" t="s">
        <v>933</v>
      </c>
      <c r="F1103" s="4">
        <v>0</v>
      </c>
      <c r="G1103" s="4">
        <v>0</v>
      </c>
      <c r="H1103" s="15">
        <v>0</v>
      </c>
      <c r="I1103" s="15">
        <v>0</v>
      </c>
      <c r="J1103" s="15">
        <v>0</v>
      </c>
      <c r="K1103" s="15">
        <v>0</v>
      </c>
      <c r="L1103" s="15">
        <v>0</v>
      </c>
      <c r="M1103" s="8">
        <f t="shared" si="17"/>
        <v>0</v>
      </c>
      <c r="N1103" t="str" cm="1">
        <f t="array" ref="N1103">IFERROR(INDEX(Water!$C$4:$C$47,MATCH(C1103,Water!$A$4:$A$47,0),), "")</f>
        <v>Addressing raw water deterioration (total) (water)</v>
      </c>
    </row>
    <row r="1104" spans="1:14">
      <c r="A1104" t="s">
        <v>279</v>
      </c>
      <c r="B1104" t="s">
        <v>1134</v>
      </c>
      <c r="C1104" t="s">
        <v>1008</v>
      </c>
      <c r="D1104" t="s">
        <v>300</v>
      </c>
      <c r="E1104" t="s">
        <v>933</v>
      </c>
      <c r="F1104" s="4">
        <v>0</v>
      </c>
      <c r="G1104" s="4">
        <v>0</v>
      </c>
      <c r="H1104" s="15">
        <v>0</v>
      </c>
      <c r="I1104" s="15">
        <v>0</v>
      </c>
      <c r="J1104" s="15">
        <v>0</v>
      </c>
      <c r="K1104" s="15">
        <v>0</v>
      </c>
      <c r="L1104" s="15">
        <v>0</v>
      </c>
      <c r="M1104" s="8">
        <f t="shared" si="17"/>
        <v>0</v>
      </c>
      <c r="N1104" t="str" cm="1">
        <f t="array" ref="N1104">IFERROR(INDEX(Water!$C$4:$C$47,MATCH(C1104,Water!$A$4:$A$47,0),), "")</f>
        <v>Meeting lead standards (Total) (water)</v>
      </c>
    </row>
    <row r="1105" spans="1:14">
      <c r="A1105" t="s">
        <v>279</v>
      </c>
      <c r="B1105" t="s">
        <v>1135</v>
      </c>
      <c r="C1105" t="s">
        <v>1067</v>
      </c>
      <c r="D1105" t="s">
        <v>300</v>
      </c>
      <c r="E1105" t="s">
        <v>933</v>
      </c>
      <c r="F1105" s="4">
        <v>0</v>
      </c>
      <c r="G1105" s="4">
        <v>0</v>
      </c>
      <c r="H1105" s="15">
        <v>0</v>
      </c>
      <c r="I1105" s="15">
        <v>0</v>
      </c>
      <c r="J1105" s="15">
        <v>0</v>
      </c>
      <c r="K1105" s="15">
        <v>0</v>
      </c>
      <c r="L1105" s="15">
        <v>0</v>
      </c>
      <c r="M1105" s="8">
        <f t="shared" si="17"/>
        <v>0</v>
      </c>
      <c r="N1105" t="str" cm="1">
        <f t="array" ref="N1105">IFERROR(INDEX(Water!$C$4:$C$47,MATCH(C1105,Water!$A$4:$A$47,0),), "")</f>
        <v/>
      </c>
    </row>
    <row r="1106" spans="1:14">
      <c r="A1106" t="s">
        <v>279</v>
      </c>
      <c r="B1106" t="s">
        <v>1136</v>
      </c>
      <c r="C1106" t="s">
        <v>1012</v>
      </c>
      <c r="D1106" t="s">
        <v>300</v>
      </c>
      <c r="E1106" t="s">
        <v>933</v>
      </c>
      <c r="F1106" s="4">
        <v>0</v>
      </c>
      <c r="G1106" s="4">
        <v>0</v>
      </c>
      <c r="H1106" s="15">
        <v>0</v>
      </c>
      <c r="I1106" s="15">
        <v>0</v>
      </c>
      <c r="J1106" s="15">
        <v>0</v>
      </c>
      <c r="K1106" s="15">
        <v>0</v>
      </c>
      <c r="L1106" s="15">
        <v>0</v>
      </c>
      <c r="M1106" s="8">
        <f t="shared" si="17"/>
        <v>0</v>
      </c>
      <c r="N1106" t="str" cm="1">
        <f t="array" ref="N1106">IFERROR(INDEX(Water!$C$4:$C$47,MATCH(C1106,Water!$A$4:$A$47,0),), "")</f>
        <v>Meeting lead standards (Total) (water)</v>
      </c>
    </row>
    <row r="1107" spans="1:14">
      <c r="A1107" t="s">
        <v>279</v>
      </c>
      <c r="B1107" t="s">
        <v>1137</v>
      </c>
      <c r="C1107" t="s">
        <v>1014</v>
      </c>
      <c r="D1107" t="s">
        <v>300</v>
      </c>
      <c r="E1107" t="s">
        <v>933</v>
      </c>
      <c r="F1107" s="4">
        <v>0</v>
      </c>
      <c r="G1107" s="4">
        <v>0</v>
      </c>
      <c r="H1107" s="15">
        <v>0</v>
      </c>
      <c r="I1107" s="15">
        <v>0</v>
      </c>
      <c r="J1107" s="15">
        <v>0</v>
      </c>
      <c r="K1107" s="15">
        <v>0</v>
      </c>
      <c r="L1107" s="15">
        <v>0</v>
      </c>
      <c r="M1107" s="8">
        <f t="shared" si="17"/>
        <v>0</v>
      </c>
      <c r="N1107" t="str" cm="1">
        <f t="array" ref="N1107">IFERROR(INDEX(Water!$C$4:$C$47,MATCH(C1107,Water!$A$4:$A$47,0),), "")</f>
        <v>Meeting lead standards (Total) (water)</v>
      </c>
    </row>
    <row r="1108" spans="1:14">
      <c r="A1108" t="s">
        <v>279</v>
      </c>
      <c r="B1108" t="s">
        <v>1138</v>
      </c>
      <c r="C1108" t="s">
        <v>1016</v>
      </c>
      <c r="D1108" t="s">
        <v>300</v>
      </c>
      <c r="E1108" t="s">
        <v>933</v>
      </c>
      <c r="F1108" s="4">
        <v>0</v>
      </c>
      <c r="G1108" s="4">
        <v>0</v>
      </c>
      <c r="H1108" s="15">
        <v>0</v>
      </c>
      <c r="I1108" s="15">
        <v>0</v>
      </c>
      <c r="J1108" s="15">
        <v>0</v>
      </c>
      <c r="K1108" s="15">
        <v>0</v>
      </c>
      <c r="L1108" s="15">
        <v>0</v>
      </c>
      <c r="M1108" s="8">
        <f t="shared" si="17"/>
        <v>0</v>
      </c>
      <c r="N1108" t="str" cm="1">
        <f t="array" ref="N1108">IFERROR(INDEX(Water!$C$4:$C$47,MATCH(C1108,Water!$A$4:$A$47,0),), "")</f>
        <v>Meeting lead standards (Total) (water)</v>
      </c>
    </row>
    <row r="1109" spans="1:14">
      <c r="A1109" t="s">
        <v>279</v>
      </c>
      <c r="B1109" t="s">
        <v>1139</v>
      </c>
      <c r="C1109" t="s">
        <v>1018</v>
      </c>
      <c r="D1109" t="s">
        <v>300</v>
      </c>
      <c r="E1109" t="s">
        <v>933</v>
      </c>
      <c r="F1109" s="4">
        <v>0</v>
      </c>
      <c r="G1109" s="4">
        <v>0</v>
      </c>
      <c r="H1109" s="15">
        <v>0</v>
      </c>
      <c r="I1109" s="15">
        <v>0</v>
      </c>
      <c r="J1109" s="15">
        <v>0</v>
      </c>
      <c r="K1109" s="15">
        <v>0</v>
      </c>
      <c r="L1109" s="15">
        <v>0</v>
      </c>
      <c r="M1109" s="8">
        <f t="shared" si="17"/>
        <v>0</v>
      </c>
      <c r="N1109" t="str" cm="1">
        <f t="array" ref="N1109">IFERROR(INDEX(Water!$C$4:$C$47,MATCH(C1109,Water!$A$4:$A$47,0),), "")</f>
        <v>Enhancing resilience to low probability high consequence events (water)</v>
      </c>
    </row>
    <row r="1110" spans="1:14">
      <c r="A1110" t="s">
        <v>279</v>
      </c>
      <c r="B1110" t="s">
        <v>1140</v>
      </c>
      <c r="C1110" t="s">
        <v>1020</v>
      </c>
      <c r="D1110" t="s">
        <v>300</v>
      </c>
      <c r="E1110" t="s">
        <v>933</v>
      </c>
      <c r="F1110" s="4">
        <v>0</v>
      </c>
      <c r="G1110" s="4">
        <v>0</v>
      </c>
      <c r="H1110" s="15">
        <v>0</v>
      </c>
      <c r="I1110" s="15">
        <v>0</v>
      </c>
      <c r="J1110" s="15">
        <v>0</v>
      </c>
      <c r="K1110" s="15">
        <v>0</v>
      </c>
      <c r="L1110" s="15">
        <v>0</v>
      </c>
      <c r="M1110" s="8">
        <f t="shared" si="17"/>
        <v>0</v>
      </c>
      <c r="N1110" t="str" cm="1">
        <f t="array" ref="N1110">IFERROR(INDEX(Water!$C$4:$C$47,MATCH(C1110,Water!$A$4:$A$47,0),), "")</f>
        <v>Security - SEMD (water)</v>
      </c>
    </row>
    <row r="1111" spans="1:14">
      <c r="A1111" t="s">
        <v>279</v>
      </c>
      <c r="B1111" t="s">
        <v>1141</v>
      </c>
      <c r="C1111" t="s">
        <v>1022</v>
      </c>
      <c r="D1111" t="s">
        <v>300</v>
      </c>
      <c r="E1111" t="s">
        <v>933</v>
      </c>
      <c r="F1111" s="4">
        <v>0</v>
      </c>
      <c r="G1111" s="4">
        <v>0</v>
      </c>
      <c r="H1111" s="15">
        <v>0</v>
      </c>
      <c r="I1111" s="15">
        <v>0</v>
      </c>
      <c r="J1111" s="15">
        <v>0</v>
      </c>
      <c r="K1111" s="15">
        <v>0</v>
      </c>
      <c r="L1111" s="15">
        <v>0</v>
      </c>
      <c r="M1111" s="8">
        <f t="shared" si="17"/>
        <v>0</v>
      </c>
      <c r="N1111" t="str" cm="1">
        <f t="array" ref="N1111">IFERROR(INDEX(Water!$C$4:$C$47,MATCH(C1111,Water!$A$4:$A$47,0),), "")</f>
        <v>Security - Non-SEMD (water)</v>
      </c>
    </row>
    <row r="1112" spans="1:14">
      <c r="A1112" t="s">
        <v>279</v>
      </c>
      <c r="B1112" t="s">
        <v>1142</v>
      </c>
      <c r="C1112" t="s">
        <v>1024</v>
      </c>
      <c r="D1112" t="s">
        <v>300</v>
      </c>
      <c r="E1112" t="s">
        <v>933</v>
      </c>
      <c r="F1112" s="4">
        <v>0</v>
      </c>
      <c r="G1112" s="4">
        <v>0</v>
      </c>
      <c r="H1112" s="15">
        <v>0</v>
      </c>
      <c r="I1112" s="15">
        <v>0</v>
      </c>
      <c r="J1112" s="15">
        <v>0</v>
      </c>
      <c r="K1112" s="15">
        <v>0</v>
      </c>
      <c r="L1112" s="15">
        <v>0</v>
      </c>
      <c r="M1112" s="8">
        <f t="shared" si="17"/>
        <v>0</v>
      </c>
      <c r="N1112" t="str" cm="1">
        <f t="array" ref="N1112">IFERROR(INDEX(Water!$C$4:$C$47,MATCH(C1112,Water!$A$4:$A$47,0),), "")</f>
        <v>N/A</v>
      </c>
    </row>
    <row r="1113" spans="1:14">
      <c r="A1113" t="s">
        <v>279</v>
      </c>
      <c r="B1113" t="s">
        <v>1143</v>
      </c>
      <c r="C1113" t="s">
        <v>1076</v>
      </c>
      <c r="D1113" t="s">
        <v>300</v>
      </c>
      <c r="E1113" t="s">
        <v>933</v>
      </c>
      <c r="F1113" s="4">
        <v>0</v>
      </c>
      <c r="G1113" s="4">
        <v>0</v>
      </c>
      <c r="H1113" s="15">
        <v>0</v>
      </c>
      <c r="I1113" s="15">
        <v>0</v>
      </c>
      <c r="J1113" s="15">
        <v>0</v>
      </c>
      <c r="K1113" s="15">
        <v>0</v>
      </c>
      <c r="L1113" s="15">
        <v>0</v>
      </c>
      <c r="M1113" s="8">
        <f t="shared" si="17"/>
        <v>0</v>
      </c>
      <c r="N1113" t="str" cm="1">
        <f t="array" ref="N1113">IFERROR(INDEX(Water!$C$4:$C$47,MATCH(C1113,Water!$A$4:$A$47,0),), "")</f>
        <v/>
      </c>
    </row>
    <row r="1114" spans="1:14">
      <c r="A1114" t="s">
        <v>279</v>
      </c>
      <c r="B1114" t="s">
        <v>1144</v>
      </c>
      <c r="C1114" t="s">
        <v>1078</v>
      </c>
      <c r="D1114" t="s">
        <v>300</v>
      </c>
      <c r="E1114" t="s">
        <v>933</v>
      </c>
      <c r="F1114" s="4">
        <v>0</v>
      </c>
      <c r="G1114" s="4">
        <v>0</v>
      </c>
      <c r="H1114" s="15">
        <v>0</v>
      </c>
      <c r="I1114" s="15">
        <v>0</v>
      </c>
      <c r="J1114" s="15">
        <v>0</v>
      </c>
      <c r="K1114" s="15">
        <v>0</v>
      </c>
      <c r="L1114" s="15">
        <v>0</v>
      </c>
      <c r="M1114" s="8">
        <f t="shared" si="17"/>
        <v>0</v>
      </c>
      <c r="N1114" t="str" cm="1">
        <f t="array" ref="N1114">IFERROR(INDEX(Water!$C$4:$C$47,MATCH(C1114,Water!$A$4:$A$47,0),), "")</f>
        <v/>
      </c>
    </row>
    <row r="1115" spans="1:14">
      <c r="A1115" t="s">
        <v>279</v>
      </c>
      <c r="B1115" t="s">
        <v>1145</v>
      </c>
      <c r="C1115" t="s">
        <v>1080</v>
      </c>
      <c r="D1115" t="s">
        <v>300</v>
      </c>
      <c r="E1115" t="s">
        <v>933</v>
      </c>
      <c r="F1115" s="4">
        <v>0</v>
      </c>
      <c r="G1115" s="4">
        <v>0</v>
      </c>
      <c r="H1115" s="15">
        <v>0</v>
      </c>
      <c r="I1115" s="15">
        <v>0</v>
      </c>
      <c r="J1115" s="15">
        <v>0</v>
      </c>
      <c r="K1115" s="15">
        <v>0</v>
      </c>
      <c r="L1115" s="15">
        <v>0</v>
      </c>
      <c r="M1115" s="8">
        <f t="shared" si="17"/>
        <v>0</v>
      </c>
      <c r="N1115" t="str" cm="1">
        <f t="array" ref="N1115">IFERROR(INDEX(Water!$C$4:$C$47,MATCH(C1115,Water!$A$4:$A$47,0),), "")</f>
        <v/>
      </c>
    </row>
    <row r="1116" spans="1:14">
      <c r="A1116" t="s">
        <v>279</v>
      </c>
      <c r="B1116" t="s">
        <v>1146</v>
      </c>
      <c r="C1116" t="s">
        <v>1082</v>
      </c>
      <c r="D1116" t="s">
        <v>300</v>
      </c>
      <c r="E1116" t="s">
        <v>933</v>
      </c>
      <c r="F1116" s="4">
        <v>0</v>
      </c>
      <c r="G1116" s="4">
        <v>0</v>
      </c>
      <c r="H1116" s="15">
        <v>0</v>
      </c>
      <c r="I1116" s="15">
        <v>0</v>
      </c>
      <c r="J1116" s="15">
        <v>0</v>
      </c>
      <c r="K1116" s="15">
        <v>0</v>
      </c>
      <c r="L1116" s="15">
        <v>0</v>
      </c>
      <c r="M1116" s="8">
        <f t="shared" si="17"/>
        <v>0</v>
      </c>
      <c r="N1116" t="str" cm="1">
        <f t="array" ref="N1116">IFERROR(INDEX(Water!$C$4:$C$47,MATCH(C1116,Water!$A$4:$A$47,0),), "")</f>
        <v/>
      </c>
    </row>
    <row r="1117" spans="1:14">
      <c r="A1117" t="s">
        <v>279</v>
      </c>
      <c r="B1117" t="s">
        <v>1147</v>
      </c>
      <c r="C1117" t="s">
        <v>1084</v>
      </c>
      <c r="D1117" t="s">
        <v>300</v>
      </c>
      <c r="E1117" t="s">
        <v>933</v>
      </c>
      <c r="F1117" s="4">
        <v>0</v>
      </c>
      <c r="G1117" s="4">
        <v>0</v>
      </c>
      <c r="H1117" s="15">
        <v>0</v>
      </c>
      <c r="I1117" s="15">
        <v>0</v>
      </c>
      <c r="J1117" s="15">
        <v>0</v>
      </c>
      <c r="K1117" s="15">
        <v>0</v>
      </c>
      <c r="L1117" s="15">
        <v>0</v>
      </c>
      <c r="M1117" s="8">
        <f t="shared" si="17"/>
        <v>0</v>
      </c>
      <c r="N1117" t="str" cm="1">
        <f t="array" ref="N1117">IFERROR(INDEX(Water!$C$4:$C$47,MATCH(C1117,Water!$A$4:$A$47,0),), "")</f>
        <v/>
      </c>
    </row>
    <row r="1118" spans="1:14">
      <c r="A1118" t="s">
        <v>279</v>
      </c>
      <c r="B1118" t="s">
        <v>1148</v>
      </c>
      <c r="C1118" t="s">
        <v>1086</v>
      </c>
      <c r="D1118" t="s">
        <v>300</v>
      </c>
      <c r="E1118" t="s">
        <v>933</v>
      </c>
      <c r="F1118" s="4">
        <v>0</v>
      </c>
      <c r="G1118" s="4">
        <v>0</v>
      </c>
      <c r="H1118" s="15">
        <v>0</v>
      </c>
      <c r="I1118" s="15">
        <v>0</v>
      </c>
      <c r="J1118" s="15">
        <v>0</v>
      </c>
      <c r="K1118" s="15">
        <v>0</v>
      </c>
      <c r="L1118" s="15">
        <v>0</v>
      </c>
      <c r="M1118" s="8">
        <f t="shared" si="17"/>
        <v>0</v>
      </c>
      <c r="N1118" t="str" cm="1">
        <f t="array" ref="N1118">IFERROR(INDEX(Water!$C$4:$C$47,MATCH(C1118,Water!$A$4:$A$47,0),), "")</f>
        <v/>
      </c>
    </row>
    <row r="1119" spans="1:14">
      <c r="A1119" t="s">
        <v>279</v>
      </c>
      <c r="B1119" t="s">
        <v>1149</v>
      </c>
      <c r="C1119" t="s">
        <v>1088</v>
      </c>
      <c r="D1119" t="s">
        <v>300</v>
      </c>
      <c r="E1119" t="s">
        <v>933</v>
      </c>
      <c r="F1119" s="4">
        <v>0</v>
      </c>
      <c r="G1119" s="4">
        <v>0</v>
      </c>
      <c r="H1119" s="15">
        <v>0</v>
      </c>
      <c r="I1119" s="15">
        <v>0</v>
      </c>
      <c r="J1119" s="15">
        <v>0</v>
      </c>
      <c r="K1119" s="15">
        <v>0</v>
      </c>
      <c r="L1119" s="15">
        <v>0</v>
      </c>
      <c r="M1119" s="8">
        <f t="shared" si="17"/>
        <v>0</v>
      </c>
      <c r="N1119" t="str" cm="1">
        <f t="array" ref="N1119">IFERROR(INDEX(Water!$C$4:$C$47,MATCH(C1119,Water!$A$4:$A$47,0),), "")</f>
        <v/>
      </c>
    </row>
    <row r="1120" spans="1:14">
      <c r="A1120" t="s">
        <v>279</v>
      </c>
      <c r="B1120" t="s">
        <v>1150</v>
      </c>
      <c r="C1120" t="s">
        <v>1090</v>
      </c>
      <c r="D1120" t="s">
        <v>300</v>
      </c>
      <c r="E1120" t="s">
        <v>933</v>
      </c>
      <c r="F1120" s="4">
        <v>0</v>
      </c>
      <c r="G1120" s="4">
        <v>0</v>
      </c>
      <c r="H1120" s="15">
        <v>0</v>
      </c>
      <c r="I1120" s="15">
        <v>0</v>
      </c>
      <c r="J1120" s="15">
        <v>0</v>
      </c>
      <c r="K1120" s="15">
        <v>0</v>
      </c>
      <c r="L1120" s="15">
        <v>0</v>
      </c>
      <c r="M1120" s="8">
        <f t="shared" si="17"/>
        <v>0</v>
      </c>
      <c r="N1120" t="str" cm="1">
        <f t="array" ref="N1120">IFERROR(INDEX(Water!$C$4:$C$47,MATCH(C1120,Water!$A$4:$A$47,0),), "")</f>
        <v/>
      </c>
    </row>
    <row r="1121" spans="1:14">
      <c r="A1121" t="s">
        <v>279</v>
      </c>
      <c r="B1121" t="s">
        <v>1151</v>
      </c>
      <c r="C1121" t="s">
        <v>1092</v>
      </c>
      <c r="D1121" t="s">
        <v>300</v>
      </c>
      <c r="E1121" t="s">
        <v>933</v>
      </c>
      <c r="F1121" s="4">
        <v>0</v>
      </c>
      <c r="G1121" s="4">
        <v>0</v>
      </c>
      <c r="H1121" s="15">
        <v>0</v>
      </c>
      <c r="I1121" s="15">
        <v>0</v>
      </c>
      <c r="J1121" s="15">
        <v>0</v>
      </c>
      <c r="K1121" s="15">
        <v>0</v>
      </c>
      <c r="L1121" s="15">
        <v>0</v>
      </c>
      <c r="M1121" s="8">
        <f t="shared" si="17"/>
        <v>0</v>
      </c>
      <c r="N1121" t="str" cm="1">
        <f t="array" ref="N1121">IFERROR(INDEX(Water!$C$4:$C$47,MATCH(C1121,Water!$A$4:$A$47,0),), "")</f>
        <v/>
      </c>
    </row>
    <row r="1122" spans="1:14">
      <c r="A1122" t="s">
        <v>279</v>
      </c>
      <c r="B1122" t="s">
        <v>1152</v>
      </c>
      <c r="C1122" t="s">
        <v>1094</v>
      </c>
      <c r="D1122" t="s">
        <v>300</v>
      </c>
      <c r="E1122" t="s">
        <v>933</v>
      </c>
      <c r="F1122" s="4">
        <v>0</v>
      </c>
      <c r="G1122" s="4">
        <v>0</v>
      </c>
      <c r="H1122" s="15">
        <v>0</v>
      </c>
      <c r="I1122" s="15">
        <v>0</v>
      </c>
      <c r="J1122" s="15">
        <v>0</v>
      </c>
      <c r="K1122" s="15">
        <v>0</v>
      </c>
      <c r="L1122" s="15">
        <v>0</v>
      </c>
      <c r="M1122" s="8">
        <f t="shared" si="17"/>
        <v>0</v>
      </c>
      <c r="N1122" t="str" cm="1">
        <f t="array" ref="N1122">IFERROR(INDEX(Water!$C$4:$C$47,MATCH(C1122,Water!$A$4:$A$47,0),), "")</f>
        <v/>
      </c>
    </row>
    <row r="1123" spans="1:14">
      <c r="A1123" t="s">
        <v>279</v>
      </c>
      <c r="B1123" t="s">
        <v>1153</v>
      </c>
      <c r="C1123" t="s">
        <v>1096</v>
      </c>
      <c r="D1123" t="s">
        <v>300</v>
      </c>
      <c r="E1123" t="s">
        <v>933</v>
      </c>
      <c r="F1123" s="4">
        <v>0</v>
      </c>
      <c r="G1123" s="4">
        <v>0</v>
      </c>
      <c r="H1123" s="15">
        <v>0</v>
      </c>
      <c r="I1123" s="15">
        <v>0</v>
      </c>
      <c r="J1123" s="15">
        <v>0</v>
      </c>
      <c r="K1123" s="15">
        <v>0</v>
      </c>
      <c r="L1123" s="15">
        <v>0</v>
      </c>
      <c r="M1123" s="8">
        <f t="shared" si="17"/>
        <v>0</v>
      </c>
      <c r="N1123" t="str" cm="1">
        <f t="array" ref="N1123">IFERROR(INDEX(Water!$C$4:$C$47,MATCH(C1123,Water!$A$4:$A$47,0),), "")</f>
        <v/>
      </c>
    </row>
    <row r="1124" spans="1:14">
      <c r="A1124" t="s">
        <v>279</v>
      </c>
      <c r="B1124" t="s">
        <v>1154</v>
      </c>
      <c r="C1124" t="s">
        <v>1155</v>
      </c>
      <c r="D1124" t="s">
        <v>300</v>
      </c>
      <c r="E1124" t="s">
        <v>933</v>
      </c>
      <c r="F1124" s="4">
        <v>0</v>
      </c>
      <c r="G1124" s="4">
        <v>0</v>
      </c>
      <c r="H1124" s="15">
        <v>0</v>
      </c>
      <c r="I1124" s="15">
        <v>0</v>
      </c>
      <c r="J1124" s="15">
        <v>0</v>
      </c>
      <c r="K1124" s="15">
        <v>0</v>
      </c>
      <c r="L1124" s="15">
        <v>0</v>
      </c>
      <c r="M1124" s="8">
        <f t="shared" si="17"/>
        <v>0</v>
      </c>
      <c r="N1124" t="str" cm="1">
        <f t="array" ref="N1124">IFERROR(INDEX(Water!$C$4:$C$47,MATCH(C1124,Water!$A$4:$A$47,0),), "")</f>
        <v/>
      </c>
    </row>
    <row r="1125" spans="1:14">
      <c r="A1125" t="s">
        <v>280</v>
      </c>
      <c r="B1125" t="s">
        <v>1030</v>
      </c>
      <c r="C1125" t="s">
        <v>936</v>
      </c>
      <c r="D1125" t="s">
        <v>300</v>
      </c>
      <c r="E1125" t="s">
        <v>933</v>
      </c>
      <c r="F1125" s="4">
        <v>0</v>
      </c>
      <c r="G1125" s="4">
        <v>0</v>
      </c>
      <c r="H1125" s="15" t="s">
        <v>825</v>
      </c>
      <c r="I1125" s="15" t="s">
        <v>825</v>
      </c>
      <c r="J1125" s="15" t="s">
        <v>825</v>
      </c>
      <c r="K1125" s="15" t="s">
        <v>825</v>
      </c>
      <c r="L1125" s="15" t="s">
        <v>825</v>
      </c>
      <c r="M1125" s="8">
        <f t="shared" si="17"/>
        <v>0</v>
      </c>
      <c r="N1125" t="str" cm="1">
        <f t="array" ref="N1125">IFERROR(INDEX(Water!$C$4:$C$47,MATCH(C1125,Water!$A$4:$A$47,0),), "")</f>
        <v>Ecological improvements at abstractions (water)</v>
      </c>
    </row>
    <row r="1126" spans="1:14">
      <c r="A1126" t="s">
        <v>280</v>
      </c>
      <c r="B1126" t="s">
        <v>1031</v>
      </c>
      <c r="C1126" t="s">
        <v>938</v>
      </c>
      <c r="D1126" t="s">
        <v>300</v>
      </c>
      <c r="E1126" t="s">
        <v>933</v>
      </c>
      <c r="F1126" s="4">
        <v>0</v>
      </c>
      <c r="G1126" s="4">
        <v>0</v>
      </c>
      <c r="H1126" s="15" t="s">
        <v>825</v>
      </c>
      <c r="I1126" s="15" t="s">
        <v>825</v>
      </c>
      <c r="J1126" s="15" t="s">
        <v>825</v>
      </c>
      <c r="K1126" s="15" t="s">
        <v>825</v>
      </c>
      <c r="L1126" s="15" t="s">
        <v>825</v>
      </c>
      <c r="M1126" s="8">
        <f t="shared" si="17"/>
        <v>0</v>
      </c>
      <c r="N1126" t="str" cm="1">
        <f t="array" ref="N1126">IFERROR(INDEX(Water!$C$4:$C$47,MATCH(C1126,Water!$A$4:$A$47,0),), "")</f>
        <v>Eels Regulations (measures at intakes) (water)</v>
      </c>
    </row>
    <row r="1127" spans="1:14">
      <c r="A1127" t="s">
        <v>280</v>
      </c>
      <c r="B1127" t="s">
        <v>1032</v>
      </c>
      <c r="C1127" t="s">
        <v>940</v>
      </c>
      <c r="D1127" t="s">
        <v>300</v>
      </c>
      <c r="E1127" t="s">
        <v>933</v>
      </c>
      <c r="F1127" s="4">
        <v>0</v>
      </c>
      <c r="G1127" s="4">
        <v>0</v>
      </c>
      <c r="H1127" s="15" t="s">
        <v>825</v>
      </c>
      <c r="I1127" s="15" t="s">
        <v>825</v>
      </c>
      <c r="J1127" s="15" t="s">
        <v>825</v>
      </c>
      <c r="K1127" s="15" t="s">
        <v>825</v>
      </c>
      <c r="L1127" s="15" t="s">
        <v>825</v>
      </c>
      <c r="M1127" s="8">
        <f t="shared" si="17"/>
        <v>0</v>
      </c>
      <c r="N1127" t="str" cm="1">
        <f t="array" ref="N1127">IFERROR(INDEX(Water!$C$4:$C$47,MATCH(C1127,Water!$A$4:$A$47,0),), "")</f>
        <v>Eels Regulations (measures at intakes) (water)</v>
      </c>
    </row>
    <row r="1128" spans="1:14">
      <c r="A1128" t="s">
        <v>280</v>
      </c>
      <c r="B1128" t="s">
        <v>1033</v>
      </c>
      <c r="C1128" t="s">
        <v>942</v>
      </c>
      <c r="D1128" t="s">
        <v>300</v>
      </c>
      <c r="E1128" t="s">
        <v>933</v>
      </c>
      <c r="F1128" s="4">
        <v>0</v>
      </c>
      <c r="G1128" s="4">
        <v>0</v>
      </c>
      <c r="H1128" s="15" t="s">
        <v>825</v>
      </c>
      <c r="I1128" s="15" t="s">
        <v>825</v>
      </c>
      <c r="J1128" s="15" t="s">
        <v>825</v>
      </c>
      <c r="K1128" s="15" t="s">
        <v>825</v>
      </c>
      <c r="L1128" s="15" t="s">
        <v>825</v>
      </c>
      <c r="M1128" s="8">
        <f t="shared" si="17"/>
        <v>0</v>
      </c>
      <c r="N1128" t="str" cm="1">
        <f t="array" ref="N1128">IFERROR(INDEX(Water!$C$4:$C$47,MATCH(C1128,Water!$A$4:$A$47,0),), "")</f>
        <v>Invasive Non Native Species (water)</v>
      </c>
    </row>
    <row r="1129" spans="1:14">
      <c r="A1129" t="s">
        <v>280</v>
      </c>
      <c r="B1129" t="s">
        <v>1034</v>
      </c>
      <c r="C1129" t="s">
        <v>944</v>
      </c>
      <c r="D1129" t="s">
        <v>300</v>
      </c>
      <c r="E1129" t="s">
        <v>933</v>
      </c>
      <c r="F1129" s="4">
        <v>0</v>
      </c>
      <c r="G1129" s="4">
        <v>0</v>
      </c>
      <c r="H1129" s="15" t="s">
        <v>825</v>
      </c>
      <c r="I1129" s="15" t="s">
        <v>825</v>
      </c>
      <c r="J1129" s="15" t="s">
        <v>825</v>
      </c>
      <c r="K1129" s="15" t="s">
        <v>825</v>
      </c>
      <c r="L1129" s="15" t="s">
        <v>825</v>
      </c>
      <c r="M1129" s="8">
        <f t="shared" si="17"/>
        <v>0</v>
      </c>
      <c r="N1129" t="str" cm="1">
        <f t="array" ref="N1129">IFERROR(INDEX(Water!$C$4:$C$47,MATCH(C1129,Water!$A$4:$A$47,0),), "")</f>
        <v>Drinking Water Protected Areas (schemes) (water)</v>
      </c>
    </row>
    <row r="1130" spans="1:14">
      <c r="A1130" t="s">
        <v>280</v>
      </c>
      <c r="B1130" t="s">
        <v>1035</v>
      </c>
      <c r="C1130" t="s">
        <v>946</v>
      </c>
      <c r="D1130" t="s">
        <v>300</v>
      </c>
      <c r="E1130" t="s">
        <v>933</v>
      </c>
      <c r="F1130" s="4">
        <v>0</v>
      </c>
      <c r="G1130" s="4">
        <v>0</v>
      </c>
      <c r="H1130" s="15" t="s">
        <v>825</v>
      </c>
      <c r="I1130" s="15" t="s">
        <v>825</v>
      </c>
      <c r="J1130" s="15" t="s">
        <v>825</v>
      </c>
      <c r="K1130" s="15" t="s">
        <v>825</v>
      </c>
      <c r="L1130" s="15" t="s">
        <v>825</v>
      </c>
      <c r="M1130" s="8">
        <f t="shared" si="17"/>
        <v>0</v>
      </c>
      <c r="N1130" t="str" cm="1">
        <f t="array" ref="N1130">IFERROR(INDEX(Water!$C$4:$C$47,MATCH(C1130,Water!$A$4:$A$47,0),), "")</f>
        <v>Water Framework Directive measure (water)</v>
      </c>
    </row>
    <row r="1131" spans="1:14">
      <c r="A1131" t="s">
        <v>280</v>
      </c>
      <c r="B1131" t="s">
        <v>1036</v>
      </c>
      <c r="C1131" t="s">
        <v>948</v>
      </c>
      <c r="D1131" t="s">
        <v>300</v>
      </c>
      <c r="E1131" t="s">
        <v>933</v>
      </c>
      <c r="F1131" s="4">
        <v>0</v>
      </c>
      <c r="G1131" s="4">
        <v>0</v>
      </c>
      <c r="H1131" s="15" t="s">
        <v>825</v>
      </c>
      <c r="I1131" s="15" t="s">
        <v>825</v>
      </c>
      <c r="J1131" s="15" t="s">
        <v>825</v>
      </c>
      <c r="K1131" s="15" t="s">
        <v>825</v>
      </c>
      <c r="L1131" s="15" t="s">
        <v>825</v>
      </c>
      <c r="M1131" s="8">
        <f t="shared" si="17"/>
        <v>0</v>
      </c>
      <c r="N1131" t="str" cm="1">
        <f t="array" ref="N1131">IFERROR(INDEX(Water!$C$4:$C$47,MATCH(C1131,Water!$A$4:$A$47,0),), "")</f>
        <v>Ecological improvements at abstractions (water)</v>
      </c>
    </row>
    <row r="1132" spans="1:14">
      <c r="A1132" t="s">
        <v>280</v>
      </c>
      <c r="B1132" t="s">
        <v>1037</v>
      </c>
      <c r="C1132" t="s">
        <v>950</v>
      </c>
      <c r="D1132" t="s">
        <v>300</v>
      </c>
      <c r="E1132" t="s">
        <v>933</v>
      </c>
      <c r="F1132" s="4">
        <v>0</v>
      </c>
      <c r="G1132" s="4">
        <v>0</v>
      </c>
      <c r="H1132" s="15" t="s">
        <v>825</v>
      </c>
      <c r="I1132" s="15" t="s">
        <v>825</v>
      </c>
      <c r="J1132" s="15" t="s">
        <v>825</v>
      </c>
      <c r="K1132" s="15" t="s">
        <v>825</v>
      </c>
      <c r="L1132" s="15" t="s">
        <v>825</v>
      </c>
      <c r="M1132" s="8">
        <f t="shared" si="17"/>
        <v>0</v>
      </c>
      <c r="N1132" t="str" cm="1">
        <f t="array" ref="N1132">IFERROR(INDEX(Water!$C$4:$C$47,MATCH(C1132,Water!$A$4:$A$47,0),), "")</f>
        <v>N/A</v>
      </c>
    </row>
    <row r="1133" spans="1:14">
      <c r="A1133" t="s">
        <v>280</v>
      </c>
      <c r="B1133" t="s">
        <v>1038</v>
      </c>
      <c r="C1133" t="s">
        <v>952</v>
      </c>
      <c r="D1133" t="s">
        <v>300</v>
      </c>
      <c r="E1133" t="s">
        <v>933</v>
      </c>
      <c r="F1133" s="4">
        <v>0</v>
      </c>
      <c r="G1133" s="4">
        <v>0</v>
      </c>
      <c r="H1133" s="15" t="s">
        <v>825</v>
      </c>
      <c r="I1133" s="15" t="s">
        <v>825</v>
      </c>
      <c r="J1133" s="15" t="s">
        <v>825</v>
      </c>
      <c r="K1133" s="15" t="s">
        <v>825</v>
      </c>
      <c r="L1133" s="15" t="s">
        <v>825</v>
      </c>
      <c r="M1133" s="8">
        <f t="shared" si="17"/>
        <v>0</v>
      </c>
      <c r="N1133" t="str" cm="1">
        <f t="array" ref="N1133">IFERROR(INDEX(Water!$C$4:$C$47,MATCH(C1133,Water!$A$4:$A$47,0),), "")</f>
        <v>N/A</v>
      </c>
    </row>
    <row r="1134" spans="1:14">
      <c r="A1134" t="s">
        <v>280</v>
      </c>
      <c r="B1134" t="s">
        <v>1039</v>
      </c>
      <c r="C1134" t="s">
        <v>954</v>
      </c>
      <c r="D1134" t="s">
        <v>300</v>
      </c>
      <c r="E1134" t="s">
        <v>933</v>
      </c>
      <c r="F1134" s="4">
        <v>0</v>
      </c>
      <c r="G1134" s="4">
        <v>0</v>
      </c>
      <c r="H1134" s="4" t="s">
        <v>825</v>
      </c>
      <c r="I1134" s="4" t="s">
        <v>825</v>
      </c>
      <c r="J1134" s="4" t="s">
        <v>825</v>
      </c>
      <c r="K1134" s="4" t="s">
        <v>825</v>
      </c>
      <c r="L1134" s="4" t="s">
        <v>825</v>
      </c>
      <c r="M1134" s="8">
        <f t="shared" si="17"/>
        <v>0</v>
      </c>
      <c r="N1134" t="str" cm="1">
        <f t="array" ref="N1134">IFERROR(INDEX(Water!$C$4:$C$47,MATCH(C1134,Water!$A$4:$A$47,0),), "")</f>
        <v>Ignore as captured under 'Investigations total'</v>
      </c>
    </row>
    <row r="1135" spans="1:14">
      <c r="A1135" t="s">
        <v>280</v>
      </c>
      <c r="B1135" t="s">
        <v>1040</v>
      </c>
      <c r="C1135" t="s">
        <v>956</v>
      </c>
      <c r="D1135" t="s">
        <v>300</v>
      </c>
      <c r="E1135" t="s">
        <v>933</v>
      </c>
      <c r="F1135" s="4">
        <v>0</v>
      </c>
      <c r="G1135" s="4">
        <v>0.2</v>
      </c>
      <c r="H1135" s="4" t="s">
        <v>825</v>
      </c>
      <c r="I1135" s="4" t="s">
        <v>825</v>
      </c>
      <c r="J1135" s="4" t="s">
        <v>825</v>
      </c>
      <c r="K1135" s="4" t="s">
        <v>825</v>
      </c>
      <c r="L1135" s="4" t="s">
        <v>825</v>
      </c>
      <c r="M1135" s="8">
        <f t="shared" si="17"/>
        <v>0.2</v>
      </c>
      <c r="N1135" t="str" cm="1">
        <f t="array" ref="N1135">IFERROR(INDEX(Water!$C$4:$C$47,MATCH(C1135,Water!$A$4:$A$47,0),), "")</f>
        <v>Ignore as captured under 'Investigations total'</v>
      </c>
    </row>
    <row r="1136" spans="1:14">
      <c r="A1136" t="s">
        <v>280</v>
      </c>
      <c r="B1136" t="s">
        <v>1041</v>
      </c>
      <c r="C1136" t="s">
        <v>958</v>
      </c>
      <c r="D1136" t="s">
        <v>300</v>
      </c>
      <c r="E1136" t="s">
        <v>933</v>
      </c>
      <c r="F1136" s="4">
        <v>0</v>
      </c>
      <c r="G1136" s="4">
        <v>0</v>
      </c>
      <c r="H1136" s="4" t="s">
        <v>825</v>
      </c>
      <c r="I1136" s="4" t="s">
        <v>825</v>
      </c>
      <c r="J1136" s="4" t="s">
        <v>825</v>
      </c>
      <c r="K1136" s="4" t="s">
        <v>825</v>
      </c>
      <c r="L1136" s="4" t="s">
        <v>825</v>
      </c>
      <c r="M1136" s="8">
        <f t="shared" si="17"/>
        <v>0</v>
      </c>
      <c r="N1136" t="str" cm="1">
        <f t="array" ref="N1136">IFERROR(INDEX(Water!$C$4:$C$47,MATCH(C1136,Water!$A$4:$A$47,0),), "")</f>
        <v>Ignore as captured under 'Investigations total'</v>
      </c>
    </row>
    <row r="1137" spans="1:14">
      <c r="A1137" t="s">
        <v>280</v>
      </c>
      <c r="B1137" t="s">
        <v>1042</v>
      </c>
      <c r="C1137" t="s">
        <v>960</v>
      </c>
      <c r="D1137" t="s">
        <v>300</v>
      </c>
      <c r="E1137" t="s">
        <v>933</v>
      </c>
      <c r="F1137" s="4">
        <v>0</v>
      </c>
      <c r="G1137" s="4">
        <v>0.2</v>
      </c>
      <c r="H1137" s="4" t="s">
        <v>825</v>
      </c>
      <c r="I1137" s="4" t="s">
        <v>825</v>
      </c>
      <c r="J1137" s="4" t="s">
        <v>825</v>
      </c>
      <c r="K1137" s="4" t="s">
        <v>825</v>
      </c>
      <c r="L1137" s="4" t="s">
        <v>825</v>
      </c>
      <c r="M1137" s="8">
        <f t="shared" si="17"/>
        <v>0.2</v>
      </c>
      <c r="N1137" t="str" cm="1">
        <f t="array" ref="N1137">IFERROR(INDEX(Water!$C$4:$C$47,MATCH(C1137,Water!$A$4:$A$47,0),), "")</f>
        <v>Investigations (water)</v>
      </c>
    </row>
    <row r="1138" spans="1:14">
      <c r="A1138" t="s">
        <v>280</v>
      </c>
      <c r="B1138" t="s">
        <v>1043</v>
      </c>
      <c r="C1138" t="s">
        <v>962</v>
      </c>
      <c r="D1138" t="s">
        <v>300</v>
      </c>
      <c r="E1138" t="s">
        <v>933</v>
      </c>
      <c r="F1138" s="4">
        <v>0</v>
      </c>
      <c r="G1138" s="4">
        <v>0.2</v>
      </c>
      <c r="H1138" s="4" t="s">
        <v>825</v>
      </c>
      <c r="I1138" s="4" t="s">
        <v>825</v>
      </c>
      <c r="J1138" s="4" t="s">
        <v>825</v>
      </c>
      <c r="K1138" s="4" t="s">
        <v>825</v>
      </c>
      <c r="L1138" s="4" t="s">
        <v>825</v>
      </c>
      <c r="M1138" s="8">
        <f t="shared" si="17"/>
        <v>0.2</v>
      </c>
      <c r="N1138" t="str" cm="1">
        <f t="array" ref="N1138">IFERROR(INDEX(Water!$C$4:$C$47,MATCH(C1138,Water!$A$4:$A$47,0),), "")</f>
        <v/>
      </c>
    </row>
    <row r="1139" spans="1:14">
      <c r="A1139" t="s">
        <v>280</v>
      </c>
      <c r="B1139" t="s">
        <v>1044</v>
      </c>
      <c r="C1139" t="s">
        <v>964</v>
      </c>
      <c r="D1139" t="s">
        <v>300</v>
      </c>
      <c r="E1139" t="s">
        <v>933</v>
      </c>
      <c r="F1139" s="4">
        <v>0</v>
      </c>
      <c r="G1139" s="4">
        <v>0.83099999999999996</v>
      </c>
      <c r="H1139" s="4" t="s">
        <v>825</v>
      </c>
      <c r="I1139" s="4" t="s">
        <v>825</v>
      </c>
      <c r="J1139" s="4" t="s">
        <v>825</v>
      </c>
      <c r="K1139" s="4" t="s">
        <v>825</v>
      </c>
      <c r="L1139" s="4" t="s">
        <v>825</v>
      </c>
      <c r="M1139" s="8">
        <f t="shared" si="17"/>
        <v>0.83099999999999996</v>
      </c>
      <c r="N1139" t="str" cm="1">
        <f t="array" ref="N1139">IFERROR(INDEX(Water!$C$4:$C$47,MATCH(C1139,Water!$A$4:$A$47,0),), "")</f>
        <v>Supply-side improvements delivering benefits in 2020-2025 (water)</v>
      </c>
    </row>
    <row r="1140" spans="1:14">
      <c r="A1140" t="s">
        <v>280</v>
      </c>
      <c r="B1140" t="s">
        <v>1045</v>
      </c>
      <c r="C1140" t="s">
        <v>966</v>
      </c>
      <c r="D1140" t="s">
        <v>300</v>
      </c>
      <c r="E1140" t="s">
        <v>933</v>
      </c>
      <c r="F1140" s="4">
        <v>0</v>
      </c>
      <c r="G1140" s="4">
        <v>0</v>
      </c>
      <c r="H1140" s="4" t="s">
        <v>825</v>
      </c>
      <c r="I1140" s="4" t="s">
        <v>825</v>
      </c>
      <c r="J1140" s="4" t="s">
        <v>825</v>
      </c>
      <c r="K1140" s="4" t="s">
        <v>825</v>
      </c>
      <c r="L1140" s="4" t="s">
        <v>825</v>
      </c>
      <c r="M1140" s="8">
        <f t="shared" si="17"/>
        <v>0</v>
      </c>
      <c r="N1140" t="str" cm="1">
        <f t="array" ref="N1140">IFERROR(INDEX(Water!$C$4:$C$47,MATCH(C1140,Water!$A$4:$A$47,0),), "")</f>
        <v>Demand-side improvements delivering benefits in 2020-2025 (excl leakage and metering) (water)</v>
      </c>
    </row>
    <row r="1141" spans="1:14">
      <c r="A1141" t="s">
        <v>280</v>
      </c>
      <c r="B1141" t="s">
        <v>1046</v>
      </c>
      <c r="C1141" t="s">
        <v>968</v>
      </c>
      <c r="D1141" t="s">
        <v>300</v>
      </c>
      <c r="E1141" t="s">
        <v>933</v>
      </c>
      <c r="F1141" s="4">
        <v>0</v>
      </c>
      <c r="G1141" s="4">
        <v>0</v>
      </c>
      <c r="H1141" s="4" t="s">
        <v>825</v>
      </c>
      <c r="I1141" s="4" t="s">
        <v>825</v>
      </c>
      <c r="J1141" s="4" t="s">
        <v>825</v>
      </c>
      <c r="K1141" s="4" t="s">
        <v>825</v>
      </c>
      <c r="L1141" s="4" t="s">
        <v>825</v>
      </c>
      <c r="M1141" s="8">
        <f t="shared" si="17"/>
        <v>0</v>
      </c>
      <c r="N1141" t="str" cm="1">
        <f t="array" ref="N1141">IFERROR(INDEX(Water!$C$4:$C$47,MATCH(C1141,Water!$A$4:$A$47,0),), "")</f>
        <v>Leakage improvements delivering benefits in 2020-2025 (water)</v>
      </c>
    </row>
    <row r="1142" spans="1:14">
      <c r="A1142" t="s">
        <v>280</v>
      </c>
      <c r="B1142" t="s">
        <v>1047</v>
      </c>
      <c r="C1142" t="s">
        <v>970</v>
      </c>
      <c r="D1142" t="s">
        <v>300</v>
      </c>
      <c r="E1142" t="s">
        <v>933</v>
      </c>
      <c r="F1142" s="4">
        <v>0</v>
      </c>
      <c r="G1142" s="4">
        <v>0</v>
      </c>
      <c r="H1142" s="4" t="s">
        <v>825</v>
      </c>
      <c r="I1142" s="4" t="s">
        <v>825</v>
      </c>
      <c r="J1142" s="4" t="s">
        <v>825</v>
      </c>
      <c r="K1142" s="4" t="s">
        <v>825</v>
      </c>
      <c r="L1142" s="4" t="s">
        <v>825</v>
      </c>
      <c r="M1142" s="8">
        <f t="shared" si="17"/>
        <v>0</v>
      </c>
      <c r="N1142" t="str" cm="1">
        <f t="array" ref="N1142">IFERROR(INDEX(Water!$C$4:$C$47,MATCH(C1142,Water!$A$4:$A$47,0),), "")</f>
        <v>Internal interconnectors delivering benefits in 2020-2025 (water)</v>
      </c>
    </row>
    <row r="1143" spans="1:14">
      <c r="A1143" t="s">
        <v>280</v>
      </c>
      <c r="B1143" t="s">
        <v>1048</v>
      </c>
      <c r="C1143" t="s">
        <v>972</v>
      </c>
      <c r="D1143" t="s">
        <v>300</v>
      </c>
      <c r="E1143" t="s">
        <v>933</v>
      </c>
      <c r="F1143" s="4">
        <v>0</v>
      </c>
      <c r="G1143" s="4">
        <v>0.43</v>
      </c>
      <c r="H1143" s="4" t="s">
        <v>825</v>
      </c>
      <c r="I1143" s="4" t="s">
        <v>825</v>
      </c>
      <c r="J1143" s="4" t="s">
        <v>825</v>
      </c>
      <c r="K1143" s="4" t="s">
        <v>825</v>
      </c>
      <c r="L1143" s="4" t="s">
        <v>825</v>
      </c>
      <c r="M1143" s="8">
        <f t="shared" si="17"/>
        <v>0.43</v>
      </c>
      <c r="N1143" t="str" cm="1">
        <f t="array" ref="N1143">IFERROR(INDEX(Water!$C$4:$C$47,MATCH(C1143,Water!$A$4:$A$47,0),), "")</f>
        <v>Supply demand balance improvements delivering benefits starting from 2026 (water)</v>
      </c>
    </row>
    <row r="1144" spans="1:14">
      <c r="A1144" t="s">
        <v>280</v>
      </c>
      <c r="B1144" t="s">
        <v>1049</v>
      </c>
      <c r="C1144" t="s">
        <v>976</v>
      </c>
      <c r="D1144" t="s">
        <v>300</v>
      </c>
      <c r="E1144" t="s">
        <v>933</v>
      </c>
      <c r="F1144" s="4">
        <v>0</v>
      </c>
      <c r="G1144" s="4">
        <v>1.2609999999999999</v>
      </c>
      <c r="H1144" s="4" t="s">
        <v>825</v>
      </c>
      <c r="I1144" s="4" t="s">
        <v>825</v>
      </c>
      <c r="J1144" s="4" t="s">
        <v>825</v>
      </c>
      <c r="K1144" s="4" t="s">
        <v>825</v>
      </c>
      <c r="L1144" s="4" t="s">
        <v>825</v>
      </c>
      <c r="M1144" s="8">
        <f t="shared" si="17"/>
        <v>1.2609999999999999</v>
      </c>
      <c r="N1144" t="str" cm="1">
        <f t="array" ref="N1144">IFERROR(INDEX(Water!$C$4:$C$47,MATCH(C1144,Water!$A$4:$A$47,0),), "")</f>
        <v/>
      </c>
    </row>
    <row r="1145" spans="1:14">
      <c r="A1145" t="s">
        <v>280</v>
      </c>
      <c r="B1145" t="s">
        <v>1050</v>
      </c>
      <c r="C1145" t="s">
        <v>978</v>
      </c>
      <c r="D1145" t="s">
        <v>300</v>
      </c>
      <c r="E1145" t="s">
        <v>933</v>
      </c>
      <c r="F1145" s="4">
        <v>0</v>
      </c>
      <c r="G1145" s="4">
        <v>0</v>
      </c>
      <c r="H1145" s="4" t="s">
        <v>825</v>
      </c>
      <c r="I1145" s="4" t="s">
        <v>825</v>
      </c>
      <c r="J1145" s="4" t="s">
        <v>825</v>
      </c>
      <c r="K1145" s="4" t="s">
        <v>825</v>
      </c>
      <c r="L1145" s="4" t="s">
        <v>825</v>
      </c>
      <c r="M1145" s="8">
        <f t="shared" si="17"/>
        <v>0</v>
      </c>
      <c r="N1145" t="str" cm="1">
        <f t="array" ref="N1145">IFERROR(INDEX(Water!$C$4:$C$47,MATCH(C1145,Water!$A$4:$A$47,0),), "")</f>
        <v>Ignore as captured under 'Total metering expenditure'</v>
      </c>
    </row>
    <row r="1146" spans="1:14">
      <c r="A1146" t="s">
        <v>280</v>
      </c>
      <c r="B1146" t="s">
        <v>1051</v>
      </c>
      <c r="C1146" t="s">
        <v>980</v>
      </c>
      <c r="D1146" t="s">
        <v>300</v>
      </c>
      <c r="E1146" t="s">
        <v>933</v>
      </c>
      <c r="F1146" s="4">
        <v>0</v>
      </c>
      <c r="G1146" s="4">
        <v>0</v>
      </c>
      <c r="H1146" s="4" t="s">
        <v>825</v>
      </c>
      <c r="I1146" s="4" t="s">
        <v>825</v>
      </c>
      <c r="J1146" s="4" t="s">
        <v>825</v>
      </c>
      <c r="K1146" s="4" t="s">
        <v>825</v>
      </c>
      <c r="L1146" s="4" t="s">
        <v>825</v>
      </c>
      <c r="M1146" s="8">
        <f t="shared" si="17"/>
        <v>0</v>
      </c>
      <c r="N1146" t="str" cm="1">
        <f t="array" ref="N1146">IFERROR(INDEX(Water!$C$4:$C$47,MATCH(C1146,Water!$A$4:$A$47,0),), "")</f>
        <v>Ignore as captured under 'Total metering expenditure'</v>
      </c>
    </row>
    <row r="1147" spans="1:14">
      <c r="A1147" t="s">
        <v>280</v>
      </c>
      <c r="B1147" t="s">
        <v>1052</v>
      </c>
      <c r="C1147" t="s">
        <v>982</v>
      </c>
      <c r="D1147" t="s">
        <v>300</v>
      </c>
      <c r="E1147" t="s">
        <v>933</v>
      </c>
      <c r="F1147" s="4">
        <v>0</v>
      </c>
      <c r="G1147" s="4">
        <v>0</v>
      </c>
      <c r="H1147" s="4" t="s">
        <v>825</v>
      </c>
      <c r="I1147" s="4" t="s">
        <v>825</v>
      </c>
      <c r="J1147" s="4" t="s">
        <v>825</v>
      </c>
      <c r="K1147" s="4" t="s">
        <v>825</v>
      </c>
      <c r="L1147" s="4" t="s">
        <v>825</v>
      </c>
      <c r="M1147" s="8">
        <f t="shared" si="17"/>
        <v>0</v>
      </c>
      <c r="N1147" t="str" cm="1">
        <f t="array" ref="N1147">IFERROR(INDEX(Water!$C$4:$C$47,MATCH(C1147,Water!$A$4:$A$47,0),), "")</f>
        <v>Ignore as captured under 'Total metering expenditure'</v>
      </c>
    </row>
    <row r="1148" spans="1:14">
      <c r="A1148" t="s">
        <v>280</v>
      </c>
      <c r="B1148" t="s">
        <v>1053</v>
      </c>
      <c r="C1148" t="s">
        <v>984</v>
      </c>
      <c r="D1148" t="s">
        <v>300</v>
      </c>
      <c r="E1148" t="s">
        <v>933</v>
      </c>
      <c r="F1148" s="4">
        <v>0</v>
      </c>
      <c r="G1148" s="4">
        <v>2.9249999999999998</v>
      </c>
      <c r="H1148" s="4" t="s">
        <v>825</v>
      </c>
      <c r="I1148" s="4" t="s">
        <v>825</v>
      </c>
      <c r="J1148" s="4" t="s">
        <v>825</v>
      </c>
      <c r="K1148" s="4" t="s">
        <v>825</v>
      </c>
      <c r="L1148" s="4" t="s">
        <v>825</v>
      </c>
      <c r="M1148" s="8">
        <f t="shared" si="17"/>
        <v>2.9249999999999998</v>
      </c>
      <c r="N1148" t="str" cm="1">
        <f t="array" ref="N1148">IFERROR(INDEX(Water!$C$4:$C$47,MATCH(C1148,Water!$A$4:$A$47,0),), "")</f>
        <v>Ignore as captured under 'Total metering expenditure'</v>
      </c>
    </row>
    <row r="1149" spans="1:14">
      <c r="A1149" t="s">
        <v>280</v>
      </c>
      <c r="B1149" t="s">
        <v>1054</v>
      </c>
      <c r="C1149" t="s">
        <v>986</v>
      </c>
      <c r="D1149" t="s">
        <v>300</v>
      </c>
      <c r="E1149" t="s">
        <v>933</v>
      </c>
      <c r="F1149" s="4">
        <v>0</v>
      </c>
      <c r="G1149" s="4">
        <v>0</v>
      </c>
      <c r="H1149" s="4" t="s">
        <v>825</v>
      </c>
      <c r="I1149" s="4" t="s">
        <v>825</v>
      </c>
      <c r="J1149" s="4" t="s">
        <v>825</v>
      </c>
      <c r="K1149" s="4" t="s">
        <v>825</v>
      </c>
      <c r="L1149" s="4" t="s">
        <v>825</v>
      </c>
      <c r="M1149" s="8">
        <f t="shared" si="17"/>
        <v>0</v>
      </c>
      <c r="N1149" t="str" cm="1">
        <f t="array" ref="N1149">IFERROR(INDEX(Water!$C$4:$C$47,MATCH(C1149,Water!$A$4:$A$47,0),), "")</f>
        <v>Ignore as captured under 'Total metering expenditure'</v>
      </c>
    </row>
    <row r="1150" spans="1:14">
      <c r="A1150" t="s">
        <v>280</v>
      </c>
      <c r="B1150" t="s">
        <v>1055</v>
      </c>
      <c r="C1150" t="s">
        <v>988</v>
      </c>
      <c r="D1150" t="s">
        <v>300</v>
      </c>
      <c r="E1150" t="s">
        <v>933</v>
      </c>
      <c r="F1150" s="4">
        <v>0</v>
      </c>
      <c r="G1150" s="4">
        <v>0</v>
      </c>
      <c r="H1150" s="4" t="s">
        <v>825</v>
      </c>
      <c r="I1150" s="4" t="s">
        <v>825</v>
      </c>
      <c r="J1150" s="4" t="s">
        <v>825</v>
      </c>
      <c r="K1150" s="4" t="s">
        <v>825</v>
      </c>
      <c r="L1150" s="4" t="s">
        <v>825</v>
      </c>
      <c r="M1150" s="8">
        <f t="shared" ref="M1150:M1213" si="18">SUM(G1150)</f>
        <v>0</v>
      </c>
      <c r="N1150" t="str" cm="1">
        <f t="array" ref="N1150">IFERROR(INDEX(Water!$C$4:$C$47,MATCH(C1150,Water!$A$4:$A$47,0),), "")</f>
        <v>Ignore as captured under 'Total metering expenditure'</v>
      </c>
    </row>
    <row r="1151" spans="1:14">
      <c r="A1151" t="s">
        <v>280</v>
      </c>
      <c r="B1151" t="s">
        <v>1056</v>
      </c>
      <c r="C1151" t="s">
        <v>990</v>
      </c>
      <c r="D1151" t="s">
        <v>300</v>
      </c>
      <c r="E1151" t="s">
        <v>933</v>
      </c>
      <c r="F1151" s="4">
        <v>0</v>
      </c>
      <c r="G1151" s="4">
        <v>0.27400000000000002</v>
      </c>
      <c r="H1151" s="4" t="s">
        <v>825</v>
      </c>
      <c r="I1151" s="4" t="s">
        <v>825</v>
      </c>
      <c r="J1151" s="4" t="s">
        <v>825</v>
      </c>
      <c r="K1151" s="4" t="s">
        <v>825</v>
      </c>
      <c r="L1151" s="4" t="s">
        <v>825</v>
      </c>
      <c r="M1151" s="8">
        <f t="shared" si="18"/>
        <v>0.27400000000000002</v>
      </c>
      <c r="N1151" t="str" cm="1">
        <f t="array" ref="N1151">IFERROR(INDEX(Water!$C$4:$C$47,MATCH(C1151,Water!$A$4:$A$47,0),), "")</f>
        <v>Ignore as captured under 'Total metering expenditure'</v>
      </c>
    </row>
    <row r="1152" spans="1:14">
      <c r="A1152" t="s">
        <v>280</v>
      </c>
      <c r="B1152" t="s">
        <v>1057</v>
      </c>
      <c r="C1152" t="s">
        <v>992</v>
      </c>
      <c r="D1152" t="s">
        <v>300</v>
      </c>
      <c r="E1152" t="s">
        <v>933</v>
      </c>
      <c r="F1152" s="4">
        <v>0</v>
      </c>
      <c r="G1152" s="4">
        <v>0.45700000000000002</v>
      </c>
      <c r="H1152" s="4" t="s">
        <v>825</v>
      </c>
      <c r="I1152" s="4" t="s">
        <v>825</v>
      </c>
      <c r="J1152" s="4" t="s">
        <v>825</v>
      </c>
      <c r="K1152" s="4" t="s">
        <v>825</v>
      </c>
      <c r="L1152" s="4" t="s">
        <v>825</v>
      </c>
      <c r="M1152" s="8">
        <f t="shared" si="18"/>
        <v>0.45700000000000002</v>
      </c>
      <c r="N1152" t="str" cm="1">
        <f t="array" ref="N1152">IFERROR(INDEX(Water!$C$4:$C$47,MATCH(C1152,Water!$A$4:$A$47,0),), "")</f>
        <v>Ignore as captured under 'Total metering expenditure'</v>
      </c>
    </row>
    <row r="1153" spans="1:14">
      <c r="A1153" t="s">
        <v>280</v>
      </c>
      <c r="B1153" t="s">
        <v>1058</v>
      </c>
      <c r="C1153" t="s">
        <v>994</v>
      </c>
      <c r="D1153" t="s">
        <v>300</v>
      </c>
      <c r="E1153" t="s">
        <v>933</v>
      </c>
      <c r="F1153" s="4">
        <v>0</v>
      </c>
      <c r="G1153" s="4">
        <v>0</v>
      </c>
      <c r="H1153" s="4" t="s">
        <v>825</v>
      </c>
      <c r="I1153" s="4" t="s">
        <v>825</v>
      </c>
      <c r="J1153" s="4" t="s">
        <v>825</v>
      </c>
      <c r="K1153" s="4" t="s">
        <v>825</v>
      </c>
      <c r="L1153" s="4" t="s">
        <v>825</v>
      </c>
      <c r="M1153" s="8">
        <f t="shared" si="18"/>
        <v>0</v>
      </c>
      <c r="N1153" t="str" cm="1">
        <f t="array" ref="N1153">IFERROR(INDEX(Water!$C$4:$C$47,MATCH(C1153,Water!$A$4:$A$47,0),), "")</f>
        <v>Ignore as captured under 'Total metering expenditure'</v>
      </c>
    </row>
    <row r="1154" spans="1:14">
      <c r="A1154" t="s">
        <v>280</v>
      </c>
      <c r="B1154" t="s">
        <v>1059</v>
      </c>
      <c r="C1154" t="s">
        <v>996</v>
      </c>
      <c r="D1154" t="s">
        <v>300</v>
      </c>
      <c r="E1154" t="s">
        <v>933</v>
      </c>
      <c r="F1154" s="4">
        <v>0.36699999999999999</v>
      </c>
      <c r="G1154" s="4">
        <v>4.9569999999999999</v>
      </c>
      <c r="H1154" s="4" t="s">
        <v>825</v>
      </c>
      <c r="I1154" s="4" t="s">
        <v>825</v>
      </c>
      <c r="J1154" s="4" t="s">
        <v>825</v>
      </c>
      <c r="K1154" s="4" t="s">
        <v>825</v>
      </c>
      <c r="L1154" s="4" t="s">
        <v>825</v>
      </c>
      <c r="M1154" s="8">
        <f t="shared" si="18"/>
        <v>4.9569999999999999</v>
      </c>
      <c r="N1154" t="str" cm="1">
        <f t="array" ref="N1154">IFERROR(INDEX(Water!$C$4:$C$47,MATCH(C1154,Water!$A$4:$A$47,0),), "")</f>
        <v>Ignore as captured under 'Total metering expenditure'</v>
      </c>
    </row>
    <row r="1155" spans="1:14">
      <c r="A1155" t="s">
        <v>280</v>
      </c>
      <c r="B1155" t="s">
        <v>1060</v>
      </c>
      <c r="C1155" t="s">
        <v>998</v>
      </c>
      <c r="D1155" t="s">
        <v>300</v>
      </c>
      <c r="E1155" t="s">
        <v>933</v>
      </c>
      <c r="F1155" s="4">
        <v>0.36699999999999999</v>
      </c>
      <c r="G1155" s="4">
        <v>8.6129999999999995</v>
      </c>
      <c r="H1155" s="4" t="s">
        <v>825</v>
      </c>
      <c r="I1155" s="4" t="s">
        <v>825</v>
      </c>
      <c r="J1155" s="4" t="s">
        <v>825</v>
      </c>
      <c r="K1155" s="4" t="s">
        <v>825</v>
      </c>
      <c r="L1155" s="4" t="s">
        <v>825</v>
      </c>
      <c r="M1155" s="8">
        <f t="shared" si="18"/>
        <v>8.6129999999999995</v>
      </c>
      <c r="N1155" t="str" cm="1">
        <f t="array" ref="N1155">IFERROR(INDEX(Water!$C$4:$C$47,MATCH(C1155,Water!$A$4:$A$47,0),), "")</f>
        <v>Total metering expenditure  (water)</v>
      </c>
    </row>
    <row r="1156" spans="1:14">
      <c r="A1156" t="s">
        <v>280</v>
      </c>
      <c r="B1156" t="s">
        <v>1061</v>
      </c>
      <c r="C1156" t="s">
        <v>1000</v>
      </c>
      <c r="D1156" t="s">
        <v>300</v>
      </c>
      <c r="E1156" t="s">
        <v>933</v>
      </c>
      <c r="F1156" s="4">
        <v>6.6000000000000003E-2</v>
      </c>
      <c r="G1156" s="4">
        <v>0.77800000000000002</v>
      </c>
      <c r="H1156" s="4" t="s">
        <v>825</v>
      </c>
      <c r="I1156" s="4" t="s">
        <v>825</v>
      </c>
      <c r="J1156" s="4" t="s">
        <v>825</v>
      </c>
      <c r="K1156" s="4" t="s">
        <v>825</v>
      </c>
      <c r="L1156" s="4" t="s">
        <v>825</v>
      </c>
      <c r="M1156" s="8">
        <f t="shared" si="18"/>
        <v>0.77800000000000002</v>
      </c>
      <c r="N1156" t="str" cm="1">
        <f t="array" ref="N1156">IFERROR(INDEX(Water!$C$4:$C$47,MATCH(C1156,Water!$A$4:$A$47,0),), "")</f>
        <v>Improvments to taste, odour and colour (water)</v>
      </c>
    </row>
    <row r="1157" spans="1:14">
      <c r="A1157" t="s">
        <v>280</v>
      </c>
      <c r="B1157" t="s">
        <v>1062</v>
      </c>
      <c r="C1157" t="s">
        <v>1002</v>
      </c>
      <c r="D1157" t="s">
        <v>300</v>
      </c>
      <c r="E1157" t="s">
        <v>933</v>
      </c>
      <c r="F1157" s="4">
        <v>0</v>
      </c>
      <c r="G1157" s="4">
        <v>0</v>
      </c>
      <c r="H1157" s="4" t="s">
        <v>825</v>
      </c>
      <c r="I1157" s="4" t="s">
        <v>825</v>
      </c>
      <c r="J1157" s="4" t="s">
        <v>825</v>
      </c>
      <c r="K1157" s="4" t="s">
        <v>825</v>
      </c>
      <c r="L1157" s="4" t="s">
        <v>825</v>
      </c>
      <c r="M1157" s="8">
        <f t="shared" si="18"/>
        <v>0</v>
      </c>
      <c r="N1157" t="str" cm="1">
        <f t="array" ref="N1157">IFERROR(INDEX(Water!$C$4:$C$47,MATCH(C1157,Water!$A$4:$A$47,0),), "")</f>
        <v>Improvments to taste, odour and colour (water)</v>
      </c>
    </row>
    <row r="1158" spans="1:14">
      <c r="A1158" t="s">
        <v>280</v>
      </c>
      <c r="B1158" t="s">
        <v>1063</v>
      </c>
      <c r="C1158" t="s">
        <v>1004</v>
      </c>
      <c r="D1158" t="s">
        <v>300</v>
      </c>
      <c r="E1158" t="s">
        <v>933</v>
      </c>
      <c r="F1158" s="4">
        <v>6.6000000000000003E-2</v>
      </c>
      <c r="G1158" s="4">
        <v>1.623</v>
      </c>
      <c r="H1158" s="4" t="s">
        <v>825</v>
      </c>
      <c r="I1158" s="4" t="s">
        <v>825</v>
      </c>
      <c r="J1158" s="4" t="s">
        <v>825</v>
      </c>
      <c r="K1158" s="4" t="s">
        <v>825</v>
      </c>
      <c r="L1158" s="4" t="s">
        <v>825</v>
      </c>
      <c r="M1158" s="8">
        <f t="shared" si="18"/>
        <v>1.623</v>
      </c>
      <c r="N1158" t="str" cm="1">
        <f t="array" ref="N1158">IFERROR(INDEX(Water!$C$4:$C$47,MATCH(C1158,Water!$A$4:$A$47,0),), "")</f>
        <v>Addressing raw water deterioration (total) (water)</v>
      </c>
    </row>
    <row r="1159" spans="1:14">
      <c r="A1159" t="s">
        <v>280</v>
      </c>
      <c r="B1159" t="s">
        <v>1064</v>
      </c>
      <c r="C1159" t="s">
        <v>1006</v>
      </c>
      <c r="D1159" t="s">
        <v>300</v>
      </c>
      <c r="E1159" t="s">
        <v>933</v>
      </c>
      <c r="F1159" s="4">
        <v>0</v>
      </c>
      <c r="G1159" s="4">
        <v>0</v>
      </c>
      <c r="H1159" s="4" t="s">
        <v>825</v>
      </c>
      <c r="I1159" s="4" t="s">
        <v>825</v>
      </c>
      <c r="J1159" s="4" t="s">
        <v>825</v>
      </c>
      <c r="K1159" s="4" t="s">
        <v>825</v>
      </c>
      <c r="L1159" s="4" t="s">
        <v>825</v>
      </c>
      <c r="M1159" s="8">
        <f t="shared" si="18"/>
        <v>0</v>
      </c>
      <c r="N1159" t="str" cm="1">
        <f t="array" ref="N1159">IFERROR(INDEX(Water!$C$4:$C$47,MATCH(C1159,Water!$A$4:$A$47,0),), "")</f>
        <v>Addressing raw water deterioration (total) (water)</v>
      </c>
    </row>
    <row r="1160" spans="1:14">
      <c r="A1160" t="s">
        <v>280</v>
      </c>
      <c r="B1160" t="s">
        <v>1065</v>
      </c>
      <c r="C1160" t="s">
        <v>1008</v>
      </c>
      <c r="D1160" t="s">
        <v>300</v>
      </c>
      <c r="E1160" t="s">
        <v>933</v>
      </c>
      <c r="F1160" s="4">
        <v>0</v>
      </c>
      <c r="G1160" s="4">
        <v>0</v>
      </c>
      <c r="H1160" s="4" t="s">
        <v>825</v>
      </c>
      <c r="I1160" s="4" t="s">
        <v>825</v>
      </c>
      <c r="J1160" s="4" t="s">
        <v>825</v>
      </c>
      <c r="K1160" s="4" t="s">
        <v>825</v>
      </c>
      <c r="L1160" s="4" t="s">
        <v>825</v>
      </c>
      <c r="M1160" s="8">
        <f t="shared" si="18"/>
        <v>0</v>
      </c>
      <c r="N1160" t="str" cm="1">
        <f t="array" ref="N1160">IFERROR(INDEX(Water!$C$4:$C$47,MATCH(C1160,Water!$A$4:$A$47,0),), "")</f>
        <v>Meeting lead standards (Total) (water)</v>
      </c>
    </row>
    <row r="1161" spans="1:14">
      <c r="A1161" t="s">
        <v>280</v>
      </c>
      <c r="B1161" t="s">
        <v>1066</v>
      </c>
      <c r="C1161" t="s">
        <v>1067</v>
      </c>
      <c r="D1161" t="s">
        <v>300</v>
      </c>
      <c r="E1161" t="s">
        <v>933</v>
      </c>
      <c r="F1161" s="4">
        <v>0</v>
      </c>
      <c r="G1161" s="4">
        <v>0.28499999999999998</v>
      </c>
      <c r="H1161" s="4" t="s">
        <v>825</v>
      </c>
      <c r="I1161" s="4" t="s">
        <v>825</v>
      </c>
      <c r="J1161" s="4" t="s">
        <v>825</v>
      </c>
      <c r="K1161" s="4" t="s">
        <v>825</v>
      </c>
      <c r="L1161" s="4" t="s">
        <v>825</v>
      </c>
      <c r="M1161" s="8">
        <f t="shared" si="18"/>
        <v>0.28499999999999998</v>
      </c>
      <c r="N1161" t="str" cm="1">
        <f t="array" ref="N1161">IFERROR(INDEX(Water!$C$4:$C$47,MATCH(C1161,Water!$A$4:$A$47,0),), "")</f>
        <v/>
      </c>
    </row>
    <row r="1162" spans="1:14">
      <c r="A1162" t="s">
        <v>280</v>
      </c>
      <c r="B1162" t="s">
        <v>1068</v>
      </c>
      <c r="C1162" t="s">
        <v>1012</v>
      </c>
      <c r="D1162" t="s">
        <v>300</v>
      </c>
      <c r="E1162" t="s">
        <v>933</v>
      </c>
      <c r="F1162" s="4">
        <v>0</v>
      </c>
      <c r="G1162" s="4">
        <v>0.215</v>
      </c>
      <c r="H1162" s="4" t="s">
        <v>825</v>
      </c>
      <c r="I1162" s="4" t="s">
        <v>825</v>
      </c>
      <c r="J1162" s="4" t="s">
        <v>825</v>
      </c>
      <c r="K1162" s="4" t="s">
        <v>825</v>
      </c>
      <c r="L1162" s="4" t="s">
        <v>825</v>
      </c>
      <c r="M1162" s="8">
        <f t="shared" si="18"/>
        <v>0.215</v>
      </c>
      <c r="N1162" t="str" cm="1">
        <f t="array" ref="N1162">IFERROR(INDEX(Water!$C$4:$C$47,MATCH(C1162,Water!$A$4:$A$47,0),), "")</f>
        <v>Meeting lead standards (Total) (water)</v>
      </c>
    </row>
    <row r="1163" spans="1:14">
      <c r="A1163" t="s">
        <v>280</v>
      </c>
      <c r="B1163" t="s">
        <v>1069</v>
      </c>
      <c r="C1163" t="s">
        <v>1014</v>
      </c>
      <c r="D1163" t="s">
        <v>300</v>
      </c>
      <c r="E1163" t="s">
        <v>933</v>
      </c>
      <c r="F1163" s="4">
        <v>0</v>
      </c>
      <c r="G1163" s="4">
        <v>0</v>
      </c>
      <c r="H1163" s="4" t="s">
        <v>825</v>
      </c>
      <c r="I1163" s="4" t="s">
        <v>825</v>
      </c>
      <c r="J1163" s="4" t="s">
        <v>825</v>
      </c>
      <c r="K1163" s="4" t="s">
        <v>825</v>
      </c>
      <c r="L1163" s="4" t="s">
        <v>825</v>
      </c>
      <c r="M1163" s="8">
        <f t="shared" si="18"/>
        <v>0</v>
      </c>
      <c r="N1163" t="str" cm="1">
        <f t="array" ref="N1163">IFERROR(INDEX(Water!$C$4:$C$47,MATCH(C1163,Water!$A$4:$A$47,0),), "")</f>
        <v>Meeting lead standards (Total) (water)</v>
      </c>
    </row>
    <row r="1164" spans="1:14">
      <c r="A1164" t="s">
        <v>280</v>
      </c>
      <c r="B1164" t="s">
        <v>1070</v>
      </c>
      <c r="C1164" t="s">
        <v>1016</v>
      </c>
      <c r="D1164" t="s">
        <v>300</v>
      </c>
      <c r="E1164" t="s">
        <v>933</v>
      </c>
      <c r="F1164" s="4">
        <v>0</v>
      </c>
      <c r="G1164" s="4">
        <v>0</v>
      </c>
      <c r="H1164" s="4" t="s">
        <v>825</v>
      </c>
      <c r="I1164" s="4" t="s">
        <v>825</v>
      </c>
      <c r="J1164" s="4" t="s">
        <v>825</v>
      </c>
      <c r="K1164" s="4" t="s">
        <v>825</v>
      </c>
      <c r="L1164" s="4" t="s">
        <v>825</v>
      </c>
      <c r="M1164" s="8">
        <f t="shared" si="18"/>
        <v>0</v>
      </c>
      <c r="N1164" t="str" cm="1">
        <f t="array" ref="N1164">IFERROR(INDEX(Water!$C$4:$C$47,MATCH(C1164,Water!$A$4:$A$47,0),), "")</f>
        <v>Meeting lead standards (Total) (water)</v>
      </c>
    </row>
    <row r="1165" spans="1:14">
      <c r="A1165" t="s">
        <v>280</v>
      </c>
      <c r="B1165" t="s">
        <v>1071</v>
      </c>
      <c r="C1165" t="s">
        <v>1018</v>
      </c>
      <c r="D1165" t="s">
        <v>300</v>
      </c>
      <c r="E1165" t="s">
        <v>933</v>
      </c>
      <c r="F1165" s="4">
        <v>0</v>
      </c>
      <c r="G1165" s="4">
        <v>0</v>
      </c>
      <c r="H1165" s="4" t="s">
        <v>825</v>
      </c>
      <c r="I1165" s="4" t="s">
        <v>825</v>
      </c>
      <c r="J1165" s="4" t="s">
        <v>825</v>
      </c>
      <c r="K1165" s="4" t="s">
        <v>825</v>
      </c>
      <c r="L1165" s="4" t="s">
        <v>825</v>
      </c>
      <c r="M1165" s="8">
        <f t="shared" si="18"/>
        <v>0</v>
      </c>
      <c r="N1165" t="str" cm="1">
        <f t="array" ref="N1165">IFERROR(INDEX(Water!$C$4:$C$47,MATCH(C1165,Water!$A$4:$A$47,0),), "")</f>
        <v>Enhancing resilience to low probability high consequence events (water)</v>
      </c>
    </row>
    <row r="1166" spans="1:14">
      <c r="A1166" t="s">
        <v>280</v>
      </c>
      <c r="B1166" t="s">
        <v>1072</v>
      </c>
      <c r="C1166" t="s">
        <v>1020</v>
      </c>
      <c r="D1166" t="s">
        <v>300</v>
      </c>
      <c r="E1166" t="s">
        <v>933</v>
      </c>
      <c r="F1166" s="4">
        <v>0</v>
      </c>
      <c r="G1166" s="4">
        <v>0</v>
      </c>
      <c r="H1166" s="4" t="s">
        <v>825</v>
      </c>
      <c r="I1166" s="4" t="s">
        <v>825</v>
      </c>
      <c r="J1166" s="4" t="s">
        <v>825</v>
      </c>
      <c r="K1166" s="4" t="s">
        <v>825</v>
      </c>
      <c r="L1166" s="4" t="s">
        <v>825</v>
      </c>
      <c r="M1166" s="8">
        <f t="shared" si="18"/>
        <v>0</v>
      </c>
      <c r="N1166" t="str" cm="1">
        <f t="array" ref="N1166">IFERROR(INDEX(Water!$C$4:$C$47,MATCH(C1166,Water!$A$4:$A$47,0),), "")</f>
        <v>Security - SEMD (water)</v>
      </c>
    </row>
    <row r="1167" spans="1:14">
      <c r="A1167" t="s">
        <v>280</v>
      </c>
      <c r="B1167" t="s">
        <v>1073</v>
      </c>
      <c r="C1167" t="s">
        <v>1022</v>
      </c>
      <c r="D1167" t="s">
        <v>300</v>
      </c>
      <c r="E1167" t="s">
        <v>933</v>
      </c>
      <c r="F1167" s="4">
        <v>0</v>
      </c>
      <c r="G1167" s="4">
        <v>0</v>
      </c>
      <c r="H1167" s="4" t="s">
        <v>825</v>
      </c>
      <c r="I1167" s="4" t="s">
        <v>825</v>
      </c>
      <c r="J1167" s="4" t="s">
        <v>825</v>
      </c>
      <c r="K1167" s="4" t="s">
        <v>825</v>
      </c>
      <c r="L1167" s="4" t="s">
        <v>825</v>
      </c>
      <c r="M1167" s="8">
        <f t="shared" si="18"/>
        <v>0</v>
      </c>
      <c r="N1167" t="str" cm="1">
        <f t="array" ref="N1167">IFERROR(INDEX(Water!$C$4:$C$47,MATCH(C1167,Water!$A$4:$A$47,0),), "")</f>
        <v>Security - Non-SEMD (water)</v>
      </c>
    </row>
    <row r="1168" spans="1:14">
      <c r="A1168" t="s">
        <v>280</v>
      </c>
      <c r="B1168" t="s">
        <v>1074</v>
      </c>
      <c r="C1168" t="s">
        <v>1024</v>
      </c>
      <c r="D1168" t="s">
        <v>300</v>
      </c>
      <c r="E1168" t="s">
        <v>933</v>
      </c>
      <c r="F1168" s="4">
        <v>0</v>
      </c>
      <c r="G1168" s="4">
        <v>0</v>
      </c>
      <c r="H1168" s="4" t="s">
        <v>825</v>
      </c>
      <c r="I1168" s="4" t="s">
        <v>825</v>
      </c>
      <c r="J1168" s="4" t="s">
        <v>825</v>
      </c>
      <c r="K1168" s="4" t="s">
        <v>825</v>
      </c>
      <c r="L1168" s="4" t="s">
        <v>825</v>
      </c>
      <c r="M1168" s="8">
        <f t="shared" si="18"/>
        <v>0</v>
      </c>
      <c r="N1168" t="str" cm="1">
        <f t="array" ref="N1168">IFERROR(INDEX(Water!$C$4:$C$47,MATCH(C1168,Water!$A$4:$A$47,0),), "")</f>
        <v>N/A</v>
      </c>
    </row>
    <row r="1169" spans="1:14">
      <c r="A1169" t="s">
        <v>280</v>
      </c>
      <c r="B1169" t="s">
        <v>1075</v>
      </c>
      <c r="C1169" t="s">
        <v>1076</v>
      </c>
      <c r="D1169" t="s">
        <v>300</v>
      </c>
      <c r="E1169" t="s">
        <v>933</v>
      </c>
      <c r="F1169" s="4">
        <v>0</v>
      </c>
      <c r="G1169" s="4">
        <v>0</v>
      </c>
      <c r="H1169" s="4" t="s">
        <v>825</v>
      </c>
      <c r="I1169" s="4" t="s">
        <v>825</v>
      </c>
      <c r="J1169" s="4" t="s">
        <v>825</v>
      </c>
      <c r="K1169" s="4" t="s">
        <v>825</v>
      </c>
      <c r="L1169" s="4" t="s">
        <v>825</v>
      </c>
      <c r="M1169" s="8">
        <f t="shared" si="18"/>
        <v>0</v>
      </c>
      <c r="N1169" t="str" cm="1">
        <f t="array" ref="N1169">IFERROR(INDEX(Water!$C$4:$C$47,MATCH(C1169,Water!$A$4:$A$47,0),), "")</f>
        <v/>
      </c>
    </row>
    <row r="1170" spans="1:14">
      <c r="A1170" t="s">
        <v>280</v>
      </c>
      <c r="B1170" t="s">
        <v>1077</v>
      </c>
      <c r="C1170" t="s">
        <v>1078</v>
      </c>
      <c r="D1170" t="s">
        <v>300</v>
      </c>
      <c r="E1170" t="s">
        <v>933</v>
      </c>
      <c r="F1170" s="4">
        <v>0</v>
      </c>
      <c r="G1170" s="4">
        <v>0</v>
      </c>
      <c r="H1170" s="4" t="s">
        <v>825</v>
      </c>
      <c r="I1170" s="4" t="s">
        <v>825</v>
      </c>
      <c r="J1170" s="4" t="s">
        <v>825</v>
      </c>
      <c r="K1170" s="4" t="s">
        <v>825</v>
      </c>
      <c r="L1170" s="4" t="s">
        <v>825</v>
      </c>
      <c r="M1170" s="8">
        <f t="shared" si="18"/>
        <v>0</v>
      </c>
      <c r="N1170" t="str" cm="1">
        <f t="array" ref="N1170">IFERROR(INDEX(Water!$C$4:$C$47,MATCH(C1170,Water!$A$4:$A$47,0),), "")</f>
        <v/>
      </c>
    </row>
    <row r="1171" spans="1:14">
      <c r="A1171" t="s">
        <v>280</v>
      </c>
      <c r="B1171" t="s">
        <v>1079</v>
      </c>
      <c r="C1171" t="s">
        <v>1080</v>
      </c>
      <c r="D1171" t="s">
        <v>300</v>
      </c>
      <c r="E1171" t="s">
        <v>933</v>
      </c>
      <c r="F1171" s="4">
        <v>0</v>
      </c>
      <c r="G1171" s="4">
        <v>0</v>
      </c>
      <c r="H1171" s="4" t="s">
        <v>825</v>
      </c>
      <c r="I1171" s="4" t="s">
        <v>825</v>
      </c>
      <c r="J1171" s="4" t="s">
        <v>825</v>
      </c>
      <c r="K1171" s="4" t="s">
        <v>825</v>
      </c>
      <c r="L1171" s="4" t="s">
        <v>825</v>
      </c>
      <c r="M1171" s="8">
        <f t="shared" si="18"/>
        <v>0</v>
      </c>
      <c r="N1171" t="str" cm="1">
        <f t="array" ref="N1171">IFERROR(INDEX(Water!$C$4:$C$47,MATCH(C1171,Water!$A$4:$A$47,0),), "")</f>
        <v/>
      </c>
    </row>
    <row r="1172" spans="1:14">
      <c r="A1172" t="s">
        <v>280</v>
      </c>
      <c r="B1172" t="s">
        <v>1081</v>
      </c>
      <c r="C1172" t="s">
        <v>1082</v>
      </c>
      <c r="D1172" t="s">
        <v>300</v>
      </c>
      <c r="E1172" t="s">
        <v>933</v>
      </c>
      <c r="F1172" s="4">
        <v>0</v>
      </c>
      <c r="G1172" s="4">
        <v>0</v>
      </c>
      <c r="H1172" s="4" t="s">
        <v>825</v>
      </c>
      <c r="I1172" s="4" t="s">
        <v>825</v>
      </c>
      <c r="J1172" s="4" t="s">
        <v>825</v>
      </c>
      <c r="K1172" s="4" t="s">
        <v>825</v>
      </c>
      <c r="L1172" s="4" t="s">
        <v>825</v>
      </c>
      <c r="M1172" s="8">
        <f t="shared" si="18"/>
        <v>0</v>
      </c>
      <c r="N1172" t="str" cm="1">
        <f t="array" ref="N1172">IFERROR(INDEX(Water!$C$4:$C$47,MATCH(C1172,Water!$A$4:$A$47,0),), "")</f>
        <v/>
      </c>
    </row>
    <row r="1173" spans="1:14">
      <c r="A1173" t="s">
        <v>280</v>
      </c>
      <c r="B1173" t="s">
        <v>1083</v>
      </c>
      <c r="C1173" t="s">
        <v>1084</v>
      </c>
      <c r="D1173" t="s">
        <v>300</v>
      </c>
      <c r="E1173" t="s">
        <v>933</v>
      </c>
      <c r="F1173" s="4">
        <v>0</v>
      </c>
      <c r="G1173" s="4">
        <v>0</v>
      </c>
      <c r="H1173" s="4" t="s">
        <v>825</v>
      </c>
      <c r="I1173" s="4" t="s">
        <v>825</v>
      </c>
      <c r="J1173" s="4" t="s">
        <v>825</v>
      </c>
      <c r="K1173" s="4" t="s">
        <v>825</v>
      </c>
      <c r="L1173" s="4" t="s">
        <v>825</v>
      </c>
      <c r="M1173" s="8">
        <f t="shared" si="18"/>
        <v>0</v>
      </c>
      <c r="N1173" t="str" cm="1">
        <f t="array" ref="N1173">IFERROR(INDEX(Water!$C$4:$C$47,MATCH(C1173,Water!$A$4:$A$47,0),), "")</f>
        <v/>
      </c>
    </row>
    <row r="1174" spans="1:14">
      <c r="A1174" t="s">
        <v>280</v>
      </c>
      <c r="B1174" t="s">
        <v>1085</v>
      </c>
      <c r="C1174" t="s">
        <v>1086</v>
      </c>
      <c r="D1174" t="s">
        <v>300</v>
      </c>
      <c r="E1174" t="s">
        <v>933</v>
      </c>
      <c r="F1174" s="4">
        <v>0</v>
      </c>
      <c r="G1174" s="4">
        <v>0</v>
      </c>
      <c r="H1174" s="4" t="s">
        <v>825</v>
      </c>
      <c r="I1174" s="4" t="s">
        <v>825</v>
      </c>
      <c r="J1174" s="4" t="s">
        <v>825</v>
      </c>
      <c r="K1174" s="4" t="s">
        <v>825</v>
      </c>
      <c r="L1174" s="4" t="s">
        <v>825</v>
      </c>
      <c r="M1174" s="8">
        <f t="shared" si="18"/>
        <v>0</v>
      </c>
      <c r="N1174" t="str" cm="1">
        <f t="array" ref="N1174">IFERROR(INDEX(Water!$C$4:$C$47,MATCH(C1174,Water!$A$4:$A$47,0),), "")</f>
        <v/>
      </c>
    </row>
    <row r="1175" spans="1:14">
      <c r="A1175" t="s">
        <v>280</v>
      </c>
      <c r="B1175" t="s">
        <v>1087</v>
      </c>
      <c r="C1175" t="s">
        <v>1088</v>
      </c>
      <c r="D1175" t="s">
        <v>300</v>
      </c>
      <c r="E1175" t="s">
        <v>933</v>
      </c>
      <c r="F1175" s="4">
        <v>0</v>
      </c>
      <c r="G1175" s="4">
        <v>0</v>
      </c>
      <c r="H1175" s="4" t="s">
        <v>825</v>
      </c>
      <c r="I1175" s="4" t="s">
        <v>825</v>
      </c>
      <c r="J1175" s="4" t="s">
        <v>825</v>
      </c>
      <c r="K1175" s="4" t="s">
        <v>825</v>
      </c>
      <c r="L1175" s="4" t="s">
        <v>825</v>
      </c>
      <c r="M1175" s="8">
        <f t="shared" si="18"/>
        <v>0</v>
      </c>
      <c r="N1175" t="str" cm="1">
        <f t="array" ref="N1175">IFERROR(INDEX(Water!$C$4:$C$47,MATCH(C1175,Water!$A$4:$A$47,0),), "")</f>
        <v/>
      </c>
    </row>
    <row r="1176" spans="1:14">
      <c r="A1176" t="s">
        <v>280</v>
      </c>
      <c r="B1176" t="s">
        <v>1089</v>
      </c>
      <c r="C1176" t="s">
        <v>1090</v>
      </c>
      <c r="D1176" t="s">
        <v>300</v>
      </c>
      <c r="E1176" t="s">
        <v>933</v>
      </c>
      <c r="F1176" s="4">
        <v>0</v>
      </c>
      <c r="G1176" s="4">
        <v>0</v>
      </c>
      <c r="H1176" s="4" t="s">
        <v>825</v>
      </c>
      <c r="I1176" s="4" t="s">
        <v>825</v>
      </c>
      <c r="J1176" s="4" t="s">
        <v>825</v>
      </c>
      <c r="K1176" s="4" t="s">
        <v>825</v>
      </c>
      <c r="L1176" s="4" t="s">
        <v>825</v>
      </c>
      <c r="M1176" s="8">
        <f t="shared" si="18"/>
        <v>0</v>
      </c>
      <c r="N1176" t="str" cm="1">
        <f t="array" ref="N1176">IFERROR(INDEX(Water!$C$4:$C$47,MATCH(C1176,Water!$A$4:$A$47,0),), "")</f>
        <v/>
      </c>
    </row>
    <row r="1177" spans="1:14">
      <c r="A1177" t="s">
        <v>280</v>
      </c>
      <c r="B1177" t="s">
        <v>1091</v>
      </c>
      <c r="C1177" t="s">
        <v>1092</v>
      </c>
      <c r="D1177" t="s">
        <v>300</v>
      </c>
      <c r="E1177" t="s">
        <v>933</v>
      </c>
      <c r="F1177" s="4">
        <v>0</v>
      </c>
      <c r="G1177" s="4">
        <v>0</v>
      </c>
      <c r="H1177" s="4" t="s">
        <v>825</v>
      </c>
      <c r="I1177" s="4" t="s">
        <v>825</v>
      </c>
      <c r="J1177" s="4" t="s">
        <v>825</v>
      </c>
      <c r="K1177" s="4" t="s">
        <v>825</v>
      </c>
      <c r="L1177" s="4" t="s">
        <v>825</v>
      </c>
      <c r="M1177" s="8">
        <f t="shared" si="18"/>
        <v>0</v>
      </c>
      <c r="N1177" t="str" cm="1">
        <f t="array" ref="N1177">IFERROR(INDEX(Water!$C$4:$C$47,MATCH(C1177,Water!$A$4:$A$47,0),), "")</f>
        <v/>
      </c>
    </row>
    <row r="1178" spans="1:14">
      <c r="A1178" t="s">
        <v>280</v>
      </c>
      <c r="B1178" t="s">
        <v>1093</v>
      </c>
      <c r="C1178" t="s">
        <v>1094</v>
      </c>
      <c r="D1178" t="s">
        <v>300</v>
      </c>
      <c r="E1178" t="s">
        <v>933</v>
      </c>
      <c r="F1178" s="4">
        <v>0</v>
      </c>
      <c r="G1178" s="4">
        <v>0</v>
      </c>
      <c r="H1178" s="4" t="s">
        <v>825</v>
      </c>
      <c r="I1178" s="4" t="s">
        <v>825</v>
      </c>
      <c r="J1178" s="4" t="s">
        <v>825</v>
      </c>
      <c r="K1178" s="4" t="s">
        <v>825</v>
      </c>
      <c r="L1178" s="4" t="s">
        <v>825</v>
      </c>
      <c r="M1178" s="8">
        <f t="shared" si="18"/>
        <v>0</v>
      </c>
      <c r="N1178" t="str" cm="1">
        <f t="array" ref="N1178">IFERROR(INDEX(Water!$C$4:$C$47,MATCH(C1178,Water!$A$4:$A$47,0),), "")</f>
        <v/>
      </c>
    </row>
    <row r="1179" spans="1:14">
      <c r="A1179" t="s">
        <v>280</v>
      </c>
      <c r="B1179" t="s">
        <v>1095</v>
      </c>
      <c r="C1179" t="s">
        <v>1096</v>
      </c>
      <c r="D1179" t="s">
        <v>300</v>
      </c>
      <c r="E1179" t="s">
        <v>933</v>
      </c>
      <c r="F1179" s="4">
        <v>0</v>
      </c>
      <c r="G1179" s="4">
        <v>0</v>
      </c>
      <c r="H1179" s="4" t="s">
        <v>825</v>
      </c>
      <c r="I1179" s="4" t="s">
        <v>825</v>
      </c>
      <c r="J1179" s="4" t="s">
        <v>825</v>
      </c>
      <c r="K1179" s="4" t="s">
        <v>825</v>
      </c>
      <c r="L1179" s="4" t="s">
        <v>825</v>
      </c>
      <c r="M1179" s="8">
        <f t="shared" si="18"/>
        <v>0</v>
      </c>
      <c r="N1179" t="str" cm="1">
        <f t="array" ref="N1179">IFERROR(INDEX(Water!$C$4:$C$47,MATCH(C1179,Water!$A$4:$A$47,0),), "")</f>
        <v/>
      </c>
    </row>
    <row r="1180" spans="1:14">
      <c r="A1180" t="s">
        <v>280</v>
      </c>
      <c r="B1180" t="s">
        <v>1097</v>
      </c>
      <c r="C1180" t="s">
        <v>1098</v>
      </c>
      <c r="D1180" t="s">
        <v>300</v>
      </c>
      <c r="E1180" t="s">
        <v>933</v>
      </c>
      <c r="F1180" s="4">
        <v>0.499</v>
      </c>
      <c r="G1180" s="4">
        <v>12.975000000000001</v>
      </c>
      <c r="H1180" s="15" t="s">
        <v>825</v>
      </c>
      <c r="I1180" s="15" t="s">
        <v>825</v>
      </c>
      <c r="J1180" s="15" t="s">
        <v>825</v>
      </c>
      <c r="K1180" s="15" t="s">
        <v>825</v>
      </c>
      <c r="L1180" s="15" t="s">
        <v>825</v>
      </c>
      <c r="M1180" s="8">
        <f t="shared" si="18"/>
        <v>12.975000000000001</v>
      </c>
      <c r="N1180" t="str" cm="1">
        <f t="array" ref="N1180">IFERROR(INDEX(Water!$C$4:$C$47,MATCH(C1180,Water!$A$4:$A$47,0),), "")</f>
        <v/>
      </c>
    </row>
    <row r="1181" spans="1:14">
      <c r="A1181" t="s">
        <v>280</v>
      </c>
      <c r="B1181" t="s">
        <v>1099</v>
      </c>
      <c r="C1181" t="s">
        <v>936</v>
      </c>
      <c r="D1181" t="s">
        <v>300</v>
      </c>
      <c r="E1181" t="s">
        <v>933</v>
      </c>
      <c r="F1181" s="4">
        <v>0</v>
      </c>
      <c r="G1181" s="4">
        <v>0</v>
      </c>
      <c r="H1181" s="15">
        <v>0</v>
      </c>
      <c r="I1181" s="15">
        <v>0</v>
      </c>
      <c r="J1181" s="15">
        <v>0</v>
      </c>
      <c r="K1181" s="15">
        <v>0</v>
      </c>
      <c r="L1181" s="15">
        <v>0</v>
      </c>
      <c r="M1181" s="8">
        <f t="shared" si="18"/>
        <v>0</v>
      </c>
      <c r="N1181" t="str" cm="1">
        <f t="array" ref="N1181">IFERROR(INDEX(Water!$C$4:$C$47,MATCH(C1181,Water!$A$4:$A$47,0),), "")</f>
        <v>Ecological improvements at abstractions (water)</v>
      </c>
    </row>
    <row r="1182" spans="1:14">
      <c r="A1182" t="s">
        <v>280</v>
      </c>
      <c r="B1182" t="s">
        <v>1100</v>
      </c>
      <c r="C1182" t="s">
        <v>938</v>
      </c>
      <c r="D1182" t="s">
        <v>300</v>
      </c>
      <c r="E1182" t="s">
        <v>933</v>
      </c>
      <c r="F1182" s="4">
        <v>0</v>
      </c>
      <c r="G1182" s="4">
        <v>0</v>
      </c>
      <c r="H1182" s="15">
        <v>0</v>
      </c>
      <c r="I1182" s="15">
        <v>0</v>
      </c>
      <c r="J1182" s="15">
        <v>0</v>
      </c>
      <c r="K1182" s="15">
        <v>0</v>
      </c>
      <c r="L1182" s="15">
        <v>0</v>
      </c>
      <c r="M1182" s="8">
        <f t="shared" si="18"/>
        <v>0</v>
      </c>
      <c r="N1182" t="str" cm="1">
        <f t="array" ref="N1182">IFERROR(INDEX(Water!$C$4:$C$47,MATCH(C1182,Water!$A$4:$A$47,0),), "")</f>
        <v>Eels Regulations (measures at intakes) (water)</v>
      </c>
    </row>
    <row r="1183" spans="1:14">
      <c r="A1183" t="s">
        <v>280</v>
      </c>
      <c r="B1183" t="s">
        <v>1101</v>
      </c>
      <c r="C1183" t="s">
        <v>940</v>
      </c>
      <c r="D1183" t="s">
        <v>300</v>
      </c>
      <c r="E1183" t="s">
        <v>933</v>
      </c>
      <c r="F1183" s="4">
        <v>0</v>
      </c>
      <c r="G1183" s="4">
        <v>0</v>
      </c>
      <c r="H1183" s="15">
        <v>0</v>
      </c>
      <c r="I1183" s="15">
        <v>0</v>
      </c>
      <c r="J1183" s="15">
        <v>0</v>
      </c>
      <c r="K1183" s="15">
        <v>0</v>
      </c>
      <c r="L1183" s="15">
        <v>0</v>
      </c>
      <c r="M1183" s="8">
        <f t="shared" si="18"/>
        <v>0</v>
      </c>
      <c r="N1183" t="str" cm="1">
        <f t="array" ref="N1183">IFERROR(INDEX(Water!$C$4:$C$47,MATCH(C1183,Water!$A$4:$A$47,0),), "")</f>
        <v>Eels Regulations (measures at intakes) (water)</v>
      </c>
    </row>
    <row r="1184" spans="1:14">
      <c r="A1184" t="s">
        <v>280</v>
      </c>
      <c r="B1184" t="s">
        <v>1102</v>
      </c>
      <c r="C1184" t="s">
        <v>942</v>
      </c>
      <c r="D1184" t="s">
        <v>300</v>
      </c>
      <c r="E1184" t="s">
        <v>933</v>
      </c>
      <c r="F1184" s="4">
        <v>0</v>
      </c>
      <c r="G1184" s="4">
        <v>0</v>
      </c>
      <c r="H1184" s="15">
        <v>0</v>
      </c>
      <c r="I1184" s="15">
        <v>0</v>
      </c>
      <c r="J1184" s="15">
        <v>0</v>
      </c>
      <c r="K1184" s="15">
        <v>0</v>
      </c>
      <c r="L1184" s="15">
        <v>0</v>
      </c>
      <c r="M1184" s="8">
        <f t="shared" si="18"/>
        <v>0</v>
      </c>
      <c r="N1184" t="str" cm="1">
        <f t="array" ref="N1184">IFERROR(INDEX(Water!$C$4:$C$47,MATCH(C1184,Water!$A$4:$A$47,0),), "")</f>
        <v>Invasive Non Native Species (water)</v>
      </c>
    </row>
    <row r="1185" spans="1:14">
      <c r="A1185" t="s">
        <v>280</v>
      </c>
      <c r="B1185" t="s">
        <v>1103</v>
      </c>
      <c r="C1185" t="s">
        <v>944</v>
      </c>
      <c r="D1185" t="s">
        <v>300</v>
      </c>
      <c r="E1185" t="s">
        <v>933</v>
      </c>
      <c r="F1185" s="4">
        <v>0</v>
      </c>
      <c r="G1185" s="4">
        <v>0</v>
      </c>
      <c r="H1185" s="15">
        <v>0</v>
      </c>
      <c r="I1185" s="15">
        <v>0</v>
      </c>
      <c r="J1185" s="15">
        <v>0</v>
      </c>
      <c r="K1185" s="15">
        <v>0</v>
      </c>
      <c r="L1185" s="15">
        <v>0</v>
      </c>
      <c r="M1185" s="8">
        <f t="shared" si="18"/>
        <v>0</v>
      </c>
      <c r="N1185" t="str" cm="1">
        <f t="array" ref="N1185">IFERROR(INDEX(Water!$C$4:$C$47,MATCH(C1185,Water!$A$4:$A$47,0),), "")</f>
        <v>Drinking Water Protected Areas (schemes) (water)</v>
      </c>
    </row>
    <row r="1186" spans="1:14">
      <c r="A1186" t="s">
        <v>280</v>
      </c>
      <c r="B1186" t="s">
        <v>1104</v>
      </c>
      <c r="C1186" t="s">
        <v>946</v>
      </c>
      <c r="D1186" t="s">
        <v>300</v>
      </c>
      <c r="E1186" t="s">
        <v>933</v>
      </c>
      <c r="F1186" s="4">
        <v>0</v>
      </c>
      <c r="G1186" s="4">
        <v>0</v>
      </c>
      <c r="H1186" s="15">
        <v>0</v>
      </c>
      <c r="I1186" s="15">
        <v>0</v>
      </c>
      <c r="J1186" s="15">
        <v>0</v>
      </c>
      <c r="K1186" s="15">
        <v>0</v>
      </c>
      <c r="L1186" s="15">
        <v>0</v>
      </c>
      <c r="M1186" s="8">
        <f t="shared" si="18"/>
        <v>0</v>
      </c>
      <c r="N1186" t="str" cm="1">
        <f t="array" ref="N1186">IFERROR(INDEX(Water!$C$4:$C$47,MATCH(C1186,Water!$A$4:$A$47,0),), "")</f>
        <v>Water Framework Directive measure (water)</v>
      </c>
    </row>
    <row r="1187" spans="1:14">
      <c r="A1187" t="s">
        <v>280</v>
      </c>
      <c r="B1187" t="s">
        <v>1105</v>
      </c>
      <c r="C1187" t="s">
        <v>948</v>
      </c>
      <c r="D1187" t="s">
        <v>300</v>
      </c>
      <c r="E1187" t="s">
        <v>933</v>
      </c>
      <c r="F1187" s="4">
        <v>0</v>
      </c>
      <c r="G1187" s="4">
        <v>0</v>
      </c>
      <c r="H1187" s="15">
        <v>0</v>
      </c>
      <c r="I1187" s="15">
        <v>0</v>
      </c>
      <c r="J1187" s="15">
        <v>0</v>
      </c>
      <c r="K1187" s="15">
        <v>0</v>
      </c>
      <c r="L1187" s="15">
        <v>0</v>
      </c>
      <c r="M1187" s="8">
        <f t="shared" si="18"/>
        <v>0</v>
      </c>
      <c r="N1187" t="str" cm="1">
        <f t="array" ref="N1187">IFERROR(INDEX(Water!$C$4:$C$47,MATCH(C1187,Water!$A$4:$A$47,0),), "")</f>
        <v>Ecological improvements at abstractions (water)</v>
      </c>
    </row>
    <row r="1188" spans="1:14">
      <c r="A1188" t="s">
        <v>280</v>
      </c>
      <c r="B1188" t="s">
        <v>1106</v>
      </c>
      <c r="C1188" t="s">
        <v>950</v>
      </c>
      <c r="D1188" t="s">
        <v>300</v>
      </c>
      <c r="E1188" t="s">
        <v>933</v>
      </c>
      <c r="F1188" s="4">
        <v>0</v>
      </c>
      <c r="G1188" s="4">
        <v>0</v>
      </c>
      <c r="H1188" s="15">
        <v>0</v>
      </c>
      <c r="I1188" s="15">
        <v>0</v>
      </c>
      <c r="J1188" s="15">
        <v>0</v>
      </c>
      <c r="K1188" s="15">
        <v>0</v>
      </c>
      <c r="L1188" s="15">
        <v>0</v>
      </c>
      <c r="M1188" s="8">
        <f t="shared" si="18"/>
        <v>0</v>
      </c>
      <c r="N1188" t="str" cm="1">
        <f t="array" ref="N1188">IFERROR(INDEX(Water!$C$4:$C$47,MATCH(C1188,Water!$A$4:$A$47,0),), "")</f>
        <v>N/A</v>
      </c>
    </row>
    <row r="1189" spans="1:14">
      <c r="A1189" t="s">
        <v>280</v>
      </c>
      <c r="B1189" t="s">
        <v>1107</v>
      </c>
      <c r="C1189" t="s">
        <v>952</v>
      </c>
      <c r="D1189" t="s">
        <v>300</v>
      </c>
      <c r="E1189" t="s">
        <v>933</v>
      </c>
      <c r="F1189" s="4">
        <v>0</v>
      </c>
      <c r="G1189" s="4">
        <v>0</v>
      </c>
      <c r="H1189" s="15">
        <v>0</v>
      </c>
      <c r="I1189" s="15">
        <v>0</v>
      </c>
      <c r="J1189" s="15">
        <v>0</v>
      </c>
      <c r="K1189" s="15">
        <v>0</v>
      </c>
      <c r="L1189" s="15">
        <v>0</v>
      </c>
      <c r="M1189" s="8">
        <f t="shared" si="18"/>
        <v>0</v>
      </c>
      <c r="N1189" t="str" cm="1">
        <f t="array" ref="N1189">IFERROR(INDEX(Water!$C$4:$C$47,MATCH(C1189,Water!$A$4:$A$47,0),), "")</f>
        <v>N/A</v>
      </c>
    </row>
    <row r="1190" spans="1:14">
      <c r="A1190" t="s">
        <v>280</v>
      </c>
      <c r="B1190" t="s">
        <v>1108</v>
      </c>
      <c r="C1190" t="s">
        <v>954</v>
      </c>
      <c r="D1190" t="s">
        <v>300</v>
      </c>
      <c r="E1190" t="s">
        <v>933</v>
      </c>
      <c r="F1190" s="4">
        <v>0</v>
      </c>
      <c r="G1190" s="4">
        <v>0</v>
      </c>
      <c r="H1190" s="15">
        <v>0</v>
      </c>
      <c r="I1190" s="15">
        <v>0</v>
      </c>
      <c r="J1190" s="15">
        <v>0</v>
      </c>
      <c r="K1190" s="15">
        <v>0</v>
      </c>
      <c r="L1190" s="15">
        <v>0</v>
      </c>
      <c r="M1190" s="8">
        <f t="shared" si="18"/>
        <v>0</v>
      </c>
      <c r="N1190" t="str" cm="1">
        <f t="array" ref="N1190">IFERROR(INDEX(Water!$C$4:$C$47,MATCH(C1190,Water!$A$4:$A$47,0),), "")</f>
        <v>Ignore as captured under 'Investigations total'</v>
      </c>
    </row>
    <row r="1191" spans="1:14">
      <c r="A1191" t="s">
        <v>280</v>
      </c>
      <c r="B1191" t="s">
        <v>1109</v>
      </c>
      <c r="C1191" t="s">
        <v>956</v>
      </c>
      <c r="D1191" t="s">
        <v>300</v>
      </c>
      <c r="E1191" t="s">
        <v>933</v>
      </c>
      <c r="F1191" s="4">
        <v>0</v>
      </c>
      <c r="G1191" s="4">
        <v>0</v>
      </c>
      <c r="H1191" s="15">
        <v>0</v>
      </c>
      <c r="I1191" s="15">
        <v>0</v>
      </c>
      <c r="J1191" s="15">
        <v>0</v>
      </c>
      <c r="K1191" s="15">
        <v>0</v>
      </c>
      <c r="L1191" s="15">
        <v>0</v>
      </c>
      <c r="M1191" s="8">
        <f t="shared" si="18"/>
        <v>0</v>
      </c>
      <c r="N1191" t="str" cm="1">
        <f t="array" ref="N1191">IFERROR(INDEX(Water!$C$4:$C$47,MATCH(C1191,Water!$A$4:$A$47,0),), "")</f>
        <v>Ignore as captured under 'Investigations total'</v>
      </c>
    </row>
    <row r="1192" spans="1:14">
      <c r="A1192" t="s">
        <v>280</v>
      </c>
      <c r="B1192" t="s">
        <v>1110</v>
      </c>
      <c r="C1192" t="s">
        <v>958</v>
      </c>
      <c r="D1192" t="s">
        <v>300</v>
      </c>
      <c r="E1192" t="s">
        <v>933</v>
      </c>
      <c r="F1192" s="4">
        <v>0</v>
      </c>
      <c r="G1192" s="4">
        <v>0</v>
      </c>
      <c r="H1192" s="15">
        <v>0</v>
      </c>
      <c r="I1192" s="15">
        <v>0</v>
      </c>
      <c r="J1192" s="15">
        <v>0</v>
      </c>
      <c r="K1192" s="15">
        <v>0</v>
      </c>
      <c r="L1192" s="15">
        <v>0</v>
      </c>
      <c r="M1192" s="8">
        <f t="shared" si="18"/>
        <v>0</v>
      </c>
      <c r="N1192" t="str" cm="1">
        <f t="array" ref="N1192">IFERROR(INDEX(Water!$C$4:$C$47,MATCH(C1192,Water!$A$4:$A$47,0),), "")</f>
        <v>Ignore as captured under 'Investigations total'</v>
      </c>
    </row>
    <row r="1193" spans="1:14">
      <c r="A1193" t="s">
        <v>280</v>
      </c>
      <c r="B1193" t="s">
        <v>1111</v>
      </c>
      <c r="C1193" t="s">
        <v>960</v>
      </c>
      <c r="D1193" t="s">
        <v>300</v>
      </c>
      <c r="E1193" t="s">
        <v>933</v>
      </c>
      <c r="F1193" s="4">
        <v>0</v>
      </c>
      <c r="G1193" s="4">
        <v>0</v>
      </c>
      <c r="H1193" s="15">
        <v>0</v>
      </c>
      <c r="I1193" s="15">
        <v>0</v>
      </c>
      <c r="J1193" s="15">
        <v>0</v>
      </c>
      <c r="K1193" s="15">
        <v>0</v>
      </c>
      <c r="L1193" s="15">
        <v>0</v>
      </c>
      <c r="M1193" s="8">
        <f t="shared" si="18"/>
        <v>0</v>
      </c>
      <c r="N1193" t="str" cm="1">
        <f t="array" ref="N1193">IFERROR(INDEX(Water!$C$4:$C$47,MATCH(C1193,Water!$A$4:$A$47,0),), "")</f>
        <v>Investigations (water)</v>
      </c>
    </row>
    <row r="1194" spans="1:14">
      <c r="A1194" t="s">
        <v>280</v>
      </c>
      <c r="B1194" t="s">
        <v>1112</v>
      </c>
      <c r="C1194" t="s">
        <v>962</v>
      </c>
      <c r="D1194" t="s">
        <v>300</v>
      </c>
      <c r="E1194" t="s">
        <v>933</v>
      </c>
      <c r="F1194" s="4">
        <v>0</v>
      </c>
      <c r="G1194" s="4">
        <v>0</v>
      </c>
      <c r="H1194" s="15">
        <v>0</v>
      </c>
      <c r="I1194" s="15">
        <v>0</v>
      </c>
      <c r="J1194" s="15">
        <v>0</v>
      </c>
      <c r="K1194" s="15">
        <v>0</v>
      </c>
      <c r="L1194" s="15">
        <v>0</v>
      </c>
      <c r="M1194" s="8">
        <f t="shared" si="18"/>
        <v>0</v>
      </c>
      <c r="N1194" t="str" cm="1">
        <f t="array" ref="N1194">IFERROR(INDEX(Water!$C$4:$C$47,MATCH(C1194,Water!$A$4:$A$47,0),), "")</f>
        <v/>
      </c>
    </row>
    <row r="1195" spans="1:14">
      <c r="A1195" t="s">
        <v>280</v>
      </c>
      <c r="B1195" t="s">
        <v>1113</v>
      </c>
      <c r="C1195" t="s">
        <v>964</v>
      </c>
      <c r="D1195" t="s">
        <v>300</v>
      </c>
      <c r="E1195" t="s">
        <v>933</v>
      </c>
      <c r="F1195" s="4">
        <v>0</v>
      </c>
      <c r="G1195" s="4">
        <v>0</v>
      </c>
      <c r="H1195" s="15">
        <v>0</v>
      </c>
      <c r="I1195" s="15">
        <v>0</v>
      </c>
      <c r="J1195" s="15">
        <v>0</v>
      </c>
      <c r="K1195" s="15">
        <v>0</v>
      </c>
      <c r="L1195" s="15">
        <v>0</v>
      </c>
      <c r="M1195" s="8">
        <f t="shared" si="18"/>
        <v>0</v>
      </c>
      <c r="N1195" t="str" cm="1">
        <f t="array" ref="N1195">IFERROR(INDEX(Water!$C$4:$C$47,MATCH(C1195,Water!$A$4:$A$47,0),), "")</f>
        <v>Supply-side improvements delivering benefits in 2020-2025 (water)</v>
      </c>
    </row>
    <row r="1196" spans="1:14">
      <c r="A1196" t="s">
        <v>280</v>
      </c>
      <c r="B1196" t="s">
        <v>1114</v>
      </c>
      <c r="C1196" t="s">
        <v>966</v>
      </c>
      <c r="D1196" t="s">
        <v>300</v>
      </c>
      <c r="E1196" t="s">
        <v>933</v>
      </c>
      <c r="F1196" s="4">
        <v>0</v>
      </c>
      <c r="G1196" s="4">
        <v>0</v>
      </c>
      <c r="H1196" s="15">
        <v>0</v>
      </c>
      <c r="I1196" s="15">
        <v>0</v>
      </c>
      <c r="J1196" s="15">
        <v>0</v>
      </c>
      <c r="K1196" s="15">
        <v>0</v>
      </c>
      <c r="L1196" s="15">
        <v>0</v>
      </c>
      <c r="M1196" s="8">
        <f t="shared" si="18"/>
        <v>0</v>
      </c>
      <c r="N1196" t="str" cm="1">
        <f t="array" ref="N1196">IFERROR(INDEX(Water!$C$4:$C$47,MATCH(C1196,Water!$A$4:$A$47,0),), "")</f>
        <v>Demand-side improvements delivering benefits in 2020-2025 (excl leakage and metering) (water)</v>
      </c>
    </row>
    <row r="1197" spans="1:14">
      <c r="A1197" t="s">
        <v>280</v>
      </c>
      <c r="B1197" t="s">
        <v>1115</v>
      </c>
      <c r="C1197" t="s">
        <v>968</v>
      </c>
      <c r="D1197" t="s">
        <v>300</v>
      </c>
      <c r="E1197" t="s">
        <v>933</v>
      </c>
      <c r="F1197" s="4">
        <v>0</v>
      </c>
      <c r="G1197" s="4">
        <v>0</v>
      </c>
      <c r="H1197" s="15">
        <v>0</v>
      </c>
      <c r="I1197" s="15">
        <v>0</v>
      </c>
      <c r="J1197" s="15">
        <v>0</v>
      </c>
      <c r="K1197" s="15">
        <v>0</v>
      </c>
      <c r="L1197" s="15">
        <v>0</v>
      </c>
      <c r="M1197" s="8">
        <f t="shared" si="18"/>
        <v>0</v>
      </c>
      <c r="N1197" t="str" cm="1">
        <f t="array" ref="N1197">IFERROR(INDEX(Water!$C$4:$C$47,MATCH(C1197,Water!$A$4:$A$47,0),), "")</f>
        <v>Leakage improvements delivering benefits in 2020-2025 (water)</v>
      </c>
    </row>
    <row r="1198" spans="1:14">
      <c r="A1198" t="s">
        <v>280</v>
      </c>
      <c r="B1198" t="s">
        <v>1116</v>
      </c>
      <c r="C1198" t="s">
        <v>970</v>
      </c>
      <c r="D1198" t="s">
        <v>300</v>
      </c>
      <c r="E1198" t="s">
        <v>933</v>
      </c>
      <c r="F1198" s="4">
        <v>0</v>
      </c>
      <c r="G1198" s="4">
        <v>0</v>
      </c>
      <c r="H1198" s="15">
        <v>0</v>
      </c>
      <c r="I1198" s="15">
        <v>0</v>
      </c>
      <c r="J1198" s="15">
        <v>0</v>
      </c>
      <c r="K1198" s="15">
        <v>0</v>
      </c>
      <c r="L1198" s="15">
        <v>0</v>
      </c>
      <c r="M1198" s="8">
        <f t="shared" si="18"/>
        <v>0</v>
      </c>
      <c r="N1198" t="str" cm="1">
        <f t="array" ref="N1198">IFERROR(INDEX(Water!$C$4:$C$47,MATCH(C1198,Water!$A$4:$A$47,0),), "")</f>
        <v>Internal interconnectors delivering benefits in 2020-2025 (water)</v>
      </c>
    </row>
    <row r="1199" spans="1:14">
      <c r="A1199" t="s">
        <v>280</v>
      </c>
      <c r="B1199" t="s">
        <v>1117</v>
      </c>
      <c r="C1199" t="s">
        <v>972</v>
      </c>
      <c r="D1199" t="s">
        <v>300</v>
      </c>
      <c r="E1199" t="s">
        <v>933</v>
      </c>
      <c r="F1199" s="4">
        <v>0</v>
      </c>
      <c r="G1199" s="4">
        <v>0</v>
      </c>
      <c r="H1199" s="15">
        <v>0</v>
      </c>
      <c r="I1199" s="15">
        <v>0</v>
      </c>
      <c r="J1199" s="15">
        <v>0</v>
      </c>
      <c r="K1199" s="15">
        <v>0</v>
      </c>
      <c r="L1199" s="15">
        <v>0</v>
      </c>
      <c r="M1199" s="8">
        <f t="shared" si="18"/>
        <v>0</v>
      </c>
      <c r="N1199" t="str" cm="1">
        <f t="array" ref="N1199">IFERROR(INDEX(Water!$C$4:$C$47,MATCH(C1199,Water!$A$4:$A$47,0),), "")</f>
        <v>Supply demand balance improvements delivering benefits starting from 2026 (water)</v>
      </c>
    </row>
    <row r="1200" spans="1:14">
      <c r="A1200" t="s">
        <v>280</v>
      </c>
      <c r="B1200" t="s">
        <v>1118</v>
      </c>
      <c r="C1200" t="s">
        <v>976</v>
      </c>
      <c r="D1200" t="s">
        <v>300</v>
      </c>
      <c r="E1200" t="s">
        <v>933</v>
      </c>
      <c r="F1200" s="4">
        <v>0</v>
      </c>
      <c r="G1200" s="4">
        <v>0</v>
      </c>
      <c r="H1200" s="15">
        <v>0</v>
      </c>
      <c r="I1200" s="15">
        <v>0</v>
      </c>
      <c r="J1200" s="15">
        <v>0</v>
      </c>
      <c r="K1200" s="15">
        <v>0</v>
      </c>
      <c r="L1200" s="15">
        <v>0</v>
      </c>
      <c r="M1200" s="8">
        <f t="shared" si="18"/>
        <v>0</v>
      </c>
      <c r="N1200" t="str" cm="1">
        <f t="array" ref="N1200">IFERROR(INDEX(Water!$C$4:$C$47,MATCH(C1200,Water!$A$4:$A$47,0),), "")</f>
        <v/>
      </c>
    </row>
    <row r="1201" spans="1:14">
      <c r="A1201" t="s">
        <v>280</v>
      </c>
      <c r="B1201" t="s">
        <v>1119</v>
      </c>
      <c r="C1201" t="s">
        <v>978</v>
      </c>
      <c r="D1201" t="s">
        <v>300</v>
      </c>
      <c r="E1201" t="s">
        <v>933</v>
      </c>
      <c r="F1201" s="4">
        <v>0</v>
      </c>
      <c r="G1201" s="4">
        <v>0</v>
      </c>
      <c r="H1201" s="15">
        <v>0</v>
      </c>
      <c r="I1201" s="15">
        <v>0</v>
      </c>
      <c r="J1201" s="15">
        <v>0</v>
      </c>
      <c r="K1201" s="15">
        <v>0</v>
      </c>
      <c r="L1201" s="15">
        <v>0</v>
      </c>
      <c r="M1201" s="8">
        <f t="shared" si="18"/>
        <v>0</v>
      </c>
      <c r="N1201" t="str" cm="1">
        <f t="array" ref="N1201">IFERROR(INDEX(Water!$C$4:$C$47,MATCH(C1201,Water!$A$4:$A$47,0),), "")</f>
        <v>Ignore as captured under 'Total metering expenditure'</v>
      </c>
    </row>
    <row r="1202" spans="1:14">
      <c r="A1202" t="s">
        <v>280</v>
      </c>
      <c r="B1202" t="s">
        <v>1120</v>
      </c>
      <c r="C1202" t="s">
        <v>980</v>
      </c>
      <c r="D1202" t="s">
        <v>300</v>
      </c>
      <c r="E1202" t="s">
        <v>933</v>
      </c>
      <c r="F1202" s="4">
        <v>0</v>
      </c>
      <c r="G1202" s="4">
        <v>0</v>
      </c>
      <c r="H1202" s="15">
        <v>0</v>
      </c>
      <c r="I1202" s="15">
        <v>0</v>
      </c>
      <c r="J1202" s="15">
        <v>0</v>
      </c>
      <c r="K1202" s="15">
        <v>0</v>
      </c>
      <c r="L1202" s="15">
        <v>0</v>
      </c>
      <c r="M1202" s="8">
        <f t="shared" si="18"/>
        <v>0</v>
      </c>
      <c r="N1202" t="str" cm="1">
        <f t="array" ref="N1202">IFERROR(INDEX(Water!$C$4:$C$47,MATCH(C1202,Water!$A$4:$A$47,0),), "")</f>
        <v>Ignore as captured under 'Total metering expenditure'</v>
      </c>
    </row>
    <row r="1203" spans="1:14">
      <c r="A1203" t="s">
        <v>280</v>
      </c>
      <c r="B1203" t="s">
        <v>1121</v>
      </c>
      <c r="C1203" t="s">
        <v>982</v>
      </c>
      <c r="D1203" t="s">
        <v>300</v>
      </c>
      <c r="E1203" t="s">
        <v>933</v>
      </c>
      <c r="F1203" s="4">
        <v>0</v>
      </c>
      <c r="G1203" s="4">
        <v>0</v>
      </c>
      <c r="H1203" s="15">
        <v>0</v>
      </c>
      <c r="I1203" s="15">
        <v>0</v>
      </c>
      <c r="J1203" s="15">
        <v>0</v>
      </c>
      <c r="K1203" s="15">
        <v>0</v>
      </c>
      <c r="L1203" s="15">
        <v>0</v>
      </c>
      <c r="M1203" s="8">
        <f t="shared" si="18"/>
        <v>0</v>
      </c>
      <c r="N1203" t="str" cm="1">
        <f t="array" ref="N1203">IFERROR(INDEX(Water!$C$4:$C$47,MATCH(C1203,Water!$A$4:$A$47,0),), "")</f>
        <v>Ignore as captured under 'Total metering expenditure'</v>
      </c>
    </row>
    <row r="1204" spans="1:14">
      <c r="A1204" t="s">
        <v>280</v>
      </c>
      <c r="B1204" t="s">
        <v>1122</v>
      </c>
      <c r="C1204" t="s">
        <v>984</v>
      </c>
      <c r="D1204" t="s">
        <v>300</v>
      </c>
      <c r="E1204" t="s">
        <v>933</v>
      </c>
      <c r="F1204" s="4">
        <v>0</v>
      </c>
      <c r="G1204" s="4">
        <v>0</v>
      </c>
      <c r="H1204" s="15">
        <v>0</v>
      </c>
      <c r="I1204" s="15">
        <v>0</v>
      </c>
      <c r="J1204" s="15">
        <v>0</v>
      </c>
      <c r="K1204" s="15">
        <v>0</v>
      </c>
      <c r="L1204" s="15">
        <v>0</v>
      </c>
      <c r="M1204" s="8">
        <f t="shared" si="18"/>
        <v>0</v>
      </c>
      <c r="N1204" t="str" cm="1">
        <f t="array" ref="N1204">IFERROR(INDEX(Water!$C$4:$C$47,MATCH(C1204,Water!$A$4:$A$47,0),), "")</f>
        <v>Ignore as captured under 'Total metering expenditure'</v>
      </c>
    </row>
    <row r="1205" spans="1:14">
      <c r="A1205" t="s">
        <v>280</v>
      </c>
      <c r="B1205" t="s">
        <v>1123</v>
      </c>
      <c r="C1205" t="s">
        <v>986</v>
      </c>
      <c r="D1205" t="s">
        <v>300</v>
      </c>
      <c r="E1205" t="s">
        <v>933</v>
      </c>
      <c r="F1205" s="4">
        <v>0</v>
      </c>
      <c r="G1205" s="4">
        <v>0</v>
      </c>
      <c r="H1205" s="15">
        <v>0</v>
      </c>
      <c r="I1205" s="15">
        <v>0</v>
      </c>
      <c r="J1205" s="15">
        <v>0</v>
      </c>
      <c r="K1205" s="15">
        <v>0</v>
      </c>
      <c r="L1205" s="15">
        <v>0</v>
      </c>
      <c r="M1205" s="8">
        <f t="shared" si="18"/>
        <v>0</v>
      </c>
      <c r="N1205" t="str" cm="1">
        <f t="array" ref="N1205">IFERROR(INDEX(Water!$C$4:$C$47,MATCH(C1205,Water!$A$4:$A$47,0),), "")</f>
        <v>Ignore as captured under 'Total metering expenditure'</v>
      </c>
    </row>
    <row r="1206" spans="1:14">
      <c r="A1206" t="s">
        <v>280</v>
      </c>
      <c r="B1206" t="s">
        <v>1124</v>
      </c>
      <c r="C1206" t="s">
        <v>988</v>
      </c>
      <c r="D1206" t="s">
        <v>300</v>
      </c>
      <c r="E1206" t="s">
        <v>933</v>
      </c>
      <c r="F1206" s="4">
        <v>0</v>
      </c>
      <c r="G1206" s="4">
        <v>0</v>
      </c>
      <c r="H1206" s="15">
        <v>0</v>
      </c>
      <c r="I1206" s="15">
        <v>0</v>
      </c>
      <c r="J1206" s="15">
        <v>0</v>
      </c>
      <c r="K1206" s="15">
        <v>0</v>
      </c>
      <c r="L1206" s="15">
        <v>0</v>
      </c>
      <c r="M1206" s="8">
        <f t="shared" si="18"/>
        <v>0</v>
      </c>
      <c r="N1206" t="str" cm="1">
        <f t="array" ref="N1206">IFERROR(INDEX(Water!$C$4:$C$47,MATCH(C1206,Water!$A$4:$A$47,0),), "")</f>
        <v>Ignore as captured under 'Total metering expenditure'</v>
      </c>
    </row>
    <row r="1207" spans="1:14">
      <c r="A1207" t="s">
        <v>280</v>
      </c>
      <c r="B1207" t="s">
        <v>1125</v>
      </c>
      <c r="C1207" t="s">
        <v>990</v>
      </c>
      <c r="D1207" t="s">
        <v>300</v>
      </c>
      <c r="E1207" t="s">
        <v>933</v>
      </c>
      <c r="F1207" s="4">
        <v>0</v>
      </c>
      <c r="G1207" s="4">
        <v>0</v>
      </c>
      <c r="H1207" s="15">
        <v>0</v>
      </c>
      <c r="I1207" s="15">
        <v>0</v>
      </c>
      <c r="J1207" s="15">
        <v>0</v>
      </c>
      <c r="K1207" s="15">
        <v>0</v>
      </c>
      <c r="L1207" s="15">
        <v>0</v>
      </c>
      <c r="M1207" s="8">
        <f t="shared" si="18"/>
        <v>0</v>
      </c>
      <c r="N1207" t="str" cm="1">
        <f t="array" ref="N1207">IFERROR(INDEX(Water!$C$4:$C$47,MATCH(C1207,Water!$A$4:$A$47,0),), "")</f>
        <v>Ignore as captured under 'Total metering expenditure'</v>
      </c>
    </row>
    <row r="1208" spans="1:14">
      <c r="A1208" t="s">
        <v>280</v>
      </c>
      <c r="B1208" t="s">
        <v>1126</v>
      </c>
      <c r="C1208" t="s">
        <v>992</v>
      </c>
      <c r="D1208" t="s">
        <v>300</v>
      </c>
      <c r="E1208" t="s">
        <v>933</v>
      </c>
      <c r="F1208" s="4">
        <v>0</v>
      </c>
      <c r="G1208" s="4">
        <v>0</v>
      </c>
      <c r="H1208" s="15">
        <v>0</v>
      </c>
      <c r="I1208" s="15">
        <v>0</v>
      </c>
      <c r="J1208" s="15">
        <v>0</v>
      </c>
      <c r="K1208" s="15">
        <v>0</v>
      </c>
      <c r="L1208" s="15">
        <v>0</v>
      </c>
      <c r="M1208" s="8">
        <f t="shared" si="18"/>
        <v>0</v>
      </c>
      <c r="N1208" t="str" cm="1">
        <f t="array" ref="N1208">IFERROR(INDEX(Water!$C$4:$C$47,MATCH(C1208,Water!$A$4:$A$47,0),), "")</f>
        <v>Ignore as captured under 'Total metering expenditure'</v>
      </c>
    </row>
    <row r="1209" spans="1:14">
      <c r="A1209" t="s">
        <v>280</v>
      </c>
      <c r="B1209" t="s">
        <v>1127</v>
      </c>
      <c r="C1209" t="s">
        <v>994</v>
      </c>
      <c r="D1209" t="s">
        <v>300</v>
      </c>
      <c r="E1209" t="s">
        <v>933</v>
      </c>
      <c r="F1209" s="4">
        <v>0</v>
      </c>
      <c r="G1209" s="4">
        <v>0</v>
      </c>
      <c r="H1209" s="15">
        <v>0</v>
      </c>
      <c r="I1209" s="15">
        <v>0</v>
      </c>
      <c r="J1209" s="15">
        <v>0</v>
      </c>
      <c r="K1209" s="15">
        <v>0</v>
      </c>
      <c r="L1209" s="15">
        <v>0</v>
      </c>
      <c r="M1209" s="8">
        <f t="shared" si="18"/>
        <v>0</v>
      </c>
      <c r="N1209" t="str" cm="1">
        <f t="array" ref="N1209">IFERROR(INDEX(Water!$C$4:$C$47,MATCH(C1209,Water!$A$4:$A$47,0),), "")</f>
        <v>Ignore as captured under 'Total metering expenditure'</v>
      </c>
    </row>
    <row r="1210" spans="1:14">
      <c r="A1210" t="s">
        <v>280</v>
      </c>
      <c r="B1210" t="s">
        <v>1128</v>
      </c>
      <c r="C1210" t="s">
        <v>996</v>
      </c>
      <c r="D1210" t="s">
        <v>300</v>
      </c>
      <c r="E1210" t="s">
        <v>933</v>
      </c>
      <c r="F1210" s="4">
        <v>0</v>
      </c>
      <c r="G1210" s="4">
        <v>0</v>
      </c>
      <c r="H1210" s="15">
        <v>0</v>
      </c>
      <c r="I1210" s="15">
        <v>0</v>
      </c>
      <c r="J1210" s="15">
        <v>0</v>
      </c>
      <c r="K1210" s="15">
        <v>0</v>
      </c>
      <c r="L1210" s="15">
        <v>0</v>
      </c>
      <c r="M1210" s="8">
        <f t="shared" si="18"/>
        <v>0</v>
      </c>
      <c r="N1210" t="str" cm="1">
        <f t="array" ref="N1210">IFERROR(INDEX(Water!$C$4:$C$47,MATCH(C1210,Water!$A$4:$A$47,0),), "")</f>
        <v>Ignore as captured under 'Total metering expenditure'</v>
      </c>
    </row>
    <row r="1211" spans="1:14">
      <c r="A1211" t="s">
        <v>280</v>
      </c>
      <c r="B1211" t="s">
        <v>1129</v>
      </c>
      <c r="C1211" t="s">
        <v>998</v>
      </c>
      <c r="D1211" t="s">
        <v>300</v>
      </c>
      <c r="E1211" t="s">
        <v>933</v>
      </c>
      <c r="F1211" s="4">
        <v>0</v>
      </c>
      <c r="G1211" s="4">
        <v>0</v>
      </c>
      <c r="H1211" s="15">
        <v>0</v>
      </c>
      <c r="I1211" s="15">
        <v>0</v>
      </c>
      <c r="J1211" s="15">
        <v>0</v>
      </c>
      <c r="K1211" s="15">
        <v>0</v>
      </c>
      <c r="L1211" s="15">
        <v>0</v>
      </c>
      <c r="M1211" s="8">
        <f t="shared" si="18"/>
        <v>0</v>
      </c>
      <c r="N1211" t="str" cm="1">
        <f t="array" ref="N1211">IFERROR(INDEX(Water!$C$4:$C$47,MATCH(C1211,Water!$A$4:$A$47,0),), "")</f>
        <v>Total metering expenditure  (water)</v>
      </c>
    </row>
    <row r="1212" spans="1:14">
      <c r="A1212" t="s">
        <v>280</v>
      </c>
      <c r="B1212" t="s">
        <v>1130</v>
      </c>
      <c r="C1212" t="s">
        <v>1000</v>
      </c>
      <c r="D1212" t="s">
        <v>300</v>
      </c>
      <c r="E1212" t="s">
        <v>933</v>
      </c>
      <c r="F1212" s="4">
        <v>0</v>
      </c>
      <c r="G1212" s="4">
        <v>0</v>
      </c>
      <c r="H1212" s="15">
        <v>0</v>
      </c>
      <c r="I1212" s="15">
        <v>0</v>
      </c>
      <c r="J1212" s="15">
        <v>0</v>
      </c>
      <c r="K1212" s="15">
        <v>0</v>
      </c>
      <c r="L1212" s="15">
        <v>0</v>
      </c>
      <c r="M1212" s="8">
        <f t="shared" si="18"/>
        <v>0</v>
      </c>
      <c r="N1212" t="str" cm="1">
        <f t="array" ref="N1212">IFERROR(INDEX(Water!$C$4:$C$47,MATCH(C1212,Water!$A$4:$A$47,0),), "")</f>
        <v>Improvments to taste, odour and colour (water)</v>
      </c>
    </row>
    <row r="1213" spans="1:14">
      <c r="A1213" t="s">
        <v>280</v>
      </c>
      <c r="B1213" t="s">
        <v>1131</v>
      </c>
      <c r="C1213" t="s">
        <v>1002</v>
      </c>
      <c r="D1213" t="s">
        <v>300</v>
      </c>
      <c r="E1213" t="s">
        <v>933</v>
      </c>
      <c r="F1213" s="4">
        <v>0</v>
      </c>
      <c r="G1213" s="4">
        <v>0</v>
      </c>
      <c r="H1213" s="15">
        <v>0</v>
      </c>
      <c r="I1213" s="15">
        <v>0</v>
      </c>
      <c r="J1213" s="15">
        <v>0</v>
      </c>
      <c r="K1213" s="15">
        <v>0</v>
      </c>
      <c r="L1213" s="15">
        <v>0</v>
      </c>
      <c r="M1213" s="8">
        <f t="shared" si="18"/>
        <v>0</v>
      </c>
      <c r="N1213" t="str" cm="1">
        <f t="array" ref="N1213">IFERROR(INDEX(Water!$C$4:$C$47,MATCH(C1213,Water!$A$4:$A$47,0),), "")</f>
        <v>Improvments to taste, odour and colour (water)</v>
      </c>
    </row>
    <row r="1214" spans="1:14">
      <c r="A1214" t="s">
        <v>280</v>
      </c>
      <c r="B1214" t="s">
        <v>1132</v>
      </c>
      <c r="C1214" t="s">
        <v>1004</v>
      </c>
      <c r="D1214" t="s">
        <v>300</v>
      </c>
      <c r="E1214" t="s">
        <v>933</v>
      </c>
      <c r="F1214" s="4">
        <v>0</v>
      </c>
      <c r="G1214" s="4">
        <v>0</v>
      </c>
      <c r="H1214" s="15">
        <v>0</v>
      </c>
      <c r="I1214" s="15">
        <v>0</v>
      </c>
      <c r="J1214" s="15">
        <v>0</v>
      </c>
      <c r="K1214" s="15">
        <v>0</v>
      </c>
      <c r="L1214" s="15">
        <v>0</v>
      </c>
      <c r="M1214" s="8">
        <f t="shared" ref="M1214:M1276" si="19">SUM(G1214)</f>
        <v>0</v>
      </c>
      <c r="N1214" t="str" cm="1">
        <f t="array" ref="N1214">IFERROR(INDEX(Water!$C$4:$C$47,MATCH(C1214,Water!$A$4:$A$47,0),), "")</f>
        <v>Addressing raw water deterioration (total) (water)</v>
      </c>
    </row>
    <row r="1215" spans="1:14">
      <c r="A1215" t="s">
        <v>280</v>
      </c>
      <c r="B1215" t="s">
        <v>1133</v>
      </c>
      <c r="C1215" t="s">
        <v>1006</v>
      </c>
      <c r="D1215" t="s">
        <v>300</v>
      </c>
      <c r="E1215" t="s">
        <v>933</v>
      </c>
      <c r="F1215" s="4">
        <v>0</v>
      </c>
      <c r="G1215" s="4">
        <v>0</v>
      </c>
      <c r="H1215" s="15">
        <v>0</v>
      </c>
      <c r="I1215" s="15">
        <v>0</v>
      </c>
      <c r="J1215" s="15">
        <v>0</v>
      </c>
      <c r="K1215" s="15">
        <v>0</v>
      </c>
      <c r="L1215" s="15">
        <v>0</v>
      </c>
      <c r="M1215" s="8">
        <f t="shared" si="19"/>
        <v>0</v>
      </c>
      <c r="N1215" t="str" cm="1">
        <f t="array" ref="N1215">IFERROR(INDEX(Water!$C$4:$C$47,MATCH(C1215,Water!$A$4:$A$47,0),), "")</f>
        <v>Addressing raw water deterioration (total) (water)</v>
      </c>
    </row>
    <row r="1216" spans="1:14">
      <c r="A1216" t="s">
        <v>280</v>
      </c>
      <c r="B1216" t="s">
        <v>1134</v>
      </c>
      <c r="C1216" t="s">
        <v>1008</v>
      </c>
      <c r="D1216" t="s">
        <v>300</v>
      </c>
      <c r="E1216" t="s">
        <v>933</v>
      </c>
      <c r="F1216" s="4">
        <v>0</v>
      </c>
      <c r="G1216" s="4">
        <v>0</v>
      </c>
      <c r="H1216" s="15">
        <v>0</v>
      </c>
      <c r="I1216" s="15">
        <v>0</v>
      </c>
      <c r="J1216" s="15">
        <v>0</v>
      </c>
      <c r="K1216" s="15">
        <v>0</v>
      </c>
      <c r="L1216" s="15">
        <v>0</v>
      </c>
      <c r="M1216" s="8">
        <f t="shared" si="19"/>
        <v>0</v>
      </c>
      <c r="N1216" t="str" cm="1">
        <f t="array" ref="N1216">IFERROR(INDEX(Water!$C$4:$C$47,MATCH(C1216,Water!$A$4:$A$47,0),), "")</f>
        <v>Meeting lead standards (Total) (water)</v>
      </c>
    </row>
    <row r="1217" spans="1:14">
      <c r="A1217" t="s">
        <v>280</v>
      </c>
      <c r="B1217" t="s">
        <v>1135</v>
      </c>
      <c r="C1217" t="s">
        <v>1067</v>
      </c>
      <c r="D1217" t="s">
        <v>300</v>
      </c>
      <c r="E1217" t="s">
        <v>933</v>
      </c>
      <c r="F1217" s="4">
        <v>0</v>
      </c>
      <c r="G1217" s="4">
        <v>0</v>
      </c>
      <c r="H1217" s="15">
        <v>0</v>
      </c>
      <c r="I1217" s="15">
        <v>0</v>
      </c>
      <c r="J1217" s="15">
        <v>0</v>
      </c>
      <c r="K1217" s="15">
        <v>0</v>
      </c>
      <c r="L1217" s="15">
        <v>0</v>
      </c>
      <c r="M1217" s="8">
        <f t="shared" si="19"/>
        <v>0</v>
      </c>
      <c r="N1217" t="str" cm="1">
        <f t="array" ref="N1217">IFERROR(INDEX(Water!$C$4:$C$47,MATCH(C1217,Water!$A$4:$A$47,0),), "")</f>
        <v/>
      </c>
    </row>
    <row r="1218" spans="1:14">
      <c r="A1218" t="s">
        <v>280</v>
      </c>
      <c r="B1218" t="s">
        <v>1136</v>
      </c>
      <c r="C1218" t="s">
        <v>1012</v>
      </c>
      <c r="D1218" t="s">
        <v>300</v>
      </c>
      <c r="E1218" t="s">
        <v>933</v>
      </c>
      <c r="F1218" s="4">
        <v>0</v>
      </c>
      <c r="G1218" s="4">
        <v>0</v>
      </c>
      <c r="H1218" s="15">
        <v>0</v>
      </c>
      <c r="I1218" s="15">
        <v>0</v>
      </c>
      <c r="J1218" s="15">
        <v>0</v>
      </c>
      <c r="K1218" s="15">
        <v>0</v>
      </c>
      <c r="L1218" s="15">
        <v>0</v>
      </c>
      <c r="M1218" s="8">
        <f t="shared" si="19"/>
        <v>0</v>
      </c>
      <c r="N1218" t="str" cm="1">
        <f t="array" ref="N1218">IFERROR(INDEX(Water!$C$4:$C$47,MATCH(C1218,Water!$A$4:$A$47,0),), "")</f>
        <v>Meeting lead standards (Total) (water)</v>
      </c>
    </row>
    <row r="1219" spans="1:14">
      <c r="A1219" t="s">
        <v>280</v>
      </c>
      <c r="B1219" t="s">
        <v>1137</v>
      </c>
      <c r="C1219" t="s">
        <v>1014</v>
      </c>
      <c r="D1219" t="s">
        <v>300</v>
      </c>
      <c r="E1219" t="s">
        <v>933</v>
      </c>
      <c r="F1219" s="4">
        <v>0</v>
      </c>
      <c r="G1219" s="4">
        <v>0</v>
      </c>
      <c r="H1219" s="15">
        <v>0</v>
      </c>
      <c r="I1219" s="15">
        <v>0</v>
      </c>
      <c r="J1219" s="15">
        <v>0</v>
      </c>
      <c r="K1219" s="15">
        <v>0</v>
      </c>
      <c r="L1219" s="15">
        <v>0</v>
      </c>
      <c r="M1219" s="8">
        <f t="shared" si="19"/>
        <v>0</v>
      </c>
      <c r="N1219" t="str" cm="1">
        <f t="array" ref="N1219">IFERROR(INDEX(Water!$C$4:$C$47,MATCH(C1219,Water!$A$4:$A$47,0),), "")</f>
        <v>Meeting lead standards (Total) (water)</v>
      </c>
    </row>
    <row r="1220" spans="1:14">
      <c r="A1220" t="s">
        <v>280</v>
      </c>
      <c r="B1220" t="s">
        <v>1138</v>
      </c>
      <c r="C1220" t="s">
        <v>1016</v>
      </c>
      <c r="D1220" t="s">
        <v>300</v>
      </c>
      <c r="E1220" t="s">
        <v>933</v>
      </c>
      <c r="F1220" s="4">
        <v>0</v>
      </c>
      <c r="G1220" s="4">
        <v>0</v>
      </c>
      <c r="H1220" s="15">
        <v>0</v>
      </c>
      <c r="I1220" s="15">
        <v>0</v>
      </c>
      <c r="J1220" s="15">
        <v>0</v>
      </c>
      <c r="K1220" s="15">
        <v>0</v>
      </c>
      <c r="L1220" s="15">
        <v>0</v>
      </c>
      <c r="M1220" s="8">
        <f t="shared" si="19"/>
        <v>0</v>
      </c>
      <c r="N1220" t="str" cm="1">
        <f t="array" ref="N1220">IFERROR(INDEX(Water!$C$4:$C$47,MATCH(C1220,Water!$A$4:$A$47,0),), "")</f>
        <v>Meeting lead standards (Total) (water)</v>
      </c>
    </row>
    <row r="1221" spans="1:14">
      <c r="A1221" t="s">
        <v>280</v>
      </c>
      <c r="B1221" t="s">
        <v>1139</v>
      </c>
      <c r="C1221" t="s">
        <v>1018</v>
      </c>
      <c r="D1221" t="s">
        <v>300</v>
      </c>
      <c r="E1221" t="s">
        <v>933</v>
      </c>
      <c r="F1221" s="4">
        <v>0</v>
      </c>
      <c r="G1221" s="4">
        <v>0</v>
      </c>
      <c r="H1221" s="15">
        <v>0</v>
      </c>
      <c r="I1221" s="15">
        <v>0</v>
      </c>
      <c r="J1221" s="15">
        <v>0</v>
      </c>
      <c r="K1221" s="15">
        <v>0</v>
      </c>
      <c r="L1221" s="15">
        <v>0</v>
      </c>
      <c r="M1221" s="8">
        <f t="shared" si="19"/>
        <v>0</v>
      </c>
      <c r="N1221" t="str" cm="1">
        <f t="array" ref="N1221">IFERROR(INDEX(Water!$C$4:$C$47,MATCH(C1221,Water!$A$4:$A$47,0),), "")</f>
        <v>Enhancing resilience to low probability high consequence events (water)</v>
      </c>
    </row>
    <row r="1222" spans="1:14">
      <c r="A1222" t="s">
        <v>280</v>
      </c>
      <c r="B1222" t="s">
        <v>1140</v>
      </c>
      <c r="C1222" t="s">
        <v>1020</v>
      </c>
      <c r="D1222" t="s">
        <v>300</v>
      </c>
      <c r="E1222" t="s">
        <v>933</v>
      </c>
      <c r="F1222" s="4">
        <v>0</v>
      </c>
      <c r="G1222" s="4">
        <v>0</v>
      </c>
      <c r="H1222" s="15">
        <v>0</v>
      </c>
      <c r="I1222" s="15">
        <v>0</v>
      </c>
      <c r="J1222" s="15">
        <v>0</v>
      </c>
      <c r="K1222" s="15">
        <v>0</v>
      </c>
      <c r="L1222" s="15">
        <v>0</v>
      </c>
      <c r="M1222" s="8">
        <f t="shared" si="19"/>
        <v>0</v>
      </c>
      <c r="N1222" t="str" cm="1">
        <f t="array" ref="N1222">IFERROR(INDEX(Water!$C$4:$C$47,MATCH(C1222,Water!$A$4:$A$47,0),), "")</f>
        <v>Security - SEMD (water)</v>
      </c>
    </row>
    <row r="1223" spans="1:14">
      <c r="A1223" t="s">
        <v>280</v>
      </c>
      <c r="B1223" t="s">
        <v>1141</v>
      </c>
      <c r="C1223" t="s">
        <v>1022</v>
      </c>
      <c r="D1223" t="s">
        <v>300</v>
      </c>
      <c r="E1223" t="s">
        <v>933</v>
      </c>
      <c r="F1223" s="4">
        <v>0</v>
      </c>
      <c r="G1223" s="4">
        <v>0</v>
      </c>
      <c r="H1223" s="15">
        <v>0</v>
      </c>
      <c r="I1223" s="15">
        <v>0</v>
      </c>
      <c r="J1223" s="15">
        <v>0</v>
      </c>
      <c r="K1223" s="15">
        <v>0</v>
      </c>
      <c r="L1223" s="15">
        <v>0</v>
      </c>
      <c r="M1223" s="8">
        <f t="shared" si="19"/>
        <v>0</v>
      </c>
      <c r="N1223" t="str" cm="1">
        <f t="array" ref="N1223">IFERROR(INDEX(Water!$C$4:$C$47,MATCH(C1223,Water!$A$4:$A$47,0),), "")</f>
        <v>Security - Non-SEMD (water)</v>
      </c>
    </row>
    <row r="1224" spans="1:14">
      <c r="A1224" t="s">
        <v>280</v>
      </c>
      <c r="B1224" t="s">
        <v>1142</v>
      </c>
      <c r="C1224" t="s">
        <v>1024</v>
      </c>
      <c r="D1224" t="s">
        <v>300</v>
      </c>
      <c r="E1224" t="s">
        <v>933</v>
      </c>
      <c r="F1224" s="4">
        <v>0</v>
      </c>
      <c r="G1224" s="4">
        <v>0</v>
      </c>
      <c r="H1224" s="15">
        <v>0</v>
      </c>
      <c r="I1224" s="15">
        <v>0</v>
      </c>
      <c r="J1224" s="15">
        <v>0</v>
      </c>
      <c r="K1224" s="15">
        <v>0</v>
      </c>
      <c r="L1224" s="15">
        <v>0</v>
      </c>
      <c r="M1224" s="8">
        <f t="shared" si="19"/>
        <v>0</v>
      </c>
      <c r="N1224" t="str" cm="1">
        <f t="array" ref="N1224">IFERROR(INDEX(Water!$C$4:$C$47,MATCH(C1224,Water!$A$4:$A$47,0),), "")</f>
        <v>N/A</v>
      </c>
    </row>
    <row r="1225" spans="1:14">
      <c r="A1225" t="s">
        <v>280</v>
      </c>
      <c r="B1225" t="s">
        <v>1143</v>
      </c>
      <c r="C1225" t="s">
        <v>1076</v>
      </c>
      <c r="D1225" t="s">
        <v>300</v>
      </c>
      <c r="E1225" t="s">
        <v>933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8">
        <f t="shared" si="19"/>
        <v>0</v>
      </c>
      <c r="N1225" t="str" cm="1">
        <f t="array" ref="N1225">IFERROR(INDEX(Water!$C$4:$C$47,MATCH(C1225,Water!$A$4:$A$47,0),), "")</f>
        <v/>
      </c>
    </row>
    <row r="1226" spans="1:14">
      <c r="A1226" t="s">
        <v>280</v>
      </c>
      <c r="B1226" t="s">
        <v>1144</v>
      </c>
      <c r="C1226" t="s">
        <v>1078</v>
      </c>
      <c r="D1226" t="s">
        <v>300</v>
      </c>
      <c r="E1226" t="s">
        <v>933</v>
      </c>
      <c r="F1226" s="4">
        <v>0</v>
      </c>
      <c r="G1226" s="4">
        <v>0</v>
      </c>
      <c r="H1226" s="4">
        <v>0</v>
      </c>
      <c r="I1226" s="4">
        <v>0</v>
      </c>
      <c r="J1226" s="4">
        <v>0</v>
      </c>
      <c r="K1226" s="4">
        <v>0</v>
      </c>
      <c r="L1226" s="4">
        <v>0</v>
      </c>
      <c r="M1226" s="8">
        <f t="shared" si="19"/>
        <v>0</v>
      </c>
      <c r="N1226" t="str" cm="1">
        <f t="array" ref="N1226">IFERROR(INDEX(Water!$C$4:$C$47,MATCH(C1226,Water!$A$4:$A$47,0),), "")</f>
        <v/>
      </c>
    </row>
    <row r="1227" spans="1:14">
      <c r="A1227" t="s">
        <v>280</v>
      </c>
      <c r="B1227" t="s">
        <v>1145</v>
      </c>
      <c r="C1227" t="s">
        <v>1080</v>
      </c>
      <c r="D1227" t="s">
        <v>300</v>
      </c>
      <c r="E1227" t="s">
        <v>933</v>
      </c>
      <c r="F1227" s="4">
        <v>0</v>
      </c>
      <c r="G1227" s="4">
        <v>0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8">
        <f t="shared" si="19"/>
        <v>0</v>
      </c>
      <c r="N1227" t="str" cm="1">
        <f t="array" ref="N1227">IFERROR(INDEX(Water!$C$4:$C$47,MATCH(C1227,Water!$A$4:$A$47,0),), "")</f>
        <v/>
      </c>
    </row>
    <row r="1228" spans="1:14">
      <c r="A1228" t="s">
        <v>280</v>
      </c>
      <c r="B1228" t="s">
        <v>1146</v>
      </c>
      <c r="C1228" t="s">
        <v>1082</v>
      </c>
      <c r="D1228" t="s">
        <v>300</v>
      </c>
      <c r="E1228" t="s">
        <v>933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8">
        <f t="shared" si="19"/>
        <v>0</v>
      </c>
      <c r="N1228" t="str" cm="1">
        <f t="array" ref="N1228">IFERROR(INDEX(Water!$C$4:$C$47,MATCH(C1228,Water!$A$4:$A$47,0),), "")</f>
        <v/>
      </c>
    </row>
    <row r="1229" spans="1:14">
      <c r="A1229" t="s">
        <v>280</v>
      </c>
      <c r="B1229" t="s">
        <v>1147</v>
      </c>
      <c r="C1229" t="s">
        <v>1084</v>
      </c>
      <c r="D1229" t="s">
        <v>300</v>
      </c>
      <c r="E1229" t="s">
        <v>933</v>
      </c>
      <c r="F1229" s="4">
        <v>0</v>
      </c>
      <c r="G1229" s="4">
        <v>0</v>
      </c>
      <c r="H1229" s="4">
        <v>0</v>
      </c>
      <c r="I1229" s="4">
        <v>0</v>
      </c>
      <c r="J1229" s="4">
        <v>0</v>
      </c>
      <c r="K1229" s="4">
        <v>0</v>
      </c>
      <c r="L1229" s="4">
        <v>0</v>
      </c>
      <c r="M1229" s="8">
        <f t="shared" si="19"/>
        <v>0</v>
      </c>
      <c r="N1229" t="str" cm="1">
        <f t="array" ref="N1229">IFERROR(INDEX(Water!$C$4:$C$47,MATCH(C1229,Water!$A$4:$A$47,0),), "")</f>
        <v/>
      </c>
    </row>
    <row r="1230" spans="1:14">
      <c r="A1230" t="s">
        <v>280</v>
      </c>
      <c r="B1230" t="s">
        <v>1148</v>
      </c>
      <c r="C1230" t="s">
        <v>1086</v>
      </c>
      <c r="D1230" t="s">
        <v>300</v>
      </c>
      <c r="E1230" t="s">
        <v>933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8">
        <f t="shared" si="19"/>
        <v>0</v>
      </c>
      <c r="N1230" t="str" cm="1">
        <f t="array" ref="N1230">IFERROR(INDEX(Water!$C$4:$C$47,MATCH(C1230,Water!$A$4:$A$47,0),), "")</f>
        <v/>
      </c>
    </row>
    <row r="1231" spans="1:14">
      <c r="A1231" t="s">
        <v>280</v>
      </c>
      <c r="B1231" t="s">
        <v>1149</v>
      </c>
      <c r="C1231" t="s">
        <v>1088</v>
      </c>
      <c r="D1231" t="s">
        <v>300</v>
      </c>
      <c r="E1231" t="s">
        <v>933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8">
        <f t="shared" si="19"/>
        <v>0</v>
      </c>
      <c r="N1231" t="str" cm="1">
        <f t="array" ref="N1231">IFERROR(INDEX(Water!$C$4:$C$47,MATCH(C1231,Water!$A$4:$A$47,0),), "")</f>
        <v/>
      </c>
    </row>
    <row r="1232" spans="1:14">
      <c r="A1232" t="s">
        <v>280</v>
      </c>
      <c r="B1232" t="s">
        <v>1150</v>
      </c>
      <c r="C1232" t="s">
        <v>1090</v>
      </c>
      <c r="D1232" t="s">
        <v>300</v>
      </c>
      <c r="E1232" t="s">
        <v>933</v>
      </c>
      <c r="F1232" s="4">
        <v>0</v>
      </c>
      <c r="G1232" s="4">
        <v>0</v>
      </c>
      <c r="H1232" s="4">
        <v>0</v>
      </c>
      <c r="I1232" s="4">
        <v>0</v>
      </c>
      <c r="J1232" s="4">
        <v>0</v>
      </c>
      <c r="K1232" s="4">
        <v>0</v>
      </c>
      <c r="L1232" s="4">
        <v>0</v>
      </c>
      <c r="M1232" s="8">
        <f t="shared" si="19"/>
        <v>0</v>
      </c>
      <c r="N1232" t="str" cm="1">
        <f t="array" ref="N1232">IFERROR(INDEX(Water!$C$4:$C$47,MATCH(C1232,Water!$A$4:$A$47,0),), "")</f>
        <v/>
      </c>
    </row>
    <row r="1233" spans="1:14">
      <c r="A1233" t="s">
        <v>280</v>
      </c>
      <c r="B1233" t="s">
        <v>1151</v>
      </c>
      <c r="C1233" t="s">
        <v>1092</v>
      </c>
      <c r="D1233" t="s">
        <v>300</v>
      </c>
      <c r="E1233" t="s">
        <v>933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8">
        <f t="shared" si="19"/>
        <v>0</v>
      </c>
      <c r="N1233" t="str" cm="1">
        <f t="array" ref="N1233">IFERROR(INDEX(Water!$C$4:$C$47,MATCH(C1233,Water!$A$4:$A$47,0),), "")</f>
        <v/>
      </c>
    </row>
    <row r="1234" spans="1:14">
      <c r="A1234" t="s">
        <v>280</v>
      </c>
      <c r="B1234" t="s">
        <v>1152</v>
      </c>
      <c r="C1234" t="s">
        <v>1094</v>
      </c>
      <c r="D1234" t="s">
        <v>300</v>
      </c>
      <c r="E1234" t="s">
        <v>933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8">
        <f t="shared" si="19"/>
        <v>0</v>
      </c>
      <c r="N1234" t="str" cm="1">
        <f t="array" ref="N1234">IFERROR(INDEX(Water!$C$4:$C$47,MATCH(C1234,Water!$A$4:$A$47,0),), "")</f>
        <v/>
      </c>
    </row>
    <row r="1235" spans="1:14">
      <c r="A1235" t="s">
        <v>280</v>
      </c>
      <c r="B1235" t="s">
        <v>1153</v>
      </c>
      <c r="C1235" t="s">
        <v>1096</v>
      </c>
      <c r="D1235" t="s">
        <v>300</v>
      </c>
      <c r="E1235" t="s">
        <v>933</v>
      </c>
      <c r="F1235" s="4">
        <v>0</v>
      </c>
      <c r="G1235" s="4">
        <v>0</v>
      </c>
      <c r="H1235" s="4">
        <v>0</v>
      </c>
      <c r="I1235" s="4">
        <v>0</v>
      </c>
      <c r="J1235" s="4">
        <v>0</v>
      </c>
      <c r="K1235" s="4">
        <v>0</v>
      </c>
      <c r="L1235" s="4">
        <v>0</v>
      </c>
      <c r="M1235" s="8">
        <f t="shared" si="19"/>
        <v>0</v>
      </c>
      <c r="N1235" t="str" cm="1">
        <f t="array" ref="N1235">IFERROR(INDEX(Water!$C$4:$C$47,MATCH(C1235,Water!$A$4:$A$47,0),), "")</f>
        <v/>
      </c>
    </row>
    <row r="1236" spans="1:14">
      <c r="A1236" t="s">
        <v>280</v>
      </c>
      <c r="B1236" t="s">
        <v>1154</v>
      </c>
      <c r="C1236" t="s">
        <v>1155</v>
      </c>
      <c r="D1236" t="s">
        <v>300</v>
      </c>
      <c r="E1236" t="s">
        <v>933</v>
      </c>
      <c r="F1236" s="4">
        <v>0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8">
        <f t="shared" si="19"/>
        <v>0</v>
      </c>
      <c r="N1236" t="str" cm="1">
        <f t="array" ref="N1236">IFERROR(INDEX(Water!$C$4:$C$47,MATCH(C1236,Water!$A$4:$A$47,0),), "")</f>
        <v/>
      </c>
    </row>
    <row r="1237" spans="1:14">
      <c r="A1237" t="s">
        <v>281</v>
      </c>
      <c r="B1237" t="s">
        <v>1030</v>
      </c>
      <c r="C1237" t="s">
        <v>936</v>
      </c>
      <c r="D1237" t="s">
        <v>300</v>
      </c>
      <c r="E1237" t="s">
        <v>933</v>
      </c>
      <c r="F1237" s="4">
        <v>0</v>
      </c>
      <c r="G1237" s="4">
        <v>0</v>
      </c>
      <c r="H1237" s="4" t="s">
        <v>825</v>
      </c>
      <c r="I1237" s="4" t="s">
        <v>825</v>
      </c>
      <c r="J1237" s="4" t="s">
        <v>825</v>
      </c>
      <c r="K1237" s="4" t="s">
        <v>825</v>
      </c>
      <c r="L1237" s="4" t="s">
        <v>825</v>
      </c>
      <c r="M1237" s="8">
        <f t="shared" si="19"/>
        <v>0</v>
      </c>
      <c r="N1237" t="str" cm="1">
        <f t="array" ref="N1237">IFERROR(INDEX(Water!$C$4:$C$47,MATCH(C1237,Water!$A$4:$A$47,0),), "")</f>
        <v>Ecological improvements at abstractions (water)</v>
      </c>
    </row>
    <row r="1238" spans="1:14">
      <c r="A1238" t="s">
        <v>281</v>
      </c>
      <c r="B1238" t="s">
        <v>1031</v>
      </c>
      <c r="C1238" t="s">
        <v>938</v>
      </c>
      <c r="D1238" t="s">
        <v>300</v>
      </c>
      <c r="E1238" t="s">
        <v>933</v>
      </c>
      <c r="F1238" s="4">
        <v>0</v>
      </c>
      <c r="G1238" s="4">
        <v>0</v>
      </c>
      <c r="H1238" s="4" t="s">
        <v>825</v>
      </c>
      <c r="I1238" s="4" t="s">
        <v>825</v>
      </c>
      <c r="J1238" s="4" t="s">
        <v>825</v>
      </c>
      <c r="K1238" s="4" t="s">
        <v>825</v>
      </c>
      <c r="L1238" s="4" t="s">
        <v>825</v>
      </c>
      <c r="M1238" s="8">
        <f t="shared" si="19"/>
        <v>0</v>
      </c>
      <c r="N1238" t="str" cm="1">
        <f t="array" ref="N1238">IFERROR(INDEX(Water!$C$4:$C$47,MATCH(C1238,Water!$A$4:$A$47,0),), "")</f>
        <v>Eels Regulations (measures at intakes) (water)</v>
      </c>
    </row>
    <row r="1239" spans="1:14">
      <c r="A1239" t="s">
        <v>281</v>
      </c>
      <c r="B1239" t="s">
        <v>1032</v>
      </c>
      <c r="C1239" t="s">
        <v>940</v>
      </c>
      <c r="D1239" t="s">
        <v>300</v>
      </c>
      <c r="E1239" t="s">
        <v>933</v>
      </c>
      <c r="F1239" s="4">
        <v>0</v>
      </c>
      <c r="G1239" s="4">
        <v>0</v>
      </c>
      <c r="H1239" s="4" t="s">
        <v>825</v>
      </c>
      <c r="I1239" s="4" t="s">
        <v>825</v>
      </c>
      <c r="J1239" s="4" t="s">
        <v>825</v>
      </c>
      <c r="K1239" s="4" t="s">
        <v>825</v>
      </c>
      <c r="L1239" s="4" t="s">
        <v>825</v>
      </c>
      <c r="M1239" s="8">
        <f t="shared" si="19"/>
        <v>0</v>
      </c>
      <c r="N1239" t="str" cm="1">
        <f t="array" ref="N1239">IFERROR(INDEX(Water!$C$4:$C$47,MATCH(C1239,Water!$A$4:$A$47,0),), "")</f>
        <v>Eels Regulations (measures at intakes) (water)</v>
      </c>
    </row>
    <row r="1240" spans="1:14">
      <c r="A1240" t="s">
        <v>281</v>
      </c>
      <c r="B1240" t="s">
        <v>1033</v>
      </c>
      <c r="C1240" t="s">
        <v>942</v>
      </c>
      <c r="D1240" t="s">
        <v>300</v>
      </c>
      <c r="E1240" t="s">
        <v>933</v>
      </c>
      <c r="F1240" s="4">
        <v>0</v>
      </c>
      <c r="G1240" s="4">
        <v>0</v>
      </c>
      <c r="H1240" s="4" t="s">
        <v>825</v>
      </c>
      <c r="I1240" s="4" t="s">
        <v>825</v>
      </c>
      <c r="J1240" s="4" t="s">
        <v>825</v>
      </c>
      <c r="K1240" s="4" t="s">
        <v>825</v>
      </c>
      <c r="L1240" s="4" t="s">
        <v>825</v>
      </c>
      <c r="M1240" s="8">
        <f t="shared" si="19"/>
        <v>0</v>
      </c>
      <c r="N1240" t="str" cm="1">
        <f t="array" ref="N1240">IFERROR(INDEX(Water!$C$4:$C$47,MATCH(C1240,Water!$A$4:$A$47,0),), "")</f>
        <v>Invasive Non Native Species (water)</v>
      </c>
    </row>
    <row r="1241" spans="1:14">
      <c r="A1241" t="s">
        <v>281</v>
      </c>
      <c r="B1241" t="s">
        <v>1034</v>
      </c>
      <c r="C1241" t="s">
        <v>944</v>
      </c>
      <c r="D1241" t="s">
        <v>300</v>
      </c>
      <c r="E1241" t="s">
        <v>933</v>
      </c>
      <c r="F1241" s="4">
        <v>0</v>
      </c>
      <c r="G1241" s="4">
        <v>0</v>
      </c>
      <c r="H1241" s="4" t="s">
        <v>825</v>
      </c>
      <c r="I1241" s="4" t="s">
        <v>825</v>
      </c>
      <c r="J1241" s="4" t="s">
        <v>825</v>
      </c>
      <c r="K1241" s="4" t="s">
        <v>825</v>
      </c>
      <c r="L1241" s="4" t="s">
        <v>825</v>
      </c>
      <c r="M1241" s="8">
        <f t="shared" si="19"/>
        <v>0</v>
      </c>
      <c r="N1241" t="str" cm="1">
        <f t="array" ref="N1241">IFERROR(INDEX(Water!$C$4:$C$47,MATCH(C1241,Water!$A$4:$A$47,0),), "")</f>
        <v>Drinking Water Protected Areas (schemes) (water)</v>
      </c>
    </row>
    <row r="1242" spans="1:14">
      <c r="A1242" t="s">
        <v>281</v>
      </c>
      <c r="B1242" t="s">
        <v>1035</v>
      </c>
      <c r="C1242" t="s">
        <v>946</v>
      </c>
      <c r="D1242" t="s">
        <v>300</v>
      </c>
      <c r="E1242" t="s">
        <v>933</v>
      </c>
      <c r="F1242" s="4">
        <v>0.224</v>
      </c>
      <c r="G1242" s="4">
        <v>1.044</v>
      </c>
      <c r="H1242" s="4" t="s">
        <v>825</v>
      </c>
      <c r="I1242" s="4" t="s">
        <v>825</v>
      </c>
      <c r="J1242" s="4" t="s">
        <v>825</v>
      </c>
      <c r="K1242" s="4" t="s">
        <v>825</v>
      </c>
      <c r="L1242" s="4" t="s">
        <v>825</v>
      </c>
      <c r="M1242" s="8">
        <f t="shared" si="19"/>
        <v>1.044</v>
      </c>
      <c r="N1242" t="str" cm="1">
        <f t="array" ref="N1242">IFERROR(INDEX(Water!$C$4:$C$47,MATCH(C1242,Water!$A$4:$A$47,0),), "")</f>
        <v>Water Framework Directive measure (water)</v>
      </c>
    </row>
    <row r="1243" spans="1:14">
      <c r="A1243" t="s">
        <v>281</v>
      </c>
      <c r="B1243" t="s">
        <v>1036</v>
      </c>
      <c r="C1243" t="s">
        <v>948</v>
      </c>
      <c r="D1243" t="s">
        <v>300</v>
      </c>
      <c r="E1243" t="s">
        <v>933</v>
      </c>
      <c r="F1243" s="4">
        <v>0</v>
      </c>
      <c r="G1243" s="4">
        <v>0</v>
      </c>
      <c r="H1243" s="4" t="s">
        <v>825</v>
      </c>
      <c r="I1243" s="4" t="s">
        <v>825</v>
      </c>
      <c r="J1243" s="4" t="s">
        <v>825</v>
      </c>
      <c r="K1243" s="4" t="s">
        <v>825</v>
      </c>
      <c r="L1243" s="4" t="s">
        <v>825</v>
      </c>
      <c r="M1243" s="8">
        <f t="shared" si="19"/>
        <v>0</v>
      </c>
      <c r="N1243" t="str" cm="1">
        <f t="array" ref="N1243">IFERROR(INDEX(Water!$C$4:$C$47,MATCH(C1243,Water!$A$4:$A$47,0),), "")</f>
        <v>Ecological improvements at abstractions (water)</v>
      </c>
    </row>
    <row r="1244" spans="1:14">
      <c r="A1244" t="s">
        <v>281</v>
      </c>
      <c r="B1244" t="s">
        <v>1037</v>
      </c>
      <c r="C1244" t="s">
        <v>950</v>
      </c>
      <c r="D1244" t="s">
        <v>300</v>
      </c>
      <c r="E1244" t="s">
        <v>933</v>
      </c>
      <c r="F1244" s="4">
        <v>0</v>
      </c>
      <c r="G1244" s="4">
        <v>0</v>
      </c>
      <c r="H1244" s="4" t="s">
        <v>825</v>
      </c>
      <c r="I1244" s="4" t="s">
        <v>825</v>
      </c>
      <c r="J1244" s="4" t="s">
        <v>825</v>
      </c>
      <c r="K1244" s="4" t="s">
        <v>825</v>
      </c>
      <c r="L1244" s="4" t="s">
        <v>825</v>
      </c>
      <c r="M1244" s="8">
        <f t="shared" si="19"/>
        <v>0</v>
      </c>
      <c r="N1244" t="str" cm="1">
        <f t="array" ref="N1244">IFERROR(INDEX(Water!$C$4:$C$47,MATCH(C1244,Water!$A$4:$A$47,0),), "")</f>
        <v>N/A</v>
      </c>
    </row>
    <row r="1245" spans="1:14">
      <c r="A1245" t="s">
        <v>281</v>
      </c>
      <c r="B1245" t="s">
        <v>1038</v>
      </c>
      <c r="C1245" t="s">
        <v>952</v>
      </c>
      <c r="D1245" t="s">
        <v>300</v>
      </c>
      <c r="E1245" t="s">
        <v>933</v>
      </c>
      <c r="F1245" s="4">
        <v>0</v>
      </c>
      <c r="G1245" s="4">
        <v>0</v>
      </c>
      <c r="H1245" s="4" t="s">
        <v>825</v>
      </c>
      <c r="I1245" s="4" t="s">
        <v>825</v>
      </c>
      <c r="J1245" s="4" t="s">
        <v>825</v>
      </c>
      <c r="K1245" s="4" t="s">
        <v>825</v>
      </c>
      <c r="L1245" s="4" t="s">
        <v>825</v>
      </c>
      <c r="M1245" s="8">
        <f t="shared" si="19"/>
        <v>0</v>
      </c>
      <c r="N1245" t="str" cm="1">
        <f t="array" ref="N1245">IFERROR(INDEX(Water!$C$4:$C$47,MATCH(C1245,Water!$A$4:$A$47,0),), "")</f>
        <v>N/A</v>
      </c>
    </row>
    <row r="1246" spans="1:14">
      <c r="A1246" t="s">
        <v>281</v>
      </c>
      <c r="B1246" t="s">
        <v>1039</v>
      </c>
      <c r="C1246" t="s">
        <v>954</v>
      </c>
      <c r="D1246" t="s">
        <v>300</v>
      </c>
      <c r="E1246" t="s">
        <v>933</v>
      </c>
      <c r="F1246" s="4">
        <v>0</v>
      </c>
      <c r="G1246" s="4">
        <v>0</v>
      </c>
      <c r="H1246" s="4" t="s">
        <v>825</v>
      </c>
      <c r="I1246" s="4" t="s">
        <v>825</v>
      </c>
      <c r="J1246" s="4" t="s">
        <v>825</v>
      </c>
      <c r="K1246" s="4" t="s">
        <v>825</v>
      </c>
      <c r="L1246" s="4" t="s">
        <v>825</v>
      </c>
      <c r="M1246" s="8">
        <f t="shared" si="19"/>
        <v>0</v>
      </c>
      <c r="N1246" t="str" cm="1">
        <f t="array" ref="N1246">IFERROR(INDEX(Water!$C$4:$C$47,MATCH(C1246,Water!$A$4:$A$47,0),), "")</f>
        <v>Ignore as captured under 'Investigations total'</v>
      </c>
    </row>
    <row r="1247" spans="1:14">
      <c r="A1247" t="s">
        <v>281</v>
      </c>
      <c r="B1247" t="s">
        <v>1040</v>
      </c>
      <c r="C1247" t="s">
        <v>956</v>
      </c>
      <c r="D1247" t="s">
        <v>300</v>
      </c>
      <c r="E1247" t="s">
        <v>933</v>
      </c>
      <c r="F1247" s="4">
        <v>0</v>
      </c>
      <c r="G1247" s="4">
        <v>0</v>
      </c>
      <c r="H1247" s="4" t="s">
        <v>825</v>
      </c>
      <c r="I1247" s="4" t="s">
        <v>825</v>
      </c>
      <c r="J1247" s="4" t="s">
        <v>825</v>
      </c>
      <c r="K1247" s="4" t="s">
        <v>825</v>
      </c>
      <c r="L1247" s="4" t="s">
        <v>825</v>
      </c>
      <c r="M1247" s="8">
        <f t="shared" si="19"/>
        <v>0</v>
      </c>
      <c r="N1247" t="str" cm="1">
        <f t="array" ref="N1247">IFERROR(INDEX(Water!$C$4:$C$47,MATCH(C1247,Water!$A$4:$A$47,0),), "")</f>
        <v>Ignore as captured under 'Investigations total'</v>
      </c>
    </row>
    <row r="1248" spans="1:14">
      <c r="A1248" t="s">
        <v>281</v>
      </c>
      <c r="B1248" t="s">
        <v>1041</v>
      </c>
      <c r="C1248" t="s">
        <v>958</v>
      </c>
      <c r="D1248" t="s">
        <v>300</v>
      </c>
      <c r="E1248" t="s">
        <v>933</v>
      </c>
      <c r="F1248" s="4">
        <v>0</v>
      </c>
      <c r="G1248" s="4">
        <v>0</v>
      </c>
      <c r="H1248" s="4" t="s">
        <v>825</v>
      </c>
      <c r="I1248" s="4" t="s">
        <v>825</v>
      </c>
      <c r="J1248" s="4" t="s">
        <v>825</v>
      </c>
      <c r="K1248" s="4" t="s">
        <v>825</v>
      </c>
      <c r="L1248" s="4" t="s">
        <v>825</v>
      </c>
      <c r="M1248" s="8">
        <f t="shared" si="19"/>
        <v>0</v>
      </c>
      <c r="N1248" t="str" cm="1">
        <f t="array" ref="N1248">IFERROR(INDEX(Water!$C$4:$C$47,MATCH(C1248,Water!$A$4:$A$47,0),), "")</f>
        <v>Ignore as captured under 'Investigations total'</v>
      </c>
    </row>
    <row r="1249" spans="1:14">
      <c r="A1249" t="s">
        <v>281</v>
      </c>
      <c r="B1249" t="s">
        <v>1042</v>
      </c>
      <c r="C1249" t="s">
        <v>960</v>
      </c>
      <c r="D1249" t="s">
        <v>300</v>
      </c>
      <c r="E1249" t="s">
        <v>933</v>
      </c>
      <c r="F1249" s="4">
        <v>0</v>
      </c>
      <c r="G1249" s="4">
        <v>0</v>
      </c>
      <c r="H1249" s="4" t="s">
        <v>825</v>
      </c>
      <c r="I1249" s="4" t="s">
        <v>825</v>
      </c>
      <c r="J1249" s="4" t="s">
        <v>825</v>
      </c>
      <c r="K1249" s="4" t="s">
        <v>825</v>
      </c>
      <c r="L1249" s="4" t="s">
        <v>825</v>
      </c>
      <c r="M1249" s="8">
        <f t="shared" si="19"/>
        <v>0</v>
      </c>
      <c r="N1249" t="str" cm="1">
        <f t="array" ref="N1249">IFERROR(INDEX(Water!$C$4:$C$47,MATCH(C1249,Water!$A$4:$A$47,0),), "")</f>
        <v>Investigations (water)</v>
      </c>
    </row>
    <row r="1250" spans="1:14">
      <c r="A1250" t="s">
        <v>281</v>
      </c>
      <c r="B1250" t="s">
        <v>1043</v>
      </c>
      <c r="C1250" t="s">
        <v>962</v>
      </c>
      <c r="D1250" t="s">
        <v>300</v>
      </c>
      <c r="E1250" t="s">
        <v>933</v>
      </c>
      <c r="F1250" s="4">
        <v>0.224</v>
      </c>
      <c r="G1250" s="4">
        <v>1.044</v>
      </c>
      <c r="H1250" s="4" t="s">
        <v>825</v>
      </c>
      <c r="I1250" s="4" t="s">
        <v>825</v>
      </c>
      <c r="J1250" s="4" t="s">
        <v>825</v>
      </c>
      <c r="K1250" s="4" t="s">
        <v>825</v>
      </c>
      <c r="L1250" s="4" t="s">
        <v>825</v>
      </c>
      <c r="M1250" s="8">
        <f t="shared" si="19"/>
        <v>1.044</v>
      </c>
      <c r="N1250" t="str" cm="1">
        <f t="array" ref="N1250">IFERROR(INDEX(Water!$C$4:$C$47,MATCH(C1250,Water!$A$4:$A$47,0),), "")</f>
        <v/>
      </c>
    </row>
    <row r="1251" spans="1:14">
      <c r="A1251" t="s">
        <v>281</v>
      </c>
      <c r="B1251" t="s">
        <v>1044</v>
      </c>
      <c r="C1251" t="s">
        <v>964</v>
      </c>
      <c r="D1251" t="s">
        <v>300</v>
      </c>
      <c r="E1251" t="s">
        <v>933</v>
      </c>
      <c r="F1251" s="4">
        <v>0</v>
      </c>
      <c r="G1251" s="4">
        <v>0</v>
      </c>
      <c r="H1251" s="4" t="s">
        <v>825</v>
      </c>
      <c r="I1251" s="4" t="s">
        <v>825</v>
      </c>
      <c r="J1251" s="4" t="s">
        <v>825</v>
      </c>
      <c r="K1251" s="4" t="s">
        <v>825</v>
      </c>
      <c r="L1251" s="4" t="s">
        <v>825</v>
      </c>
      <c r="M1251" s="8">
        <f t="shared" si="19"/>
        <v>0</v>
      </c>
      <c r="N1251" t="str" cm="1">
        <f t="array" ref="N1251">IFERROR(INDEX(Water!$C$4:$C$47,MATCH(C1251,Water!$A$4:$A$47,0),), "")</f>
        <v>Supply-side improvements delivering benefits in 2020-2025 (water)</v>
      </c>
    </row>
    <row r="1252" spans="1:14">
      <c r="A1252" t="s">
        <v>281</v>
      </c>
      <c r="B1252" t="s">
        <v>1045</v>
      </c>
      <c r="C1252" t="s">
        <v>966</v>
      </c>
      <c r="D1252" t="s">
        <v>300</v>
      </c>
      <c r="E1252" t="s">
        <v>933</v>
      </c>
      <c r="F1252" s="4">
        <v>0</v>
      </c>
      <c r="G1252" s="4">
        <v>0</v>
      </c>
      <c r="H1252" s="4" t="s">
        <v>825</v>
      </c>
      <c r="I1252" s="4" t="s">
        <v>825</v>
      </c>
      <c r="J1252" s="4" t="s">
        <v>825</v>
      </c>
      <c r="K1252" s="4" t="s">
        <v>825</v>
      </c>
      <c r="L1252" s="4" t="s">
        <v>825</v>
      </c>
      <c r="M1252" s="8">
        <f t="shared" si="19"/>
        <v>0</v>
      </c>
      <c r="N1252" t="str" cm="1">
        <f t="array" ref="N1252">IFERROR(INDEX(Water!$C$4:$C$47,MATCH(C1252,Water!$A$4:$A$47,0),), "")</f>
        <v>Demand-side improvements delivering benefits in 2020-2025 (excl leakage and metering) (water)</v>
      </c>
    </row>
    <row r="1253" spans="1:14">
      <c r="A1253" t="s">
        <v>281</v>
      </c>
      <c r="B1253" t="s">
        <v>1046</v>
      </c>
      <c r="C1253" t="s">
        <v>968</v>
      </c>
      <c r="D1253" t="s">
        <v>300</v>
      </c>
      <c r="E1253" t="s">
        <v>933</v>
      </c>
      <c r="F1253" s="4">
        <v>0</v>
      </c>
      <c r="G1253" s="4">
        <v>0</v>
      </c>
      <c r="H1253" s="4" t="s">
        <v>825</v>
      </c>
      <c r="I1253" s="4" t="s">
        <v>825</v>
      </c>
      <c r="J1253" s="4" t="s">
        <v>825</v>
      </c>
      <c r="K1253" s="4" t="s">
        <v>825</v>
      </c>
      <c r="L1253" s="4" t="s">
        <v>825</v>
      </c>
      <c r="M1253" s="8">
        <f t="shared" si="19"/>
        <v>0</v>
      </c>
      <c r="N1253" t="str" cm="1">
        <f t="array" ref="N1253">IFERROR(INDEX(Water!$C$4:$C$47,MATCH(C1253,Water!$A$4:$A$47,0),), "")</f>
        <v>Leakage improvements delivering benefits in 2020-2025 (water)</v>
      </c>
    </row>
    <row r="1254" spans="1:14">
      <c r="A1254" t="s">
        <v>281</v>
      </c>
      <c r="B1254" t="s">
        <v>1047</v>
      </c>
      <c r="C1254" t="s">
        <v>970</v>
      </c>
      <c r="D1254" t="s">
        <v>300</v>
      </c>
      <c r="E1254" t="s">
        <v>933</v>
      </c>
      <c r="F1254" s="4">
        <v>0.70899999999999996</v>
      </c>
      <c r="G1254" s="4">
        <v>2.593</v>
      </c>
      <c r="H1254" s="4" t="s">
        <v>825</v>
      </c>
      <c r="I1254" s="4" t="s">
        <v>825</v>
      </c>
      <c r="J1254" s="4" t="s">
        <v>825</v>
      </c>
      <c r="K1254" s="4" t="s">
        <v>825</v>
      </c>
      <c r="L1254" s="4" t="s">
        <v>825</v>
      </c>
      <c r="M1254" s="8">
        <f t="shared" si="19"/>
        <v>2.593</v>
      </c>
      <c r="N1254" t="str" cm="1">
        <f t="array" ref="N1254">IFERROR(INDEX(Water!$C$4:$C$47,MATCH(C1254,Water!$A$4:$A$47,0),), "")</f>
        <v>Internal interconnectors delivering benefits in 2020-2025 (water)</v>
      </c>
    </row>
    <row r="1255" spans="1:14">
      <c r="A1255" t="s">
        <v>281</v>
      </c>
      <c r="B1255" t="s">
        <v>1048</v>
      </c>
      <c r="C1255" t="s">
        <v>972</v>
      </c>
      <c r="D1255" t="s">
        <v>300</v>
      </c>
      <c r="E1255" t="s">
        <v>933</v>
      </c>
      <c r="F1255" s="4">
        <v>0</v>
      </c>
      <c r="G1255" s="4">
        <v>0</v>
      </c>
      <c r="H1255" s="4" t="s">
        <v>825</v>
      </c>
      <c r="I1255" s="4" t="s">
        <v>825</v>
      </c>
      <c r="J1255" s="4" t="s">
        <v>825</v>
      </c>
      <c r="K1255" s="4" t="s">
        <v>825</v>
      </c>
      <c r="L1255" s="4" t="s">
        <v>825</v>
      </c>
      <c r="M1255" s="8">
        <f t="shared" si="19"/>
        <v>0</v>
      </c>
      <c r="N1255" t="str" cm="1">
        <f t="array" ref="N1255">IFERROR(INDEX(Water!$C$4:$C$47,MATCH(C1255,Water!$A$4:$A$47,0),), "")</f>
        <v>Supply demand balance improvements delivering benefits starting from 2026 (water)</v>
      </c>
    </row>
    <row r="1256" spans="1:14">
      <c r="A1256" t="s">
        <v>281</v>
      </c>
      <c r="B1256" t="s">
        <v>1049</v>
      </c>
      <c r="C1256" t="s">
        <v>976</v>
      </c>
      <c r="D1256" t="s">
        <v>300</v>
      </c>
      <c r="E1256" t="s">
        <v>933</v>
      </c>
      <c r="F1256" s="4">
        <v>0.70899999999999996</v>
      </c>
      <c r="G1256" s="4">
        <v>2.593</v>
      </c>
      <c r="H1256" s="4" t="s">
        <v>825</v>
      </c>
      <c r="I1256" s="4" t="s">
        <v>825</v>
      </c>
      <c r="J1256" s="4" t="s">
        <v>825</v>
      </c>
      <c r="K1256" s="4" t="s">
        <v>825</v>
      </c>
      <c r="L1256" s="4" t="s">
        <v>825</v>
      </c>
      <c r="M1256" s="8">
        <f t="shared" si="19"/>
        <v>2.593</v>
      </c>
      <c r="N1256" t="str" cm="1">
        <f t="array" ref="N1256">IFERROR(INDEX(Water!$C$4:$C$47,MATCH(C1256,Water!$A$4:$A$47,0),), "")</f>
        <v/>
      </c>
    </row>
    <row r="1257" spans="1:14">
      <c r="A1257" t="s">
        <v>281</v>
      </c>
      <c r="B1257" t="s">
        <v>1050</v>
      </c>
      <c r="C1257" t="s">
        <v>978</v>
      </c>
      <c r="D1257" t="s">
        <v>300</v>
      </c>
      <c r="E1257" t="s">
        <v>933</v>
      </c>
      <c r="F1257" s="4">
        <v>0</v>
      </c>
      <c r="G1257" s="4">
        <v>0</v>
      </c>
      <c r="H1257" s="4" t="s">
        <v>825</v>
      </c>
      <c r="I1257" s="4" t="s">
        <v>825</v>
      </c>
      <c r="J1257" s="4" t="s">
        <v>825</v>
      </c>
      <c r="K1257" s="4" t="s">
        <v>825</v>
      </c>
      <c r="L1257" s="4" t="s">
        <v>825</v>
      </c>
      <c r="M1257" s="8">
        <f t="shared" si="19"/>
        <v>0</v>
      </c>
      <c r="N1257" t="str" cm="1">
        <f t="array" ref="N1257">IFERROR(INDEX(Water!$C$4:$C$47,MATCH(C1257,Water!$A$4:$A$47,0),), "")</f>
        <v>Ignore as captured under 'Total metering expenditure'</v>
      </c>
    </row>
    <row r="1258" spans="1:14">
      <c r="A1258" t="s">
        <v>281</v>
      </c>
      <c r="B1258" t="s">
        <v>1051</v>
      </c>
      <c r="C1258" t="s">
        <v>980</v>
      </c>
      <c r="D1258" t="s">
        <v>300</v>
      </c>
      <c r="E1258" t="s">
        <v>933</v>
      </c>
      <c r="F1258" s="4">
        <v>0</v>
      </c>
      <c r="G1258" s="4">
        <v>0</v>
      </c>
      <c r="H1258" s="4" t="s">
        <v>825</v>
      </c>
      <c r="I1258" s="4" t="s">
        <v>825</v>
      </c>
      <c r="J1258" s="4" t="s">
        <v>825</v>
      </c>
      <c r="K1258" s="4" t="s">
        <v>825</v>
      </c>
      <c r="L1258" s="4" t="s">
        <v>825</v>
      </c>
      <c r="M1258" s="8">
        <f t="shared" si="19"/>
        <v>0</v>
      </c>
      <c r="N1258" t="str" cm="1">
        <f t="array" ref="N1258">IFERROR(INDEX(Water!$C$4:$C$47,MATCH(C1258,Water!$A$4:$A$47,0),), "")</f>
        <v>Ignore as captured under 'Total metering expenditure'</v>
      </c>
    </row>
    <row r="1259" spans="1:14">
      <c r="A1259" t="s">
        <v>281</v>
      </c>
      <c r="B1259" t="s">
        <v>1052</v>
      </c>
      <c r="C1259" t="s">
        <v>982</v>
      </c>
      <c r="D1259" t="s">
        <v>300</v>
      </c>
      <c r="E1259" t="s">
        <v>933</v>
      </c>
      <c r="F1259" s="4">
        <v>0</v>
      </c>
      <c r="G1259" s="4">
        <v>0</v>
      </c>
      <c r="H1259" s="4" t="s">
        <v>825</v>
      </c>
      <c r="I1259" s="4" t="s">
        <v>825</v>
      </c>
      <c r="J1259" s="4" t="s">
        <v>825</v>
      </c>
      <c r="K1259" s="4" t="s">
        <v>825</v>
      </c>
      <c r="L1259" s="4" t="s">
        <v>825</v>
      </c>
      <c r="M1259" s="8">
        <f t="shared" si="19"/>
        <v>0</v>
      </c>
      <c r="N1259" t="str" cm="1">
        <f t="array" ref="N1259">IFERROR(INDEX(Water!$C$4:$C$47,MATCH(C1259,Water!$A$4:$A$47,0),), "")</f>
        <v>Ignore as captured under 'Total metering expenditure'</v>
      </c>
    </row>
    <row r="1260" spans="1:14">
      <c r="A1260" t="s">
        <v>281</v>
      </c>
      <c r="B1260" t="s">
        <v>1053</v>
      </c>
      <c r="C1260" t="s">
        <v>984</v>
      </c>
      <c r="D1260" t="s">
        <v>300</v>
      </c>
      <c r="E1260" t="s">
        <v>933</v>
      </c>
      <c r="F1260" s="4">
        <v>0</v>
      </c>
      <c r="G1260" s="4">
        <v>0</v>
      </c>
      <c r="H1260" s="4" t="s">
        <v>825</v>
      </c>
      <c r="I1260" s="4" t="s">
        <v>825</v>
      </c>
      <c r="J1260" s="4" t="s">
        <v>825</v>
      </c>
      <c r="K1260" s="4" t="s">
        <v>825</v>
      </c>
      <c r="L1260" s="4" t="s">
        <v>825</v>
      </c>
      <c r="M1260" s="8">
        <f t="shared" si="19"/>
        <v>0</v>
      </c>
      <c r="N1260" t="str" cm="1">
        <f t="array" ref="N1260">IFERROR(INDEX(Water!$C$4:$C$47,MATCH(C1260,Water!$A$4:$A$47,0),), "")</f>
        <v>Ignore as captured under 'Total metering expenditure'</v>
      </c>
    </row>
    <row r="1261" spans="1:14">
      <c r="A1261" t="s">
        <v>281</v>
      </c>
      <c r="B1261" t="s">
        <v>1054</v>
      </c>
      <c r="C1261" t="s">
        <v>986</v>
      </c>
      <c r="D1261" t="s">
        <v>300</v>
      </c>
      <c r="E1261" t="s">
        <v>933</v>
      </c>
      <c r="F1261" s="4">
        <v>0</v>
      </c>
      <c r="G1261" s="4">
        <v>0</v>
      </c>
      <c r="H1261" s="4" t="s">
        <v>825</v>
      </c>
      <c r="I1261" s="4" t="s">
        <v>825</v>
      </c>
      <c r="J1261" s="4" t="s">
        <v>825</v>
      </c>
      <c r="K1261" s="4" t="s">
        <v>825</v>
      </c>
      <c r="L1261" s="4" t="s">
        <v>825</v>
      </c>
      <c r="M1261" s="8">
        <f t="shared" si="19"/>
        <v>0</v>
      </c>
      <c r="N1261" t="str" cm="1">
        <f t="array" ref="N1261">IFERROR(INDEX(Water!$C$4:$C$47,MATCH(C1261,Water!$A$4:$A$47,0),), "")</f>
        <v>Ignore as captured under 'Total metering expenditure'</v>
      </c>
    </row>
    <row r="1262" spans="1:14">
      <c r="A1262" t="s">
        <v>281</v>
      </c>
      <c r="B1262" t="s">
        <v>1055</v>
      </c>
      <c r="C1262" t="s">
        <v>988</v>
      </c>
      <c r="D1262" t="s">
        <v>300</v>
      </c>
      <c r="E1262" t="s">
        <v>933</v>
      </c>
      <c r="F1262" s="4">
        <v>0</v>
      </c>
      <c r="G1262" s="4">
        <v>0</v>
      </c>
      <c r="H1262" s="4" t="s">
        <v>825</v>
      </c>
      <c r="I1262" s="4" t="s">
        <v>825</v>
      </c>
      <c r="J1262" s="4" t="s">
        <v>825</v>
      </c>
      <c r="K1262" s="4" t="s">
        <v>825</v>
      </c>
      <c r="L1262" s="4" t="s">
        <v>825</v>
      </c>
      <c r="M1262" s="8">
        <f t="shared" si="19"/>
        <v>0</v>
      </c>
      <c r="N1262" t="str" cm="1">
        <f t="array" ref="N1262">IFERROR(INDEX(Water!$C$4:$C$47,MATCH(C1262,Water!$A$4:$A$47,0),), "")</f>
        <v>Ignore as captured under 'Total metering expenditure'</v>
      </c>
    </row>
    <row r="1263" spans="1:14">
      <c r="A1263" t="s">
        <v>281</v>
      </c>
      <c r="B1263" t="s">
        <v>1056</v>
      </c>
      <c r="C1263" t="s">
        <v>990</v>
      </c>
      <c r="D1263" t="s">
        <v>300</v>
      </c>
      <c r="E1263" t="s">
        <v>933</v>
      </c>
      <c r="F1263" s="4">
        <v>0</v>
      </c>
      <c r="G1263" s="4">
        <v>0</v>
      </c>
      <c r="H1263" s="4" t="s">
        <v>825</v>
      </c>
      <c r="I1263" s="4" t="s">
        <v>825</v>
      </c>
      <c r="J1263" s="4" t="s">
        <v>825</v>
      </c>
      <c r="K1263" s="4" t="s">
        <v>825</v>
      </c>
      <c r="L1263" s="4" t="s">
        <v>825</v>
      </c>
      <c r="M1263" s="8">
        <f t="shared" si="19"/>
        <v>0</v>
      </c>
      <c r="N1263" t="str" cm="1">
        <f t="array" ref="N1263">IFERROR(INDEX(Water!$C$4:$C$47,MATCH(C1263,Water!$A$4:$A$47,0),), "")</f>
        <v>Ignore as captured under 'Total metering expenditure'</v>
      </c>
    </row>
    <row r="1264" spans="1:14">
      <c r="A1264" t="s">
        <v>281</v>
      </c>
      <c r="B1264" t="s">
        <v>1057</v>
      </c>
      <c r="C1264" t="s">
        <v>992</v>
      </c>
      <c r="D1264" t="s">
        <v>300</v>
      </c>
      <c r="E1264" t="s">
        <v>933</v>
      </c>
      <c r="F1264" s="4">
        <v>0</v>
      </c>
      <c r="G1264" s="4">
        <v>0</v>
      </c>
      <c r="H1264" s="4" t="s">
        <v>825</v>
      </c>
      <c r="I1264" s="4" t="s">
        <v>825</v>
      </c>
      <c r="J1264" s="4" t="s">
        <v>825</v>
      </c>
      <c r="K1264" s="4" t="s">
        <v>825</v>
      </c>
      <c r="L1264" s="4" t="s">
        <v>825</v>
      </c>
      <c r="M1264" s="8">
        <f t="shared" si="19"/>
        <v>0</v>
      </c>
      <c r="N1264" t="str" cm="1">
        <f t="array" ref="N1264">IFERROR(INDEX(Water!$C$4:$C$47,MATCH(C1264,Water!$A$4:$A$47,0),), "")</f>
        <v>Ignore as captured under 'Total metering expenditure'</v>
      </c>
    </row>
    <row r="1265" spans="1:14">
      <c r="A1265" t="s">
        <v>281</v>
      </c>
      <c r="B1265" t="s">
        <v>1058</v>
      </c>
      <c r="C1265" t="s">
        <v>994</v>
      </c>
      <c r="D1265" t="s">
        <v>300</v>
      </c>
      <c r="E1265" t="s">
        <v>933</v>
      </c>
      <c r="F1265" s="4">
        <v>0</v>
      </c>
      <c r="G1265" s="4">
        <v>0</v>
      </c>
      <c r="H1265" s="4" t="s">
        <v>825</v>
      </c>
      <c r="I1265" s="4" t="s">
        <v>825</v>
      </c>
      <c r="J1265" s="4" t="s">
        <v>825</v>
      </c>
      <c r="K1265" s="4" t="s">
        <v>825</v>
      </c>
      <c r="L1265" s="4" t="s">
        <v>825</v>
      </c>
      <c r="M1265" s="8">
        <f t="shared" si="19"/>
        <v>0</v>
      </c>
      <c r="N1265" t="str" cm="1">
        <f t="array" ref="N1265">IFERROR(INDEX(Water!$C$4:$C$47,MATCH(C1265,Water!$A$4:$A$47,0),), "")</f>
        <v>Ignore as captured under 'Total metering expenditure'</v>
      </c>
    </row>
    <row r="1266" spans="1:14">
      <c r="A1266" t="s">
        <v>281</v>
      </c>
      <c r="B1266" t="s">
        <v>1059</v>
      </c>
      <c r="C1266" t="s">
        <v>996</v>
      </c>
      <c r="D1266" t="s">
        <v>300</v>
      </c>
      <c r="E1266" t="s">
        <v>933</v>
      </c>
      <c r="F1266" s="4">
        <v>0</v>
      </c>
      <c r="G1266" s="4">
        <v>0</v>
      </c>
      <c r="H1266" s="4" t="s">
        <v>825</v>
      </c>
      <c r="I1266" s="4" t="s">
        <v>825</v>
      </c>
      <c r="J1266" s="4" t="s">
        <v>825</v>
      </c>
      <c r="K1266" s="4" t="s">
        <v>825</v>
      </c>
      <c r="L1266" s="4" t="s">
        <v>825</v>
      </c>
      <c r="M1266" s="8">
        <f t="shared" si="19"/>
        <v>0</v>
      </c>
      <c r="N1266" t="str" cm="1">
        <f t="array" ref="N1266">IFERROR(INDEX(Water!$C$4:$C$47,MATCH(C1266,Water!$A$4:$A$47,0),), "")</f>
        <v>Ignore as captured under 'Total metering expenditure'</v>
      </c>
    </row>
    <row r="1267" spans="1:14">
      <c r="A1267" t="s">
        <v>281</v>
      </c>
      <c r="B1267" t="s">
        <v>1060</v>
      </c>
      <c r="C1267" t="s">
        <v>998</v>
      </c>
      <c r="D1267" t="s">
        <v>300</v>
      </c>
      <c r="E1267" t="s">
        <v>933</v>
      </c>
      <c r="F1267" s="4">
        <v>0</v>
      </c>
      <c r="G1267" s="4">
        <v>0</v>
      </c>
      <c r="H1267" s="4" t="s">
        <v>825</v>
      </c>
      <c r="I1267" s="4" t="s">
        <v>825</v>
      </c>
      <c r="J1267" s="4" t="s">
        <v>825</v>
      </c>
      <c r="K1267" s="4" t="s">
        <v>825</v>
      </c>
      <c r="L1267" s="4" t="s">
        <v>825</v>
      </c>
      <c r="M1267" s="8">
        <f t="shared" si="19"/>
        <v>0</v>
      </c>
      <c r="N1267" t="str" cm="1">
        <f t="array" ref="N1267">IFERROR(INDEX(Water!$C$4:$C$47,MATCH(C1267,Water!$A$4:$A$47,0),), "")</f>
        <v>Total metering expenditure  (water)</v>
      </c>
    </row>
    <row r="1268" spans="1:14">
      <c r="A1268" t="s">
        <v>281</v>
      </c>
      <c r="B1268" t="s">
        <v>1061</v>
      </c>
      <c r="C1268" t="s">
        <v>1000</v>
      </c>
      <c r="D1268" t="s">
        <v>300</v>
      </c>
      <c r="E1268" t="s">
        <v>933</v>
      </c>
      <c r="F1268" s="4">
        <v>0</v>
      </c>
      <c r="G1268" s="4">
        <v>0</v>
      </c>
      <c r="H1268" s="4" t="s">
        <v>825</v>
      </c>
      <c r="I1268" s="4" t="s">
        <v>825</v>
      </c>
      <c r="J1268" s="4" t="s">
        <v>825</v>
      </c>
      <c r="K1268" s="4" t="s">
        <v>825</v>
      </c>
      <c r="L1268" s="4" t="s">
        <v>825</v>
      </c>
      <c r="M1268" s="8">
        <f t="shared" si="19"/>
        <v>0</v>
      </c>
      <c r="N1268" t="str" cm="1">
        <f t="array" ref="N1268">IFERROR(INDEX(Water!$C$4:$C$47,MATCH(C1268,Water!$A$4:$A$47,0),), "")</f>
        <v>Improvments to taste, odour and colour (water)</v>
      </c>
    </row>
    <row r="1269" spans="1:14">
      <c r="A1269" t="s">
        <v>281</v>
      </c>
      <c r="B1269" t="s">
        <v>1062</v>
      </c>
      <c r="C1269" t="s">
        <v>1002</v>
      </c>
      <c r="D1269" t="s">
        <v>300</v>
      </c>
      <c r="E1269" t="s">
        <v>933</v>
      </c>
      <c r="F1269" s="4">
        <v>0</v>
      </c>
      <c r="G1269" s="4">
        <v>0</v>
      </c>
      <c r="H1269" s="4" t="s">
        <v>825</v>
      </c>
      <c r="I1269" s="4" t="s">
        <v>825</v>
      </c>
      <c r="J1269" s="4" t="s">
        <v>825</v>
      </c>
      <c r="K1269" s="4" t="s">
        <v>825</v>
      </c>
      <c r="L1269" s="4" t="s">
        <v>825</v>
      </c>
      <c r="M1269" s="8">
        <f t="shared" si="19"/>
        <v>0</v>
      </c>
      <c r="N1269" t="str" cm="1">
        <f t="array" ref="N1269">IFERROR(INDEX(Water!$C$4:$C$47,MATCH(C1269,Water!$A$4:$A$47,0),), "")</f>
        <v>Improvments to taste, odour and colour (water)</v>
      </c>
    </row>
    <row r="1270" spans="1:14">
      <c r="A1270" t="s">
        <v>281</v>
      </c>
      <c r="B1270" t="s">
        <v>1063</v>
      </c>
      <c r="C1270" t="s">
        <v>1004</v>
      </c>
      <c r="D1270" t="s">
        <v>300</v>
      </c>
      <c r="E1270" t="s">
        <v>933</v>
      </c>
      <c r="F1270" s="4">
        <v>1.3</v>
      </c>
      <c r="G1270" s="4">
        <v>1.865</v>
      </c>
      <c r="H1270" s="15" t="s">
        <v>825</v>
      </c>
      <c r="I1270" s="15" t="s">
        <v>825</v>
      </c>
      <c r="J1270" s="15" t="s">
        <v>825</v>
      </c>
      <c r="K1270" s="15" t="s">
        <v>825</v>
      </c>
      <c r="L1270" s="15" t="s">
        <v>825</v>
      </c>
      <c r="M1270" s="8">
        <f t="shared" si="19"/>
        <v>1.865</v>
      </c>
      <c r="N1270" t="str" cm="1">
        <f t="array" ref="N1270">IFERROR(INDEX(Water!$C$4:$C$47,MATCH(C1270,Water!$A$4:$A$47,0),), "")</f>
        <v>Addressing raw water deterioration (total) (water)</v>
      </c>
    </row>
    <row r="1271" spans="1:14">
      <c r="A1271" t="s">
        <v>281</v>
      </c>
      <c r="B1271" t="s">
        <v>1064</v>
      </c>
      <c r="C1271" t="s">
        <v>1006</v>
      </c>
      <c r="D1271" t="s">
        <v>300</v>
      </c>
      <c r="E1271" t="s">
        <v>933</v>
      </c>
      <c r="F1271" s="4">
        <v>0</v>
      </c>
      <c r="G1271" s="4">
        <v>0</v>
      </c>
      <c r="H1271" s="15" t="s">
        <v>825</v>
      </c>
      <c r="I1271" s="15" t="s">
        <v>825</v>
      </c>
      <c r="J1271" s="15" t="s">
        <v>825</v>
      </c>
      <c r="K1271" s="15" t="s">
        <v>825</v>
      </c>
      <c r="L1271" s="15" t="s">
        <v>825</v>
      </c>
      <c r="M1271" s="8">
        <f t="shared" si="19"/>
        <v>0</v>
      </c>
      <c r="N1271" t="str" cm="1">
        <f t="array" ref="N1271">IFERROR(INDEX(Water!$C$4:$C$47,MATCH(C1271,Water!$A$4:$A$47,0),), "")</f>
        <v>Addressing raw water deterioration (total) (water)</v>
      </c>
    </row>
    <row r="1272" spans="1:14">
      <c r="A1272" t="s">
        <v>281</v>
      </c>
      <c r="B1272" t="s">
        <v>1065</v>
      </c>
      <c r="C1272" t="s">
        <v>1008</v>
      </c>
      <c r="D1272" t="s">
        <v>300</v>
      </c>
      <c r="E1272" t="s">
        <v>933</v>
      </c>
      <c r="F1272" s="4">
        <v>0</v>
      </c>
      <c r="G1272" s="4">
        <v>0</v>
      </c>
      <c r="H1272" s="15" t="s">
        <v>825</v>
      </c>
      <c r="I1272" s="15" t="s">
        <v>825</v>
      </c>
      <c r="J1272" s="15" t="s">
        <v>825</v>
      </c>
      <c r="K1272" s="15" t="s">
        <v>825</v>
      </c>
      <c r="L1272" s="15" t="s">
        <v>825</v>
      </c>
      <c r="M1272" s="8">
        <f t="shared" si="19"/>
        <v>0</v>
      </c>
      <c r="N1272" t="str" cm="1">
        <f t="array" ref="N1272">IFERROR(INDEX(Water!$C$4:$C$47,MATCH(C1272,Water!$A$4:$A$47,0),), "")</f>
        <v>Meeting lead standards (Total) (water)</v>
      </c>
    </row>
    <row r="1273" spans="1:14">
      <c r="A1273" t="s">
        <v>281</v>
      </c>
      <c r="B1273" t="s">
        <v>1066</v>
      </c>
      <c r="C1273" t="s">
        <v>1067</v>
      </c>
      <c r="D1273" t="s">
        <v>300</v>
      </c>
      <c r="E1273" t="s">
        <v>933</v>
      </c>
      <c r="F1273" s="4">
        <v>0</v>
      </c>
      <c r="G1273" s="4">
        <v>0</v>
      </c>
      <c r="H1273" s="15" t="s">
        <v>825</v>
      </c>
      <c r="I1273" s="15" t="s">
        <v>825</v>
      </c>
      <c r="J1273" s="15" t="s">
        <v>825</v>
      </c>
      <c r="K1273" s="15" t="s">
        <v>825</v>
      </c>
      <c r="L1273" s="15" t="s">
        <v>825</v>
      </c>
      <c r="M1273" s="8">
        <f t="shared" si="19"/>
        <v>0</v>
      </c>
      <c r="N1273" t="str" cm="1">
        <f t="array" ref="N1273">IFERROR(INDEX(Water!$C$4:$C$47,MATCH(C1273,Water!$A$4:$A$47,0),), "")</f>
        <v/>
      </c>
    </row>
    <row r="1274" spans="1:14">
      <c r="A1274" t="s">
        <v>281</v>
      </c>
      <c r="B1274" t="s">
        <v>1068</v>
      </c>
      <c r="C1274" t="s">
        <v>1012</v>
      </c>
      <c r="D1274" t="s">
        <v>300</v>
      </c>
      <c r="E1274" t="s">
        <v>933</v>
      </c>
      <c r="F1274" s="4">
        <v>0</v>
      </c>
      <c r="G1274" s="4">
        <v>0</v>
      </c>
      <c r="H1274" s="15" t="s">
        <v>825</v>
      </c>
      <c r="I1274" s="15" t="s">
        <v>825</v>
      </c>
      <c r="J1274" s="15" t="s">
        <v>825</v>
      </c>
      <c r="K1274" s="15" t="s">
        <v>825</v>
      </c>
      <c r="L1274" s="15" t="s">
        <v>825</v>
      </c>
      <c r="M1274" s="8">
        <f t="shared" si="19"/>
        <v>0</v>
      </c>
      <c r="N1274" t="str" cm="1">
        <f t="array" ref="N1274">IFERROR(INDEX(Water!$C$4:$C$47,MATCH(C1274,Water!$A$4:$A$47,0),), "")</f>
        <v>Meeting lead standards (Total) (water)</v>
      </c>
    </row>
    <row r="1275" spans="1:14">
      <c r="A1275" t="s">
        <v>281</v>
      </c>
      <c r="B1275" t="s">
        <v>1069</v>
      </c>
      <c r="C1275" t="s">
        <v>1014</v>
      </c>
      <c r="D1275" t="s">
        <v>300</v>
      </c>
      <c r="E1275" t="s">
        <v>933</v>
      </c>
      <c r="F1275" s="4">
        <v>0</v>
      </c>
      <c r="G1275" s="4">
        <v>0</v>
      </c>
      <c r="H1275" s="15" t="s">
        <v>825</v>
      </c>
      <c r="I1275" s="15" t="s">
        <v>825</v>
      </c>
      <c r="J1275" s="15" t="s">
        <v>825</v>
      </c>
      <c r="K1275" s="15" t="s">
        <v>825</v>
      </c>
      <c r="L1275" s="15" t="s">
        <v>825</v>
      </c>
      <c r="M1275" s="8">
        <f t="shared" si="19"/>
        <v>0</v>
      </c>
      <c r="N1275" t="str" cm="1">
        <f t="array" ref="N1275">IFERROR(INDEX(Water!$C$4:$C$47,MATCH(C1275,Water!$A$4:$A$47,0),), "")</f>
        <v>Meeting lead standards (Total) (water)</v>
      </c>
    </row>
    <row r="1276" spans="1:14">
      <c r="A1276" t="s">
        <v>281</v>
      </c>
      <c r="B1276" t="s">
        <v>1070</v>
      </c>
      <c r="C1276" t="s">
        <v>1016</v>
      </c>
      <c r="D1276" t="s">
        <v>300</v>
      </c>
      <c r="E1276" t="s">
        <v>933</v>
      </c>
      <c r="F1276" s="4">
        <v>0</v>
      </c>
      <c r="G1276" s="4">
        <v>0</v>
      </c>
      <c r="H1276" s="15" t="s">
        <v>825</v>
      </c>
      <c r="I1276" s="15" t="s">
        <v>825</v>
      </c>
      <c r="J1276" s="15" t="s">
        <v>825</v>
      </c>
      <c r="K1276" s="15" t="s">
        <v>825</v>
      </c>
      <c r="L1276" s="15" t="s">
        <v>825</v>
      </c>
      <c r="M1276" s="8">
        <f t="shared" si="19"/>
        <v>0</v>
      </c>
      <c r="N1276" t="str" cm="1">
        <f t="array" ref="N1276">IFERROR(INDEX(Water!$C$4:$C$47,MATCH(C1276,Water!$A$4:$A$47,0),), "")</f>
        <v>Meeting lead standards (Total) (water)</v>
      </c>
    </row>
    <row r="1277" spans="1:14">
      <c r="A1277" t="s">
        <v>281</v>
      </c>
      <c r="B1277" t="s">
        <v>1071</v>
      </c>
      <c r="C1277" t="s">
        <v>1018</v>
      </c>
      <c r="D1277" t="s">
        <v>300</v>
      </c>
      <c r="E1277" t="s">
        <v>933</v>
      </c>
      <c r="F1277" s="4">
        <v>6.6000000000000003E-2</v>
      </c>
      <c r="G1277" s="4">
        <v>0.245</v>
      </c>
      <c r="H1277" s="15" t="s">
        <v>825</v>
      </c>
      <c r="I1277" s="15" t="s">
        <v>825</v>
      </c>
      <c r="J1277" s="15" t="s">
        <v>825</v>
      </c>
      <c r="K1277" s="15" t="s">
        <v>825</v>
      </c>
      <c r="L1277" s="15" t="s">
        <v>825</v>
      </c>
      <c r="M1277" s="8">
        <f t="shared" ref="M1277:M1340" si="20">SUM(G1277)</f>
        <v>0.245</v>
      </c>
      <c r="N1277" t="str" cm="1">
        <f t="array" ref="N1277">IFERROR(INDEX(Water!$C$4:$C$47,MATCH(C1277,Water!$A$4:$A$47,0),), "")</f>
        <v>Enhancing resilience to low probability high consequence events (water)</v>
      </c>
    </row>
    <row r="1278" spans="1:14">
      <c r="A1278" t="s">
        <v>281</v>
      </c>
      <c r="B1278" t="s">
        <v>1072</v>
      </c>
      <c r="C1278" t="s">
        <v>1020</v>
      </c>
      <c r="D1278" t="s">
        <v>300</v>
      </c>
      <c r="E1278" t="s">
        <v>933</v>
      </c>
      <c r="F1278" s="4">
        <v>0</v>
      </c>
      <c r="G1278" s="4">
        <v>0</v>
      </c>
      <c r="H1278" s="15" t="s">
        <v>825</v>
      </c>
      <c r="I1278" s="15" t="s">
        <v>825</v>
      </c>
      <c r="J1278" s="15" t="s">
        <v>825</v>
      </c>
      <c r="K1278" s="15" t="s">
        <v>825</v>
      </c>
      <c r="L1278" s="15" t="s">
        <v>825</v>
      </c>
      <c r="M1278" s="8">
        <f t="shared" si="20"/>
        <v>0</v>
      </c>
      <c r="N1278" t="str" cm="1">
        <f t="array" ref="N1278">IFERROR(INDEX(Water!$C$4:$C$47,MATCH(C1278,Water!$A$4:$A$47,0),), "")</f>
        <v>Security - SEMD (water)</v>
      </c>
    </row>
    <row r="1279" spans="1:14">
      <c r="A1279" t="s">
        <v>281</v>
      </c>
      <c r="B1279" t="s">
        <v>1073</v>
      </c>
      <c r="C1279" t="s">
        <v>1022</v>
      </c>
      <c r="D1279" t="s">
        <v>300</v>
      </c>
      <c r="E1279" t="s">
        <v>933</v>
      </c>
      <c r="F1279" s="4">
        <v>0</v>
      </c>
      <c r="G1279" s="4">
        <v>0</v>
      </c>
      <c r="H1279" s="15" t="s">
        <v>825</v>
      </c>
      <c r="I1279" s="15" t="s">
        <v>825</v>
      </c>
      <c r="J1279" s="15" t="s">
        <v>825</v>
      </c>
      <c r="K1279" s="15" t="s">
        <v>825</v>
      </c>
      <c r="L1279" s="15" t="s">
        <v>825</v>
      </c>
      <c r="M1279" s="8">
        <f t="shared" si="20"/>
        <v>0</v>
      </c>
      <c r="N1279" t="str" cm="1">
        <f t="array" ref="N1279">IFERROR(INDEX(Water!$C$4:$C$47,MATCH(C1279,Water!$A$4:$A$47,0),), "")</f>
        <v>Security - Non-SEMD (water)</v>
      </c>
    </row>
    <row r="1280" spans="1:14">
      <c r="A1280" t="s">
        <v>281</v>
      </c>
      <c r="B1280" t="s">
        <v>1074</v>
      </c>
      <c r="C1280" t="s">
        <v>1024</v>
      </c>
      <c r="D1280" t="s">
        <v>300</v>
      </c>
      <c r="E1280" t="s">
        <v>933</v>
      </c>
      <c r="F1280" s="4">
        <v>0</v>
      </c>
      <c r="G1280" s="4">
        <v>0</v>
      </c>
      <c r="H1280" s="15" t="s">
        <v>825</v>
      </c>
      <c r="I1280" s="15" t="s">
        <v>825</v>
      </c>
      <c r="J1280" s="15" t="s">
        <v>825</v>
      </c>
      <c r="K1280" s="15" t="s">
        <v>825</v>
      </c>
      <c r="L1280" s="15" t="s">
        <v>825</v>
      </c>
      <c r="M1280" s="8">
        <f t="shared" si="20"/>
        <v>0</v>
      </c>
      <c r="N1280" t="str" cm="1">
        <f t="array" ref="N1280">IFERROR(INDEX(Water!$C$4:$C$47,MATCH(C1280,Water!$A$4:$A$47,0),), "")</f>
        <v>N/A</v>
      </c>
    </row>
    <row r="1281" spans="1:14">
      <c r="A1281" t="s">
        <v>281</v>
      </c>
      <c r="B1281" t="s">
        <v>1075</v>
      </c>
      <c r="C1281" t="s">
        <v>1076</v>
      </c>
      <c r="D1281" t="s">
        <v>300</v>
      </c>
      <c r="E1281" t="s">
        <v>933</v>
      </c>
      <c r="F1281" s="4">
        <v>0</v>
      </c>
      <c r="G1281" s="4">
        <v>0</v>
      </c>
      <c r="H1281" s="15" t="s">
        <v>825</v>
      </c>
      <c r="I1281" s="15" t="s">
        <v>825</v>
      </c>
      <c r="J1281" s="15" t="s">
        <v>825</v>
      </c>
      <c r="K1281" s="15" t="s">
        <v>825</v>
      </c>
      <c r="L1281" s="15" t="s">
        <v>825</v>
      </c>
      <c r="M1281" s="8">
        <f t="shared" si="20"/>
        <v>0</v>
      </c>
      <c r="N1281" t="str" cm="1">
        <f t="array" ref="N1281">IFERROR(INDEX(Water!$C$4:$C$47,MATCH(C1281,Water!$A$4:$A$47,0),), "")</f>
        <v/>
      </c>
    </row>
    <row r="1282" spans="1:14">
      <c r="A1282" t="s">
        <v>281</v>
      </c>
      <c r="B1282" t="s">
        <v>1077</v>
      </c>
      <c r="C1282" t="s">
        <v>1078</v>
      </c>
      <c r="D1282" t="s">
        <v>300</v>
      </c>
      <c r="E1282" t="s">
        <v>933</v>
      </c>
      <c r="F1282" s="4">
        <v>0</v>
      </c>
      <c r="G1282" s="4">
        <v>0</v>
      </c>
      <c r="H1282" s="15" t="s">
        <v>825</v>
      </c>
      <c r="I1282" s="15" t="s">
        <v>825</v>
      </c>
      <c r="J1282" s="15" t="s">
        <v>825</v>
      </c>
      <c r="K1282" s="15" t="s">
        <v>825</v>
      </c>
      <c r="L1282" s="15" t="s">
        <v>825</v>
      </c>
      <c r="M1282" s="8">
        <f t="shared" si="20"/>
        <v>0</v>
      </c>
      <c r="N1282" t="str" cm="1">
        <f t="array" ref="N1282">IFERROR(INDEX(Water!$C$4:$C$47,MATCH(C1282,Water!$A$4:$A$47,0),), "")</f>
        <v/>
      </c>
    </row>
    <row r="1283" spans="1:14">
      <c r="A1283" t="s">
        <v>281</v>
      </c>
      <c r="B1283" t="s">
        <v>1079</v>
      </c>
      <c r="C1283" t="s">
        <v>1080</v>
      </c>
      <c r="D1283" t="s">
        <v>300</v>
      </c>
      <c r="E1283" t="s">
        <v>933</v>
      </c>
      <c r="F1283" s="4">
        <v>0</v>
      </c>
      <c r="G1283" s="4">
        <v>0</v>
      </c>
      <c r="H1283" s="15" t="s">
        <v>825</v>
      </c>
      <c r="I1283" s="15" t="s">
        <v>825</v>
      </c>
      <c r="J1283" s="15" t="s">
        <v>825</v>
      </c>
      <c r="K1283" s="15" t="s">
        <v>825</v>
      </c>
      <c r="L1283" s="15" t="s">
        <v>825</v>
      </c>
      <c r="M1283" s="8">
        <f t="shared" si="20"/>
        <v>0</v>
      </c>
      <c r="N1283" t="str" cm="1">
        <f t="array" ref="N1283">IFERROR(INDEX(Water!$C$4:$C$47,MATCH(C1283,Water!$A$4:$A$47,0),), "")</f>
        <v/>
      </c>
    </row>
    <row r="1284" spans="1:14">
      <c r="A1284" t="s">
        <v>281</v>
      </c>
      <c r="B1284" t="s">
        <v>1081</v>
      </c>
      <c r="C1284" t="s">
        <v>1082</v>
      </c>
      <c r="D1284" t="s">
        <v>300</v>
      </c>
      <c r="E1284" t="s">
        <v>933</v>
      </c>
      <c r="F1284" s="4">
        <v>0</v>
      </c>
      <c r="G1284" s="4">
        <v>0</v>
      </c>
      <c r="H1284" s="15" t="s">
        <v>825</v>
      </c>
      <c r="I1284" s="15" t="s">
        <v>825</v>
      </c>
      <c r="J1284" s="15" t="s">
        <v>825</v>
      </c>
      <c r="K1284" s="15" t="s">
        <v>825</v>
      </c>
      <c r="L1284" s="15" t="s">
        <v>825</v>
      </c>
      <c r="M1284" s="8">
        <f t="shared" si="20"/>
        <v>0</v>
      </c>
      <c r="N1284" t="str" cm="1">
        <f t="array" ref="N1284">IFERROR(INDEX(Water!$C$4:$C$47,MATCH(C1284,Water!$A$4:$A$47,0),), "")</f>
        <v/>
      </c>
    </row>
    <row r="1285" spans="1:14">
      <c r="A1285" t="s">
        <v>281</v>
      </c>
      <c r="B1285" t="s">
        <v>1083</v>
      </c>
      <c r="C1285" t="s">
        <v>1084</v>
      </c>
      <c r="D1285" t="s">
        <v>300</v>
      </c>
      <c r="E1285" t="s">
        <v>933</v>
      </c>
      <c r="F1285" s="4">
        <v>0</v>
      </c>
      <c r="G1285" s="4">
        <v>0</v>
      </c>
      <c r="H1285" s="15" t="s">
        <v>825</v>
      </c>
      <c r="I1285" s="15" t="s">
        <v>825</v>
      </c>
      <c r="J1285" s="15" t="s">
        <v>825</v>
      </c>
      <c r="K1285" s="15" t="s">
        <v>825</v>
      </c>
      <c r="L1285" s="15" t="s">
        <v>825</v>
      </c>
      <c r="M1285" s="8">
        <f t="shared" si="20"/>
        <v>0</v>
      </c>
      <c r="N1285" t="str" cm="1">
        <f t="array" ref="N1285">IFERROR(INDEX(Water!$C$4:$C$47,MATCH(C1285,Water!$A$4:$A$47,0),), "")</f>
        <v/>
      </c>
    </row>
    <row r="1286" spans="1:14">
      <c r="A1286" t="s">
        <v>281</v>
      </c>
      <c r="B1286" t="s">
        <v>1085</v>
      </c>
      <c r="C1286" t="s">
        <v>1086</v>
      </c>
      <c r="D1286" t="s">
        <v>300</v>
      </c>
      <c r="E1286" t="s">
        <v>933</v>
      </c>
      <c r="F1286" s="4">
        <v>0</v>
      </c>
      <c r="G1286" s="4">
        <v>0</v>
      </c>
      <c r="H1286" s="15" t="s">
        <v>825</v>
      </c>
      <c r="I1286" s="15" t="s">
        <v>825</v>
      </c>
      <c r="J1286" s="15" t="s">
        <v>825</v>
      </c>
      <c r="K1286" s="15" t="s">
        <v>825</v>
      </c>
      <c r="L1286" s="15" t="s">
        <v>825</v>
      </c>
      <c r="M1286" s="8">
        <f t="shared" si="20"/>
        <v>0</v>
      </c>
      <c r="N1286" t="str" cm="1">
        <f t="array" ref="N1286">IFERROR(INDEX(Water!$C$4:$C$47,MATCH(C1286,Water!$A$4:$A$47,0),), "")</f>
        <v/>
      </c>
    </row>
    <row r="1287" spans="1:14">
      <c r="A1287" t="s">
        <v>281</v>
      </c>
      <c r="B1287" t="s">
        <v>1087</v>
      </c>
      <c r="C1287" t="s">
        <v>1088</v>
      </c>
      <c r="D1287" t="s">
        <v>300</v>
      </c>
      <c r="E1287" t="s">
        <v>933</v>
      </c>
      <c r="F1287" s="4">
        <v>0</v>
      </c>
      <c r="G1287" s="4">
        <v>0</v>
      </c>
      <c r="H1287" s="15" t="s">
        <v>825</v>
      </c>
      <c r="I1287" s="15" t="s">
        <v>825</v>
      </c>
      <c r="J1287" s="15" t="s">
        <v>825</v>
      </c>
      <c r="K1287" s="15" t="s">
        <v>825</v>
      </c>
      <c r="L1287" s="15" t="s">
        <v>825</v>
      </c>
      <c r="M1287" s="8">
        <f t="shared" si="20"/>
        <v>0</v>
      </c>
      <c r="N1287" t="str" cm="1">
        <f t="array" ref="N1287">IFERROR(INDEX(Water!$C$4:$C$47,MATCH(C1287,Water!$A$4:$A$47,0),), "")</f>
        <v/>
      </c>
    </row>
    <row r="1288" spans="1:14">
      <c r="A1288" t="s">
        <v>281</v>
      </c>
      <c r="B1288" t="s">
        <v>1089</v>
      </c>
      <c r="C1288" t="s">
        <v>1090</v>
      </c>
      <c r="D1288" t="s">
        <v>300</v>
      </c>
      <c r="E1288" t="s">
        <v>933</v>
      </c>
      <c r="F1288" s="4">
        <v>0</v>
      </c>
      <c r="G1288" s="4">
        <v>0</v>
      </c>
      <c r="H1288" s="15" t="s">
        <v>825</v>
      </c>
      <c r="I1288" s="15" t="s">
        <v>825</v>
      </c>
      <c r="J1288" s="15" t="s">
        <v>825</v>
      </c>
      <c r="K1288" s="15" t="s">
        <v>825</v>
      </c>
      <c r="L1288" s="15" t="s">
        <v>825</v>
      </c>
      <c r="M1288" s="8">
        <f t="shared" si="20"/>
        <v>0</v>
      </c>
      <c r="N1288" t="str" cm="1">
        <f t="array" ref="N1288">IFERROR(INDEX(Water!$C$4:$C$47,MATCH(C1288,Water!$A$4:$A$47,0),), "")</f>
        <v/>
      </c>
    </row>
    <row r="1289" spans="1:14">
      <c r="A1289" t="s">
        <v>281</v>
      </c>
      <c r="B1289" t="s">
        <v>1091</v>
      </c>
      <c r="C1289" t="s">
        <v>1092</v>
      </c>
      <c r="D1289" t="s">
        <v>300</v>
      </c>
      <c r="E1289" t="s">
        <v>933</v>
      </c>
      <c r="F1289" s="4">
        <v>0</v>
      </c>
      <c r="G1289" s="4">
        <v>0</v>
      </c>
      <c r="H1289" s="15" t="s">
        <v>825</v>
      </c>
      <c r="I1289" s="15" t="s">
        <v>825</v>
      </c>
      <c r="J1289" s="15" t="s">
        <v>825</v>
      </c>
      <c r="K1289" s="15" t="s">
        <v>825</v>
      </c>
      <c r="L1289" s="15" t="s">
        <v>825</v>
      </c>
      <c r="M1289" s="8">
        <f t="shared" si="20"/>
        <v>0</v>
      </c>
      <c r="N1289" t="str" cm="1">
        <f t="array" ref="N1289">IFERROR(INDEX(Water!$C$4:$C$47,MATCH(C1289,Water!$A$4:$A$47,0),), "")</f>
        <v/>
      </c>
    </row>
    <row r="1290" spans="1:14">
      <c r="A1290" t="s">
        <v>281</v>
      </c>
      <c r="B1290" t="s">
        <v>1093</v>
      </c>
      <c r="C1290" t="s">
        <v>1094</v>
      </c>
      <c r="D1290" t="s">
        <v>300</v>
      </c>
      <c r="E1290" t="s">
        <v>933</v>
      </c>
      <c r="F1290" s="4">
        <v>0</v>
      </c>
      <c r="G1290" s="4">
        <v>0</v>
      </c>
      <c r="H1290" s="15" t="s">
        <v>825</v>
      </c>
      <c r="I1290" s="15" t="s">
        <v>825</v>
      </c>
      <c r="J1290" s="15" t="s">
        <v>825</v>
      </c>
      <c r="K1290" s="15" t="s">
        <v>825</v>
      </c>
      <c r="L1290" s="15" t="s">
        <v>825</v>
      </c>
      <c r="M1290" s="8">
        <f t="shared" si="20"/>
        <v>0</v>
      </c>
      <c r="N1290" t="str" cm="1">
        <f t="array" ref="N1290">IFERROR(INDEX(Water!$C$4:$C$47,MATCH(C1290,Water!$A$4:$A$47,0),), "")</f>
        <v/>
      </c>
    </row>
    <row r="1291" spans="1:14">
      <c r="A1291" t="s">
        <v>281</v>
      </c>
      <c r="B1291" t="s">
        <v>1095</v>
      </c>
      <c r="C1291" t="s">
        <v>1096</v>
      </c>
      <c r="D1291" t="s">
        <v>300</v>
      </c>
      <c r="E1291" t="s">
        <v>933</v>
      </c>
      <c r="F1291" s="4">
        <v>0</v>
      </c>
      <c r="G1291" s="4">
        <v>0</v>
      </c>
      <c r="H1291" s="15" t="s">
        <v>825</v>
      </c>
      <c r="I1291" s="15" t="s">
        <v>825</v>
      </c>
      <c r="J1291" s="15" t="s">
        <v>825</v>
      </c>
      <c r="K1291" s="15" t="s">
        <v>825</v>
      </c>
      <c r="L1291" s="15" t="s">
        <v>825</v>
      </c>
      <c r="M1291" s="8">
        <f t="shared" si="20"/>
        <v>0</v>
      </c>
      <c r="N1291" t="str" cm="1">
        <f t="array" ref="N1291">IFERROR(INDEX(Water!$C$4:$C$47,MATCH(C1291,Water!$A$4:$A$47,0),), "")</f>
        <v/>
      </c>
    </row>
    <row r="1292" spans="1:14">
      <c r="A1292" t="s">
        <v>281</v>
      </c>
      <c r="B1292" t="s">
        <v>1097</v>
      </c>
      <c r="C1292" t="s">
        <v>1098</v>
      </c>
      <c r="D1292" t="s">
        <v>300</v>
      </c>
      <c r="E1292" t="s">
        <v>933</v>
      </c>
      <c r="F1292" s="4">
        <v>1.909</v>
      </c>
      <c r="G1292" s="4">
        <v>6.0839999999999996</v>
      </c>
      <c r="H1292" s="15" t="s">
        <v>825</v>
      </c>
      <c r="I1292" s="15" t="s">
        <v>825</v>
      </c>
      <c r="J1292" s="15" t="s">
        <v>825</v>
      </c>
      <c r="K1292" s="15" t="s">
        <v>825</v>
      </c>
      <c r="L1292" s="15" t="s">
        <v>825</v>
      </c>
      <c r="M1292" s="8">
        <f t="shared" si="20"/>
        <v>6.0839999999999996</v>
      </c>
      <c r="N1292" t="str" cm="1">
        <f t="array" ref="N1292">IFERROR(INDEX(Water!$C$4:$C$47,MATCH(C1292,Water!$A$4:$A$47,0),), "")</f>
        <v/>
      </c>
    </row>
    <row r="1293" spans="1:14">
      <c r="A1293" t="s">
        <v>281</v>
      </c>
      <c r="B1293" t="s">
        <v>1099</v>
      </c>
      <c r="C1293" t="s">
        <v>936</v>
      </c>
      <c r="D1293" t="s">
        <v>300</v>
      </c>
      <c r="E1293" t="s">
        <v>933</v>
      </c>
      <c r="F1293" s="4">
        <v>0</v>
      </c>
      <c r="G1293" s="4">
        <v>0</v>
      </c>
      <c r="H1293" s="15">
        <v>0</v>
      </c>
      <c r="I1293" s="15">
        <v>0</v>
      </c>
      <c r="J1293" s="15">
        <v>0</v>
      </c>
      <c r="K1293" s="15">
        <v>0</v>
      </c>
      <c r="L1293" s="15">
        <v>0</v>
      </c>
      <c r="M1293" s="8">
        <f t="shared" si="20"/>
        <v>0</v>
      </c>
      <c r="N1293" t="str" cm="1">
        <f t="array" ref="N1293">IFERROR(INDEX(Water!$C$4:$C$47,MATCH(C1293,Water!$A$4:$A$47,0),), "")</f>
        <v>Ecological improvements at abstractions (water)</v>
      </c>
    </row>
    <row r="1294" spans="1:14">
      <c r="A1294" t="s">
        <v>281</v>
      </c>
      <c r="B1294" t="s">
        <v>1100</v>
      </c>
      <c r="C1294" t="s">
        <v>938</v>
      </c>
      <c r="D1294" t="s">
        <v>300</v>
      </c>
      <c r="E1294" t="s">
        <v>933</v>
      </c>
      <c r="F1294" s="4">
        <v>0</v>
      </c>
      <c r="G1294" s="4">
        <v>0</v>
      </c>
      <c r="H1294" s="15">
        <v>0</v>
      </c>
      <c r="I1294" s="15">
        <v>0</v>
      </c>
      <c r="J1294" s="15">
        <v>0</v>
      </c>
      <c r="K1294" s="15">
        <v>0</v>
      </c>
      <c r="L1294" s="15">
        <v>0</v>
      </c>
      <c r="M1294" s="8">
        <f t="shared" si="20"/>
        <v>0</v>
      </c>
      <c r="N1294" t="str" cm="1">
        <f t="array" ref="N1294">IFERROR(INDEX(Water!$C$4:$C$47,MATCH(C1294,Water!$A$4:$A$47,0),), "")</f>
        <v>Eels Regulations (measures at intakes) (water)</v>
      </c>
    </row>
    <row r="1295" spans="1:14">
      <c r="A1295" t="s">
        <v>281</v>
      </c>
      <c r="B1295" t="s">
        <v>1101</v>
      </c>
      <c r="C1295" t="s">
        <v>940</v>
      </c>
      <c r="D1295" t="s">
        <v>300</v>
      </c>
      <c r="E1295" t="s">
        <v>933</v>
      </c>
      <c r="F1295" s="4">
        <v>0</v>
      </c>
      <c r="G1295" s="4">
        <v>0</v>
      </c>
      <c r="H1295" s="15">
        <v>0</v>
      </c>
      <c r="I1295" s="15">
        <v>0</v>
      </c>
      <c r="J1295" s="15">
        <v>0</v>
      </c>
      <c r="K1295" s="15">
        <v>0</v>
      </c>
      <c r="L1295" s="15">
        <v>0</v>
      </c>
      <c r="M1295" s="8">
        <f t="shared" si="20"/>
        <v>0</v>
      </c>
      <c r="N1295" t="str" cm="1">
        <f t="array" ref="N1295">IFERROR(INDEX(Water!$C$4:$C$47,MATCH(C1295,Water!$A$4:$A$47,0),), "")</f>
        <v>Eels Regulations (measures at intakes) (water)</v>
      </c>
    </row>
    <row r="1296" spans="1:14">
      <c r="A1296" t="s">
        <v>281</v>
      </c>
      <c r="B1296" t="s">
        <v>1102</v>
      </c>
      <c r="C1296" t="s">
        <v>942</v>
      </c>
      <c r="D1296" t="s">
        <v>300</v>
      </c>
      <c r="E1296" t="s">
        <v>933</v>
      </c>
      <c r="F1296" s="4">
        <v>0</v>
      </c>
      <c r="G1296" s="4">
        <v>0</v>
      </c>
      <c r="H1296" s="15">
        <v>0</v>
      </c>
      <c r="I1296" s="15">
        <v>0</v>
      </c>
      <c r="J1296" s="15">
        <v>0</v>
      </c>
      <c r="K1296" s="15">
        <v>0</v>
      </c>
      <c r="L1296" s="15">
        <v>0</v>
      </c>
      <c r="M1296" s="8">
        <f t="shared" si="20"/>
        <v>0</v>
      </c>
      <c r="N1296" t="str" cm="1">
        <f t="array" ref="N1296">IFERROR(INDEX(Water!$C$4:$C$47,MATCH(C1296,Water!$A$4:$A$47,0),), "")</f>
        <v>Invasive Non Native Species (water)</v>
      </c>
    </row>
    <row r="1297" spans="1:14">
      <c r="A1297" t="s">
        <v>281</v>
      </c>
      <c r="B1297" t="s">
        <v>1103</v>
      </c>
      <c r="C1297" t="s">
        <v>944</v>
      </c>
      <c r="D1297" t="s">
        <v>300</v>
      </c>
      <c r="E1297" t="s">
        <v>933</v>
      </c>
      <c r="F1297" s="4">
        <v>0</v>
      </c>
      <c r="G1297" s="4">
        <v>0</v>
      </c>
      <c r="H1297" s="15">
        <v>0</v>
      </c>
      <c r="I1297" s="15">
        <v>0</v>
      </c>
      <c r="J1297" s="15">
        <v>0</v>
      </c>
      <c r="K1297" s="15">
        <v>0</v>
      </c>
      <c r="L1297" s="15">
        <v>0</v>
      </c>
      <c r="M1297" s="8">
        <f t="shared" si="20"/>
        <v>0</v>
      </c>
      <c r="N1297" t="str" cm="1">
        <f t="array" ref="N1297">IFERROR(INDEX(Water!$C$4:$C$47,MATCH(C1297,Water!$A$4:$A$47,0),), "")</f>
        <v>Drinking Water Protected Areas (schemes) (water)</v>
      </c>
    </row>
    <row r="1298" spans="1:14">
      <c r="A1298" t="s">
        <v>281</v>
      </c>
      <c r="B1298" t="s">
        <v>1104</v>
      </c>
      <c r="C1298" t="s">
        <v>946</v>
      </c>
      <c r="D1298" t="s">
        <v>300</v>
      </c>
      <c r="E1298" t="s">
        <v>933</v>
      </c>
      <c r="F1298" s="4">
        <v>0</v>
      </c>
      <c r="G1298" s="4">
        <v>0</v>
      </c>
      <c r="H1298" s="15">
        <v>0</v>
      </c>
      <c r="I1298" s="15">
        <v>0</v>
      </c>
      <c r="J1298" s="15">
        <v>0</v>
      </c>
      <c r="K1298" s="15">
        <v>0</v>
      </c>
      <c r="L1298" s="15">
        <v>0</v>
      </c>
      <c r="M1298" s="8">
        <f t="shared" si="20"/>
        <v>0</v>
      </c>
      <c r="N1298" t="str" cm="1">
        <f t="array" ref="N1298">IFERROR(INDEX(Water!$C$4:$C$47,MATCH(C1298,Water!$A$4:$A$47,0),), "")</f>
        <v>Water Framework Directive measure (water)</v>
      </c>
    </row>
    <row r="1299" spans="1:14">
      <c r="A1299" t="s">
        <v>281</v>
      </c>
      <c r="B1299" t="s">
        <v>1105</v>
      </c>
      <c r="C1299" t="s">
        <v>948</v>
      </c>
      <c r="D1299" t="s">
        <v>300</v>
      </c>
      <c r="E1299" t="s">
        <v>933</v>
      </c>
      <c r="F1299" s="4">
        <v>0</v>
      </c>
      <c r="G1299" s="4">
        <v>0</v>
      </c>
      <c r="H1299" s="15">
        <v>0</v>
      </c>
      <c r="I1299" s="15">
        <v>0</v>
      </c>
      <c r="J1299" s="15">
        <v>0</v>
      </c>
      <c r="K1299" s="15">
        <v>0</v>
      </c>
      <c r="L1299" s="15">
        <v>0</v>
      </c>
      <c r="M1299" s="8">
        <f t="shared" si="20"/>
        <v>0</v>
      </c>
      <c r="N1299" t="str" cm="1">
        <f t="array" ref="N1299">IFERROR(INDEX(Water!$C$4:$C$47,MATCH(C1299,Water!$A$4:$A$47,0),), "")</f>
        <v>Ecological improvements at abstractions (water)</v>
      </c>
    </row>
    <row r="1300" spans="1:14">
      <c r="A1300" t="s">
        <v>281</v>
      </c>
      <c r="B1300" t="s">
        <v>1106</v>
      </c>
      <c r="C1300" t="s">
        <v>950</v>
      </c>
      <c r="D1300" t="s">
        <v>300</v>
      </c>
      <c r="E1300" t="s">
        <v>933</v>
      </c>
      <c r="F1300" s="4">
        <v>0</v>
      </c>
      <c r="G1300" s="4">
        <v>0</v>
      </c>
      <c r="H1300" s="15">
        <v>0</v>
      </c>
      <c r="I1300" s="15">
        <v>0</v>
      </c>
      <c r="J1300" s="15">
        <v>0</v>
      </c>
      <c r="K1300" s="15">
        <v>0</v>
      </c>
      <c r="L1300" s="15">
        <v>0</v>
      </c>
      <c r="M1300" s="8">
        <f t="shared" si="20"/>
        <v>0</v>
      </c>
      <c r="N1300" t="str" cm="1">
        <f t="array" ref="N1300">IFERROR(INDEX(Water!$C$4:$C$47,MATCH(C1300,Water!$A$4:$A$47,0),), "")</f>
        <v>N/A</v>
      </c>
    </row>
    <row r="1301" spans="1:14">
      <c r="A1301" t="s">
        <v>281</v>
      </c>
      <c r="B1301" t="s">
        <v>1107</v>
      </c>
      <c r="C1301" t="s">
        <v>952</v>
      </c>
      <c r="D1301" t="s">
        <v>300</v>
      </c>
      <c r="E1301" t="s">
        <v>933</v>
      </c>
      <c r="F1301" s="4">
        <v>0</v>
      </c>
      <c r="G1301" s="4">
        <v>0</v>
      </c>
      <c r="H1301" s="15">
        <v>0</v>
      </c>
      <c r="I1301" s="15">
        <v>0</v>
      </c>
      <c r="J1301" s="15">
        <v>0</v>
      </c>
      <c r="K1301" s="15">
        <v>0</v>
      </c>
      <c r="L1301" s="15">
        <v>0</v>
      </c>
      <c r="M1301" s="8">
        <f t="shared" si="20"/>
        <v>0</v>
      </c>
      <c r="N1301" t="str" cm="1">
        <f t="array" ref="N1301">IFERROR(INDEX(Water!$C$4:$C$47,MATCH(C1301,Water!$A$4:$A$47,0),), "")</f>
        <v>N/A</v>
      </c>
    </row>
    <row r="1302" spans="1:14">
      <c r="A1302" t="s">
        <v>281</v>
      </c>
      <c r="B1302" t="s">
        <v>1108</v>
      </c>
      <c r="C1302" t="s">
        <v>954</v>
      </c>
      <c r="D1302" t="s">
        <v>300</v>
      </c>
      <c r="E1302" t="s">
        <v>933</v>
      </c>
      <c r="F1302" s="4">
        <v>0</v>
      </c>
      <c r="G1302" s="4">
        <v>0</v>
      </c>
      <c r="H1302" s="15">
        <v>0</v>
      </c>
      <c r="I1302" s="15">
        <v>0</v>
      </c>
      <c r="J1302" s="15">
        <v>0</v>
      </c>
      <c r="K1302" s="15">
        <v>0</v>
      </c>
      <c r="L1302" s="15">
        <v>0</v>
      </c>
      <c r="M1302" s="8">
        <f t="shared" si="20"/>
        <v>0</v>
      </c>
      <c r="N1302" t="str" cm="1">
        <f t="array" ref="N1302">IFERROR(INDEX(Water!$C$4:$C$47,MATCH(C1302,Water!$A$4:$A$47,0),), "")</f>
        <v>Ignore as captured under 'Investigations total'</v>
      </c>
    </row>
    <row r="1303" spans="1:14">
      <c r="A1303" t="s">
        <v>281</v>
      </c>
      <c r="B1303" t="s">
        <v>1109</v>
      </c>
      <c r="C1303" t="s">
        <v>956</v>
      </c>
      <c r="D1303" t="s">
        <v>300</v>
      </c>
      <c r="E1303" t="s">
        <v>933</v>
      </c>
      <c r="F1303" s="4">
        <v>0</v>
      </c>
      <c r="G1303" s="4">
        <v>0</v>
      </c>
      <c r="H1303" s="15">
        <v>0</v>
      </c>
      <c r="I1303" s="15">
        <v>0</v>
      </c>
      <c r="J1303" s="15">
        <v>0</v>
      </c>
      <c r="K1303" s="15">
        <v>0</v>
      </c>
      <c r="L1303" s="15">
        <v>0</v>
      </c>
      <c r="M1303" s="8">
        <f t="shared" si="20"/>
        <v>0</v>
      </c>
      <c r="N1303" t="str" cm="1">
        <f t="array" ref="N1303">IFERROR(INDEX(Water!$C$4:$C$47,MATCH(C1303,Water!$A$4:$A$47,0),), "")</f>
        <v>Ignore as captured under 'Investigations total'</v>
      </c>
    </row>
    <row r="1304" spans="1:14">
      <c r="A1304" t="s">
        <v>281</v>
      </c>
      <c r="B1304" t="s">
        <v>1110</v>
      </c>
      <c r="C1304" t="s">
        <v>958</v>
      </c>
      <c r="D1304" t="s">
        <v>300</v>
      </c>
      <c r="E1304" t="s">
        <v>933</v>
      </c>
      <c r="F1304" s="4">
        <v>0</v>
      </c>
      <c r="G1304" s="4">
        <v>0</v>
      </c>
      <c r="H1304" s="15">
        <v>0</v>
      </c>
      <c r="I1304" s="15">
        <v>0</v>
      </c>
      <c r="J1304" s="15">
        <v>0</v>
      </c>
      <c r="K1304" s="15">
        <v>0</v>
      </c>
      <c r="L1304" s="15">
        <v>0</v>
      </c>
      <c r="M1304" s="8">
        <f t="shared" si="20"/>
        <v>0</v>
      </c>
      <c r="N1304" t="str" cm="1">
        <f t="array" ref="N1304">IFERROR(INDEX(Water!$C$4:$C$47,MATCH(C1304,Water!$A$4:$A$47,0),), "")</f>
        <v>Ignore as captured under 'Investigations total'</v>
      </c>
    </row>
    <row r="1305" spans="1:14">
      <c r="A1305" t="s">
        <v>281</v>
      </c>
      <c r="B1305" t="s">
        <v>1111</v>
      </c>
      <c r="C1305" t="s">
        <v>960</v>
      </c>
      <c r="D1305" t="s">
        <v>300</v>
      </c>
      <c r="E1305" t="s">
        <v>933</v>
      </c>
      <c r="F1305" s="4">
        <v>0</v>
      </c>
      <c r="G1305" s="4">
        <v>0</v>
      </c>
      <c r="H1305" s="15">
        <v>0</v>
      </c>
      <c r="I1305" s="15">
        <v>0</v>
      </c>
      <c r="J1305" s="15">
        <v>0</v>
      </c>
      <c r="K1305" s="15">
        <v>0</v>
      </c>
      <c r="L1305" s="15">
        <v>0</v>
      </c>
      <c r="M1305" s="8">
        <f t="shared" si="20"/>
        <v>0</v>
      </c>
      <c r="N1305" t="str" cm="1">
        <f t="array" ref="N1305">IFERROR(INDEX(Water!$C$4:$C$47,MATCH(C1305,Water!$A$4:$A$47,0),), "")</f>
        <v>Investigations (water)</v>
      </c>
    </row>
    <row r="1306" spans="1:14">
      <c r="A1306" t="s">
        <v>281</v>
      </c>
      <c r="B1306" t="s">
        <v>1112</v>
      </c>
      <c r="C1306" t="s">
        <v>962</v>
      </c>
      <c r="D1306" t="s">
        <v>300</v>
      </c>
      <c r="E1306" t="s">
        <v>933</v>
      </c>
      <c r="F1306" s="4">
        <v>0</v>
      </c>
      <c r="G1306" s="4">
        <v>0</v>
      </c>
      <c r="H1306" s="15">
        <v>0</v>
      </c>
      <c r="I1306" s="15">
        <v>0</v>
      </c>
      <c r="J1306" s="15">
        <v>0</v>
      </c>
      <c r="K1306" s="15">
        <v>0</v>
      </c>
      <c r="L1306" s="15">
        <v>0</v>
      </c>
      <c r="M1306" s="8">
        <f t="shared" si="20"/>
        <v>0</v>
      </c>
      <c r="N1306" t="str" cm="1">
        <f t="array" ref="N1306">IFERROR(INDEX(Water!$C$4:$C$47,MATCH(C1306,Water!$A$4:$A$47,0),), "")</f>
        <v/>
      </c>
    </row>
    <row r="1307" spans="1:14">
      <c r="A1307" t="s">
        <v>281</v>
      </c>
      <c r="B1307" t="s">
        <v>1113</v>
      </c>
      <c r="C1307" t="s">
        <v>964</v>
      </c>
      <c r="D1307" t="s">
        <v>300</v>
      </c>
      <c r="E1307" t="s">
        <v>933</v>
      </c>
      <c r="F1307" s="4">
        <v>0</v>
      </c>
      <c r="G1307" s="4">
        <v>0</v>
      </c>
      <c r="H1307" s="15">
        <v>0</v>
      </c>
      <c r="I1307" s="15">
        <v>0</v>
      </c>
      <c r="J1307" s="15">
        <v>0</v>
      </c>
      <c r="K1307" s="15">
        <v>0</v>
      </c>
      <c r="L1307" s="15">
        <v>0</v>
      </c>
      <c r="M1307" s="8">
        <f t="shared" si="20"/>
        <v>0</v>
      </c>
      <c r="N1307" t="str" cm="1">
        <f t="array" ref="N1307">IFERROR(INDEX(Water!$C$4:$C$47,MATCH(C1307,Water!$A$4:$A$47,0),), "")</f>
        <v>Supply-side improvements delivering benefits in 2020-2025 (water)</v>
      </c>
    </row>
    <row r="1308" spans="1:14">
      <c r="A1308" t="s">
        <v>281</v>
      </c>
      <c r="B1308" t="s">
        <v>1114</v>
      </c>
      <c r="C1308" t="s">
        <v>966</v>
      </c>
      <c r="D1308" t="s">
        <v>300</v>
      </c>
      <c r="E1308" t="s">
        <v>933</v>
      </c>
      <c r="F1308" s="4">
        <v>0</v>
      </c>
      <c r="G1308" s="4">
        <v>0</v>
      </c>
      <c r="H1308" s="15">
        <v>0</v>
      </c>
      <c r="I1308" s="15">
        <v>0</v>
      </c>
      <c r="J1308" s="15">
        <v>0</v>
      </c>
      <c r="K1308" s="15">
        <v>0</v>
      </c>
      <c r="L1308" s="15">
        <v>0</v>
      </c>
      <c r="M1308" s="8">
        <f t="shared" si="20"/>
        <v>0</v>
      </c>
      <c r="N1308" t="str" cm="1">
        <f t="array" ref="N1308">IFERROR(INDEX(Water!$C$4:$C$47,MATCH(C1308,Water!$A$4:$A$47,0),), "")</f>
        <v>Demand-side improvements delivering benefits in 2020-2025 (excl leakage and metering) (water)</v>
      </c>
    </row>
    <row r="1309" spans="1:14">
      <c r="A1309" t="s">
        <v>281</v>
      </c>
      <c r="B1309" t="s">
        <v>1115</v>
      </c>
      <c r="C1309" t="s">
        <v>968</v>
      </c>
      <c r="D1309" t="s">
        <v>300</v>
      </c>
      <c r="E1309" t="s">
        <v>933</v>
      </c>
      <c r="F1309" s="4">
        <v>0</v>
      </c>
      <c r="G1309" s="4">
        <v>0</v>
      </c>
      <c r="H1309" s="15">
        <v>0</v>
      </c>
      <c r="I1309" s="15">
        <v>0</v>
      </c>
      <c r="J1309" s="15">
        <v>0</v>
      </c>
      <c r="K1309" s="15">
        <v>0</v>
      </c>
      <c r="L1309" s="15">
        <v>0</v>
      </c>
      <c r="M1309" s="8">
        <f t="shared" si="20"/>
        <v>0</v>
      </c>
      <c r="N1309" t="str" cm="1">
        <f t="array" ref="N1309">IFERROR(INDEX(Water!$C$4:$C$47,MATCH(C1309,Water!$A$4:$A$47,0),), "")</f>
        <v>Leakage improvements delivering benefits in 2020-2025 (water)</v>
      </c>
    </row>
    <row r="1310" spans="1:14">
      <c r="A1310" t="s">
        <v>281</v>
      </c>
      <c r="B1310" t="s">
        <v>1116</v>
      </c>
      <c r="C1310" t="s">
        <v>970</v>
      </c>
      <c r="D1310" t="s">
        <v>300</v>
      </c>
      <c r="E1310" t="s">
        <v>933</v>
      </c>
      <c r="F1310" s="4">
        <v>0</v>
      </c>
      <c r="G1310" s="4">
        <v>0</v>
      </c>
      <c r="H1310" s="15">
        <v>0</v>
      </c>
      <c r="I1310" s="15">
        <v>0</v>
      </c>
      <c r="J1310" s="15">
        <v>0</v>
      </c>
      <c r="K1310" s="15">
        <v>0</v>
      </c>
      <c r="L1310" s="15">
        <v>0</v>
      </c>
      <c r="M1310" s="8">
        <f t="shared" si="20"/>
        <v>0</v>
      </c>
      <c r="N1310" t="str" cm="1">
        <f t="array" ref="N1310">IFERROR(INDEX(Water!$C$4:$C$47,MATCH(C1310,Water!$A$4:$A$47,0),), "")</f>
        <v>Internal interconnectors delivering benefits in 2020-2025 (water)</v>
      </c>
    </row>
    <row r="1311" spans="1:14">
      <c r="A1311" t="s">
        <v>281</v>
      </c>
      <c r="B1311" t="s">
        <v>1117</v>
      </c>
      <c r="C1311" t="s">
        <v>972</v>
      </c>
      <c r="D1311" t="s">
        <v>300</v>
      </c>
      <c r="E1311" t="s">
        <v>933</v>
      </c>
      <c r="F1311" s="4">
        <v>0</v>
      </c>
      <c r="G1311" s="4">
        <v>0</v>
      </c>
      <c r="H1311" s="15">
        <v>0</v>
      </c>
      <c r="I1311" s="15">
        <v>0</v>
      </c>
      <c r="J1311" s="15">
        <v>0</v>
      </c>
      <c r="K1311" s="15">
        <v>0</v>
      </c>
      <c r="L1311" s="15">
        <v>0</v>
      </c>
      <c r="M1311" s="8">
        <f t="shared" si="20"/>
        <v>0</v>
      </c>
      <c r="N1311" t="str" cm="1">
        <f t="array" ref="N1311">IFERROR(INDEX(Water!$C$4:$C$47,MATCH(C1311,Water!$A$4:$A$47,0),), "")</f>
        <v>Supply demand balance improvements delivering benefits starting from 2026 (water)</v>
      </c>
    </row>
    <row r="1312" spans="1:14">
      <c r="A1312" t="s">
        <v>281</v>
      </c>
      <c r="B1312" t="s">
        <v>1118</v>
      </c>
      <c r="C1312" t="s">
        <v>976</v>
      </c>
      <c r="D1312" t="s">
        <v>300</v>
      </c>
      <c r="E1312" t="s">
        <v>933</v>
      </c>
      <c r="F1312" s="4">
        <v>0</v>
      </c>
      <c r="G1312" s="4">
        <v>0</v>
      </c>
      <c r="H1312" s="15">
        <v>0</v>
      </c>
      <c r="I1312" s="15">
        <v>0</v>
      </c>
      <c r="J1312" s="15">
        <v>0</v>
      </c>
      <c r="K1312" s="15">
        <v>0</v>
      </c>
      <c r="L1312" s="15">
        <v>0</v>
      </c>
      <c r="M1312" s="8">
        <f t="shared" si="20"/>
        <v>0</v>
      </c>
      <c r="N1312" t="str" cm="1">
        <f t="array" ref="N1312">IFERROR(INDEX(Water!$C$4:$C$47,MATCH(C1312,Water!$A$4:$A$47,0),), "")</f>
        <v/>
      </c>
    </row>
    <row r="1313" spans="1:14">
      <c r="A1313" t="s">
        <v>281</v>
      </c>
      <c r="B1313" t="s">
        <v>1119</v>
      </c>
      <c r="C1313" t="s">
        <v>978</v>
      </c>
      <c r="D1313" t="s">
        <v>300</v>
      </c>
      <c r="E1313" t="s">
        <v>933</v>
      </c>
      <c r="F1313" s="4">
        <v>1E-3</v>
      </c>
      <c r="G1313" s="4">
        <v>5.0000000000000001E-3</v>
      </c>
      <c r="H1313" s="15">
        <v>0</v>
      </c>
      <c r="I1313" s="15">
        <v>0</v>
      </c>
      <c r="J1313" s="15">
        <v>0</v>
      </c>
      <c r="K1313" s="15">
        <v>0</v>
      </c>
      <c r="L1313" s="15">
        <v>0</v>
      </c>
      <c r="M1313" s="8">
        <f t="shared" si="20"/>
        <v>5.0000000000000001E-3</v>
      </c>
      <c r="N1313" t="str" cm="1">
        <f t="array" ref="N1313">IFERROR(INDEX(Water!$C$4:$C$47,MATCH(C1313,Water!$A$4:$A$47,0),), "")</f>
        <v>Ignore as captured under 'Total metering expenditure'</v>
      </c>
    </row>
    <row r="1314" spans="1:14">
      <c r="A1314" t="s">
        <v>281</v>
      </c>
      <c r="B1314" t="s">
        <v>1120</v>
      </c>
      <c r="C1314" t="s">
        <v>980</v>
      </c>
      <c r="D1314" t="s">
        <v>300</v>
      </c>
      <c r="E1314" t="s">
        <v>933</v>
      </c>
      <c r="F1314" s="4">
        <v>0.53300000000000003</v>
      </c>
      <c r="G1314" s="4">
        <v>1.8980000000000001</v>
      </c>
      <c r="H1314" s="15">
        <v>0</v>
      </c>
      <c r="I1314" s="15">
        <v>0</v>
      </c>
      <c r="J1314" s="15">
        <v>0</v>
      </c>
      <c r="K1314" s="15">
        <v>0</v>
      </c>
      <c r="L1314" s="15">
        <v>0</v>
      </c>
      <c r="M1314" s="8">
        <f t="shared" si="20"/>
        <v>1.8980000000000001</v>
      </c>
      <c r="N1314" t="str" cm="1">
        <f t="array" ref="N1314">IFERROR(INDEX(Water!$C$4:$C$47,MATCH(C1314,Water!$A$4:$A$47,0),), "")</f>
        <v>Ignore as captured under 'Total metering expenditure'</v>
      </c>
    </row>
    <row r="1315" spans="1:14">
      <c r="A1315" t="s">
        <v>281</v>
      </c>
      <c r="B1315" t="s">
        <v>1121</v>
      </c>
      <c r="C1315" t="s">
        <v>982</v>
      </c>
      <c r="D1315" t="s">
        <v>300</v>
      </c>
      <c r="E1315" t="s">
        <v>933</v>
      </c>
      <c r="F1315" s="4">
        <v>0</v>
      </c>
      <c r="G1315" s="4">
        <v>0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8">
        <f t="shared" si="20"/>
        <v>0</v>
      </c>
      <c r="N1315" t="str" cm="1">
        <f t="array" ref="N1315">IFERROR(INDEX(Water!$C$4:$C$47,MATCH(C1315,Water!$A$4:$A$47,0),), "")</f>
        <v>Ignore as captured under 'Total metering expenditure'</v>
      </c>
    </row>
    <row r="1316" spans="1:14">
      <c r="A1316" t="s">
        <v>281</v>
      </c>
      <c r="B1316" t="s">
        <v>1122</v>
      </c>
      <c r="C1316" t="s">
        <v>984</v>
      </c>
      <c r="D1316" t="s">
        <v>300</v>
      </c>
      <c r="E1316" t="s">
        <v>933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8">
        <f t="shared" si="20"/>
        <v>0</v>
      </c>
      <c r="N1316" t="str" cm="1">
        <f t="array" ref="N1316">IFERROR(INDEX(Water!$C$4:$C$47,MATCH(C1316,Water!$A$4:$A$47,0),), "")</f>
        <v>Ignore as captured under 'Total metering expenditure'</v>
      </c>
    </row>
    <row r="1317" spans="1:14">
      <c r="A1317" t="s">
        <v>281</v>
      </c>
      <c r="B1317" t="s">
        <v>1123</v>
      </c>
      <c r="C1317" t="s">
        <v>986</v>
      </c>
      <c r="D1317" t="s">
        <v>300</v>
      </c>
      <c r="E1317" t="s">
        <v>933</v>
      </c>
      <c r="F1317" s="4">
        <v>0.95699999999999996</v>
      </c>
      <c r="G1317" s="4">
        <v>3.1710000000000003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8">
        <f t="shared" si="20"/>
        <v>3.1710000000000003</v>
      </c>
      <c r="N1317" t="str" cm="1">
        <f t="array" ref="N1317">IFERROR(INDEX(Water!$C$4:$C$47,MATCH(C1317,Water!$A$4:$A$47,0),), "")</f>
        <v>Ignore as captured under 'Total metering expenditure'</v>
      </c>
    </row>
    <row r="1318" spans="1:14">
      <c r="A1318" t="s">
        <v>281</v>
      </c>
      <c r="B1318" t="s">
        <v>1124</v>
      </c>
      <c r="C1318" t="s">
        <v>988</v>
      </c>
      <c r="D1318" t="s">
        <v>300</v>
      </c>
      <c r="E1318" t="s">
        <v>933</v>
      </c>
      <c r="F1318" s="4">
        <v>9.0999999999999998E-2</v>
      </c>
      <c r="G1318" s="4">
        <v>0.96199999999999997</v>
      </c>
      <c r="H1318" s="4">
        <v>0</v>
      </c>
      <c r="I1318" s="4">
        <v>0</v>
      </c>
      <c r="J1318" s="4">
        <v>0</v>
      </c>
      <c r="K1318" s="4">
        <v>0</v>
      </c>
      <c r="L1318" s="4">
        <v>0</v>
      </c>
      <c r="M1318" s="8">
        <f t="shared" si="20"/>
        <v>0.96199999999999997</v>
      </c>
      <c r="N1318" t="str" cm="1">
        <f t="array" ref="N1318">IFERROR(INDEX(Water!$C$4:$C$47,MATCH(C1318,Water!$A$4:$A$47,0),), "")</f>
        <v>Ignore as captured under 'Total metering expenditure'</v>
      </c>
    </row>
    <row r="1319" spans="1:14">
      <c r="A1319" t="s">
        <v>281</v>
      </c>
      <c r="B1319" t="s">
        <v>1125</v>
      </c>
      <c r="C1319" t="s">
        <v>990</v>
      </c>
      <c r="D1319" t="s">
        <v>300</v>
      </c>
      <c r="E1319" t="s">
        <v>933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8">
        <f t="shared" si="20"/>
        <v>0</v>
      </c>
      <c r="N1319" t="str" cm="1">
        <f t="array" ref="N1319">IFERROR(INDEX(Water!$C$4:$C$47,MATCH(C1319,Water!$A$4:$A$47,0),), "")</f>
        <v>Ignore as captured under 'Total metering expenditure'</v>
      </c>
    </row>
    <row r="1320" spans="1:14">
      <c r="A1320" t="s">
        <v>281</v>
      </c>
      <c r="B1320" t="s">
        <v>1126</v>
      </c>
      <c r="C1320" t="s">
        <v>992</v>
      </c>
      <c r="D1320" t="s">
        <v>300</v>
      </c>
      <c r="E1320" t="s">
        <v>933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8">
        <f t="shared" si="20"/>
        <v>0</v>
      </c>
      <c r="N1320" t="str" cm="1">
        <f t="array" ref="N1320">IFERROR(INDEX(Water!$C$4:$C$47,MATCH(C1320,Water!$A$4:$A$47,0),), "")</f>
        <v>Ignore as captured under 'Total metering expenditure'</v>
      </c>
    </row>
    <row r="1321" spans="1:14">
      <c r="A1321" t="s">
        <v>281</v>
      </c>
      <c r="B1321" t="s">
        <v>1127</v>
      </c>
      <c r="C1321" t="s">
        <v>994</v>
      </c>
      <c r="D1321" t="s">
        <v>300</v>
      </c>
      <c r="E1321" t="s">
        <v>933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8">
        <f t="shared" si="20"/>
        <v>0</v>
      </c>
      <c r="N1321" t="str" cm="1">
        <f t="array" ref="N1321">IFERROR(INDEX(Water!$C$4:$C$47,MATCH(C1321,Water!$A$4:$A$47,0),), "")</f>
        <v>Ignore as captured under 'Total metering expenditure'</v>
      </c>
    </row>
    <row r="1322" spans="1:14">
      <c r="A1322" t="s">
        <v>281</v>
      </c>
      <c r="B1322" t="s">
        <v>1128</v>
      </c>
      <c r="C1322" t="s">
        <v>996</v>
      </c>
      <c r="D1322" t="s">
        <v>300</v>
      </c>
      <c r="E1322" t="s">
        <v>933</v>
      </c>
      <c r="F1322" s="4">
        <v>0.13200000000000001</v>
      </c>
      <c r="G1322" s="4">
        <v>1.149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8">
        <f t="shared" si="20"/>
        <v>1.149</v>
      </c>
      <c r="N1322" t="str" cm="1">
        <f t="array" ref="N1322">IFERROR(INDEX(Water!$C$4:$C$47,MATCH(C1322,Water!$A$4:$A$47,0),), "")</f>
        <v>Ignore as captured under 'Total metering expenditure'</v>
      </c>
    </row>
    <row r="1323" spans="1:14">
      <c r="A1323" t="s">
        <v>281</v>
      </c>
      <c r="B1323" t="s">
        <v>1129</v>
      </c>
      <c r="C1323" t="s">
        <v>998</v>
      </c>
      <c r="D1323" t="s">
        <v>300</v>
      </c>
      <c r="E1323" t="s">
        <v>933</v>
      </c>
      <c r="F1323" s="4">
        <v>1.714</v>
      </c>
      <c r="G1323" s="4">
        <v>7.1849999999999996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8">
        <f t="shared" si="20"/>
        <v>7.1849999999999996</v>
      </c>
      <c r="N1323" t="str" cm="1">
        <f t="array" ref="N1323">IFERROR(INDEX(Water!$C$4:$C$47,MATCH(C1323,Water!$A$4:$A$47,0),), "")</f>
        <v>Total metering expenditure  (water)</v>
      </c>
    </row>
    <row r="1324" spans="1:14">
      <c r="A1324" t="s">
        <v>281</v>
      </c>
      <c r="B1324" t="s">
        <v>1130</v>
      </c>
      <c r="C1324" t="s">
        <v>1000</v>
      </c>
      <c r="D1324" t="s">
        <v>300</v>
      </c>
      <c r="E1324" t="s">
        <v>933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8">
        <f t="shared" si="20"/>
        <v>0</v>
      </c>
      <c r="N1324" t="str" cm="1">
        <f t="array" ref="N1324">IFERROR(INDEX(Water!$C$4:$C$47,MATCH(C1324,Water!$A$4:$A$47,0),), "")</f>
        <v>Improvments to taste, odour and colour (water)</v>
      </c>
    </row>
    <row r="1325" spans="1:14">
      <c r="A1325" t="s">
        <v>281</v>
      </c>
      <c r="B1325" t="s">
        <v>1131</v>
      </c>
      <c r="C1325" t="s">
        <v>1002</v>
      </c>
      <c r="D1325" t="s">
        <v>300</v>
      </c>
      <c r="E1325" t="s">
        <v>933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8">
        <f t="shared" si="20"/>
        <v>0</v>
      </c>
      <c r="N1325" t="str" cm="1">
        <f t="array" ref="N1325">IFERROR(INDEX(Water!$C$4:$C$47,MATCH(C1325,Water!$A$4:$A$47,0),), "")</f>
        <v>Improvments to taste, odour and colour (water)</v>
      </c>
    </row>
    <row r="1326" spans="1:14">
      <c r="A1326" t="s">
        <v>281</v>
      </c>
      <c r="B1326" t="s">
        <v>1132</v>
      </c>
      <c r="C1326" t="s">
        <v>1004</v>
      </c>
      <c r="D1326" t="s">
        <v>300</v>
      </c>
      <c r="E1326" t="s">
        <v>933</v>
      </c>
      <c r="F1326" s="4">
        <v>2.0830000000000002</v>
      </c>
      <c r="G1326" s="4">
        <v>0.63700000000000001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8">
        <f t="shared" si="20"/>
        <v>0.63700000000000001</v>
      </c>
      <c r="N1326" t="str" cm="1">
        <f t="array" ref="N1326">IFERROR(INDEX(Water!$C$4:$C$47,MATCH(C1326,Water!$A$4:$A$47,0),), "")</f>
        <v>Addressing raw water deterioration (total) (water)</v>
      </c>
    </row>
    <row r="1327" spans="1:14">
      <c r="A1327" t="s">
        <v>281</v>
      </c>
      <c r="B1327" t="s">
        <v>1133</v>
      </c>
      <c r="C1327" t="s">
        <v>1006</v>
      </c>
      <c r="D1327" t="s">
        <v>300</v>
      </c>
      <c r="E1327" t="s">
        <v>933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8">
        <f t="shared" si="20"/>
        <v>0</v>
      </c>
      <c r="N1327" t="str" cm="1">
        <f t="array" ref="N1327">IFERROR(INDEX(Water!$C$4:$C$47,MATCH(C1327,Water!$A$4:$A$47,0),), "")</f>
        <v>Addressing raw water deterioration (total) (water)</v>
      </c>
    </row>
    <row r="1328" spans="1:14">
      <c r="A1328" t="s">
        <v>281</v>
      </c>
      <c r="B1328" t="s">
        <v>1134</v>
      </c>
      <c r="C1328" t="s">
        <v>1008</v>
      </c>
      <c r="D1328" t="s">
        <v>300</v>
      </c>
      <c r="E1328" t="s">
        <v>933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8">
        <f t="shared" si="20"/>
        <v>0</v>
      </c>
      <c r="N1328" t="str" cm="1">
        <f t="array" ref="N1328">IFERROR(INDEX(Water!$C$4:$C$47,MATCH(C1328,Water!$A$4:$A$47,0),), "")</f>
        <v>Meeting lead standards (Total) (water)</v>
      </c>
    </row>
    <row r="1329" spans="1:14">
      <c r="A1329" t="s">
        <v>281</v>
      </c>
      <c r="B1329" t="s">
        <v>1135</v>
      </c>
      <c r="C1329" t="s">
        <v>1067</v>
      </c>
      <c r="D1329" t="s">
        <v>300</v>
      </c>
      <c r="E1329" t="s">
        <v>933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8">
        <f t="shared" si="20"/>
        <v>0</v>
      </c>
      <c r="N1329" t="str" cm="1">
        <f t="array" ref="N1329">IFERROR(INDEX(Water!$C$4:$C$47,MATCH(C1329,Water!$A$4:$A$47,0),), "")</f>
        <v/>
      </c>
    </row>
    <row r="1330" spans="1:14">
      <c r="A1330" t="s">
        <v>281</v>
      </c>
      <c r="B1330" t="s">
        <v>1136</v>
      </c>
      <c r="C1330" t="s">
        <v>1012</v>
      </c>
      <c r="D1330" t="s">
        <v>300</v>
      </c>
      <c r="E1330" t="s">
        <v>933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8">
        <f t="shared" si="20"/>
        <v>0</v>
      </c>
      <c r="N1330" t="str" cm="1">
        <f t="array" ref="N1330">IFERROR(INDEX(Water!$C$4:$C$47,MATCH(C1330,Water!$A$4:$A$47,0),), "")</f>
        <v>Meeting lead standards (Total) (water)</v>
      </c>
    </row>
    <row r="1331" spans="1:14">
      <c r="A1331" t="s">
        <v>281</v>
      </c>
      <c r="B1331" t="s">
        <v>1137</v>
      </c>
      <c r="C1331" t="s">
        <v>1014</v>
      </c>
      <c r="D1331" t="s">
        <v>300</v>
      </c>
      <c r="E1331" t="s">
        <v>933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8">
        <f t="shared" si="20"/>
        <v>0</v>
      </c>
      <c r="N1331" t="str" cm="1">
        <f t="array" ref="N1331">IFERROR(INDEX(Water!$C$4:$C$47,MATCH(C1331,Water!$A$4:$A$47,0),), "")</f>
        <v>Meeting lead standards (Total) (water)</v>
      </c>
    </row>
    <row r="1332" spans="1:14">
      <c r="A1332" t="s">
        <v>281</v>
      </c>
      <c r="B1332" t="s">
        <v>1138</v>
      </c>
      <c r="C1332" t="s">
        <v>1016</v>
      </c>
      <c r="D1332" t="s">
        <v>300</v>
      </c>
      <c r="E1332" t="s">
        <v>933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8">
        <f t="shared" si="20"/>
        <v>0</v>
      </c>
      <c r="N1332" t="str" cm="1">
        <f t="array" ref="N1332">IFERROR(INDEX(Water!$C$4:$C$47,MATCH(C1332,Water!$A$4:$A$47,0),), "")</f>
        <v>Meeting lead standards (Total) (water)</v>
      </c>
    </row>
    <row r="1333" spans="1:14">
      <c r="A1333" t="s">
        <v>281</v>
      </c>
      <c r="B1333" t="s">
        <v>1139</v>
      </c>
      <c r="C1333" t="s">
        <v>1018</v>
      </c>
      <c r="D1333" t="s">
        <v>300</v>
      </c>
      <c r="E1333" t="s">
        <v>933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8">
        <f t="shared" si="20"/>
        <v>0</v>
      </c>
      <c r="N1333" t="str" cm="1">
        <f t="array" ref="N1333">IFERROR(INDEX(Water!$C$4:$C$47,MATCH(C1333,Water!$A$4:$A$47,0),), "")</f>
        <v>Enhancing resilience to low probability high consequence events (water)</v>
      </c>
    </row>
    <row r="1334" spans="1:14">
      <c r="A1334" t="s">
        <v>281</v>
      </c>
      <c r="B1334" t="s">
        <v>1140</v>
      </c>
      <c r="C1334" t="s">
        <v>1020</v>
      </c>
      <c r="D1334" t="s">
        <v>300</v>
      </c>
      <c r="E1334" t="s">
        <v>933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8">
        <f t="shared" si="20"/>
        <v>0</v>
      </c>
      <c r="N1334" t="str" cm="1">
        <f t="array" ref="N1334">IFERROR(INDEX(Water!$C$4:$C$47,MATCH(C1334,Water!$A$4:$A$47,0),), "")</f>
        <v>Security - SEMD (water)</v>
      </c>
    </row>
    <row r="1335" spans="1:14">
      <c r="A1335" t="s">
        <v>281</v>
      </c>
      <c r="B1335" t="s">
        <v>1141</v>
      </c>
      <c r="C1335" t="s">
        <v>1022</v>
      </c>
      <c r="D1335" t="s">
        <v>300</v>
      </c>
      <c r="E1335" t="s">
        <v>933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8">
        <f t="shared" si="20"/>
        <v>0</v>
      </c>
      <c r="N1335" t="str" cm="1">
        <f t="array" ref="N1335">IFERROR(INDEX(Water!$C$4:$C$47,MATCH(C1335,Water!$A$4:$A$47,0),), "")</f>
        <v>Security - Non-SEMD (water)</v>
      </c>
    </row>
    <row r="1336" spans="1:14">
      <c r="A1336" t="s">
        <v>281</v>
      </c>
      <c r="B1336" t="s">
        <v>1142</v>
      </c>
      <c r="C1336" t="s">
        <v>1024</v>
      </c>
      <c r="D1336" t="s">
        <v>300</v>
      </c>
      <c r="E1336" t="s">
        <v>933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8">
        <f t="shared" si="20"/>
        <v>0</v>
      </c>
      <c r="N1336" t="str" cm="1">
        <f t="array" ref="N1336">IFERROR(INDEX(Water!$C$4:$C$47,MATCH(C1336,Water!$A$4:$A$47,0),), "")</f>
        <v>N/A</v>
      </c>
    </row>
    <row r="1337" spans="1:14">
      <c r="A1337" t="s">
        <v>281</v>
      </c>
      <c r="B1337" t="s">
        <v>1143</v>
      </c>
      <c r="C1337" t="s">
        <v>1076</v>
      </c>
      <c r="D1337" t="s">
        <v>300</v>
      </c>
      <c r="E1337" t="s">
        <v>933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8">
        <f t="shared" si="20"/>
        <v>0</v>
      </c>
      <c r="N1337" t="str" cm="1">
        <f t="array" ref="N1337">IFERROR(INDEX(Water!$C$4:$C$47,MATCH(C1337,Water!$A$4:$A$47,0),), "")</f>
        <v/>
      </c>
    </row>
    <row r="1338" spans="1:14">
      <c r="A1338" t="s">
        <v>281</v>
      </c>
      <c r="B1338" t="s">
        <v>1144</v>
      </c>
      <c r="C1338" t="s">
        <v>1078</v>
      </c>
      <c r="D1338" t="s">
        <v>300</v>
      </c>
      <c r="E1338" t="s">
        <v>933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8">
        <f t="shared" si="20"/>
        <v>0</v>
      </c>
      <c r="N1338" t="str" cm="1">
        <f t="array" ref="N1338">IFERROR(INDEX(Water!$C$4:$C$47,MATCH(C1338,Water!$A$4:$A$47,0),), "")</f>
        <v/>
      </c>
    </row>
    <row r="1339" spans="1:14">
      <c r="A1339" t="s">
        <v>281</v>
      </c>
      <c r="B1339" t="s">
        <v>1145</v>
      </c>
      <c r="C1339" t="s">
        <v>1080</v>
      </c>
      <c r="D1339" t="s">
        <v>300</v>
      </c>
      <c r="E1339" t="s">
        <v>933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8">
        <f t="shared" si="20"/>
        <v>0</v>
      </c>
      <c r="N1339" t="str" cm="1">
        <f t="array" ref="N1339">IFERROR(INDEX(Water!$C$4:$C$47,MATCH(C1339,Water!$A$4:$A$47,0),), "")</f>
        <v/>
      </c>
    </row>
    <row r="1340" spans="1:14">
      <c r="A1340" t="s">
        <v>281</v>
      </c>
      <c r="B1340" t="s">
        <v>1146</v>
      </c>
      <c r="C1340" t="s">
        <v>1082</v>
      </c>
      <c r="D1340" t="s">
        <v>300</v>
      </c>
      <c r="E1340" t="s">
        <v>933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8">
        <f t="shared" si="20"/>
        <v>0</v>
      </c>
      <c r="N1340" t="str" cm="1">
        <f t="array" ref="N1340">IFERROR(INDEX(Water!$C$4:$C$47,MATCH(C1340,Water!$A$4:$A$47,0),), "")</f>
        <v/>
      </c>
    </row>
    <row r="1341" spans="1:14">
      <c r="A1341" t="s">
        <v>281</v>
      </c>
      <c r="B1341" t="s">
        <v>1147</v>
      </c>
      <c r="C1341" t="s">
        <v>1084</v>
      </c>
      <c r="D1341" t="s">
        <v>300</v>
      </c>
      <c r="E1341" t="s">
        <v>933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8">
        <f t="shared" ref="M1341:M1403" si="21">SUM(G1341)</f>
        <v>0</v>
      </c>
      <c r="N1341" t="str" cm="1">
        <f t="array" ref="N1341">IFERROR(INDEX(Water!$C$4:$C$47,MATCH(C1341,Water!$A$4:$A$47,0),), "")</f>
        <v/>
      </c>
    </row>
    <row r="1342" spans="1:14">
      <c r="A1342" t="s">
        <v>281</v>
      </c>
      <c r="B1342" t="s">
        <v>1148</v>
      </c>
      <c r="C1342" t="s">
        <v>1086</v>
      </c>
      <c r="D1342" t="s">
        <v>300</v>
      </c>
      <c r="E1342" t="s">
        <v>933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8">
        <f t="shared" si="21"/>
        <v>0</v>
      </c>
      <c r="N1342" t="str" cm="1">
        <f t="array" ref="N1342">IFERROR(INDEX(Water!$C$4:$C$47,MATCH(C1342,Water!$A$4:$A$47,0),), "")</f>
        <v/>
      </c>
    </row>
    <row r="1343" spans="1:14">
      <c r="A1343" t="s">
        <v>281</v>
      </c>
      <c r="B1343" t="s">
        <v>1149</v>
      </c>
      <c r="C1343" t="s">
        <v>1088</v>
      </c>
      <c r="D1343" t="s">
        <v>300</v>
      </c>
      <c r="E1343" t="s">
        <v>933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8">
        <f t="shared" si="21"/>
        <v>0</v>
      </c>
      <c r="N1343" t="str" cm="1">
        <f t="array" ref="N1343">IFERROR(INDEX(Water!$C$4:$C$47,MATCH(C1343,Water!$A$4:$A$47,0),), "")</f>
        <v/>
      </c>
    </row>
    <row r="1344" spans="1:14">
      <c r="A1344" t="s">
        <v>281</v>
      </c>
      <c r="B1344" t="s">
        <v>1150</v>
      </c>
      <c r="C1344" t="s">
        <v>1090</v>
      </c>
      <c r="D1344" t="s">
        <v>300</v>
      </c>
      <c r="E1344" t="s">
        <v>933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8">
        <f t="shared" si="21"/>
        <v>0</v>
      </c>
      <c r="N1344" t="str" cm="1">
        <f t="array" ref="N1344">IFERROR(INDEX(Water!$C$4:$C$47,MATCH(C1344,Water!$A$4:$A$47,0),), "")</f>
        <v/>
      </c>
    </row>
    <row r="1345" spans="1:14">
      <c r="A1345" t="s">
        <v>281</v>
      </c>
      <c r="B1345" t="s">
        <v>1151</v>
      </c>
      <c r="C1345" t="s">
        <v>1092</v>
      </c>
      <c r="D1345" t="s">
        <v>300</v>
      </c>
      <c r="E1345" t="s">
        <v>933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8">
        <f t="shared" si="21"/>
        <v>0</v>
      </c>
      <c r="N1345" t="str" cm="1">
        <f t="array" ref="N1345">IFERROR(INDEX(Water!$C$4:$C$47,MATCH(C1345,Water!$A$4:$A$47,0),), "")</f>
        <v/>
      </c>
    </row>
    <row r="1346" spans="1:14">
      <c r="A1346" t="s">
        <v>281</v>
      </c>
      <c r="B1346" t="s">
        <v>1152</v>
      </c>
      <c r="C1346" t="s">
        <v>1094</v>
      </c>
      <c r="D1346" t="s">
        <v>300</v>
      </c>
      <c r="E1346" t="s">
        <v>933</v>
      </c>
      <c r="F1346" s="4">
        <v>0</v>
      </c>
      <c r="G1346" s="4">
        <v>0</v>
      </c>
      <c r="H1346" s="4">
        <v>0</v>
      </c>
      <c r="I1346" s="4">
        <v>0</v>
      </c>
      <c r="J1346" s="4">
        <v>0</v>
      </c>
      <c r="K1346" s="4">
        <v>0</v>
      </c>
      <c r="L1346" s="4">
        <v>0</v>
      </c>
      <c r="M1346" s="8">
        <f t="shared" si="21"/>
        <v>0</v>
      </c>
      <c r="N1346" t="str" cm="1">
        <f t="array" ref="N1346">IFERROR(INDEX(Water!$C$4:$C$47,MATCH(C1346,Water!$A$4:$A$47,0),), "")</f>
        <v/>
      </c>
    </row>
    <row r="1347" spans="1:14">
      <c r="A1347" t="s">
        <v>281</v>
      </c>
      <c r="B1347" t="s">
        <v>1153</v>
      </c>
      <c r="C1347" t="s">
        <v>1096</v>
      </c>
      <c r="D1347" t="s">
        <v>300</v>
      </c>
      <c r="E1347" t="s">
        <v>933</v>
      </c>
      <c r="F1347" s="4">
        <v>2.0830000000000002</v>
      </c>
      <c r="G1347" s="4">
        <v>0.63700000000000001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8">
        <f t="shared" si="21"/>
        <v>0.63700000000000001</v>
      </c>
      <c r="N1347" t="str" cm="1">
        <f t="array" ref="N1347">IFERROR(INDEX(Water!$C$4:$C$47,MATCH(C1347,Water!$A$4:$A$47,0),), "")</f>
        <v/>
      </c>
    </row>
    <row r="1348" spans="1:14">
      <c r="A1348" t="s">
        <v>281</v>
      </c>
      <c r="B1348" t="s">
        <v>1154</v>
      </c>
      <c r="C1348" t="s">
        <v>1155</v>
      </c>
      <c r="D1348" t="s">
        <v>300</v>
      </c>
      <c r="E1348" t="s">
        <v>933</v>
      </c>
      <c r="F1348" s="4">
        <v>3.7970000000000002</v>
      </c>
      <c r="G1348" s="4">
        <v>7.8220000000000001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8">
        <f t="shared" si="21"/>
        <v>7.8220000000000001</v>
      </c>
      <c r="N1348" t="str" cm="1">
        <f t="array" ref="N1348">IFERROR(INDEX(Water!$C$4:$C$47,MATCH(C1348,Water!$A$4:$A$47,0),), "")</f>
        <v/>
      </c>
    </row>
    <row r="1349" spans="1:14">
      <c r="A1349" t="s">
        <v>282</v>
      </c>
      <c r="B1349" t="s">
        <v>1030</v>
      </c>
      <c r="C1349" t="s">
        <v>936</v>
      </c>
      <c r="D1349" t="s">
        <v>300</v>
      </c>
      <c r="E1349" t="s">
        <v>933</v>
      </c>
      <c r="F1349" s="4">
        <v>0</v>
      </c>
      <c r="G1349" s="4">
        <v>0</v>
      </c>
      <c r="H1349" s="4" t="s">
        <v>825</v>
      </c>
      <c r="I1349" s="4" t="s">
        <v>825</v>
      </c>
      <c r="J1349" s="4" t="s">
        <v>825</v>
      </c>
      <c r="K1349" s="4" t="s">
        <v>825</v>
      </c>
      <c r="L1349" s="4" t="s">
        <v>825</v>
      </c>
      <c r="M1349" s="8">
        <f t="shared" si="21"/>
        <v>0</v>
      </c>
      <c r="N1349" t="str" cm="1">
        <f t="array" ref="N1349">IFERROR(INDEX(Water!$C$4:$C$47,MATCH(C1349,Water!$A$4:$A$47,0),), "")</f>
        <v>Ecological improvements at abstractions (water)</v>
      </c>
    </row>
    <row r="1350" spans="1:14">
      <c r="A1350" t="s">
        <v>282</v>
      </c>
      <c r="B1350" t="s">
        <v>1031</v>
      </c>
      <c r="C1350" t="s">
        <v>938</v>
      </c>
      <c r="D1350" t="s">
        <v>300</v>
      </c>
      <c r="E1350" t="s">
        <v>933</v>
      </c>
      <c r="F1350" s="4">
        <v>0</v>
      </c>
      <c r="G1350" s="4">
        <v>0</v>
      </c>
      <c r="H1350" s="4" t="s">
        <v>825</v>
      </c>
      <c r="I1350" s="4" t="s">
        <v>825</v>
      </c>
      <c r="J1350" s="4" t="s">
        <v>825</v>
      </c>
      <c r="K1350" s="4" t="s">
        <v>825</v>
      </c>
      <c r="L1350" s="4" t="s">
        <v>825</v>
      </c>
      <c r="M1350" s="8">
        <f t="shared" si="21"/>
        <v>0</v>
      </c>
      <c r="N1350" t="str" cm="1">
        <f t="array" ref="N1350">IFERROR(INDEX(Water!$C$4:$C$47,MATCH(C1350,Water!$A$4:$A$47,0),), "")</f>
        <v>Eels Regulations (measures at intakes) (water)</v>
      </c>
    </row>
    <row r="1351" spans="1:14">
      <c r="A1351" t="s">
        <v>282</v>
      </c>
      <c r="B1351" t="s">
        <v>1032</v>
      </c>
      <c r="C1351" t="s">
        <v>940</v>
      </c>
      <c r="D1351" t="s">
        <v>300</v>
      </c>
      <c r="E1351" t="s">
        <v>933</v>
      </c>
      <c r="F1351" s="4">
        <v>0</v>
      </c>
      <c r="G1351" s="4">
        <v>0</v>
      </c>
      <c r="H1351" s="4" t="s">
        <v>825</v>
      </c>
      <c r="I1351" s="4" t="s">
        <v>825</v>
      </c>
      <c r="J1351" s="4" t="s">
        <v>825</v>
      </c>
      <c r="K1351" s="4" t="s">
        <v>825</v>
      </c>
      <c r="L1351" s="4" t="s">
        <v>825</v>
      </c>
      <c r="M1351" s="8">
        <f t="shared" si="21"/>
        <v>0</v>
      </c>
      <c r="N1351" t="str" cm="1">
        <f t="array" ref="N1351">IFERROR(INDEX(Water!$C$4:$C$47,MATCH(C1351,Water!$A$4:$A$47,0),), "")</f>
        <v>Eels Regulations (measures at intakes) (water)</v>
      </c>
    </row>
    <row r="1352" spans="1:14">
      <c r="A1352" t="s">
        <v>282</v>
      </c>
      <c r="B1352" t="s">
        <v>1033</v>
      </c>
      <c r="C1352" t="s">
        <v>942</v>
      </c>
      <c r="D1352" t="s">
        <v>300</v>
      </c>
      <c r="E1352" t="s">
        <v>933</v>
      </c>
      <c r="F1352" s="4">
        <v>0</v>
      </c>
      <c r="G1352" s="4">
        <v>0</v>
      </c>
      <c r="H1352" s="4" t="s">
        <v>825</v>
      </c>
      <c r="I1352" s="4" t="s">
        <v>825</v>
      </c>
      <c r="J1352" s="4" t="s">
        <v>825</v>
      </c>
      <c r="K1352" s="4" t="s">
        <v>825</v>
      </c>
      <c r="L1352" s="4" t="s">
        <v>825</v>
      </c>
      <c r="M1352" s="8">
        <f t="shared" si="21"/>
        <v>0</v>
      </c>
      <c r="N1352" t="str" cm="1">
        <f t="array" ref="N1352">IFERROR(INDEX(Water!$C$4:$C$47,MATCH(C1352,Water!$A$4:$A$47,0),), "")</f>
        <v>Invasive Non Native Species (water)</v>
      </c>
    </row>
    <row r="1353" spans="1:14">
      <c r="A1353" t="s">
        <v>282</v>
      </c>
      <c r="B1353" t="s">
        <v>1034</v>
      </c>
      <c r="C1353" t="s">
        <v>944</v>
      </c>
      <c r="D1353" t="s">
        <v>300</v>
      </c>
      <c r="E1353" t="s">
        <v>933</v>
      </c>
      <c r="F1353" s="4">
        <v>0</v>
      </c>
      <c r="G1353" s="4">
        <v>0</v>
      </c>
      <c r="H1353" s="4" t="s">
        <v>825</v>
      </c>
      <c r="I1353" s="4" t="s">
        <v>825</v>
      </c>
      <c r="J1353" s="4" t="s">
        <v>825</v>
      </c>
      <c r="K1353" s="4" t="s">
        <v>825</v>
      </c>
      <c r="L1353" s="4" t="s">
        <v>825</v>
      </c>
      <c r="M1353" s="8">
        <f t="shared" si="21"/>
        <v>0</v>
      </c>
      <c r="N1353" t="str" cm="1">
        <f t="array" ref="N1353">IFERROR(INDEX(Water!$C$4:$C$47,MATCH(C1353,Water!$A$4:$A$47,0),), "")</f>
        <v>Drinking Water Protected Areas (schemes) (water)</v>
      </c>
    </row>
    <row r="1354" spans="1:14">
      <c r="A1354" t="s">
        <v>282</v>
      </c>
      <c r="B1354" t="s">
        <v>1035</v>
      </c>
      <c r="C1354" t="s">
        <v>946</v>
      </c>
      <c r="D1354" t="s">
        <v>300</v>
      </c>
      <c r="E1354" t="s">
        <v>933</v>
      </c>
      <c r="F1354" s="4">
        <v>0</v>
      </c>
      <c r="G1354" s="4">
        <v>0</v>
      </c>
      <c r="H1354" s="4" t="s">
        <v>825</v>
      </c>
      <c r="I1354" s="4" t="s">
        <v>825</v>
      </c>
      <c r="J1354" s="4" t="s">
        <v>825</v>
      </c>
      <c r="K1354" s="4" t="s">
        <v>825</v>
      </c>
      <c r="L1354" s="4" t="s">
        <v>825</v>
      </c>
      <c r="M1354" s="8">
        <f t="shared" si="21"/>
        <v>0</v>
      </c>
      <c r="N1354" t="str" cm="1">
        <f t="array" ref="N1354">IFERROR(INDEX(Water!$C$4:$C$47,MATCH(C1354,Water!$A$4:$A$47,0),), "")</f>
        <v>Water Framework Directive measure (water)</v>
      </c>
    </row>
    <row r="1355" spans="1:14">
      <c r="A1355" t="s">
        <v>282</v>
      </c>
      <c r="B1355" t="s">
        <v>1036</v>
      </c>
      <c r="C1355" t="s">
        <v>948</v>
      </c>
      <c r="D1355" t="s">
        <v>300</v>
      </c>
      <c r="E1355" t="s">
        <v>933</v>
      </c>
      <c r="F1355" s="4">
        <v>0</v>
      </c>
      <c r="G1355" s="4">
        <v>0</v>
      </c>
      <c r="H1355" s="4" t="s">
        <v>825</v>
      </c>
      <c r="I1355" s="4" t="s">
        <v>825</v>
      </c>
      <c r="J1355" s="4" t="s">
        <v>825</v>
      </c>
      <c r="K1355" s="4" t="s">
        <v>825</v>
      </c>
      <c r="L1355" s="4" t="s">
        <v>825</v>
      </c>
      <c r="M1355" s="8">
        <f t="shared" si="21"/>
        <v>0</v>
      </c>
      <c r="N1355" t="str" cm="1">
        <f t="array" ref="N1355">IFERROR(INDEX(Water!$C$4:$C$47,MATCH(C1355,Water!$A$4:$A$47,0),), "")</f>
        <v>Ecological improvements at abstractions (water)</v>
      </c>
    </row>
    <row r="1356" spans="1:14">
      <c r="A1356" t="s">
        <v>282</v>
      </c>
      <c r="B1356" t="s">
        <v>1037</v>
      </c>
      <c r="C1356" t="s">
        <v>950</v>
      </c>
      <c r="D1356" t="s">
        <v>300</v>
      </c>
      <c r="E1356" t="s">
        <v>933</v>
      </c>
      <c r="F1356" s="4">
        <v>0</v>
      </c>
      <c r="G1356" s="4">
        <v>0</v>
      </c>
      <c r="H1356" s="4" t="s">
        <v>825</v>
      </c>
      <c r="I1356" s="4" t="s">
        <v>825</v>
      </c>
      <c r="J1356" s="4" t="s">
        <v>825</v>
      </c>
      <c r="K1356" s="4" t="s">
        <v>825</v>
      </c>
      <c r="L1356" s="4" t="s">
        <v>825</v>
      </c>
      <c r="M1356" s="8">
        <f t="shared" si="21"/>
        <v>0</v>
      </c>
      <c r="N1356" t="str" cm="1">
        <f t="array" ref="N1356">IFERROR(INDEX(Water!$C$4:$C$47,MATCH(C1356,Water!$A$4:$A$47,0),), "")</f>
        <v>N/A</v>
      </c>
    </row>
    <row r="1357" spans="1:14">
      <c r="A1357" t="s">
        <v>282</v>
      </c>
      <c r="B1357" t="s">
        <v>1038</v>
      </c>
      <c r="C1357" t="s">
        <v>952</v>
      </c>
      <c r="D1357" t="s">
        <v>300</v>
      </c>
      <c r="E1357" t="s">
        <v>933</v>
      </c>
      <c r="F1357" s="4">
        <v>0</v>
      </c>
      <c r="G1357" s="4">
        <v>0</v>
      </c>
      <c r="H1357" s="4" t="s">
        <v>825</v>
      </c>
      <c r="I1357" s="4" t="s">
        <v>825</v>
      </c>
      <c r="J1357" s="4" t="s">
        <v>825</v>
      </c>
      <c r="K1357" s="4" t="s">
        <v>825</v>
      </c>
      <c r="L1357" s="4" t="s">
        <v>825</v>
      </c>
      <c r="M1357" s="8">
        <f t="shared" si="21"/>
        <v>0</v>
      </c>
      <c r="N1357" t="str" cm="1">
        <f t="array" ref="N1357">IFERROR(INDEX(Water!$C$4:$C$47,MATCH(C1357,Water!$A$4:$A$47,0),), "")</f>
        <v>N/A</v>
      </c>
    </row>
    <row r="1358" spans="1:14">
      <c r="A1358" t="s">
        <v>282</v>
      </c>
      <c r="B1358" t="s">
        <v>1039</v>
      </c>
      <c r="C1358" t="s">
        <v>954</v>
      </c>
      <c r="D1358" t="s">
        <v>300</v>
      </c>
      <c r="E1358" t="s">
        <v>933</v>
      </c>
      <c r="F1358" s="4">
        <v>0</v>
      </c>
      <c r="G1358" s="4">
        <v>0</v>
      </c>
      <c r="H1358" s="4" t="s">
        <v>825</v>
      </c>
      <c r="I1358" s="4" t="s">
        <v>825</v>
      </c>
      <c r="J1358" s="4" t="s">
        <v>825</v>
      </c>
      <c r="K1358" s="4" t="s">
        <v>825</v>
      </c>
      <c r="L1358" s="4" t="s">
        <v>825</v>
      </c>
      <c r="M1358" s="8">
        <f t="shared" si="21"/>
        <v>0</v>
      </c>
      <c r="N1358" t="str" cm="1">
        <f t="array" ref="N1358">IFERROR(INDEX(Water!$C$4:$C$47,MATCH(C1358,Water!$A$4:$A$47,0),), "")</f>
        <v>Ignore as captured under 'Investigations total'</v>
      </c>
    </row>
    <row r="1359" spans="1:14">
      <c r="A1359" t="s">
        <v>282</v>
      </c>
      <c r="B1359" t="s">
        <v>1040</v>
      </c>
      <c r="C1359" t="s">
        <v>956</v>
      </c>
      <c r="D1359" t="s">
        <v>300</v>
      </c>
      <c r="E1359" t="s">
        <v>933</v>
      </c>
      <c r="F1359" s="4">
        <v>0</v>
      </c>
      <c r="G1359" s="4">
        <v>0</v>
      </c>
      <c r="H1359" s="4" t="s">
        <v>825</v>
      </c>
      <c r="I1359" s="4" t="s">
        <v>825</v>
      </c>
      <c r="J1359" s="4" t="s">
        <v>825</v>
      </c>
      <c r="K1359" s="4" t="s">
        <v>825</v>
      </c>
      <c r="L1359" s="4" t="s">
        <v>825</v>
      </c>
      <c r="M1359" s="8">
        <f t="shared" si="21"/>
        <v>0</v>
      </c>
      <c r="N1359" t="str" cm="1">
        <f t="array" ref="N1359">IFERROR(INDEX(Water!$C$4:$C$47,MATCH(C1359,Water!$A$4:$A$47,0),), "")</f>
        <v>Ignore as captured under 'Investigations total'</v>
      </c>
    </row>
    <row r="1360" spans="1:14">
      <c r="A1360" t="s">
        <v>282</v>
      </c>
      <c r="B1360" t="s">
        <v>1041</v>
      </c>
      <c r="C1360" t="s">
        <v>958</v>
      </c>
      <c r="D1360" t="s">
        <v>300</v>
      </c>
      <c r="E1360" t="s">
        <v>933</v>
      </c>
      <c r="F1360" s="4">
        <v>0</v>
      </c>
      <c r="G1360" s="4">
        <v>0</v>
      </c>
      <c r="H1360" s="15" t="s">
        <v>825</v>
      </c>
      <c r="I1360" s="15" t="s">
        <v>825</v>
      </c>
      <c r="J1360" s="15" t="s">
        <v>825</v>
      </c>
      <c r="K1360" s="15" t="s">
        <v>825</v>
      </c>
      <c r="L1360" s="15" t="s">
        <v>825</v>
      </c>
      <c r="M1360" s="8">
        <f t="shared" si="21"/>
        <v>0</v>
      </c>
      <c r="N1360" t="str" cm="1">
        <f t="array" ref="N1360">IFERROR(INDEX(Water!$C$4:$C$47,MATCH(C1360,Water!$A$4:$A$47,0),), "")</f>
        <v>Ignore as captured under 'Investigations total'</v>
      </c>
    </row>
    <row r="1361" spans="1:14">
      <c r="A1361" t="s">
        <v>282</v>
      </c>
      <c r="B1361" t="s">
        <v>1042</v>
      </c>
      <c r="C1361" t="s">
        <v>960</v>
      </c>
      <c r="D1361" t="s">
        <v>300</v>
      </c>
      <c r="E1361" t="s">
        <v>933</v>
      </c>
      <c r="F1361" s="4">
        <v>0</v>
      </c>
      <c r="G1361" s="4">
        <v>0</v>
      </c>
      <c r="H1361" s="15" t="s">
        <v>825</v>
      </c>
      <c r="I1361" s="15" t="s">
        <v>825</v>
      </c>
      <c r="J1361" s="15" t="s">
        <v>825</v>
      </c>
      <c r="K1361" s="15" t="s">
        <v>825</v>
      </c>
      <c r="L1361" s="15" t="s">
        <v>825</v>
      </c>
      <c r="M1361" s="8">
        <f t="shared" si="21"/>
        <v>0</v>
      </c>
      <c r="N1361" t="str" cm="1">
        <f t="array" ref="N1361">IFERROR(INDEX(Water!$C$4:$C$47,MATCH(C1361,Water!$A$4:$A$47,0),), "")</f>
        <v>Investigations (water)</v>
      </c>
    </row>
    <row r="1362" spans="1:14">
      <c r="A1362" t="s">
        <v>282</v>
      </c>
      <c r="B1362" t="s">
        <v>1043</v>
      </c>
      <c r="C1362" t="s">
        <v>962</v>
      </c>
      <c r="D1362" t="s">
        <v>300</v>
      </c>
      <c r="E1362" t="s">
        <v>933</v>
      </c>
      <c r="F1362" s="4">
        <v>0</v>
      </c>
      <c r="G1362" s="4">
        <v>0</v>
      </c>
      <c r="H1362" s="15" t="s">
        <v>825</v>
      </c>
      <c r="I1362" s="15" t="s">
        <v>825</v>
      </c>
      <c r="J1362" s="15" t="s">
        <v>825</v>
      </c>
      <c r="K1362" s="15" t="s">
        <v>825</v>
      </c>
      <c r="L1362" s="15" t="s">
        <v>825</v>
      </c>
      <c r="M1362" s="8">
        <f t="shared" si="21"/>
        <v>0</v>
      </c>
      <c r="N1362" t="str" cm="1">
        <f t="array" ref="N1362">IFERROR(INDEX(Water!$C$4:$C$47,MATCH(C1362,Water!$A$4:$A$47,0),), "")</f>
        <v/>
      </c>
    </row>
    <row r="1363" spans="1:14">
      <c r="A1363" t="s">
        <v>282</v>
      </c>
      <c r="B1363" t="s">
        <v>1044</v>
      </c>
      <c r="C1363" t="s">
        <v>964</v>
      </c>
      <c r="D1363" t="s">
        <v>300</v>
      </c>
      <c r="E1363" t="s">
        <v>933</v>
      </c>
      <c r="F1363" s="4">
        <v>0</v>
      </c>
      <c r="G1363" s="4">
        <v>0</v>
      </c>
      <c r="H1363" s="15" t="s">
        <v>825</v>
      </c>
      <c r="I1363" s="15" t="s">
        <v>825</v>
      </c>
      <c r="J1363" s="15" t="s">
        <v>825</v>
      </c>
      <c r="K1363" s="15" t="s">
        <v>825</v>
      </c>
      <c r="L1363" s="15" t="s">
        <v>825</v>
      </c>
      <c r="M1363" s="8">
        <f t="shared" si="21"/>
        <v>0</v>
      </c>
      <c r="N1363" t="str" cm="1">
        <f t="array" ref="N1363">IFERROR(INDEX(Water!$C$4:$C$47,MATCH(C1363,Water!$A$4:$A$47,0),), "")</f>
        <v>Supply-side improvements delivering benefits in 2020-2025 (water)</v>
      </c>
    </row>
    <row r="1364" spans="1:14">
      <c r="A1364" t="s">
        <v>282</v>
      </c>
      <c r="B1364" t="s">
        <v>1045</v>
      </c>
      <c r="C1364" t="s">
        <v>966</v>
      </c>
      <c r="D1364" t="s">
        <v>300</v>
      </c>
      <c r="E1364" t="s">
        <v>933</v>
      </c>
      <c r="F1364" s="4">
        <v>0</v>
      </c>
      <c r="G1364" s="4">
        <v>0</v>
      </c>
      <c r="H1364" s="15" t="s">
        <v>825</v>
      </c>
      <c r="I1364" s="15" t="s">
        <v>825</v>
      </c>
      <c r="J1364" s="15" t="s">
        <v>825</v>
      </c>
      <c r="K1364" s="15" t="s">
        <v>825</v>
      </c>
      <c r="L1364" s="15" t="s">
        <v>825</v>
      </c>
      <c r="M1364" s="8">
        <f t="shared" si="21"/>
        <v>0</v>
      </c>
      <c r="N1364" t="str" cm="1">
        <f t="array" ref="N1364">IFERROR(INDEX(Water!$C$4:$C$47,MATCH(C1364,Water!$A$4:$A$47,0),), "")</f>
        <v>Demand-side improvements delivering benefits in 2020-2025 (excl leakage and metering) (water)</v>
      </c>
    </row>
    <row r="1365" spans="1:14">
      <c r="A1365" t="s">
        <v>282</v>
      </c>
      <c r="B1365" t="s">
        <v>1046</v>
      </c>
      <c r="C1365" t="s">
        <v>968</v>
      </c>
      <c r="D1365" t="s">
        <v>300</v>
      </c>
      <c r="E1365" t="s">
        <v>933</v>
      </c>
      <c r="F1365" s="4">
        <v>0</v>
      </c>
      <c r="G1365" s="4">
        <v>0</v>
      </c>
      <c r="H1365" s="15" t="s">
        <v>825</v>
      </c>
      <c r="I1365" s="15" t="s">
        <v>825</v>
      </c>
      <c r="J1365" s="15" t="s">
        <v>825</v>
      </c>
      <c r="K1365" s="15" t="s">
        <v>825</v>
      </c>
      <c r="L1365" s="15" t="s">
        <v>825</v>
      </c>
      <c r="M1365" s="8">
        <f t="shared" si="21"/>
        <v>0</v>
      </c>
      <c r="N1365" t="str" cm="1">
        <f t="array" ref="N1365">IFERROR(INDEX(Water!$C$4:$C$47,MATCH(C1365,Water!$A$4:$A$47,0),), "")</f>
        <v>Leakage improvements delivering benefits in 2020-2025 (water)</v>
      </c>
    </row>
    <row r="1366" spans="1:14">
      <c r="A1366" t="s">
        <v>282</v>
      </c>
      <c r="B1366" t="s">
        <v>1047</v>
      </c>
      <c r="C1366" t="s">
        <v>970</v>
      </c>
      <c r="D1366" t="s">
        <v>300</v>
      </c>
      <c r="E1366" t="s">
        <v>933</v>
      </c>
      <c r="F1366" s="4">
        <v>0</v>
      </c>
      <c r="G1366" s="4">
        <v>0</v>
      </c>
      <c r="H1366" s="15" t="s">
        <v>825</v>
      </c>
      <c r="I1366" s="15" t="s">
        <v>825</v>
      </c>
      <c r="J1366" s="15" t="s">
        <v>825</v>
      </c>
      <c r="K1366" s="15" t="s">
        <v>825</v>
      </c>
      <c r="L1366" s="15" t="s">
        <v>825</v>
      </c>
      <c r="M1366" s="8">
        <f t="shared" si="21"/>
        <v>0</v>
      </c>
      <c r="N1366" t="str" cm="1">
        <f t="array" ref="N1366">IFERROR(INDEX(Water!$C$4:$C$47,MATCH(C1366,Water!$A$4:$A$47,0),), "")</f>
        <v>Internal interconnectors delivering benefits in 2020-2025 (water)</v>
      </c>
    </row>
    <row r="1367" spans="1:14">
      <c r="A1367" t="s">
        <v>282</v>
      </c>
      <c r="B1367" t="s">
        <v>1048</v>
      </c>
      <c r="C1367" t="s">
        <v>972</v>
      </c>
      <c r="D1367" t="s">
        <v>300</v>
      </c>
      <c r="E1367" t="s">
        <v>933</v>
      </c>
      <c r="F1367" s="4">
        <v>0</v>
      </c>
      <c r="G1367" s="4">
        <v>0</v>
      </c>
      <c r="H1367" s="15" t="s">
        <v>825</v>
      </c>
      <c r="I1367" s="15" t="s">
        <v>825</v>
      </c>
      <c r="J1367" s="15" t="s">
        <v>825</v>
      </c>
      <c r="K1367" s="15" t="s">
        <v>825</v>
      </c>
      <c r="L1367" s="15" t="s">
        <v>825</v>
      </c>
      <c r="M1367" s="8">
        <f t="shared" si="21"/>
        <v>0</v>
      </c>
      <c r="N1367" t="str" cm="1">
        <f t="array" ref="N1367">IFERROR(INDEX(Water!$C$4:$C$47,MATCH(C1367,Water!$A$4:$A$47,0),), "")</f>
        <v>Supply demand balance improvements delivering benefits starting from 2026 (water)</v>
      </c>
    </row>
    <row r="1368" spans="1:14">
      <c r="A1368" t="s">
        <v>282</v>
      </c>
      <c r="B1368" t="s">
        <v>1049</v>
      </c>
      <c r="C1368" t="s">
        <v>976</v>
      </c>
      <c r="D1368" t="s">
        <v>300</v>
      </c>
      <c r="E1368" t="s">
        <v>933</v>
      </c>
      <c r="F1368" s="4">
        <v>0</v>
      </c>
      <c r="G1368" s="4">
        <v>0</v>
      </c>
      <c r="H1368" s="15" t="s">
        <v>825</v>
      </c>
      <c r="I1368" s="15" t="s">
        <v>825</v>
      </c>
      <c r="J1368" s="15" t="s">
        <v>825</v>
      </c>
      <c r="K1368" s="15" t="s">
        <v>825</v>
      </c>
      <c r="L1368" s="15" t="s">
        <v>825</v>
      </c>
      <c r="M1368" s="8">
        <f t="shared" si="21"/>
        <v>0</v>
      </c>
      <c r="N1368" t="str" cm="1">
        <f t="array" ref="N1368">IFERROR(INDEX(Water!$C$4:$C$47,MATCH(C1368,Water!$A$4:$A$47,0),), "")</f>
        <v/>
      </c>
    </row>
    <row r="1369" spans="1:14">
      <c r="A1369" t="s">
        <v>282</v>
      </c>
      <c r="B1369" t="s">
        <v>1050</v>
      </c>
      <c r="C1369" t="s">
        <v>978</v>
      </c>
      <c r="D1369" t="s">
        <v>300</v>
      </c>
      <c r="E1369" t="s">
        <v>933</v>
      </c>
      <c r="F1369" s="4">
        <v>0</v>
      </c>
      <c r="G1369" s="4">
        <v>0</v>
      </c>
      <c r="H1369" s="15" t="s">
        <v>825</v>
      </c>
      <c r="I1369" s="15" t="s">
        <v>825</v>
      </c>
      <c r="J1369" s="15" t="s">
        <v>825</v>
      </c>
      <c r="K1369" s="15" t="s">
        <v>825</v>
      </c>
      <c r="L1369" s="15" t="s">
        <v>825</v>
      </c>
      <c r="M1369" s="8">
        <f t="shared" si="21"/>
        <v>0</v>
      </c>
      <c r="N1369" t="str" cm="1">
        <f t="array" ref="N1369">IFERROR(INDEX(Water!$C$4:$C$47,MATCH(C1369,Water!$A$4:$A$47,0),), "")</f>
        <v>Ignore as captured under 'Total metering expenditure'</v>
      </c>
    </row>
    <row r="1370" spans="1:14">
      <c r="A1370" t="s">
        <v>282</v>
      </c>
      <c r="B1370" t="s">
        <v>1051</v>
      </c>
      <c r="C1370" t="s">
        <v>980</v>
      </c>
      <c r="D1370" t="s">
        <v>300</v>
      </c>
      <c r="E1370" t="s">
        <v>933</v>
      </c>
      <c r="F1370" s="4">
        <v>0</v>
      </c>
      <c r="G1370" s="4">
        <v>0</v>
      </c>
      <c r="H1370" s="15" t="s">
        <v>825</v>
      </c>
      <c r="I1370" s="15" t="s">
        <v>825</v>
      </c>
      <c r="J1370" s="15" t="s">
        <v>825</v>
      </c>
      <c r="K1370" s="15" t="s">
        <v>825</v>
      </c>
      <c r="L1370" s="15" t="s">
        <v>825</v>
      </c>
      <c r="M1370" s="8">
        <f t="shared" si="21"/>
        <v>0</v>
      </c>
      <c r="N1370" t="str" cm="1">
        <f t="array" ref="N1370">IFERROR(INDEX(Water!$C$4:$C$47,MATCH(C1370,Water!$A$4:$A$47,0),), "")</f>
        <v>Ignore as captured under 'Total metering expenditure'</v>
      </c>
    </row>
    <row r="1371" spans="1:14">
      <c r="A1371" t="s">
        <v>282</v>
      </c>
      <c r="B1371" t="s">
        <v>1052</v>
      </c>
      <c r="C1371" t="s">
        <v>982</v>
      </c>
      <c r="D1371" t="s">
        <v>300</v>
      </c>
      <c r="E1371" t="s">
        <v>933</v>
      </c>
      <c r="F1371" s="4">
        <v>0</v>
      </c>
      <c r="G1371" s="4">
        <v>0</v>
      </c>
      <c r="H1371" s="15" t="s">
        <v>825</v>
      </c>
      <c r="I1371" s="15" t="s">
        <v>825</v>
      </c>
      <c r="J1371" s="15" t="s">
        <v>825</v>
      </c>
      <c r="K1371" s="15" t="s">
        <v>825</v>
      </c>
      <c r="L1371" s="15" t="s">
        <v>825</v>
      </c>
      <c r="M1371" s="8">
        <f t="shared" si="21"/>
        <v>0</v>
      </c>
      <c r="N1371" t="str" cm="1">
        <f t="array" ref="N1371">IFERROR(INDEX(Water!$C$4:$C$47,MATCH(C1371,Water!$A$4:$A$47,0),), "")</f>
        <v>Ignore as captured under 'Total metering expenditure'</v>
      </c>
    </row>
    <row r="1372" spans="1:14">
      <c r="A1372" t="s">
        <v>282</v>
      </c>
      <c r="B1372" t="s">
        <v>1053</v>
      </c>
      <c r="C1372" t="s">
        <v>984</v>
      </c>
      <c r="D1372" t="s">
        <v>300</v>
      </c>
      <c r="E1372" t="s">
        <v>933</v>
      </c>
      <c r="F1372" s="4">
        <v>0</v>
      </c>
      <c r="G1372" s="4">
        <v>0</v>
      </c>
      <c r="H1372" s="15" t="s">
        <v>825</v>
      </c>
      <c r="I1372" s="15" t="s">
        <v>825</v>
      </c>
      <c r="J1372" s="15" t="s">
        <v>825</v>
      </c>
      <c r="K1372" s="15" t="s">
        <v>825</v>
      </c>
      <c r="L1372" s="15" t="s">
        <v>825</v>
      </c>
      <c r="M1372" s="8">
        <f t="shared" si="21"/>
        <v>0</v>
      </c>
      <c r="N1372" t="str" cm="1">
        <f t="array" ref="N1372">IFERROR(INDEX(Water!$C$4:$C$47,MATCH(C1372,Water!$A$4:$A$47,0),), "")</f>
        <v>Ignore as captured under 'Total metering expenditure'</v>
      </c>
    </row>
    <row r="1373" spans="1:14">
      <c r="A1373" t="s">
        <v>282</v>
      </c>
      <c r="B1373" t="s">
        <v>1054</v>
      </c>
      <c r="C1373" t="s">
        <v>986</v>
      </c>
      <c r="D1373" t="s">
        <v>300</v>
      </c>
      <c r="E1373" t="s">
        <v>933</v>
      </c>
      <c r="F1373" s="4">
        <v>0</v>
      </c>
      <c r="G1373" s="4">
        <v>0</v>
      </c>
      <c r="H1373" s="15" t="s">
        <v>825</v>
      </c>
      <c r="I1373" s="15" t="s">
        <v>825</v>
      </c>
      <c r="J1373" s="15" t="s">
        <v>825</v>
      </c>
      <c r="K1373" s="15" t="s">
        <v>825</v>
      </c>
      <c r="L1373" s="15" t="s">
        <v>825</v>
      </c>
      <c r="M1373" s="8">
        <f t="shared" si="21"/>
        <v>0</v>
      </c>
      <c r="N1373" t="str" cm="1">
        <f t="array" ref="N1373">IFERROR(INDEX(Water!$C$4:$C$47,MATCH(C1373,Water!$A$4:$A$47,0),), "")</f>
        <v>Ignore as captured under 'Total metering expenditure'</v>
      </c>
    </row>
    <row r="1374" spans="1:14">
      <c r="A1374" t="s">
        <v>282</v>
      </c>
      <c r="B1374" t="s">
        <v>1055</v>
      </c>
      <c r="C1374" t="s">
        <v>988</v>
      </c>
      <c r="D1374" t="s">
        <v>300</v>
      </c>
      <c r="E1374" t="s">
        <v>933</v>
      </c>
      <c r="F1374" s="4">
        <v>0</v>
      </c>
      <c r="G1374" s="4">
        <v>0</v>
      </c>
      <c r="H1374" s="15" t="s">
        <v>825</v>
      </c>
      <c r="I1374" s="15" t="s">
        <v>825</v>
      </c>
      <c r="J1374" s="15" t="s">
        <v>825</v>
      </c>
      <c r="K1374" s="15" t="s">
        <v>825</v>
      </c>
      <c r="L1374" s="15" t="s">
        <v>825</v>
      </c>
      <c r="M1374" s="8">
        <f t="shared" si="21"/>
        <v>0</v>
      </c>
      <c r="N1374" t="str" cm="1">
        <f t="array" ref="N1374">IFERROR(INDEX(Water!$C$4:$C$47,MATCH(C1374,Water!$A$4:$A$47,0),), "")</f>
        <v>Ignore as captured under 'Total metering expenditure'</v>
      </c>
    </row>
    <row r="1375" spans="1:14">
      <c r="A1375" t="s">
        <v>282</v>
      </c>
      <c r="B1375" t="s">
        <v>1056</v>
      </c>
      <c r="C1375" t="s">
        <v>990</v>
      </c>
      <c r="D1375" t="s">
        <v>300</v>
      </c>
      <c r="E1375" t="s">
        <v>933</v>
      </c>
      <c r="F1375" s="4">
        <v>0</v>
      </c>
      <c r="G1375" s="4">
        <v>0</v>
      </c>
      <c r="H1375" s="15" t="s">
        <v>825</v>
      </c>
      <c r="I1375" s="15" t="s">
        <v>825</v>
      </c>
      <c r="J1375" s="15" t="s">
        <v>825</v>
      </c>
      <c r="K1375" s="15" t="s">
        <v>825</v>
      </c>
      <c r="L1375" s="15" t="s">
        <v>825</v>
      </c>
      <c r="M1375" s="8">
        <f t="shared" si="21"/>
        <v>0</v>
      </c>
      <c r="N1375" t="str" cm="1">
        <f t="array" ref="N1375">IFERROR(INDEX(Water!$C$4:$C$47,MATCH(C1375,Water!$A$4:$A$47,0),), "")</f>
        <v>Ignore as captured under 'Total metering expenditure'</v>
      </c>
    </row>
    <row r="1376" spans="1:14">
      <c r="A1376" t="s">
        <v>282</v>
      </c>
      <c r="B1376" t="s">
        <v>1057</v>
      </c>
      <c r="C1376" t="s">
        <v>992</v>
      </c>
      <c r="D1376" t="s">
        <v>300</v>
      </c>
      <c r="E1376" t="s">
        <v>933</v>
      </c>
      <c r="F1376" s="4">
        <v>0</v>
      </c>
      <c r="G1376" s="4">
        <v>0</v>
      </c>
      <c r="H1376" s="15" t="s">
        <v>825</v>
      </c>
      <c r="I1376" s="15" t="s">
        <v>825</v>
      </c>
      <c r="J1376" s="15" t="s">
        <v>825</v>
      </c>
      <c r="K1376" s="15" t="s">
        <v>825</v>
      </c>
      <c r="L1376" s="15" t="s">
        <v>825</v>
      </c>
      <c r="M1376" s="8">
        <f t="shared" si="21"/>
        <v>0</v>
      </c>
      <c r="N1376" t="str" cm="1">
        <f t="array" ref="N1376">IFERROR(INDEX(Water!$C$4:$C$47,MATCH(C1376,Water!$A$4:$A$47,0),), "")</f>
        <v>Ignore as captured under 'Total metering expenditure'</v>
      </c>
    </row>
    <row r="1377" spans="1:14">
      <c r="A1377" t="s">
        <v>282</v>
      </c>
      <c r="B1377" t="s">
        <v>1058</v>
      </c>
      <c r="C1377" t="s">
        <v>994</v>
      </c>
      <c r="D1377" t="s">
        <v>300</v>
      </c>
      <c r="E1377" t="s">
        <v>933</v>
      </c>
      <c r="F1377" s="4">
        <v>0</v>
      </c>
      <c r="G1377" s="4">
        <v>0</v>
      </c>
      <c r="H1377" s="15" t="s">
        <v>825</v>
      </c>
      <c r="I1377" s="15" t="s">
        <v>825</v>
      </c>
      <c r="J1377" s="15" t="s">
        <v>825</v>
      </c>
      <c r="K1377" s="15" t="s">
        <v>825</v>
      </c>
      <c r="L1377" s="15" t="s">
        <v>825</v>
      </c>
      <c r="M1377" s="8">
        <f t="shared" si="21"/>
        <v>0</v>
      </c>
      <c r="N1377" t="str" cm="1">
        <f t="array" ref="N1377">IFERROR(INDEX(Water!$C$4:$C$47,MATCH(C1377,Water!$A$4:$A$47,0),), "")</f>
        <v>Ignore as captured under 'Total metering expenditure'</v>
      </c>
    </row>
    <row r="1378" spans="1:14">
      <c r="A1378" t="s">
        <v>282</v>
      </c>
      <c r="B1378" t="s">
        <v>1059</v>
      </c>
      <c r="C1378" t="s">
        <v>996</v>
      </c>
      <c r="D1378" t="s">
        <v>300</v>
      </c>
      <c r="E1378" t="s">
        <v>933</v>
      </c>
      <c r="F1378" s="4">
        <v>0</v>
      </c>
      <c r="G1378" s="4">
        <v>0</v>
      </c>
      <c r="H1378" s="15" t="s">
        <v>825</v>
      </c>
      <c r="I1378" s="15" t="s">
        <v>825</v>
      </c>
      <c r="J1378" s="15" t="s">
        <v>825</v>
      </c>
      <c r="K1378" s="15" t="s">
        <v>825</v>
      </c>
      <c r="L1378" s="15" t="s">
        <v>825</v>
      </c>
      <c r="M1378" s="8">
        <f t="shared" si="21"/>
        <v>0</v>
      </c>
      <c r="N1378" t="str" cm="1">
        <f t="array" ref="N1378">IFERROR(INDEX(Water!$C$4:$C$47,MATCH(C1378,Water!$A$4:$A$47,0),), "")</f>
        <v>Ignore as captured under 'Total metering expenditure'</v>
      </c>
    </row>
    <row r="1379" spans="1:14">
      <c r="A1379" t="s">
        <v>282</v>
      </c>
      <c r="B1379" t="s">
        <v>1060</v>
      </c>
      <c r="C1379" t="s">
        <v>998</v>
      </c>
      <c r="D1379" t="s">
        <v>300</v>
      </c>
      <c r="E1379" t="s">
        <v>933</v>
      </c>
      <c r="F1379" s="4">
        <v>0</v>
      </c>
      <c r="G1379" s="4">
        <v>0</v>
      </c>
      <c r="H1379" s="15" t="s">
        <v>825</v>
      </c>
      <c r="I1379" s="15" t="s">
        <v>825</v>
      </c>
      <c r="J1379" s="15" t="s">
        <v>825</v>
      </c>
      <c r="K1379" s="15" t="s">
        <v>825</v>
      </c>
      <c r="L1379" s="15" t="s">
        <v>825</v>
      </c>
      <c r="M1379" s="8">
        <f t="shared" si="21"/>
        <v>0</v>
      </c>
      <c r="N1379" t="str" cm="1">
        <f t="array" ref="N1379">IFERROR(INDEX(Water!$C$4:$C$47,MATCH(C1379,Water!$A$4:$A$47,0),), "")</f>
        <v>Total metering expenditure  (water)</v>
      </c>
    </row>
    <row r="1380" spans="1:14">
      <c r="A1380" t="s">
        <v>282</v>
      </c>
      <c r="B1380" t="s">
        <v>1061</v>
      </c>
      <c r="C1380" t="s">
        <v>1000</v>
      </c>
      <c r="D1380" t="s">
        <v>300</v>
      </c>
      <c r="E1380" t="s">
        <v>933</v>
      </c>
      <c r="F1380" s="4">
        <v>0</v>
      </c>
      <c r="G1380" s="4">
        <v>0</v>
      </c>
      <c r="H1380" s="15" t="s">
        <v>825</v>
      </c>
      <c r="I1380" s="15" t="s">
        <v>825</v>
      </c>
      <c r="J1380" s="15" t="s">
        <v>825</v>
      </c>
      <c r="K1380" s="15" t="s">
        <v>825</v>
      </c>
      <c r="L1380" s="15" t="s">
        <v>825</v>
      </c>
      <c r="M1380" s="8">
        <f t="shared" si="21"/>
        <v>0</v>
      </c>
      <c r="N1380" t="str" cm="1">
        <f t="array" ref="N1380">IFERROR(INDEX(Water!$C$4:$C$47,MATCH(C1380,Water!$A$4:$A$47,0),), "")</f>
        <v>Improvments to taste, odour and colour (water)</v>
      </c>
    </row>
    <row r="1381" spans="1:14">
      <c r="A1381" t="s">
        <v>282</v>
      </c>
      <c r="B1381" t="s">
        <v>1062</v>
      </c>
      <c r="C1381" t="s">
        <v>1002</v>
      </c>
      <c r="D1381" t="s">
        <v>300</v>
      </c>
      <c r="E1381" t="s">
        <v>933</v>
      </c>
      <c r="F1381" s="4">
        <v>0</v>
      </c>
      <c r="G1381" s="4">
        <v>0</v>
      </c>
      <c r="H1381" s="15" t="s">
        <v>825</v>
      </c>
      <c r="I1381" s="15" t="s">
        <v>825</v>
      </c>
      <c r="J1381" s="15" t="s">
        <v>825</v>
      </c>
      <c r="K1381" s="15" t="s">
        <v>825</v>
      </c>
      <c r="L1381" s="15" t="s">
        <v>825</v>
      </c>
      <c r="M1381" s="8">
        <f t="shared" si="21"/>
        <v>0</v>
      </c>
      <c r="N1381" t="str" cm="1">
        <f t="array" ref="N1381">IFERROR(INDEX(Water!$C$4:$C$47,MATCH(C1381,Water!$A$4:$A$47,0),), "")</f>
        <v>Improvments to taste, odour and colour (water)</v>
      </c>
    </row>
    <row r="1382" spans="1:14">
      <c r="A1382" t="s">
        <v>282</v>
      </c>
      <c r="B1382" t="s">
        <v>1063</v>
      </c>
      <c r="C1382" t="s">
        <v>1004</v>
      </c>
      <c r="D1382" t="s">
        <v>300</v>
      </c>
      <c r="E1382" t="s">
        <v>933</v>
      </c>
      <c r="F1382" s="4">
        <v>0</v>
      </c>
      <c r="G1382" s="4">
        <v>0</v>
      </c>
      <c r="H1382" s="15" t="s">
        <v>825</v>
      </c>
      <c r="I1382" s="15" t="s">
        <v>825</v>
      </c>
      <c r="J1382" s="15" t="s">
        <v>825</v>
      </c>
      <c r="K1382" s="15" t="s">
        <v>825</v>
      </c>
      <c r="L1382" s="15" t="s">
        <v>825</v>
      </c>
      <c r="M1382" s="8">
        <f t="shared" si="21"/>
        <v>0</v>
      </c>
      <c r="N1382" t="str" cm="1">
        <f t="array" ref="N1382">IFERROR(INDEX(Water!$C$4:$C$47,MATCH(C1382,Water!$A$4:$A$47,0),), "")</f>
        <v>Addressing raw water deterioration (total) (water)</v>
      </c>
    </row>
    <row r="1383" spans="1:14">
      <c r="A1383" t="s">
        <v>282</v>
      </c>
      <c r="B1383" t="s">
        <v>1064</v>
      </c>
      <c r="C1383" t="s">
        <v>1006</v>
      </c>
      <c r="D1383" t="s">
        <v>300</v>
      </c>
      <c r="E1383" t="s">
        <v>933</v>
      </c>
      <c r="F1383" s="4">
        <v>0</v>
      </c>
      <c r="G1383" s="4">
        <v>0</v>
      </c>
      <c r="H1383" s="15" t="s">
        <v>825</v>
      </c>
      <c r="I1383" s="15" t="s">
        <v>825</v>
      </c>
      <c r="J1383" s="15" t="s">
        <v>825</v>
      </c>
      <c r="K1383" s="15" t="s">
        <v>825</v>
      </c>
      <c r="L1383" s="15" t="s">
        <v>825</v>
      </c>
      <c r="M1383" s="8">
        <f t="shared" si="21"/>
        <v>0</v>
      </c>
      <c r="N1383" t="str" cm="1">
        <f t="array" ref="N1383">IFERROR(INDEX(Water!$C$4:$C$47,MATCH(C1383,Water!$A$4:$A$47,0),), "")</f>
        <v>Addressing raw water deterioration (total) (water)</v>
      </c>
    </row>
    <row r="1384" spans="1:14">
      <c r="A1384" t="s">
        <v>282</v>
      </c>
      <c r="B1384" t="s">
        <v>1065</v>
      </c>
      <c r="C1384" t="s">
        <v>1008</v>
      </c>
      <c r="D1384" t="s">
        <v>300</v>
      </c>
      <c r="E1384" t="s">
        <v>933</v>
      </c>
      <c r="F1384" s="4">
        <v>0</v>
      </c>
      <c r="G1384" s="4">
        <v>0</v>
      </c>
      <c r="H1384" s="15" t="s">
        <v>825</v>
      </c>
      <c r="I1384" s="15" t="s">
        <v>825</v>
      </c>
      <c r="J1384" s="15" t="s">
        <v>825</v>
      </c>
      <c r="K1384" s="15" t="s">
        <v>825</v>
      </c>
      <c r="L1384" s="15" t="s">
        <v>825</v>
      </c>
      <c r="M1384" s="8">
        <f t="shared" si="21"/>
        <v>0</v>
      </c>
      <c r="N1384" t="str" cm="1">
        <f t="array" ref="N1384">IFERROR(INDEX(Water!$C$4:$C$47,MATCH(C1384,Water!$A$4:$A$47,0),), "")</f>
        <v>Meeting lead standards (Total) (water)</v>
      </c>
    </row>
    <row r="1385" spans="1:14">
      <c r="A1385" t="s">
        <v>282</v>
      </c>
      <c r="B1385" t="s">
        <v>1066</v>
      </c>
      <c r="C1385" t="s">
        <v>1067</v>
      </c>
      <c r="D1385" t="s">
        <v>300</v>
      </c>
      <c r="E1385" t="s">
        <v>933</v>
      </c>
      <c r="F1385" s="4">
        <v>0</v>
      </c>
      <c r="G1385" s="4">
        <v>0</v>
      </c>
      <c r="H1385" s="15" t="s">
        <v>825</v>
      </c>
      <c r="I1385" s="15" t="s">
        <v>825</v>
      </c>
      <c r="J1385" s="15" t="s">
        <v>825</v>
      </c>
      <c r="K1385" s="15" t="s">
        <v>825</v>
      </c>
      <c r="L1385" s="15" t="s">
        <v>825</v>
      </c>
      <c r="M1385" s="8">
        <f t="shared" si="21"/>
        <v>0</v>
      </c>
      <c r="N1385" t="str" cm="1">
        <f t="array" ref="N1385">IFERROR(INDEX(Water!$C$4:$C$47,MATCH(C1385,Water!$A$4:$A$47,0),), "")</f>
        <v/>
      </c>
    </row>
    <row r="1386" spans="1:14">
      <c r="A1386" t="s">
        <v>282</v>
      </c>
      <c r="B1386" t="s">
        <v>1068</v>
      </c>
      <c r="C1386" t="s">
        <v>1012</v>
      </c>
      <c r="D1386" t="s">
        <v>300</v>
      </c>
      <c r="E1386" t="s">
        <v>933</v>
      </c>
      <c r="F1386" s="4">
        <v>0</v>
      </c>
      <c r="G1386" s="4">
        <v>0</v>
      </c>
      <c r="H1386" s="15" t="s">
        <v>825</v>
      </c>
      <c r="I1386" s="15" t="s">
        <v>825</v>
      </c>
      <c r="J1386" s="15" t="s">
        <v>825</v>
      </c>
      <c r="K1386" s="15" t="s">
        <v>825</v>
      </c>
      <c r="L1386" s="15" t="s">
        <v>825</v>
      </c>
      <c r="M1386" s="8">
        <f t="shared" si="21"/>
        <v>0</v>
      </c>
      <c r="N1386" t="str" cm="1">
        <f t="array" ref="N1386">IFERROR(INDEX(Water!$C$4:$C$47,MATCH(C1386,Water!$A$4:$A$47,0),), "")</f>
        <v>Meeting lead standards (Total) (water)</v>
      </c>
    </row>
    <row r="1387" spans="1:14">
      <c r="A1387" t="s">
        <v>282</v>
      </c>
      <c r="B1387" t="s">
        <v>1069</v>
      </c>
      <c r="C1387" t="s">
        <v>1014</v>
      </c>
      <c r="D1387" t="s">
        <v>300</v>
      </c>
      <c r="E1387" t="s">
        <v>933</v>
      </c>
      <c r="F1387" s="4">
        <v>0</v>
      </c>
      <c r="G1387" s="4">
        <v>0</v>
      </c>
      <c r="H1387" s="15" t="s">
        <v>825</v>
      </c>
      <c r="I1387" s="15" t="s">
        <v>825</v>
      </c>
      <c r="J1387" s="15" t="s">
        <v>825</v>
      </c>
      <c r="K1387" s="15" t="s">
        <v>825</v>
      </c>
      <c r="L1387" s="15" t="s">
        <v>825</v>
      </c>
      <c r="M1387" s="8">
        <f t="shared" si="21"/>
        <v>0</v>
      </c>
      <c r="N1387" t="str" cm="1">
        <f t="array" ref="N1387">IFERROR(INDEX(Water!$C$4:$C$47,MATCH(C1387,Water!$A$4:$A$47,0),), "")</f>
        <v>Meeting lead standards (Total) (water)</v>
      </c>
    </row>
    <row r="1388" spans="1:14">
      <c r="A1388" t="s">
        <v>282</v>
      </c>
      <c r="B1388" t="s">
        <v>1070</v>
      </c>
      <c r="C1388" t="s">
        <v>1016</v>
      </c>
      <c r="D1388" t="s">
        <v>300</v>
      </c>
      <c r="E1388" t="s">
        <v>933</v>
      </c>
      <c r="F1388" s="4">
        <v>0</v>
      </c>
      <c r="G1388" s="4">
        <v>0</v>
      </c>
      <c r="H1388" s="15" t="s">
        <v>825</v>
      </c>
      <c r="I1388" s="15" t="s">
        <v>825</v>
      </c>
      <c r="J1388" s="15" t="s">
        <v>825</v>
      </c>
      <c r="K1388" s="15" t="s">
        <v>825</v>
      </c>
      <c r="L1388" s="15" t="s">
        <v>825</v>
      </c>
      <c r="M1388" s="8">
        <f t="shared" si="21"/>
        <v>0</v>
      </c>
      <c r="N1388" t="str" cm="1">
        <f t="array" ref="N1388">IFERROR(INDEX(Water!$C$4:$C$47,MATCH(C1388,Water!$A$4:$A$47,0),), "")</f>
        <v>Meeting lead standards (Total) (water)</v>
      </c>
    </row>
    <row r="1389" spans="1:14">
      <c r="A1389" t="s">
        <v>282</v>
      </c>
      <c r="B1389" t="s">
        <v>1071</v>
      </c>
      <c r="C1389" t="s">
        <v>1018</v>
      </c>
      <c r="D1389" t="s">
        <v>300</v>
      </c>
      <c r="E1389" t="s">
        <v>933</v>
      </c>
      <c r="F1389" s="4">
        <v>0</v>
      </c>
      <c r="G1389" s="4">
        <v>0</v>
      </c>
      <c r="H1389" s="15" t="s">
        <v>825</v>
      </c>
      <c r="I1389" s="15" t="s">
        <v>825</v>
      </c>
      <c r="J1389" s="15" t="s">
        <v>825</v>
      </c>
      <c r="K1389" s="15" t="s">
        <v>825</v>
      </c>
      <c r="L1389" s="15" t="s">
        <v>825</v>
      </c>
      <c r="M1389" s="8">
        <f t="shared" si="21"/>
        <v>0</v>
      </c>
      <c r="N1389" t="str" cm="1">
        <f t="array" ref="N1389">IFERROR(INDEX(Water!$C$4:$C$47,MATCH(C1389,Water!$A$4:$A$47,0),), "")</f>
        <v>Enhancing resilience to low probability high consequence events (water)</v>
      </c>
    </row>
    <row r="1390" spans="1:14">
      <c r="A1390" t="s">
        <v>282</v>
      </c>
      <c r="B1390" t="s">
        <v>1072</v>
      </c>
      <c r="C1390" t="s">
        <v>1020</v>
      </c>
      <c r="D1390" t="s">
        <v>300</v>
      </c>
      <c r="E1390" t="s">
        <v>933</v>
      </c>
      <c r="F1390" s="4">
        <v>0</v>
      </c>
      <c r="G1390" s="4">
        <v>0</v>
      </c>
      <c r="H1390" s="15" t="s">
        <v>825</v>
      </c>
      <c r="I1390" s="15" t="s">
        <v>825</v>
      </c>
      <c r="J1390" s="15" t="s">
        <v>825</v>
      </c>
      <c r="K1390" s="15" t="s">
        <v>825</v>
      </c>
      <c r="L1390" s="15" t="s">
        <v>825</v>
      </c>
      <c r="M1390" s="8">
        <f t="shared" si="21"/>
        <v>0</v>
      </c>
      <c r="N1390" t="str" cm="1">
        <f t="array" ref="N1390">IFERROR(INDEX(Water!$C$4:$C$47,MATCH(C1390,Water!$A$4:$A$47,0),), "")</f>
        <v>Security - SEMD (water)</v>
      </c>
    </row>
    <row r="1391" spans="1:14">
      <c r="A1391" t="s">
        <v>282</v>
      </c>
      <c r="B1391" t="s">
        <v>1073</v>
      </c>
      <c r="C1391" t="s">
        <v>1022</v>
      </c>
      <c r="D1391" t="s">
        <v>300</v>
      </c>
      <c r="E1391" t="s">
        <v>933</v>
      </c>
      <c r="F1391" s="4">
        <v>0</v>
      </c>
      <c r="G1391" s="4">
        <v>0</v>
      </c>
      <c r="H1391" s="15" t="s">
        <v>825</v>
      </c>
      <c r="I1391" s="15" t="s">
        <v>825</v>
      </c>
      <c r="J1391" s="15" t="s">
        <v>825</v>
      </c>
      <c r="K1391" s="15" t="s">
        <v>825</v>
      </c>
      <c r="L1391" s="15" t="s">
        <v>825</v>
      </c>
      <c r="M1391" s="8">
        <f t="shared" si="21"/>
        <v>0</v>
      </c>
      <c r="N1391" t="str" cm="1">
        <f t="array" ref="N1391">IFERROR(INDEX(Water!$C$4:$C$47,MATCH(C1391,Water!$A$4:$A$47,0),), "")</f>
        <v>Security - Non-SEMD (water)</v>
      </c>
    </row>
    <row r="1392" spans="1:14">
      <c r="A1392" t="s">
        <v>282</v>
      </c>
      <c r="B1392" t="s">
        <v>1074</v>
      </c>
      <c r="C1392" t="s">
        <v>1024</v>
      </c>
      <c r="D1392" t="s">
        <v>300</v>
      </c>
      <c r="E1392" t="s">
        <v>933</v>
      </c>
      <c r="F1392" s="4">
        <v>0</v>
      </c>
      <c r="G1392" s="4">
        <v>0</v>
      </c>
      <c r="H1392" s="15" t="s">
        <v>825</v>
      </c>
      <c r="I1392" s="15" t="s">
        <v>825</v>
      </c>
      <c r="J1392" s="15" t="s">
        <v>825</v>
      </c>
      <c r="K1392" s="15" t="s">
        <v>825</v>
      </c>
      <c r="L1392" s="15" t="s">
        <v>825</v>
      </c>
      <c r="M1392" s="8">
        <f t="shared" si="21"/>
        <v>0</v>
      </c>
      <c r="N1392" t="str" cm="1">
        <f t="array" ref="N1392">IFERROR(INDEX(Water!$C$4:$C$47,MATCH(C1392,Water!$A$4:$A$47,0),), "")</f>
        <v>N/A</v>
      </c>
    </row>
    <row r="1393" spans="1:14">
      <c r="A1393" t="s">
        <v>282</v>
      </c>
      <c r="B1393" t="s">
        <v>1075</v>
      </c>
      <c r="C1393" t="s">
        <v>1076</v>
      </c>
      <c r="D1393" t="s">
        <v>300</v>
      </c>
      <c r="E1393" t="s">
        <v>933</v>
      </c>
      <c r="F1393" s="4">
        <v>0</v>
      </c>
      <c r="G1393" s="4">
        <v>0</v>
      </c>
      <c r="H1393" s="15" t="s">
        <v>825</v>
      </c>
      <c r="I1393" s="15" t="s">
        <v>825</v>
      </c>
      <c r="J1393" s="15" t="s">
        <v>825</v>
      </c>
      <c r="K1393" s="15" t="s">
        <v>825</v>
      </c>
      <c r="L1393" s="15" t="s">
        <v>825</v>
      </c>
      <c r="M1393" s="8">
        <f t="shared" si="21"/>
        <v>0</v>
      </c>
      <c r="N1393" t="str" cm="1">
        <f t="array" ref="N1393">IFERROR(INDEX(Water!$C$4:$C$47,MATCH(C1393,Water!$A$4:$A$47,0),), "")</f>
        <v/>
      </c>
    </row>
    <row r="1394" spans="1:14">
      <c r="A1394" t="s">
        <v>282</v>
      </c>
      <c r="B1394" t="s">
        <v>1077</v>
      </c>
      <c r="C1394" t="s">
        <v>1078</v>
      </c>
      <c r="D1394" t="s">
        <v>300</v>
      </c>
      <c r="E1394" t="s">
        <v>933</v>
      </c>
      <c r="F1394" s="4">
        <v>0</v>
      </c>
      <c r="G1394" s="4">
        <v>0</v>
      </c>
      <c r="H1394" s="15" t="s">
        <v>825</v>
      </c>
      <c r="I1394" s="15" t="s">
        <v>825</v>
      </c>
      <c r="J1394" s="15" t="s">
        <v>825</v>
      </c>
      <c r="K1394" s="15" t="s">
        <v>825</v>
      </c>
      <c r="L1394" s="15" t="s">
        <v>825</v>
      </c>
      <c r="M1394" s="8">
        <f t="shared" si="21"/>
        <v>0</v>
      </c>
      <c r="N1394" t="str" cm="1">
        <f t="array" ref="N1394">IFERROR(INDEX(Water!$C$4:$C$47,MATCH(C1394,Water!$A$4:$A$47,0),), "")</f>
        <v/>
      </c>
    </row>
    <row r="1395" spans="1:14">
      <c r="A1395" t="s">
        <v>282</v>
      </c>
      <c r="B1395" t="s">
        <v>1079</v>
      </c>
      <c r="C1395" t="s">
        <v>1080</v>
      </c>
      <c r="D1395" t="s">
        <v>300</v>
      </c>
      <c r="E1395" t="s">
        <v>933</v>
      </c>
      <c r="F1395" s="4">
        <v>0</v>
      </c>
      <c r="G1395" s="4">
        <v>0</v>
      </c>
      <c r="H1395" s="15" t="s">
        <v>825</v>
      </c>
      <c r="I1395" s="15" t="s">
        <v>825</v>
      </c>
      <c r="J1395" s="15" t="s">
        <v>825</v>
      </c>
      <c r="K1395" s="15" t="s">
        <v>825</v>
      </c>
      <c r="L1395" s="15" t="s">
        <v>825</v>
      </c>
      <c r="M1395" s="8">
        <f t="shared" si="21"/>
        <v>0</v>
      </c>
      <c r="N1395" t="str" cm="1">
        <f t="array" ref="N1395">IFERROR(INDEX(Water!$C$4:$C$47,MATCH(C1395,Water!$A$4:$A$47,0),), "")</f>
        <v/>
      </c>
    </row>
    <row r="1396" spans="1:14">
      <c r="A1396" t="s">
        <v>282</v>
      </c>
      <c r="B1396" t="s">
        <v>1081</v>
      </c>
      <c r="C1396" t="s">
        <v>1082</v>
      </c>
      <c r="D1396" t="s">
        <v>300</v>
      </c>
      <c r="E1396" t="s">
        <v>933</v>
      </c>
      <c r="F1396" s="4">
        <v>0</v>
      </c>
      <c r="G1396" s="4">
        <v>0</v>
      </c>
      <c r="H1396" s="15" t="s">
        <v>825</v>
      </c>
      <c r="I1396" s="15" t="s">
        <v>825</v>
      </c>
      <c r="J1396" s="15" t="s">
        <v>825</v>
      </c>
      <c r="K1396" s="15" t="s">
        <v>825</v>
      </c>
      <c r="L1396" s="15" t="s">
        <v>825</v>
      </c>
      <c r="M1396" s="8">
        <f t="shared" si="21"/>
        <v>0</v>
      </c>
      <c r="N1396" t="str" cm="1">
        <f t="array" ref="N1396">IFERROR(INDEX(Water!$C$4:$C$47,MATCH(C1396,Water!$A$4:$A$47,0),), "")</f>
        <v/>
      </c>
    </row>
    <row r="1397" spans="1:14">
      <c r="A1397" t="s">
        <v>282</v>
      </c>
      <c r="B1397" t="s">
        <v>1083</v>
      </c>
      <c r="C1397" t="s">
        <v>1084</v>
      </c>
      <c r="D1397" t="s">
        <v>300</v>
      </c>
      <c r="E1397" t="s">
        <v>933</v>
      </c>
      <c r="F1397" s="4">
        <v>0</v>
      </c>
      <c r="G1397" s="4">
        <v>0</v>
      </c>
      <c r="H1397" s="15" t="s">
        <v>825</v>
      </c>
      <c r="I1397" s="15" t="s">
        <v>825</v>
      </c>
      <c r="J1397" s="15" t="s">
        <v>825</v>
      </c>
      <c r="K1397" s="15" t="s">
        <v>825</v>
      </c>
      <c r="L1397" s="15" t="s">
        <v>825</v>
      </c>
      <c r="M1397" s="8">
        <f t="shared" si="21"/>
        <v>0</v>
      </c>
      <c r="N1397" t="str" cm="1">
        <f t="array" ref="N1397">IFERROR(INDEX(Water!$C$4:$C$47,MATCH(C1397,Water!$A$4:$A$47,0),), "")</f>
        <v/>
      </c>
    </row>
    <row r="1398" spans="1:14">
      <c r="A1398" t="s">
        <v>282</v>
      </c>
      <c r="B1398" t="s">
        <v>1085</v>
      </c>
      <c r="C1398" t="s">
        <v>1086</v>
      </c>
      <c r="D1398" t="s">
        <v>300</v>
      </c>
      <c r="E1398" t="s">
        <v>933</v>
      </c>
      <c r="F1398" s="4">
        <v>0</v>
      </c>
      <c r="G1398" s="4">
        <v>0</v>
      </c>
      <c r="H1398" s="15" t="s">
        <v>825</v>
      </c>
      <c r="I1398" s="15" t="s">
        <v>825</v>
      </c>
      <c r="J1398" s="15" t="s">
        <v>825</v>
      </c>
      <c r="K1398" s="15" t="s">
        <v>825</v>
      </c>
      <c r="L1398" s="15" t="s">
        <v>825</v>
      </c>
      <c r="M1398" s="8">
        <f t="shared" si="21"/>
        <v>0</v>
      </c>
      <c r="N1398" t="str" cm="1">
        <f t="array" ref="N1398">IFERROR(INDEX(Water!$C$4:$C$47,MATCH(C1398,Water!$A$4:$A$47,0),), "")</f>
        <v/>
      </c>
    </row>
    <row r="1399" spans="1:14">
      <c r="A1399" t="s">
        <v>282</v>
      </c>
      <c r="B1399" t="s">
        <v>1087</v>
      </c>
      <c r="C1399" t="s">
        <v>1088</v>
      </c>
      <c r="D1399" t="s">
        <v>300</v>
      </c>
      <c r="E1399" t="s">
        <v>933</v>
      </c>
      <c r="F1399" s="4">
        <v>0</v>
      </c>
      <c r="G1399" s="4">
        <v>0</v>
      </c>
      <c r="H1399" s="15" t="s">
        <v>825</v>
      </c>
      <c r="I1399" s="15" t="s">
        <v>825</v>
      </c>
      <c r="J1399" s="15" t="s">
        <v>825</v>
      </c>
      <c r="K1399" s="15" t="s">
        <v>825</v>
      </c>
      <c r="L1399" s="15" t="s">
        <v>825</v>
      </c>
      <c r="M1399" s="8">
        <f t="shared" si="21"/>
        <v>0</v>
      </c>
      <c r="N1399" t="str" cm="1">
        <f t="array" ref="N1399">IFERROR(INDEX(Water!$C$4:$C$47,MATCH(C1399,Water!$A$4:$A$47,0),), "")</f>
        <v/>
      </c>
    </row>
    <row r="1400" spans="1:14">
      <c r="A1400" t="s">
        <v>282</v>
      </c>
      <c r="B1400" t="s">
        <v>1089</v>
      </c>
      <c r="C1400" t="s">
        <v>1090</v>
      </c>
      <c r="D1400" t="s">
        <v>300</v>
      </c>
      <c r="E1400" t="s">
        <v>933</v>
      </c>
      <c r="F1400" s="4">
        <v>0</v>
      </c>
      <c r="G1400" s="4">
        <v>0</v>
      </c>
      <c r="H1400" s="15" t="s">
        <v>825</v>
      </c>
      <c r="I1400" s="15" t="s">
        <v>825</v>
      </c>
      <c r="J1400" s="15" t="s">
        <v>825</v>
      </c>
      <c r="K1400" s="15" t="s">
        <v>825</v>
      </c>
      <c r="L1400" s="15" t="s">
        <v>825</v>
      </c>
      <c r="M1400" s="8">
        <f t="shared" si="21"/>
        <v>0</v>
      </c>
      <c r="N1400" t="str" cm="1">
        <f t="array" ref="N1400">IFERROR(INDEX(Water!$C$4:$C$47,MATCH(C1400,Water!$A$4:$A$47,0),), "")</f>
        <v/>
      </c>
    </row>
    <row r="1401" spans="1:14">
      <c r="A1401" t="s">
        <v>282</v>
      </c>
      <c r="B1401" t="s">
        <v>1091</v>
      </c>
      <c r="C1401" t="s">
        <v>1092</v>
      </c>
      <c r="D1401" t="s">
        <v>300</v>
      </c>
      <c r="E1401" t="s">
        <v>933</v>
      </c>
      <c r="F1401" s="4">
        <v>0</v>
      </c>
      <c r="G1401" s="4">
        <v>0</v>
      </c>
      <c r="H1401" s="15" t="s">
        <v>825</v>
      </c>
      <c r="I1401" s="15" t="s">
        <v>825</v>
      </c>
      <c r="J1401" s="15" t="s">
        <v>825</v>
      </c>
      <c r="K1401" s="15" t="s">
        <v>825</v>
      </c>
      <c r="L1401" s="15" t="s">
        <v>825</v>
      </c>
      <c r="M1401" s="8">
        <f t="shared" si="21"/>
        <v>0</v>
      </c>
      <c r="N1401" t="str" cm="1">
        <f t="array" ref="N1401">IFERROR(INDEX(Water!$C$4:$C$47,MATCH(C1401,Water!$A$4:$A$47,0),), "")</f>
        <v/>
      </c>
    </row>
    <row r="1402" spans="1:14">
      <c r="A1402" t="s">
        <v>282</v>
      </c>
      <c r="B1402" t="s">
        <v>1093</v>
      </c>
      <c r="C1402" t="s">
        <v>1094</v>
      </c>
      <c r="D1402" t="s">
        <v>300</v>
      </c>
      <c r="E1402" t="s">
        <v>933</v>
      </c>
      <c r="F1402" s="4">
        <v>0</v>
      </c>
      <c r="G1402" s="4">
        <v>0</v>
      </c>
      <c r="H1402" s="15" t="s">
        <v>825</v>
      </c>
      <c r="I1402" s="15" t="s">
        <v>825</v>
      </c>
      <c r="J1402" s="15" t="s">
        <v>825</v>
      </c>
      <c r="K1402" s="15" t="s">
        <v>825</v>
      </c>
      <c r="L1402" s="15" t="s">
        <v>825</v>
      </c>
      <c r="M1402" s="8">
        <f t="shared" si="21"/>
        <v>0</v>
      </c>
      <c r="N1402" t="str" cm="1">
        <f t="array" ref="N1402">IFERROR(INDEX(Water!$C$4:$C$47,MATCH(C1402,Water!$A$4:$A$47,0),), "")</f>
        <v/>
      </c>
    </row>
    <row r="1403" spans="1:14">
      <c r="A1403" t="s">
        <v>282</v>
      </c>
      <c r="B1403" t="s">
        <v>1095</v>
      </c>
      <c r="C1403" t="s">
        <v>1096</v>
      </c>
      <c r="D1403" t="s">
        <v>300</v>
      </c>
      <c r="E1403" t="s">
        <v>933</v>
      </c>
      <c r="F1403" s="4">
        <v>0</v>
      </c>
      <c r="G1403" s="4">
        <v>0</v>
      </c>
      <c r="H1403" s="15" t="s">
        <v>825</v>
      </c>
      <c r="I1403" s="15" t="s">
        <v>825</v>
      </c>
      <c r="J1403" s="15" t="s">
        <v>825</v>
      </c>
      <c r="K1403" s="15" t="s">
        <v>825</v>
      </c>
      <c r="L1403" s="15" t="s">
        <v>825</v>
      </c>
      <c r="M1403" s="8">
        <f t="shared" si="21"/>
        <v>0</v>
      </c>
      <c r="N1403" t="str" cm="1">
        <f t="array" ref="N1403">IFERROR(INDEX(Water!$C$4:$C$47,MATCH(C1403,Water!$A$4:$A$47,0),), "")</f>
        <v/>
      </c>
    </row>
    <row r="1404" spans="1:14">
      <c r="A1404" t="s">
        <v>282</v>
      </c>
      <c r="B1404" t="s">
        <v>1097</v>
      </c>
      <c r="C1404" t="s">
        <v>1098</v>
      </c>
      <c r="D1404" t="s">
        <v>300</v>
      </c>
      <c r="E1404" t="s">
        <v>933</v>
      </c>
      <c r="F1404" s="4">
        <v>0</v>
      </c>
      <c r="G1404" s="4">
        <v>0</v>
      </c>
      <c r="H1404" s="15" t="s">
        <v>825</v>
      </c>
      <c r="I1404" s="15" t="s">
        <v>825</v>
      </c>
      <c r="J1404" s="15" t="s">
        <v>825</v>
      </c>
      <c r="K1404" s="15" t="s">
        <v>825</v>
      </c>
      <c r="L1404" s="15" t="s">
        <v>825</v>
      </c>
      <c r="M1404" s="8">
        <f t="shared" ref="M1404:M1466" si="22">SUM(G1404)</f>
        <v>0</v>
      </c>
      <c r="N1404" t="str" cm="1">
        <f t="array" ref="N1404">IFERROR(INDEX(Water!$C$4:$C$47,MATCH(C1404,Water!$A$4:$A$47,0),), "")</f>
        <v/>
      </c>
    </row>
    <row r="1405" spans="1:14">
      <c r="A1405" t="s">
        <v>282</v>
      </c>
      <c r="B1405" t="s">
        <v>1099</v>
      </c>
      <c r="C1405" t="s">
        <v>936</v>
      </c>
      <c r="D1405" t="s">
        <v>300</v>
      </c>
      <c r="E1405" t="s">
        <v>933</v>
      </c>
      <c r="F1405" s="4">
        <v>0</v>
      </c>
      <c r="G1405" s="4">
        <v>0</v>
      </c>
      <c r="H1405" s="4">
        <v>0</v>
      </c>
      <c r="I1405" s="4">
        <v>0</v>
      </c>
      <c r="J1405" s="4">
        <v>0</v>
      </c>
      <c r="K1405" s="4">
        <v>0</v>
      </c>
      <c r="L1405" s="4">
        <v>0</v>
      </c>
      <c r="M1405" s="8">
        <f t="shared" si="22"/>
        <v>0</v>
      </c>
      <c r="N1405" t="str" cm="1">
        <f t="array" ref="N1405">IFERROR(INDEX(Water!$C$4:$C$47,MATCH(C1405,Water!$A$4:$A$47,0),), "")</f>
        <v>Ecological improvements at abstractions (water)</v>
      </c>
    </row>
    <row r="1406" spans="1:14">
      <c r="A1406" t="s">
        <v>282</v>
      </c>
      <c r="B1406" t="s">
        <v>1100</v>
      </c>
      <c r="C1406" t="s">
        <v>938</v>
      </c>
      <c r="D1406" t="s">
        <v>300</v>
      </c>
      <c r="E1406" t="s">
        <v>933</v>
      </c>
      <c r="F1406" s="4">
        <v>0</v>
      </c>
      <c r="G1406" s="4">
        <v>0</v>
      </c>
      <c r="H1406" s="4">
        <v>0</v>
      </c>
      <c r="I1406" s="4">
        <v>0</v>
      </c>
      <c r="J1406" s="4">
        <v>0</v>
      </c>
      <c r="K1406" s="4">
        <v>0</v>
      </c>
      <c r="L1406" s="4">
        <v>0</v>
      </c>
      <c r="M1406" s="8">
        <f t="shared" si="22"/>
        <v>0</v>
      </c>
      <c r="N1406" t="str" cm="1">
        <f t="array" ref="N1406">IFERROR(INDEX(Water!$C$4:$C$47,MATCH(C1406,Water!$A$4:$A$47,0),), "")</f>
        <v>Eels Regulations (measures at intakes) (water)</v>
      </c>
    </row>
    <row r="1407" spans="1:14">
      <c r="A1407" t="s">
        <v>282</v>
      </c>
      <c r="B1407" t="s">
        <v>1101</v>
      </c>
      <c r="C1407" t="s">
        <v>940</v>
      </c>
      <c r="D1407" t="s">
        <v>300</v>
      </c>
      <c r="E1407" t="s">
        <v>933</v>
      </c>
      <c r="F1407" s="4">
        <v>0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8">
        <f t="shared" si="22"/>
        <v>0</v>
      </c>
      <c r="N1407" t="str" cm="1">
        <f t="array" ref="N1407">IFERROR(INDEX(Water!$C$4:$C$47,MATCH(C1407,Water!$A$4:$A$47,0),), "")</f>
        <v>Eels Regulations (measures at intakes) (water)</v>
      </c>
    </row>
    <row r="1408" spans="1:14">
      <c r="A1408" t="s">
        <v>282</v>
      </c>
      <c r="B1408" t="s">
        <v>1102</v>
      </c>
      <c r="C1408" t="s">
        <v>942</v>
      </c>
      <c r="D1408" t="s">
        <v>300</v>
      </c>
      <c r="E1408" t="s">
        <v>933</v>
      </c>
      <c r="F1408" s="4">
        <v>0</v>
      </c>
      <c r="G1408" s="4">
        <v>0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8">
        <f t="shared" si="22"/>
        <v>0</v>
      </c>
      <c r="N1408" t="str" cm="1">
        <f t="array" ref="N1408">IFERROR(INDEX(Water!$C$4:$C$47,MATCH(C1408,Water!$A$4:$A$47,0),), "")</f>
        <v>Invasive Non Native Species (water)</v>
      </c>
    </row>
    <row r="1409" spans="1:14">
      <c r="A1409" t="s">
        <v>282</v>
      </c>
      <c r="B1409" t="s">
        <v>1103</v>
      </c>
      <c r="C1409" t="s">
        <v>944</v>
      </c>
      <c r="D1409" t="s">
        <v>300</v>
      </c>
      <c r="E1409" t="s">
        <v>933</v>
      </c>
      <c r="F1409" s="4">
        <v>0</v>
      </c>
      <c r="G1409" s="4">
        <v>0</v>
      </c>
      <c r="H1409" s="4">
        <v>0</v>
      </c>
      <c r="I1409" s="4">
        <v>0</v>
      </c>
      <c r="J1409" s="4">
        <v>0</v>
      </c>
      <c r="K1409" s="4">
        <v>0</v>
      </c>
      <c r="L1409" s="4">
        <v>0</v>
      </c>
      <c r="M1409" s="8">
        <f t="shared" si="22"/>
        <v>0</v>
      </c>
      <c r="N1409" t="str" cm="1">
        <f t="array" ref="N1409">IFERROR(INDEX(Water!$C$4:$C$47,MATCH(C1409,Water!$A$4:$A$47,0),), "")</f>
        <v>Drinking Water Protected Areas (schemes) (water)</v>
      </c>
    </row>
    <row r="1410" spans="1:14">
      <c r="A1410" t="s">
        <v>282</v>
      </c>
      <c r="B1410" t="s">
        <v>1104</v>
      </c>
      <c r="C1410" t="s">
        <v>946</v>
      </c>
      <c r="D1410" t="s">
        <v>300</v>
      </c>
      <c r="E1410" t="s">
        <v>933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8">
        <f t="shared" si="22"/>
        <v>0</v>
      </c>
      <c r="N1410" t="str" cm="1">
        <f t="array" ref="N1410">IFERROR(INDEX(Water!$C$4:$C$47,MATCH(C1410,Water!$A$4:$A$47,0),), "")</f>
        <v>Water Framework Directive measure (water)</v>
      </c>
    </row>
    <row r="1411" spans="1:14">
      <c r="A1411" t="s">
        <v>282</v>
      </c>
      <c r="B1411" t="s">
        <v>1105</v>
      </c>
      <c r="C1411" t="s">
        <v>948</v>
      </c>
      <c r="D1411" t="s">
        <v>300</v>
      </c>
      <c r="E1411" t="s">
        <v>933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8">
        <f t="shared" si="22"/>
        <v>0</v>
      </c>
      <c r="N1411" t="str" cm="1">
        <f t="array" ref="N1411">IFERROR(INDEX(Water!$C$4:$C$47,MATCH(C1411,Water!$A$4:$A$47,0),), "")</f>
        <v>Ecological improvements at abstractions (water)</v>
      </c>
    </row>
    <row r="1412" spans="1:14">
      <c r="A1412" t="s">
        <v>282</v>
      </c>
      <c r="B1412" t="s">
        <v>1106</v>
      </c>
      <c r="C1412" t="s">
        <v>950</v>
      </c>
      <c r="D1412" t="s">
        <v>300</v>
      </c>
      <c r="E1412" t="s">
        <v>933</v>
      </c>
      <c r="F1412" s="4">
        <v>0</v>
      </c>
      <c r="G1412" s="4">
        <v>0</v>
      </c>
      <c r="H1412" s="4">
        <v>0</v>
      </c>
      <c r="I1412" s="4">
        <v>0</v>
      </c>
      <c r="J1412" s="4">
        <v>0</v>
      </c>
      <c r="K1412" s="4">
        <v>0</v>
      </c>
      <c r="L1412" s="4">
        <v>0</v>
      </c>
      <c r="M1412" s="8">
        <f t="shared" si="22"/>
        <v>0</v>
      </c>
      <c r="N1412" t="str" cm="1">
        <f t="array" ref="N1412">IFERROR(INDEX(Water!$C$4:$C$47,MATCH(C1412,Water!$A$4:$A$47,0),), "")</f>
        <v>N/A</v>
      </c>
    </row>
    <row r="1413" spans="1:14">
      <c r="A1413" t="s">
        <v>282</v>
      </c>
      <c r="B1413" t="s">
        <v>1107</v>
      </c>
      <c r="C1413" t="s">
        <v>952</v>
      </c>
      <c r="D1413" t="s">
        <v>300</v>
      </c>
      <c r="E1413" t="s">
        <v>933</v>
      </c>
      <c r="F1413" s="4">
        <v>0</v>
      </c>
      <c r="G1413" s="4">
        <v>0</v>
      </c>
      <c r="H1413" s="4">
        <v>0</v>
      </c>
      <c r="I1413" s="4">
        <v>0</v>
      </c>
      <c r="J1413" s="4">
        <v>0</v>
      </c>
      <c r="K1413" s="4">
        <v>0</v>
      </c>
      <c r="L1413" s="4">
        <v>0</v>
      </c>
      <c r="M1413" s="8">
        <f t="shared" si="22"/>
        <v>0</v>
      </c>
      <c r="N1413" t="str" cm="1">
        <f t="array" ref="N1413">IFERROR(INDEX(Water!$C$4:$C$47,MATCH(C1413,Water!$A$4:$A$47,0),), "")</f>
        <v>N/A</v>
      </c>
    </row>
    <row r="1414" spans="1:14">
      <c r="A1414" t="s">
        <v>282</v>
      </c>
      <c r="B1414" t="s">
        <v>1108</v>
      </c>
      <c r="C1414" t="s">
        <v>954</v>
      </c>
      <c r="D1414" t="s">
        <v>300</v>
      </c>
      <c r="E1414" t="s">
        <v>933</v>
      </c>
      <c r="F1414" s="4">
        <v>0</v>
      </c>
      <c r="G1414" s="4">
        <v>0</v>
      </c>
      <c r="H1414" s="4">
        <v>0</v>
      </c>
      <c r="I1414" s="4">
        <v>0</v>
      </c>
      <c r="J1414" s="4">
        <v>0</v>
      </c>
      <c r="K1414" s="4">
        <v>0</v>
      </c>
      <c r="L1414" s="4">
        <v>0</v>
      </c>
      <c r="M1414" s="8">
        <f t="shared" si="22"/>
        <v>0</v>
      </c>
      <c r="N1414" t="str" cm="1">
        <f t="array" ref="N1414">IFERROR(INDEX(Water!$C$4:$C$47,MATCH(C1414,Water!$A$4:$A$47,0),), "")</f>
        <v>Ignore as captured under 'Investigations total'</v>
      </c>
    </row>
    <row r="1415" spans="1:14">
      <c r="A1415" t="s">
        <v>282</v>
      </c>
      <c r="B1415" t="s">
        <v>1109</v>
      </c>
      <c r="C1415" t="s">
        <v>956</v>
      </c>
      <c r="D1415" t="s">
        <v>300</v>
      </c>
      <c r="E1415" t="s">
        <v>933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8">
        <f t="shared" si="22"/>
        <v>0</v>
      </c>
      <c r="N1415" t="str" cm="1">
        <f t="array" ref="N1415">IFERROR(INDEX(Water!$C$4:$C$47,MATCH(C1415,Water!$A$4:$A$47,0),), "")</f>
        <v>Ignore as captured under 'Investigations total'</v>
      </c>
    </row>
    <row r="1416" spans="1:14">
      <c r="A1416" t="s">
        <v>282</v>
      </c>
      <c r="B1416" t="s">
        <v>1110</v>
      </c>
      <c r="C1416" t="s">
        <v>958</v>
      </c>
      <c r="D1416" t="s">
        <v>300</v>
      </c>
      <c r="E1416" t="s">
        <v>933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8">
        <f t="shared" si="22"/>
        <v>0</v>
      </c>
      <c r="N1416" t="str" cm="1">
        <f t="array" ref="N1416">IFERROR(INDEX(Water!$C$4:$C$47,MATCH(C1416,Water!$A$4:$A$47,0),), "")</f>
        <v>Ignore as captured under 'Investigations total'</v>
      </c>
    </row>
    <row r="1417" spans="1:14">
      <c r="A1417" t="s">
        <v>282</v>
      </c>
      <c r="B1417" t="s">
        <v>1111</v>
      </c>
      <c r="C1417" t="s">
        <v>960</v>
      </c>
      <c r="D1417" t="s">
        <v>300</v>
      </c>
      <c r="E1417" t="s">
        <v>933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8">
        <f t="shared" si="22"/>
        <v>0</v>
      </c>
      <c r="N1417" t="str" cm="1">
        <f t="array" ref="N1417">IFERROR(INDEX(Water!$C$4:$C$47,MATCH(C1417,Water!$A$4:$A$47,0),), "")</f>
        <v>Investigations (water)</v>
      </c>
    </row>
    <row r="1418" spans="1:14">
      <c r="A1418" t="s">
        <v>282</v>
      </c>
      <c r="B1418" t="s">
        <v>1112</v>
      </c>
      <c r="C1418" t="s">
        <v>962</v>
      </c>
      <c r="D1418" t="s">
        <v>300</v>
      </c>
      <c r="E1418" t="s">
        <v>933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8">
        <f t="shared" si="22"/>
        <v>0</v>
      </c>
      <c r="N1418" t="str" cm="1">
        <f t="array" ref="N1418">IFERROR(INDEX(Water!$C$4:$C$47,MATCH(C1418,Water!$A$4:$A$47,0),), "")</f>
        <v/>
      </c>
    </row>
    <row r="1419" spans="1:14">
      <c r="A1419" t="s">
        <v>282</v>
      </c>
      <c r="B1419" t="s">
        <v>1113</v>
      </c>
      <c r="C1419" t="s">
        <v>964</v>
      </c>
      <c r="D1419" t="s">
        <v>300</v>
      </c>
      <c r="E1419" t="s">
        <v>933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8">
        <f t="shared" si="22"/>
        <v>0</v>
      </c>
      <c r="N1419" t="str" cm="1">
        <f t="array" ref="N1419">IFERROR(INDEX(Water!$C$4:$C$47,MATCH(C1419,Water!$A$4:$A$47,0),), "")</f>
        <v>Supply-side improvements delivering benefits in 2020-2025 (water)</v>
      </c>
    </row>
    <row r="1420" spans="1:14">
      <c r="A1420" t="s">
        <v>282</v>
      </c>
      <c r="B1420" t="s">
        <v>1114</v>
      </c>
      <c r="C1420" t="s">
        <v>966</v>
      </c>
      <c r="D1420" t="s">
        <v>300</v>
      </c>
      <c r="E1420" t="s">
        <v>933</v>
      </c>
      <c r="F1420" s="4">
        <v>0</v>
      </c>
      <c r="G1420" s="4">
        <v>0</v>
      </c>
      <c r="H1420" s="4">
        <v>0</v>
      </c>
      <c r="I1420" s="4">
        <v>0</v>
      </c>
      <c r="J1420" s="4">
        <v>0</v>
      </c>
      <c r="K1420" s="4">
        <v>0</v>
      </c>
      <c r="L1420" s="4">
        <v>0</v>
      </c>
      <c r="M1420" s="8">
        <f t="shared" si="22"/>
        <v>0</v>
      </c>
      <c r="N1420" t="str" cm="1">
        <f t="array" ref="N1420">IFERROR(INDEX(Water!$C$4:$C$47,MATCH(C1420,Water!$A$4:$A$47,0),), "")</f>
        <v>Demand-side improvements delivering benefits in 2020-2025 (excl leakage and metering) (water)</v>
      </c>
    </row>
    <row r="1421" spans="1:14">
      <c r="A1421" t="s">
        <v>282</v>
      </c>
      <c r="B1421" t="s">
        <v>1115</v>
      </c>
      <c r="C1421" t="s">
        <v>968</v>
      </c>
      <c r="D1421" t="s">
        <v>300</v>
      </c>
      <c r="E1421" t="s">
        <v>933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8">
        <f t="shared" si="22"/>
        <v>0</v>
      </c>
      <c r="N1421" t="str" cm="1">
        <f t="array" ref="N1421">IFERROR(INDEX(Water!$C$4:$C$47,MATCH(C1421,Water!$A$4:$A$47,0),), "")</f>
        <v>Leakage improvements delivering benefits in 2020-2025 (water)</v>
      </c>
    </row>
    <row r="1422" spans="1:14">
      <c r="A1422" t="s">
        <v>282</v>
      </c>
      <c r="B1422" t="s">
        <v>1116</v>
      </c>
      <c r="C1422" t="s">
        <v>970</v>
      </c>
      <c r="D1422" t="s">
        <v>300</v>
      </c>
      <c r="E1422" t="s">
        <v>933</v>
      </c>
      <c r="F1422" s="4">
        <v>0</v>
      </c>
      <c r="G1422" s="4">
        <v>0</v>
      </c>
      <c r="H1422" s="4">
        <v>0</v>
      </c>
      <c r="I1422" s="4">
        <v>0</v>
      </c>
      <c r="J1422" s="4">
        <v>0</v>
      </c>
      <c r="K1422" s="4">
        <v>0</v>
      </c>
      <c r="L1422" s="4">
        <v>0</v>
      </c>
      <c r="M1422" s="8">
        <f t="shared" si="22"/>
        <v>0</v>
      </c>
      <c r="N1422" t="str" cm="1">
        <f t="array" ref="N1422">IFERROR(INDEX(Water!$C$4:$C$47,MATCH(C1422,Water!$A$4:$A$47,0),), "")</f>
        <v>Internal interconnectors delivering benefits in 2020-2025 (water)</v>
      </c>
    </row>
    <row r="1423" spans="1:14">
      <c r="A1423" t="s">
        <v>282</v>
      </c>
      <c r="B1423" t="s">
        <v>1117</v>
      </c>
      <c r="C1423" t="s">
        <v>972</v>
      </c>
      <c r="D1423" t="s">
        <v>300</v>
      </c>
      <c r="E1423" t="s">
        <v>933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8">
        <f t="shared" si="22"/>
        <v>0</v>
      </c>
      <c r="N1423" t="str" cm="1">
        <f t="array" ref="N1423">IFERROR(INDEX(Water!$C$4:$C$47,MATCH(C1423,Water!$A$4:$A$47,0),), "")</f>
        <v>Supply demand balance improvements delivering benefits starting from 2026 (water)</v>
      </c>
    </row>
    <row r="1424" spans="1:14">
      <c r="A1424" t="s">
        <v>282</v>
      </c>
      <c r="B1424" t="s">
        <v>1118</v>
      </c>
      <c r="C1424" t="s">
        <v>976</v>
      </c>
      <c r="D1424" t="s">
        <v>300</v>
      </c>
      <c r="E1424" t="s">
        <v>933</v>
      </c>
      <c r="F1424" s="4">
        <v>0</v>
      </c>
      <c r="G1424" s="4">
        <v>0</v>
      </c>
      <c r="H1424" s="4">
        <v>0</v>
      </c>
      <c r="I1424" s="4">
        <v>0</v>
      </c>
      <c r="J1424" s="4">
        <v>0</v>
      </c>
      <c r="K1424" s="4">
        <v>0</v>
      </c>
      <c r="L1424" s="4">
        <v>0</v>
      </c>
      <c r="M1424" s="8">
        <f t="shared" si="22"/>
        <v>0</v>
      </c>
      <c r="N1424" t="str" cm="1">
        <f t="array" ref="N1424">IFERROR(INDEX(Water!$C$4:$C$47,MATCH(C1424,Water!$A$4:$A$47,0),), "")</f>
        <v/>
      </c>
    </row>
    <row r="1425" spans="1:14">
      <c r="A1425" t="s">
        <v>282</v>
      </c>
      <c r="B1425" t="s">
        <v>1119</v>
      </c>
      <c r="C1425" t="s">
        <v>978</v>
      </c>
      <c r="D1425" t="s">
        <v>300</v>
      </c>
      <c r="E1425" t="s">
        <v>933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8">
        <f t="shared" si="22"/>
        <v>0</v>
      </c>
      <c r="N1425" t="str" cm="1">
        <f t="array" ref="N1425">IFERROR(INDEX(Water!$C$4:$C$47,MATCH(C1425,Water!$A$4:$A$47,0),), "")</f>
        <v>Ignore as captured under 'Total metering expenditure'</v>
      </c>
    </row>
    <row r="1426" spans="1:14">
      <c r="A1426" t="s">
        <v>282</v>
      </c>
      <c r="B1426" t="s">
        <v>1120</v>
      </c>
      <c r="C1426" t="s">
        <v>980</v>
      </c>
      <c r="D1426" t="s">
        <v>300</v>
      </c>
      <c r="E1426" t="s">
        <v>933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8">
        <f t="shared" si="22"/>
        <v>0</v>
      </c>
      <c r="N1426" t="str" cm="1">
        <f t="array" ref="N1426">IFERROR(INDEX(Water!$C$4:$C$47,MATCH(C1426,Water!$A$4:$A$47,0),), "")</f>
        <v>Ignore as captured under 'Total metering expenditure'</v>
      </c>
    </row>
    <row r="1427" spans="1:14">
      <c r="A1427" t="s">
        <v>282</v>
      </c>
      <c r="B1427" t="s">
        <v>1121</v>
      </c>
      <c r="C1427" t="s">
        <v>982</v>
      </c>
      <c r="D1427" t="s">
        <v>300</v>
      </c>
      <c r="E1427" t="s">
        <v>933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8">
        <f t="shared" si="22"/>
        <v>0</v>
      </c>
      <c r="N1427" t="str" cm="1">
        <f t="array" ref="N1427">IFERROR(INDEX(Water!$C$4:$C$47,MATCH(C1427,Water!$A$4:$A$47,0),), "")</f>
        <v>Ignore as captured under 'Total metering expenditure'</v>
      </c>
    </row>
    <row r="1428" spans="1:14">
      <c r="A1428" t="s">
        <v>282</v>
      </c>
      <c r="B1428" t="s">
        <v>1122</v>
      </c>
      <c r="C1428" t="s">
        <v>984</v>
      </c>
      <c r="D1428" t="s">
        <v>300</v>
      </c>
      <c r="E1428" t="s">
        <v>933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8">
        <f t="shared" si="22"/>
        <v>0</v>
      </c>
      <c r="N1428" t="str" cm="1">
        <f t="array" ref="N1428">IFERROR(INDEX(Water!$C$4:$C$47,MATCH(C1428,Water!$A$4:$A$47,0),), "")</f>
        <v>Ignore as captured under 'Total metering expenditure'</v>
      </c>
    </row>
    <row r="1429" spans="1:14">
      <c r="A1429" t="s">
        <v>282</v>
      </c>
      <c r="B1429" t="s">
        <v>1123</v>
      </c>
      <c r="C1429" t="s">
        <v>986</v>
      </c>
      <c r="D1429" t="s">
        <v>300</v>
      </c>
      <c r="E1429" t="s">
        <v>933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8">
        <f t="shared" si="22"/>
        <v>0</v>
      </c>
      <c r="N1429" t="str" cm="1">
        <f t="array" ref="N1429">IFERROR(INDEX(Water!$C$4:$C$47,MATCH(C1429,Water!$A$4:$A$47,0),), "")</f>
        <v>Ignore as captured under 'Total metering expenditure'</v>
      </c>
    </row>
    <row r="1430" spans="1:14">
      <c r="A1430" t="s">
        <v>282</v>
      </c>
      <c r="B1430" t="s">
        <v>1124</v>
      </c>
      <c r="C1430" t="s">
        <v>988</v>
      </c>
      <c r="D1430" t="s">
        <v>300</v>
      </c>
      <c r="E1430" t="s">
        <v>933</v>
      </c>
      <c r="F1430" s="4">
        <v>0</v>
      </c>
      <c r="G1430" s="4">
        <v>0</v>
      </c>
      <c r="H1430" s="4">
        <v>0</v>
      </c>
      <c r="I1430" s="4">
        <v>0</v>
      </c>
      <c r="J1430" s="4">
        <v>0</v>
      </c>
      <c r="K1430" s="4">
        <v>0</v>
      </c>
      <c r="L1430" s="4">
        <v>0</v>
      </c>
      <c r="M1430" s="8">
        <f t="shared" si="22"/>
        <v>0</v>
      </c>
      <c r="N1430" t="str" cm="1">
        <f t="array" ref="N1430">IFERROR(INDEX(Water!$C$4:$C$47,MATCH(C1430,Water!$A$4:$A$47,0),), "")</f>
        <v>Ignore as captured under 'Total metering expenditure'</v>
      </c>
    </row>
    <row r="1431" spans="1:14">
      <c r="A1431" t="s">
        <v>282</v>
      </c>
      <c r="B1431" t="s">
        <v>1125</v>
      </c>
      <c r="C1431" t="s">
        <v>990</v>
      </c>
      <c r="D1431" t="s">
        <v>300</v>
      </c>
      <c r="E1431" t="s">
        <v>933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8">
        <f t="shared" si="22"/>
        <v>0</v>
      </c>
      <c r="N1431" t="str" cm="1">
        <f t="array" ref="N1431">IFERROR(INDEX(Water!$C$4:$C$47,MATCH(C1431,Water!$A$4:$A$47,0),), "")</f>
        <v>Ignore as captured under 'Total metering expenditure'</v>
      </c>
    </row>
    <row r="1432" spans="1:14">
      <c r="A1432" t="s">
        <v>282</v>
      </c>
      <c r="B1432" t="s">
        <v>1126</v>
      </c>
      <c r="C1432" t="s">
        <v>992</v>
      </c>
      <c r="D1432" t="s">
        <v>300</v>
      </c>
      <c r="E1432" t="s">
        <v>933</v>
      </c>
      <c r="F1432" s="4">
        <v>0</v>
      </c>
      <c r="G1432" s="4">
        <v>0</v>
      </c>
      <c r="H1432" s="4">
        <v>0</v>
      </c>
      <c r="I1432" s="4">
        <v>0</v>
      </c>
      <c r="J1432" s="4">
        <v>0</v>
      </c>
      <c r="K1432" s="4">
        <v>0</v>
      </c>
      <c r="L1432" s="4">
        <v>0</v>
      </c>
      <c r="M1432" s="8">
        <f t="shared" si="22"/>
        <v>0</v>
      </c>
      <c r="N1432" t="str" cm="1">
        <f t="array" ref="N1432">IFERROR(INDEX(Water!$C$4:$C$47,MATCH(C1432,Water!$A$4:$A$47,0),), "")</f>
        <v>Ignore as captured under 'Total metering expenditure'</v>
      </c>
    </row>
    <row r="1433" spans="1:14">
      <c r="A1433" t="s">
        <v>282</v>
      </c>
      <c r="B1433" t="s">
        <v>1127</v>
      </c>
      <c r="C1433" t="s">
        <v>994</v>
      </c>
      <c r="D1433" t="s">
        <v>300</v>
      </c>
      <c r="E1433" t="s">
        <v>933</v>
      </c>
      <c r="F1433" s="4">
        <v>0</v>
      </c>
      <c r="G1433" s="4">
        <v>0</v>
      </c>
      <c r="H1433" s="4">
        <v>0</v>
      </c>
      <c r="I1433" s="4">
        <v>0</v>
      </c>
      <c r="J1433" s="4">
        <v>0</v>
      </c>
      <c r="K1433" s="4">
        <v>0</v>
      </c>
      <c r="L1433" s="4">
        <v>0</v>
      </c>
      <c r="M1433" s="8">
        <f t="shared" si="22"/>
        <v>0</v>
      </c>
      <c r="N1433" t="str" cm="1">
        <f t="array" ref="N1433">IFERROR(INDEX(Water!$C$4:$C$47,MATCH(C1433,Water!$A$4:$A$47,0),), "")</f>
        <v>Ignore as captured under 'Total metering expenditure'</v>
      </c>
    </row>
    <row r="1434" spans="1:14">
      <c r="A1434" t="s">
        <v>282</v>
      </c>
      <c r="B1434" t="s">
        <v>1128</v>
      </c>
      <c r="C1434" t="s">
        <v>996</v>
      </c>
      <c r="D1434" t="s">
        <v>300</v>
      </c>
      <c r="E1434" t="s">
        <v>933</v>
      </c>
      <c r="F1434" s="4">
        <v>0</v>
      </c>
      <c r="G1434" s="4">
        <v>0</v>
      </c>
      <c r="H1434" s="4">
        <v>0</v>
      </c>
      <c r="I1434" s="4">
        <v>0</v>
      </c>
      <c r="J1434" s="4">
        <v>0</v>
      </c>
      <c r="K1434" s="4">
        <v>0</v>
      </c>
      <c r="L1434" s="4">
        <v>0</v>
      </c>
      <c r="M1434" s="8">
        <f t="shared" si="22"/>
        <v>0</v>
      </c>
      <c r="N1434" t="str" cm="1">
        <f t="array" ref="N1434">IFERROR(INDEX(Water!$C$4:$C$47,MATCH(C1434,Water!$A$4:$A$47,0),), "")</f>
        <v>Ignore as captured under 'Total metering expenditure'</v>
      </c>
    </row>
    <row r="1435" spans="1:14">
      <c r="A1435" t="s">
        <v>282</v>
      </c>
      <c r="B1435" t="s">
        <v>1129</v>
      </c>
      <c r="C1435" t="s">
        <v>998</v>
      </c>
      <c r="D1435" t="s">
        <v>300</v>
      </c>
      <c r="E1435" t="s">
        <v>933</v>
      </c>
      <c r="F1435" s="4">
        <v>0</v>
      </c>
      <c r="G1435" s="4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8">
        <f t="shared" si="22"/>
        <v>0</v>
      </c>
      <c r="N1435" t="str" cm="1">
        <f t="array" ref="N1435">IFERROR(INDEX(Water!$C$4:$C$47,MATCH(C1435,Water!$A$4:$A$47,0),), "")</f>
        <v>Total metering expenditure  (water)</v>
      </c>
    </row>
    <row r="1436" spans="1:14">
      <c r="A1436" t="s">
        <v>282</v>
      </c>
      <c r="B1436" t="s">
        <v>1130</v>
      </c>
      <c r="C1436" t="s">
        <v>1000</v>
      </c>
      <c r="D1436" t="s">
        <v>300</v>
      </c>
      <c r="E1436" t="s">
        <v>933</v>
      </c>
      <c r="F1436" s="4">
        <v>0</v>
      </c>
      <c r="G1436" s="4">
        <v>0</v>
      </c>
      <c r="H1436" s="4">
        <v>0</v>
      </c>
      <c r="I1436" s="4">
        <v>0</v>
      </c>
      <c r="J1436" s="4">
        <v>0</v>
      </c>
      <c r="K1436" s="4">
        <v>0</v>
      </c>
      <c r="L1436" s="4">
        <v>0</v>
      </c>
      <c r="M1436" s="8">
        <f t="shared" si="22"/>
        <v>0</v>
      </c>
      <c r="N1436" t="str" cm="1">
        <f t="array" ref="N1436">IFERROR(INDEX(Water!$C$4:$C$47,MATCH(C1436,Water!$A$4:$A$47,0),), "")</f>
        <v>Improvments to taste, odour and colour (water)</v>
      </c>
    </row>
    <row r="1437" spans="1:14">
      <c r="A1437" t="s">
        <v>282</v>
      </c>
      <c r="B1437" t="s">
        <v>1131</v>
      </c>
      <c r="C1437" t="s">
        <v>1002</v>
      </c>
      <c r="D1437" t="s">
        <v>300</v>
      </c>
      <c r="E1437" t="s">
        <v>933</v>
      </c>
      <c r="F1437" s="4">
        <v>0</v>
      </c>
      <c r="G1437" s="4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8">
        <f t="shared" si="22"/>
        <v>0</v>
      </c>
      <c r="N1437" t="str" cm="1">
        <f t="array" ref="N1437">IFERROR(INDEX(Water!$C$4:$C$47,MATCH(C1437,Water!$A$4:$A$47,0),), "")</f>
        <v>Improvments to taste, odour and colour (water)</v>
      </c>
    </row>
    <row r="1438" spans="1:14">
      <c r="A1438" t="s">
        <v>282</v>
      </c>
      <c r="B1438" t="s">
        <v>1132</v>
      </c>
      <c r="C1438" t="s">
        <v>1004</v>
      </c>
      <c r="D1438" t="s">
        <v>300</v>
      </c>
      <c r="E1438" t="s">
        <v>933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8">
        <f t="shared" si="22"/>
        <v>0</v>
      </c>
      <c r="N1438" t="str" cm="1">
        <f t="array" ref="N1438">IFERROR(INDEX(Water!$C$4:$C$47,MATCH(C1438,Water!$A$4:$A$47,0),), "")</f>
        <v>Addressing raw water deterioration (total) (water)</v>
      </c>
    </row>
    <row r="1439" spans="1:14">
      <c r="A1439" t="s">
        <v>282</v>
      </c>
      <c r="B1439" t="s">
        <v>1133</v>
      </c>
      <c r="C1439" t="s">
        <v>1006</v>
      </c>
      <c r="D1439" t="s">
        <v>300</v>
      </c>
      <c r="E1439" t="s">
        <v>933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0</v>
      </c>
      <c r="L1439" s="4">
        <v>0</v>
      </c>
      <c r="M1439" s="8">
        <f t="shared" si="22"/>
        <v>0</v>
      </c>
      <c r="N1439" t="str" cm="1">
        <f t="array" ref="N1439">IFERROR(INDEX(Water!$C$4:$C$47,MATCH(C1439,Water!$A$4:$A$47,0),), "")</f>
        <v>Addressing raw water deterioration (total) (water)</v>
      </c>
    </row>
    <row r="1440" spans="1:14">
      <c r="A1440" t="s">
        <v>282</v>
      </c>
      <c r="B1440" t="s">
        <v>1134</v>
      </c>
      <c r="C1440" t="s">
        <v>1008</v>
      </c>
      <c r="D1440" t="s">
        <v>300</v>
      </c>
      <c r="E1440" t="s">
        <v>933</v>
      </c>
      <c r="F1440" s="4">
        <v>0</v>
      </c>
      <c r="G1440" s="4">
        <v>0</v>
      </c>
      <c r="H1440" s="4">
        <v>0</v>
      </c>
      <c r="I1440" s="4">
        <v>0</v>
      </c>
      <c r="J1440" s="4">
        <v>0</v>
      </c>
      <c r="K1440" s="4">
        <v>0</v>
      </c>
      <c r="L1440" s="4">
        <v>0</v>
      </c>
      <c r="M1440" s="8">
        <f t="shared" si="22"/>
        <v>0</v>
      </c>
      <c r="N1440" t="str" cm="1">
        <f t="array" ref="N1440">IFERROR(INDEX(Water!$C$4:$C$47,MATCH(C1440,Water!$A$4:$A$47,0),), "")</f>
        <v>Meeting lead standards (Total) (water)</v>
      </c>
    </row>
    <row r="1441" spans="1:14">
      <c r="A1441" t="s">
        <v>282</v>
      </c>
      <c r="B1441" t="s">
        <v>1135</v>
      </c>
      <c r="C1441" t="s">
        <v>1067</v>
      </c>
      <c r="D1441" t="s">
        <v>300</v>
      </c>
      <c r="E1441" t="s">
        <v>933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8">
        <f t="shared" si="22"/>
        <v>0</v>
      </c>
      <c r="N1441" t="str" cm="1">
        <f t="array" ref="N1441">IFERROR(INDEX(Water!$C$4:$C$47,MATCH(C1441,Water!$A$4:$A$47,0),), "")</f>
        <v/>
      </c>
    </row>
    <row r="1442" spans="1:14">
      <c r="A1442" t="s">
        <v>282</v>
      </c>
      <c r="B1442" t="s">
        <v>1136</v>
      </c>
      <c r="C1442" t="s">
        <v>1012</v>
      </c>
      <c r="D1442" t="s">
        <v>300</v>
      </c>
      <c r="E1442" t="s">
        <v>933</v>
      </c>
      <c r="F1442" s="4">
        <v>0</v>
      </c>
      <c r="G1442" s="4">
        <v>0</v>
      </c>
      <c r="H1442" s="4">
        <v>0</v>
      </c>
      <c r="I1442" s="4">
        <v>0</v>
      </c>
      <c r="J1442" s="4">
        <v>0</v>
      </c>
      <c r="K1442" s="4">
        <v>0</v>
      </c>
      <c r="L1442" s="4">
        <v>0</v>
      </c>
      <c r="M1442" s="8">
        <f t="shared" si="22"/>
        <v>0</v>
      </c>
      <c r="N1442" t="str" cm="1">
        <f t="array" ref="N1442">IFERROR(INDEX(Water!$C$4:$C$47,MATCH(C1442,Water!$A$4:$A$47,0),), "")</f>
        <v>Meeting lead standards (Total) (water)</v>
      </c>
    </row>
    <row r="1443" spans="1:14">
      <c r="A1443" t="s">
        <v>282</v>
      </c>
      <c r="B1443" t="s">
        <v>1137</v>
      </c>
      <c r="C1443" t="s">
        <v>1014</v>
      </c>
      <c r="D1443" t="s">
        <v>300</v>
      </c>
      <c r="E1443" t="s">
        <v>933</v>
      </c>
      <c r="F1443" s="4">
        <v>0</v>
      </c>
      <c r="G1443" s="4">
        <v>0</v>
      </c>
      <c r="H1443" s="4">
        <v>0</v>
      </c>
      <c r="I1443" s="4">
        <v>0</v>
      </c>
      <c r="J1443" s="4">
        <v>0</v>
      </c>
      <c r="K1443" s="4">
        <v>0</v>
      </c>
      <c r="L1443" s="4">
        <v>0</v>
      </c>
      <c r="M1443" s="8">
        <f t="shared" si="22"/>
        <v>0</v>
      </c>
      <c r="N1443" t="str" cm="1">
        <f t="array" ref="N1443">IFERROR(INDEX(Water!$C$4:$C$47,MATCH(C1443,Water!$A$4:$A$47,0),), "")</f>
        <v>Meeting lead standards (Total) (water)</v>
      </c>
    </row>
    <row r="1444" spans="1:14">
      <c r="A1444" t="s">
        <v>282</v>
      </c>
      <c r="B1444" t="s">
        <v>1138</v>
      </c>
      <c r="C1444" t="s">
        <v>1016</v>
      </c>
      <c r="D1444" t="s">
        <v>300</v>
      </c>
      <c r="E1444" t="s">
        <v>933</v>
      </c>
      <c r="F1444" s="4">
        <v>0</v>
      </c>
      <c r="G1444" s="4">
        <v>0</v>
      </c>
      <c r="H1444" s="4">
        <v>0</v>
      </c>
      <c r="I1444" s="4">
        <v>0</v>
      </c>
      <c r="J1444" s="4">
        <v>0</v>
      </c>
      <c r="K1444" s="4">
        <v>0</v>
      </c>
      <c r="L1444" s="4">
        <v>0</v>
      </c>
      <c r="M1444" s="8">
        <f t="shared" si="22"/>
        <v>0</v>
      </c>
      <c r="N1444" t="str" cm="1">
        <f t="array" ref="N1444">IFERROR(INDEX(Water!$C$4:$C$47,MATCH(C1444,Water!$A$4:$A$47,0),), "")</f>
        <v>Meeting lead standards (Total) (water)</v>
      </c>
    </row>
    <row r="1445" spans="1:14">
      <c r="A1445" t="s">
        <v>282</v>
      </c>
      <c r="B1445" t="s">
        <v>1139</v>
      </c>
      <c r="C1445" t="s">
        <v>1018</v>
      </c>
      <c r="D1445" t="s">
        <v>300</v>
      </c>
      <c r="E1445" t="s">
        <v>933</v>
      </c>
      <c r="F1445" s="4">
        <v>0</v>
      </c>
      <c r="G1445" s="4">
        <v>0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8">
        <f t="shared" si="22"/>
        <v>0</v>
      </c>
      <c r="N1445" t="str" cm="1">
        <f t="array" ref="N1445">IFERROR(INDEX(Water!$C$4:$C$47,MATCH(C1445,Water!$A$4:$A$47,0),), "")</f>
        <v>Enhancing resilience to low probability high consequence events (water)</v>
      </c>
    </row>
    <row r="1446" spans="1:14">
      <c r="A1446" t="s">
        <v>282</v>
      </c>
      <c r="B1446" t="s">
        <v>1140</v>
      </c>
      <c r="C1446" t="s">
        <v>1020</v>
      </c>
      <c r="D1446" t="s">
        <v>300</v>
      </c>
      <c r="E1446" t="s">
        <v>933</v>
      </c>
      <c r="F1446" s="4">
        <v>0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8">
        <f t="shared" si="22"/>
        <v>0</v>
      </c>
      <c r="N1446" t="str" cm="1">
        <f t="array" ref="N1446">IFERROR(INDEX(Water!$C$4:$C$47,MATCH(C1446,Water!$A$4:$A$47,0),), "")</f>
        <v>Security - SEMD (water)</v>
      </c>
    </row>
    <row r="1447" spans="1:14">
      <c r="A1447" t="s">
        <v>282</v>
      </c>
      <c r="B1447" t="s">
        <v>1141</v>
      </c>
      <c r="C1447" t="s">
        <v>1022</v>
      </c>
      <c r="D1447" t="s">
        <v>300</v>
      </c>
      <c r="E1447" t="s">
        <v>933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8">
        <f t="shared" si="22"/>
        <v>0</v>
      </c>
      <c r="N1447" t="str" cm="1">
        <f t="array" ref="N1447">IFERROR(INDEX(Water!$C$4:$C$47,MATCH(C1447,Water!$A$4:$A$47,0),), "")</f>
        <v>Security - Non-SEMD (water)</v>
      </c>
    </row>
    <row r="1448" spans="1:14">
      <c r="A1448" t="s">
        <v>282</v>
      </c>
      <c r="B1448" t="s">
        <v>1142</v>
      </c>
      <c r="C1448" t="s">
        <v>1024</v>
      </c>
      <c r="D1448" t="s">
        <v>300</v>
      </c>
      <c r="E1448" t="s">
        <v>933</v>
      </c>
      <c r="F1448" s="4">
        <v>0</v>
      </c>
      <c r="G1448" s="4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8">
        <f t="shared" si="22"/>
        <v>0</v>
      </c>
      <c r="N1448" t="str" cm="1">
        <f t="array" ref="N1448">IFERROR(INDEX(Water!$C$4:$C$47,MATCH(C1448,Water!$A$4:$A$47,0),), "")</f>
        <v>N/A</v>
      </c>
    </row>
    <row r="1449" spans="1:14">
      <c r="A1449" t="s">
        <v>282</v>
      </c>
      <c r="B1449" t="s">
        <v>1143</v>
      </c>
      <c r="C1449" t="s">
        <v>1076</v>
      </c>
      <c r="D1449" t="s">
        <v>300</v>
      </c>
      <c r="E1449" t="s">
        <v>933</v>
      </c>
      <c r="F1449" s="4">
        <v>0</v>
      </c>
      <c r="G1449" s="4">
        <v>0</v>
      </c>
      <c r="H1449" s="4">
        <v>0</v>
      </c>
      <c r="I1449" s="4">
        <v>0</v>
      </c>
      <c r="J1449" s="4">
        <v>0</v>
      </c>
      <c r="K1449" s="4">
        <v>0</v>
      </c>
      <c r="L1449" s="4">
        <v>0</v>
      </c>
      <c r="M1449" s="8">
        <f t="shared" si="22"/>
        <v>0</v>
      </c>
      <c r="N1449" t="str" cm="1">
        <f t="array" ref="N1449">IFERROR(INDEX(Water!$C$4:$C$47,MATCH(C1449,Water!$A$4:$A$47,0),), "")</f>
        <v/>
      </c>
    </row>
    <row r="1450" spans="1:14">
      <c r="A1450" t="s">
        <v>282</v>
      </c>
      <c r="B1450" t="s">
        <v>1144</v>
      </c>
      <c r="C1450" t="s">
        <v>1078</v>
      </c>
      <c r="D1450" t="s">
        <v>300</v>
      </c>
      <c r="E1450" t="s">
        <v>933</v>
      </c>
      <c r="F1450" s="4">
        <v>0</v>
      </c>
      <c r="G1450" s="4">
        <v>0</v>
      </c>
      <c r="H1450" s="4">
        <v>0</v>
      </c>
      <c r="I1450" s="4">
        <v>0</v>
      </c>
      <c r="J1450" s="4">
        <v>0</v>
      </c>
      <c r="K1450" s="4">
        <v>0</v>
      </c>
      <c r="L1450" s="4">
        <v>0</v>
      </c>
      <c r="M1450" s="8">
        <f t="shared" si="22"/>
        <v>0</v>
      </c>
      <c r="N1450" t="str" cm="1">
        <f t="array" ref="N1450">IFERROR(INDEX(Water!$C$4:$C$47,MATCH(C1450,Water!$A$4:$A$47,0),), "")</f>
        <v/>
      </c>
    </row>
    <row r="1451" spans="1:14">
      <c r="A1451" t="s">
        <v>282</v>
      </c>
      <c r="B1451" t="s">
        <v>1145</v>
      </c>
      <c r="C1451" t="s">
        <v>1080</v>
      </c>
      <c r="D1451" t="s">
        <v>300</v>
      </c>
      <c r="E1451" t="s">
        <v>933</v>
      </c>
      <c r="F1451" s="4">
        <v>0</v>
      </c>
      <c r="G1451" s="4">
        <v>0</v>
      </c>
      <c r="H1451" s="15">
        <v>0</v>
      </c>
      <c r="I1451" s="15">
        <v>0</v>
      </c>
      <c r="J1451" s="15">
        <v>0</v>
      </c>
      <c r="K1451" s="15">
        <v>0</v>
      </c>
      <c r="L1451" s="15">
        <v>0</v>
      </c>
      <c r="M1451" s="8">
        <f t="shared" si="22"/>
        <v>0</v>
      </c>
      <c r="N1451" t="str" cm="1">
        <f t="array" ref="N1451">IFERROR(INDEX(Water!$C$4:$C$47,MATCH(C1451,Water!$A$4:$A$47,0),), "")</f>
        <v/>
      </c>
    </row>
    <row r="1452" spans="1:14">
      <c r="A1452" t="s">
        <v>282</v>
      </c>
      <c r="B1452" t="s">
        <v>1146</v>
      </c>
      <c r="C1452" t="s">
        <v>1082</v>
      </c>
      <c r="D1452" t="s">
        <v>300</v>
      </c>
      <c r="E1452" t="s">
        <v>933</v>
      </c>
      <c r="F1452" s="4">
        <v>0</v>
      </c>
      <c r="G1452" s="4">
        <v>0</v>
      </c>
      <c r="H1452" s="15">
        <v>0</v>
      </c>
      <c r="I1452" s="15">
        <v>0</v>
      </c>
      <c r="J1452" s="15">
        <v>0</v>
      </c>
      <c r="K1452" s="15">
        <v>0</v>
      </c>
      <c r="L1452" s="15">
        <v>0</v>
      </c>
      <c r="M1452" s="8">
        <f t="shared" si="22"/>
        <v>0</v>
      </c>
      <c r="N1452" t="str" cm="1">
        <f t="array" ref="N1452">IFERROR(INDEX(Water!$C$4:$C$47,MATCH(C1452,Water!$A$4:$A$47,0),), "")</f>
        <v/>
      </c>
    </row>
    <row r="1453" spans="1:14">
      <c r="A1453" t="s">
        <v>282</v>
      </c>
      <c r="B1453" t="s">
        <v>1147</v>
      </c>
      <c r="C1453" t="s">
        <v>1084</v>
      </c>
      <c r="D1453" t="s">
        <v>300</v>
      </c>
      <c r="E1453" t="s">
        <v>933</v>
      </c>
      <c r="F1453" s="4">
        <v>0</v>
      </c>
      <c r="G1453" s="4">
        <v>0</v>
      </c>
      <c r="H1453" s="15">
        <v>0</v>
      </c>
      <c r="I1453" s="15">
        <v>0</v>
      </c>
      <c r="J1453" s="15">
        <v>0</v>
      </c>
      <c r="K1453" s="15">
        <v>0</v>
      </c>
      <c r="L1453" s="15">
        <v>0</v>
      </c>
      <c r="M1453" s="8">
        <f t="shared" si="22"/>
        <v>0</v>
      </c>
      <c r="N1453" t="str" cm="1">
        <f t="array" ref="N1453">IFERROR(INDEX(Water!$C$4:$C$47,MATCH(C1453,Water!$A$4:$A$47,0),), "")</f>
        <v/>
      </c>
    </row>
    <row r="1454" spans="1:14">
      <c r="A1454" t="s">
        <v>282</v>
      </c>
      <c r="B1454" t="s">
        <v>1148</v>
      </c>
      <c r="C1454" t="s">
        <v>1086</v>
      </c>
      <c r="D1454" t="s">
        <v>300</v>
      </c>
      <c r="E1454" t="s">
        <v>933</v>
      </c>
      <c r="F1454" s="4">
        <v>0</v>
      </c>
      <c r="G1454" s="4">
        <v>0</v>
      </c>
      <c r="H1454" s="15">
        <v>0</v>
      </c>
      <c r="I1454" s="15">
        <v>0</v>
      </c>
      <c r="J1454" s="15">
        <v>0</v>
      </c>
      <c r="K1454" s="15">
        <v>0</v>
      </c>
      <c r="L1454" s="15">
        <v>0</v>
      </c>
      <c r="M1454" s="8">
        <f t="shared" si="22"/>
        <v>0</v>
      </c>
      <c r="N1454" t="str" cm="1">
        <f t="array" ref="N1454">IFERROR(INDEX(Water!$C$4:$C$47,MATCH(C1454,Water!$A$4:$A$47,0),), "")</f>
        <v/>
      </c>
    </row>
    <row r="1455" spans="1:14">
      <c r="A1455" t="s">
        <v>282</v>
      </c>
      <c r="B1455" t="s">
        <v>1149</v>
      </c>
      <c r="C1455" t="s">
        <v>1088</v>
      </c>
      <c r="D1455" t="s">
        <v>300</v>
      </c>
      <c r="E1455" t="s">
        <v>933</v>
      </c>
      <c r="F1455" s="4">
        <v>0</v>
      </c>
      <c r="G1455" s="4">
        <v>0</v>
      </c>
      <c r="H1455" s="15">
        <v>0</v>
      </c>
      <c r="I1455" s="15">
        <v>0</v>
      </c>
      <c r="J1455" s="15">
        <v>0</v>
      </c>
      <c r="K1455" s="15">
        <v>0</v>
      </c>
      <c r="L1455" s="15">
        <v>0</v>
      </c>
      <c r="M1455" s="8">
        <f t="shared" si="22"/>
        <v>0</v>
      </c>
      <c r="N1455" t="str" cm="1">
        <f t="array" ref="N1455">IFERROR(INDEX(Water!$C$4:$C$47,MATCH(C1455,Water!$A$4:$A$47,0),), "")</f>
        <v/>
      </c>
    </row>
    <row r="1456" spans="1:14">
      <c r="A1456" t="s">
        <v>282</v>
      </c>
      <c r="B1456" t="s">
        <v>1150</v>
      </c>
      <c r="C1456" t="s">
        <v>1090</v>
      </c>
      <c r="D1456" t="s">
        <v>300</v>
      </c>
      <c r="E1456" t="s">
        <v>933</v>
      </c>
      <c r="F1456" s="4">
        <v>0</v>
      </c>
      <c r="G1456" s="4">
        <v>0</v>
      </c>
      <c r="H1456" s="15">
        <v>0</v>
      </c>
      <c r="I1456" s="15">
        <v>0</v>
      </c>
      <c r="J1456" s="15">
        <v>0</v>
      </c>
      <c r="K1456" s="15">
        <v>0</v>
      </c>
      <c r="L1456" s="15">
        <v>0</v>
      </c>
      <c r="M1456" s="8">
        <f t="shared" si="22"/>
        <v>0</v>
      </c>
      <c r="N1456" t="str" cm="1">
        <f t="array" ref="N1456">IFERROR(INDEX(Water!$C$4:$C$47,MATCH(C1456,Water!$A$4:$A$47,0),), "")</f>
        <v/>
      </c>
    </row>
    <row r="1457" spans="1:14">
      <c r="A1457" t="s">
        <v>282</v>
      </c>
      <c r="B1457" t="s">
        <v>1151</v>
      </c>
      <c r="C1457" t="s">
        <v>1092</v>
      </c>
      <c r="D1457" t="s">
        <v>300</v>
      </c>
      <c r="E1457" t="s">
        <v>933</v>
      </c>
      <c r="F1457" s="4">
        <v>0</v>
      </c>
      <c r="G1457" s="4">
        <v>0</v>
      </c>
      <c r="H1457" s="15">
        <v>0</v>
      </c>
      <c r="I1457" s="15">
        <v>0</v>
      </c>
      <c r="J1457" s="15">
        <v>0</v>
      </c>
      <c r="K1457" s="15">
        <v>0</v>
      </c>
      <c r="L1457" s="15">
        <v>0</v>
      </c>
      <c r="M1457" s="8">
        <f t="shared" si="22"/>
        <v>0</v>
      </c>
      <c r="N1457" t="str" cm="1">
        <f t="array" ref="N1457">IFERROR(INDEX(Water!$C$4:$C$47,MATCH(C1457,Water!$A$4:$A$47,0),), "")</f>
        <v/>
      </c>
    </row>
    <row r="1458" spans="1:14">
      <c r="A1458" t="s">
        <v>282</v>
      </c>
      <c r="B1458" t="s">
        <v>1152</v>
      </c>
      <c r="C1458" t="s">
        <v>1094</v>
      </c>
      <c r="D1458" t="s">
        <v>300</v>
      </c>
      <c r="E1458" t="s">
        <v>933</v>
      </c>
      <c r="F1458" s="4">
        <v>0</v>
      </c>
      <c r="G1458" s="4">
        <v>0</v>
      </c>
      <c r="H1458" s="15">
        <v>0</v>
      </c>
      <c r="I1458" s="15">
        <v>0</v>
      </c>
      <c r="J1458" s="15">
        <v>0</v>
      </c>
      <c r="K1458" s="15">
        <v>0</v>
      </c>
      <c r="L1458" s="15">
        <v>0</v>
      </c>
      <c r="M1458" s="8">
        <f t="shared" si="22"/>
        <v>0</v>
      </c>
      <c r="N1458" t="str" cm="1">
        <f t="array" ref="N1458">IFERROR(INDEX(Water!$C$4:$C$47,MATCH(C1458,Water!$A$4:$A$47,0),), "")</f>
        <v/>
      </c>
    </row>
    <row r="1459" spans="1:14">
      <c r="A1459" t="s">
        <v>282</v>
      </c>
      <c r="B1459" t="s">
        <v>1153</v>
      </c>
      <c r="C1459" t="s">
        <v>1096</v>
      </c>
      <c r="D1459" t="s">
        <v>300</v>
      </c>
      <c r="E1459" t="s">
        <v>933</v>
      </c>
      <c r="F1459" s="4">
        <v>0</v>
      </c>
      <c r="G1459" s="4">
        <v>0</v>
      </c>
      <c r="H1459" s="15">
        <v>0</v>
      </c>
      <c r="I1459" s="15">
        <v>0</v>
      </c>
      <c r="J1459" s="15">
        <v>0</v>
      </c>
      <c r="K1459" s="15">
        <v>0</v>
      </c>
      <c r="L1459" s="15">
        <v>0</v>
      </c>
      <c r="M1459" s="8">
        <f t="shared" si="22"/>
        <v>0</v>
      </c>
      <c r="N1459" t="str" cm="1">
        <f t="array" ref="N1459">IFERROR(INDEX(Water!$C$4:$C$47,MATCH(C1459,Water!$A$4:$A$47,0),), "")</f>
        <v/>
      </c>
    </row>
    <row r="1460" spans="1:14">
      <c r="A1460" t="s">
        <v>282</v>
      </c>
      <c r="B1460" t="s">
        <v>1154</v>
      </c>
      <c r="C1460" t="s">
        <v>1155</v>
      </c>
      <c r="D1460" t="s">
        <v>300</v>
      </c>
      <c r="E1460" t="s">
        <v>933</v>
      </c>
      <c r="F1460" s="4">
        <v>0</v>
      </c>
      <c r="G1460" s="4">
        <v>0</v>
      </c>
      <c r="H1460" s="15">
        <v>0</v>
      </c>
      <c r="I1460" s="15">
        <v>0</v>
      </c>
      <c r="J1460" s="15">
        <v>0</v>
      </c>
      <c r="K1460" s="15">
        <v>0</v>
      </c>
      <c r="L1460" s="15">
        <v>0</v>
      </c>
      <c r="M1460" s="8">
        <f t="shared" si="22"/>
        <v>0</v>
      </c>
      <c r="N1460" t="str" cm="1">
        <f t="array" ref="N1460">IFERROR(INDEX(Water!$C$4:$C$47,MATCH(C1460,Water!$A$4:$A$47,0),), "")</f>
        <v/>
      </c>
    </row>
    <row r="1461" spans="1:14">
      <c r="A1461" t="s">
        <v>283</v>
      </c>
      <c r="B1461" t="s">
        <v>1030</v>
      </c>
      <c r="C1461" t="s">
        <v>936</v>
      </c>
      <c r="D1461" t="s">
        <v>300</v>
      </c>
      <c r="E1461" t="s">
        <v>933</v>
      </c>
      <c r="F1461" s="4">
        <v>0</v>
      </c>
      <c r="G1461" s="4">
        <v>0</v>
      </c>
      <c r="H1461" s="15" t="s">
        <v>825</v>
      </c>
      <c r="I1461" s="15" t="s">
        <v>825</v>
      </c>
      <c r="J1461" s="15" t="s">
        <v>825</v>
      </c>
      <c r="K1461" s="15" t="s">
        <v>825</v>
      </c>
      <c r="L1461" s="15" t="s">
        <v>825</v>
      </c>
      <c r="M1461" s="8">
        <f t="shared" si="22"/>
        <v>0</v>
      </c>
      <c r="N1461" t="str" cm="1">
        <f t="array" ref="N1461">IFERROR(INDEX(Water!$C$4:$C$47,MATCH(C1461,Water!$A$4:$A$47,0),), "")</f>
        <v>Ecological improvements at abstractions (water)</v>
      </c>
    </row>
    <row r="1462" spans="1:14">
      <c r="A1462" t="s">
        <v>283</v>
      </c>
      <c r="B1462" t="s">
        <v>1031</v>
      </c>
      <c r="C1462" t="s">
        <v>938</v>
      </c>
      <c r="D1462" t="s">
        <v>300</v>
      </c>
      <c r="E1462" t="s">
        <v>933</v>
      </c>
      <c r="F1462" s="4">
        <v>0</v>
      </c>
      <c r="G1462" s="4">
        <v>0</v>
      </c>
      <c r="H1462" s="15" t="s">
        <v>825</v>
      </c>
      <c r="I1462" s="15" t="s">
        <v>825</v>
      </c>
      <c r="J1462" s="15" t="s">
        <v>825</v>
      </c>
      <c r="K1462" s="15" t="s">
        <v>825</v>
      </c>
      <c r="L1462" s="15" t="s">
        <v>825</v>
      </c>
      <c r="M1462" s="8">
        <f t="shared" si="22"/>
        <v>0</v>
      </c>
      <c r="N1462" t="str" cm="1">
        <f t="array" ref="N1462">IFERROR(INDEX(Water!$C$4:$C$47,MATCH(C1462,Water!$A$4:$A$47,0),), "")</f>
        <v>Eels Regulations (measures at intakes) (water)</v>
      </c>
    </row>
    <row r="1463" spans="1:14">
      <c r="A1463" t="s">
        <v>283</v>
      </c>
      <c r="B1463" t="s">
        <v>1032</v>
      </c>
      <c r="C1463" t="s">
        <v>940</v>
      </c>
      <c r="D1463" t="s">
        <v>300</v>
      </c>
      <c r="E1463" t="s">
        <v>933</v>
      </c>
      <c r="F1463" s="4">
        <v>0</v>
      </c>
      <c r="G1463" s="4">
        <v>0</v>
      </c>
      <c r="H1463" s="15" t="s">
        <v>825</v>
      </c>
      <c r="I1463" s="15" t="s">
        <v>825</v>
      </c>
      <c r="J1463" s="15" t="s">
        <v>825</v>
      </c>
      <c r="K1463" s="15" t="s">
        <v>825</v>
      </c>
      <c r="L1463" s="15" t="s">
        <v>825</v>
      </c>
      <c r="M1463" s="8">
        <f t="shared" si="22"/>
        <v>0</v>
      </c>
      <c r="N1463" t="str" cm="1">
        <f t="array" ref="N1463">IFERROR(INDEX(Water!$C$4:$C$47,MATCH(C1463,Water!$A$4:$A$47,0),), "")</f>
        <v>Eels Regulations (measures at intakes) (water)</v>
      </c>
    </row>
    <row r="1464" spans="1:14">
      <c r="A1464" t="s">
        <v>283</v>
      </c>
      <c r="B1464" t="s">
        <v>1033</v>
      </c>
      <c r="C1464" t="s">
        <v>942</v>
      </c>
      <c r="D1464" t="s">
        <v>300</v>
      </c>
      <c r="E1464" t="s">
        <v>933</v>
      </c>
      <c r="F1464" s="4">
        <v>0</v>
      </c>
      <c r="G1464" s="4">
        <v>0</v>
      </c>
      <c r="H1464" s="15" t="s">
        <v>825</v>
      </c>
      <c r="I1464" s="15" t="s">
        <v>825</v>
      </c>
      <c r="J1464" s="15" t="s">
        <v>825</v>
      </c>
      <c r="K1464" s="15" t="s">
        <v>825</v>
      </c>
      <c r="L1464" s="15" t="s">
        <v>825</v>
      </c>
      <c r="M1464" s="8">
        <f t="shared" si="22"/>
        <v>0</v>
      </c>
      <c r="N1464" t="str" cm="1">
        <f t="array" ref="N1464">IFERROR(INDEX(Water!$C$4:$C$47,MATCH(C1464,Water!$A$4:$A$47,0),), "")</f>
        <v>Invasive Non Native Species (water)</v>
      </c>
    </row>
    <row r="1465" spans="1:14">
      <c r="A1465" t="s">
        <v>283</v>
      </c>
      <c r="B1465" t="s">
        <v>1034</v>
      </c>
      <c r="C1465" t="s">
        <v>944</v>
      </c>
      <c r="D1465" t="s">
        <v>300</v>
      </c>
      <c r="E1465" t="s">
        <v>933</v>
      </c>
      <c r="F1465" s="4">
        <v>0</v>
      </c>
      <c r="G1465" s="4">
        <v>0</v>
      </c>
      <c r="H1465" s="15" t="s">
        <v>825</v>
      </c>
      <c r="I1465" s="15" t="s">
        <v>825</v>
      </c>
      <c r="J1465" s="15" t="s">
        <v>825</v>
      </c>
      <c r="K1465" s="15" t="s">
        <v>825</v>
      </c>
      <c r="L1465" s="15" t="s">
        <v>825</v>
      </c>
      <c r="M1465" s="8">
        <f t="shared" si="22"/>
        <v>0</v>
      </c>
      <c r="N1465" t="str" cm="1">
        <f t="array" ref="N1465">IFERROR(INDEX(Water!$C$4:$C$47,MATCH(C1465,Water!$A$4:$A$47,0),), "")</f>
        <v>Drinking Water Protected Areas (schemes) (water)</v>
      </c>
    </row>
    <row r="1466" spans="1:14">
      <c r="A1466" t="s">
        <v>283</v>
      </c>
      <c r="B1466" t="s">
        <v>1035</v>
      </c>
      <c r="C1466" t="s">
        <v>946</v>
      </c>
      <c r="D1466" t="s">
        <v>300</v>
      </c>
      <c r="E1466" t="s">
        <v>933</v>
      </c>
      <c r="F1466" s="4">
        <v>0</v>
      </c>
      <c r="G1466" s="4">
        <v>0</v>
      </c>
      <c r="H1466" s="15" t="s">
        <v>825</v>
      </c>
      <c r="I1466" s="15" t="s">
        <v>825</v>
      </c>
      <c r="J1466" s="15" t="s">
        <v>825</v>
      </c>
      <c r="K1466" s="15" t="s">
        <v>825</v>
      </c>
      <c r="L1466" s="15" t="s">
        <v>825</v>
      </c>
      <c r="M1466" s="8">
        <f t="shared" si="22"/>
        <v>0</v>
      </c>
      <c r="N1466" t="str" cm="1">
        <f t="array" ref="N1466">IFERROR(INDEX(Water!$C$4:$C$47,MATCH(C1466,Water!$A$4:$A$47,0),), "")</f>
        <v>Water Framework Directive measure (water)</v>
      </c>
    </row>
    <row r="1467" spans="1:14">
      <c r="A1467" t="s">
        <v>283</v>
      </c>
      <c r="B1467" t="s">
        <v>1036</v>
      </c>
      <c r="C1467" t="s">
        <v>948</v>
      </c>
      <c r="D1467" t="s">
        <v>300</v>
      </c>
      <c r="E1467" t="s">
        <v>933</v>
      </c>
      <c r="F1467" s="4">
        <v>0</v>
      </c>
      <c r="G1467" s="4">
        <v>0</v>
      </c>
      <c r="H1467" s="15" t="s">
        <v>825</v>
      </c>
      <c r="I1467" s="15" t="s">
        <v>825</v>
      </c>
      <c r="J1467" s="15" t="s">
        <v>825</v>
      </c>
      <c r="K1467" s="15" t="s">
        <v>825</v>
      </c>
      <c r="L1467" s="15" t="s">
        <v>825</v>
      </c>
      <c r="M1467" s="8">
        <f t="shared" ref="M1467:M1530" si="23">SUM(G1467)</f>
        <v>0</v>
      </c>
      <c r="N1467" t="str" cm="1">
        <f t="array" ref="N1467">IFERROR(INDEX(Water!$C$4:$C$47,MATCH(C1467,Water!$A$4:$A$47,0),), "")</f>
        <v>Ecological improvements at abstractions (water)</v>
      </c>
    </row>
    <row r="1468" spans="1:14">
      <c r="A1468" t="s">
        <v>283</v>
      </c>
      <c r="B1468" t="s">
        <v>1037</v>
      </c>
      <c r="C1468" t="s">
        <v>950</v>
      </c>
      <c r="D1468" t="s">
        <v>300</v>
      </c>
      <c r="E1468" t="s">
        <v>933</v>
      </c>
      <c r="F1468" s="4">
        <v>0</v>
      </c>
      <c r="G1468" s="4">
        <v>0</v>
      </c>
      <c r="H1468" s="15" t="s">
        <v>825</v>
      </c>
      <c r="I1468" s="15" t="s">
        <v>825</v>
      </c>
      <c r="J1468" s="15" t="s">
        <v>825</v>
      </c>
      <c r="K1468" s="15" t="s">
        <v>825</v>
      </c>
      <c r="L1468" s="15" t="s">
        <v>825</v>
      </c>
      <c r="M1468" s="8">
        <f t="shared" si="23"/>
        <v>0</v>
      </c>
      <c r="N1468" t="str" cm="1">
        <f t="array" ref="N1468">IFERROR(INDEX(Water!$C$4:$C$47,MATCH(C1468,Water!$A$4:$A$47,0),), "")</f>
        <v>N/A</v>
      </c>
    </row>
    <row r="1469" spans="1:14">
      <c r="A1469" t="s">
        <v>283</v>
      </c>
      <c r="B1469" t="s">
        <v>1038</v>
      </c>
      <c r="C1469" t="s">
        <v>952</v>
      </c>
      <c r="D1469" t="s">
        <v>300</v>
      </c>
      <c r="E1469" t="s">
        <v>933</v>
      </c>
      <c r="F1469" s="4">
        <v>0</v>
      </c>
      <c r="G1469" s="4">
        <v>0</v>
      </c>
      <c r="H1469" s="15" t="s">
        <v>825</v>
      </c>
      <c r="I1469" s="15" t="s">
        <v>825</v>
      </c>
      <c r="J1469" s="15" t="s">
        <v>825</v>
      </c>
      <c r="K1469" s="15" t="s">
        <v>825</v>
      </c>
      <c r="L1469" s="15" t="s">
        <v>825</v>
      </c>
      <c r="M1469" s="8">
        <f t="shared" si="23"/>
        <v>0</v>
      </c>
      <c r="N1469" t="str" cm="1">
        <f t="array" ref="N1469">IFERROR(INDEX(Water!$C$4:$C$47,MATCH(C1469,Water!$A$4:$A$47,0),), "")</f>
        <v>N/A</v>
      </c>
    </row>
    <row r="1470" spans="1:14">
      <c r="A1470" t="s">
        <v>283</v>
      </c>
      <c r="B1470" t="s">
        <v>1039</v>
      </c>
      <c r="C1470" t="s">
        <v>954</v>
      </c>
      <c r="D1470" t="s">
        <v>300</v>
      </c>
      <c r="E1470" t="s">
        <v>933</v>
      </c>
      <c r="F1470" s="4">
        <v>0</v>
      </c>
      <c r="G1470" s="4">
        <v>0</v>
      </c>
      <c r="H1470" s="15" t="s">
        <v>825</v>
      </c>
      <c r="I1470" s="15" t="s">
        <v>825</v>
      </c>
      <c r="J1470" s="15" t="s">
        <v>825</v>
      </c>
      <c r="K1470" s="15" t="s">
        <v>825</v>
      </c>
      <c r="L1470" s="15" t="s">
        <v>825</v>
      </c>
      <c r="M1470" s="8">
        <f t="shared" si="23"/>
        <v>0</v>
      </c>
      <c r="N1470" t="str" cm="1">
        <f t="array" ref="N1470">IFERROR(INDEX(Water!$C$4:$C$47,MATCH(C1470,Water!$A$4:$A$47,0),), "")</f>
        <v>Ignore as captured under 'Investigations total'</v>
      </c>
    </row>
    <row r="1471" spans="1:14">
      <c r="A1471" t="s">
        <v>283</v>
      </c>
      <c r="B1471" t="s">
        <v>1040</v>
      </c>
      <c r="C1471" t="s">
        <v>956</v>
      </c>
      <c r="D1471" t="s">
        <v>300</v>
      </c>
      <c r="E1471" t="s">
        <v>933</v>
      </c>
      <c r="F1471" s="4">
        <v>0</v>
      </c>
      <c r="G1471" s="4">
        <v>0</v>
      </c>
      <c r="H1471" s="15" t="s">
        <v>825</v>
      </c>
      <c r="I1471" s="15" t="s">
        <v>825</v>
      </c>
      <c r="J1471" s="15" t="s">
        <v>825</v>
      </c>
      <c r="K1471" s="15" t="s">
        <v>825</v>
      </c>
      <c r="L1471" s="15" t="s">
        <v>825</v>
      </c>
      <c r="M1471" s="8">
        <f t="shared" si="23"/>
        <v>0</v>
      </c>
      <c r="N1471" t="str" cm="1">
        <f t="array" ref="N1471">IFERROR(INDEX(Water!$C$4:$C$47,MATCH(C1471,Water!$A$4:$A$47,0),), "")</f>
        <v>Ignore as captured under 'Investigations total'</v>
      </c>
    </row>
    <row r="1472" spans="1:14">
      <c r="A1472" t="s">
        <v>283</v>
      </c>
      <c r="B1472" t="s">
        <v>1041</v>
      </c>
      <c r="C1472" t="s">
        <v>958</v>
      </c>
      <c r="D1472" t="s">
        <v>300</v>
      </c>
      <c r="E1472" t="s">
        <v>933</v>
      </c>
      <c r="F1472" s="4">
        <v>0</v>
      </c>
      <c r="G1472" s="4">
        <v>0.46200000000000002</v>
      </c>
      <c r="H1472" s="15" t="s">
        <v>825</v>
      </c>
      <c r="I1472" s="15" t="s">
        <v>825</v>
      </c>
      <c r="J1472" s="15" t="s">
        <v>825</v>
      </c>
      <c r="K1472" s="15" t="s">
        <v>825</v>
      </c>
      <c r="L1472" s="15" t="s">
        <v>825</v>
      </c>
      <c r="M1472" s="8">
        <f t="shared" si="23"/>
        <v>0.46200000000000002</v>
      </c>
      <c r="N1472" t="str" cm="1">
        <f t="array" ref="N1472">IFERROR(INDEX(Water!$C$4:$C$47,MATCH(C1472,Water!$A$4:$A$47,0),), "")</f>
        <v>Ignore as captured under 'Investigations total'</v>
      </c>
    </row>
    <row r="1473" spans="1:14">
      <c r="A1473" t="s">
        <v>283</v>
      </c>
      <c r="B1473" t="s">
        <v>1042</v>
      </c>
      <c r="C1473" t="s">
        <v>960</v>
      </c>
      <c r="D1473" t="s">
        <v>300</v>
      </c>
      <c r="E1473" t="s">
        <v>933</v>
      </c>
      <c r="F1473" s="4">
        <v>0</v>
      </c>
      <c r="G1473" s="4">
        <v>0.46200000000000002</v>
      </c>
      <c r="H1473" s="15" t="s">
        <v>825</v>
      </c>
      <c r="I1473" s="15" t="s">
        <v>825</v>
      </c>
      <c r="J1473" s="15" t="s">
        <v>825</v>
      </c>
      <c r="K1473" s="15" t="s">
        <v>825</v>
      </c>
      <c r="L1473" s="15" t="s">
        <v>825</v>
      </c>
      <c r="M1473" s="8">
        <f t="shared" si="23"/>
        <v>0.46200000000000002</v>
      </c>
      <c r="N1473" t="str" cm="1">
        <f t="array" ref="N1473">IFERROR(INDEX(Water!$C$4:$C$47,MATCH(C1473,Water!$A$4:$A$47,0),), "")</f>
        <v>Investigations (water)</v>
      </c>
    </row>
    <row r="1474" spans="1:14">
      <c r="A1474" t="s">
        <v>283</v>
      </c>
      <c r="B1474" t="s">
        <v>1043</v>
      </c>
      <c r="C1474" t="s">
        <v>962</v>
      </c>
      <c r="D1474" t="s">
        <v>300</v>
      </c>
      <c r="E1474" t="s">
        <v>933</v>
      </c>
      <c r="F1474" s="4">
        <v>0</v>
      </c>
      <c r="G1474" s="4">
        <v>0.46200000000000002</v>
      </c>
      <c r="H1474" s="15" t="s">
        <v>825</v>
      </c>
      <c r="I1474" s="15" t="s">
        <v>825</v>
      </c>
      <c r="J1474" s="15" t="s">
        <v>825</v>
      </c>
      <c r="K1474" s="15" t="s">
        <v>825</v>
      </c>
      <c r="L1474" s="15" t="s">
        <v>825</v>
      </c>
      <c r="M1474" s="8">
        <f t="shared" si="23"/>
        <v>0.46200000000000002</v>
      </c>
      <c r="N1474" t="str" cm="1">
        <f t="array" ref="N1474">IFERROR(INDEX(Water!$C$4:$C$47,MATCH(C1474,Water!$A$4:$A$47,0),), "")</f>
        <v/>
      </c>
    </row>
    <row r="1475" spans="1:14">
      <c r="A1475" t="s">
        <v>283</v>
      </c>
      <c r="B1475" t="s">
        <v>1044</v>
      </c>
      <c r="C1475" t="s">
        <v>964</v>
      </c>
      <c r="D1475" t="s">
        <v>300</v>
      </c>
      <c r="E1475" t="s">
        <v>933</v>
      </c>
      <c r="F1475" s="4">
        <v>0</v>
      </c>
      <c r="G1475" s="4">
        <v>0</v>
      </c>
      <c r="H1475" s="15" t="s">
        <v>825</v>
      </c>
      <c r="I1475" s="15" t="s">
        <v>825</v>
      </c>
      <c r="J1475" s="15" t="s">
        <v>825</v>
      </c>
      <c r="K1475" s="15" t="s">
        <v>825</v>
      </c>
      <c r="L1475" s="15" t="s">
        <v>825</v>
      </c>
      <c r="M1475" s="8">
        <f t="shared" si="23"/>
        <v>0</v>
      </c>
      <c r="N1475" t="str" cm="1">
        <f t="array" ref="N1475">IFERROR(INDEX(Water!$C$4:$C$47,MATCH(C1475,Water!$A$4:$A$47,0),), "")</f>
        <v>Supply-side improvements delivering benefits in 2020-2025 (water)</v>
      </c>
    </row>
    <row r="1476" spans="1:14">
      <c r="A1476" t="s">
        <v>283</v>
      </c>
      <c r="B1476" t="s">
        <v>1045</v>
      </c>
      <c r="C1476" t="s">
        <v>966</v>
      </c>
      <c r="D1476" t="s">
        <v>300</v>
      </c>
      <c r="E1476" t="s">
        <v>933</v>
      </c>
      <c r="F1476" s="4">
        <v>0</v>
      </c>
      <c r="G1476" s="4">
        <v>0</v>
      </c>
      <c r="H1476" s="15" t="s">
        <v>825</v>
      </c>
      <c r="I1476" s="15" t="s">
        <v>825</v>
      </c>
      <c r="J1476" s="15" t="s">
        <v>825</v>
      </c>
      <c r="K1476" s="15" t="s">
        <v>825</v>
      </c>
      <c r="L1476" s="15" t="s">
        <v>825</v>
      </c>
      <c r="M1476" s="8">
        <f t="shared" si="23"/>
        <v>0</v>
      </c>
      <c r="N1476" t="str" cm="1">
        <f t="array" ref="N1476">IFERROR(INDEX(Water!$C$4:$C$47,MATCH(C1476,Water!$A$4:$A$47,0),), "")</f>
        <v>Demand-side improvements delivering benefits in 2020-2025 (excl leakage and metering) (water)</v>
      </c>
    </row>
    <row r="1477" spans="1:14">
      <c r="A1477" t="s">
        <v>283</v>
      </c>
      <c r="B1477" t="s">
        <v>1046</v>
      </c>
      <c r="C1477" t="s">
        <v>968</v>
      </c>
      <c r="D1477" t="s">
        <v>300</v>
      </c>
      <c r="E1477" t="s">
        <v>933</v>
      </c>
      <c r="F1477" s="4">
        <v>0</v>
      </c>
      <c r="G1477" s="4">
        <v>0</v>
      </c>
      <c r="H1477" s="15" t="s">
        <v>825</v>
      </c>
      <c r="I1477" s="15" t="s">
        <v>825</v>
      </c>
      <c r="J1477" s="15" t="s">
        <v>825</v>
      </c>
      <c r="K1477" s="15" t="s">
        <v>825</v>
      </c>
      <c r="L1477" s="15" t="s">
        <v>825</v>
      </c>
      <c r="M1477" s="8">
        <f t="shared" si="23"/>
        <v>0</v>
      </c>
      <c r="N1477" t="str" cm="1">
        <f t="array" ref="N1477">IFERROR(INDEX(Water!$C$4:$C$47,MATCH(C1477,Water!$A$4:$A$47,0),), "")</f>
        <v>Leakage improvements delivering benefits in 2020-2025 (water)</v>
      </c>
    </row>
    <row r="1478" spans="1:14">
      <c r="A1478" t="s">
        <v>283</v>
      </c>
      <c r="B1478" t="s">
        <v>1047</v>
      </c>
      <c r="C1478" t="s">
        <v>970</v>
      </c>
      <c r="D1478" t="s">
        <v>300</v>
      </c>
      <c r="E1478" t="s">
        <v>933</v>
      </c>
      <c r="F1478" s="4">
        <v>0</v>
      </c>
      <c r="G1478" s="4">
        <v>0</v>
      </c>
      <c r="H1478" s="15" t="s">
        <v>825</v>
      </c>
      <c r="I1478" s="15" t="s">
        <v>825</v>
      </c>
      <c r="J1478" s="15" t="s">
        <v>825</v>
      </c>
      <c r="K1478" s="15" t="s">
        <v>825</v>
      </c>
      <c r="L1478" s="15" t="s">
        <v>825</v>
      </c>
      <c r="M1478" s="8">
        <f t="shared" si="23"/>
        <v>0</v>
      </c>
      <c r="N1478" t="str" cm="1">
        <f t="array" ref="N1478">IFERROR(INDEX(Water!$C$4:$C$47,MATCH(C1478,Water!$A$4:$A$47,0),), "")</f>
        <v>Internal interconnectors delivering benefits in 2020-2025 (water)</v>
      </c>
    </row>
    <row r="1479" spans="1:14">
      <c r="A1479" t="s">
        <v>283</v>
      </c>
      <c r="B1479" t="s">
        <v>1048</v>
      </c>
      <c r="C1479" t="s">
        <v>972</v>
      </c>
      <c r="D1479" t="s">
        <v>300</v>
      </c>
      <c r="E1479" t="s">
        <v>933</v>
      </c>
      <c r="F1479" s="4">
        <v>0</v>
      </c>
      <c r="G1479" s="4">
        <v>0</v>
      </c>
      <c r="H1479" s="15" t="s">
        <v>825</v>
      </c>
      <c r="I1479" s="15" t="s">
        <v>825</v>
      </c>
      <c r="J1479" s="15" t="s">
        <v>825</v>
      </c>
      <c r="K1479" s="15" t="s">
        <v>825</v>
      </c>
      <c r="L1479" s="15" t="s">
        <v>825</v>
      </c>
      <c r="M1479" s="8">
        <f t="shared" si="23"/>
        <v>0</v>
      </c>
      <c r="N1479" t="str" cm="1">
        <f t="array" ref="N1479">IFERROR(INDEX(Water!$C$4:$C$47,MATCH(C1479,Water!$A$4:$A$47,0),), "")</f>
        <v>Supply demand balance improvements delivering benefits starting from 2026 (water)</v>
      </c>
    </row>
    <row r="1480" spans="1:14">
      <c r="A1480" t="s">
        <v>283</v>
      </c>
      <c r="B1480" t="s">
        <v>1049</v>
      </c>
      <c r="C1480" t="s">
        <v>976</v>
      </c>
      <c r="D1480" t="s">
        <v>300</v>
      </c>
      <c r="E1480" t="s">
        <v>933</v>
      </c>
      <c r="F1480" s="4">
        <v>0</v>
      </c>
      <c r="G1480" s="4">
        <v>0</v>
      </c>
      <c r="H1480" s="15" t="s">
        <v>825</v>
      </c>
      <c r="I1480" s="15" t="s">
        <v>825</v>
      </c>
      <c r="J1480" s="15" t="s">
        <v>825</v>
      </c>
      <c r="K1480" s="15" t="s">
        <v>825</v>
      </c>
      <c r="L1480" s="15" t="s">
        <v>825</v>
      </c>
      <c r="M1480" s="8">
        <f t="shared" si="23"/>
        <v>0</v>
      </c>
      <c r="N1480" t="str" cm="1">
        <f t="array" ref="N1480">IFERROR(INDEX(Water!$C$4:$C$47,MATCH(C1480,Water!$A$4:$A$47,0),), "")</f>
        <v/>
      </c>
    </row>
    <row r="1481" spans="1:14">
      <c r="A1481" t="s">
        <v>283</v>
      </c>
      <c r="B1481" t="s">
        <v>1050</v>
      </c>
      <c r="C1481" t="s">
        <v>978</v>
      </c>
      <c r="D1481" t="s">
        <v>300</v>
      </c>
      <c r="E1481" t="s">
        <v>933</v>
      </c>
      <c r="F1481" s="4">
        <v>0</v>
      </c>
      <c r="G1481" s="4">
        <v>0</v>
      </c>
      <c r="H1481" s="15" t="s">
        <v>825</v>
      </c>
      <c r="I1481" s="15" t="s">
        <v>825</v>
      </c>
      <c r="J1481" s="15" t="s">
        <v>825</v>
      </c>
      <c r="K1481" s="15" t="s">
        <v>825</v>
      </c>
      <c r="L1481" s="15" t="s">
        <v>825</v>
      </c>
      <c r="M1481" s="8">
        <f t="shared" si="23"/>
        <v>0</v>
      </c>
      <c r="N1481" t="str" cm="1">
        <f t="array" ref="N1481">IFERROR(INDEX(Water!$C$4:$C$47,MATCH(C1481,Water!$A$4:$A$47,0),), "")</f>
        <v>Ignore as captured under 'Total metering expenditure'</v>
      </c>
    </row>
    <row r="1482" spans="1:14">
      <c r="A1482" t="s">
        <v>283</v>
      </c>
      <c r="B1482" t="s">
        <v>1051</v>
      </c>
      <c r="C1482" t="s">
        <v>980</v>
      </c>
      <c r="D1482" t="s">
        <v>300</v>
      </c>
      <c r="E1482" t="s">
        <v>933</v>
      </c>
      <c r="F1482" s="4">
        <v>0</v>
      </c>
      <c r="G1482" s="4">
        <v>0</v>
      </c>
      <c r="H1482" s="15" t="s">
        <v>825</v>
      </c>
      <c r="I1482" s="15" t="s">
        <v>825</v>
      </c>
      <c r="J1482" s="15" t="s">
        <v>825</v>
      </c>
      <c r="K1482" s="15" t="s">
        <v>825</v>
      </c>
      <c r="L1482" s="15" t="s">
        <v>825</v>
      </c>
      <c r="M1482" s="8">
        <f t="shared" si="23"/>
        <v>0</v>
      </c>
      <c r="N1482" t="str" cm="1">
        <f t="array" ref="N1482">IFERROR(INDEX(Water!$C$4:$C$47,MATCH(C1482,Water!$A$4:$A$47,0),), "")</f>
        <v>Ignore as captured under 'Total metering expenditure'</v>
      </c>
    </row>
    <row r="1483" spans="1:14">
      <c r="A1483" t="s">
        <v>283</v>
      </c>
      <c r="B1483" t="s">
        <v>1052</v>
      </c>
      <c r="C1483" t="s">
        <v>982</v>
      </c>
      <c r="D1483" t="s">
        <v>300</v>
      </c>
      <c r="E1483" t="s">
        <v>933</v>
      </c>
      <c r="F1483" s="4">
        <v>0</v>
      </c>
      <c r="G1483" s="4">
        <v>0</v>
      </c>
      <c r="H1483" s="15" t="s">
        <v>825</v>
      </c>
      <c r="I1483" s="15" t="s">
        <v>825</v>
      </c>
      <c r="J1483" s="15" t="s">
        <v>825</v>
      </c>
      <c r="K1483" s="15" t="s">
        <v>825</v>
      </c>
      <c r="L1483" s="15" t="s">
        <v>825</v>
      </c>
      <c r="M1483" s="8">
        <f t="shared" si="23"/>
        <v>0</v>
      </c>
      <c r="N1483" t="str" cm="1">
        <f t="array" ref="N1483">IFERROR(INDEX(Water!$C$4:$C$47,MATCH(C1483,Water!$A$4:$A$47,0),), "")</f>
        <v>Ignore as captured under 'Total metering expenditure'</v>
      </c>
    </row>
    <row r="1484" spans="1:14">
      <c r="A1484" t="s">
        <v>283</v>
      </c>
      <c r="B1484" t="s">
        <v>1053</v>
      </c>
      <c r="C1484" t="s">
        <v>984</v>
      </c>
      <c r="D1484" t="s">
        <v>300</v>
      </c>
      <c r="E1484" t="s">
        <v>933</v>
      </c>
      <c r="F1484" s="4">
        <v>0</v>
      </c>
      <c r="G1484" s="4">
        <v>0</v>
      </c>
      <c r="H1484" s="15" t="s">
        <v>825</v>
      </c>
      <c r="I1484" s="15" t="s">
        <v>825</v>
      </c>
      <c r="J1484" s="15" t="s">
        <v>825</v>
      </c>
      <c r="K1484" s="15" t="s">
        <v>825</v>
      </c>
      <c r="L1484" s="15" t="s">
        <v>825</v>
      </c>
      <c r="M1484" s="8">
        <f t="shared" si="23"/>
        <v>0</v>
      </c>
      <c r="N1484" t="str" cm="1">
        <f t="array" ref="N1484">IFERROR(INDEX(Water!$C$4:$C$47,MATCH(C1484,Water!$A$4:$A$47,0),), "")</f>
        <v>Ignore as captured under 'Total metering expenditure'</v>
      </c>
    </row>
    <row r="1485" spans="1:14">
      <c r="A1485" t="s">
        <v>283</v>
      </c>
      <c r="B1485" t="s">
        <v>1054</v>
      </c>
      <c r="C1485" t="s">
        <v>986</v>
      </c>
      <c r="D1485" t="s">
        <v>300</v>
      </c>
      <c r="E1485" t="s">
        <v>933</v>
      </c>
      <c r="F1485" s="4">
        <v>0</v>
      </c>
      <c r="G1485" s="4">
        <v>0</v>
      </c>
      <c r="H1485" s="15" t="s">
        <v>825</v>
      </c>
      <c r="I1485" s="15" t="s">
        <v>825</v>
      </c>
      <c r="J1485" s="15" t="s">
        <v>825</v>
      </c>
      <c r="K1485" s="15" t="s">
        <v>825</v>
      </c>
      <c r="L1485" s="15" t="s">
        <v>825</v>
      </c>
      <c r="M1485" s="8">
        <f t="shared" si="23"/>
        <v>0</v>
      </c>
      <c r="N1485" t="str" cm="1">
        <f t="array" ref="N1485">IFERROR(INDEX(Water!$C$4:$C$47,MATCH(C1485,Water!$A$4:$A$47,0),), "")</f>
        <v>Ignore as captured under 'Total metering expenditure'</v>
      </c>
    </row>
    <row r="1486" spans="1:14">
      <c r="A1486" t="s">
        <v>283</v>
      </c>
      <c r="B1486" t="s">
        <v>1055</v>
      </c>
      <c r="C1486" t="s">
        <v>988</v>
      </c>
      <c r="D1486" t="s">
        <v>300</v>
      </c>
      <c r="E1486" t="s">
        <v>933</v>
      </c>
      <c r="F1486" s="4">
        <v>0</v>
      </c>
      <c r="G1486" s="4">
        <v>0</v>
      </c>
      <c r="H1486" s="15" t="s">
        <v>825</v>
      </c>
      <c r="I1486" s="15" t="s">
        <v>825</v>
      </c>
      <c r="J1486" s="15" t="s">
        <v>825</v>
      </c>
      <c r="K1486" s="15" t="s">
        <v>825</v>
      </c>
      <c r="L1486" s="15" t="s">
        <v>825</v>
      </c>
      <c r="M1486" s="8">
        <f t="shared" si="23"/>
        <v>0</v>
      </c>
      <c r="N1486" t="str" cm="1">
        <f t="array" ref="N1486">IFERROR(INDEX(Water!$C$4:$C$47,MATCH(C1486,Water!$A$4:$A$47,0),), "")</f>
        <v>Ignore as captured under 'Total metering expenditure'</v>
      </c>
    </row>
    <row r="1487" spans="1:14">
      <c r="A1487" t="s">
        <v>283</v>
      </c>
      <c r="B1487" t="s">
        <v>1056</v>
      </c>
      <c r="C1487" t="s">
        <v>990</v>
      </c>
      <c r="D1487" t="s">
        <v>300</v>
      </c>
      <c r="E1487" t="s">
        <v>933</v>
      </c>
      <c r="F1487" s="4">
        <v>0</v>
      </c>
      <c r="G1487" s="4">
        <v>0</v>
      </c>
      <c r="H1487" s="15" t="s">
        <v>825</v>
      </c>
      <c r="I1487" s="15" t="s">
        <v>825</v>
      </c>
      <c r="J1487" s="15" t="s">
        <v>825</v>
      </c>
      <c r="K1487" s="15" t="s">
        <v>825</v>
      </c>
      <c r="L1487" s="15" t="s">
        <v>825</v>
      </c>
      <c r="M1487" s="8">
        <f t="shared" si="23"/>
        <v>0</v>
      </c>
      <c r="N1487" t="str" cm="1">
        <f t="array" ref="N1487">IFERROR(INDEX(Water!$C$4:$C$47,MATCH(C1487,Water!$A$4:$A$47,0),), "")</f>
        <v>Ignore as captured under 'Total metering expenditure'</v>
      </c>
    </row>
    <row r="1488" spans="1:14">
      <c r="A1488" t="s">
        <v>283</v>
      </c>
      <c r="B1488" t="s">
        <v>1057</v>
      </c>
      <c r="C1488" t="s">
        <v>992</v>
      </c>
      <c r="D1488" t="s">
        <v>300</v>
      </c>
      <c r="E1488" t="s">
        <v>933</v>
      </c>
      <c r="F1488" s="4">
        <v>0</v>
      </c>
      <c r="G1488" s="4">
        <v>0</v>
      </c>
      <c r="H1488" s="15" t="s">
        <v>825</v>
      </c>
      <c r="I1488" s="15" t="s">
        <v>825</v>
      </c>
      <c r="J1488" s="15" t="s">
        <v>825</v>
      </c>
      <c r="K1488" s="15" t="s">
        <v>825</v>
      </c>
      <c r="L1488" s="15" t="s">
        <v>825</v>
      </c>
      <c r="M1488" s="8">
        <f t="shared" si="23"/>
        <v>0</v>
      </c>
      <c r="N1488" t="str" cm="1">
        <f t="array" ref="N1488">IFERROR(INDEX(Water!$C$4:$C$47,MATCH(C1488,Water!$A$4:$A$47,0),), "")</f>
        <v>Ignore as captured under 'Total metering expenditure'</v>
      </c>
    </row>
    <row r="1489" spans="1:14">
      <c r="A1489" t="s">
        <v>283</v>
      </c>
      <c r="B1489" t="s">
        <v>1058</v>
      </c>
      <c r="C1489" t="s">
        <v>994</v>
      </c>
      <c r="D1489" t="s">
        <v>300</v>
      </c>
      <c r="E1489" t="s">
        <v>933</v>
      </c>
      <c r="F1489" s="4">
        <v>0</v>
      </c>
      <c r="G1489" s="4">
        <v>0</v>
      </c>
      <c r="H1489" s="15" t="s">
        <v>825</v>
      </c>
      <c r="I1489" s="15" t="s">
        <v>825</v>
      </c>
      <c r="J1489" s="15" t="s">
        <v>825</v>
      </c>
      <c r="K1489" s="15" t="s">
        <v>825</v>
      </c>
      <c r="L1489" s="15" t="s">
        <v>825</v>
      </c>
      <c r="M1489" s="8">
        <f t="shared" si="23"/>
        <v>0</v>
      </c>
      <c r="N1489" t="str" cm="1">
        <f t="array" ref="N1489">IFERROR(INDEX(Water!$C$4:$C$47,MATCH(C1489,Water!$A$4:$A$47,0),), "")</f>
        <v>Ignore as captured under 'Total metering expenditure'</v>
      </c>
    </row>
    <row r="1490" spans="1:14">
      <c r="A1490" t="s">
        <v>283</v>
      </c>
      <c r="B1490" t="s">
        <v>1059</v>
      </c>
      <c r="C1490" t="s">
        <v>996</v>
      </c>
      <c r="D1490" t="s">
        <v>300</v>
      </c>
      <c r="E1490" t="s">
        <v>933</v>
      </c>
      <c r="F1490" s="4">
        <v>0</v>
      </c>
      <c r="G1490" s="4">
        <v>0</v>
      </c>
      <c r="H1490" s="15" t="s">
        <v>825</v>
      </c>
      <c r="I1490" s="15" t="s">
        <v>825</v>
      </c>
      <c r="J1490" s="15" t="s">
        <v>825</v>
      </c>
      <c r="K1490" s="15" t="s">
        <v>825</v>
      </c>
      <c r="L1490" s="15" t="s">
        <v>825</v>
      </c>
      <c r="M1490" s="8">
        <f t="shared" si="23"/>
        <v>0</v>
      </c>
      <c r="N1490" t="str" cm="1">
        <f t="array" ref="N1490">IFERROR(INDEX(Water!$C$4:$C$47,MATCH(C1490,Water!$A$4:$A$47,0),), "")</f>
        <v>Ignore as captured under 'Total metering expenditure'</v>
      </c>
    </row>
    <row r="1491" spans="1:14">
      <c r="A1491" t="s">
        <v>283</v>
      </c>
      <c r="B1491" t="s">
        <v>1060</v>
      </c>
      <c r="C1491" t="s">
        <v>998</v>
      </c>
      <c r="D1491" t="s">
        <v>300</v>
      </c>
      <c r="E1491" t="s">
        <v>933</v>
      </c>
      <c r="F1491" s="4">
        <v>0</v>
      </c>
      <c r="G1491" s="4">
        <v>0</v>
      </c>
      <c r="H1491" s="15" t="s">
        <v>825</v>
      </c>
      <c r="I1491" s="15" t="s">
        <v>825</v>
      </c>
      <c r="J1491" s="15" t="s">
        <v>825</v>
      </c>
      <c r="K1491" s="15" t="s">
        <v>825</v>
      </c>
      <c r="L1491" s="15" t="s">
        <v>825</v>
      </c>
      <c r="M1491" s="8">
        <f t="shared" si="23"/>
        <v>0</v>
      </c>
      <c r="N1491" t="str" cm="1">
        <f t="array" ref="N1491">IFERROR(INDEX(Water!$C$4:$C$47,MATCH(C1491,Water!$A$4:$A$47,0),), "")</f>
        <v>Total metering expenditure  (water)</v>
      </c>
    </row>
    <row r="1492" spans="1:14">
      <c r="A1492" t="s">
        <v>283</v>
      </c>
      <c r="B1492" t="s">
        <v>1061</v>
      </c>
      <c r="C1492" t="s">
        <v>1000</v>
      </c>
      <c r="D1492" t="s">
        <v>300</v>
      </c>
      <c r="E1492" t="s">
        <v>933</v>
      </c>
      <c r="F1492" s="4">
        <v>0</v>
      </c>
      <c r="G1492" s="4">
        <v>0</v>
      </c>
      <c r="H1492" s="15" t="s">
        <v>825</v>
      </c>
      <c r="I1492" s="15" t="s">
        <v>825</v>
      </c>
      <c r="J1492" s="15" t="s">
        <v>825</v>
      </c>
      <c r="K1492" s="15" t="s">
        <v>825</v>
      </c>
      <c r="L1492" s="15" t="s">
        <v>825</v>
      </c>
      <c r="M1492" s="8">
        <f t="shared" si="23"/>
        <v>0</v>
      </c>
      <c r="N1492" t="str" cm="1">
        <f t="array" ref="N1492">IFERROR(INDEX(Water!$C$4:$C$47,MATCH(C1492,Water!$A$4:$A$47,0),), "")</f>
        <v>Improvments to taste, odour and colour (water)</v>
      </c>
    </row>
    <row r="1493" spans="1:14">
      <c r="A1493" t="s">
        <v>283</v>
      </c>
      <c r="B1493" t="s">
        <v>1062</v>
      </c>
      <c r="C1493" t="s">
        <v>1002</v>
      </c>
      <c r="D1493" t="s">
        <v>300</v>
      </c>
      <c r="E1493" t="s">
        <v>933</v>
      </c>
      <c r="F1493" s="4">
        <v>0</v>
      </c>
      <c r="G1493" s="4">
        <v>0</v>
      </c>
      <c r="H1493" s="15" t="s">
        <v>825</v>
      </c>
      <c r="I1493" s="15" t="s">
        <v>825</v>
      </c>
      <c r="J1493" s="15" t="s">
        <v>825</v>
      </c>
      <c r="K1493" s="15" t="s">
        <v>825</v>
      </c>
      <c r="L1493" s="15" t="s">
        <v>825</v>
      </c>
      <c r="M1493" s="8">
        <f t="shared" si="23"/>
        <v>0</v>
      </c>
      <c r="N1493" t="str" cm="1">
        <f t="array" ref="N1493">IFERROR(INDEX(Water!$C$4:$C$47,MATCH(C1493,Water!$A$4:$A$47,0),), "")</f>
        <v>Improvments to taste, odour and colour (water)</v>
      </c>
    </row>
    <row r="1494" spans="1:14">
      <c r="A1494" t="s">
        <v>283</v>
      </c>
      <c r="B1494" t="s">
        <v>1063</v>
      </c>
      <c r="C1494" t="s">
        <v>1004</v>
      </c>
      <c r="D1494" t="s">
        <v>300</v>
      </c>
      <c r="E1494" t="s">
        <v>933</v>
      </c>
      <c r="F1494" s="4">
        <v>0</v>
      </c>
      <c r="G1494" s="4">
        <v>0.6</v>
      </c>
      <c r="H1494" s="15" t="s">
        <v>825</v>
      </c>
      <c r="I1494" s="15" t="s">
        <v>825</v>
      </c>
      <c r="J1494" s="15" t="s">
        <v>825</v>
      </c>
      <c r="K1494" s="15" t="s">
        <v>825</v>
      </c>
      <c r="L1494" s="15" t="s">
        <v>825</v>
      </c>
      <c r="M1494" s="8">
        <f t="shared" si="23"/>
        <v>0.6</v>
      </c>
      <c r="N1494" t="str" cm="1">
        <f t="array" ref="N1494">IFERROR(INDEX(Water!$C$4:$C$47,MATCH(C1494,Water!$A$4:$A$47,0),), "")</f>
        <v>Addressing raw water deterioration (total) (water)</v>
      </c>
    </row>
    <row r="1495" spans="1:14">
      <c r="A1495" t="s">
        <v>283</v>
      </c>
      <c r="B1495" t="s">
        <v>1064</v>
      </c>
      <c r="C1495" t="s">
        <v>1006</v>
      </c>
      <c r="D1495" t="s">
        <v>300</v>
      </c>
      <c r="E1495" t="s">
        <v>933</v>
      </c>
      <c r="F1495" s="4">
        <v>0</v>
      </c>
      <c r="G1495" s="4">
        <v>0</v>
      </c>
      <c r="H1495" s="4" t="s">
        <v>825</v>
      </c>
      <c r="I1495" s="4" t="s">
        <v>825</v>
      </c>
      <c r="J1495" s="4" t="s">
        <v>825</v>
      </c>
      <c r="K1495" s="4" t="s">
        <v>825</v>
      </c>
      <c r="L1495" s="4" t="s">
        <v>825</v>
      </c>
      <c r="M1495" s="8">
        <f t="shared" si="23"/>
        <v>0</v>
      </c>
      <c r="N1495" t="str" cm="1">
        <f t="array" ref="N1495">IFERROR(INDEX(Water!$C$4:$C$47,MATCH(C1495,Water!$A$4:$A$47,0),), "")</f>
        <v>Addressing raw water deterioration (total) (water)</v>
      </c>
    </row>
    <row r="1496" spans="1:14">
      <c r="A1496" t="s">
        <v>283</v>
      </c>
      <c r="B1496" t="s">
        <v>1065</v>
      </c>
      <c r="C1496" t="s">
        <v>1008</v>
      </c>
      <c r="D1496" t="s">
        <v>300</v>
      </c>
      <c r="E1496" t="s">
        <v>933</v>
      </c>
      <c r="F1496" s="4">
        <v>0</v>
      </c>
      <c r="G1496" s="4">
        <v>0</v>
      </c>
      <c r="H1496" s="4" t="s">
        <v>825</v>
      </c>
      <c r="I1496" s="4" t="s">
        <v>825</v>
      </c>
      <c r="J1496" s="4" t="s">
        <v>825</v>
      </c>
      <c r="K1496" s="4" t="s">
        <v>825</v>
      </c>
      <c r="L1496" s="4" t="s">
        <v>825</v>
      </c>
      <c r="M1496" s="8">
        <f t="shared" si="23"/>
        <v>0</v>
      </c>
      <c r="N1496" t="str" cm="1">
        <f t="array" ref="N1496">IFERROR(INDEX(Water!$C$4:$C$47,MATCH(C1496,Water!$A$4:$A$47,0),), "")</f>
        <v>Meeting lead standards (Total) (water)</v>
      </c>
    </row>
    <row r="1497" spans="1:14">
      <c r="A1497" t="s">
        <v>283</v>
      </c>
      <c r="B1497" t="s">
        <v>1066</v>
      </c>
      <c r="C1497" t="s">
        <v>1067</v>
      </c>
      <c r="D1497" t="s">
        <v>300</v>
      </c>
      <c r="E1497" t="s">
        <v>933</v>
      </c>
      <c r="F1497" s="4">
        <v>0</v>
      </c>
      <c r="G1497" s="4">
        <v>0</v>
      </c>
      <c r="H1497" s="4" t="s">
        <v>825</v>
      </c>
      <c r="I1497" s="4" t="s">
        <v>825</v>
      </c>
      <c r="J1497" s="4" t="s">
        <v>825</v>
      </c>
      <c r="K1497" s="4" t="s">
        <v>825</v>
      </c>
      <c r="L1497" s="4" t="s">
        <v>825</v>
      </c>
      <c r="M1497" s="8">
        <f t="shared" si="23"/>
        <v>0</v>
      </c>
      <c r="N1497" t="str" cm="1">
        <f t="array" ref="N1497">IFERROR(INDEX(Water!$C$4:$C$47,MATCH(C1497,Water!$A$4:$A$47,0),), "")</f>
        <v/>
      </c>
    </row>
    <row r="1498" spans="1:14">
      <c r="A1498" t="s">
        <v>283</v>
      </c>
      <c r="B1498" t="s">
        <v>1068</v>
      </c>
      <c r="C1498" t="s">
        <v>1012</v>
      </c>
      <c r="D1498" t="s">
        <v>300</v>
      </c>
      <c r="E1498" t="s">
        <v>933</v>
      </c>
      <c r="F1498" s="4">
        <v>0</v>
      </c>
      <c r="G1498" s="4">
        <v>0</v>
      </c>
      <c r="H1498" s="4" t="s">
        <v>825</v>
      </c>
      <c r="I1498" s="4" t="s">
        <v>825</v>
      </c>
      <c r="J1498" s="4" t="s">
        <v>825</v>
      </c>
      <c r="K1498" s="4" t="s">
        <v>825</v>
      </c>
      <c r="L1498" s="4" t="s">
        <v>825</v>
      </c>
      <c r="M1498" s="8">
        <f t="shared" si="23"/>
        <v>0</v>
      </c>
      <c r="N1498" t="str" cm="1">
        <f t="array" ref="N1498">IFERROR(INDEX(Water!$C$4:$C$47,MATCH(C1498,Water!$A$4:$A$47,0),), "")</f>
        <v>Meeting lead standards (Total) (water)</v>
      </c>
    </row>
    <row r="1499" spans="1:14">
      <c r="A1499" t="s">
        <v>283</v>
      </c>
      <c r="B1499" t="s">
        <v>1069</v>
      </c>
      <c r="C1499" t="s">
        <v>1014</v>
      </c>
      <c r="D1499" t="s">
        <v>300</v>
      </c>
      <c r="E1499" t="s">
        <v>933</v>
      </c>
      <c r="F1499" s="4">
        <v>0</v>
      </c>
      <c r="G1499" s="4">
        <v>0</v>
      </c>
      <c r="H1499" s="4" t="s">
        <v>825</v>
      </c>
      <c r="I1499" s="4" t="s">
        <v>825</v>
      </c>
      <c r="J1499" s="4" t="s">
        <v>825</v>
      </c>
      <c r="K1499" s="4" t="s">
        <v>825</v>
      </c>
      <c r="L1499" s="4" t="s">
        <v>825</v>
      </c>
      <c r="M1499" s="8">
        <f t="shared" si="23"/>
        <v>0</v>
      </c>
      <c r="N1499" t="str" cm="1">
        <f t="array" ref="N1499">IFERROR(INDEX(Water!$C$4:$C$47,MATCH(C1499,Water!$A$4:$A$47,0),), "")</f>
        <v>Meeting lead standards (Total) (water)</v>
      </c>
    </row>
    <row r="1500" spans="1:14">
      <c r="A1500" t="s">
        <v>283</v>
      </c>
      <c r="B1500" t="s">
        <v>1070</v>
      </c>
      <c r="C1500" t="s">
        <v>1016</v>
      </c>
      <c r="D1500" t="s">
        <v>300</v>
      </c>
      <c r="E1500" t="s">
        <v>933</v>
      </c>
      <c r="F1500" s="4">
        <v>0</v>
      </c>
      <c r="G1500" s="4">
        <v>0</v>
      </c>
      <c r="H1500" s="4" t="s">
        <v>825</v>
      </c>
      <c r="I1500" s="4" t="s">
        <v>825</v>
      </c>
      <c r="J1500" s="4" t="s">
        <v>825</v>
      </c>
      <c r="K1500" s="4" t="s">
        <v>825</v>
      </c>
      <c r="L1500" s="4" t="s">
        <v>825</v>
      </c>
      <c r="M1500" s="8">
        <f t="shared" si="23"/>
        <v>0</v>
      </c>
      <c r="N1500" t="str" cm="1">
        <f t="array" ref="N1500">IFERROR(INDEX(Water!$C$4:$C$47,MATCH(C1500,Water!$A$4:$A$47,0),), "")</f>
        <v>Meeting lead standards (Total) (water)</v>
      </c>
    </row>
    <row r="1501" spans="1:14">
      <c r="A1501" t="s">
        <v>283</v>
      </c>
      <c r="B1501" t="s">
        <v>1071</v>
      </c>
      <c r="C1501" t="s">
        <v>1018</v>
      </c>
      <c r="D1501" t="s">
        <v>300</v>
      </c>
      <c r="E1501" t="s">
        <v>933</v>
      </c>
      <c r="F1501" s="4">
        <v>0</v>
      </c>
      <c r="G1501" s="4">
        <v>0</v>
      </c>
      <c r="H1501" s="4" t="s">
        <v>825</v>
      </c>
      <c r="I1501" s="4" t="s">
        <v>825</v>
      </c>
      <c r="J1501" s="4" t="s">
        <v>825</v>
      </c>
      <c r="K1501" s="4" t="s">
        <v>825</v>
      </c>
      <c r="L1501" s="4" t="s">
        <v>825</v>
      </c>
      <c r="M1501" s="8">
        <f t="shared" si="23"/>
        <v>0</v>
      </c>
      <c r="N1501" t="str" cm="1">
        <f t="array" ref="N1501">IFERROR(INDEX(Water!$C$4:$C$47,MATCH(C1501,Water!$A$4:$A$47,0),), "")</f>
        <v>Enhancing resilience to low probability high consequence events (water)</v>
      </c>
    </row>
    <row r="1502" spans="1:14">
      <c r="A1502" t="s">
        <v>283</v>
      </c>
      <c r="B1502" t="s">
        <v>1072</v>
      </c>
      <c r="C1502" t="s">
        <v>1020</v>
      </c>
      <c r="D1502" t="s">
        <v>300</v>
      </c>
      <c r="E1502" t="s">
        <v>933</v>
      </c>
      <c r="F1502" s="4">
        <v>0</v>
      </c>
      <c r="G1502" s="4">
        <v>0</v>
      </c>
      <c r="H1502" s="4" t="s">
        <v>825</v>
      </c>
      <c r="I1502" s="4" t="s">
        <v>825</v>
      </c>
      <c r="J1502" s="4" t="s">
        <v>825</v>
      </c>
      <c r="K1502" s="4" t="s">
        <v>825</v>
      </c>
      <c r="L1502" s="4" t="s">
        <v>825</v>
      </c>
      <c r="M1502" s="8">
        <f t="shared" si="23"/>
        <v>0</v>
      </c>
      <c r="N1502" t="str" cm="1">
        <f t="array" ref="N1502">IFERROR(INDEX(Water!$C$4:$C$47,MATCH(C1502,Water!$A$4:$A$47,0),), "")</f>
        <v>Security - SEMD (water)</v>
      </c>
    </row>
    <row r="1503" spans="1:14">
      <c r="A1503" t="s">
        <v>283</v>
      </c>
      <c r="B1503" t="s">
        <v>1073</v>
      </c>
      <c r="C1503" t="s">
        <v>1022</v>
      </c>
      <c r="D1503" t="s">
        <v>300</v>
      </c>
      <c r="E1503" t="s">
        <v>933</v>
      </c>
      <c r="F1503" s="4">
        <v>0</v>
      </c>
      <c r="G1503" s="4">
        <v>0.45800000000000002</v>
      </c>
      <c r="H1503" s="4" t="s">
        <v>825</v>
      </c>
      <c r="I1503" s="4" t="s">
        <v>825</v>
      </c>
      <c r="J1503" s="4" t="s">
        <v>825</v>
      </c>
      <c r="K1503" s="4" t="s">
        <v>825</v>
      </c>
      <c r="L1503" s="4" t="s">
        <v>825</v>
      </c>
      <c r="M1503" s="8">
        <f t="shared" si="23"/>
        <v>0.45800000000000002</v>
      </c>
      <c r="N1503" t="str" cm="1">
        <f t="array" ref="N1503">IFERROR(INDEX(Water!$C$4:$C$47,MATCH(C1503,Water!$A$4:$A$47,0),), "")</f>
        <v>Security - Non-SEMD (water)</v>
      </c>
    </row>
    <row r="1504" spans="1:14">
      <c r="A1504" t="s">
        <v>283</v>
      </c>
      <c r="B1504" t="s">
        <v>1074</v>
      </c>
      <c r="C1504" t="s">
        <v>1024</v>
      </c>
      <c r="D1504" t="s">
        <v>300</v>
      </c>
      <c r="E1504" t="s">
        <v>933</v>
      </c>
      <c r="F1504" s="4">
        <v>0</v>
      </c>
      <c r="G1504" s="4">
        <v>0</v>
      </c>
      <c r="H1504" s="4" t="s">
        <v>825</v>
      </c>
      <c r="I1504" s="4" t="s">
        <v>825</v>
      </c>
      <c r="J1504" s="4" t="s">
        <v>825</v>
      </c>
      <c r="K1504" s="4" t="s">
        <v>825</v>
      </c>
      <c r="L1504" s="4" t="s">
        <v>825</v>
      </c>
      <c r="M1504" s="8">
        <f t="shared" si="23"/>
        <v>0</v>
      </c>
      <c r="N1504" t="str" cm="1">
        <f t="array" ref="N1504">IFERROR(INDEX(Water!$C$4:$C$47,MATCH(C1504,Water!$A$4:$A$47,0),), "")</f>
        <v>N/A</v>
      </c>
    </row>
    <row r="1505" spans="1:14">
      <c r="A1505" t="s">
        <v>283</v>
      </c>
      <c r="B1505" t="s">
        <v>1075</v>
      </c>
      <c r="C1505" t="s">
        <v>1076</v>
      </c>
      <c r="D1505" t="s">
        <v>300</v>
      </c>
      <c r="E1505" t="s">
        <v>933</v>
      </c>
      <c r="F1505" s="4">
        <v>0</v>
      </c>
      <c r="G1505" s="4">
        <v>0</v>
      </c>
      <c r="H1505" s="4" t="s">
        <v>825</v>
      </c>
      <c r="I1505" s="4" t="s">
        <v>825</v>
      </c>
      <c r="J1505" s="4" t="s">
        <v>825</v>
      </c>
      <c r="K1505" s="4" t="s">
        <v>825</v>
      </c>
      <c r="L1505" s="4" t="s">
        <v>825</v>
      </c>
      <c r="M1505" s="8">
        <f t="shared" si="23"/>
        <v>0</v>
      </c>
      <c r="N1505" t="str" cm="1">
        <f t="array" ref="N1505">IFERROR(INDEX(Water!$C$4:$C$47,MATCH(C1505,Water!$A$4:$A$47,0),), "")</f>
        <v/>
      </c>
    </row>
    <row r="1506" spans="1:14">
      <c r="A1506" t="s">
        <v>283</v>
      </c>
      <c r="B1506" t="s">
        <v>1077</v>
      </c>
      <c r="C1506" t="s">
        <v>1078</v>
      </c>
      <c r="D1506" t="s">
        <v>300</v>
      </c>
      <c r="E1506" t="s">
        <v>933</v>
      </c>
      <c r="F1506" s="4">
        <v>0</v>
      </c>
      <c r="G1506" s="4">
        <v>0</v>
      </c>
      <c r="H1506" s="4" t="s">
        <v>825</v>
      </c>
      <c r="I1506" s="4" t="s">
        <v>825</v>
      </c>
      <c r="J1506" s="4" t="s">
        <v>825</v>
      </c>
      <c r="K1506" s="4" t="s">
        <v>825</v>
      </c>
      <c r="L1506" s="4" t="s">
        <v>825</v>
      </c>
      <c r="M1506" s="8">
        <f t="shared" si="23"/>
        <v>0</v>
      </c>
      <c r="N1506" t="str" cm="1">
        <f t="array" ref="N1506">IFERROR(INDEX(Water!$C$4:$C$47,MATCH(C1506,Water!$A$4:$A$47,0),), "")</f>
        <v/>
      </c>
    </row>
    <row r="1507" spans="1:14">
      <c r="A1507" t="s">
        <v>283</v>
      </c>
      <c r="B1507" t="s">
        <v>1079</v>
      </c>
      <c r="C1507" t="s">
        <v>1080</v>
      </c>
      <c r="D1507" t="s">
        <v>300</v>
      </c>
      <c r="E1507" t="s">
        <v>933</v>
      </c>
      <c r="F1507" s="4">
        <v>0</v>
      </c>
      <c r="G1507" s="4">
        <v>0</v>
      </c>
      <c r="H1507" s="4" t="s">
        <v>825</v>
      </c>
      <c r="I1507" s="4" t="s">
        <v>825</v>
      </c>
      <c r="J1507" s="4" t="s">
        <v>825</v>
      </c>
      <c r="K1507" s="4" t="s">
        <v>825</v>
      </c>
      <c r="L1507" s="4" t="s">
        <v>825</v>
      </c>
      <c r="M1507" s="8">
        <f t="shared" si="23"/>
        <v>0</v>
      </c>
      <c r="N1507" t="str" cm="1">
        <f t="array" ref="N1507">IFERROR(INDEX(Water!$C$4:$C$47,MATCH(C1507,Water!$A$4:$A$47,0),), "")</f>
        <v/>
      </c>
    </row>
    <row r="1508" spans="1:14">
      <c r="A1508" t="s">
        <v>283</v>
      </c>
      <c r="B1508" t="s">
        <v>1081</v>
      </c>
      <c r="C1508" t="s">
        <v>1082</v>
      </c>
      <c r="D1508" t="s">
        <v>300</v>
      </c>
      <c r="E1508" t="s">
        <v>933</v>
      </c>
      <c r="F1508" s="4">
        <v>0</v>
      </c>
      <c r="G1508" s="4">
        <v>0</v>
      </c>
      <c r="H1508" s="4" t="s">
        <v>825</v>
      </c>
      <c r="I1508" s="4" t="s">
        <v>825</v>
      </c>
      <c r="J1508" s="4" t="s">
        <v>825</v>
      </c>
      <c r="K1508" s="4" t="s">
        <v>825</v>
      </c>
      <c r="L1508" s="4" t="s">
        <v>825</v>
      </c>
      <c r="M1508" s="8">
        <f t="shared" si="23"/>
        <v>0</v>
      </c>
      <c r="N1508" t="str" cm="1">
        <f t="array" ref="N1508">IFERROR(INDEX(Water!$C$4:$C$47,MATCH(C1508,Water!$A$4:$A$47,0),), "")</f>
        <v/>
      </c>
    </row>
    <row r="1509" spans="1:14">
      <c r="A1509" t="s">
        <v>283</v>
      </c>
      <c r="B1509" t="s">
        <v>1083</v>
      </c>
      <c r="C1509" t="s">
        <v>1084</v>
      </c>
      <c r="D1509" t="s">
        <v>300</v>
      </c>
      <c r="E1509" t="s">
        <v>933</v>
      </c>
      <c r="F1509" s="4">
        <v>0</v>
      </c>
      <c r="G1509" s="4">
        <v>0</v>
      </c>
      <c r="H1509" s="4" t="s">
        <v>825</v>
      </c>
      <c r="I1509" s="4" t="s">
        <v>825</v>
      </c>
      <c r="J1509" s="4" t="s">
        <v>825</v>
      </c>
      <c r="K1509" s="4" t="s">
        <v>825</v>
      </c>
      <c r="L1509" s="4" t="s">
        <v>825</v>
      </c>
      <c r="M1509" s="8">
        <f t="shared" si="23"/>
        <v>0</v>
      </c>
      <c r="N1509" t="str" cm="1">
        <f t="array" ref="N1509">IFERROR(INDEX(Water!$C$4:$C$47,MATCH(C1509,Water!$A$4:$A$47,0),), "")</f>
        <v/>
      </c>
    </row>
    <row r="1510" spans="1:14">
      <c r="A1510" t="s">
        <v>283</v>
      </c>
      <c r="B1510" t="s">
        <v>1085</v>
      </c>
      <c r="C1510" t="s">
        <v>1086</v>
      </c>
      <c r="D1510" t="s">
        <v>300</v>
      </c>
      <c r="E1510" t="s">
        <v>933</v>
      </c>
      <c r="F1510" s="4">
        <v>0</v>
      </c>
      <c r="G1510" s="4">
        <v>0</v>
      </c>
      <c r="H1510" s="4" t="s">
        <v>825</v>
      </c>
      <c r="I1510" s="4" t="s">
        <v>825</v>
      </c>
      <c r="J1510" s="4" t="s">
        <v>825</v>
      </c>
      <c r="K1510" s="4" t="s">
        <v>825</v>
      </c>
      <c r="L1510" s="4" t="s">
        <v>825</v>
      </c>
      <c r="M1510" s="8">
        <f t="shared" si="23"/>
        <v>0</v>
      </c>
      <c r="N1510" t="str" cm="1">
        <f t="array" ref="N1510">IFERROR(INDEX(Water!$C$4:$C$47,MATCH(C1510,Water!$A$4:$A$47,0),), "")</f>
        <v/>
      </c>
    </row>
    <row r="1511" spans="1:14">
      <c r="A1511" t="s">
        <v>283</v>
      </c>
      <c r="B1511" t="s">
        <v>1087</v>
      </c>
      <c r="C1511" t="s">
        <v>1088</v>
      </c>
      <c r="D1511" t="s">
        <v>300</v>
      </c>
      <c r="E1511" t="s">
        <v>933</v>
      </c>
      <c r="F1511" s="4">
        <v>0</v>
      </c>
      <c r="G1511" s="4">
        <v>0</v>
      </c>
      <c r="H1511" s="4" t="s">
        <v>825</v>
      </c>
      <c r="I1511" s="4" t="s">
        <v>825</v>
      </c>
      <c r="J1511" s="4" t="s">
        <v>825</v>
      </c>
      <c r="K1511" s="4" t="s">
        <v>825</v>
      </c>
      <c r="L1511" s="4" t="s">
        <v>825</v>
      </c>
      <c r="M1511" s="8">
        <f t="shared" si="23"/>
        <v>0</v>
      </c>
      <c r="N1511" t="str" cm="1">
        <f t="array" ref="N1511">IFERROR(INDEX(Water!$C$4:$C$47,MATCH(C1511,Water!$A$4:$A$47,0),), "")</f>
        <v/>
      </c>
    </row>
    <row r="1512" spans="1:14">
      <c r="A1512" t="s">
        <v>283</v>
      </c>
      <c r="B1512" t="s">
        <v>1089</v>
      </c>
      <c r="C1512" t="s">
        <v>1090</v>
      </c>
      <c r="D1512" t="s">
        <v>300</v>
      </c>
      <c r="E1512" t="s">
        <v>933</v>
      </c>
      <c r="F1512" s="4">
        <v>0</v>
      </c>
      <c r="G1512" s="4">
        <v>0</v>
      </c>
      <c r="H1512" s="4" t="s">
        <v>825</v>
      </c>
      <c r="I1512" s="4" t="s">
        <v>825</v>
      </c>
      <c r="J1512" s="4" t="s">
        <v>825</v>
      </c>
      <c r="K1512" s="4" t="s">
        <v>825</v>
      </c>
      <c r="L1512" s="4" t="s">
        <v>825</v>
      </c>
      <c r="M1512" s="8">
        <f t="shared" si="23"/>
        <v>0</v>
      </c>
      <c r="N1512" t="str" cm="1">
        <f t="array" ref="N1512">IFERROR(INDEX(Water!$C$4:$C$47,MATCH(C1512,Water!$A$4:$A$47,0),), "")</f>
        <v/>
      </c>
    </row>
    <row r="1513" spans="1:14">
      <c r="A1513" t="s">
        <v>283</v>
      </c>
      <c r="B1513" t="s">
        <v>1091</v>
      </c>
      <c r="C1513" t="s">
        <v>1092</v>
      </c>
      <c r="D1513" t="s">
        <v>300</v>
      </c>
      <c r="E1513" t="s">
        <v>933</v>
      </c>
      <c r="F1513" s="4">
        <v>0</v>
      </c>
      <c r="G1513" s="4">
        <v>0</v>
      </c>
      <c r="H1513" s="4" t="s">
        <v>825</v>
      </c>
      <c r="I1513" s="4" t="s">
        <v>825</v>
      </c>
      <c r="J1513" s="4" t="s">
        <v>825</v>
      </c>
      <c r="K1513" s="4" t="s">
        <v>825</v>
      </c>
      <c r="L1513" s="4" t="s">
        <v>825</v>
      </c>
      <c r="M1513" s="8">
        <f t="shared" si="23"/>
        <v>0</v>
      </c>
      <c r="N1513" t="str" cm="1">
        <f t="array" ref="N1513">IFERROR(INDEX(Water!$C$4:$C$47,MATCH(C1513,Water!$A$4:$A$47,0),), "")</f>
        <v/>
      </c>
    </row>
    <row r="1514" spans="1:14">
      <c r="A1514" t="s">
        <v>283</v>
      </c>
      <c r="B1514" t="s">
        <v>1093</v>
      </c>
      <c r="C1514" t="s">
        <v>1094</v>
      </c>
      <c r="D1514" t="s">
        <v>300</v>
      </c>
      <c r="E1514" t="s">
        <v>933</v>
      </c>
      <c r="F1514" s="4">
        <v>0</v>
      </c>
      <c r="G1514" s="4">
        <v>0</v>
      </c>
      <c r="H1514" s="4" t="s">
        <v>825</v>
      </c>
      <c r="I1514" s="4" t="s">
        <v>825</v>
      </c>
      <c r="J1514" s="4" t="s">
        <v>825</v>
      </c>
      <c r="K1514" s="4" t="s">
        <v>825</v>
      </c>
      <c r="L1514" s="4" t="s">
        <v>825</v>
      </c>
      <c r="M1514" s="8">
        <f t="shared" si="23"/>
        <v>0</v>
      </c>
      <c r="N1514" t="str" cm="1">
        <f t="array" ref="N1514">IFERROR(INDEX(Water!$C$4:$C$47,MATCH(C1514,Water!$A$4:$A$47,0),), "")</f>
        <v/>
      </c>
    </row>
    <row r="1515" spans="1:14">
      <c r="A1515" t="s">
        <v>283</v>
      </c>
      <c r="B1515" t="s">
        <v>1095</v>
      </c>
      <c r="C1515" t="s">
        <v>1096</v>
      </c>
      <c r="D1515" t="s">
        <v>300</v>
      </c>
      <c r="E1515" t="s">
        <v>933</v>
      </c>
      <c r="F1515" s="4">
        <v>0</v>
      </c>
      <c r="G1515" s="4">
        <v>0</v>
      </c>
      <c r="H1515" s="4" t="s">
        <v>825</v>
      </c>
      <c r="I1515" s="4" t="s">
        <v>825</v>
      </c>
      <c r="J1515" s="4" t="s">
        <v>825</v>
      </c>
      <c r="K1515" s="4" t="s">
        <v>825</v>
      </c>
      <c r="L1515" s="4" t="s">
        <v>825</v>
      </c>
      <c r="M1515" s="8">
        <f t="shared" si="23"/>
        <v>0</v>
      </c>
      <c r="N1515" t="str" cm="1">
        <f t="array" ref="N1515">IFERROR(INDEX(Water!$C$4:$C$47,MATCH(C1515,Water!$A$4:$A$47,0),), "")</f>
        <v/>
      </c>
    </row>
    <row r="1516" spans="1:14">
      <c r="A1516" t="s">
        <v>283</v>
      </c>
      <c r="B1516" t="s">
        <v>1097</v>
      </c>
      <c r="C1516" t="s">
        <v>1098</v>
      </c>
      <c r="D1516" t="s">
        <v>300</v>
      </c>
      <c r="E1516" t="s">
        <v>933</v>
      </c>
      <c r="F1516" s="4">
        <v>0</v>
      </c>
      <c r="G1516" s="4">
        <v>1.52</v>
      </c>
      <c r="H1516" s="4" t="s">
        <v>825</v>
      </c>
      <c r="I1516" s="4" t="s">
        <v>825</v>
      </c>
      <c r="J1516" s="4" t="s">
        <v>825</v>
      </c>
      <c r="K1516" s="4" t="s">
        <v>825</v>
      </c>
      <c r="L1516" s="4" t="s">
        <v>825</v>
      </c>
      <c r="M1516" s="8">
        <f t="shared" si="23"/>
        <v>1.52</v>
      </c>
      <c r="N1516" t="str" cm="1">
        <f t="array" ref="N1516">IFERROR(INDEX(Water!$C$4:$C$47,MATCH(C1516,Water!$A$4:$A$47,0),), "")</f>
        <v/>
      </c>
    </row>
    <row r="1517" spans="1:14">
      <c r="A1517" t="s">
        <v>283</v>
      </c>
      <c r="B1517" t="s">
        <v>1099</v>
      </c>
      <c r="C1517" t="s">
        <v>936</v>
      </c>
      <c r="D1517" t="s">
        <v>300</v>
      </c>
      <c r="E1517" t="s">
        <v>933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8">
        <f t="shared" si="23"/>
        <v>0</v>
      </c>
      <c r="N1517" t="str" cm="1">
        <f t="array" ref="N1517">IFERROR(INDEX(Water!$C$4:$C$47,MATCH(C1517,Water!$A$4:$A$47,0),), "")</f>
        <v>Ecological improvements at abstractions (water)</v>
      </c>
    </row>
    <row r="1518" spans="1:14">
      <c r="A1518" t="s">
        <v>283</v>
      </c>
      <c r="B1518" t="s">
        <v>1100</v>
      </c>
      <c r="C1518" t="s">
        <v>938</v>
      </c>
      <c r="D1518" t="s">
        <v>300</v>
      </c>
      <c r="E1518" t="s">
        <v>933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8">
        <f t="shared" si="23"/>
        <v>0</v>
      </c>
      <c r="N1518" t="str" cm="1">
        <f t="array" ref="N1518">IFERROR(INDEX(Water!$C$4:$C$47,MATCH(C1518,Water!$A$4:$A$47,0),), "")</f>
        <v>Eels Regulations (measures at intakes) (water)</v>
      </c>
    </row>
    <row r="1519" spans="1:14">
      <c r="A1519" t="s">
        <v>283</v>
      </c>
      <c r="B1519" t="s">
        <v>1101</v>
      </c>
      <c r="C1519" t="s">
        <v>940</v>
      </c>
      <c r="D1519" t="s">
        <v>300</v>
      </c>
      <c r="E1519" t="s">
        <v>933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8">
        <f t="shared" si="23"/>
        <v>0</v>
      </c>
      <c r="N1519" t="str" cm="1">
        <f t="array" ref="N1519">IFERROR(INDEX(Water!$C$4:$C$47,MATCH(C1519,Water!$A$4:$A$47,0),), "")</f>
        <v>Eels Regulations (measures at intakes) (water)</v>
      </c>
    </row>
    <row r="1520" spans="1:14">
      <c r="A1520" t="s">
        <v>283</v>
      </c>
      <c r="B1520" t="s">
        <v>1102</v>
      </c>
      <c r="C1520" t="s">
        <v>942</v>
      </c>
      <c r="D1520" t="s">
        <v>300</v>
      </c>
      <c r="E1520" t="s">
        <v>933</v>
      </c>
      <c r="F1520" s="4">
        <v>0</v>
      </c>
      <c r="G1520" s="4">
        <v>0</v>
      </c>
      <c r="H1520" s="4">
        <v>0</v>
      </c>
      <c r="I1520" s="4">
        <v>0</v>
      </c>
      <c r="J1520" s="4">
        <v>0</v>
      </c>
      <c r="K1520" s="4">
        <v>0</v>
      </c>
      <c r="L1520" s="4">
        <v>0</v>
      </c>
      <c r="M1520" s="8">
        <f t="shared" si="23"/>
        <v>0</v>
      </c>
      <c r="N1520" t="str" cm="1">
        <f t="array" ref="N1520">IFERROR(INDEX(Water!$C$4:$C$47,MATCH(C1520,Water!$A$4:$A$47,0),), "")</f>
        <v>Invasive Non Native Species (water)</v>
      </c>
    </row>
    <row r="1521" spans="1:14">
      <c r="A1521" t="s">
        <v>283</v>
      </c>
      <c r="B1521" t="s">
        <v>1103</v>
      </c>
      <c r="C1521" t="s">
        <v>944</v>
      </c>
      <c r="D1521" t="s">
        <v>300</v>
      </c>
      <c r="E1521" t="s">
        <v>933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8">
        <f t="shared" si="23"/>
        <v>0</v>
      </c>
      <c r="N1521" t="str" cm="1">
        <f t="array" ref="N1521">IFERROR(INDEX(Water!$C$4:$C$47,MATCH(C1521,Water!$A$4:$A$47,0),), "")</f>
        <v>Drinking Water Protected Areas (schemes) (water)</v>
      </c>
    </row>
    <row r="1522" spans="1:14">
      <c r="A1522" t="s">
        <v>283</v>
      </c>
      <c r="B1522" t="s">
        <v>1104</v>
      </c>
      <c r="C1522" t="s">
        <v>946</v>
      </c>
      <c r="D1522" t="s">
        <v>300</v>
      </c>
      <c r="E1522" t="s">
        <v>933</v>
      </c>
      <c r="F1522" s="4">
        <v>0</v>
      </c>
      <c r="G1522" s="4">
        <v>0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8">
        <f t="shared" si="23"/>
        <v>0</v>
      </c>
      <c r="N1522" t="str" cm="1">
        <f t="array" ref="N1522">IFERROR(INDEX(Water!$C$4:$C$47,MATCH(C1522,Water!$A$4:$A$47,0),), "")</f>
        <v>Water Framework Directive measure (water)</v>
      </c>
    </row>
    <row r="1523" spans="1:14">
      <c r="A1523" t="s">
        <v>283</v>
      </c>
      <c r="B1523" t="s">
        <v>1105</v>
      </c>
      <c r="C1523" t="s">
        <v>948</v>
      </c>
      <c r="D1523" t="s">
        <v>300</v>
      </c>
      <c r="E1523" t="s">
        <v>933</v>
      </c>
      <c r="F1523" s="4">
        <v>0</v>
      </c>
      <c r="G1523" s="4">
        <v>0</v>
      </c>
      <c r="H1523" s="4">
        <v>0</v>
      </c>
      <c r="I1523" s="4">
        <v>0</v>
      </c>
      <c r="J1523" s="4">
        <v>0</v>
      </c>
      <c r="K1523" s="4">
        <v>0</v>
      </c>
      <c r="L1523" s="4">
        <v>0</v>
      </c>
      <c r="M1523" s="8">
        <f t="shared" si="23"/>
        <v>0</v>
      </c>
      <c r="N1523" t="str" cm="1">
        <f t="array" ref="N1523">IFERROR(INDEX(Water!$C$4:$C$47,MATCH(C1523,Water!$A$4:$A$47,0),), "")</f>
        <v>Ecological improvements at abstractions (water)</v>
      </c>
    </row>
    <row r="1524" spans="1:14">
      <c r="A1524" t="s">
        <v>283</v>
      </c>
      <c r="B1524" t="s">
        <v>1106</v>
      </c>
      <c r="C1524" t="s">
        <v>950</v>
      </c>
      <c r="D1524" t="s">
        <v>300</v>
      </c>
      <c r="E1524" t="s">
        <v>933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8">
        <f t="shared" si="23"/>
        <v>0</v>
      </c>
      <c r="N1524" t="str" cm="1">
        <f t="array" ref="N1524">IFERROR(INDEX(Water!$C$4:$C$47,MATCH(C1524,Water!$A$4:$A$47,0),), "")</f>
        <v>N/A</v>
      </c>
    </row>
    <row r="1525" spans="1:14">
      <c r="A1525" t="s">
        <v>283</v>
      </c>
      <c r="B1525" t="s">
        <v>1107</v>
      </c>
      <c r="C1525" t="s">
        <v>952</v>
      </c>
      <c r="D1525" t="s">
        <v>300</v>
      </c>
      <c r="E1525" t="s">
        <v>933</v>
      </c>
      <c r="F1525" s="4">
        <v>0</v>
      </c>
      <c r="G1525" s="4">
        <v>0</v>
      </c>
      <c r="H1525" s="4">
        <v>0</v>
      </c>
      <c r="I1525" s="4">
        <v>0</v>
      </c>
      <c r="J1525" s="4">
        <v>0</v>
      </c>
      <c r="K1525" s="4">
        <v>0</v>
      </c>
      <c r="L1525" s="4">
        <v>0</v>
      </c>
      <c r="M1525" s="8">
        <f t="shared" si="23"/>
        <v>0</v>
      </c>
      <c r="N1525" t="str" cm="1">
        <f t="array" ref="N1525">IFERROR(INDEX(Water!$C$4:$C$47,MATCH(C1525,Water!$A$4:$A$47,0),), "")</f>
        <v>N/A</v>
      </c>
    </row>
    <row r="1526" spans="1:14">
      <c r="A1526" t="s">
        <v>283</v>
      </c>
      <c r="B1526" t="s">
        <v>1108</v>
      </c>
      <c r="C1526" t="s">
        <v>954</v>
      </c>
      <c r="D1526" t="s">
        <v>300</v>
      </c>
      <c r="E1526" t="s">
        <v>933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8">
        <f t="shared" si="23"/>
        <v>0</v>
      </c>
      <c r="N1526" t="str" cm="1">
        <f t="array" ref="N1526">IFERROR(INDEX(Water!$C$4:$C$47,MATCH(C1526,Water!$A$4:$A$47,0),), "")</f>
        <v>Ignore as captured under 'Investigations total'</v>
      </c>
    </row>
    <row r="1527" spans="1:14">
      <c r="A1527" t="s">
        <v>283</v>
      </c>
      <c r="B1527" t="s">
        <v>1109</v>
      </c>
      <c r="C1527" t="s">
        <v>956</v>
      </c>
      <c r="D1527" t="s">
        <v>300</v>
      </c>
      <c r="E1527" t="s">
        <v>933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8">
        <f t="shared" si="23"/>
        <v>0</v>
      </c>
      <c r="N1527" t="str" cm="1">
        <f t="array" ref="N1527">IFERROR(INDEX(Water!$C$4:$C$47,MATCH(C1527,Water!$A$4:$A$47,0),), "")</f>
        <v>Ignore as captured under 'Investigations total'</v>
      </c>
    </row>
    <row r="1528" spans="1:14">
      <c r="A1528" t="s">
        <v>283</v>
      </c>
      <c r="B1528" t="s">
        <v>1110</v>
      </c>
      <c r="C1528" t="s">
        <v>958</v>
      </c>
      <c r="D1528" t="s">
        <v>300</v>
      </c>
      <c r="E1528" t="s">
        <v>933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8">
        <f t="shared" si="23"/>
        <v>0</v>
      </c>
      <c r="N1528" t="str" cm="1">
        <f t="array" ref="N1528">IFERROR(INDEX(Water!$C$4:$C$47,MATCH(C1528,Water!$A$4:$A$47,0),), "")</f>
        <v>Ignore as captured under 'Investigations total'</v>
      </c>
    </row>
    <row r="1529" spans="1:14">
      <c r="A1529" t="s">
        <v>283</v>
      </c>
      <c r="B1529" t="s">
        <v>1111</v>
      </c>
      <c r="C1529" t="s">
        <v>960</v>
      </c>
      <c r="D1529" t="s">
        <v>300</v>
      </c>
      <c r="E1529" t="s">
        <v>933</v>
      </c>
      <c r="F1529" s="4">
        <v>0</v>
      </c>
      <c r="G1529" s="4">
        <v>0</v>
      </c>
      <c r="H1529" s="4">
        <v>0</v>
      </c>
      <c r="I1529" s="4">
        <v>0</v>
      </c>
      <c r="J1529" s="4">
        <v>0</v>
      </c>
      <c r="K1529" s="4">
        <v>0</v>
      </c>
      <c r="L1529" s="4">
        <v>0</v>
      </c>
      <c r="M1529" s="8">
        <f t="shared" si="23"/>
        <v>0</v>
      </c>
      <c r="N1529" t="str" cm="1">
        <f t="array" ref="N1529">IFERROR(INDEX(Water!$C$4:$C$47,MATCH(C1529,Water!$A$4:$A$47,0),), "")</f>
        <v>Investigations (water)</v>
      </c>
    </row>
    <row r="1530" spans="1:14">
      <c r="A1530" t="s">
        <v>283</v>
      </c>
      <c r="B1530" t="s">
        <v>1112</v>
      </c>
      <c r="C1530" t="s">
        <v>962</v>
      </c>
      <c r="D1530" t="s">
        <v>300</v>
      </c>
      <c r="E1530" t="s">
        <v>933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8">
        <f t="shared" si="23"/>
        <v>0</v>
      </c>
      <c r="N1530" t="str" cm="1">
        <f t="array" ref="N1530">IFERROR(INDEX(Water!$C$4:$C$47,MATCH(C1530,Water!$A$4:$A$47,0),), "")</f>
        <v/>
      </c>
    </row>
    <row r="1531" spans="1:14">
      <c r="A1531" t="s">
        <v>283</v>
      </c>
      <c r="B1531" t="s">
        <v>1113</v>
      </c>
      <c r="C1531" t="s">
        <v>964</v>
      </c>
      <c r="D1531" t="s">
        <v>300</v>
      </c>
      <c r="E1531" t="s">
        <v>933</v>
      </c>
      <c r="F1531" s="4">
        <v>0</v>
      </c>
      <c r="G1531" s="4">
        <v>0</v>
      </c>
      <c r="H1531" s="4">
        <v>0</v>
      </c>
      <c r="I1531" s="4">
        <v>0</v>
      </c>
      <c r="J1531" s="4">
        <v>0</v>
      </c>
      <c r="K1531" s="4">
        <v>0</v>
      </c>
      <c r="L1531" s="4">
        <v>0</v>
      </c>
      <c r="M1531" s="8">
        <f t="shared" ref="M1531:M1593" si="24">SUM(G1531)</f>
        <v>0</v>
      </c>
      <c r="N1531" t="str" cm="1">
        <f t="array" ref="N1531">IFERROR(INDEX(Water!$C$4:$C$47,MATCH(C1531,Water!$A$4:$A$47,0),), "")</f>
        <v>Supply-side improvements delivering benefits in 2020-2025 (water)</v>
      </c>
    </row>
    <row r="1532" spans="1:14">
      <c r="A1532" t="s">
        <v>283</v>
      </c>
      <c r="B1532" t="s">
        <v>1114</v>
      </c>
      <c r="C1532" t="s">
        <v>966</v>
      </c>
      <c r="D1532" t="s">
        <v>300</v>
      </c>
      <c r="E1532" t="s">
        <v>933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8">
        <f t="shared" si="24"/>
        <v>0</v>
      </c>
      <c r="N1532" t="str" cm="1">
        <f t="array" ref="N1532">IFERROR(INDEX(Water!$C$4:$C$47,MATCH(C1532,Water!$A$4:$A$47,0),), "")</f>
        <v>Demand-side improvements delivering benefits in 2020-2025 (excl leakage and metering) (water)</v>
      </c>
    </row>
    <row r="1533" spans="1:14">
      <c r="A1533" t="s">
        <v>283</v>
      </c>
      <c r="B1533" t="s">
        <v>1115</v>
      </c>
      <c r="C1533" t="s">
        <v>968</v>
      </c>
      <c r="D1533" t="s">
        <v>300</v>
      </c>
      <c r="E1533" t="s">
        <v>933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8">
        <f t="shared" si="24"/>
        <v>0</v>
      </c>
      <c r="N1533" t="str" cm="1">
        <f t="array" ref="N1533">IFERROR(INDEX(Water!$C$4:$C$47,MATCH(C1533,Water!$A$4:$A$47,0),), "")</f>
        <v>Leakage improvements delivering benefits in 2020-2025 (water)</v>
      </c>
    </row>
    <row r="1534" spans="1:14">
      <c r="A1534" t="s">
        <v>283</v>
      </c>
      <c r="B1534" t="s">
        <v>1116</v>
      </c>
      <c r="C1534" t="s">
        <v>970</v>
      </c>
      <c r="D1534" t="s">
        <v>300</v>
      </c>
      <c r="E1534" t="s">
        <v>933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8">
        <f t="shared" si="24"/>
        <v>0</v>
      </c>
      <c r="N1534" t="str" cm="1">
        <f t="array" ref="N1534">IFERROR(INDEX(Water!$C$4:$C$47,MATCH(C1534,Water!$A$4:$A$47,0),), "")</f>
        <v>Internal interconnectors delivering benefits in 2020-2025 (water)</v>
      </c>
    </row>
    <row r="1535" spans="1:14">
      <c r="A1535" t="s">
        <v>283</v>
      </c>
      <c r="B1535" t="s">
        <v>1117</v>
      </c>
      <c r="C1535" t="s">
        <v>972</v>
      </c>
      <c r="D1535" t="s">
        <v>300</v>
      </c>
      <c r="E1535" t="s">
        <v>933</v>
      </c>
      <c r="F1535" s="4">
        <v>0</v>
      </c>
      <c r="G1535" s="4">
        <v>0</v>
      </c>
      <c r="H1535" s="4">
        <v>0</v>
      </c>
      <c r="I1535" s="4">
        <v>0</v>
      </c>
      <c r="J1535" s="4">
        <v>0</v>
      </c>
      <c r="K1535" s="4">
        <v>0</v>
      </c>
      <c r="L1535" s="4">
        <v>0</v>
      </c>
      <c r="M1535" s="8">
        <f t="shared" si="24"/>
        <v>0</v>
      </c>
      <c r="N1535" t="str" cm="1">
        <f t="array" ref="N1535">IFERROR(INDEX(Water!$C$4:$C$47,MATCH(C1535,Water!$A$4:$A$47,0),), "")</f>
        <v>Supply demand balance improvements delivering benefits starting from 2026 (water)</v>
      </c>
    </row>
    <row r="1536" spans="1:14">
      <c r="A1536" t="s">
        <v>283</v>
      </c>
      <c r="B1536" t="s">
        <v>1118</v>
      </c>
      <c r="C1536" t="s">
        <v>976</v>
      </c>
      <c r="D1536" t="s">
        <v>300</v>
      </c>
      <c r="E1536" t="s">
        <v>933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8">
        <f t="shared" si="24"/>
        <v>0</v>
      </c>
      <c r="N1536" t="str" cm="1">
        <f t="array" ref="N1536">IFERROR(INDEX(Water!$C$4:$C$47,MATCH(C1536,Water!$A$4:$A$47,0),), "")</f>
        <v/>
      </c>
    </row>
    <row r="1537" spans="1:14">
      <c r="A1537" t="s">
        <v>283</v>
      </c>
      <c r="B1537" t="s">
        <v>1119</v>
      </c>
      <c r="C1537" t="s">
        <v>978</v>
      </c>
      <c r="D1537" t="s">
        <v>300</v>
      </c>
      <c r="E1537" t="s">
        <v>933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8">
        <f t="shared" si="24"/>
        <v>0</v>
      </c>
      <c r="N1537" t="str" cm="1">
        <f t="array" ref="N1537">IFERROR(INDEX(Water!$C$4:$C$47,MATCH(C1537,Water!$A$4:$A$47,0),), "")</f>
        <v>Ignore as captured under 'Total metering expenditure'</v>
      </c>
    </row>
    <row r="1538" spans="1:14">
      <c r="A1538" t="s">
        <v>283</v>
      </c>
      <c r="B1538" t="s">
        <v>1120</v>
      </c>
      <c r="C1538" t="s">
        <v>980</v>
      </c>
      <c r="D1538" t="s">
        <v>300</v>
      </c>
      <c r="E1538" t="s">
        <v>933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8">
        <f t="shared" si="24"/>
        <v>0</v>
      </c>
      <c r="N1538" t="str" cm="1">
        <f t="array" ref="N1538">IFERROR(INDEX(Water!$C$4:$C$47,MATCH(C1538,Water!$A$4:$A$47,0),), "")</f>
        <v>Ignore as captured under 'Total metering expenditure'</v>
      </c>
    </row>
    <row r="1539" spans="1:14">
      <c r="A1539" t="s">
        <v>283</v>
      </c>
      <c r="B1539" t="s">
        <v>1121</v>
      </c>
      <c r="C1539" t="s">
        <v>982</v>
      </c>
      <c r="D1539" t="s">
        <v>300</v>
      </c>
      <c r="E1539" t="s">
        <v>933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8">
        <f t="shared" si="24"/>
        <v>0</v>
      </c>
      <c r="N1539" t="str" cm="1">
        <f t="array" ref="N1539">IFERROR(INDEX(Water!$C$4:$C$47,MATCH(C1539,Water!$A$4:$A$47,0),), "")</f>
        <v>Ignore as captured under 'Total metering expenditure'</v>
      </c>
    </row>
    <row r="1540" spans="1:14">
      <c r="A1540" t="s">
        <v>283</v>
      </c>
      <c r="B1540" t="s">
        <v>1122</v>
      </c>
      <c r="C1540" t="s">
        <v>984</v>
      </c>
      <c r="D1540" t="s">
        <v>300</v>
      </c>
      <c r="E1540" t="s">
        <v>933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8">
        <f t="shared" si="24"/>
        <v>0</v>
      </c>
      <c r="N1540" t="str" cm="1">
        <f t="array" ref="N1540">IFERROR(INDEX(Water!$C$4:$C$47,MATCH(C1540,Water!$A$4:$A$47,0),), "")</f>
        <v>Ignore as captured under 'Total metering expenditure'</v>
      </c>
    </row>
    <row r="1541" spans="1:14">
      <c r="A1541" t="s">
        <v>283</v>
      </c>
      <c r="B1541" t="s">
        <v>1123</v>
      </c>
      <c r="C1541" t="s">
        <v>986</v>
      </c>
      <c r="D1541" t="s">
        <v>300</v>
      </c>
      <c r="E1541" t="s">
        <v>933</v>
      </c>
      <c r="F1541" s="4">
        <v>0</v>
      </c>
      <c r="G1541" s="4">
        <v>0</v>
      </c>
      <c r="H1541" s="15">
        <v>0</v>
      </c>
      <c r="I1541" s="15">
        <v>0</v>
      </c>
      <c r="J1541" s="15">
        <v>0</v>
      </c>
      <c r="K1541" s="15">
        <v>0</v>
      </c>
      <c r="L1541" s="15">
        <v>0</v>
      </c>
      <c r="M1541" s="8">
        <f t="shared" si="24"/>
        <v>0</v>
      </c>
      <c r="N1541" t="str" cm="1">
        <f t="array" ref="N1541">IFERROR(INDEX(Water!$C$4:$C$47,MATCH(C1541,Water!$A$4:$A$47,0),), "")</f>
        <v>Ignore as captured under 'Total metering expenditure'</v>
      </c>
    </row>
    <row r="1542" spans="1:14">
      <c r="A1542" t="s">
        <v>283</v>
      </c>
      <c r="B1542" t="s">
        <v>1124</v>
      </c>
      <c r="C1542" t="s">
        <v>988</v>
      </c>
      <c r="D1542" t="s">
        <v>300</v>
      </c>
      <c r="E1542" t="s">
        <v>933</v>
      </c>
      <c r="F1542" s="4">
        <v>0</v>
      </c>
      <c r="G1542" s="4">
        <v>0</v>
      </c>
      <c r="H1542" s="15">
        <v>0</v>
      </c>
      <c r="I1542" s="15">
        <v>0</v>
      </c>
      <c r="J1542" s="15">
        <v>0</v>
      </c>
      <c r="K1542" s="15">
        <v>0</v>
      </c>
      <c r="L1542" s="15">
        <v>0</v>
      </c>
      <c r="M1542" s="8">
        <f t="shared" si="24"/>
        <v>0</v>
      </c>
      <c r="N1542" t="str" cm="1">
        <f t="array" ref="N1542">IFERROR(INDEX(Water!$C$4:$C$47,MATCH(C1542,Water!$A$4:$A$47,0),), "")</f>
        <v>Ignore as captured under 'Total metering expenditure'</v>
      </c>
    </row>
    <row r="1543" spans="1:14">
      <c r="A1543" t="s">
        <v>283</v>
      </c>
      <c r="B1543" t="s">
        <v>1125</v>
      </c>
      <c r="C1543" t="s">
        <v>990</v>
      </c>
      <c r="D1543" t="s">
        <v>300</v>
      </c>
      <c r="E1543" t="s">
        <v>933</v>
      </c>
      <c r="F1543" s="4">
        <v>0</v>
      </c>
      <c r="G1543" s="4">
        <v>0</v>
      </c>
      <c r="H1543" s="15">
        <v>0</v>
      </c>
      <c r="I1543" s="15">
        <v>0</v>
      </c>
      <c r="J1543" s="15">
        <v>0</v>
      </c>
      <c r="K1543" s="15">
        <v>0</v>
      </c>
      <c r="L1543" s="15">
        <v>0</v>
      </c>
      <c r="M1543" s="8">
        <f t="shared" si="24"/>
        <v>0</v>
      </c>
      <c r="N1543" t="str" cm="1">
        <f t="array" ref="N1543">IFERROR(INDEX(Water!$C$4:$C$47,MATCH(C1543,Water!$A$4:$A$47,0),), "")</f>
        <v>Ignore as captured under 'Total metering expenditure'</v>
      </c>
    </row>
    <row r="1544" spans="1:14">
      <c r="A1544" t="s">
        <v>283</v>
      </c>
      <c r="B1544" t="s">
        <v>1126</v>
      </c>
      <c r="C1544" t="s">
        <v>992</v>
      </c>
      <c r="D1544" t="s">
        <v>300</v>
      </c>
      <c r="E1544" t="s">
        <v>933</v>
      </c>
      <c r="F1544" s="4">
        <v>0</v>
      </c>
      <c r="G1544" s="4">
        <v>0</v>
      </c>
      <c r="H1544" s="15">
        <v>0</v>
      </c>
      <c r="I1544" s="15">
        <v>0</v>
      </c>
      <c r="J1544" s="15">
        <v>0</v>
      </c>
      <c r="K1544" s="15">
        <v>0</v>
      </c>
      <c r="L1544" s="15">
        <v>0</v>
      </c>
      <c r="M1544" s="8">
        <f t="shared" si="24"/>
        <v>0</v>
      </c>
      <c r="N1544" t="str" cm="1">
        <f t="array" ref="N1544">IFERROR(INDEX(Water!$C$4:$C$47,MATCH(C1544,Water!$A$4:$A$47,0),), "")</f>
        <v>Ignore as captured under 'Total metering expenditure'</v>
      </c>
    </row>
    <row r="1545" spans="1:14">
      <c r="A1545" t="s">
        <v>283</v>
      </c>
      <c r="B1545" t="s">
        <v>1127</v>
      </c>
      <c r="C1545" t="s">
        <v>994</v>
      </c>
      <c r="D1545" t="s">
        <v>300</v>
      </c>
      <c r="E1545" t="s">
        <v>933</v>
      </c>
      <c r="F1545" s="4">
        <v>0</v>
      </c>
      <c r="G1545" s="4">
        <v>0</v>
      </c>
      <c r="H1545" s="15">
        <v>0</v>
      </c>
      <c r="I1545" s="15">
        <v>0</v>
      </c>
      <c r="J1545" s="15">
        <v>0</v>
      </c>
      <c r="K1545" s="15">
        <v>0</v>
      </c>
      <c r="L1545" s="15">
        <v>0</v>
      </c>
      <c r="M1545" s="8">
        <f t="shared" si="24"/>
        <v>0</v>
      </c>
      <c r="N1545" t="str" cm="1">
        <f t="array" ref="N1545">IFERROR(INDEX(Water!$C$4:$C$47,MATCH(C1545,Water!$A$4:$A$47,0),), "")</f>
        <v>Ignore as captured under 'Total metering expenditure'</v>
      </c>
    </row>
    <row r="1546" spans="1:14">
      <c r="A1546" t="s">
        <v>283</v>
      </c>
      <c r="B1546" t="s">
        <v>1128</v>
      </c>
      <c r="C1546" t="s">
        <v>996</v>
      </c>
      <c r="D1546" t="s">
        <v>300</v>
      </c>
      <c r="E1546" t="s">
        <v>933</v>
      </c>
      <c r="F1546" s="4">
        <v>6.7119999999999997</v>
      </c>
      <c r="G1546" s="4">
        <v>4.7530000000000001</v>
      </c>
      <c r="H1546" s="15">
        <v>0</v>
      </c>
      <c r="I1546" s="15">
        <v>0</v>
      </c>
      <c r="J1546" s="15">
        <v>0</v>
      </c>
      <c r="K1546" s="15">
        <v>0</v>
      </c>
      <c r="L1546" s="15">
        <v>0</v>
      </c>
      <c r="M1546" s="8">
        <f t="shared" si="24"/>
        <v>4.7530000000000001</v>
      </c>
      <c r="N1546" t="str" cm="1">
        <f t="array" ref="N1546">IFERROR(INDEX(Water!$C$4:$C$47,MATCH(C1546,Water!$A$4:$A$47,0),), "")</f>
        <v>Ignore as captured under 'Total metering expenditure'</v>
      </c>
    </row>
    <row r="1547" spans="1:14">
      <c r="A1547" t="s">
        <v>283</v>
      </c>
      <c r="B1547" t="s">
        <v>1129</v>
      </c>
      <c r="C1547" t="s">
        <v>998</v>
      </c>
      <c r="D1547" t="s">
        <v>300</v>
      </c>
      <c r="E1547" t="s">
        <v>933</v>
      </c>
      <c r="F1547" s="4">
        <v>6.7119999999999997</v>
      </c>
      <c r="G1547" s="4">
        <v>4.7530000000000001</v>
      </c>
      <c r="H1547" s="15">
        <v>0</v>
      </c>
      <c r="I1547" s="15">
        <v>0</v>
      </c>
      <c r="J1547" s="15">
        <v>0</v>
      </c>
      <c r="K1547" s="15">
        <v>0</v>
      </c>
      <c r="L1547" s="15">
        <v>0</v>
      </c>
      <c r="M1547" s="8">
        <f t="shared" si="24"/>
        <v>4.7530000000000001</v>
      </c>
      <c r="N1547" t="str" cm="1">
        <f t="array" ref="N1547">IFERROR(INDEX(Water!$C$4:$C$47,MATCH(C1547,Water!$A$4:$A$47,0),), "")</f>
        <v>Total metering expenditure  (water)</v>
      </c>
    </row>
    <row r="1548" spans="1:14">
      <c r="A1548" t="s">
        <v>283</v>
      </c>
      <c r="B1548" t="s">
        <v>1130</v>
      </c>
      <c r="C1548" t="s">
        <v>1000</v>
      </c>
      <c r="D1548" t="s">
        <v>300</v>
      </c>
      <c r="E1548" t="s">
        <v>933</v>
      </c>
      <c r="F1548" s="4">
        <v>0</v>
      </c>
      <c r="G1548" s="4">
        <v>0</v>
      </c>
      <c r="H1548" s="15">
        <v>0</v>
      </c>
      <c r="I1548" s="15">
        <v>0</v>
      </c>
      <c r="J1548" s="15">
        <v>0</v>
      </c>
      <c r="K1548" s="15">
        <v>0</v>
      </c>
      <c r="L1548" s="15">
        <v>0</v>
      </c>
      <c r="M1548" s="8">
        <f t="shared" si="24"/>
        <v>0</v>
      </c>
      <c r="N1548" t="str" cm="1">
        <f t="array" ref="N1548">IFERROR(INDEX(Water!$C$4:$C$47,MATCH(C1548,Water!$A$4:$A$47,0),), "")</f>
        <v>Improvments to taste, odour and colour (water)</v>
      </c>
    </row>
    <row r="1549" spans="1:14">
      <c r="A1549" t="s">
        <v>283</v>
      </c>
      <c r="B1549" t="s">
        <v>1131</v>
      </c>
      <c r="C1549" t="s">
        <v>1002</v>
      </c>
      <c r="D1549" t="s">
        <v>300</v>
      </c>
      <c r="E1549" t="s">
        <v>933</v>
      </c>
      <c r="F1549" s="4">
        <v>0</v>
      </c>
      <c r="G1549" s="4">
        <v>0</v>
      </c>
      <c r="H1549" s="15">
        <v>0</v>
      </c>
      <c r="I1549" s="15">
        <v>0</v>
      </c>
      <c r="J1549" s="15">
        <v>0</v>
      </c>
      <c r="K1549" s="15">
        <v>0</v>
      </c>
      <c r="L1549" s="15">
        <v>0</v>
      </c>
      <c r="M1549" s="8">
        <f t="shared" si="24"/>
        <v>0</v>
      </c>
      <c r="N1549" t="str" cm="1">
        <f t="array" ref="N1549">IFERROR(INDEX(Water!$C$4:$C$47,MATCH(C1549,Water!$A$4:$A$47,0),), "")</f>
        <v>Improvments to taste, odour and colour (water)</v>
      </c>
    </row>
    <row r="1550" spans="1:14">
      <c r="A1550" t="s">
        <v>283</v>
      </c>
      <c r="B1550" t="s">
        <v>1132</v>
      </c>
      <c r="C1550" t="s">
        <v>1004</v>
      </c>
      <c r="D1550" t="s">
        <v>300</v>
      </c>
      <c r="E1550" t="s">
        <v>933</v>
      </c>
      <c r="F1550" s="4">
        <v>0</v>
      </c>
      <c r="G1550" s="4">
        <v>0</v>
      </c>
      <c r="H1550" s="15">
        <v>0</v>
      </c>
      <c r="I1550" s="15">
        <v>0</v>
      </c>
      <c r="J1550" s="15">
        <v>0</v>
      </c>
      <c r="K1550" s="15">
        <v>0</v>
      </c>
      <c r="L1550" s="15">
        <v>0</v>
      </c>
      <c r="M1550" s="8">
        <f t="shared" si="24"/>
        <v>0</v>
      </c>
      <c r="N1550" t="str" cm="1">
        <f t="array" ref="N1550">IFERROR(INDEX(Water!$C$4:$C$47,MATCH(C1550,Water!$A$4:$A$47,0),), "")</f>
        <v>Addressing raw water deterioration (total) (water)</v>
      </c>
    </row>
    <row r="1551" spans="1:14">
      <c r="A1551" t="s">
        <v>283</v>
      </c>
      <c r="B1551" t="s">
        <v>1133</v>
      </c>
      <c r="C1551" t="s">
        <v>1006</v>
      </c>
      <c r="D1551" t="s">
        <v>300</v>
      </c>
      <c r="E1551" t="s">
        <v>933</v>
      </c>
      <c r="F1551" s="4">
        <v>0</v>
      </c>
      <c r="G1551" s="4">
        <v>0</v>
      </c>
      <c r="H1551" s="15">
        <v>0</v>
      </c>
      <c r="I1551" s="15">
        <v>0</v>
      </c>
      <c r="J1551" s="15">
        <v>0</v>
      </c>
      <c r="K1551" s="15">
        <v>0</v>
      </c>
      <c r="L1551" s="15">
        <v>0</v>
      </c>
      <c r="M1551" s="8">
        <f t="shared" si="24"/>
        <v>0</v>
      </c>
      <c r="N1551" t="str" cm="1">
        <f t="array" ref="N1551">IFERROR(INDEX(Water!$C$4:$C$47,MATCH(C1551,Water!$A$4:$A$47,0),), "")</f>
        <v>Addressing raw water deterioration (total) (water)</v>
      </c>
    </row>
    <row r="1552" spans="1:14">
      <c r="A1552" t="s">
        <v>283</v>
      </c>
      <c r="B1552" t="s">
        <v>1134</v>
      </c>
      <c r="C1552" t="s">
        <v>1008</v>
      </c>
      <c r="D1552" t="s">
        <v>300</v>
      </c>
      <c r="E1552" t="s">
        <v>933</v>
      </c>
      <c r="F1552" s="4">
        <v>0</v>
      </c>
      <c r="G1552" s="4">
        <v>0</v>
      </c>
      <c r="H1552" s="15">
        <v>0</v>
      </c>
      <c r="I1552" s="15">
        <v>0</v>
      </c>
      <c r="J1552" s="15">
        <v>0</v>
      </c>
      <c r="K1552" s="15">
        <v>0</v>
      </c>
      <c r="L1552" s="15">
        <v>0</v>
      </c>
      <c r="M1552" s="8">
        <f t="shared" si="24"/>
        <v>0</v>
      </c>
      <c r="N1552" t="str" cm="1">
        <f t="array" ref="N1552">IFERROR(INDEX(Water!$C$4:$C$47,MATCH(C1552,Water!$A$4:$A$47,0),), "")</f>
        <v>Meeting lead standards (Total) (water)</v>
      </c>
    </row>
    <row r="1553" spans="1:14">
      <c r="A1553" t="s">
        <v>283</v>
      </c>
      <c r="B1553" t="s">
        <v>1135</v>
      </c>
      <c r="C1553" t="s">
        <v>1067</v>
      </c>
      <c r="D1553" t="s">
        <v>300</v>
      </c>
      <c r="E1553" t="s">
        <v>933</v>
      </c>
      <c r="F1553" s="4">
        <v>0</v>
      </c>
      <c r="G1553" s="4">
        <v>0</v>
      </c>
      <c r="H1553" s="15">
        <v>0</v>
      </c>
      <c r="I1553" s="15">
        <v>0</v>
      </c>
      <c r="J1553" s="15">
        <v>0</v>
      </c>
      <c r="K1553" s="15">
        <v>0</v>
      </c>
      <c r="L1553" s="15">
        <v>0</v>
      </c>
      <c r="M1553" s="8">
        <f t="shared" si="24"/>
        <v>0</v>
      </c>
      <c r="N1553" t="str" cm="1">
        <f t="array" ref="N1553">IFERROR(INDEX(Water!$C$4:$C$47,MATCH(C1553,Water!$A$4:$A$47,0),), "")</f>
        <v/>
      </c>
    </row>
    <row r="1554" spans="1:14">
      <c r="A1554" t="s">
        <v>283</v>
      </c>
      <c r="B1554" t="s">
        <v>1136</v>
      </c>
      <c r="C1554" t="s">
        <v>1012</v>
      </c>
      <c r="D1554" t="s">
        <v>300</v>
      </c>
      <c r="E1554" t="s">
        <v>933</v>
      </c>
      <c r="F1554" s="4">
        <v>0</v>
      </c>
      <c r="G1554" s="4">
        <v>0</v>
      </c>
      <c r="H1554" s="15">
        <v>0</v>
      </c>
      <c r="I1554" s="15">
        <v>0</v>
      </c>
      <c r="J1554" s="15">
        <v>0</v>
      </c>
      <c r="K1554" s="15">
        <v>0</v>
      </c>
      <c r="L1554" s="15">
        <v>0</v>
      </c>
      <c r="M1554" s="8">
        <f t="shared" si="24"/>
        <v>0</v>
      </c>
      <c r="N1554" t="str" cm="1">
        <f t="array" ref="N1554">IFERROR(INDEX(Water!$C$4:$C$47,MATCH(C1554,Water!$A$4:$A$47,0),), "")</f>
        <v>Meeting lead standards (Total) (water)</v>
      </c>
    </row>
    <row r="1555" spans="1:14">
      <c r="A1555" t="s">
        <v>283</v>
      </c>
      <c r="B1555" t="s">
        <v>1137</v>
      </c>
      <c r="C1555" t="s">
        <v>1014</v>
      </c>
      <c r="D1555" t="s">
        <v>300</v>
      </c>
      <c r="E1555" t="s">
        <v>933</v>
      </c>
      <c r="F1555" s="4">
        <v>0</v>
      </c>
      <c r="G1555" s="4">
        <v>0</v>
      </c>
      <c r="H1555" s="15">
        <v>0</v>
      </c>
      <c r="I1555" s="15">
        <v>0</v>
      </c>
      <c r="J1555" s="15">
        <v>0</v>
      </c>
      <c r="K1555" s="15">
        <v>0</v>
      </c>
      <c r="L1555" s="15">
        <v>0</v>
      </c>
      <c r="M1555" s="8">
        <f t="shared" si="24"/>
        <v>0</v>
      </c>
      <c r="N1555" t="str" cm="1">
        <f t="array" ref="N1555">IFERROR(INDEX(Water!$C$4:$C$47,MATCH(C1555,Water!$A$4:$A$47,0),), "")</f>
        <v>Meeting lead standards (Total) (water)</v>
      </c>
    </row>
    <row r="1556" spans="1:14">
      <c r="A1556" t="s">
        <v>283</v>
      </c>
      <c r="B1556" t="s">
        <v>1138</v>
      </c>
      <c r="C1556" t="s">
        <v>1016</v>
      </c>
      <c r="D1556" t="s">
        <v>300</v>
      </c>
      <c r="E1556" t="s">
        <v>933</v>
      </c>
      <c r="F1556" s="4">
        <v>0</v>
      </c>
      <c r="G1556" s="4">
        <v>0</v>
      </c>
      <c r="H1556" s="15">
        <v>0</v>
      </c>
      <c r="I1556" s="15">
        <v>0</v>
      </c>
      <c r="J1556" s="15">
        <v>0</v>
      </c>
      <c r="K1556" s="15">
        <v>0</v>
      </c>
      <c r="L1556" s="15">
        <v>0</v>
      </c>
      <c r="M1556" s="8">
        <f t="shared" si="24"/>
        <v>0</v>
      </c>
      <c r="N1556" t="str" cm="1">
        <f t="array" ref="N1556">IFERROR(INDEX(Water!$C$4:$C$47,MATCH(C1556,Water!$A$4:$A$47,0),), "")</f>
        <v>Meeting lead standards (Total) (water)</v>
      </c>
    </row>
    <row r="1557" spans="1:14">
      <c r="A1557" t="s">
        <v>283</v>
      </c>
      <c r="B1557" t="s">
        <v>1139</v>
      </c>
      <c r="C1557" t="s">
        <v>1018</v>
      </c>
      <c r="D1557" t="s">
        <v>300</v>
      </c>
      <c r="E1557" t="s">
        <v>933</v>
      </c>
      <c r="F1557" s="4">
        <v>0</v>
      </c>
      <c r="G1557" s="4">
        <v>0</v>
      </c>
      <c r="H1557" s="15">
        <v>0</v>
      </c>
      <c r="I1557" s="15">
        <v>0</v>
      </c>
      <c r="J1557" s="15">
        <v>0</v>
      </c>
      <c r="K1557" s="15">
        <v>0</v>
      </c>
      <c r="L1557" s="15">
        <v>0</v>
      </c>
      <c r="M1557" s="8">
        <f t="shared" si="24"/>
        <v>0</v>
      </c>
      <c r="N1557" t="str" cm="1">
        <f t="array" ref="N1557">IFERROR(INDEX(Water!$C$4:$C$47,MATCH(C1557,Water!$A$4:$A$47,0),), "")</f>
        <v>Enhancing resilience to low probability high consequence events (water)</v>
      </c>
    </row>
    <row r="1558" spans="1:14">
      <c r="A1558" t="s">
        <v>283</v>
      </c>
      <c r="B1558" t="s">
        <v>1140</v>
      </c>
      <c r="C1558" t="s">
        <v>1020</v>
      </c>
      <c r="D1558" t="s">
        <v>300</v>
      </c>
      <c r="E1558" t="s">
        <v>933</v>
      </c>
      <c r="F1558" s="4">
        <v>0</v>
      </c>
      <c r="G1558" s="4">
        <v>0</v>
      </c>
      <c r="H1558" s="15">
        <v>0</v>
      </c>
      <c r="I1558" s="15">
        <v>0</v>
      </c>
      <c r="J1558" s="15">
        <v>0</v>
      </c>
      <c r="K1558" s="15">
        <v>0</v>
      </c>
      <c r="L1558" s="15">
        <v>0</v>
      </c>
      <c r="M1558" s="8">
        <f t="shared" si="24"/>
        <v>0</v>
      </c>
      <c r="N1558" t="str" cm="1">
        <f t="array" ref="N1558">IFERROR(INDEX(Water!$C$4:$C$47,MATCH(C1558,Water!$A$4:$A$47,0),), "")</f>
        <v>Security - SEMD (water)</v>
      </c>
    </row>
    <row r="1559" spans="1:14">
      <c r="A1559" t="s">
        <v>283</v>
      </c>
      <c r="B1559" t="s">
        <v>1141</v>
      </c>
      <c r="C1559" t="s">
        <v>1022</v>
      </c>
      <c r="D1559" t="s">
        <v>300</v>
      </c>
      <c r="E1559" t="s">
        <v>933</v>
      </c>
      <c r="F1559" s="4">
        <v>0</v>
      </c>
      <c r="G1559" s="4">
        <v>0</v>
      </c>
      <c r="H1559" s="15">
        <v>0</v>
      </c>
      <c r="I1559" s="15">
        <v>0</v>
      </c>
      <c r="J1559" s="15">
        <v>0</v>
      </c>
      <c r="K1559" s="15">
        <v>0</v>
      </c>
      <c r="L1559" s="15">
        <v>0</v>
      </c>
      <c r="M1559" s="8">
        <f t="shared" si="24"/>
        <v>0</v>
      </c>
      <c r="N1559" t="str" cm="1">
        <f t="array" ref="N1559">IFERROR(INDEX(Water!$C$4:$C$47,MATCH(C1559,Water!$A$4:$A$47,0),), "")</f>
        <v>Security - Non-SEMD (water)</v>
      </c>
    </row>
    <row r="1560" spans="1:14">
      <c r="A1560" t="s">
        <v>283</v>
      </c>
      <c r="B1560" t="s">
        <v>1142</v>
      </c>
      <c r="C1560" t="s">
        <v>1024</v>
      </c>
      <c r="D1560" t="s">
        <v>300</v>
      </c>
      <c r="E1560" t="s">
        <v>933</v>
      </c>
      <c r="F1560" s="4">
        <v>0</v>
      </c>
      <c r="G1560" s="4">
        <v>0</v>
      </c>
      <c r="H1560" s="15">
        <v>0</v>
      </c>
      <c r="I1560" s="15">
        <v>0</v>
      </c>
      <c r="J1560" s="15">
        <v>0</v>
      </c>
      <c r="K1560" s="15">
        <v>0</v>
      </c>
      <c r="L1560" s="15">
        <v>0</v>
      </c>
      <c r="M1560" s="8">
        <f t="shared" si="24"/>
        <v>0</v>
      </c>
      <c r="N1560" t="str" cm="1">
        <f t="array" ref="N1560">IFERROR(INDEX(Water!$C$4:$C$47,MATCH(C1560,Water!$A$4:$A$47,0),), "")</f>
        <v>N/A</v>
      </c>
    </row>
    <row r="1561" spans="1:14">
      <c r="A1561" t="s">
        <v>283</v>
      </c>
      <c r="B1561" t="s">
        <v>1143</v>
      </c>
      <c r="C1561" t="s">
        <v>1076</v>
      </c>
      <c r="D1561" t="s">
        <v>300</v>
      </c>
      <c r="E1561" t="s">
        <v>933</v>
      </c>
      <c r="F1561" s="4">
        <v>0</v>
      </c>
      <c r="G1561" s="4">
        <v>0</v>
      </c>
      <c r="H1561" s="15">
        <v>0</v>
      </c>
      <c r="I1561" s="15">
        <v>0</v>
      </c>
      <c r="J1561" s="15">
        <v>0</v>
      </c>
      <c r="K1561" s="15">
        <v>0</v>
      </c>
      <c r="L1561" s="15">
        <v>0</v>
      </c>
      <c r="M1561" s="8">
        <f t="shared" si="24"/>
        <v>0</v>
      </c>
      <c r="N1561" t="str" cm="1">
        <f t="array" ref="N1561">IFERROR(INDEX(Water!$C$4:$C$47,MATCH(C1561,Water!$A$4:$A$47,0),), "")</f>
        <v/>
      </c>
    </row>
    <row r="1562" spans="1:14">
      <c r="A1562" t="s">
        <v>283</v>
      </c>
      <c r="B1562" t="s">
        <v>1144</v>
      </c>
      <c r="C1562" t="s">
        <v>1078</v>
      </c>
      <c r="D1562" t="s">
        <v>300</v>
      </c>
      <c r="E1562" t="s">
        <v>933</v>
      </c>
      <c r="F1562" s="4">
        <v>0</v>
      </c>
      <c r="G1562" s="4">
        <v>0</v>
      </c>
      <c r="H1562" s="15">
        <v>0</v>
      </c>
      <c r="I1562" s="15">
        <v>0</v>
      </c>
      <c r="J1562" s="15">
        <v>0</v>
      </c>
      <c r="K1562" s="15">
        <v>0</v>
      </c>
      <c r="L1562" s="15">
        <v>0</v>
      </c>
      <c r="M1562" s="8">
        <f t="shared" si="24"/>
        <v>0</v>
      </c>
      <c r="N1562" t="str" cm="1">
        <f t="array" ref="N1562">IFERROR(INDEX(Water!$C$4:$C$47,MATCH(C1562,Water!$A$4:$A$47,0),), "")</f>
        <v/>
      </c>
    </row>
    <row r="1563" spans="1:14">
      <c r="A1563" t="s">
        <v>283</v>
      </c>
      <c r="B1563" t="s">
        <v>1145</v>
      </c>
      <c r="C1563" t="s">
        <v>1080</v>
      </c>
      <c r="D1563" t="s">
        <v>300</v>
      </c>
      <c r="E1563" t="s">
        <v>933</v>
      </c>
      <c r="F1563" s="4">
        <v>0</v>
      </c>
      <c r="G1563" s="4">
        <v>0</v>
      </c>
      <c r="H1563" s="15">
        <v>0</v>
      </c>
      <c r="I1563" s="15">
        <v>0</v>
      </c>
      <c r="J1563" s="15">
        <v>0</v>
      </c>
      <c r="K1563" s="15">
        <v>0</v>
      </c>
      <c r="L1563" s="15">
        <v>0</v>
      </c>
      <c r="M1563" s="8">
        <f t="shared" si="24"/>
        <v>0</v>
      </c>
      <c r="N1563" t="str" cm="1">
        <f t="array" ref="N1563">IFERROR(INDEX(Water!$C$4:$C$47,MATCH(C1563,Water!$A$4:$A$47,0),), "")</f>
        <v/>
      </c>
    </row>
    <row r="1564" spans="1:14">
      <c r="A1564" t="s">
        <v>283</v>
      </c>
      <c r="B1564" t="s">
        <v>1146</v>
      </c>
      <c r="C1564" t="s">
        <v>1082</v>
      </c>
      <c r="D1564" t="s">
        <v>300</v>
      </c>
      <c r="E1564" t="s">
        <v>933</v>
      </c>
      <c r="F1564" s="4">
        <v>0</v>
      </c>
      <c r="G1564" s="4">
        <v>0</v>
      </c>
      <c r="H1564" s="15">
        <v>0</v>
      </c>
      <c r="I1564" s="15">
        <v>0</v>
      </c>
      <c r="J1564" s="15">
        <v>0</v>
      </c>
      <c r="K1564" s="15">
        <v>0</v>
      </c>
      <c r="L1564" s="15">
        <v>0</v>
      </c>
      <c r="M1564" s="8">
        <f t="shared" si="24"/>
        <v>0</v>
      </c>
      <c r="N1564" t="str" cm="1">
        <f t="array" ref="N1564">IFERROR(INDEX(Water!$C$4:$C$47,MATCH(C1564,Water!$A$4:$A$47,0),), "")</f>
        <v/>
      </c>
    </row>
    <row r="1565" spans="1:14">
      <c r="A1565" t="s">
        <v>283</v>
      </c>
      <c r="B1565" t="s">
        <v>1147</v>
      </c>
      <c r="C1565" t="s">
        <v>1084</v>
      </c>
      <c r="D1565" t="s">
        <v>300</v>
      </c>
      <c r="E1565" t="s">
        <v>933</v>
      </c>
      <c r="F1565" s="4">
        <v>0</v>
      </c>
      <c r="G1565" s="4">
        <v>0</v>
      </c>
      <c r="H1565" s="15">
        <v>0</v>
      </c>
      <c r="I1565" s="15">
        <v>0</v>
      </c>
      <c r="J1565" s="15">
        <v>0</v>
      </c>
      <c r="K1565" s="15">
        <v>0</v>
      </c>
      <c r="L1565" s="15">
        <v>0</v>
      </c>
      <c r="M1565" s="8">
        <f t="shared" si="24"/>
        <v>0</v>
      </c>
      <c r="N1565" t="str" cm="1">
        <f t="array" ref="N1565">IFERROR(INDEX(Water!$C$4:$C$47,MATCH(C1565,Water!$A$4:$A$47,0),), "")</f>
        <v/>
      </c>
    </row>
    <row r="1566" spans="1:14">
      <c r="A1566" t="s">
        <v>283</v>
      </c>
      <c r="B1566" t="s">
        <v>1148</v>
      </c>
      <c r="C1566" t="s">
        <v>1086</v>
      </c>
      <c r="D1566" t="s">
        <v>300</v>
      </c>
      <c r="E1566" t="s">
        <v>933</v>
      </c>
      <c r="F1566" s="4">
        <v>0</v>
      </c>
      <c r="G1566" s="4">
        <v>0</v>
      </c>
      <c r="H1566" s="15">
        <v>0</v>
      </c>
      <c r="I1566" s="15">
        <v>0</v>
      </c>
      <c r="J1566" s="15">
        <v>0</v>
      </c>
      <c r="K1566" s="15">
        <v>0</v>
      </c>
      <c r="L1566" s="15">
        <v>0</v>
      </c>
      <c r="M1566" s="8">
        <f t="shared" si="24"/>
        <v>0</v>
      </c>
      <c r="N1566" t="str" cm="1">
        <f t="array" ref="N1566">IFERROR(INDEX(Water!$C$4:$C$47,MATCH(C1566,Water!$A$4:$A$47,0),), "")</f>
        <v/>
      </c>
    </row>
    <row r="1567" spans="1:14">
      <c r="A1567" t="s">
        <v>283</v>
      </c>
      <c r="B1567" t="s">
        <v>1149</v>
      </c>
      <c r="C1567" t="s">
        <v>1088</v>
      </c>
      <c r="D1567" t="s">
        <v>300</v>
      </c>
      <c r="E1567" t="s">
        <v>933</v>
      </c>
      <c r="F1567" s="4">
        <v>0</v>
      </c>
      <c r="G1567" s="4">
        <v>0</v>
      </c>
      <c r="H1567" s="15">
        <v>0</v>
      </c>
      <c r="I1567" s="15">
        <v>0</v>
      </c>
      <c r="J1567" s="15">
        <v>0</v>
      </c>
      <c r="K1567" s="15">
        <v>0</v>
      </c>
      <c r="L1567" s="15">
        <v>0</v>
      </c>
      <c r="M1567" s="8">
        <f t="shared" si="24"/>
        <v>0</v>
      </c>
      <c r="N1567" t="str" cm="1">
        <f t="array" ref="N1567">IFERROR(INDEX(Water!$C$4:$C$47,MATCH(C1567,Water!$A$4:$A$47,0),), "")</f>
        <v/>
      </c>
    </row>
    <row r="1568" spans="1:14">
      <c r="A1568" t="s">
        <v>283</v>
      </c>
      <c r="B1568" t="s">
        <v>1150</v>
      </c>
      <c r="C1568" t="s">
        <v>1090</v>
      </c>
      <c r="D1568" t="s">
        <v>300</v>
      </c>
      <c r="E1568" t="s">
        <v>933</v>
      </c>
      <c r="F1568" s="4">
        <v>0</v>
      </c>
      <c r="G1568" s="4">
        <v>0</v>
      </c>
      <c r="H1568" s="15">
        <v>0</v>
      </c>
      <c r="I1568" s="15">
        <v>0</v>
      </c>
      <c r="J1568" s="15">
        <v>0</v>
      </c>
      <c r="K1568" s="15">
        <v>0</v>
      </c>
      <c r="L1568" s="15">
        <v>0</v>
      </c>
      <c r="M1568" s="8">
        <f t="shared" si="24"/>
        <v>0</v>
      </c>
      <c r="N1568" t="str" cm="1">
        <f t="array" ref="N1568">IFERROR(INDEX(Water!$C$4:$C$47,MATCH(C1568,Water!$A$4:$A$47,0),), "")</f>
        <v/>
      </c>
    </row>
    <row r="1569" spans="1:14">
      <c r="A1569" t="s">
        <v>283</v>
      </c>
      <c r="B1569" t="s">
        <v>1151</v>
      </c>
      <c r="C1569" t="s">
        <v>1092</v>
      </c>
      <c r="D1569" t="s">
        <v>300</v>
      </c>
      <c r="E1569" t="s">
        <v>933</v>
      </c>
      <c r="F1569" s="4">
        <v>0</v>
      </c>
      <c r="G1569" s="4">
        <v>0</v>
      </c>
      <c r="H1569" s="15">
        <v>0</v>
      </c>
      <c r="I1569" s="15">
        <v>0</v>
      </c>
      <c r="J1569" s="15">
        <v>0</v>
      </c>
      <c r="K1569" s="15">
        <v>0</v>
      </c>
      <c r="L1569" s="15">
        <v>0</v>
      </c>
      <c r="M1569" s="8">
        <f t="shared" si="24"/>
        <v>0</v>
      </c>
      <c r="N1569" t="str" cm="1">
        <f t="array" ref="N1569">IFERROR(INDEX(Water!$C$4:$C$47,MATCH(C1569,Water!$A$4:$A$47,0),), "")</f>
        <v/>
      </c>
    </row>
    <row r="1570" spans="1:14">
      <c r="A1570" t="s">
        <v>283</v>
      </c>
      <c r="B1570" t="s">
        <v>1152</v>
      </c>
      <c r="C1570" t="s">
        <v>1094</v>
      </c>
      <c r="D1570" t="s">
        <v>300</v>
      </c>
      <c r="E1570" t="s">
        <v>933</v>
      </c>
      <c r="F1570" s="4">
        <v>0</v>
      </c>
      <c r="G1570" s="4">
        <v>0</v>
      </c>
      <c r="H1570" s="15">
        <v>0</v>
      </c>
      <c r="I1570" s="15">
        <v>0</v>
      </c>
      <c r="J1570" s="15">
        <v>0</v>
      </c>
      <c r="K1570" s="15">
        <v>0</v>
      </c>
      <c r="L1570" s="15">
        <v>0</v>
      </c>
      <c r="M1570" s="8">
        <f t="shared" si="24"/>
        <v>0</v>
      </c>
      <c r="N1570" t="str" cm="1">
        <f t="array" ref="N1570">IFERROR(INDEX(Water!$C$4:$C$47,MATCH(C1570,Water!$A$4:$A$47,0),), "")</f>
        <v/>
      </c>
    </row>
    <row r="1571" spans="1:14">
      <c r="A1571" t="s">
        <v>283</v>
      </c>
      <c r="B1571" t="s">
        <v>1153</v>
      </c>
      <c r="C1571" t="s">
        <v>1096</v>
      </c>
      <c r="D1571" t="s">
        <v>300</v>
      </c>
      <c r="E1571" t="s">
        <v>933</v>
      </c>
      <c r="F1571" s="4">
        <v>0</v>
      </c>
      <c r="G1571" s="4">
        <v>0</v>
      </c>
      <c r="H1571" s="15">
        <v>0</v>
      </c>
      <c r="I1571" s="15">
        <v>0</v>
      </c>
      <c r="J1571" s="15">
        <v>0</v>
      </c>
      <c r="K1571" s="15">
        <v>0</v>
      </c>
      <c r="L1571" s="15">
        <v>0</v>
      </c>
      <c r="M1571" s="8">
        <f t="shared" si="24"/>
        <v>0</v>
      </c>
      <c r="N1571" t="str" cm="1">
        <f t="array" ref="N1571">IFERROR(INDEX(Water!$C$4:$C$47,MATCH(C1571,Water!$A$4:$A$47,0),), "")</f>
        <v/>
      </c>
    </row>
    <row r="1572" spans="1:14">
      <c r="A1572" t="s">
        <v>283</v>
      </c>
      <c r="B1572" t="s">
        <v>1154</v>
      </c>
      <c r="C1572" t="s">
        <v>1155</v>
      </c>
      <c r="D1572" t="s">
        <v>300</v>
      </c>
      <c r="E1572" t="s">
        <v>933</v>
      </c>
      <c r="F1572" s="4">
        <v>6.7119999999999997</v>
      </c>
      <c r="G1572" s="4">
        <v>4.7530000000000001</v>
      </c>
      <c r="H1572" s="15">
        <v>0</v>
      </c>
      <c r="I1572" s="15">
        <v>0</v>
      </c>
      <c r="J1572" s="15">
        <v>0</v>
      </c>
      <c r="K1572" s="15">
        <v>0</v>
      </c>
      <c r="L1572" s="15">
        <v>0</v>
      </c>
      <c r="M1572" s="8">
        <f t="shared" si="24"/>
        <v>4.7530000000000001</v>
      </c>
      <c r="N1572" t="str" cm="1">
        <f t="array" ref="N1572">IFERROR(INDEX(Water!$C$4:$C$47,MATCH(C1572,Water!$A$4:$A$47,0),), "")</f>
        <v/>
      </c>
    </row>
    <row r="1573" spans="1:14">
      <c r="A1573" t="s">
        <v>284</v>
      </c>
      <c r="B1573" t="s">
        <v>1030</v>
      </c>
      <c r="C1573" t="s">
        <v>936</v>
      </c>
      <c r="D1573" t="s">
        <v>300</v>
      </c>
      <c r="E1573" t="s">
        <v>933</v>
      </c>
      <c r="F1573" s="4">
        <v>0</v>
      </c>
      <c r="G1573" s="4">
        <v>0</v>
      </c>
      <c r="H1573" s="15" t="s">
        <v>825</v>
      </c>
      <c r="I1573" s="15" t="s">
        <v>825</v>
      </c>
      <c r="J1573" s="15" t="s">
        <v>825</v>
      </c>
      <c r="K1573" s="15" t="s">
        <v>825</v>
      </c>
      <c r="L1573" s="15" t="s">
        <v>825</v>
      </c>
      <c r="M1573" s="8">
        <f t="shared" si="24"/>
        <v>0</v>
      </c>
      <c r="N1573" t="str" cm="1">
        <f t="array" ref="N1573">IFERROR(INDEX(Water!$C$4:$C$47,MATCH(C1573,Water!$A$4:$A$47,0),), "")</f>
        <v>Ecological improvements at abstractions (water)</v>
      </c>
    </row>
    <row r="1574" spans="1:14">
      <c r="A1574" t="s">
        <v>284</v>
      </c>
      <c r="B1574" t="s">
        <v>1031</v>
      </c>
      <c r="C1574" t="s">
        <v>938</v>
      </c>
      <c r="D1574" t="s">
        <v>300</v>
      </c>
      <c r="E1574" t="s">
        <v>933</v>
      </c>
      <c r="F1574" s="4">
        <v>0</v>
      </c>
      <c r="G1574" s="4">
        <v>0</v>
      </c>
      <c r="H1574" s="15" t="s">
        <v>825</v>
      </c>
      <c r="I1574" s="15" t="s">
        <v>825</v>
      </c>
      <c r="J1574" s="15" t="s">
        <v>825</v>
      </c>
      <c r="K1574" s="15" t="s">
        <v>825</v>
      </c>
      <c r="L1574" s="15" t="s">
        <v>825</v>
      </c>
      <c r="M1574" s="8">
        <f t="shared" si="24"/>
        <v>0</v>
      </c>
      <c r="N1574" t="str" cm="1">
        <f t="array" ref="N1574">IFERROR(INDEX(Water!$C$4:$C$47,MATCH(C1574,Water!$A$4:$A$47,0),), "")</f>
        <v>Eels Regulations (measures at intakes) (water)</v>
      </c>
    </row>
    <row r="1575" spans="1:14">
      <c r="A1575" t="s">
        <v>284</v>
      </c>
      <c r="B1575" t="s">
        <v>1032</v>
      </c>
      <c r="C1575" t="s">
        <v>940</v>
      </c>
      <c r="D1575" t="s">
        <v>300</v>
      </c>
      <c r="E1575" t="s">
        <v>933</v>
      </c>
      <c r="F1575" s="4">
        <v>0</v>
      </c>
      <c r="G1575" s="4">
        <v>0</v>
      </c>
      <c r="H1575" s="15" t="s">
        <v>825</v>
      </c>
      <c r="I1575" s="15" t="s">
        <v>825</v>
      </c>
      <c r="J1575" s="15" t="s">
        <v>825</v>
      </c>
      <c r="K1575" s="15" t="s">
        <v>825</v>
      </c>
      <c r="L1575" s="15" t="s">
        <v>825</v>
      </c>
      <c r="M1575" s="8">
        <f t="shared" si="24"/>
        <v>0</v>
      </c>
      <c r="N1575" t="str" cm="1">
        <f t="array" ref="N1575">IFERROR(INDEX(Water!$C$4:$C$47,MATCH(C1575,Water!$A$4:$A$47,0),), "")</f>
        <v>Eels Regulations (measures at intakes) (water)</v>
      </c>
    </row>
    <row r="1576" spans="1:14">
      <c r="A1576" t="s">
        <v>284</v>
      </c>
      <c r="B1576" t="s">
        <v>1033</v>
      </c>
      <c r="C1576" t="s">
        <v>942</v>
      </c>
      <c r="D1576" t="s">
        <v>300</v>
      </c>
      <c r="E1576" t="s">
        <v>933</v>
      </c>
      <c r="F1576" s="4">
        <v>0</v>
      </c>
      <c r="G1576" s="4">
        <v>0</v>
      </c>
      <c r="H1576" s="15" t="s">
        <v>825</v>
      </c>
      <c r="I1576" s="15" t="s">
        <v>825</v>
      </c>
      <c r="J1576" s="15" t="s">
        <v>825</v>
      </c>
      <c r="K1576" s="15" t="s">
        <v>825</v>
      </c>
      <c r="L1576" s="15" t="s">
        <v>825</v>
      </c>
      <c r="M1576" s="8">
        <f t="shared" si="24"/>
        <v>0</v>
      </c>
      <c r="N1576" t="str" cm="1">
        <f t="array" ref="N1576">IFERROR(INDEX(Water!$C$4:$C$47,MATCH(C1576,Water!$A$4:$A$47,0),), "")</f>
        <v>Invasive Non Native Species (water)</v>
      </c>
    </row>
    <row r="1577" spans="1:14">
      <c r="A1577" t="s">
        <v>284</v>
      </c>
      <c r="B1577" t="s">
        <v>1034</v>
      </c>
      <c r="C1577" t="s">
        <v>944</v>
      </c>
      <c r="D1577" t="s">
        <v>300</v>
      </c>
      <c r="E1577" t="s">
        <v>933</v>
      </c>
      <c r="F1577" s="4">
        <v>0</v>
      </c>
      <c r="G1577" s="4">
        <v>0</v>
      </c>
      <c r="H1577" s="15" t="s">
        <v>825</v>
      </c>
      <c r="I1577" s="15" t="s">
        <v>825</v>
      </c>
      <c r="J1577" s="15" t="s">
        <v>825</v>
      </c>
      <c r="K1577" s="15" t="s">
        <v>825</v>
      </c>
      <c r="L1577" s="15" t="s">
        <v>825</v>
      </c>
      <c r="M1577" s="8">
        <f t="shared" si="24"/>
        <v>0</v>
      </c>
      <c r="N1577" t="str" cm="1">
        <f t="array" ref="N1577">IFERROR(INDEX(Water!$C$4:$C$47,MATCH(C1577,Water!$A$4:$A$47,0),), "")</f>
        <v>Drinking Water Protected Areas (schemes) (water)</v>
      </c>
    </row>
    <row r="1578" spans="1:14">
      <c r="A1578" t="s">
        <v>284</v>
      </c>
      <c r="B1578" t="s">
        <v>1035</v>
      </c>
      <c r="C1578" t="s">
        <v>946</v>
      </c>
      <c r="D1578" t="s">
        <v>300</v>
      </c>
      <c r="E1578" t="s">
        <v>933</v>
      </c>
      <c r="F1578" s="4">
        <v>0</v>
      </c>
      <c r="G1578" s="4">
        <v>0</v>
      </c>
      <c r="H1578" s="15" t="s">
        <v>825</v>
      </c>
      <c r="I1578" s="15" t="s">
        <v>825</v>
      </c>
      <c r="J1578" s="15" t="s">
        <v>825</v>
      </c>
      <c r="K1578" s="15" t="s">
        <v>825</v>
      </c>
      <c r="L1578" s="15" t="s">
        <v>825</v>
      </c>
      <c r="M1578" s="8">
        <f t="shared" si="24"/>
        <v>0</v>
      </c>
      <c r="N1578" t="str" cm="1">
        <f t="array" ref="N1578">IFERROR(INDEX(Water!$C$4:$C$47,MATCH(C1578,Water!$A$4:$A$47,0),), "")</f>
        <v>Water Framework Directive measure (water)</v>
      </c>
    </row>
    <row r="1579" spans="1:14">
      <c r="A1579" t="s">
        <v>284</v>
      </c>
      <c r="B1579" t="s">
        <v>1036</v>
      </c>
      <c r="C1579" t="s">
        <v>948</v>
      </c>
      <c r="D1579" t="s">
        <v>300</v>
      </c>
      <c r="E1579" t="s">
        <v>933</v>
      </c>
      <c r="F1579" s="4">
        <v>0</v>
      </c>
      <c r="G1579" s="4">
        <v>0</v>
      </c>
      <c r="H1579" s="15" t="s">
        <v>825</v>
      </c>
      <c r="I1579" s="15" t="s">
        <v>825</v>
      </c>
      <c r="J1579" s="15" t="s">
        <v>825</v>
      </c>
      <c r="K1579" s="15" t="s">
        <v>825</v>
      </c>
      <c r="L1579" s="15" t="s">
        <v>825</v>
      </c>
      <c r="M1579" s="8">
        <f t="shared" si="24"/>
        <v>0</v>
      </c>
      <c r="N1579" t="str" cm="1">
        <f t="array" ref="N1579">IFERROR(INDEX(Water!$C$4:$C$47,MATCH(C1579,Water!$A$4:$A$47,0),), "")</f>
        <v>Ecological improvements at abstractions (water)</v>
      </c>
    </row>
    <row r="1580" spans="1:14">
      <c r="A1580" t="s">
        <v>284</v>
      </c>
      <c r="B1580" t="s">
        <v>1037</v>
      </c>
      <c r="C1580" t="s">
        <v>950</v>
      </c>
      <c r="D1580" t="s">
        <v>300</v>
      </c>
      <c r="E1580" t="s">
        <v>933</v>
      </c>
      <c r="F1580" s="4">
        <v>0</v>
      </c>
      <c r="G1580" s="4">
        <v>0</v>
      </c>
      <c r="H1580" s="15" t="s">
        <v>825</v>
      </c>
      <c r="I1580" s="15" t="s">
        <v>825</v>
      </c>
      <c r="J1580" s="15" t="s">
        <v>825</v>
      </c>
      <c r="K1580" s="15" t="s">
        <v>825</v>
      </c>
      <c r="L1580" s="15" t="s">
        <v>825</v>
      </c>
      <c r="M1580" s="8">
        <f t="shared" si="24"/>
        <v>0</v>
      </c>
      <c r="N1580" t="str" cm="1">
        <f t="array" ref="N1580">IFERROR(INDEX(Water!$C$4:$C$47,MATCH(C1580,Water!$A$4:$A$47,0),), "")</f>
        <v>N/A</v>
      </c>
    </row>
    <row r="1581" spans="1:14">
      <c r="A1581" t="s">
        <v>284</v>
      </c>
      <c r="B1581" t="s">
        <v>1038</v>
      </c>
      <c r="C1581" t="s">
        <v>952</v>
      </c>
      <c r="D1581" t="s">
        <v>300</v>
      </c>
      <c r="E1581" t="s">
        <v>933</v>
      </c>
      <c r="F1581" s="4">
        <v>0</v>
      </c>
      <c r="G1581" s="4">
        <v>0</v>
      </c>
      <c r="H1581" s="15" t="s">
        <v>825</v>
      </c>
      <c r="I1581" s="15" t="s">
        <v>825</v>
      </c>
      <c r="J1581" s="15" t="s">
        <v>825</v>
      </c>
      <c r="K1581" s="15" t="s">
        <v>825</v>
      </c>
      <c r="L1581" s="15" t="s">
        <v>825</v>
      </c>
      <c r="M1581" s="8">
        <f t="shared" si="24"/>
        <v>0</v>
      </c>
      <c r="N1581" t="str" cm="1">
        <f t="array" ref="N1581">IFERROR(INDEX(Water!$C$4:$C$47,MATCH(C1581,Water!$A$4:$A$47,0),), "")</f>
        <v>N/A</v>
      </c>
    </row>
    <row r="1582" spans="1:14">
      <c r="A1582" t="s">
        <v>284</v>
      </c>
      <c r="B1582" t="s">
        <v>1039</v>
      </c>
      <c r="C1582" t="s">
        <v>954</v>
      </c>
      <c r="D1582" t="s">
        <v>300</v>
      </c>
      <c r="E1582" t="s">
        <v>933</v>
      </c>
      <c r="F1582" s="4">
        <v>0</v>
      </c>
      <c r="G1582" s="4">
        <v>0</v>
      </c>
      <c r="H1582" s="15" t="s">
        <v>825</v>
      </c>
      <c r="I1582" s="15" t="s">
        <v>825</v>
      </c>
      <c r="J1582" s="15" t="s">
        <v>825</v>
      </c>
      <c r="K1582" s="15" t="s">
        <v>825</v>
      </c>
      <c r="L1582" s="15" t="s">
        <v>825</v>
      </c>
      <c r="M1582" s="8">
        <f t="shared" si="24"/>
        <v>0</v>
      </c>
      <c r="N1582" t="str" cm="1">
        <f t="array" ref="N1582">IFERROR(INDEX(Water!$C$4:$C$47,MATCH(C1582,Water!$A$4:$A$47,0),), "")</f>
        <v>Ignore as captured under 'Investigations total'</v>
      </c>
    </row>
    <row r="1583" spans="1:14">
      <c r="A1583" t="s">
        <v>284</v>
      </c>
      <c r="B1583" t="s">
        <v>1040</v>
      </c>
      <c r="C1583" t="s">
        <v>956</v>
      </c>
      <c r="D1583" t="s">
        <v>300</v>
      </c>
      <c r="E1583" t="s">
        <v>933</v>
      </c>
      <c r="F1583" s="4">
        <v>0</v>
      </c>
      <c r="G1583" s="4">
        <v>0</v>
      </c>
      <c r="H1583" s="15" t="s">
        <v>825</v>
      </c>
      <c r="I1583" s="15" t="s">
        <v>825</v>
      </c>
      <c r="J1583" s="15" t="s">
        <v>825</v>
      </c>
      <c r="K1583" s="15" t="s">
        <v>825</v>
      </c>
      <c r="L1583" s="15" t="s">
        <v>825</v>
      </c>
      <c r="M1583" s="8">
        <f t="shared" si="24"/>
        <v>0</v>
      </c>
      <c r="N1583" t="str" cm="1">
        <f t="array" ref="N1583">IFERROR(INDEX(Water!$C$4:$C$47,MATCH(C1583,Water!$A$4:$A$47,0),), "")</f>
        <v>Ignore as captured under 'Investigations total'</v>
      </c>
    </row>
    <row r="1584" spans="1:14">
      <c r="A1584" t="s">
        <v>284</v>
      </c>
      <c r="B1584" t="s">
        <v>1041</v>
      </c>
      <c r="C1584" t="s">
        <v>958</v>
      </c>
      <c r="D1584" t="s">
        <v>300</v>
      </c>
      <c r="E1584" t="s">
        <v>933</v>
      </c>
      <c r="F1584" s="4">
        <v>0</v>
      </c>
      <c r="G1584" s="4">
        <v>0</v>
      </c>
      <c r="H1584" s="15" t="s">
        <v>825</v>
      </c>
      <c r="I1584" s="15" t="s">
        <v>825</v>
      </c>
      <c r="J1584" s="15" t="s">
        <v>825</v>
      </c>
      <c r="K1584" s="15" t="s">
        <v>825</v>
      </c>
      <c r="L1584" s="15" t="s">
        <v>825</v>
      </c>
      <c r="M1584" s="8">
        <f t="shared" si="24"/>
        <v>0</v>
      </c>
      <c r="N1584" t="str" cm="1">
        <f t="array" ref="N1584">IFERROR(INDEX(Water!$C$4:$C$47,MATCH(C1584,Water!$A$4:$A$47,0),), "")</f>
        <v>Ignore as captured under 'Investigations total'</v>
      </c>
    </row>
    <row r="1585" spans="1:14">
      <c r="A1585" t="s">
        <v>284</v>
      </c>
      <c r="B1585" t="s">
        <v>1042</v>
      </c>
      <c r="C1585" t="s">
        <v>960</v>
      </c>
      <c r="D1585" t="s">
        <v>300</v>
      </c>
      <c r="E1585" t="s">
        <v>933</v>
      </c>
      <c r="F1585" s="4">
        <v>0</v>
      </c>
      <c r="G1585" s="4">
        <v>0</v>
      </c>
      <c r="H1585" s="4" t="s">
        <v>825</v>
      </c>
      <c r="I1585" s="4" t="s">
        <v>825</v>
      </c>
      <c r="J1585" s="4" t="s">
        <v>825</v>
      </c>
      <c r="K1585" s="4" t="s">
        <v>825</v>
      </c>
      <c r="L1585" s="4" t="s">
        <v>825</v>
      </c>
      <c r="M1585" s="8">
        <f t="shared" si="24"/>
        <v>0</v>
      </c>
      <c r="N1585" t="str" cm="1">
        <f t="array" ref="N1585">IFERROR(INDEX(Water!$C$4:$C$47,MATCH(C1585,Water!$A$4:$A$47,0),), "")</f>
        <v>Investigations (water)</v>
      </c>
    </row>
    <row r="1586" spans="1:14">
      <c r="A1586" t="s">
        <v>284</v>
      </c>
      <c r="B1586" t="s">
        <v>1043</v>
      </c>
      <c r="C1586" t="s">
        <v>962</v>
      </c>
      <c r="D1586" t="s">
        <v>300</v>
      </c>
      <c r="E1586" t="s">
        <v>933</v>
      </c>
      <c r="F1586" s="4">
        <v>0</v>
      </c>
      <c r="G1586" s="4">
        <v>0</v>
      </c>
      <c r="H1586" s="4" t="s">
        <v>825</v>
      </c>
      <c r="I1586" s="4" t="s">
        <v>825</v>
      </c>
      <c r="J1586" s="4" t="s">
        <v>825</v>
      </c>
      <c r="K1586" s="4" t="s">
        <v>825</v>
      </c>
      <c r="L1586" s="4" t="s">
        <v>825</v>
      </c>
      <c r="M1586" s="8">
        <f t="shared" si="24"/>
        <v>0</v>
      </c>
      <c r="N1586" t="str" cm="1">
        <f t="array" ref="N1586">IFERROR(INDEX(Water!$C$4:$C$47,MATCH(C1586,Water!$A$4:$A$47,0),), "")</f>
        <v/>
      </c>
    </row>
    <row r="1587" spans="1:14">
      <c r="A1587" t="s">
        <v>284</v>
      </c>
      <c r="B1587" t="s">
        <v>1044</v>
      </c>
      <c r="C1587" t="s">
        <v>964</v>
      </c>
      <c r="D1587" t="s">
        <v>300</v>
      </c>
      <c r="E1587" t="s">
        <v>933</v>
      </c>
      <c r="F1587" s="4">
        <v>0</v>
      </c>
      <c r="G1587" s="4">
        <v>0</v>
      </c>
      <c r="H1587" s="4" t="s">
        <v>825</v>
      </c>
      <c r="I1587" s="4" t="s">
        <v>825</v>
      </c>
      <c r="J1587" s="4" t="s">
        <v>825</v>
      </c>
      <c r="K1587" s="4" t="s">
        <v>825</v>
      </c>
      <c r="L1587" s="4" t="s">
        <v>825</v>
      </c>
      <c r="M1587" s="8">
        <f t="shared" si="24"/>
        <v>0</v>
      </c>
      <c r="N1587" t="str" cm="1">
        <f t="array" ref="N1587">IFERROR(INDEX(Water!$C$4:$C$47,MATCH(C1587,Water!$A$4:$A$47,0),), "")</f>
        <v>Supply-side improvements delivering benefits in 2020-2025 (water)</v>
      </c>
    </row>
    <row r="1588" spans="1:14">
      <c r="A1588" t="s">
        <v>284</v>
      </c>
      <c r="B1588" t="s">
        <v>1045</v>
      </c>
      <c r="C1588" t="s">
        <v>966</v>
      </c>
      <c r="D1588" t="s">
        <v>300</v>
      </c>
      <c r="E1588" t="s">
        <v>933</v>
      </c>
      <c r="F1588" s="4">
        <v>0</v>
      </c>
      <c r="G1588" s="4">
        <v>0</v>
      </c>
      <c r="H1588" s="4" t="s">
        <v>825</v>
      </c>
      <c r="I1588" s="4" t="s">
        <v>825</v>
      </c>
      <c r="J1588" s="4" t="s">
        <v>825</v>
      </c>
      <c r="K1588" s="4" t="s">
        <v>825</v>
      </c>
      <c r="L1588" s="4" t="s">
        <v>825</v>
      </c>
      <c r="M1588" s="8">
        <f t="shared" si="24"/>
        <v>0</v>
      </c>
      <c r="N1588" t="str" cm="1">
        <f t="array" ref="N1588">IFERROR(INDEX(Water!$C$4:$C$47,MATCH(C1588,Water!$A$4:$A$47,0),), "")</f>
        <v>Demand-side improvements delivering benefits in 2020-2025 (excl leakage and metering) (water)</v>
      </c>
    </row>
    <row r="1589" spans="1:14">
      <c r="A1589" t="s">
        <v>284</v>
      </c>
      <c r="B1589" t="s">
        <v>1046</v>
      </c>
      <c r="C1589" t="s">
        <v>968</v>
      </c>
      <c r="D1589" t="s">
        <v>300</v>
      </c>
      <c r="E1589" t="s">
        <v>933</v>
      </c>
      <c r="F1589" s="4">
        <v>0</v>
      </c>
      <c r="G1589" s="4">
        <v>0</v>
      </c>
      <c r="H1589" s="4" t="s">
        <v>825</v>
      </c>
      <c r="I1589" s="4" t="s">
        <v>825</v>
      </c>
      <c r="J1589" s="4" t="s">
        <v>825</v>
      </c>
      <c r="K1589" s="4" t="s">
        <v>825</v>
      </c>
      <c r="L1589" s="4" t="s">
        <v>825</v>
      </c>
      <c r="M1589" s="8">
        <f t="shared" si="24"/>
        <v>0</v>
      </c>
      <c r="N1589" t="str" cm="1">
        <f t="array" ref="N1589">IFERROR(INDEX(Water!$C$4:$C$47,MATCH(C1589,Water!$A$4:$A$47,0),), "")</f>
        <v>Leakage improvements delivering benefits in 2020-2025 (water)</v>
      </c>
    </row>
    <row r="1590" spans="1:14">
      <c r="A1590" t="s">
        <v>284</v>
      </c>
      <c r="B1590" t="s">
        <v>1047</v>
      </c>
      <c r="C1590" t="s">
        <v>970</v>
      </c>
      <c r="D1590" t="s">
        <v>300</v>
      </c>
      <c r="E1590" t="s">
        <v>933</v>
      </c>
      <c r="F1590" s="4">
        <v>0</v>
      </c>
      <c r="G1590" s="4">
        <v>0</v>
      </c>
      <c r="H1590" s="4" t="s">
        <v>825</v>
      </c>
      <c r="I1590" s="4" t="s">
        <v>825</v>
      </c>
      <c r="J1590" s="4" t="s">
        <v>825</v>
      </c>
      <c r="K1590" s="4" t="s">
        <v>825</v>
      </c>
      <c r="L1590" s="4" t="s">
        <v>825</v>
      </c>
      <c r="M1590" s="8">
        <f t="shared" si="24"/>
        <v>0</v>
      </c>
      <c r="N1590" t="str" cm="1">
        <f t="array" ref="N1590">IFERROR(INDEX(Water!$C$4:$C$47,MATCH(C1590,Water!$A$4:$A$47,0),), "")</f>
        <v>Internal interconnectors delivering benefits in 2020-2025 (water)</v>
      </c>
    </row>
    <row r="1591" spans="1:14">
      <c r="A1591" t="s">
        <v>284</v>
      </c>
      <c r="B1591" t="s">
        <v>1048</v>
      </c>
      <c r="C1591" t="s">
        <v>972</v>
      </c>
      <c r="D1591" t="s">
        <v>300</v>
      </c>
      <c r="E1591" t="s">
        <v>933</v>
      </c>
      <c r="F1591" s="4">
        <v>0</v>
      </c>
      <c r="G1591" s="4">
        <v>1.423863212898886</v>
      </c>
      <c r="H1591" s="4" t="s">
        <v>825</v>
      </c>
      <c r="I1591" s="4" t="s">
        <v>825</v>
      </c>
      <c r="J1591" s="4" t="s">
        <v>825</v>
      </c>
      <c r="K1591" s="4" t="s">
        <v>825</v>
      </c>
      <c r="L1591" s="4" t="s">
        <v>825</v>
      </c>
      <c r="M1591" s="8">
        <f t="shared" si="24"/>
        <v>1.423863212898886</v>
      </c>
      <c r="N1591" t="str" cm="1">
        <f t="array" ref="N1591">IFERROR(INDEX(Water!$C$4:$C$47,MATCH(C1591,Water!$A$4:$A$47,0),), "")</f>
        <v>Supply demand balance improvements delivering benefits starting from 2026 (water)</v>
      </c>
    </row>
    <row r="1592" spans="1:14">
      <c r="A1592" t="s">
        <v>284</v>
      </c>
      <c r="B1592" t="s">
        <v>1049</v>
      </c>
      <c r="C1592" t="s">
        <v>976</v>
      </c>
      <c r="D1592" t="s">
        <v>300</v>
      </c>
      <c r="E1592" t="s">
        <v>933</v>
      </c>
      <c r="F1592" s="4">
        <v>0</v>
      </c>
      <c r="G1592" s="4">
        <v>1.423863212898886</v>
      </c>
      <c r="H1592" s="4" t="s">
        <v>825</v>
      </c>
      <c r="I1592" s="4" t="s">
        <v>825</v>
      </c>
      <c r="J1592" s="4" t="s">
        <v>825</v>
      </c>
      <c r="K1592" s="4" t="s">
        <v>825</v>
      </c>
      <c r="L1592" s="4" t="s">
        <v>825</v>
      </c>
      <c r="M1592" s="8">
        <f t="shared" si="24"/>
        <v>1.423863212898886</v>
      </c>
      <c r="N1592" t="str" cm="1">
        <f t="array" ref="N1592">IFERROR(INDEX(Water!$C$4:$C$47,MATCH(C1592,Water!$A$4:$A$47,0),), "")</f>
        <v/>
      </c>
    </row>
    <row r="1593" spans="1:14">
      <c r="A1593" t="s">
        <v>284</v>
      </c>
      <c r="B1593" t="s">
        <v>1050</v>
      </c>
      <c r="C1593" t="s">
        <v>978</v>
      </c>
      <c r="D1593" t="s">
        <v>300</v>
      </c>
      <c r="E1593" t="s">
        <v>933</v>
      </c>
      <c r="F1593" s="4">
        <v>0</v>
      </c>
      <c r="G1593" s="4">
        <v>0</v>
      </c>
      <c r="H1593" s="4" t="s">
        <v>825</v>
      </c>
      <c r="I1593" s="4" t="s">
        <v>825</v>
      </c>
      <c r="J1593" s="4" t="s">
        <v>825</v>
      </c>
      <c r="K1593" s="4" t="s">
        <v>825</v>
      </c>
      <c r="L1593" s="4" t="s">
        <v>825</v>
      </c>
      <c r="M1593" s="8">
        <f t="shared" si="24"/>
        <v>0</v>
      </c>
      <c r="N1593" t="str" cm="1">
        <f t="array" ref="N1593">IFERROR(INDEX(Water!$C$4:$C$47,MATCH(C1593,Water!$A$4:$A$47,0),), "")</f>
        <v>Ignore as captured under 'Total metering expenditure'</v>
      </c>
    </row>
    <row r="1594" spans="1:14">
      <c r="A1594" t="s">
        <v>284</v>
      </c>
      <c r="B1594" t="s">
        <v>1051</v>
      </c>
      <c r="C1594" t="s">
        <v>980</v>
      </c>
      <c r="D1594" t="s">
        <v>300</v>
      </c>
      <c r="E1594" t="s">
        <v>933</v>
      </c>
      <c r="F1594" s="4">
        <v>0</v>
      </c>
      <c r="G1594" s="4">
        <v>0</v>
      </c>
      <c r="H1594" s="4" t="s">
        <v>825</v>
      </c>
      <c r="I1594" s="4" t="s">
        <v>825</v>
      </c>
      <c r="J1594" s="4" t="s">
        <v>825</v>
      </c>
      <c r="K1594" s="4" t="s">
        <v>825</v>
      </c>
      <c r="L1594" s="4" t="s">
        <v>825</v>
      </c>
      <c r="M1594" s="8">
        <f t="shared" ref="M1594:M1657" si="25">SUM(G1594)</f>
        <v>0</v>
      </c>
      <c r="N1594" t="str" cm="1">
        <f t="array" ref="N1594">IFERROR(INDEX(Water!$C$4:$C$47,MATCH(C1594,Water!$A$4:$A$47,0),), "")</f>
        <v>Ignore as captured under 'Total metering expenditure'</v>
      </c>
    </row>
    <row r="1595" spans="1:14">
      <c r="A1595" t="s">
        <v>284</v>
      </c>
      <c r="B1595" t="s">
        <v>1052</v>
      </c>
      <c r="C1595" t="s">
        <v>982</v>
      </c>
      <c r="D1595" t="s">
        <v>300</v>
      </c>
      <c r="E1595" t="s">
        <v>933</v>
      </c>
      <c r="F1595" s="4">
        <v>0</v>
      </c>
      <c r="G1595" s="4">
        <v>0</v>
      </c>
      <c r="H1595" s="4" t="s">
        <v>825</v>
      </c>
      <c r="I1595" s="4" t="s">
        <v>825</v>
      </c>
      <c r="J1595" s="4" t="s">
        <v>825</v>
      </c>
      <c r="K1595" s="4" t="s">
        <v>825</v>
      </c>
      <c r="L1595" s="4" t="s">
        <v>825</v>
      </c>
      <c r="M1595" s="8">
        <f t="shared" si="25"/>
        <v>0</v>
      </c>
      <c r="N1595" t="str" cm="1">
        <f t="array" ref="N1595">IFERROR(INDEX(Water!$C$4:$C$47,MATCH(C1595,Water!$A$4:$A$47,0),), "")</f>
        <v>Ignore as captured under 'Total metering expenditure'</v>
      </c>
    </row>
    <row r="1596" spans="1:14">
      <c r="A1596" t="s">
        <v>284</v>
      </c>
      <c r="B1596" t="s">
        <v>1053</v>
      </c>
      <c r="C1596" t="s">
        <v>984</v>
      </c>
      <c r="D1596" t="s">
        <v>300</v>
      </c>
      <c r="E1596" t="s">
        <v>933</v>
      </c>
      <c r="F1596" s="4">
        <v>0</v>
      </c>
      <c r="G1596" s="4">
        <v>0</v>
      </c>
      <c r="H1596" s="4" t="s">
        <v>825</v>
      </c>
      <c r="I1596" s="4" t="s">
        <v>825</v>
      </c>
      <c r="J1596" s="4" t="s">
        <v>825</v>
      </c>
      <c r="K1596" s="4" t="s">
        <v>825</v>
      </c>
      <c r="L1596" s="4" t="s">
        <v>825</v>
      </c>
      <c r="M1596" s="8">
        <f t="shared" si="25"/>
        <v>0</v>
      </c>
      <c r="N1596" t="str" cm="1">
        <f t="array" ref="N1596">IFERROR(INDEX(Water!$C$4:$C$47,MATCH(C1596,Water!$A$4:$A$47,0),), "")</f>
        <v>Ignore as captured under 'Total metering expenditure'</v>
      </c>
    </row>
    <row r="1597" spans="1:14">
      <c r="A1597" t="s">
        <v>284</v>
      </c>
      <c r="B1597" t="s">
        <v>1054</v>
      </c>
      <c r="C1597" t="s">
        <v>986</v>
      </c>
      <c r="D1597" t="s">
        <v>300</v>
      </c>
      <c r="E1597" t="s">
        <v>933</v>
      </c>
      <c r="F1597" s="4">
        <v>0</v>
      </c>
      <c r="G1597" s="4">
        <v>0</v>
      </c>
      <c r="H1597" s="4" t="s">
        <v>825</v>
      </c>
      <c r="I1597" s="4" t="s">
        <v>825</v>
      </c>
      <c r="J1597" s="4" t="s">
        <v>825</v>
      </c>
      <c r="K1597" s="4" t="s">
        <v>825</v>
      </c>
      <c r="L1597" s="4" t="s">
        <v>825</v>
      </c>
      <c r="M1597" s="8">
        <f t="shared" si="25"/>
        <v>0</v>
      </c>
      <c r="N1597" t="str" cm="1">
        <f t="array" ref="N1597">IFERROR(INDEX(Water!$C$4:$C$47,MATCH(C1597,Water!$A$4:$A$47,0),), "")</f>
        <v>Ignore as captured under 'Total metering expenditure'</v>
      </c>
    </row>
    <row r="1598" spans="1:14">
      <c r="A1598" t="s">
        <v>284</v>
      </c>
      <c r="B1598" t="s">
        <v>1055</v>
      </c>
      <c r="C1598" t="s">
        <v>988</v>
      </c>
      <c r="D1598" t="s">
        <v>300</v>
      </c>
      <c r="E1598" t="s">
        <v>933</v>
      </c>
      <c r="F1598" s="4">
        <v>0</v>
      </c>
      <c r="G1598" s="4">
        <v>0</v>
      </c>
      <c r="H1598" s="4" t="s">
        <v>825</v>
      </c>
      <c r="I1598" s="4" t="s">
        <v>825</v>
      </c>
      <c r="J1598" s="4" t="s">
        <v>825</v>
      </c>
      <c r="K1598" s="4" t="s">
        <v>825</v>
      </c>
      <c r="L1598" s="4" t="s">
        <v>825</v>
      </c>
      <c r="M1598" s="8">
        <f t="shared" si="25"/>
        <v>0</v>
      </c>
      <c r="N1598" t="str" cm="1">
        <f t="array" ref="N1598">IFERROR(INDEX(Water!$C$4:$C$47,MATCH(C1598,Water!$A$4:$A$47,0),), "")</f>
        <v>Ignore as captured under 'Total metering expenditure'</v>
      </c>
    </row>
    <row r="1599" spans="1:14">
      <c r="A1599" t="s">
        <v>284</v>
      </c>
      <c r="B1599" t="s">
        <v>1056</v>
      </c>
      <c r="C1599" t="s">
        <v>990</v>
      </c>
      <c r="D1599" t="s">
        <v>300</v>
      </c>
      <c r="E1599" t="s">
        <v>933</v>
      </c>
      <c r="F1599" s="4">
        <v>0</v>
      </c>
      <c r="G1599" s="4">
        <v>0</v>
      </c>
      <c r="H1599" s="4" t="s">
        <v>825</v>
      </c>
      <c r="I1599" s="4" t="s">
        <v>825</v>
      </c>
      <c r="J1599" s="4" t="s">
        <v>825</v>
      </c>
      <c r="K1599" s="4" t="s">
        <v>825</v>
      </c>
      <c r="L1599" s="4" t="s">
        <v>825</v>
      </c>
      <c r="M1599" s="8">
        <f t="shared" si="25"/>
        <v>0</v>
      </c>
      <c r="N1599" t="str" cm="1">
        <f t="array" ref="N1599">IFERROR(INDEX(Water!$C$4:$C$47,MATCH(C1599,Water!$A$4:$A$47,0),), "")</f>
        <v>Ignore as captured under 'Total metering expenditure'</v>
      </c>
    </row>
    <row r="1600" spans="1:14">
      <c r="A1600" t="s">
        <v>284</v>
      </c>
      <c r="B1600" t="s">
        <v>1057</v>
      </c>
      <c r="C1600" t="s">
        <v>992</v>
      </c>
      <c r="D1600" t="s">
        <v>300</v>
      </c>
      <c r="E1600" t="s">
        <v>933</v>
      </c>
      <c r="F1600" s="4">
        <v>0</v>
      </c>
      <c r="G1600" s="4">
        <v>0</v>
      </c>
      <c r="H1600" s="4" t="s">
        <v>825</v>
      </c>
      <c r="I1600" s="4" t="s">
        <v>825</v>
      </c>
      <c r="J1600" s="4" t="s">
        <v>825</v>
      </c>
      <c r="K1600" s="4" t="s">
        <v>825</v>
      </c>
      <c r="L1600" s="4" t="s">
        <v>825</v>
      </c>
      <c r="M1600" s="8">
        <f t="shared" si="25"/>
        <v>0</v>
      </c>
      <c r="N1600" t="str" cm="1">
        <f t="array" ref="N1600">IFERROR(INDEX(Water!$C$4:$C$47,MATCH(C1600,Water!$A$4:$A$47,0),), "")</f>
        <v>Ignore as captured under 'Total metering expenditure'</v>
      </c>
    </row>
    <row r="1601" spans="1:14">
      <c r="A1601" t="s">
        <v>284</v>
      </c>
      <c r="B1601" t="s">
        <v>1058</v>
      </c>
      <c r="C1601" t="s">
        <v>994</v>
      </c>
      <c r="D1601" t="s">
        <v>300</v>
      </c>
      <c r="E1601" t="s">
        <v>933</v>
      </c>
      <c r="F1601" s="4">
        <v>0</v>
      </c>
      <c r="G1601" s="4">
        <v>0</v>
      </c>
      <c r="H1601" s="4" t="s">
        <v>825</v>
      </c>
      <c r="I1601" s="4" t="s">
        <v>825</v>
      </c>
      <c r="J1601" s="4" t="s">
        <v>825</v>
      </c>
      <c r="K1601" s="4" t="s">
        <v>825</v>
      </c>
      <c r="L1601" s="4" t="s">
        <v>825</v>
      </c>
      <c r="M1601" s="8">
        <f t="shared" si="25"/>
        <v>0</v>
      </c>
      <c r="N1601" t="str" cm="1">
        <f t="array" ref="N1601">IFERROR(INDEX(Water!$C$4:$C$47,MATCH(C1601,Water!$A$4:$A$47,0),), "")</f>
        <v>Ignore as captured under 'Total metering expenditure'</v>
      </c>
    </row>
    <row r="1602" spans="1:14">
      <c r="A1602" t="s">
        <v>284</v>
      </c>
      <c r="B1602" t="s">
        <v>1059</v>
      </c>
      <c r="C1602" t="s">
        <v>996</v>
      </c>
      <c r="D1602" t="s">
        <v>300</v>
      </c>
      <c r="E1602" t="s">
        <v>933</v>
      </c>
      <c r="F1602" s="4">
        <v>0</v>
      </c>
      <c r="G1602" s="4">
        <v>0</v>
      </c>
      <c r="H1602" s="4" t="s">
        <v>825</v>
      </c>
      <c r="I1602" s="4" t="s">
        <v>825</v>
      </c>
      <c r="J1602" s="4" t="s">
        <v>825</v>
      </c>
      <c r="K1602" s="4" t="s">
        <v>825</v>
      </c>
      <c r="L1602" s="4" t="s">
        <v>825</v>
      </c>
      <c r="M1602" s="8">
        <f t="shared" si="25"/>
        <v>0</v>
      </c>
      <c r="N1602" t="str" cm="1">
        <f t="array" ref="N1602">IFERROR(INDEX(Water!$C$4:$C$47,MATCH(C1602,Water!$A$4:$A$47,0),), "")</f>
        <v>Ignore as captured under 'Total metering expenditure'</v>
      </c>
    </row>
    <row r="1603" spans="1:14">
      <c r="A1603" t="s">
        <v>284</v>
      </c>
      <c r="B1603" t="s">
        <v>1060</v>
      </c>
      <c r="C1603" t="s">
        <v>998</v>
      </c>
      <c r="D1603" t="s">
        <v>300</v>
      </c>
      <c r="E1603" t="s">
        <v>933</v>
      </c>
      <c r="F1603" s="4">
        <v>0</v>
      </c>
      <c r="G1603" s="4">
        <v>0</v>
      </c>
      <c r="H1603" s="4" t="s">
        <v>825</v>
      </c>
      <c r="I1603" s="4" t="s">
        <v>825</v>
      </c>
      <c r="J1603" s="4" t="s">
        <v>825</v>
      </c>
      <c r="K1603" s="4" t="s">
        <v>825</v>
      </c>
      <c r="L1603" s="4" t="s">
        <v>825</v>
      </c>
      <c r="M1603" s="8">
        <f t="shared" si="25"/>
        <v>0</v>
      </c>
      <c r="N1603" t="str" cm="1">
        <f t="array" ref="N1603">IFERROR(INDEX(Water!$C$4:$C$47,MATCH(C1603,Water!$A$4:$A$47,0),), "")</f>
        <v>Total metering expenditure  (water)</v>
      </c>
    </row>
    <row r="1604" spans="1:14">
      <c r="A1604" t="s">
        <v>284</v>
      </c>
      <c r="B1604" t="s">
        <v>1061</v>
      </c>
      <c r="C1604" t="s">
        <v>1000</v>
      </c>
      <c r="D1604" t="s">
        <v>300</v>
      </c>
      <c r="E1604" t="s">
        <v>933</v>
      </c>
      <c r="F1604" s="4">
        <v>0</v>
      </c>
      <c r="G1604" s="4">
        <v>0</v>
      </c>
      <c r="H1604" s="4" t="s">
        <v>825</v>
      </c>
      <c r="I1604" s="4" t="s">
        <v>825</v>
      </c>
      <c r="J1604" s="4" t="s">
        <v>825</v>
      </c>
      <c r="K1604" s="4" t="s">
        <v>825</v>
      </c>
      <c r="L1604" s="4" t="s">
        <v>825</v>
      </c>
      <c r="M1604" s="8">
        <f t="shared" si="25"/>
        <v>0</v>
      </c>
      <c r="N1604" t="str" cm="1">
        <f t="array" ref="N1604">IFERROR(INDEX(Water!$C$4:$C$47,MATCH(C1604,Water!$A$4:$A$47,0),), "")</f>
        <v>Improvments to taste, odour and colour (water)</v>
      </c>
    </row>
    <row r="1605" spans="1:14">
      <c r="A1605" t="s">
        <v>284</v>
      </c>
      <c r="B1605" t="s">
        <v>1062</v>
      </c>
      <c r="C1605" t="s">
        <v>1002</v>
      </c>
      <c r="D1605" t="s">
        <v>300</v>
      </c>
      <c r="E1605" t="s">
        <v>933</v>
      </c>
      <c r="F1605" s="4">
        <v>0</v>
      </c>
      <c r="G1605" s="4">
        <v>0</v>
      </c>
      <c r="H1605" s="4" t="s">
        <v>825</v>
      </c>
      <c r="I1605" s="4" t="s">
        <v>825</v>
      </c>
      <c r="J1605" s="4" t="s">
        <v>825</v>
      </c>
      <c r="K1605" s="4" t="s">
        <v>825</v>
      </c>
      <c r="L1605" s="4" t="s">
        <v>825</v>
      </c>
      <c r="M1605" s="8">
        <f t="shared" si="25"/>
        <v>0</v>
      </c>
      <c r="N1605" t="str" cm="1">
        <f t="array" ref="N1605">IFERROR(INDEX(Water!$C$4:$C$47,MATCH(C1605,Water!$A$4:$A$47,0),), "")</f>
        <v>Improvments to taste, odour and colour (water)</v>
      </c>
    </row>
    <row r="1606" spans="1:14">
      <c r="A1606" t="s">
        <v>284</v>
      </c>
      <c r="B1606" t="s">
        <v>1063</v>
      </c>
      <c r="C1606" t="s">
        <v>1004</v>
      </c>
      <c r="D1606" t="s">
        <v>300</v>
      </c>
      <c r="E1606" t="s">
        <v>933</v>
      </c>
      <c r="F1606" s="4">
        <v>1.9476E-2</v>
      </c>
      <c r="G1606" s="4">
        <v>0.85122146799655196</v>
      </c>
      <c r="H1606" s="4" t="s">
        <v>825</v>
      </c>
      <c r="I1606" s="4" t="s">
        <v>825</v>
      </c>
      <c r="J1606" s="4" t="s">
        <v>825</v>
      </c>
      <c r="K1606" s="4" t="s">
        <v>825</v>
      </c>
      <c r="L1606" s="4" t="s">
        <v>825</v>
      </c>
      <c r="M1606" s="8">
        <f t="shared" si="25"/>
        <v>0.85122146799655196</v>
      </c>
      <c r="N1606" t="str" cm="1">
        <f t="array" ref="N1606">IFERROR(INDEX(Water!$C$4:$C$47,MATCH(C1606,Water!$A$4:$A$47,0),), "")</f>
        <v>Addressing raw water deterioration (total) (water)</v>
      </c>
    </row>
    <row r="1607" spans="1:14">
      <c r="A1607" t="s">
        <v>284</v>
      </c>
      <c r="B1607" t="s">
        <v>1064</v>
      </c>
      <c r="C1607" t="s">
        <v>1006</v>
      </c>
      <c r="D1607" t="s">
        <v>300</v>
      </c>
      <c r="E1607" t="s">
        <v>933</v>
      </c>
      <c r="F1607" s="4">
        <v>0</v>
      </c>
      <c r="G1607" s="4">
        <v>0</v>
      </c>
      <c r="H1607" s="4" t="s">
        <v>825</v>
      </c>
      <c r="I1607" s="4" t="s">
        <v>825</v>
      </c>
      <c r="J1607" s="4" t="s">
        <v>825</v>
      </c>
      <c r="K1607" s="4" t="s">
        <v>825</v>
      </c>
      <c r="L1607" s="4" t="s">
        <v>825</v>
      </c>
      <c r="M1607" s="8">
        <f t="shared" si="25"/>
        <v>0</v>
      </c>
      <c r="N1607" t="str" cm="1">
        <f t="array" ref="N1607">IFERROR(INDEX(Water!$C$4:$C$47,MATCH(C1607,Water!$A$4:$A$47,0),), "")</f>
        <v>Addressing raw water deterioration (total) (water)</v>
      </c>
    </row>
    <row r="1608" spans="1:14">
      <c r="A1608" t="s">
        <v>284</v>
      </c>
      <c r="B1608" t="s">
        <v>1065</v>
      </c>
      <c r="C1608" t="s">
        <v>1008</v>
      </c>
      <c r="D1608" t="s">
        <v>300</v>
      </c>
      <c r="E1608" t="s">
        <v>933</v>
      </c>
      <c r="F1608" s="4">
        <v>0</v>
      </c>
      <c r="G1608" s="4">
        <v>0</v>
      </c>
      <c r="H1608" s="4" t="s">
        <v>825</v>
      </c>
      <c r="I1608" s="4" t="s">
        <v>825</v>
      </c>
      <c r="J1608" s="4" t="s">
        <v>825</v>
      </c>
      <c r="K1608" s="4" t="s">
        <v>825</v>
      </c>
      <c r="L1608" s="4" t="s">
        <v>825</v>
      </c>
      <c r="M1608" s="8">
        <f t="shared" si="25"/>
        <v>0</v>
      </c>
      <c r="N1608" t="str" cm="1">
        <f t="array" ref="N1608">IFERROR(INDEX(Water!$C$4:$C$47,MATCH(C1608,Water!$A$4:$A$47,0),), "")</f>
        <v>Meeting lead standards (Total) (water)</v>
      </c>
    </row>
    <row r="1609" spans="1:14">
      <c r="A1609" t="s">
        <v>284</v>
      </c>
      <c r="B1609" t="s">
        <v>1066</v>
      </c>
      <c r="C1609" t="s">
        <v>1067</v>
      </c>
      <c r="D1609" t="s">
        <v>300</v>
      </c>
      <c r="E1609" t="s">
        <v>933</v>
      </c>
      <c r="F1609" s="4">
        <v>0</v>
      </c>
      <c r="G1609" s="4">
        <v>0</v>
      </c>
      <c r="H1609" s="4" t="s">
        <v>825</v>
      </c>
      <c r="I1609" s="4" t="s">
        <v>825</v>
      </c>
      <c r="J1609" s="4" t="s">
        <v>825</v>
      </c>
      <c r="K1609" s="4" t="s">
        <v>825</v>
      </c>
      <c r="L1609" s="4" t="s">
        <v>825</v>
      </c>
      <c r="M1609" s="8">
        <f t="shared" si="25"/>
        <v>0</v>
      </c>
      <c r="N1609" t="str" cm="1">
        <f t="array" ref="N1609">IFERROR(INDEX(Water!$C$4:$C$47,MATCH(C1609,Water!$A$4:$A$47,0),), "")</f>
        <v/>
      </c>
    </row>
    <row r="1610" spans="1:14">
      <c r="A1610" t="s">
        <v>284</v>
      </c>
      <c r="B1610" t="s">
        <v>1068</v>
      </c>
      <c r="C1610" t="s">
        <v>1012</v>
      </c>
      <c r="D1610" t="s">
        <v>300</v>
      </c>
      <c r="E1610" t="s">
        <v>933</v>
      </c>
      <c r="F1610" s="4">
        <v>0</v>
      </c>
      <c r="G1610" s="4">
        <v>0</v>
      </c>
      <c r="H1610" s="4" t="s">
        <v>825</v>
      </c>
      <c r="I1610" s="4" t="s">
        <v>825</v>
      </c>
      <c r="J1610" s="4" t="s">
        <v>825</v>
      </c>
      <c r="K1610" s="4" t="s">
        <v>825</v>
      </c>
      <c r="L1610" s="4" t="s">
        <v>825</v>
      </c>
      <c r="M1610" s="8">
        <f t="shared" si="25"/>
        <v>0</v>
      </c>
      <c r="N1610" t="str" cm="1">
        <f t="array" ref="N1610">IFERROR(INDEX(Water!$C$4:$C$47,MATCH(C1610,Water!$A$4:$A$47,0),), "")</f>
        <v>Meeting lead standards (Total) (water)</v>
      </c>
    </row>
    <row r="1611" spans="1:14">
      <c r="A1611" t="s">
        <v>284</v>
      </c>
      <c r="B1611" t="s">
        <v>1069</v>
      </c>
      <c r="C1611" t="s">
        <v>1014</v>
      </c>
      <c r="D1611" t="s">
        <v>300</v>
      </c>
      <c r="E1611" t="s">
        <v>933</v>
      </c>
      <c r="F1611" s="4">
        <v>0</v>
      </c>
      <c r="G1611" s="4">
        <v>0</v>
      </c>
      <c r="H1611" s="4" t="s">
        <v>825</v>
      </c>
      <c r="I1611" s="4" t="s">
        <v>825</v>
      </c>
      <c r="J1611" s="4" t="s">
        <v>825</v>
      </c>
      <c r="K1611" s="4" t="s">
        <v>825</v>
      </c>
      <c r="L1611" s="4" t="s">
        <v>825</v>
      </c>
      <c r="M1611" s="8">
        <f t="shared" si="25"/>
        <v>0</v>
      </c>
      <c r="N1611" t="str" cm="1">
        <f t="array" ref="N1611">IFERROR(INDEX(Water!$C$4:$C$47,MATCH(C1611,Water!$A$4:$A$47,0),), "")</f>
        <v>Meeting lead standards (Total) (water)</v>
      </c>
    </row>
    <row r="1612" spans="1:14">
      <c r="A1612" t="s">
        <v>284</v>
      </c>
      <c r="B1612" t="s">
        <v>1070</v>
      </c>
      <c r="C1612" t="s">
        <v>1016</v>
      </c>
      <c r="D1612" t="s">
        <v>300</v>
      </c>
      <c r="E1612" t="s">
        <v>933</v>
      </c>
      <c r="F1612" s="4">
        <v>0</v>
      </c>
      <c r="G1612" s="4">
        <v>0</v>
      </c>
      <c r="H1612" s="4" t="s">
        <v>825</v>
      </c>
      <c r="I1612" s="4" t="s">
        <v>825</v>
      </c>
      <c r="J1612" s="4" t="s">
        <v>825</v>
      </c>
      <c r="K1612" s="4" t="s">
        <v>825</v>
      </c>
      <c r="L1612" s="4" t="s">
        <v>825</v>
      </c>
      <c r="M1612" s="8">
        <f t="shared" si="25"/>
        <v>0</v>
      </c>
      <c r="N1612" t="str" cm="1">
        <f t="array" ref="N1612">IFERROR(INDEX(Water!$C$4:$C$47,MATCH(C1612,Water!$A$4:$A$47,0),), "")</f>
        <v>Meeting lead standards (Total) (water)</v>
      </c>
    </row>
    <row r="1613" spans="1:14">
      <c r="A1613" t="s">
        <v>284</v>
      </c>
      <c r="B1613" t="s">
        <v>1071</v>
      </c>
      <c r="C1613" t="s">
        <v>1018</v>
      </c>
      <c r="D1613" t="s">
        <v>300</v>
      </c>
      <c r="E1613" t="s">
        <v>933</v>
      </c>
      <c r="F1613" s="4">
        <v>1.4926E-2</v>
      </c>
      <c r="G1613" s="4">
        <v>0</v>
      </c>
      <c r="H1613" s="4" t="s">
        <v>825</v>
      </c>
      <c r="I1613" s="4" t="s">
        <v>825</v>
      </c>
      <c r="J1613" s="4" t="s">
        <v>825</v>
      </c>
      <c r="K1613" s="4" t="s">
        <v>825</v>
      </c>
      <c r="L1613" s="4" t="s">
        <v>825</v>
      </c>
      <c r="M1613" s="8">
        <f t="shared" si="25"/>
        <v>0</v>
      </c>
      <c r="N1613" t="str" cm="1">
        <f t="array" ref="N1613">IFERROR(INDEX(Water!$C$4:$C$47,MATCH(C1613,Water!$A$4:$A$47,0),), "")</f>
        <v>Enhancing resilience to low probability high consequence events (water)</v>
      </c>
    </row>
    <row r="1614" spans="1:14">
      <c r="A1614" t="s">
        <v>284</v>
      </c>
      <c r="B1614" t="s">
        <v>1072</v>
      </c>
      <c r="C1614" t="s">
        <v>1020</v>
      </c>
      <c r="D1614" t="s">
        <v>300</v>
      </c>
      <c r="E1614" t="s">
        <v>933</v>
      </c>
      <c r="F1614" s="4">
        <v>0</v>
      </c>
      <c r="G1614" s="4">
        <v>0</v>
      </c>
      <c r="H1614" s="4" t="s">
        <v>825</v>
      </c>
      <c r="I1614" s="4" t="s">
        <v>825</v>
      </c>
      <c r="J1614" s="4" t="s">
        <v>825</v>
      </c>
      <c r="K1614" s="4" t="s">
        <v>825</v>
      </c>
      <c r="L1614" s="4" t="s">
        <v>825</v>
      </c>
      <c r="M1614" s="8">
        <f t="shared" si="25"/>
        <v>0</v>
      </c>
      <c r="N1614" t="str" cm="1">
        <f t="array" ref="N1614">IFERROR(INDEX(Water!$C$4:$C$47,MATCH(C1614,Water!$A$4:$A$47,0),), "")</f>
        <v>Security - SEMD (water)</v>
      </c>
    </row>
    <row r="1615" spans="1:14">
      <c r="A1615" t="s">
        <v>284</v>
      </c>
      <c r="B1615" t="s">
        <v>1073</v>
      </c>
      <c r="C1615" t="s">
        <v>1022</v>
      </c>
      <c r="D1615" t="s">
        <v>300</v>
      </c>
      <c r="E1615" t="s">
        <v>933</v>
      </c>
      <c r="F1615" s="4">
        <v>0</v>
      </c>
      <c r="G1615" s="4">
        <v>0</v>
      </c>
      <c r="H1615" s="4" t="s">
        <v>825</v>
      </c>
      <c r="I1615" s="4" t="s">
        <v>825</v>
      </c>
      <c r="J1615" s="4" t="s">
        <v>825</v>
      </c>
      <c r="K1615" s="4" t="s">
        <v>825</v>
      </c>
      <c r="L1615" s="4" t="s">
        <v>825</v>
      </c>
      <c r="M1615" s="8">
        <f t="shared" si="25"/>
        <v>0</v>
      </c>
      <c r="N1615" t="str" cm="1">
        <f t="array" ref="N1615">IFERROR(INDEX(Water!$C$4:$C$47,MATCH(C1615,Water!$A$4:$A$47,0),), "")</f>
        <v>Security - Non-SEMD (water)</v>
      </c>
    </row>
    <row r="1616" spans="1:14">
      <c r="A1616" t="s">
        <v>284</v>
      </c>
      <c r="B1616" t="s">
        <v>1074</v>
      </c>
      <c r="C1616" t="s">
        <v>1024</v>
      </c>
      <c r="D1616" t="s">
        <v>300</v>
      </c>
      <c r="E1616" t="s">
        <v>933</v>
      </c>
      <c r="F1616" s="4">
        <v>5.0153000000000003E-2</v>
      </c>
      <c r="G1616" s="4">
        <v>0</v>
      </c>
      <c r="H1616" s="4" t="s">
        <v>825</v>
      </c>
      <c r="I1616" s="4" t="s">
        <v>825</v>
      </c>
      <c r="J1616" s="4" t="s">
        <v>825</v>
      </c>
      <c r="K1616" s="4" t="s">
        <v>825</v>
      </c>
      <c r="L1616" s="4" t="s">
        <v>825</v>
      </c>
      <c r="M1616" s="8">
        <f t="shared" si="25"/>
        <v>0</v>
      </c>
      <c r="N1616" t="str" cm="1">
        <f t="array" ref="N1616">IFERROR(INDEX(Water!$C$4:$C$47,MATCH(C1616,Water!$A$4:$A$47,0),), "")</f>
        <v>N/A</v>
      </c>
    </row>
    <row r="1617" spans="1:14">
      <c r="A1617" t="s">
        <v>284</v>
      </c>
      <c r="B1617" t="s">
        <v>1075</v>
      </c>
      <c r="C1617" t="s">
        <v>1076</v>
      </c>
      <c r="D1617" t="s">
        <v>300</v>
      </c>
      <c r="E1617" t="s">
        <v>933</v>
      </c>
      <c r="F1617" s="4">
        <v>0</v>
      </c>
      <c r="G1617" s="4">
        <v>0</v>
      </c>
      <c r="H1617" s="4" t="s">
        <v>825</v>
      </c>
      <c r="I1617" s="4" t="s">
        <v>825</v>
      </c>
      <c r="J1617" s="4" t="s">
        <v>825</v>
      </c>
      <c r="K1617" s="4" t="s">
        <v>825</v>
      </c>
      <c r="L1617" s="4" t="s">
        <v>825</v>
      </c>
      <c r="M1617" s="8">
        <f t="shared" si="25"/>
        <v>0</v>
      </c>
      <c r="N1617" t="str" cm="1">
        <f t="array" ref="N1617">IFERROR(INDEX(Water!$C$4:$C$47,MATCH(C1617,Water!$A$4:$A$47,0),), "")</f>
        <v/>
      </c>
    </row>
    <row r="1618" spans="1:14">
      <c r="A1618" t="s">
        <v>284</v>
      </c>
      <c r="B1618" t="s">
        <v>1077</v>
      </c>
      <c r="C1618" t="s">
        <v>1078</v>
      </c>
      <c r="D1618" t="s">
        <v>300</v>
      </c>
      <c r="E1618" t="s">
        <v>933</v>
      </c>
      <c r="F1618" s="4">
        <v>0</v>
      </c>
      <c r="G1618" s="4">
        <v>0</v>
      </c>
      <c r="H1618" s="4" t="s">
        <v>825</v>
      </c>
      <c r="I1618" s="4" t="s">
        <v>825</v>
      </c>
      <c r="J1618" s="4" t="s">
        <v>825</v>
      </c>
      <c r="K1618" s="4" t="s">
        <v>825</v>
      </c>
      <c r="L1618" s="4" t="s">
        <v>825</v>
      </c>
      <c r="M1618" s="8">
        <f t="shared" si="25"/>
        <v>0</v>
      </c>
      <c r="N1618" t="str" cm="1">
        <f t="array" ref="N1618">IFERROR(INDEX(Water!$C$4:$C$47,MATCH(C1618,Water!$A$4:$A$47,0),), "")</f>
        <v/>
      </c>
    </row>
    <row r="1619" spans="1:14">
      <c r="A1619" t="s">
        <v>284</v>
      </c>
      <c r="B1619" t="s">
        <v>1079</v>
      </c>
      <c r="C1619" t="s">
        <v>1080</v>
      </c>
      <c r="D1619" t="s">
        <v>300</v>
      </c>
      <c r="E1619" t="s">
        <v>933</v>
      </c>
      <c r="F1619" s="4">
        <v>0</v>
      </c>
      <c r="G1619" s="4">
        <v>0</v>
      </c>
      <c r="H1619" s="4" t="s">
        <v>825</v>
      </c>
      <c r="I1619" s="4" t="s">
        <v>825</v>
      </c>
      <c r="J1619" s="4" t="s">
        <v>825</v>
      </c>
      <c r="K1619" s="4" t="s">
        <v>825</v>
      </c>
      <c r="L1619" s="4" t="s">
        <v>825</v>
      </c>
      <c r="M1619" s="8">
        <f t="shared" si="25"/>
        <v>0</v>
      </c>
      <c r="N1619" t="str" cm="1">
        <f t="array" ref="N1619">IFERROR(INDEX(Water!$C$4:$C$47,MATCH(C1619,Water!$A$4:$A$47,0),), "")</f>
        <v/>
      </c>
    </row>
    <row r="1620" spans="1:14">
      <c r="A1620" t="s">
        <v>284</v>
      </c>
      <c r="B1620" t="s">
        <v>1081</v>
      </c>
      <c r="C1620" t="s">
        <v>1082</v>
      </c>
      <c r="D1620" t="s">
        <v>300</v>
      </c>
      <c r="E1620" t="s">
        <v>933</v>
      </c>
      <c r="F1620" s="4">
        <v>0</v>
      </c>
      <c r="G1620" s="4">
        <v>0</v>
      </c>
      <c r="H1620" s="4" t="s">
        <v>825</v>
      </c>
      <c r="I1620" s="4" t="s">
        <v>825</v>
      </c>
      <c r="J1620" s="4" t="s">
        <v>825</v>
      </c>
      <c r="K1620" s="4" t="s">
        <v>825</v>
      </c>
      <c r="L1620" s="4" t="s">
        <v>825</v>
      </c>
      <c r="M1620" s="8">
        <f t="shared" si="25"/>
        <v>0</v>
      </c>
      <c r="N1620" t="str" cm="1">
        <f t="array" ref="N1620">IFERROR(INDEX(Water!$C$4:$C$47,MATCH(C1620,Water!$A$4:$A$47,0),), "")</f>
        <v/>
      </c>
    </row>
    <row r="1621" spans="1:14">
      <c r="A1621" t="s">
        <v>284</v>
      </c>
      <c r="B1621" t="s">
        <v>1083</v>
      </c>
      <c r="C1621" t="s">
        <v>1084</v>
      </c>
      <c r="D1621" t="s">
        <v>300</v>
      </c>
      <c r="E1621" t="s">
        <v>933</v>
      </c>
      <c r="F1621" s="4">
        <v>0</v>
      </c>
      <c r="G1621" s="4">
        <v>0</v>
      </c>
      <c r="H1621" s="4" t="s">
        <v>825</v>
      </c>
      <c r="I1621" s="4" t="s">
        <v>825</v>
      </c>
      <c r="J1621" s="4" t="s">
        <v>825</v>
      </c>
      <c r="K1621" s="4" t="s">
        <v>825</v>
      </c>
      <c r="L1621" s="4" t="s">
        <v>825</v>
      </c>
      <c r="M1621" s="8">
        <f t="shared" si="25"/>
        <v>0</v>
      </c>
      <c r="N1621" t="str" cm="1">
        <f t="array" ref="N1621">IFERROR(INDEX(Water!$C$4:$C$47,MATCH(C1621,Water!$A$4:$A$47,0),), "")</f>
        <v/>
      </c>
    </row>
    <row r="1622" spans="1:14">
      <c r="A1622" t="s">
        <v>284</v>
      </c>
      <c r="B1622" t="s">
        <v>1085</v>
      </c>
      <c r="C1622" t="s">
        <v>1086</v>
      </c>
      <c r="D1622" t="s">
        <v>300</v>
      </c>
      <c r="E1622" t="s">
        <v>933</v>
      </c>
      <c r="F1622" s="4">
        <v>0</v>
      </c>
      <c r="G1622" s="4">
        <v>0</v>
      </c>
      <c r="H1622" s="4" t="s">
        <v>825</v>
      </c>
      <c r="I1622" s="4" t="s">
        <v>825</v>
      </c>
      <c r="J1622" s="4" t="s">
        <v>825</v>
      </c>
      <c r="K1622" s="4" t="s">
        <v>825</v>
      </c>
      <c r="L1622" s="4" t="s">
        <v>825</v>
      </c>
      <c r="M1622" s="8">
        <f t="shared" si="25"/>
        <v>0</v>
      </c>
      <c r="N1622" t="str" cm="1">
        <f t="array" ref="N1622">IFERROR(INDEX(Water!$C$4:$C$47,MATCH(C1622,Water!$A$4:$A$47,0),), "")</f>
        <v/>
      </c>
    </row>
    <row r="1623" spans="1:14">
      <c r="A1623" t="s">
        <v>284</v>
      </c>
      <c r="B1623" t="s">
        <v>1087</v>
      </c>
      <c r="C1623" t="s">
        <v>1088</v>
      </c>
      <c r="D1623" t="s">
        <v>300</v>
      </c>
      <c r="E1623" t="s">
        <v>933</v>
      </c>
      <c r="F1623" s="4">
        <v>0</v>
      </c>
      <c r="G1623" s="4">
        <v>0</v>
      </c>
      <c r="H1623" s="4" t="s">
        <v>825</v>
      </c>
      <c r="I1623" s="4" t="s">
        <v>825</v>
      </c>
      <c r="J1623" s="4" t="s">
        <v>825</v>
      </c>
      <c r="K1623" s="4" t="s">
        <v>825</v>
      </c>
      <c r="L1623" s="4" t="s">
        <v>825</v>
      </c>
      <c r="M1623" s="8">
        <f t="shared" si="25"/>
        <v>0</v>
      </c>
      <c r="N1623" t="str" cm="1">
        <f t="array" ref="N1623">IFERROR(INDEX(Water!$C$4:$C$47,MATCH(C1623,Water!$A$4:$A$47,0),), "")</f>
        <v/>
      </c>
    </row>
    <row r="1624" spans="1:14">
      <c r="A1624" t="s">
        <v>284</v>
      </c>
      <c r="B1624" t="s">
        <v>1089</v>
      </c>
      <c r="C1624" t="s">
        <v>1090</v>
      </c>
      <c r="D1624" t="s">
        <v>300</v>
      </c>
      <c r="E1624" t="s">
        <v>933</v>
      </c>
      <c r="F1624" s="4">
        <v>0</v>
      </c>
      <c r="G1624" s="4">
        <v>0</v>
      </c>
      <c r="H1624" s="4" t="s">
        <v>825</v>
      </c>
      <c r="I1624" s="4" t="s">
        <v>825</v>
      </c>
      <c r="J1624" s="4" t="s">
        <v>825</v>
      </c>
      <c r="K1624" s="4" t="s">
        <v>825</v>
      </c>
      <c r="L1624" s="4" t="s">
        <v>825</v>
      </c>
      <c r="M1624" s="8">
        <f t="shared" si="25"/>
        <v>0</v>
      </c>
      <c r="N1624" t="str" cm="1">
        <f t="array" ref="N1624">IFERROR(INDEX(Water!$C$4:$C$47,MATCH(C1624,Water!$A$4:$A$47,0),), "")</f>
        <v/>
      </c>
    </row>
    <row r="1625" spans="1:14">
      <c r="A1625" t="s">
        <v>284</v>
      </c>
      <c r="B1625" t="s">
        <v>1091</v>
      </c>
      <c r="C1625" t="s">
        <v>1092</v>
      </c>
      <c r="D1625" t="s">
        <v>300</v>
      </c>
      <c r="E1625" t="s">
        <v>933</v>
      </c>
      <c r="F1625" s="4">
        <v>0</v>
      </c>
      <c r="G1625" s="4">
        <v>0</v>
      </c>
      <c r="H1625" s="4" t="s">
        <v>825</v>
      </c>
      <c r="I1625" s="4" t="s">
        <v>825</v>
      </c>
      <c r="J1625" s="4" t="s">
        <v>825</v>
      </c>
      <c r="K1625" s="4" t="s">
        <v>825</v>
      </c>
      <c r="L1625" s="4" t="s">
        <v>825</v>
      </c>
      <c r="M1625" s="8">
        <f t="shared" si="25"/>
        <v>0</v>
      </c>
      <c r="N1625" t="str" cm="1">
        <f t="array" ref="N1625">IFERROR(INDEX(Water!$C$4:$C$47,MATCH(C1625,Water!$A$4:$A$47,0),), "")</f>
        <v/>
      </c>
    </row>
    <row r="1626" spans="1:14">
      <c r="A1626" t="s">
        <v>284</v>
      </c>
      <c r="B1626" t="s">
        <v>1093</v>
      </c>
      <c r="C1626" t="s">
        <v>1094</v>
      </c>
      <c r="D1626" t="s">
        <v>300</v>
      </c>
      <c r="E1626" t="s">
        <v>933</v>
      </c>
      <c r="F1626" s="4">
        <v>0</v>
      </c>
      <c r="G1626" s="4">
        <v>0</v>
      </c>
      <c r="H1626" s="4" t="s">
        <v>825</v>
      </c>
      <c r="I1626" s="4" t="s">
        <v>825</v>
      </c>
      <c r="J1626" s="4" t="s">
        <v>825</v>
      </c>
      <c r="K1626" s="4" t="s">
        <v>825</v>
      </c>
      <c r="L1626" s="4" t="s">
        <v>825</v>
      </c>
      <c r="M1626" s="8">
        <f t="shared" si="25"/>
        <v>0</v>
      </c>
      <c r="N1626" t="str" cm="1">
        <f t="array" ref="N1626">IFERROR(INDEX(Water!$C$4:$C$47,MATCH(C1626,Water!$A$4:$A$47,0),), "")</f>
        <v/>
      </c>
    </row>
    <row r="1627" spans="1:14">
      <c r="A1627" t="s">
        <v>284</v>
      </c>
      <c r="B1627" t="s">
        <v>1095</v>
      </c>
      <c r="C1627" t="s">
        <v>1096</v>
      </c>
      <c r="D1627" t="s">
        <v>300</v>
      </c>
      <c r="E1627" t="s">
        <v>933</v>
      </c>
      <c r="F1627" s="4">
        <v>0</v>
      </c>
      <c r="G1627" s="4">
        <v>0</v>
      </c>
      <c r="H1627" s="4" t="s">
        <v>825</v>
      </c>
      <c r="I1627" s="4" t="s">
        <v>825</v>
      </c>
      <c r="J1627" s="4" t="s">
        <v>825</v>
      </c>
      <c r="K1627" s="4" t="s">
        <v>825</v>
      </c>
      <c r="L1627" s="4" t="s">
        <v>825</v>
      </c>
      <c r="M1627" s="8">
        <f t="shared" si="25"/>
        <v>0</v>
      </c>
      <c r="N1627" t="str" cm="1">
        <f t="array" ref="N1627">IFERROR(INDEX(Water!$C$4:$C$47,MATCH(C1627,Water!$A$4:$A$47,0),), "")</f>
        <v/>
      </c>
    </row>
    <row r="1628" spans="1:14">
      <c r="A1628" t="s">
        <v>284</v>
      </c>
      <c r="B1628" t="s">
        <v>1097</v>
      </c>
      <c r="C1628" t="s">
        <v>1098</v>
      </c>
      <c r="D1628" t="s">
        <v>300</v>
      </c>
      <c r="E1628" t="s">
        <v>933</v>
      </c>
      <c r="F1628" s="4">
        <v>8.4554999999999991E-2</v>
      </c>
      <c r="G1628" s="4">
        <v>2.2750846808954384</v>
      </c>
      <c r="H1628" s="4" t="s">
        <v>825</v>
      </c>
      <c r="I1628" s="4" t="s">
        <v>825</v>
      </c>
      <c r="J1628" s="4" t="s">
        <v>825</v>
      </c>
      <c r="K1628" s="4" t="s">
        <v>825</v>
      </c>
      <c r="L1628" s="4" t="s">
        <v>825</v>
      </c>
      <c r="M1628" s="8">
        <f t="shared" si="25"/>
        <v>2.2750846808954384</v>
      </c>
      <c r="N1628" t="str" cm="1">
        <f t="array" ref="N1628">IFERROR(INDEX(Water!$C$4:$C$47,MATCH(C1628,Water!$A$4:$A$47,0),), "")</f>
        <v/>
      </c>
    </row>
    <row r="1629" spans="1:14">
      <c r="A1629" t="s">
        <v>284</v>
      </c>
      <c r="B1629" t="s">
        <v>1099</v>
      </c>
      <c r="C1629" t="s">
        <v>936</v>
      </c>
      <c r="D1629" t="s">
        <v>300</v>
      </c>
      <c r="E1629" t="s">
        <v>933</v>
      </c>
      <c r="F1629" s="4">
        <v>0</v>
      </c>
      <c r="G1629" s="4">
        <v>0</v>
      </c>
      <c r="H1629" s="4">
        <v>0</v>
      </c>
      <c r="I1629" s="4">
        <v>0</v>
      </c>
      <c r="J1629" s="4">
        <v>0</v>
      </c>
      <c r="K1629" s="4">
        <v>0</v>
      </c>
      <c r="L1629" s="4">
        <v>0</v>
      </c>
      <c r="M1629" s="8">
        <f t="shared" si="25"/>
        <v>0</v>
      </c>
      <c r="N1629" t="str" cm="1">
        <f t="array" ref="N1629">IFERROR(INDEX(Water!$C$4:$C$47,MATCH(C1629,Water!$A$4:$A$47,0),), "")</f>
        <v>Ecological improvements at abstractions (water)</v>
      </c>
    </row>
    <row r="1630" spans="1:14">
      <c r="A1630" t="s">
        <v>284</v>
      </c>
      <c r="B1630" t="s">
        <v>1100</v>
      </c>
      <c r="C1630" t="s">
        <v>938</v>
      </c>
      <c r="D1630" t="s">
        <v>300</v>
      </c>
      <c r="E1630" t="s">
        <v>933</v>
      </c>
      <c r="F1630" s="4">
        <v>0</v>
      </c>
      <c r="G1630" s="4">
        <v>0</v>
      </c>
      <c r="H1630" s="4">
        <v>0</v>
      </c>
      <c r="I1630" s="4">
        <v>0</v>
      </c>
      <c r="J1630" s="4">
        <v>0</v>
      </c>
      <c r="K1630" s="4">
        <v>0</v>
      </c>
      <c r="L1630" s="4">
        <v>0</v>
      </c>
      <c r="M1630" s="8">
        <f t="shared" si="25"/>
        <v>0</v>
      </c>
      <c r="N1630" t="str" cm="1">
        <f t="array" ref="N1630">IFERROR(INDEX(Water!$C$4:$C$47,MATCH(C1630,Water!$A$4:$A$47,0),), "")</f>
        <v>Eels Regulations (measures at intakes) (water)</v>
      </c>
    </row>
    <row r="1631" spans="1:14" s="7" customFormat="1" ht="14.25">
      <c r="A1631" s="5" t="s">
        <v>284</v>
      </c>
      <c r="B1631" s="5" t="s">
        <v>1101</v>
      </c>
      <c r="C1631" s="5" t="s">
        <v>940</v>
      </c>
      <c r="D1631" s="5" t="s">
        <v>300</v>
      </c>
      <c r="E1631" s="5" t="s">
        <v>933</v>
      </c>
      <c r="F1631" s="6">
        <v>0</v>
      </c>
      <c r="G1631" s="6">
        <v>0</v>
      </c>
      <c r="H1631" s="16">
        <v>0</v>
      </c>
      <c r="I1631" s="16">
        <v>0</v>
      </c>
      <c r="J1631" s="16">
        <v>0</v>
      </c>
      <c r="K1631" s="16">
        <v>0</v>
      </c>
      <c r="L1631" s="16">
        <v>0</v>
      </c>
      <c r="M1631" s="8">
        <f t="shared" si="25"/>
        <v>0</v>
      </c>
      <c r="N1631" t="str" cm="1">
        <f t="array" ref="N1631">IFERROR(INDEX(Water!$C$4:$C$47,MATCH(C1631,Water!$A$4:$A$47,0),), "")</f>
        <v>Eels Regulations (measures at intakes) (water)</v>
      </c>
    </row>
    <row r="1632" spans="1:14" s="7" customFormat="1" ht="14.25">
      <c r="A1632" s="5" t="s">
        <v>284</v>
      </c>
      <c r="B1632" s="5" t="s">
        <v>1102</v>
      </c>
      <c r="C1632" s="5" t="s">
        <v>942</v>
      </c>
      <c r="D1632" s="5" t="s">
        <v>300</v>
      </c>
      <c r="E1632" s="5" t="s">
        <v>933</v>
      </c>
      <c r="F1632" s="6">
        <v>0</v>
      </c>
      <c r="G1632" s="6">
        <v>0</v>
      </c>
      <c r="H1632" s="16">
        <v>0</v>
      </c>
      <c r="I1632" s="16">
        <v>0</v>
      </c>
      <c r="J1632" s="16">
        <v>0</v>
      </c>
      <c r="K1632" s="16">
        <v>0</v>
      </c>
      <c r="L1632" s="16">
        <v>0</v>
      </c>
      <c r="M1632" s="8">
        <f t="shared" si="25"/>
        <v>0</v>
      </c>
      <c r="N1632" t="str" cm="1">
        <f t="array" ref="N1632">IFERROR(INDEX(Water!$C$4:$C$47,MATCH(C1632,Water!$A$4:$A$47,0),), "")</f>
        <v>Invasive Non Native Species (water)</v>
      </c>
    </row>
    <row r="1633" spans="1:14" s="7" customFormat="1" ht="14.25">
      <c r="A1633" s="5" t="s">
        <v>284</v>
      </c>
      <c r="B1633" s="5" t="s">
        <v>1103</v>
      </c>
      <c r="C1633" s="5" t="s">
        <v>944</v>
      </c>
      <c r="D1633" s="5" t="s">
        <v>300</v>
      </c>
      <c r="E1633" s="5" t="s">
        <v>933</v>
      </c>
      <c r="F1633" s="6">
        <v>0</v>
      </c>
      <c r="G1633" s="6">
        <v>0</v>
      </c>
      <c r="H1633" s="16">
        <v>0</v>
      </c>
      <c r="I1633" s="16">
        <v>0</v>
      </c>
      <c r="J1633" s="16">
        <v>0</v>
      </c>
      <c r="K1633" s="16">
        <v>0</v>
      </c>
      <c r="L1633" s="16">
        <v>0</v>
      </c>
      <c r="M1633" s="8">
        <f t="shared" si="25"/>
        <v>0</v>
      </c>
      <c r="N1633" t="str" cm="1">
        <f t="array" ref="N1633">IFERROR(INDEX(Water!$C$4:$C$47,MATCH(C1633,Water!$A$4:$A$47,0),), "")</f>
        <v>Drinking Water Protected Areas (schemes) (water)</v>
      </c>
    </row>
    <row r="1634" spans="1:14" s="7" customFormat="1" ht="14.25">
      <c r="A1634" s="5" t="s">
        <v>284</v>
      </c>
      <c r="B1634" s="5" t="s">
        <v>1104</v>
      </c>
      <c r="C1634" s="5" t="s">
        <v>946</v>
      </c>
      <c r="D1634" s="5" t="s">
        <v>300</v>
      </c>
      <c r="E1634" s="5" t="s">
        <v>933</v>
      </c>
      <c r="F1634" s="6">
        <v>0</v>
      </c>
      <c r="G1634" s="6">
        <v>0</v>
      </c>
      <c r="H1634" s="16">
        <v>0</v>
      </c>
      <c r="I1634" s="16">
        <v>0</v>
      </c>
      <c r="J1634" s="16">
        <v>0</v>
      </c>
      <c r="K1634" s="16">
        <v>0</v>
      </c>
      <c r="L1634" s="16">
        <v>0</v>
      </c>
      <c r="M1634" s="8">
        <f t="shared" si="25"/>
        <v>0</v>
      </c>
      <c r="N1634" t="str" cm="1">
        <f t="array" ref="N1634">IFERROR(INDEX(Water!$C$4:$C$47,MATCH(C1634,Water!$A$4:$A$47,0),), "")</f>
        <v>Water Framework Directive measure (water)</v>
      </c>
    </row>
    <row r="1635" spans="1:14" s="7" customFormat="1" ht="14.25">
      <c r="A1635" s="5" t="s">
        <v>284</v>
      </c>
      <c r="B1635" s="5" t="s">
        <v>1105</v>
      </c>
      <c r="C1635" s="5" t="s">
        <v>948</v>
      </c>
      <c r="D1635" s="5" t="s">
        <v>300</v>
      </c>
      <c r="E1635" s="5" t="s">
        <v>933</v>
      </c>
      <c r="F1635" s="6">
        <v>0</v>
      </c>
      <c r="G1635" s="6">
        <v>0</v>
      </c>
      <c r="H1635" s="16">
        <v>0</v>
      </c>
      <c r="I1635" s="16">
        <v>0</v>
      </c>
      <c r="J1635" s="16">
        <v>0</v>
      </c>
      <c r="K1635" s="16">
        <v>0</v>
      </c>
      <c r="L1635" s="16">
        <v>0</v>
      </c>
      <c r="M1635" s="8">
        <f t="shared" si="25"/>
        <v>0</v>
      </c>
      <c r="N1635" t="str" cm="1">
        <f t="array" ref="N1635">IFERROR(INDEX(Water!$C$4:$C$47,MATCH(C1635,Water!$A$4:$A$47,0),), "")</f>
        <v>Ecological improvements at abstractions (water)</v>
      </c>
    </row>
    <row r="1636" spans="1:14" s="7" customFormat="1" ht="14.25">
      <c r="A1636" s="5" t="s">
        <v>284</v>
      </c>
      <c r="B1636" s="5" t="s">
        <v>1106</v>
      </c>
      <c r="C1636" s="5" t="s">
        <v>950</v>
      </c>
      <c r="D1636" s="5" t="s">
        <v>300</v>
      </c>
      <c r="E1636" s="5" t="s">
        <v>933</v>
      </c>
      <c r="F1636" s="6">
        <v>0</v>
      </c>
      <c r="G1636" s="6">
        <v>0</v>
      </c>
      <c r="H1636" s="16">
        <v>0</v>
      </c>
      <c r="I1636" s="16">
        <v>0</v>
      </c>
      <c r="J1636" s="16">
        <v>0</v>
      </c>
      <c r="K1636" s="16">
        <v>0</v>
      </c>
      <c r="L1636" s="16">
        <v>0</v>
      </c>
      <c r="M1636" s="8">
        <f t="shared" si="25"/>
        <v>0</v>
      </c>
      <c r="N1636" t="str" cm="1">
        <f t="array" ref="N1636">IFERROR(INDEX(Water!$C$4:$C$47,MATCH(C1636,Water!$A$4:$A$47,0),), "")</f>
        <v>N/A</v>
      </c>
    </row>
    <row r="1637" spans="1:14" s="7" customFormat="1" ht="14.25">
      <c r="A1637" s="5" t="s">
        <v>284</v>
      </c>
      <c r="B1637" s="5" t="s">
        <v>1107</v>
      </c>
      <c r="C1637" s="5" t="s">
        <v>952</v>
      </c>
      <c r="D1637" s="5" t="s">
        <v>300</v>
      </c>
      <c r="E1637" s="5" t="s">
        <v>933</v>
      </c>
      <c r="F1637" s="6">
        <v>0</v>
      </c>
      <c r="G1637" s="6">
        <v>0</v>
      </c>
      <c r="H1637" s="16">
        <v>0</v>
      </c>
      <c r="I1637" s="16">
        <v>0</v>
      </c>
      <c r="J1637" s="16">
        <v>0</v>
      </c>
      <c r="K1637" s="16">
        <v>0</v>
      </c>
      <c r="L1637" s="16">
        <v>0</v>
      </c>
      <c r="M1637" s="8">
        <f t="shared" si="25"/>
        <v>0</v>
      </c>
      <c r="N1637" t="str" cm="1">
        <f t="array" ref="N1637">IFERROR(INDEX(Water!$C$4:$C$47,MATCH(C1637,Water!$A$4:$A$47,0),), "")</f>
        <v>N/A</v>
      </c>
    </row>
    <row r="1638" spans="1:14" s="7" customFormat="1" ht="14.25">
      <c r="A1638" s="5" t="s">
        <v>284</v>
      </c>
      <c r="B1638" s="5" t="s">
        <v>1108</v>
      </c>
      <c r="C1638" s="5" t="s">
        <v>954</v>
      </c>
      <c r="D1638" s="5" t="s">
        <v>300</v>
      </c>
      <c r="E1638" s="5" t="s">
        <v>933</v>
      </c>
      <c r="F1638" s="6">
        <v>0</v>
      </c>
      <c r="G1638" s="6">
        <v>0</v>
      </c>
      <c r="H1638" s="16">
        <v>0</v>
      </c>
      <c r="I1638" s="16">
        <v>0</v>
      </c>
      <c r="J1638" s="16">
        <v>0</v>
      </c>
      <c r="K1638" s="16">
        <v>0</v>
      </c>
      <c r="L1638" s="16">
        <v>0</v>
      </c>
      <c r="M1638" s="8">
        <f t="shared" si="25"/>
        <v>0</v>
      </c>
      <c r="N1638" t="str" cm="1">
        <f t="array" ref="N1638">IFERROR(INDEX(Water!$C$4:$C$47,MATCH(C1638,Water!$A$4:$A$47,0),), "")</f>
        <v>Ignore as captured under 'Investigations total'</v>
      </c>
    </row>
    <row r="1639" spans="1:14" s="7" customFormat="1" ht="14.25">
      <c r="A1639" s="5" t="s">
        <v>284</v>
      </c>
      <c r="B1639" s="5" t="s">
        <v>1109</v>
      </c>
      <c r="C1639" s="5" t="s">
        <v>956</v>
      </c>
      <c r="D1639" s="5" t="s">
        <v>300</v>
      </c>
      <c r="E1639" s="5" t="s">
        <v>933</v>
      </c>
      <c r="F1639" s="6">
        <v>0</v>
      </c>
      <c r="G1639" s="6">
        <v>0</v>
      </c>
      <c r="H1639" s="16">
        <v>0</v>
      </c>
      <c r="I1639" s="16">
        <v>0</v>
      </c>
      <c r="J1639" s="16">
        <v>0</v>
      </c>
      <c r="K1639" s="16">
        <v>0</v>
      </c>
      <c r="L1639" s="16">
        <v>0</v>
      </c>
      <c r="M1639" s="8">
        <f t="shared" si="25"/>
        <v>0</v>
      </c>
      <c r="N1639" t="str" cm="1">
        <f t="array" ref="N1639">IFERROR(INDEX(Water!$C$4:$C$47,MATCH(C1639,Water!$A$4:$A$47,0),), "")</f>
        <v>Ignore as captured under 'Investigations total'</v>
      </c>
    </row>
    <row r="1640" spans="1:14" s="7" customFormat="1" ht="14.25">
      <c r="A1640" s="5" t="s">
        <v>284</v>
      </c>
      <c r="B1640" s="5" t="s">
        <v>1110</v>
      </c>
      <c r="C1640" s="5" t="s">
        <v>958</v>
      </c>
      <c r="D1640" s="5" t="s">
        <v>300</v>
      </c>
      <c r="E1640" s="5" t="s">
        <v>933</v>
      </c>
      <c r="F1640" s="6">
        <v>0</v>
      </c>
      <c r="G1640" s="6">
        <v>0</v>
      </c>
      <c r="H1640" s="16">
        <v>0</v>
      </c>
      <c r="I1640" s="16">
        <v>0</v>
      </c>
      <c r="J1640" s="16">
        <v>0</v>
      </c>
      <c r="K1640" s="16">
        <v>0</v>
      </c>
      <c r="L1640" s="16">
        <v>0</v>
      </c>
      <c r="M1640" s="8">
        <f t="shared" si="25"/>
        <v>0</v>
      </c>
      <c r="N1640" t="str" cm="1">
        <f t="array" ref="N1640">IFERROR(INDEX(Water!$C$4:$C$47,MATCH(C1640,Water!$A$4:$A$47,0),), "")</f>
        <v>Ignore as captured under 'Investigations total'</v>
      </c>
    </row>
    <row r="1641" spans="1:14" s="7" customFormat="1" ht="14.25">
      <c r="A1641" s="5" t="s">
        <v>284</v>
      </c>
      <c r="B1641" s="5" t="s">
        <v>1111</v>
      </c>
      <c r="C1641" s="5" t="s">
        <v>960</v>
      </c>
      <c r="D1641" s="5" t="s">
        <v>300</v>
      </c>
      <c r="E1641" s="5" t="s">
        <v>933</v>
      </c>
      <c r="F1641" s="6">
        <v>0</v>
      </c>
      <c r="G1641" s="6">
        <v>0</v>
      </c>
      <c r="H1641" s="6">
        <v>0</v>
      </c>
      <c r="I1641" s="6">
        <v>0</v>
      </c>
      <c r="J1641" s="6">
        <v>0</v>
      </c>
      <c r="K1641" s="6">
        <v>0</v>
      </c>
      <c r="L1641" s="6">
        <v>0</v>
      </c>
      <c r="M1641" s="8">
        <f t="shared" si="25"/>
        <v>0</v>
      </c>
      <c r="N1641" t="str" cm="1">
        <f t="array" ref="N1641">IFERROR(INDEX(Water!$C$4:$C$47,MATCH(C1641,Water!$A$4:$A$47,0),), "")</f>
        <v>Investigations (water)</v>
      </c>
    </row>
    <row r="1642" spans="1:14" s="7" customFormat="1" ht="14.25">
      <c r="A1642" s="5" t="s">
        <v>284</v>
      </c>
      <c r="B1642" s="5" t="s">
        <v>1112</v>
      </c>
      <c r="C1642" s="5" t="s">
        <v>962</v>
      </c>
      <c r="D1642" s="5" t="s">
        <v>300</v>
      </c>
      <c r="E1642" s="5" t="s">
        <v>933</v>
      </c>
      <c r="F1642" s="6">
        <v>0</v>
      </c>
      <c r="G1642" s="6">
        <v>0</v>
      </c>
      <c r="H1642" s="6">
        <v>0</v>
      </c>
      <c r="I1642" s="6">
        <v>0</v>
      </c>
      <c r="J1642" s="6">
        <v>0</v>
      </c>
      <c r="K1642" s="6">
        <v>0</v>
      </c>
      <c r="L1642" s="6">
        <v>0</v>
      </c>
      <c r="M1642" s="8">
        <f t="shared" si="25"/>
        <v>0</v>
      </c>
      <c r="N1642" t="str" cm="1">
        <f t="array" ref="N1642">IFERROR(INDEX(Water!$C$4:$C$47,MATCH(C1642,Water!$A$4:$A$47,0),), "")</f>
        <v/>
      </c>
    </row>
    <row r="1643" spans="1:14" s="7" customFormat="1" ht="14.25">
      <c r="A1643" s="5" t="s">
        <v>284</v>
      </c>
      <c r="B1643" s="5" t="s">
        <v>1113</v>
      </c>
      <c r="C1643" s="5" t="s">
        <v>964</v>
      </c>
      <c r="D1643" s="5" t="s">
        <v>300</v>
      </c>
      <c r="E1643" s="5" t="s">
        <v>933</v>
      </c>
      <c r="F1643" s="6">
        <v>0</v>
      </c>
      <c r="G1643" s="6">
        <v>0</v>
      </c>
      <c r="H1643" s="6">
        <v>0</v>
      </c>
      <c r="I1643" s="6">
        <v>0</v>
      </c>
      <c r="J1643" s="6">
        <v>0</v>
      </c>
      <c r="K1643" s="6">
        <v>0</v>
      </c>
      <c r="L1643" s="6">
        <v>0</v>
      </c>
      <c r="M1643" s="8">
        <f t="shared" si="25"/>
        <v>0</v>
      </c>
      <c r="N1643" t="str" cm="1">
        <f t="array" ref="N1643">IFERROR(INDEX(Water!$C$4:$C$47,MATCH(C1643,Water!$A$4:$A$47,0),), "")</f>
        <v>Supply-side improvements delivering benefits in 2020-2025 (water)</v>
      </c>
    </row>
    <row r="1644" spans="1:14" s="7" customFormat="1" ht="14.25">
      <c r="A1644" s="5" t="s">
        <v>284</v>
      </c>
      <c r="B1644" s="5" t="s">
        <v>1114</v>
      </c>
      <c r="C1644" s="5" t="s">
        <v>966</v>
      </c>
      <c r="D1644" s="5" t="s">
        <v>300</v>
      </c>
      <c r="E1644" s="5" t="s">
        <v>933</v>
      </c>
      <c r="F1644" s="6">
        <v>0</v>
      </c>
      <c r="G1644" s="6">
        <v>0</v>
      </c>
      <c r="H1644" s="6">
        <v>0</v>
      </c>
      <c r="I1644" s="6">
        <v>0</v>
      </c>
      <c r="J1644" s="6">
        <v>0</v>
      </c>
      <c r="K1644" s="6">
        <v>0</v>
      </c>
      <c r="L1644" s="6">
        <v>0</v>
      </c>
      <c r="M1644" s="8">
        <f t="shared" si="25"/>
        <v>0</v>
      </c>
      <c r="N1644" t="str" cm="1">
        <f t="array" ref="N1644">IFERROR(INDEX(Water!$C$4:$C$47,MATCH(C1644,Water!$A$4:$A$47,0),), "")</f>
        <v>Demand-side improvements delivering benefits in 2020-2025 (excl leakage and metering) (water)</v>
      </c>
    </row>
    <row r="1645" spans="1:14" s="7" customFormat="1" ht="14.25">
      <c r="A1645" s="5" t="s">
        <v>284</v>
      </c>
      <c r="B1645" s="5" t="s">
        <v>1115</v>
      </c>
      <c r="C1645" s="5" t="s">
        <v>968</v>
      </c>
      <c r="D1645" s="5" t="s">
        <v>300</v>
      </c>
      <c r="E1645" s="5" t="s">
        <v>933</v>
      </c>
      <c r="F1645" s="6">
        <v>0</v>
      </c>
      <c r="G1645" s="6">
        <v>0</v>
      </c>
      <c r="H1645" s="6">
        <v>0</v>
      </c>
      <c r="I1645" s="6">
        <v>0</v>
      </c>
      <c r="J1645" s="6">
        <v>0</v>
      </c>
      <c r="K1645" s="6">
        <v>0</v>
      </c>
      <c r="L1645" s="6">
        <v>0</v>
      </c>
      <c r="M1645" s="8">
        <f t="shared" si="25"/>
        <v>0</v>
      </c>
      <c r="N1645" t="str" cm="1">
        <f t="array" ref="N1645">IFERROR(INDEX(Water!$C$4:$C$47,MATCH(C1645,Water!$A$4:$A$47,0),), "")</f>
        <v>Leakage improvements delivering benefits in 2020-2025 (water)</v>
      </c>
    </row>
    <row r="1646" spans="1:14" s="7" customFormat="1" ht="14.25">
      <c r="A1646" s="5" t="s">
        <v>284</v>
      </c>
      <c r="B1646" s="5" t="s">
        <v>1116</v>
      </c>
      <c r="C1646" s="5" t="s">
        <v>970</v>
      </c>
      <c r="D1646" s="5" t="s">
        <v>300</v>
      </c>
      <c r="E1646" s="5" t="s">
        <v>933</v>
      </c>
      <c r="F1646" s="6">
        <v>0</v>
      </c>
      <c r="G1646" s="6">
        <v>0</v>
      </c>
      <c r="H1646" s="6">
        <v>0</v>
      </c>
      <c r="I1646" s="6">
        <v>0</v>
      </c>
      <c r="J1646" s="6">
        <v>0</v>
      </c>
      <c r="K1646" s="6">
        <v>0</v>
      </c>
      <c r="L1646" s="6">
        <v>0</v>
      </c>
      <c r="M1646" s="8">
        <f t="shared" si="25"/>
        <v>0</v>
      </c>
      <c r="N1646" t="str" cm="1">
        <f t="array" ref="N1646">IFERROR(INDEX(Water!$C$4:$C$47,MATCH(C1646,Water!$A$4:$A$47,0),), "")</f>
        <v>Internal interconnectors delivering benefits in 2020-2025 (water)</v>
      </c>
    </row>
    <row r="1647" spans="1:14" s="7" customFormat="1" ht="14.25">
      <c r="A1647" s="5" t="s">
        <v>284</v>
      </c>
      <c r="B1647" s="5" t="s">
        <v>1117</v>
      </c>
      <c r="C1647" s="5" t="s">
        <v>972</v>
      </c>
      <c r="D1647" s="5" t="s">
        <v>300</v>
      </c>
      <c r="E1647" s="5" t="s">
        <v>933</v>
      </c>
      <c r="F1647" s="6">
        <v>0</v>
      </c>
      <c r="G1647" s="6">
        <v>0</v>
      </c>
      <c r="H1647" s="6">
        <v>0</v>
      </c>
      <c r="I1647" s="6">
        <v>0</v>
      </c>
      <c r="J1647" s="6">
        <v>0</v>
      </c>
      <c r="K1647" s="6">
        <v>0</v>
      </c>
      <c r="L1647" s="6">
        <v>0</v>
      </c>
      <c r="M1647" s="8">
        <f t="shared" si="25"/>
        <v>0</v>
      </c>
      <c r="N1647" t="str" cm="1">
        <f t="array" ref="N1647">IFERROR(INDEX(Water!$C$4:$C$47,MATCH(C1647,Water!$A$4:$A$47,0),), "")</f>
        <v>Supply demand balance improvements delivering benefits starting from 2026 (water)</v>
      </c>
    </row>
    <row r="1648" spans="1:14" s="7" customFormat="1" ht="14.25">
      <c r="A1648" s="5" t="s">
        <v>284</v>
      </c>
      <c r="B1648" s="5" t="s">
        <v>1118</v>
      </c>
      <c r="C1648" s="5" t="s">
        <v>976</v>
      </c>
      <c r="D1648" s="5" t="s">
        <v>300</v>
      </c>
      <c r="E1648" s="5" t="s">
        <v>933</v>
      </c>
      <c r="F1648" s="6">
        <v>0</v>
      </c>
      <c r="G1648" s="6">
        <v>0</v>
      </c>
      <c r="H1648" s="6">
        <v>0</v>
      </c>
      <c r="I1648" s="6">
        <v>0</v>
      </c>
      <c r="J1648" s="6">
        <v>0</v>
      </c>
      <c r="K1648" s="6">
        <v>0</v>
      </c>
      <c r="L1648" s="6">
        <v>0</v>
      </c>
      <c r="M1648" s="8">
        <f t="shared" si="25"/>
        <v>0</v>
      </c>
      <c r="N1648" t="str" cm="1">
        <f t="array" ref="N1648">IFERROR(INDEX(Water!$C$4:$C$47,MATCH(C1648,Water!$A$4:$A$47,0),), "")</f>
        <v/>
      </c>
    </row>
    <row r="1649" spans="1:14" s="7" customFormat="1" ht="14.25">
      <c r="A1649" s="5" t="s">
        <v>284</v>
      </c>
      <c r="B1649" s="5" t="s">
        <v>1119</v>
      </c>
      <c r="C1649" s="5" t="s">
        <v>978</v>
      </c>
      <c r="D1649" s="5" t="s">
        <v>300</v>
      </c>
      <c r="E1649" s="5" t="s">
        <v>933</v>
      </c>
      <c r="F1649" s="6">
        <v>0</v>
      </c>
      <c r="G1649" s="6">
        <v>0</v>
      </c>
      <c r="H1649" s="6">
        <v>0</v>
      </c>
      <c r="I1649" s="6">
        <v>0</v>
      </c>
      <c r="J1649" s="6">
        <v>0</v>
      </c>
      <c r="K1649" s="6">
        <v>0</v>
      </c>
      <c r="L1649" s="6">
        <v>0</v>
      </c>
      <c r="M1649" s="8">
        <f t="shared" si="25"/>
        <v>0</v>
      </c>
      <c r="N1649" t="str" cm="1">
        <f t="array" ref="N1649">IFERROR(INDEX(Water!$C$4:$C$47,MATCH(C1649,Water!$A$4:$A$47,0),), "")</f>
        <v>Ignore as captured under 'Total metering expenditure'</v>
      </c>
    </row>
    <row r="1650" spans="1:14" s="7" customFormat="1" ht="14.25">
      <c r="A1650" s="5" t="s">
        <v>284</v>
      </c>
      <c r="B1650" s="5" t="s">
        <v>1120</v>
      </c>
      <c r="C1650" s="5" t="s">
        <v>980</v>
      </c>
      <c r="D1650" s="5" t="s">
        <v>300</v>
      </c>
      <c r="E1650" s="5" t="s">
        <v>933</v>
      </c>
      <c r="F1650" s="6">
        <v>0</v>
      </c>
      <c r="G1650" s="6">
        <v>0</v>
      </c>
      <c r="H1650" s="6">
        <v>0</v>
      </c>
      <c r="I1650" s="6">
        <v>0</v>
      </c>
      <c r="J1650" s="6">
        <v>0</v>
      </c>
      <c r="K1650" s="6">
        <v>0</v>
      </c>
      <c r="L1650" s="6">
        <v>0</v>
      </c>
      <c r="M1650" s="8">
        <f t="shared" si="25"/>
        <v>0</v>
      </c>
      <c r="N1650" t="str" cm="1">
        <f t="array" ref="N1650">IFERROR(INDEX(Water!$C$4:$C$47,MATCH(C1650,Water!$A$4:$A$47,0),), "")</f>
        <v>Ignore as captured under 'Total metering expenditure'</v>
      </c>
    </row>
    <row r="1651" spans="1:14" s="7" customFormat="1" ht="14.25">
      <c r="A1651" s="5" t="s">
        <v>284</v>
      </c>
      <c r="B1651" s="5" t="s">
        <v>1121</v>
      </c>
      <c r="C1651" s="5" t="s">
        <v>982</v>
      </c>
      <c r="D1651" s="5" t="s">
        <v>300</v>
      </c>
      <c r="E1651" s="5" t="s">
        <v>933</v>
      </c>
      <c r="F1651" s="6">
        <v>0</v>
      </c>
      <c r="G1651" s="6">
        <v>0</v>
      </c>
      <c r="H1651" s="16">
        <v>0</v>
      </c>
      <c r="I1651" s="16">
        <v>0</v>
      </c>
      <c r="J1651" s="16">
        <v>0</v>
      </c>
      <c r="K1651" s="16">
        <v>0</v>
      </c>
      <c r="L1651" s="16">
        <v>0</v>
      </c>
      <c r="M1651" s="8">
        <f t="shared" si="25"/>
        <v>0</v>
      </c>
      <c r="N1651" t="str" cm="1">
        <f t="array" ref="N1651">IFERROR(INDEX(Water!$C$4:$C$47,MATCH(C1651,Water!$A$4:$A$47,0),), "")</f>
        <v>Ignore as captured under 'Total metering expenditure'</v>
      </c>
    </row>
    <row r="1652" spans="1:14" s="7" customFormat="1" ht="14.25">
      <c r="A1652" s="5" t="s">
        <v>284</v>
      </c>
      <c r="B1652" s="5" t="s">
        <v>1122</v>
      </c>
      <c r="C1652" s="5" t="s">
        <v>984</v>
      </c>
      <c r="D1652" s="5" t="s">
        <v>300</v>
      </c>
      <c r="E1652" s="5" t="s">
        <v>933</v>
      </c>
      <c r="F1652" s="6">
        <v>0</v>
      </c>
      <c r="G1652" s="6">
        <v>0</v>
      </c>
      <c r="H1652" s="16">
        <v>0</v>
      </c>
      <c r="I1652" s="16">
        <v>0</v>
      </c>
      <c r="J1652" s="16">
        <v>0</v>
      </c>
      <c r="K1652" s="16">
        <v>0</v>
      </c>
      <c r="L1652" s="16">
        <v>0</v>
      </c>
      <c r="M1652" s="8">
        <f t="shared" si="25"/>
        <v>0</v>
      </c>
      <c r="N1652" t="str" cm="1">
        <f t="array" ref="N1652">IFERROR(INDEX(Water!$C$4:$C$47,MATCH(C1652,Water!$A$4:$A$47,0),), "")</f>
        <v>Ignore as captured under 'Total metering expenditure'</v>
      </c>
    </row>
    <row r="1653" spans="1:14" s="7" customFormat="1" ht="14.25">
      <c r="A1653" s="5" t="s">
        <v>284</v>
      </c>
      <c r="B1653" s="5" t="s">
        <v>1123</v>
      </c>
      <c r="C1653" s="5" t="s">
        <v>986</v>
      </c>
      <c r="D1653" s="5" t="s">
        <v>300</v>
      </c>
      <c r="E1653" s="5" t="s">
        <v>933</v>
      </c>
      <c r="F1653" s="6">
        <v>0</v>
      </c>
      <c r="G1653" s="6">
        <v>0</v>
      </c>
      <c r="H1653" s="16">
        <v>0</v>
      </c>
      <c r="I1653" s="16">
        <v>0</v>
      </c>
      <c r="J1653" s="16">
        <v>0</v>
      </c>
      <c r="K1653" s="16">
        <v>0</v>
      </c>
      <c r="L1653" s="16">
        <v>0</v>
      </c>
      <c r="M1653" s="8">
        <f t="shared" si="25"/>
        <v>0</v>
      </c>
      <c r="N1653" t="str" cm="1">
        <f t="array" ref="N1653">IFERROR(INDEX(Water!$C$4:$C$47,MATCH(C1653,Water!$A$4:$A$47,0),), "")</f>
        <v>Ignore as captured under 'Total metering expenditure'</v>
      </c>
    </row>
    <row r="1654" spans="1:14" s="7" customFormat="1" ht="14.25">
      <c r="A1654" s="5" t="s">
        <v>284</v>
      </c>
      <c r="B1654" s="5" t="s">
        <v>1124</v>
      </c>
      <c r="C1654" s="5" t="s">
        <v>988</v>
      </c>
      <c r="D1654" s="5" t="s">
        <v>300</v>
      </c>
      <c r="E1654" s="5" t="s">
        <v>933</v>
      </c>
      <c r="F1654" s="6">
        <v>0</v>
      </c>
      <c r="G1654" s="6">
        <v>0</v>
      </c>
      <c r="H1654" s="16">
        <v>0</v>
      </c>
      <c r="I1654" s="16">
        <v>0</v>
      </c>
      <c r="J1654" s="16">
        <v>0</v>
      </c>
      <c r="K1654" s="16">
        <v>0</v>
      </c>
      <c r="L1654" s="16">
        <v>0</v>
      </c>
      <c r="M1654" s="8">
        <f t="shared" si="25"/>
        <v>0</v>
      </c>
      <c r="N1654" t="str" cm="1">
        <f t="array" ref="N1654">IFERROR(INDEX(Water!$C$4:$C$47,MATCH(C1654,Water!$A$4:$A$47,0),), "")</f>
        <v>Ignore as captured under 'Total metering expenditure'</v>
      </c>
    </row>
    <row r="1655" spans="1:14" s="7" customFormat="1" ht="14.25">
      <c r="A1655" s="5" t="s">
        <v>284</v>
      </c>
      <c r="B1655" s="5" t="s">
        <v>1125</v>
      </c>
      <c r="C1655" s="5" t="s">
        <v>990</v>
      </c>
      <c r="D1655" s="5" t="s">
        <v>300</v>
      </c>
      <c r="E1655" s="5" t="s">
        <v>933</v>
      </c>
      <c r="F1655" s="6">
        <v>0</v>
      </c>
      <c r="G1655" s="6">
        <v>0</v>
      </c>
      <c r="H1655" s="16">
        <v>0</v>
      </c>
      <c r="I1655" s="16">
        <v>0</v>
      </c>
      <c r="J1655" s="16">
        <v>0</v>
      </c>
      <c r="K1655" s="16">
        <v>0</v>
      </c>
      <c r="L1655" s="16">
        <v>0</v>
      </c>
      <c r="M1655" s="8">
        <f t="shared" si="25"/>
        <v>0</v>
      </c>
      <c r="N1655" t="str" cm="1">
        <f t="array" ref="N1655">IFERROR(INDEX(Water!$C$4:$C$47,MATCH(C1655,Water!$A$4:$A$47,0),), "")</f>
        <v>Ignore as captured under 'Total metering expenditure'</v>
      </c>
    </row>
    <row r="1656" spans="1:14" s="7" customFormat="1" ht="14.25">
      <c r="A1656" s="5" t="s">
        <v>284</v>
      </c>
      <c r="B1656" s="5" t="s">
        <v>1126</v>
      </c>
      <c r="C1656" s="5" t="s">
        <v>992</v>
      </c>
      <c r="D1656" s="5" t="s">
        <v>300</v>
      </c>
      <c r="E1656" s="5" t="s">
        <v>933</v>
      </c>
      <c r="F1656" s="6">
        <v>0</v>
      </c>
      <c r="G1656" s="6">
        <v>0</v>
      </c>
      <c r="H1656" s="16">
        <v>0</v>
      </c>
      <c r="I1656" s="16">
        <v>0</v>
      </c>
      <c r="J1656" s="16">
        <v>0</v>
      </c>
      <c r="K1656" s="16">
        <v>0</v>
      </c>
      <c r="L1656" s="16">
        <v>0</v>
      </c>
      <c r="M1656" s="8">
        <f t="shared" si="25"/>
        <v>0</v>
      </c>
      <c r="N1656" t="str" cm="1">
        <f t="array" ref="N1656">IFERROR(INDEX(Water!$C$4:$C$47,MATCH(C1656,Water!$A$4:$A$47,0),), "")</f>
        <v>Ignore as captured under 'Total metering expenditure'</v>
      </c>
    </row>
    <row r="1657" spans="1:14" s="7" customFormat="1" ht="14.25">
      <c r="A1657" s="5" t="s">
        <v>284</v>
      </c>
      <c r="B1657" s="5" t="s">
        <v>1127</v>
      </c>
      <c r="C1657" s="5" t="s">
        <v>994</v>
      </c>
      <c r="D1657" s="5" t="s">
        <v>300</v>
      </c>
      <c r="E1657" s="5" t="s">
        <v>933</v>
      </c>
      <c r="F1657" s="6">
        <v>0</v>
      </c>
      <c r="G1657" s="6">
        <v>0</v>
      </c>
      <c r="H1657" s="16">
        <v>0</v>
      </c>
      <c r="I1657" s="16">
        <v>0</v>
      </c>
      <c r="J1657" s="16">
        <v>0</v>
      </c>
      <c r="K1657" s="16">
        <v>0</v>
      </c>
      <c r="L1657" s="16">
        <v>0</v>
      </c>
      <c r="M1657" s="8">
        <f t="shared" si="25"/>
        <v>0</v>
      </c>
      <c r="N1657" t="str" cm="1">
        <f t="array" ref="N1657">IFERROR(INDEX(Water!$C$4:$C$47,MATCH(C1657,Water!$A$4:$A$47,0),), "")</f>
        <v>Ignore as captured under 'Total metering expenditure'</v>
      </c>
    </row>
    <row r="1658" spans="1:14" s="7" customFormat="1" ht="14.25">
      <c r="A1658" s="5" t="s">
        <v>284</v>
      </c>
      <c r="B1658" s="5" t="s">
        <v>1128</v>
      </c>
      <c r="C1658" s="5" t="s">
        <v>996</v>
      </c>
      <c r="D1658" s="5" t="s">
        <v>300</v>
      </c>
      <c r="E1658" s="5" t="s">
        <v>933</v>
      </c>
      <c r="F1658" s="6">
        <v>0</v>
      </c>
      <c r="G1658" s="6">
        <v>0</v>
      </c>
      <c r="H1658" s="16">
        <v>0</v>
      </c>
      <c r="I1658" s="16">
        <v>0</v>
      </c>
      <c r="J1658" s="16">
        <v>0</v>
      </c>
      <c r="K1658" s="16">
        <v>0</v>
      </c>
      <c r="L1658" s="16">
        <v>0</v>
      </c>
      <c r="M1658" s="8">
        <f t="shared" ref="M1658:M1720" si="26">SUM(G1658)</f>
        <v>0</v>
      </c>
      <c r="N1658" t="str" cm="1">
        <f t="array" ref="N1658">IFERROR(INDEX(Water!$C$4:$C$47,MATCH(C1658,Water!$A$4:$A$47,0),), "")</f>
        <v>Ignore as captured under 'Total metering expenditure'</v>
      </c>
    </row>
    <row r="1659" spans="1:14" s="7" customFormat="1" ht="14.25">
      <c r="A1659" s="5" t="s">
        <v>284</v>
      </c>
      <c r="B1659" s="5" t="s">
        <v>1129</v>
      </c>
      <c r="C1659" s="5" t="s">
        <v>998</v>
      </c>
      <c r="D1659" s="5" t="s">
        <v>300</v>
      </c>
      <c r="E1659" s="5" t="s">
        <v>933</v>
      </c>
      <c r="F1659" s="6">
        <v>0</v>
      </c>
      <c r="G1659" s="6">
        <v>0</v>
      </c>
      <c r="H1659" s="16">
        <v>0</v>
      </c>
      <c r="I1659" s="16">
        <v>0</v>
      </c>
      <c r="J1659" s="16">
        <v>0</v>
      </c>
      <c r="K1659" s="16">
        <v>0</v>
      </c>
      <c r="L1659" s="16">
        <v>0</v>
      </c>
      <c r="M1659" s="8">
        <f t="shared" si="26"/>
        <v>0</v>
      </c>
      <c r="N1659" t="str" cm="1">
        <f t="array" ref="N1659">IFERROR(INDEX(Water!$C$4:$C$47,MATCH(C1659,Water!$A$4:$A$47,0),), "")</f>
        <v>Total metering expenditure  (water)</v>
      </c>
    </row>
    <row r="1660" spans="1:14" s="7" customFormat="1" ht="14.25">
      <c r="A1660" s="5" t="s">
        <v>284</v>
      </c>
      <c r="B1660" s="5" t="s">
        <v>1130</v>
      </c>
      <c r="C1660" s="5" t="s">
        <v>1000</v>
      </c>
      <c r="D1660" s="5" t="s">
        <v>300</v>
      </c>
      <c r="E1660" s="5" t="s">
        <v>933</v>
      </c>
      <c r="F1660" s="6">
        <v>0</v>
      </c>
      <c r="G1660" s="6">
        <v>0</v>
      </c>
      <c r="H1660" s="16">
        <v>0</v>
      </c>
      <c r="I1660" s="16">
        <v>0</v>
      </c>
      <c r="J1660" s="16">
        <v>0</v>
      </c>
      <c r="K1660" s="16">
        <v>0</v>
      </c>
      <c r="L1660" s="16">
        <v>0</v>
      </c>
      <c r="M1660" s="8">
        <f t="shared" si="26"/>
        <v>0</v>
      </c>
      <c r="N1660" t="str" cm="1">
        <f t="array" ref="N1660">IFERROR(INDEX(Water!$C$4:$C$47,MATCH(C1660,Water!$A$4:$A$47,0),), "")</f>
        <v>Improvments to taste, odour and colour (water)</v>
      </c>
    </row>
    <row r="1661" spans="1:14" s="7" customFormat="1" ht="14.25">
      <c r="A1661" s="5" t="s">
        <v>284</v>
      </c>
      <c r="B1661" s="5" t="s">
        <v>1131</v>
      </c>
      <c r="C1661" s="5" t="s">
        <v>1002</v>
      </c>
      <c r="D1661" s="5" t="s">
        <v>300</v>
      </c>
      <c r="E1661" s="5" t="s">
        <v>933</v>
      </c>
      <c r="F1661" s="6">
        <v>0</v>
      </c>
      <c r="G1661" s="6">
        <v>0</v>
      </c>
      <c r="H1661" s="6">
        <v>0</v>
      </c>
      <c r="I1661" s="6">
        <v>0</v>
      </c>
      <c r="J1661" s="6">
        <v>0</v>
      </c>
      <c r="K1661" s="6">
        <v>0</v>
      </c>
      <c r="L1661" s="6">
        <v>0</v>
      </c>
      <c r="M1661" s="8">
        <f t="shared" si="26"/>
        <v>0</v>
      </c>
      <c r="N1661" t="str" cm="1">
        <f t="array" ref="N1661">IFERROR(INDEX(Water!$C$4:$C$47,MATCH(C1661,Water!$A$4:$A$47,0),), "")</f>
        <v>Improvments to taste, odour and colour (water)</v>
      </c>
    </row>
    <row r="1662" spans="1:14" s="7" customFormat="1" ht="14.25">
      <c r="A1662" s="5" t="s">
        <v>284</v>
      </c>
      <c r="B1662" s="5" t="s">
        <v>1132</v>
      </c>
      <c r="C1662" s="5" t="s">
        <v>1004</v>
      </c>
      <c r="D1662" s="5" t="s">
        <v>300</v>
      </c>
      <c r="E1662" s="5" t="s">
        <v>933</v>
      </c>
      <c r="F1662" s="6">
        <v>0</v>
      </c>
      <c r="G1662" s="6">
        <v>0</v>
      </c>
      <c r="H1662" s="6">
        <v>0</v>
      </c>
      <c r="I1662" s="6">
        <v>0</v>
      </c>
      <c r="J1662" s="6">
        <v>0</v>
      </c>
      <c r="K1662" s="6">
        <v>0</v>
      </c>
      <c r="L1662" s="6">
        <v>0</v>
      </c>
      <c r="M1662" s="8">
        <f t="shared" si="26"/>
        <v>0</v>
      </c>
      <c r="N1662" t="str" cm="1">
        <f t="array" ref="N1662">IFERROR(INDEX(Water!$C$4:$C$47,MATCH(C1662,Water!$A$4:$A$47,0),), "")</f>
        <v>Addressing raw water deterioration (total) (water)</v>
      </c>
    </row>
    <row r="1663" spans="1:14" s="7" customFormat="1" ht="14.25">
      <c r="A1663" s="5" t="s">
        <v>284</v>
      </c>
      <c r="B1663" s="5" t="s">
        <v>1133</v>
      </c>
      <c r="C1663" s="5" t="s">
        <v>1006</v>
      </c>
      <c r="D1663" s="5" t="s">
        <v>300</v>
      </c>
      <c r="E1663" s="5" t="s">
        <v>933</v>
      </c>
      <c r="F1663" s="6">
        <v>0</v>
      </c>
      <c r="G1663" s="6">
        <v>0</v>
      </c>
      <c r="H1663" s="6">
        <v>0</v>
      </c>
      <c r="I1663" s="6">
        <v>0</v>
      </c>
      <c r="J1663" s="6">
        <v>0</v>
      </c>
      <c r="K1663" s="6">
        <v>0</v>
      </c>
      <c r="L1663" s="6">
        <v>0</v>
      </c>
      <c r="M1663" s="8">
        <f t="shared" si="26"/>
        <v>0</v>
      </c>
      <c r="N1663" t="str" cm="1">
        <f t="array" ref="N1663">IFERROR(INDEX(Water!$C$4:$C$47,MATCH(C1663,Water!$A$4:$A$47,0),), "")</f>
        <v>Addressing raw water deterioration (total) (water)</v>
      </c>
    </row>
    <row r="1664" spans="1:14" s="7" customFormat="1" ht="14.25">
      <c r="A1664" s="5" t="s">
        <v>284</v>
      </c>
      <c r="B1664" s="5" t="s">
        <v>1134</v>
      </c>
      <c r="C1664" s="5" t="s">
        <v>1008</v>
      </c>
      <c r="D1664" s="5" t="s">
        <v>300</v>
      </c>
      <c r="E1664" s="5" t="s">
        <v>933</v>
      </c>
      <c r="F1664" s="6">
        <v>0</v>
      </c>
      <c r="G1664" s="6">
        <v>0</v>
      </c>
      <c r="H1664" s="6">
        <v>0</v>
      </c>
      <c r="I1664" s="6">
        <v>0</v>
      </c>
      <c r="J1664" s="6">
        <v>0</v>
      </c>
      <c r="K1664" s="6">
        <v>0</v>
      </c>
      <c r="L1664" s="6">
        <v>0</v>
      </c>
      <c r="M1664" s="8">
        <f t="shared" si="26"/>
        <v>0</v>
      </c>
      <c r="N1664" t="str" cm="1">
        <f t="array" ref="N1664">IFERROR(INDEX(Water!$C$4:$C$47,MATCH(C1664,Water!$A$4:$A$47,0),), "")</f>
        <v>Meeting lead standards (Total) (water)</v>
      </c>
    </row>
    <row r="1665" spans="1:14" s="7" customFormat="1" ht="14.25">
      <c r="A1665" s="5" t="s">
        <v>284</v>
      </c>
      <c r="B1665" s="5" t="s">
        <v>1135</v>
      </c>
      <c r="C1665" s="5" t="s">
        <v>1067</v>
      </c>
      <c r="D1665" s="5" t="s">
        <v>300</v>
      </c>
      <c r="E1665" s="5" t="s">
        <v>933</v>
      </c>
      <c r="F1665" s="6">
        <v>0</v>
      </c>
      <c r="G1665" s="6">
        <v>0</v>
      </c>
      <c r="H1665" s="6">
        <v>0</v>
      </c>
      <c r="I1665" s="6">
        <v>0</v>
      </c>
      <c r="J1665" s="6">
        <v>0</v>
      </c>
      <c r="K1665" s="6">
        <v>0</v>
      </c>
      <c r="L1665" s="6">
        <v>0</v>
      </c>
      <c r="M1665" s="8">
        <f t="shared" si="26"/>
        <v>0</v>
      </c>
      <c r="N1665" t="str" cm="1">
        <f t="array" ref="N1665">IFERROR(INDEX(Water!$C$4:$C$47,MATCH(C1665,Water!$A$4:$A$47,0),), "")</f>
        <v/>
      </c>
    </row>
    <row r="1666" spans="1:14" s="7" customFormat="1" ht="14.25">
      <c r="A1666" s="5" t="s">
        <v>284</v>
      </c>
      <c r="B1666" s="5" t="s">
        <v>1136</v>
      </c>
      <c r="C1666" s="5" t="s">
        <v>1012</v>
      </c>
      <c r="D1666" s="5" t="s">
        <v>300</v>
      </c>
      <c r="E1666" s="5" t="s">
        <v>933</v>
      </c>
      <c r="F1666" s="6">
        <v>0</v>
      </c>
      <c r="G1666" s="6">
        <v>0</v>
      </c>
      <c r="H1666" s="6">
        <v>0</v>
      </c>
      <c r="I1666" s="6">
        <v>0</v>
      </c>
      <c r="J1666" s="6">
        <v>0</v>
      </c>
      <c r="K1666" s="6">
        <v>0</v>
      </c>
      <c r="L1666" s="6">
        <v>0</v>
      </c>
      <c r="M1666" s="8">
        <f t="shared" si="26"/>
        <v>0</v>
      </c>
      <c r="N1666" t="str" cm="1">
        <f t="array" ref="N1666">IFERROR(INDEX(Water!$C$4:$C$47,MATCH(C1666,Water!$A$4:$A$47,0),), "")</f>
        <v>Meeting lead standards (Total) (water)</v>
      </c>
    </row>
    <row r="1667" spans="1:14" s="7" customFormat="1" ht="14.25">
      <c r="A1667" s="5" t="s">
        <v>284</v>
      </c>
      <c r="B1667" s="5" t="s">
        <v>1137</v>
      </c>
      <c r="C1667" s="5" t="s">
        <v>1014</v>
      </c>
      <c r="D1667" s="5" t="s">
        <v>300</v>
      </c>
      <c r="E1667" s="5" t="s">
        <v>933</v>
      </c>
      <c r="F1667" s="6">
        <v>0</v>
      </c>
      <c r="G1667" s="6">
        <v>0</v>
      </c>
      <c r="H1667" s="6">
        <v>0</v>
      </c>
      <c r="I1667" s="6">
        <v>0</v>
      </c>
      <c r="J1667" s="6">
        <v>0</v>
      </c>
      <c r="K1667" s="6">
        <v>0</v>
      </c>
      <c r="L1667" s="6">
        <v>0</v>
      </c>
      <c r="M1667" s="8">
        <f t="shared" si="26"/>
        <v>0</v>
      </c>
      <c r="N1667" t="str" cm="1">
        <f t="array" ref="N1667">IFERROR(INDEX(Water!$C$4:$C$47,MATCH(C1667,Water!$A$4:$A$47,0),), "")</f>
        <v>Meeting lead standards (Total) (water)</v>
      </c>
    </row>
    <row r="1668" spans="1:14" s="7" customFormat="1" ht="14.25">
      <c r="A1668" s="5" t="s">
        <v>284</v>
      </c>
      <c r="B1668" s="5" t="s">
        <v>1138</v>
      </c>
      <c r="C1668" s="5" t="s">
        <v>1016</v>
      </c>
      <c r="D1668" s="5" t="s">
        <v>300</v>
      </c>
      <c r="E1668" s="5" t="s">
        <v>933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8">
        <f t="shared" si="26"/>
        <v>0</v>
      </c>
      <c r="N1668" t="str" cm="1">
        <f t="array" ref="N1668">IFERROR(INDEX(Water!$C$4:$C$47,MATCH(C1668,Water!$A$4:$A$47,0),), "")</f>
        <v>Meeting lead standards (Total) (water)</v>
      </c>
    </row>
    <row r="1669" spans="1:14" s="7" customFormat="1" ht="14.25">
      <c r="A1669" s="5" t="s">
        <v>284</v>
      </c>
      <c r="B1669" s="5" t="s">
        <v>1139</v>
      </c>
      <c r="C1669" s="5" t="s">
        <v>1018</v>
      </c>
      <c r="D1669" s="5" t="s">
        <v>300</v>
      </c>
      <c r="E1669" s="5" t="s">
        <v>933</v>
      </c>
      <c r="F1669" s="6">
        <v>0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8">
        <f t="shared" si="26"/>
        <v>0</v>
      </c>
      <c r="N1669" t="str" cm="1">
        <f t="array" ref="N1669">IFERROR(INDEX(Water!$C$4:$C$47,MATCH(C1669,Water!$A$4:$A$47,0),), "")</f>
        <v>Enhancing resilience to low probability high consequence events (water)</v>
      </c>
    </row>
    <row r="1670" spans="1:14" s="7" customFormat="1" ht="14.25">
      <c r="A1670" s="5" t="s">
        <v>284</v>
      </c>
      <c r="B1670" s="5" t="s">
        <v>1140</v>
      </c>
      <c r="C1670" s="5" t="s">
        <v>1020</v>
      </c>
      <c r="D1670" s="5" t="s">
        <v>300</v>
      </c>
      <c r="E1670" s="5" t="s">
        <v>933</v>
      </c>
      <c r="F1670" s="6">
        <v>0</v>
      </c>
      <c r="G1670" s="6">
        <v>0</v>
      </c>
      <c r="H1670" s="6">
        <v>0</v>
      </c>
      <c r="I1670" s="6">
        <v>0</v>
      </c>
      <c r="J1670" s="6">
        <v>0</v>
      </c>
      <c r="K1670" s="6">
        <v>0</v>
      </c>
      <c r="L1670" s="6">
        <v>0</v>
      </c>
      <c r="M1670" s="8">
        <f t="shared" si="26"/>
        <v>0</v>
      </c>
      <c r="N1670" t="str" cm="1">
        <f t="array" ref="N1670">IFERROR(INDEX(Water!$C$4:$C$47,MATCH(C1670,Water!$A$4:$A$47,0),), "")</f>
        <v>Security - SEMD (water)</v>
      </c>
    </row>
    <row r="1671" spans="1:14" s="7" customFormat="1" ht="14.25">
      <c r="A1671" s="5" t="s">
        <v>284</v>
      </c>
      <c r="B1671" s="5" t="s">
        <v>1141</v>
      </c>
      <c r="C1671" s="5" t="s">
        <v>1022</v>
      </c>
      <c r="D1671" s="5" t="s">
        <v>300</v>
      </c>
      <c r="E1671" s="5" t="s">
        <v>933</v>
      </c>
      <c r="F1671" s="6">
        <v>0</v>
      </c>
      <c r="G1671" s="6">
        <v>0</v>
      </c>
      <c r="H1671" s="16">
        <v>0</v>
      </c>
      <c r="I1671" s="16">
        <v>0</v>
      </c>
      <c r="J1671" s="16">
        <v>0</v>
      </c>
      <c r="K1671" s="16">
        <v>0</v>
      </c>
      <c r="L1671" s="16">
        <v>0</v>
      </c>
      <c r="M1671" s="8">
        <f t="shared" si="26"/>
        <v>0</v>
      </c>
      <c r="N1671" t="str" cm="1">
        <f t="array" ref="N1671">IFERROR(INDEX(Water!$C$4:$C$47,MATCH(C1671,Water!$A$4:$A$47,0),), "")</f>
        <v>Security - Non-SEMD (water)</v>
      </c>
    </row>
    <row r="1672" spans="1:14" s="7" customFormat="1" ht="14.25">
      <c r="A1672" s="5" t="s">
        <v>284</v>
      </c>
      <c r="B1672" s="5" t="s">
        <v>1142</v>
      </c>
      <c r="C1672" s="5" t="s">
        <v>1024</v>
      </c>
      <c r="D1672" s="5" t="s">
        <v>300</v>
      </c>
      <c r="E1672" s="5" t="s">
        <v>933</v>
      </c>
      <c r="F1672" s="6">
        <v>0</v>
      </c>
      <c r="G1672" s="6">
        <v>0</v>
      </c>
      <c r="H1672" s="16">
        <v>0</v>
      </c>
      <c r="I1672" s="16">
        <v>0</v>
      </c>
      <c r="J1672" s="16">
        <v>0</v>
      </c>
      <c r="K1672" s="16">
        <v>0</v>
      </c>
      <c r="L1672" s="16">
        <v>0</v>
      </c>
      <c r="M1672" s="8">
        <f t="shared" si="26"/>
        <v>0</v>
      </c>
      <c r="N1672" t="str" cm="1">
        <f t="array" ref="N1672">IFERROR(INDEX(Water!$C$4:$C$47,MATCH(C1672,Water!$A$4:$A$47,0),), "")</f>
        <v>N/A</v>
      </c>
    </row>
    <row r="1673" spans="1:14" s="7" customFormat="1" ht="14.25">
      <c r="A1673" s="5" t="s">
        <v>284</v>
      </c>
      <c r="B1673" s="5" t="s">
        <v>1143</v>
      </c>
      <c r="C1673" s="5" t="s">
        <v>1076</v>
      </c>
      <c r="D1673" s="5" t="s">
        <v>300</v>
      </c>
      <c r="E1673" s="5" t="s">
        <v>933</v>
      </c>
      <c r="F1673" s="6">
        <v>0</v>
      </c>
      <c r="G1673" s="6">
        <v>0</v>
      </c>
      <c r="H1673" s="16">
        <v>0</v>
      </c>
      <c r="I1673" s="16">
        <v>0</v>
      </c>
      <c r="J1673" s="16">
        <v>0</v>
      </c>
      <c r="K1673" s="16">
        <v>0</v>
      </c>
      <c r="L1673" s="16">
        <v>0</v>
      </c>
      <c r="M1673" s="8">
        <f t="shared" si="26"/>
        <v>0</v>
      </c>
      <c r="N1673" t="str" cm="1">
        <f t="array" ref="N1673">IFERROR(INDEX(Water!$C$4:$C$47,MATCH(C1673,Water!$A$4:$A$47,0),), "")</f>
        <v/>
      </c>
    </row>
    <row r="1674" spans="1:14" s="7" customFormat="1" ht="14.25">
      <c r="A1674" s="5" t="s">
        <v>284</v>
      </c>
      <c r="B1674" s="5" t="s">
        <v>1144</v>
      </c>
      <c r="C1674" s="5" t="s">
        <v>1078</v>
      </c>
      <c r="D1674" s="5" t="s">
        <v>300</v>
      </c>
      <c r="E1674" s="5" t="s">
        <v>933</v>
      </c>
      <c r="F1674" s="6">
        <v>0</v>
      </c>
      <c r="G1674" s="6">
        <v>0</v>
      </c>
      <c r="H1674" s="16">
        <v>0</v>
      </c>
      <c r="I1674" s="16">
        <v>0</v>
      </c>
      <c r="J1674" s="16">
        <v>0</v>
      </c>
      <c r="K1674" s="16">
        <v>0</v>
      </c>
      <c r="L1674" s="16">
        <v>0</v>
      </c>
      <c r="M1674" s="8">
        <f t="shared" si="26"/>
        <v>0</v>
      </c>
      <c r="N1674" t="str" cm="1">
        <f t="array" ref="N1674">IFERROR(INDEX(Water!$C$4:$C$47,MATCH(C1674,Water!$A$4:$A$47,0),), "")</f>
        <v/>
      </c>
    </row>
    <row r="1675" spans="1:14" s="7" customFormat="1" ht="14.25">
      <c r="A1675" s="5" t="s">
        <v>284</v>
      </c>
      <c r="B1675" s="5" t="s">
        <v>1145</v>
      </c>
      <c r="C1675" s="5" t="s">
        <v>1080</v>
      </c>
      <c r="D1675" s="5" t="s">
        <v>300</v>
      </c>
      <c r="E1675" s="5" t="s">
        <v>933</v>
      </c>
      <c r="F1675" s="6">
        <v>0</v>
      </c>
      <c r="G1675" s="6">
        <v>0</v>
      </c>
      <c r="H1675" s="16">
        <v>0</v>
      </c>
      <c r="I1675" s="16">
        <v>0</v>
      </c>
      <c r="J1675" s="16">
        <v>0</v>
      </c>
      <c r="K1675" s="16">
        <v>0</v>
      </c>
      <c r="L1675" s="16">
        <v>0</v>
      </c>
      <c r="M1675" s="8">
        <f t="shared" si="26"/>
        <v>0</v>
      </c>
      <c r="N1675" t="str" cm="1">
        <f t="array" ref="N1675">IFERROR(INDEX(Water!$C$4:$C$47,MATCH(C1675,Water!$A$4:$A$47,0),), "")</f>
        <v/>
      </c>
    </row>
    <row r="1676" spans="1:14" s="7" customFormat="1" ht="14.25">
      <c r="A1676" s="5" t="s">
        <v>284</v>
      </c>
      <c r="B1676" s="5" t="s">
        <v>1146</v>
      </c>
      <c r="C1676" s="5" t="s">
        <v>1082</v>
      </c>
      <c r="D1676" s="5" t="s">
        <v>300</v>
      </c>
      <c r="E1676" s="5" t="s">
        <v>933</v>
      </c>
      <c r="F1676" s="6">
        <v>0</v>
      </c>
      <c r="G1676" s="6">
        <v>0</v>
      </c>
      <c r="H1676" s="16">
        <v>0</v>
      </c>
      <c r="I1676" s="16">
        <v>0</v>
      </c>
      <c r="J1676" s="16">
        <v>0</v>
      </c>
      <c r="K1676" s="16">
        <v>0</v>
      </c>
      <c r="L1676" s="16">
        <v>0</v>
      </c>
      <c r="M1676" s="8">
        <f t="shared" si="26"/>
        <v>0</v>
      </c>
      <c r="N1676" t="str" cm="1">
        <f t="array" ref="N1676">IFERROR(INDEX(Water!$C$4:$C$47,MATCH(C1676,Water!$A$4:$A$47,0),), "")</f>
        <v/>
      </c>
    </row>
    <row r="1677" spans="1:14" s="7" customFormat="1" ht="14.25">
      <c r="A1677" s="5" t="s">
        <v>284</v>
      </c>
      <c r="B1677" s="5" t="s">
        <v>1147</v>
      </c>
      <c r="C1677" s="5" t="s">
        <v>1084</v>
      </c>
      <c r="D1677" s="5" t="s">
        <v>300</v>
      </c>
      <c r="E1677" s="5" t="s">
        <v>933</v>
      </c>
      <c r="F1677" s="6">
        <v>0</v>
      </c>
      <c r="G1677" s="6">
        <v>0</v>
      </c>
      <c r="H1677" s="16">
        <v>0</v>
      </c>
      <c r="I1677" s="16">
        <v>0</v>
      </c>
      <c r="J1677" s="16">
        <v>0</v>
      </c>
      <c r="K1677" s="16">
        <v>0</v>
      </c>
      <c r="L1677" s="16">
        <v>0</v>
      </c>
      <c r="M1677" s="8">
        <f t="shared" si="26"/>
        <v>0</v>
      </c>
      <c r="N1677" t="str" cm="1">
        <f t="array" ref="N1677">IFERROR(INDEX(Water!$C$4:$C$47,MATCH(C1677,Water!$A$4:$A$47,0),), "")</f>
        <v/>
      </c>
    </row>
    <row r="1678" spans="1:14" s="7" customFormat="1" ht="14.25">
      <c r="A1678" s="5" t="s">
        <v>284</v>
      </c>
      <c r="B1678" s="5" t="s">
        <v>1148</v>
      </c>
      <c r="C1678" s="5" t="s">
        <v>1086</v>
      </c>
      <c r="D1678" s="5" t="s">
        <v>300</v>
      </c>
      <c r="E1678" s="5" t="s">
        <v>933</v>
      </c>
      <c r="F1678" s="6">
        <v>0</v>
      </c>
      <c r="G1678" s="6">
        <v>0</v>
      </c>
      <c r="H1678" s="16">
        <v>0</v>
      </c>
      <c r="I1678" s="16">
        <v>0</v>
      </c>
      <c r="J1678" s="16">
        <v>0</v>
      </c>
      <c r="K1678" s="16">
        <v>0</v>
      </c>
      <c r="L1678" s="16">
        <v>0</v>
      </c>
      <c r="M1678" s="8">
        <f t="shared" si="26"/>
        <v>0</v>
      </c>
      <c r="N1678" t="str" cm="1">
        <f t="array" ref="N1678">IFERROR(INDEX(Water!$C$4:$C$47,MATCH(C1678,Water!$A$4:$A$47,0),), "")</f>
        <v/>
      </c>
    </row>
    <row r="1679" spans="1:14" s="7" customFormat="1" ht="14.25">
      <c r="A1679" s="5" t="s">
        <v>284</v>
      </c>
      <c r="B1679" s="5" t="s">
        <v>1149</v>
      </c>
      <c r="C1679" s="5" t="s">
        <v>1088</v>
      </c>
      <c r="D1679" s="5" t="s">
        <v>300</v>
      </c>
      <c r="E1679" s="5" t="s">
        <v>933</v>
      </c>
      <c r="F1679" s="6">
        <v>0</v>
      </c>
      <c r="G1679" s="6">
        <v>0</v>
      </c>
      <c r="H1679" s="16">
        <v>0</v>
      </c>
      <c r="I1679" s="16">
        <v>0</v>
      </c>
      <c r="J1679" s="16">
        <v>0</v>
      </c>
      <c r="K1679" s="16">
        <v>0</v>
      </c>
      <c r="L1679" s="16">
        <v>0</v>
      </c>
      <c r="M1679" s="8">
        <f t="shared" si="26"/>
        <v>0</v>
      </c>
      <c r="N1679" t="str" cm="1">
        <f t="array" ref="N1679">IFERROR(INDEX(Water!$C$4:$C$47,MATCH(C1679,Water!$A$4:$A$47,0),), "")</f>
        <v/>
      </c>
    </row>
    <row r="1680" spans="1:14" s="7" customFormat="1" ht="14.25">
      <c r="A1680" s="5" t="s">
        <v>284</v>
      </c>
      <c r="B1680" s="5" t="s">
        <v>1150</v>
      </c>
      <c r="C1680" s="5" t="s">
        <v>1090</v>
      </c>
      <c r="D1680" s="5" t="s">
        <v>300</v>
      </c>
      <c r="E1680" s="5" t="s">
        <v>933</v>
      </c>
      <c r="F1680" s="6">
        <v>0</v>
      </c>
      <c r="G1680" s="6">
        <v>0</v>
      </c>
      <c r="H1680" s="16">
        <v>0</v>
      </c>
      <c r="I1680" s="16">
        <v>0</v>
      </c>
      <c r="J1680" s="16">
        <v>0</v>
      </c>
      <c r="K1680" s="16">
        <v>0</v>
      </c>
      <c r="L1680" s="16">
        <v>0</v>
      </c>
      <c r="M1680" s="8">
        <f t="shared" si="26"/>
        <v>0</v>
      </c>
      <c r="N1680" t="str" cm="1">
        <f t="array" ref="N1680">IFERROR(INDEX(Water!$C$4:$C$47,MATCH(C1680,Water!$A$4:$A$47,0),), "")</f>
        <v/>
      </c>
    </row>
    <row r="1681" spans="1:14" s="7" customFormat="1" ht="14.25">
      <c r="A1681" s="5" t="s">
        <v>284</v>
      </c>
      <c r="B1681" s="5" t="s">
        <v>1151</v>
      </c>
      <c r="C1681" s="5" t="s">
        <v>1092</v>
      </c>
      <c r="D1681" s="5" t="s">
        <v>300</v>
      </c>
      <c r="E1681" s="5" t="s">
        <v>933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8">
        <f t="shared" si="26"/>
        <v>0</v>
      </c>
      <c r="N1681" t="str" cm="1">
        <f t="array" ref="N1681">IFERROR(INDEX(Water!$C$4:$C$47,MATCH(C1681,Water!$A$4:$A$47,0),), "")</f>
        <v/>
      </c>
    </row>
    <row r="1682" spans="1:14" s="7" customFormat="1" ht="14.25">
      <c r="A1682" s="5" t="s">
        <v>284</v>
      </c>
      <c r="B1682" s="5" t="s">
        <v>1152</v>
      </c>
      <c r="C1682" s="5" t="s">
        <v>1094</v>
      </c>
      <c r="D1682" s="5" t="s">
        <v>300</v>
      </c>
      <c r="E1682" s="5" t="s">
        <v>933</v>
      </c>
      <c r="F1682" s="6">
        <v>0</v>
      </c>
      <c r="G1682" s="6">
        <v>0</v>
      </c>
      <c r="H1682" s="6">
        <v>0</v>
      </c>
      <c r="I1682" s="6">
        <v>0</v>
      </c>
      <c r="J1682" s="6">
        <v>0</v>
      </c>
      <c r="K1682" s="6">
        <v>0</v>
      </c>
      <c r="L1682" s="6">
        <v>0</v>
      </c>
      <c r="M1682" s="8">
        <f t="shared" si="26"/>
        <v>0</v>
      </c>
      <c r="N1682" t="str" cm="1">
        <f t="array" ref="N1682">IFERROR(INDEX(Water!$C$4:$C$47,MATCH(C1682,Water!$A$4:$A$47,0),), "")</f>
        <v/>
      </c>
    </row>
    <row r="1683" spans="1:14" s="7" customFormat="1" ht="14.25">
      <c r="A1683" s="5" t="s">
        <v>284</v>
      </c>
      <c r="B1683" s="5" t="s">
        <v>1153</v>
      </c>
      <c r="C1683" s="5" t="s">
        <v>1096</v>
      </c>
      <c r="D1683" s="5" t="s">
        <v>300</v>
      </c>
      <c r="E1683" s="5" t="s">
        <v>933</v>
      </c>
      <c r="F1683" s="6">
        <v>0</v>
      </c>
      <c r="G1683" s="6">
        <v>0</v>
      </c>
      <c r="H1683" s="6">
        <v>0</v>
      </c>
      <c r="I1683" s="6">
        <v>0</v>
      </c>
      <c r="J1683" s="6">
        <v>0</v>
      </c>
      <c r="K1683" s="6">
        <v>0</v>
      </c>
      <c r="L1683" s="6">
        <v>0</v>
      </c>
      <c r="M1683" s="8">
        <f t="shared" si="26"/>
        <v>0</v>
      </c>
      <c r="N1683" t="str" cm="1">
        <f t="array" ref="N1683">IFERROR(INDEX(Water!$C$4:$C$47,MATCH(C1683,Water!$A$4:$A$47,0),), "")</f>
        <v/>
      </c>
    </row>
    <row r="1684" spans="1:14" s="7" customFormat="1" ht="14.25">
      <c r="A1684" s="5" t="s">
        <v>284</v>
      </c>
      <c r="B1684" s="5" t="s">
        <v>1154</v>
      </c>
      <c r="C1684" s="5" t="s">
        <v>1155</v>
      </c>
      <c r="D1684" s="5" t="s">
        <v>300</v>
      </c>
      <c r="E1684" s="5" t="s">
        <v>933</v>
      </c>
      <c r="F1684" s="6">
        <v>0</v>
      </c>
      <c r="G1684" s="6">
        <v>0</v>
      </c>
      <c r="H1684" s="6">
        <v>0</v>
      </c>
      <c r="I1684" s="6">
        <v>0</v>
      </c>
      <c r="J1684" s="6">
        <v>0</v>
      </c>
      <c r="K1684" s="6">
        <v>0</v>
      </c>
      <c r="L1684" s="6">
        <v>0</v>
      </c>
      <c r="M1684" s="8">
        <f t="shared" si="26"/>
        <v>0</v>
      </c>
      <c r="N1684" t="str" cm="1">
        <f t="array" ref="N1684">IFERROR(INDEX(Water!$C$4:$C$47,MATCH(C1684,Water!$A$4:$A$47,0),), "")</f>
        <v/>
      </c>
    </row>
    <row r="1685" spans="1:14" s="7" customFormat="1" ht="14.25">
      <c r="A1685" s="5" t="s">
        <v>285</v>
      </c>
      <c r="B1685" s="5" t="s">
        <v>1030</v>
      </c>
      <c r="C1685" s="5" t="s">
        <v>936</v>
      </c>
      <c r="D1685" s="5" t="s">
        <v>300</v>
      </c>
      <c r="E1685" s="5" t="s">
        <v>933</v>
      </c>
      <c r="F1685" s="6">
        <v>0</v>
      </c>
      <c r="G1685" s="6">
        <v>0</v>
      </c>
      <c r="H1685" s="6" t="s">
        <v>825</v>
      </c>
      <c r="I1685" s="6" t="s">
        <v>825</v>
      </c>
      <c r="J1685" s="6" t="s">
        <v>825</v>
      </c>
      <c r="K1685" s="6" t="s">
        <v>825</v>
      </c>
      <c r="L1685" s="6" t="s">
        <v>825</v>
      </c>
      <c r="M1685" s="8">
        <f t="shared" si="26"/>
        <v>0</v>
      </c>
      <c r="N1685" t="str" cm="1">
        <f t="array" ref="N1685">IFERROR(INDEX(Water!$C$4:$C$47,MATCH(C1685,Water!$A$4:$A$47,0),), "")</f>
        <v>Ecological improvements at abstractions (water)</v>
      </c>
    </row>
    <row r="1686" spans="1:14" s="7" customFormat="1" ht="14.25">
      <c r="A1686" s="5" t="s">
        <v>285</v>
      </c>
      <c r="B1686" s="5" t="s">
        <v>1031</v>
      </c>
      <c r="C1686" s="5" t="s">
        <v>938</v>
      </c>
      <c r="D1686" s="5" t="s">
        <v>300</v>
      </c>
      <c r="E1686" s="5" t="s">
        <v>933</v>
      </c>
      <c r="F1686" s="6">
        <v>0</v>
      </c>
      <c r="G1686" s="6">
        <v>0</v>
      </c>
      <c r="H1686" s="6" t="s">
        <v>825</v>
      </c>
      <c r="I1686" s="6" t="s">
        <v>825</v>
      </c>
      <c r="J1686" s="6" t="s">
        <v>825</v>
      </c>
      <c r="K1686" s="6" t="s">
        <v>825</v>
      </c>
      <c r="L1686" s="6" t="s">
        <v>825</v>
      </c>
      <c r="M1686" s="8">
        <f t="shared" si="26"/>
        <v>0</v>
      </c>
      <c r="N1686" t="str" cm="1">
        <f t="array" ref="N1686">IFERROR(INDEX(Water!$C$4:$C$47,MATCH(C1686,Water!$A$4:$A$47,0),), "")</f>
        <v>Eels Regulations (measures at intakes) (water)</v>
      </c>
    </row>
    <row r="1687" spans="1:14" s="7" customFormat="1" ht="14.25">
      <c r="A1687" s="5" t="s">
        <v>285</v>
      </c>
      <c r="B1687" s="5" t="s">
        <v>1032</v>
      </c>
      <c r="C1687" s="5" t="s">
        <v>940</v>
      </c>
      <c r="D1687" s="5" t="s">
        <v>300</v>
      </c>
      <c r="E1687" s="5" t="s">
        <v>933</v>
      </c>
      <c r="F1687" s="6">
        <v>0</v>
      </c>
      <c r="G1687" s="6">
        <v>0</v>
      </c>
      <c r="H1687" s="6" t="s">
        <v>825</v>
      </c>
      <c r="I1687" s="6" t="s">
        <v>825</v>
      </c>
      <c r="J1687" s="6" t="s">
        <v>825</v>
      </c>
      <c r="K1687" s="6" t="s">
        <v>825</v>
      </c>
      <c r="L1687" s="6" t="s">
        <v>825</v>
      </c>
      <c r="M1687" s="8">
        <f t="shared" si="26"/>
        <v>0</v>
      </c>
      <c r="N1687" t="str" cm="1">
        <f t="array" ref="N1687">IFERROR(INDEX(Water!$C$4:$C$47,MATCH(C1687,Water!$A$4:$A$47,0),), "")</f>
        <v>Eels Regulations (measures at intakes) (water)</v>
      </c>
    </row>
    <row r="1688" spans="1:14" s="7" customFormat="1" ht="14.25">
      <c r="A1688" s="5" t="s">
        <v>285</v>
      </c>
      <c r="B1688" s="5" t="s">
        <v>1033</v>
      </c>
      <c r="C1688" s="5" t="s">
        <v>942</v>
      </c>
      <c r="D1688" s="5" t="s">
        <v>300</v>
      </c>
      <c r="E1688" s="5" t="s">
        <v>933</v>
      </c>
      <c r="F1688" s="6">
        <v>0</v>
      </c>
      <c r="G1688" s="6">
        <v>0</v>
      </c>
      <c r="H1688" s="6" t="s">
        <v>825</v>
      </c>
      <c r="I1688" s="6" t="s">
        <v>825</v>
      </c>
      <c r="J1688" s="6" t="s">
        <v>825</v>
      </c>
      <c r="K1688" s="6" t="s">
        <v>825</v>
      </c>
      <c r="L1688" s="6" t="s">
        <v>825</v>
      </c>
      <c r="M1688" s="8">
        <f t="shared" si="26"/>
        <v>0</v>
      </c>
      <c r="N1688" t="str" cm="1">
        <f t="array" ref="N1688">IFERROR(INDEX(Water!$C$4:$C$47,MATCH(C1688,Water!$A$4:$A$47,0),), "")</f>
        <v>Invasive Non Native Species (water)</v>
      </c>
    </row>
    <row r="1689" spans="1:14" s="7" customFormat="1" ht="14.25">
      <c r="A1689" s="5" t="s">
        <v>285</v>
      </c>
      <c r="B1689" s="5" t="s">
        <v>1034</v>
      </c>
      <c r="C1689" s="5" t="s">
        <v>944</v>
      </c>
      <c r="D1689" s="5" t="s">
        <v>300</v>
      </c>
      <c r="E1689" s="5" t="s">
        <v>933</v>
      </c>
      <c r="F1689" s="6">
        <v>0</v>
      </c>
      <c r="G1689" s="6">
        <v>0</v>
      </c>
      <c r="H1689" s="6" t="s">
        <v>825</v>
      </c>
      <c r="I1689" s="6" t="s">
        <v>825</v>
      </c>
      <c r="J1689" s="6" t="s">
        <v>825</v>
      </c>
      <c r="K1689" s="6" t="s">
        <v>825</v>
      </c>
      <c r="L1689" s="6" t="s">
        <v>825</v>
      </c>
      <c r="M1689" s="8">
        <f t="shared" si="26"/>
        <v>0</v>
      </c>
      <c r="N1689" t="str" cm="1">
        <f t="array" ref="N1689">IFERROR(INDEX(Water!$C$4:$C$47,MATCH(C1689,Water!$A$4:$A$47,0),), "")</f>
        <v>Drinking Water Protected Areas (schemes) (water)</v>
      </c>
    </row>
    <row r="1690" spans="1:14" s="7" customFormat="1" ht="14.25">
      <c r="A1690" s="5" t="s">
        <v>285</v>
      </c>
      <c r="B1690" s="5" t="s">
        <v>1035</v>
      </c>
      <c r="C1690" s="5" t="s">
        <v>946</v>
      </c>
      <c r="D1690" s="5" t="s">
        <v>300</v>
      </c>
      <c r="E1690" s="5" t="s">
        <v>933</v>
      </c>
      <c r="F1690" s="6">
        <v>0</v>
      </c>
      <c r="G1690" s="6">
        <v>0</v>
      </c>
      <c r="H1690" s="16" t="s">
        <v>825</v>
      </c>
      <c r="I1690" s="16" t="s">
        <v>825</v>
      </c>
      <c r="J1690" s="16" t="s">
        <v>825</v>
      </c>
      <c r="K1690" s="16" t="s">
        <v>825</v>
      </c>
      <c r="L1690" s="16" t="s">
        <v>825</v>
      </c>
      <c r="M1690" s="8">
        <f t="shared" si="26"/>
        <v>0</v>
      </c>
      <c r="N1690" t="str" cm="1">
        <f t="array" ref="N1690">IFERROR(INDEX(Water!$C$4:$C$47,MATCH(C1690,Water!$A$4:$A$47,0),), "")</f>
        <v>Water Framework Directive measure (water)</v>
      </c>
    </row>
    <row r="1691" spans="1:14" s="7" customFormat="1" ht="14.25">
      <c r="A1691" s="5" t="s">
        <v>285</v>
      </c>
      <c r="B1691" s="5" t="s">
        <v>1036</v>
      </c>
      <c r="C1691" s="5" t="s">
        <v>948</v>
      </c>
      <c r="D1691" s="5" t="s">
        <v>300</v>
      </c>
      <c r="E1691" s="5" t="s">
        <v>933</v>
      </c>
      <c r="F1691" s="6">
        <v>0</v>
      </c>
      <c r="G1691" s="6">
        <v>0</v>
      </c>
      <c r="H1691" s="16" t="s">
        <v>825</v>
      </c>
      <c r="I1691" s="16" t="s">
        <v>825</v>
      </c>
      <c r="J1691" s="16" t="s">
        <v>825</v>
      </c>
      <c r="K1691" s="16" t="s">
        <v>825</v>
      </c>
      <c r="L1691" s="16" t="s">
        <v>825</v>
      </c>
      <c r="M1691" s="8">
        <f t="shared" si="26"/>
        <v>0</v>
      </c>
      <c r="N1691" t="str" cm="1">
        <f t="array" ref="N1691">IFERROR(INDEX(Water!$C$4:$C$47,MATCH(C1691,Water!$A$4:$A$47,0),), "")</f>
        <v>Ecological improvements at abstractions (water)</v>
      </c>
    </row>
    <row r="1692" spans="1:14" s="7" customFormat="1" ht="14.25">
      <c r="A1692" s="5" t="s">
        <v>285</v>
      </c>
      <c r="B1692" s="5" t="s">
        <v>1037</v>
      </c>
      <c r="C1692" s="5" t="s">
        <v>950</v>
      </c>
      <c r="D1692" s="5" t="s">
        <v>300</v>
      </c>
      <c r="E1692" s="5" t="s">
        <v>933</v>
      </c>
      <c r="F1692" s="6">
        <v>0</v>
      </c>
      <c r="G1692" s="6">
        <v>0</v>
      </c>
      <c r="H1692" s="16" t="s">
        <v>825</v>
      </c>
      <c r="I1692" s="16" t="s">
        <v>825</v>
      </c>
      <c r="J1692" s="16" t="s">
        <v>825</v>
      </c>
      <c r="K1692" s="16" t="s">
        <v>825</v>
      </c>
      <c r="L1692" s="16" t="s">
        <v>825</v>
      </c>
      <c r="M1692" s="8">
        <f t="shared" si="26"/>
        <v>0</v>
      </c>
      <c r="N1692" t="str" cm="1">
        <f t="array" ref="N1692">IFERROR(INDEX(Water!$C$4:$C$47,MATCH(C1692,Water!$A$4:$A$47,0),), "")</f>
        <v>N/A</v>
      </c>
    </row>
    <row r="1693" spans="1:14" s="7" customFormat="1" ht="14.25">
      <c r="A1693" s="5" t="s">
        <v>285</v>
      </c>
      <c r="B1693" s="5" t="s">
        <v>1038</v>
      </c>
      <c r="C1693" s="5" t="s">
        <v>952</v>
      </c>
      <c r="D1693" s="5" t="s">
        <v>300</v>
      </c>
      <c r="E1693" s="5" t="s">
        <v>933</v>
      </c>
      <c r="F1693" s="6">
        <v>0</v>
      </c>
      <c r="G1693" s="6">
        <v>0</v>
      </c>
      <c r="H1693" s="16" t="s">
        <v>825</v>
      </c>
      <c r="I1693" s="16" t="s">
        <v>825</v>
      </c>
      <c r="J1693" s="16" t="s">
        <v>825</v>
      </c>
      <c r="K1693" s="16" t="s">
        <v>825</v>
      </c>
      <c r="L1693" s="16" t="s">
        <v>825</v>
      </c>
      <c r="M1693" s="8">
        <f t="shared" si="26"/>
        <v>0</v>
      </c>
      <c r="N1693" t="str" cm="1">
        <f t="array" ref="N1693">IFERROR(INDEX(Water!$C$4:$C$47,MATCH(C1693,Water!$A$4:$A$47,0),), "")</f>
        <v>N/A</v>
      </c>
    </row>
    <row r="1694" spans="1:14" s="7" customFormat="1" ht="14.25">
      <c r="A1694" s="5" t="s">
        <v>285</v>
      </c>
      <c r="B1694" s="5" t="s">
        <v>1039</v>
      </c>
      <c r="C1694" s="5" t="s">
        <v>954</v>
      </c>
      <c r="D1694" s="5" t="s">
        <v>300</v>
      </c>
      <c r="E1694" s="5" t="s">
        <v>933</v>
      </c>
      <c r="F1694" s="6">
        <v>0</v>
      </c>
      <c r="G1694" s="6">
        <v>0</v>
      </c>
      <c r="H1694" s="16" t="s">
        <v>825</v>
      </c>
      <c r="I1694" s="16" t="s">
        <v>825</v>
      </c>
      <c r="J1694" s="16" t="s">
        <v>825</v>
      </c>
      <c r="K1694" s="16" t="s">
        <v>825</v>
      </c>
      <c r="L1694" s="16" t="s">
        <v>825</v>
      </c>
      <c r="M1694" s="8">
        <f t="shared" si="26"/>
        <v>0</v>
      </c>
      <c r="N1694" t="str" cm="1">
        <f t="array" ref="N1694">IFERROR(INDEX(Water!$C$4:$C$47,MATCH(C1694,Water!$A$4:$A$47,0),), "")</f>
        <v>Ignore as captured under 'Investigations total'</v>
      </c>
    </row>
    <row r="1695" spans="1:14" s="7" customFormat="1" ht="14.25">
      <c r="A1695" s="5" t="s">
        <v>285</v>
      </c>
      <c r="B1695" s="5" t="s">
        <v>1040</v>
      </c>
      <c r="C1695" s="5" t="s">
        <v>956</v>
      </c>
      <c r="D1695" s="5" t="s">
        <v>300</v>
      </c>
      <c r="E1695" s="5" t="s">
        <v>933</v>
      </c>
      <c r="F1695" s="6">
        <v>0</v>
      </c>
      <c r="G1695" s="6">
        <v>0</v>
      </c>
      <c r="H1695" s="16" t="s">
        <v>825</v>
      </c>
      <c r="I1695" s="16" t="s">
        <v>825</v>
      </c>
      <c r="J1695" s="16" t="s">
        <v>825</v>
      </c>
      <c r="K1695" s="16" t="s">
        <v>825</v>
      </c>
      <c r="L1695" s="16" t="s">
        <v>825</v>
      </c>
      <c r="M1695" s="8">
        <f t="shared" si="26"/>
        <v>0</v>
      </c>
      <c r="N1695" t="str" cm="1">
        <f t="array" ref="N1695">IFERROR(INDEX(Water!$C$4:$C$47,MATCH(C1695,Water!$A$4:$A$47,0),), "")</f>
        <v>Ignore as captured under 'Investigations total'</v>
      </c>
    </row>
    <row r="1696" spans="1:14" s="7" customFormat="1" ht="14.25">
      <c r="A1696" s="5" t="s">
        <v>285</v>
      </c>
      <c r="B1696" s="5" t="s">
        <v>1041</v>
      </c>
      <c r="C1696" s="5" t="s">
        <v>958</v>
      </c>
      <c r="D1696" s="5" t="s">
        <v>300</v>
      </c>
      <c r="E1696" s="5" t="s">
        <v>933</v>
      </c>
      <c r="F1696" s="6">
        <v>0</v>
      </c>
      <c r="G1696" s="6">
        <v>0</v>
      </c>
      <c r="H1696" s="16" t="s">
        <v>825</v>
      </c>
      <c r="I1696" s="16" t="s">
        <v>825</v>
      </c>
      <c r="J1696" s="16" t="s">
        <v>825</v>
      </c>
      <c r="K1696" s="16" t="s">
        <v>825</v>
      </c>
      <c r="L1696" s="16" t="s">
        <v>825</v>
      </c>
      <c r="M1696" s="8">
        <f t="shared" si="26"/>
        <v>0</v>
      </c>
      <c r="N1696" t="str" cm="1">
        <f t="array" ref="N1696">IFERROR(INDEX(Water!$C$4:$C$47,MATCH(C1696,Water!$A$4:$A$47,0),), "")</f>
        <v>Ignore as captured under 'Investigations total'</v>
      </c>
    </row>
    <row r="1697" spans="1:14" s="7" customFormat="1" ht="14.25">
      <c r="A1697" s="5" t="s">
        <v>285</v>
      </c>
      <c r="B1697" s="5" t="s">
        <v>1042</v>
      </c>
      <c r="C1697" s="5" t="s">
        <v>960</v>
      </c>
      <c r="D1697" s="5" t="s">
        <v>300</v>
      </c>
      <c r="E1697" s="5" t="s">
        <v>933</v>
      </c>
      <c r="F1697" s="6">
        <v>0</v>
      </c>
      <c r="G1697" s="6">
        <v>0</v>
      </c>
      <c r="H1697" s="16" t="s">
        <v>825</v>
      </c>
      <c r="I1697" s="16" t="s">
        <v>825</v>
      </c>
      <c r="J1697" s="16" t="s">
        <v>825</v>
      </c>
      <c r="K1697" s="16" t="s">
        <v>825</v>
      </c>
      <c r="L1697" s="16" t="s">
        <v>825</v>
      </c>
      <c r="M1697" s="8">
        <f t="shared" si="26"/>
        <v>0</v>
      </c>
      <c r="N1697" t="str" cm="1">
        <f t="array" ref="N1697">IFERROR(INDEX(Water!$C$4:$C$47,MATCH(C1697,Water!$A$4:$A$47,0),), "")</f>
        <v>Investigations (water)</v>
      </c>
    </row>
    <row r="1698" spans="1:14" s="7" customFormat="1" ht="14.25">
      <c r="A1698" s="5" t="s">
        <v>285</v>
      </c>
      <c r="B1698" s="5" t="s">
        <v>1043</v>
      </c>
      <c r="C1698" s="5" t="s">
        <v>962</v>
      </c>
      <c r="D1698" s="5" t="s">
        <v>300</v>
      </c>
      <c r="E1698" s="5" t="s">
        <v>933</v>
      </c>
      <c r="F1698" s="6">
        <v>0</v>
      </c>
      <c r="G1698" s="6">
        <v>0</v>
      </c>
      <c r="H1698" s="16" t="s">
        <v>825</v>
      </c>
      <c r="I1698" s="16" t="s">
        <v>825</v>
      </c>
      <c r="J1698" s="16" t="s">
        <v>825</v>
      </c>
      <c r="K1698" s="16" t="s">
        <v>825</v>
      </c>
      <c r="L1698" s="16" t="s">
        <v>825</v>
      </c>
      <c r="M1698" s="8">
        <f t="shared" si="26"/>
        <v>0</v>
      </c>
      <c r="N1698" t="str" cm="1">
        <f t="array" ref="N1698">IFERROR(INDEX(Water!$C$4:$C$47,MATCH(C1698,Water!$A$4:$A$47,0),), "")</f>
        <v/>
      </c>
    </row>
    <row r="1699" spans="1:14" s="7" customFormat="1" ht="14.25">
      <c r="A1699" s="5" t="s">
        <v>285</v>
      </c>
      <c r="B1699" s="5" t="s">
        <v>1044</v>
      </c>
      <c r="C1699" s="5" t="s">
        <v>964</v>
      </c>
      <c r="D1699" s="5" t="s">
        <v>300</v>
      </c>
      <c r="E1699" s="5" t="s">
        <v>933</v>
      </c>
      <c r="F1699" s="6">
        <v>0</v>
      </c>
      <c r="G1699" s="6">
        <v>0</v>
      </c>
      <c r="H1699" s="16" t="s">
        <v>825</v>
      </c>
      <c r="I1699" s="16" t="s">
        <v>825</v>
      </c>
      <c r="J1699" s="16" t="s">
        <v>825</v>
      </c>
      <c r="K1699" s="16" t="s">
        <v>825</v>
      </c>
      <c r="L1699" s="16" t="s">
        <v>825</v>
      </c>
      <c r="M1699" s="8">
        <f t="shared" si="26"/>
        <v>0</v>
      </c>
      <c r="N1699" t="str" cm="1">
        <f t="array" ref="N1699">IFERROR(INDEX(Water!$C$4:$C$47,MATCH(C1699,Water!$A$4:$A$47,0),), "")</f>
        <v>Supply-side improvements delivering benefits in 2020-2025 (water)</v>
      </c>
    </row>
    <row r="1700" spans="1:14" s="7" customFormat="1" ht="14.25">
      <c r="A1700" s="5" t="s">
        <v>285</v>
      </c>
      <c r="B1700" s="5" t="s">
        <v>1045</v>
      </c>
      <c r="C1700" s="5" t="s">
        <v>966</v>
      </c>
      <c r="D1700" s="5" t="s">
        <v>300</v>
      </c>
      <c r="E1700" s="5" t="s">
        <v>933</v>
      </c>
      <c r="F1700" s="6">
        <v>0</v>
      </c>
      <c r="G1700" s="6">
        <v>0</v>
      </c>
      <c r="H1700" s="6" t="s">
        <v>825</v>
      </c>
      <c r="I1700" s="6" t="s">
        <v>825</v>
      </c>
      <c r="J1700" s="6" t="s">
        <v>825</v>
      </c>
      <c r="K1700" s="6" t="s">
        <v>825</v>
      </c>
      <c r="L1700" s="6" t="s">
        <v>825</v>
      </c>
      <c r="M1700" s="8">
        <f t="shared" si="26"/>
        <v>0</v>
      </c>
      <c r="N1700" t="str" cm="1">
        <f t="array" ref="N1700">IFERROR(INDEX(Water!$C$4:$C$47,MATCH(C1700,Water!$A$4:$A$47,0),), "")</f>
        <v>Demand-side improvements delivering benefits in 2020-2025 (excl leakage and metering) (water)</v>
      </c>
    </row>
    <row r="1701" spans="1:14" s="7" customFormat="1" ht="14.25">
      <c r="A1701" s="5" t="s">
        <v>285</v>
      </c>
      <c r="B1701" s="5" t="s">
        <v>1046</v>
      </c>
      <c r="C1701" s="5" t="s">
        <v>968</v>
      </c>
      <c r="D1701" s="5" t="s">
        <v>300</v>
      </c>
      <c r="E1701" s="5" t="s">
        <v>933</v>
      </c>
      <c r="F1701" s="6">
        <v>0</v>
      </c>
      <c r="G1701" s="6">
        <v>0</v>
      </c>
      <c r="H1701" s="6" t="s">
        <v>825</v>
      </c>
      <c r="I1701" s="6" t="s">
        <v>825</v>
      </c>
      <c r="J1701" s="6" t="s">
        <v>825</v>
      </c>
      <c r="K1701" s="6" t="s">
        <v>825</v>
      </c>
      <c r="L1701" s="6" t="s">
        <v>825</v>
      </c>
      <c r="M1701" s="8">
        <f t="shared" si="26"/>
        <v>0</v>
      </c>
      <c r="N1701" t="str" cm="1">
        <f t="array" ref="N1701">IFERROR(INDEX(Water!$C$4:$C$47,MATCH(C1701,Water!$A$4:$A$47,0),), "")</f>
        <v>Leakage improvements delivering benefits in 2020-2025 (water)</v>
      </c>
    </row>
    <row r="1702" spans="1:14" s="7" customFormat="1" ht="14.25">
      <c r="A1702" s="5" t="s">
        <v>285</v>
      </c>
      <c r="B1702" s="5" t="s">
        <v>1047</v>
      </c>
      <c r="C1702" s="5" t="s">
        <v>970</v>
      </c>
      <c r="D1702" s="5" t="s">
        <v>300</v>
      </c>
      <c r="E1702" s="5" t="s">
        <v>933</v>
      </c>
      <c r="F1702" s="6">
        <v>0</v>
      </c>
      <c r="G1702" s="6">
        <v>0</v>
      </c>
      <c r="H1702" s="6" t="s">
        <v>825</v>
      </c>
      <c r="I1702" s="6" t="s">
        <v>825</v>
      </c>
      <c r="J1702" s="6" t="s">
        <v>825</v>
      </c>
      <c r="K1702" s="6" t="s">
        <v>825</v>
      </c>
      <c r="L1702" s="6" t="s">
        <v>825</v>
      </c>
      <c r="M1702" s="8">
        <f t="shared" si="26"/>
        <v>0</v>
      </c>
      <c r="N1702" t="str" cm="1">
        <f t="array" ref="N1702">IFERROR(INDEX(Water!$C$4:$C$47,MATCH(C1702,Water!$A$4:$A$47,0),), "")</f>
        <v>Internal interconnectors delivering benefits in 2020-2025 (water)</v>
      </c>
    </row>
    <row r="1703" spans="1:14" s="7" customFormat="1" ht="14.25">
      <c r="A1703" s="5" t="s">
        <v>285</v>
      </c>
      <c r="B1703" s="5" t="s">
        <v>1048</v>
      </c>
      <c r="C1703" s="5" t="s">
        <v>972</v>
      </c>
      <c r="D1703" s="5" t="s">
        <v>300</v>
      </c>
      <c r="E1703" s="5" t="s">
        <v>933</v>
      </c>
      <c r="F1703" s="6">
        <v>0</v>
      </c>
      <c r="G1703" s="6">
        <v>0.17</v>
      </c>
      <c r="H1703" s="6" t="s">
        <v>825</v>
      </c>
      <c r="I1703" s="6" t="s">
        <v>825</v>
      </c>
      <c r="J1703" s="6" t="s">
        <v>825</v>
      </c>
      <c r="K1703" s="6" t="s">
        <v>825</v>
      </c>
      <c r="L1703" s="6" t="s">
        <v>825</v>
      </c>
      <c r="M1703" s="8">
        <f t="shared" si="26"/>
        <v>0.17</v>
      </c>
      <c r="N1703" t="str" cm="1">
        <f t="array" ref="N1703">IFERROR(INDEX(Water!$C$4:$C$47,MATCH(C1703,Water!$A$4:$A$47,0),), "")</f>
        <v>Supply demand balance improvements delivering benefits starting from 2026 (water)</v>
      </c>
    </row>
    <row r="1704" spans="1:14" s="7" customFormat="1" ht="14.25">
      <c r="A1704" s="5" t="s">
        <v>285</v>
      </c>
      <c r="B1704" s="5" t="s">
        <v>1049</v>
      </c>
      <c r="C1704" s="5" t="s">
        <v>976</v>
      </c>
      <c r="D1704" s="5" t="s">
        <v>300</v>
      </c>
      <c r="E1704" s="5" t="s">
        <v>933</v>
      </c>
      <c r="F1704" s="6">
        <v>0</v>
      </c>
      <c r="G1704" s="6">
        <v>0.17</v>
      </c>
      <c r="H1704" s="6" t="s">
        <v>825</v>
      </c>
      <c r="I1704" s="6" t="s">
        <v>825</v>
      </c>
      <c r="J1704" s="6" t="s">
        <v>825</v>
      </c>
      <c r="K1704" s="6" t="s">
        <v>825</v>
      </c>
      <c r="L1704" s="6" t="s">
        <v>825</v>
      </c>
      <c r="M1704" s="8">
        <f t="shared" si="26"/>
        <v>0.17</v>
      </c>
      <c r="N1704" t="str" cm="1">
        <f t="array" ref="N1704">IFERROR(INDEX(Water!$C$4:$C$47,MATCH(C1704,Water!$A$4:$A$47,0),), "")</f>
        <v/>
      </c>
    </row>
    <row r="1705" spans="1:14" s="7" customFormat="1" ht="14.25">
      <c r="A1705" s="5" t="s">
        <v>285</v>
      </c>
      <c r="B1705" s="5" t="s">
        <v>1050</v>
      </c>
      <c r="C1705" s="5" t="s">
        <v>978</v>
      </c>
      <c r="D1705" s="5" t="s">
        <v>300</v>
      </c>
      <c r="E1705" s="5" t="s">
        <v>933</v>
      </c>
      <c r="F1705" s="6">
        <v>0</v>
      </c>
      <c r="G1705" s="6">
        <v>0</v>
      </c>
      <c r="H1705" s="6" t="s">
        <v>825</v>
      </c>
      <c r="I1705" s="6" t="s">
        <v>825</v>
      </c>
      <c r="J1705" s="6" t="s">
        <v>825</v>
      </c>
      <c r="K1705" s="6" t="s">
        <v>825</v>
      </c>
      <c r="L1705" s="6" t="s">
        <v>825</v>
      </c>
      <c r="M1705" s="8">
        <f t="shared" si="26"/>
        <v>0</v>
      </c>
      <c r="N1705" t="str" cm="1">
        <f t="array" ref="N1705">IFERROR(INDEX(Water!$C$4:$C$47,MATCH(C1705,Water!$A$4:$A$47,0),), "")</f>
        <v>Ignore as captured under 'Total metering expenditure'</v>
      </c>
    </row>
    <row r="1706" spans="1:14" s="7" customFormat="1" ht="14.25">
      <c r="A1706" s="5" t="s">
        <v>285</v>
      </c>
      <c r="B1706" s="5" t="s">
        <v>1051</v>
      </c>
      <c r="C1706" s="5" t="s">
        <v>980</v>
      </c>
      <c r="D1706" s="5" t="s">
        <v>300</v>
      </c>
      <c r="E1706" s="5" t="s">
        <v>933</v>
      </c>
      <c r="F1706" s="6">
        <v>0</v>
      </c>
      <c r="G1706" s="6">
        <v>0</v>
      </c>
      <c r="H1706" s="6" t="s">
        <v>825</v>
      </c>
      <c r="I1706" s="6" t="s">
        <v>825</v>
      </c>
      <c r="J1706" s="6" t="s">
        <v>825</v>
      </c>
      <c r="K1706" s="6" t="s">
        <v>825</v>
      </c>
      <c r="L1706" s="6" t="s">
        <v>825</v>
      </c>
      <c r="M1706" s="8">
        <f t="shared" si="26"/>
        <v>0</v>
      </c>
      <c r="N1706" t="str" cm="1">
        <f t="array" ref="N1706">IFERROR(INDEX(Water!$C$4:$C$47,MATCH(C1706,Water!$A$4:$A$47,0),), "")</f>
        <v>Ignore as captured under 'Total metering expenditure'</v>
      </c>
    </row>
    <row r="1707" spans="1:14" s="7" customFormat="1" ht="14.25">
      <c r="A1707" s="5" t="s">
        <v>285</v>
      </c>
      <c r="B1707" s="5" t="s">
        <v>1052</v>
      </c>
      <c r="C1707" s="5" t="s">
        <v>982</v>
      </c>
      <c r="D1707" s="5" t="s">
        <v>300</v>
      </c>
      <c r="E1707" s="5" t="s">
        <v>933</v>
      </c>
      <c r="F1707" s="6">
        <v>0</v>
      </c>
      <c r="G1707" s="6">
        <v>0</v>
      </c>
      <c r="H1707" s="6" t="s">
        <v>825</v>
      </c>
      <c r="I1707" s="6" t="s">
        <v>825</v>
      </c>
      <c r="J1707" s="6" t="s">
        <v>825</v>
      </c>
      <c r="K1707" s="6" t="s">
        <v>825</v>
      </c>
      <c r="L1707" s="6" t="s">
        <v>825</v>
      </c>
      <c r="M1707" s="8">
        <f t="shared" si="26"/>
        <v>0</v>
      </c>
      <c r="N1707" t="str" cm="1">
        <f t="array" ref="N1707">IFERROR(INDEX(Water!$C$4:$C$47,MATCH(C1707,Water!$A$4:$A$47,0),), "")</f>
        <v>Ignore as captured under 'Total metering expenditure'</v>
      </c>
    </row>
    <row r="1708" spans="1:14" s="7" customFormat="1" ht="14.25">
      <c r="A1708" s="5" t="s">
        <v>285</v>
      </c>
      <c r="B1708" s="5" t="s">
        <v>1053</v>
      </c>
      <c r="C1708" s="5" t="s">
        <v>984</v>
      </c>
      <c r="D1708" s="5" t="s">
        <v>300</v>
      </c>
      <c r="E1708" s="5" t="s">
        <v>933</v>
      </c>
      <c r="F1708" s="6">
        <v>0</v>
      </c>
      <c r="G1708" s="6">
        <v>0</v>
      </c>
      <c r="H1708" s="6" t="s">
        <v>825</v>
      </c>
      <c r="I1708" s="6" t="s">
        <v>825</v>
      </c>
      <c r="J1708" s="6" t="s">
        <v>825</v>
      </c>
      <c r="K1708" s="6" t="s">
        <v>825</v>
      </c>
      <c r="L1708" s="6" t="s">
        <v>825</v>
      </c>
      <c r="M1708" s="8">
        <f t="shared" si="26"/>
        <v>0</v>
      </c>
      <c r="N1708" t="str" cm="1">
        <f t="array" ref="N1708">IFERROR(INDEX(Water!$C$4:$C$47,MATCH(C1708,Water!$A$4:$A$47,0),), "")</f>
        <v>Ignore as captured under 'Total metering expenditure'</v>
      </c>
    </row>
    <row r="1709" spans="1:14" s="7" customFormat="1" ht="14.25">
      <c r="A1709" s="5" t="s">
        <v>285</v>
      </c>
      <c r="B1709" s="5" t="s">
        <v>1054</v>
      </c>
      <c r="C1709" s="5" t="s">
        <v>986</v>
      </c>
      <c r="D1709" s="5" t="s">
        <v>300</v>
      </c>
      <c r="E1709" s="5" t="s">
        <v>933</v>
      </c>
      <c r="F1709" s="6">
        <v>0</v>
      </c>
      <c r="G1709" s="6">
        <v>0</v>
      </c>
      <c r="H1709" s="6" t="s">
        <v>825</v>
      </c>
      <c r="I1709" s="6" t="s">
        <v>825</v>
      </c>
      <c r="J1709" s="6" t="s">
        <v>825</v>
      </c>
      <c r="K1709" s="6" t="s">
        <v>825</v>
      </c>
      <c r="L1709" s="6" t="s">
        <v>825</v>
      </c>
      <c r="M1709" s="8">
        <f t="shared" si="26"/>
        <v>0</v>
      </c>
      <c r="N1709" t="str" cm="1">
        <f t="array" ref="N1709">IFERROR(INDEX(Water!$C$4:$C$47,MATCH(C1709,Water!$A$4:$A$47,0),), "")</f>
        <v>Ignore as captured under 'Total metering expenditure'</v>
      </c>
    </row>
    <row r="1710" spans="1:14" s="7" customFormat="1" ht="14.25">
      <c r="A1710" s="5" t="s">
        <v>285</v>
      </c>
      <c r="B1710" s="5" t="s">
        <v>1055</v>
      </c>
      <c r="C1710" s="5" t="s">
        <v>988</v>
      </c>
      <c r="D1710" s="5" t="s">
        <v>300</v>
      </c>
      <c r="E1710" s="5" t="s">
        <v>933</v>
      </c>
      <c r="F1710" s="6">
        <v>0</v>
      </c>
      <c r="G1710" s="6">
        <v>0</v>
      </c>
      <c r="H1710" s="16" t="s">
        <v>825</v>
      </c>
      <c r="I1710" s="16" t="s">
        <v>825</v>
      </c>
      <c r="J1710" s="16" t="s">
        <v>825</v>
      </c>
      <c r="K1710" s="16" t="s">
        <v>825</v>
      </c>
      <c r="L1710" s="16" t="s">
        <v>825</v>
      </c>
      <c r="M1710" s="8">
        <f t="shared" si="26"/>
        <v>0</v>
      </c>
      <c r="N1710" t="str" cm="1">
        <f t="array" ref="N1710">IFERROR(INDEX(Water!$C$4:$C$47,MATCH(C1710,Water!$A$4:$A$47,0),), "")</f>
        <v>Ignore as captured under 'Total metering expenditure'</v>
      </c>
    </row>
    <row r="1711" spans="1:14" s="7" customFormat="1" ht="14.25">
      <c r="A1711" s="5" t="s">
        <v>285</v>
      </c>
      <c r="B1711" s="5" t="s">
        <v>1056</v>
      </c>
      <c r="C1711" s="5" t="s">
        <v>990</v>
      </c>
      <c r="D1711" s="5" t="s">
        <v>300</v>
      </c>
      <c r="E1711" s="5" t="s">
        <v>933</v>
      </c>
      <c r="F1711" s="6">
        <v>0</v>
      </c>
      <c r="G1711" s="6">
        <v>0</v>
      </c>
      <c r="H1711" s="16" t="s">
        <v>825</v>
      </c>
      <c r="I1711" s="16" t="s">
        <v>825</v>
      </c>
      <c r="J1711" s="16" t="s">
        <v>825</v>
      </c>
      <c r="K1711" s="16" t="s">
        <v>825</v>
      </c>
      <c r="L1711" s="16" t="s">
        <v>825</v>
      </c>
      <c r="M1711" s="8">
        <f t="shared" si="26"/>
        <v>0</v>
      </c>
      <c r="N1711" t="str" cm="1">
        <f t="array" ref="N1711">IFERROR(INDEX(Water!$C$4:$C$47,MATCH(C1711,Water!$A$4:$A$47,0),), "")</f>
        <v>Ignore as captured under 'Total metering expenditure'</v>
      </c>
    </row>
    <row r="1712" spans="1:14" s="7" customFormat="1" ht="14.25">
      <c r="A1712" s="5" t="s">
        <v>285</v>
      </c>
      <c r="B1712" s="5" t="s">
        <v>1057</v>
      </c>
      <c r="C1712" s="5" t="s">
        <v>992</v>
      </c>
      <c r="D1712" s="5" t="s">
        <v>300</v>
      </c>
      <c r="E1712" s="5" t="s">
        <v>933</v>
      </c>
      <c r="F1712" s="6">
        <v>0</v>
      </c>
      <c r="G1712" s="6">
        <v>0</v>
      </c>
      <c r="H1712" s="16" t="s">
        <v>825</v>
      </c>
      <c r="I1712" s="16" t="s">
        <v>825</v>
      </c>
      <c r="J1712" s="16" t="s">
        <v>825</v>
      </c>
      <c r="K1712" s="16" t="s">
        <v>825</v>
      </c>
      <c r="L1712" s="16" t="s">
        <v>825</v>
      </c>
      <c r="M1712" s="8">
        <f t="shared" si="26"/>
        <v>0</v>
      </c>
      <c r="N1712" t="str" cm="1">
        <f t="array" ref="N1712">IFERROR(INDEX(Water!$C$4:$C$47,MATCH(C1712,Water!$A$4:$A$47,0),), "")</f>
        <v>Ignore as captured under 'Total metering expenditure'</v>
      </c>
    </row>
    <row r="1713" spans="1:14" s="7" customFormat="1" ht="14.25">
      <c r="A1713" s="5" t="s">
        <v>285</v>
      </c>
      <c r="B1713" s="5" t="s">
        <v>1058</v>
      </c>
      <c r="C1713" s="5" t="s">
        <v>994</v>
      </c>
      <c r="D1713" s="5" t="s">
        <v>300</v>
      </c>
      <c r="E1713" s="5" t="s">
        <v>933</v>
      </c>
      <c r="F1713" s="6">
        <v>0</v>
      </c>
      <c r="G1713" s="6">
        <v>0</v>
      </c>
      <c r="H1713" s="16" t="s">
        <v>825</v>
      </c>
      <c r="I1713" s="16" t="s">
        <v>825</v>
      </c>
      <c r="J1713" s="16" t="s">
        <v>825</v>
      </c>
      <c r="K1713" s="16" t="s">
        <v>825</v>
      </c>
      <c r="L1713" s="16" t="s">
        <v>825</v>
      </c>
      <c r="M1713" s="8">
        <f t="shared" si="26"/>
        <v>0</v>
      </c>
      <c r="N1713" t="str" cm="1">
        <f t="array" ref="N1713">IFERROR(INDEX(Water!$C$4:$C$47,MATCH(C1713,Water!$A$4:$A$47,0),), "")</f>
        <v>Ignore as captured under 'Total metering expenditure'</v>
      </c>
    </row>
    <row r="1714" spans="1:14" s="7" customFormat="1" ht="14.25">
      <c r="A1714" s="5" t="s">
        <v>285</v>
      </c>
      <c r="B1714" s="5" t="s">
        <v>1059</v>
      </c>
      <c r="C1714" s="5" t="s">
        <v>996</v>
      </c>
      <c r="D1714" s="5" t="s">
        <v>300</v>
      </c>
      <c r="E1714" s="5" t="s">
        <v>933</v>
      </c>
      <c r="F1714" s="6">
        <v>0</v>
      </c>
      <c r="G1714" s="6">
        <v>0</v>
      </c>
      <c r="H1714" s="16" t="s">
        <v>825</v>
      </c>
      <c r="I1714" s="16" t="s">
        <v>825</v>
      </c>
      <c r="J1714" s="16" t="s">
        <v>825</v>
      </c>
      <c r="K1714" s="16" t="s">
        <v>825</v>
      </c>
      <c r="L1714" s="16" t="s">
        <v>825</v>
      </c>
      <c r="M1714" s="8">
        <f t="shared" si="26"/>
        <v>0</v>
      </c>
      <c r="N1714" t="str" cm="1">
        <f t="array" ref="N1714">IFERROR(INDEX(Water!$C$4:$C$47,MATCH(C1714,Water!$A$4:$A$47,0),), "")</f>
        <v>Ignore as captured under 'Total metering expenditure'</v>
      </c>
    </row>
    <row r="1715" spans="1:14" s="7" customFormat="1" ht="14.25">
      <c r="A1715" s="5" t="s">
        <v>285</v>
      </c>
      <c r="B1715" s="5" t="s">
        <v>1060</v>
      </c>
      <c r="C1715" s="5" t="s">
        <v>998</v>
      </c>
      <c r="D1715" s="5" t="s">
        <v>300</v>
      </c>
      <c r="E1715" s="5" t="s">
        <v>933</v>
      </c>
      <c r="F1715" s="6">
        <v>0</v>
      </c>
      <c r="G1715" s="6">
        <v>0</v>
      </c>
      <c r="H1715" s="16" t="s">
        <v>825</v>
      </c>
      <c r="I1715" s="16" t="s">
        <v>825</v>
      </c>
      <c r="J1715" s="16" t="s">
        <v>825</v>
      </c>
      <c r="K1715" s="16" t="s">
        <v>825</v>
      </c>
      <c r="L1715" s="16" t="s">
        <v>825</v>
      </c>
      <c r="M1715" s="8">
        <f t="shared" si="26"/>
        <v>0</v>
      </c>
      <c r="N1715" t="str" cm="1">
        <f t="array" ref="N1715">IFERROR(INDEX(Water!$C$4:$C$47,MATCH(C1715,Water!$A$4:$A$47,0),), "")</f>
        <v>Total metering expenditure  (water)</v>
      </c>
    </row>
    <row r="1716" spans="1:14" s="7" customFormat="1" ht="14.25">
      <c r="A1716" s="5" t="s">
        <v>285</v>
      </c>
      <c r="B1716" s="5" t="s">
        <v>1061</v>
      </c>
      <c r="C1716" s="5" t="s">
        <v>1000</v>
      </c>
      <c r="D1716" s="5" t="s">
        <v>300</v>
      </c>
      <c r="E1716" s="5" t="s">
        <v>933</v>
      </c>
      <c r="F1716" s="6">
        <v>0</v>
      </c>
      <c r="G1716" s="6">
        <v>0</v>
      </c>
      <c r="H1716" s="16" t="s">
        <v>825</v>
      </c>
      <c r="I1716" s="16" t="s">
        <v>825</v>
      </c>
      <c r="J1716" s="16" t="s">
        <v>825</v>
      </c>
      <c r="K1716" s="16" t="s">
        <v>825</v>
      </c>
      <c r="L1716" s="16" t="s">
        <v>825</v>
      </c>
      <c r="M1716" s="8">
        <f t="shared" si="26"/>
        <v>0</v>
      </c>
      <c r="N1716" t="str" cm="1">
        <f t="array" ref="N1716">IFERROR(INDEX(Water!$C$4:$C$47,MATCH(C1716,Water!$A$4:$A$47,0),), "")</f>
        <v>Improvments to taste, odour and colour (water)</v>
      </c>
    </row>
    <row r="1717" spans="1:14" s="7" customFormat="1" ht="14.25">
      <c r="A1717" s="5" t="s">
        <v>285</v>
      </c>
      <c r="B1717" s="5" t="s">
        <v>1062</v>
      </c>
      <c r="C1717" s="5" t="s">
        <v>1002</v>
      </c>
      <c r="D1717" s="5" t="s">
        <v>300</v>
      </c>
      <c r="E1717" s="5" t="s">
        <v>933</v>
      </c>
      <c r="F1717" s="6">
        <v>0</v>
      </c>
      <c r="G1717" s="6">
        <v>0</v>
      </c>
      <c r="H1717" s="16" t="s">
        <v>825</v>
      </c>
      <c r="I1717" s="16" t="s">
        <v>825</v>
      </c>
      <c r="J1717" s="16" t="s">
        <v>825</v>
      </c>
      <c r="K1717" s="16" t="s">
        <v>825</v>
      </c>
      <c r="L1717" s="16" t="s">
        <v>825</v>
      </c>
      <c r="M1717" s="8">
        <f t="shared" si="26"/>
        <v>0</v>
      </c>
      <c r="N1717" t="str" cm="1">
        <f t="array" ref="N1717">IFERROR(INDEX(Water!$C$4:$C$47,MATCH(C1717,Water!$A$4:$A$47,0),), "")</f>
        <v>Improvments to taste, odour and colour (water)</v>
      </c>
    </row>
    <row r="1718" spans="1:14" s="7" customFormat="1" ht="14.25">
      <c r="A1718" s="5" t="s">
        <v>285</v>
      </c>
      <c r="B1718" s="5" t="s">
        <v>1063</v>
      </c>
      <c r="C1718" s="5" t="s">
        <v>1004</v>
      </c>
      <c r="D1718" s="5" t="s">
        <v>300</v>
      </c>
      <c r="E1718" s="5" t="s">
        <v>933</v>
      </c>
      <c r="F1718" s="6">
        <v>0</v>
      </c>
      <c r="G1718" s="6">
        <v>0</v>
      </c>
      <c r="H1718" s="16" t="s">
        <v>825</v>
      </c>
      <c r="I1718" s="16" t="s">
        <v>825</v>
      </c>
      <c r="J1718" s="16" t="s">
        <v>825</v>
      </c>
      <c r="K1718" s="16" t="s">
        <v>825</v>
      </c>
      <c r="L1718" s="16" t="s">
        <v>825</v>
      </c>
      <c r="M1718" s="8">
        <f t="shared" si="26"/>
        <v>0</v>
      </c>
      <c r="N1718" t="str" cm="1">
        <f t="array" ref="N1718">IFERROR(INDEX(Water!$C$4:$C$47,MATCH(C1718,Water!$A$4:$A$47,0),), "")</f>
        <v>Addressing raw water deterioration (total) (water)</v>
      </c>
    </row>
    <row r="1719" spans="1:14" s="7" customFormat="1" ht="14.25">
      <c r="A1719" s="5" t="s">
        <v>285</v>
      </c>
      <c r="B1719" s="5" t="s">
        <v>1064</v>
      </c>
      <c r="C1719" s="5" t="s">
        <v>1006</v>
      </c>
      <c r="D1719" s="5" t="s">
        <v>300</v>
      </c>
      <c r="E1719" s="5" t="s">
        <v>933</v>
      </c>
      <c r="F1719" s="6">
        <v>0</v>
      </c>
      <c r="G1719" s="6">
        <v>0</v>
      </c>
      <c r="H1719" s="16" t="s">
        <v>825</v>
      </c>
      <c r="I1719" s="16" t="s">
        <v>825</v>
      </c>
      <c r="J1719" s="16" t="s">
        <v>825</v>
      </c>
      <c r="K1719" s="16" t="s">
        <v>825</v>
      </c>
      <c r="L1719" s="16" t="s">
        <v>825</v>
      </c>
      <c r="M1719" s="8">
        <f t="shared" si="26"/>
        <v>0</v>
      </c>
      <c r="N1719" t="str" cm="1">
        <f t="array" ref="N1719">IFERROR(INDEX(Water!$C$4:$C$47,MATCH(C1719,Water!$A$4:$A$47,0),), "")</f>
        <v>Addressing raw water deterioration (total) (water)</v>
      </c>
    </row>
    <row r="1720" spans="1:14" s="7" customFormat="1" ht="14.25">
      <c r="A1720" s="5" t="s">
        <v>285</v>
      </c>
      <c r="B1720" s="5" t="s">
        <v>1065</v>
      </c>
      <c r="C1720" s="5" t="s">
        <v>1008</v>
      </c>
      <c r="D1720" s="5" t="s">
        <v>300</v>
      </c>
      <c r="E1720" s="5" t="s">
        <v>933</v>
      </c>
      <c r="F1720" s="6">
        <v>0</v>
      </c>
      <c r="G1720" s="6">
        <v>0</v>
      </c>
      <c r="H1720" s="6" t="s">
        <v>825</v>
      </c>
      <c r="I1720" s="6" t="s">
        <v>825</v>
      </c>
      <c r="J1720" s="6" t="s">
        <v>825</v>
      </c>
      <c r="K1720" s="6" t="s">
        <v>825</v>
      </c>
      <c r="L1720" s="6" t="s">
        <v>825</v>
      </c>
      <c r="M1720" s="8">
        <f t="shared" si="26"/>
        <v>0</v>
      </c>
      <c r="N1720" t="str" cm="1">
        <f t="array" ref="N1720">IFERROR(INDEX(Water!$C$4:$C$47,MATCH(C1720,Water!$A$4:$A$47,0),), "")</f>
        <v>Meeting lead standards (Total) (water)</v>
      </c>
    </row>
    <row r="1721" spans="1:14" s="7" customFormat="1" ht="14.25">
      <c r="A1721" s="5" t="s">
        <v>285</v>
      </c>
      <c r="B1721" s="5" t="s">
        <v>1066</v>
      </c>
      <c r="C1721" s="5" t="s">
        <v>1067</v>
      </c>
      <c r="D1721" s="5" t="s">
        <v>300</v>
      </c>
      <c r="E1721" s="5" t="s">
        <v>933</v>
      </c>
      <c r="F1721" s="6">
        <v>0</v>
      </c>
      <c r="G1721" s="6">
        <v>0</v>
      </c>
      <c r="H1721" s="6" t="s">
        <v>825</v>
      </c>
      <c r="I1721" s="6" t="s">
        <v>825</v>
      </c>
      <c r="J1721" s="6" t="s">
        <v>825</v>
      </c>
      <c r="K1721" s="6" t="s">
        <v>825</v>
      </c>
      <c r="L1721" s="6" t="s">
        <v>825</v>
      </c>
      <c r="M1721" s="8">
        <f t="shared" ref="M1721:M1784" si="27">SUM(G1721)</f>
        <v>0</v>
      </c>
      <c r="N1721" t="str" cm="1">
        <f t="array" ref="N1721">IFERROR(INDEX(Water!$C$4:$C$47,MATCH(C1721,Water!$A$4:$A$47,0),), "")</f>
        <v/>
      </c>
    </row>
    <row r="1722" spans="1:14" s="7" customFormat="1" ht="14.25">
      <c r="A1722" s="5" t="s">
        <v>285</v>
      </c>
      <c r="B1722" s="5" t="s">
        <v>1068</v>
      </c>
      <c r="C1722" s="5" t="s">
        <v>1012</v>
      </c>
      <c r="D1722" s="5" t="s">
        <v>300</v>
      </c>
      <c r="E1722" s="5" t="s">
        <v>933</v>
      </c>
      <c r="F1722" s="6">
        <v>0</v>
      </c>
      <c r="G1722" s="6">
        <v>0</v>
      </c>
      <c r="H1722" s="6" t="s">
        <v>825</v>
      </c>
      <c r="I1722" s="6" t="s">
        <v>825</v>
      </c>
      <c r="J1722" s="6" t="s">
        <v>825</v>
      </c>
      <c r="K1722" s="6" t="s">
        <v>825</v>
      </c>
      <c r="L1722" s="6" t="s">
        <v>825</v>
      </c>
      <c r="M1722" s="8">
        <f t="shared" si="27"/>
        <v>0</v>
      </c>
      <c r="N1722" t="str" cm="1">
        <f t="array" ref="N1722">IFERROR(INDEX(Water!$C$4:$C$47,MATCH(C1722,Water!$A$4:$A$47,0),), "")</f>
        <v>Meeting lead standards (Total) (water)</v>
      </c>
    </row>
    <row r="1723" spans="1:14" s="7" customFormat="1" ht="14.25">
      <c r="A1723" s="5" t="s">
        <v>285</v>
      </c>
      <c r="B1723" s="5" t="s">
        <v>1069</v>
      </c>
      <c r="C1723" s="5" t="s">
        <v>1014</v>
      </c>
      <c r="D1723" s="5" t="s">
        <v>300</v>
      </c>
      <c r="E1723" s="5" t="s">
        <v>933</v>
      </c>
      <c r="F1723" s="6">
        <v>0</v>
      </c>
      <c r="G1723" s="6">
        <v>0</v>
      </c>
      <c r="H1723" s="6" t="s">
        <v>825</v>
      </c>
      <c r="I1723" s="6" t="s">
        <v>825</v>
      </c>
      <c r="J1723" s="6" t="s">
        <v>825</v>
      </c>
      <c r="K1723" s="6" t="s">
        <v>825</v>
      </c>
      <c r="L1723" s="6" t="s">
        <v>825</v>
      </c>
      <c r="M1723" s="8">
        <f t="shared" si="27"/>
        <v>0</v>
      </c>
      <c r="N1723" t="str" cm="1">
        <f t="array" ref="N1723">IFERROR(INDEX(Water!$C$4:$C$47,MATCH(C1723,Water!$A$4:$A$47,0),), "")</f>
        <v>Meeting lead standards (Total) (water)</v>
      </c>
    </row>
    <row r="1724" spans="1:14" s="7" customFormat="1" ht="14.25">
      <c r="A1724" s="5" t="s">
        <v>285</v>
      </c>
      <c r="B1724" s="5" t="s">
        <v>1070</v>
      </c>
      <c r="C1724" s="5" t="s">
        <v>1016</v>
      </c>
      <c r="D1724" s="5" t="s">
        <v>300</v>
      </c>
      <c r="E1724" s="5" t="s">
        <v>933</v>
      </c>
      <c r="F1724" s="6">
        <v>0</v>
      </c>
      <c r="G1724" s="6">
        <v>0</v>
      </c>
      <c r="H1724" s="6" t="s">
        <v>825</v>
      </c>
      <c r="I1724" s="6" t="s">
        <v>825</v>
      </c>
      <c r="J1724" s="6" t="s">
        <v>825</v>
      </c>
      <c r="K1724" s="6" t="s">
        <v>825</v>
      </c>
      <c r="L1724" s="6" t="s">
        <v>825</v>
      </c>
      <c r="M1724" s="8">
        <f t="shared" si="27"/>
        <v>0</v>
      </c>
      <c r="N1724" t="str" cm="1">
        <f t="array" ref="N1724">IFERROR(INDEX(Water!$C$4:$C$47,MATCH(C1724,Water!$A$4:$A$47,0),), "")</f>
        <v>Meeting lead standards (Total) (water)</v>
      </c>
    </row>
    <row r="1725" spans="1:14" s="7" customFormat="1" ht="14.25">
      <c r="A1725" s="5" t="s">
        <v>285</v>
      </c>
      <c r="B1725" s="5" t="s">
        <v>1071</v>
      </c>
      <c r="C1725" s="5" t="s">
        <v>1018</v>
      </c>
      <c r="D1725" s="5" t="s">
        <v>300</v>
      </c>
      <c r="E1725" s="5" t="s">
        <v>933</v>
      </c>
      <c r="F1725" s="6">
        <v>0</v>
      </c>
      <c r="G1725" s="6">
        <v>0</v>
      </c>
      <c r="H1725" s="6" t="s">
        <v>825</v>
      </c>
      <c r="I1725" s="6" t="s">
        <v>825</v>
      </c>
      <c r="J1725" s="6" t="s">
        <v>825</v>
      </c>
      <c r="K1725" s="6" t="s">
        <v>825</v>
      </c>
      <c r="L1725" s="6" t="s">
        <v>825</v>
      </c>
      <c r="M1725" s="8">
        <f t="shared" si="27"/>
        <v>0</v>
      </c>
      <c r="N1725" t="str" cm="1">
        <f t="array" ref="N1725">IFERROR(INDEX(Water!$C$4:$C$47,MATCH(C1725,Water!$A$4:$A$47,0),), "")</f>
        <v>Enhancing resilience to low probability high consequence events (water)</v>
      </c>
    </row>
    <row r="1726" spans="1:14" s="7" customFormat="1" ht="14.25">
      <c r="A1726" s="5" t="s">
        <v>285</v>
      </c>
      <c r="B1726" s="5" t="s">
        <v>1072</v>
      </c>
      <c r="C1726" s="5" t="s">
        <v>1020</v>
      </c>
      <c r="D1726" s="5" t="s">
        <v>300</v>
      </c>
      <c r="E1726" s="5" t="s">
        <v>933</v>
      </c>
      <c r="F1726" s="6">
        <v>0</v>
      </c>
      <c r="G1726" s="6">
        <v>0</v>
      </c>
      <c r="H1726" s="6" t="s">
        <v>825</v>
      </c>
      <c r="I1726" s="6" t="s">
        <v>825</v>
      </c>
      <c r="J1726" s="6" t="s">
        <v>825</v>
      </c>
      <c r="K1726" s="6" t="s">
        <v>825</v>
      </c>
      <c r="L1726" s="6" t="s">
        <v>825</v>
      </c>
      <c r="M1726" s="8">
        <f t="shared" si="27"/>
        <v>0</v>
      </c>
      <c r="N1726" t="str" cm="1">
        <f t="array" ref="N1726">IFERROR(INDEX(Water!$C$4:$C$47,MATCH(C1726,Water!$A$4:$A$47,0),), "")</f>
        <v>Security - SEMD (water)</v>
      </c>
    </row>
    <row r="1727" spans="1:14" s="7" customFormat="1" ht="14.25">
      <c r="A1727" s="5" t="s">
        <v>285</v>
      </c>
      <c r="B1727" s="5" t="s">
        <v>1073</v>
      </c>
      <c r="C1727" s="5" t="s">
        <v>1022</v>
      </c>
      <c r="D1727" s="5" t="s">
        <v>300</v>
      </c>
      <c r="E1727" s="5" t="s">
        <v>933</v>
      </c>
      <c r="F1727" s="6">
        <v>0</v>
      </c>
      <c r="G1727" s="6">
        <v>0</v>
      </c>
      <c r="H1727" s="6" t="s">
        <v>825</v>
      </c>
      <c r="I1727" s="6" t="s">
        <v>825</v>
      </c>
      <c r="J1727" s="6" t="s">
        <v>825</v>
      </c>
      <c r="K1727" s="6" t="s">
        <v>825</v>
      </c>
      <c r="L1727" s="6" t="s">
        <v>825</v>
      </c>
      <c r="M1727" s="8">
        <f t="shared" si="27"/>
        <v>0</v>
      </c>
      <c r="N1727" t="str" cm="1">
        <f t="array" ref="N1727">IFERROR(INDEX(Water!$C$4:$C$47,MATCH(C1727,Water!$A$4:$A$47,0),), "")</f>
        <v>Security - Non-SEMD (water)</v>
      </c>
    </row>
    <row r="1728" spans="1:14" s="7" customFormat="1" ht="14.25">
      <c r="A1728" s="5" t="s">
        <v>285</v>
      </c>
      <c r="B1728" s="5" t="s">
        <v>1074</v>
      </c>
      <c r="C1728" s="5" t="s">
        <v>1024</v>
      </c>
      <c r="D1728" s="5" t="s">
        <v>300</v>
      </c>
      <c r="E1728" s="5" t="s">
        <v>933</v>
      </c>
      <c r="F1728" s="6">
        <v>0</v>
      </c>
      <c r="G1728" s="6">
        <v>0</v>
      </c>
      <c r="H1728" s="6" t="s">
        <v>825</v>
      </c>
      <c r="I1728" s="6" t="s">
        <v>825</v>
      </c>
      <c r="J1728" s="6" t="s">
        <v>825</v>
      </c>
      <c r="K1728" s="6" t="s">
        <v>825</v>
      </c>
      <c r="L1728" s="6" t="s">
        <v>825</v>
      </c>
      <c r="M1728" s="8">
        <f t="shared" si="27"/>
        <v>0</v>
      </c>
      <c r="N1728" t="str" cm="1">
        <f t="array" ref="N1728">IFERROR(INDEX(Water!$C$4:$C$47,MATCH(C1728,Water!$A$4:$A$47,0),), "")</f>
        <v>N/A</v>
      </c>
    </row>
    <row r="1729" spans="1:14" s="7" customFormat="1" ht="14.25">
      <c r="A1729" s="5" t="s">
        <v>285</v>
      </c>
      <c r="B1729" s="5" t="s">
        <v>1075</v>
      </c>
      <c r="C1729" s="5" t="s">
        <v>1076</v>
      </c>
      <c r="D1729" s="5" t="s">
        <v>300</v>
      </c>
      <c r="E1729" s="5" t="s">
        <v>933</v>
      </c>
      <c r="F1729" s="6">
        <v>0</v>
      </c>
      <c r="G1729" s="6">
        <v>0</v>
      </c>
      <c r="H1729" s="6" t="s">
        <v>825</v>
      </c>
      <c r="I1729" s="6" t="s">
        <v>825</v>
      </c>
      <c r="J1729" s="6" t="s">
        <v>825</v>
      </c>
      <c r="K1729" s="6" t="s">
        <v>825</v>
      </c>
      <c r="L1729" s="6" t="s">
        <v>825</v>
      </c>
      <c r="M1729" s="8">
        <f t="shared" si="27"/>
        <v>0</v>
      </c>
      <c r="N1729" t="str" cm="1">
        <f t="array" ref="N1729">IFERROR(INDEX(Water!$C$4:$C$47,MATCH(C1729,Water!$A$4:$A$47,0),), "")</f>
        <v/>
      </c>
    </row>
    <row r="1730" spans="1:14" s="7" customFormat="1" ht="14.25">
      <c r="A1730" s="5" t="s">
        <v>285</v>
      </c>
      <c r="B1730" s="5" t="s">
        <v>1077</v>
      </c>
      <c r="C1730" s="5" t="s">
        <v>1078</v>
      </c>
      <c r="D1730" s="5" t="s">
        <v>300</v>
      </c>
      <c r="E1730" s="5" t="s">
        <v>933</v>
      </c>
      <c r="F1730" s="6">
        <v>0</v>
      </c>
      <c r="G1730" s="6">
        <v>0</v>
      </c>
      <c r="H1730" s="16" t="s">
        <v>825</v>
      </c>
      <c r="I1730" s="16" t="s">
        <v>825</v>
      </c>
      <c r="J1730" s="16" t="s">
        <v>825</v>
      </c>
      <c r="K1730" s="16" t="s">
        <v>825</v>
      </c>
      <c r="L1730" s="16" t="s">
        <v>825</v>
      </c>
      <c r="M1730" s="8">
        <f t="shared" si="27"/>
        <v>0</v>
      </c>
      <c r="N1730" t="str" cm="1">
        <f t="array" ref="N1730">IFERROR(INDEX(Water!$C$4:$C$47,MATCH(C1730,Water!$A$4:$A$47,0),), "")</f>
        <v/>
      </c>
    </row>
    <row r="1731" spans="1:14" s="7" customFormat="1" ht="14.25">
      <c r="A1731" s="5" t="s">
        <v>285</v>
      </c>
      <c r="B1731" s="5" t="s">
        <v>1079</v>
      </c>
      <c r="C1731" s="5" t="s">
        <v>1080</v>
      </c>
      <c r="D1731" s="5" t="s">
        <v>300</v>
      </c>
      <c r="E1731" s="5" t="s">
        <v>933</v>
      </c>
      <c r="F1731" s="6">
        <v>0</v>
      </c>
      <c r="G1731" s="6">
        <v>0</v>
      </c>
      <c r="H1731" s="16" t="s">
        <v>825</v>
      </c>
      <c r="I1731" s="16" t="s">
        <v>825</v>
      </c>
      <c r="J1731" s="16" t="s">
        <v>825</v>
      </c>
      <c r="K1731" s="16" t="s">
        <v>825</v>
      </c>
      <c r="L1731" s="16" t="s">
        <v>825</v>
      </c>
      <c r="M1731" s="8">
        <f t="shared" si="27"/>
        <v>0</v>
      </c>
      <c r="N1731" t="str" cm="1">
        <f t="array" ref="N1731">IFERROR(INDEX(Water!$C$4:$C$47,MATCH(C1731,Water!$A$4:$A$47,0),), "")</f>
        <v/>
      </c>
    </row>
    <row r="1732" spans="1:14" s="7" customFormat="1" ht="14.25">
      <c r="A1732" s="5" t="s">
        <v>285</v>
      </c>
      <c r="B1732" s="5" t="s">
        <v>1081</v>
      </c>
      <c r="C1732" s="5" t="s">
        <v>1082</v>
      </c>
      <c r="D1732" s="5" t="s">
        <v>300</v>
      </c>
      <c r="E1732" s="5" t="s">
        <v>933</v>
      </c>
      <c r="F1732" s="6">
        <v>0</v>
      </c>
      <c r="G1732" s="6">
        <v>0</v>
      </c>
      <c r="H1732" s="16" t="s">
        <v>825</v>
      </c>
      <c r="I1732" s="16" t="s">
        <v>825</v>
      </c>
      <c r="J1732" s="16" t="s">
        <v>825</v>
      </c>
      <c r="K1732" s="16" t="s">
        <v>825</v>
      </c>
      <c r="L1732" s="16" t="s">
        <v>825</v>
      </c>
      <c r="M1732" s="8">
        <f t="shared" si="27"/>
        <v>0</v>
      </c>
      <c r="N1732" t="str" cm="1">
        <f t="array" ref="N1732">IFERROR(INDEX(Water!$C$4:$C$47,MATCH(C1732,Water!$A$4:$A$47,0),), "")</f>
        <v/>
      </c>
    </row>
    <row r="1733" spans="1:14" s="7" customFormat="1" ht="14.25">
      <c r="A1733" s="5" t="s">
        <v>285</v>
      </c>
      <c r="B1733" s="5" t="s">
        <v>1083</v>
      </c>
      <c r="C1733" s="5" t="s">
        <v>1084</v>
      </c>
      <c r="D1733" s="5" t="s">
        <v>300</v>
      </c>
      <c r="E1733" s="5" t="s">
        <v>933</v>
      </c>
      <c r="F1733" s="6">
        <v>0</v>
      </c>
      <c r="G1733" s="6">
        <v>0</v>
      </c>
      <c r="H1733" s="16" t="s">
        <v>825</v>
      </c>
      <c r="I1733" s="16" t="s">
        <v>825</v>
      </c>
      <c r="J1733" s="16" t="s">
        <v>825</v>
      </c>
      <c r="K1733" s="16" t="s">
        <v>825</v>
      </c>
      <c r="L1733" s="16" t="s">
        <v>825</v>
      </c>
      <c r="M1733" s="8">
        <f t="shared" si="27"/>
        <v>0</v>
      </c>
      <c r="N1733" t="str" cm="1">
        <f t="array" ref="N1733">IFERROR(INDEX(Water!$C$4:$C$47,MATCH(C1733,Water!$A$4:$A$47,0),), "")</f>
        <v/>
      </c>
    </row>
    <row r="1734" spans="1:14" s="7" customFormat="1" ht="14.25">
      <c r="A1734" s="5" t="s">
        <v>285</v>
      </c>
      <c r="B1734" s="5" t="s">
        <v>1085</v>
      </c>
      <c r="C1734" s="5" t="s">
        <v>1086</v>
      </c>
      <c r="D1734" s="5" t="s">
        <v>300</v>
      </c>
      <c r="E1734" s="5" t="s">
        <v>933</v>
      </c>
      <c r="F1734" s="6">
        <v>0</v>
      </c>
      <c r="G1734" s="6">
        <v>0</v>
      </c>
      <c r="H1734" s="16" t="s">
        <v>825</v>
      </c>
      <c r="I1734" s="16" t="s">
        <v>825</v>
      </c>
      <c r="J1734" s="16" t="s">
        <v>825</v>
      </c>
      <c r="K1734" s="16" t="s">
        <v>825</v>
      </c>
      <c r="L1734" s="16" t="s">
        <v>825</v>
      </c>
      <c r="M1734" s="8">
        <f t="shared" si="27"/>
        <v>0</v>
      </c>
      <c r="N1734" t="str" cm="1">
        <f t="array" ref="N1734">IFERROR(INDEX(Water!$C$4:$C$47,MATCH(C1734,Water!$A$4:$A$47,0),), "")</f>
        <v/>
      </c>
    </row>
    <row r="1735" spans="1:14" s="7" customFormat="1" ht="14.25">
      <c r="A1735" s="5" t="s">
        <v>285</v>
      </c>
      <c r="B1735" s="5" t="s">
        <v>1087</v>
      </c>
      <c r="C1735" s="5" t="s">
        <v>1088</v>
      </c>
      <c r="D1735" s="5" t="s">
        <v>300</v>
      </c>
      <c r="E1735" s="5" t="s">
        <v>933</v>
      </c>
      <c r="F1735" s="6">
        <v>0</v>
      </c>
      <c r="G1735" s="6">
        <v>0</v>
      </c>
      <c r="H1735" s="16" t="s">
        <v>825</v>
      </c>
      <c r="I1735" s="16" t="s">
        <v>825</v>
      </c>
      <c r="J1735" s="16" t="s">
        <v>825</v>
      </c>
      <c r="K1735" s="16" t="s">
        <v>825</v>
      </c>
      <c r="L1735" s="16" t="s">
        <v>825</v>
      </c>
      <c r="M1735" s="8">
        <f t="shared" si="27"/>
        <v>0</v>
      </c>
      <c r="N1735" t="str" cm="1">
        <f t="array" ref="N1735">IFERROR(INDEX(Water!$C$4:$C$47,MATCH(C1735,Water!$A$4:$A$47,0),), "")</f>
        <v/>
      </c>
    </row>
    <row r="1736" spans="1:14" s="7" customFormat="1" ht="14.25">
      <c r="A1736" s="5" t="s">
        <v>285</v>
      </c>
      <c r="B1736" s="5" t="s">
        <v>1089</v>
      </c>
      <c r="C1736" s="5" t="s">
        <v>1090</v>
      </c>
      <c r="D1736" s="5" t="s">
        <v>300</v>
      </c>
      <c r="E1736" s="5" t="s">
        <v>933</v>
      </c>
      <c r="F1736" s="6">
        <v>0</v>
      </c>
      <c r="G1736" s="6">
        <v>0</v>
      </c>
      <c r="H1736" s="16" t="s">
        <v>825</v>
      </c>
      <c r="I1736" s="16" t="s">
        <v>825</v>
      </c>
      <c r="J1736" s="16" t="s">
        <v>825</v>
      </c>
      <c r="K1736" s="16" t="s">
        <v>825</v>
      </c>
      <c r="L1736" s="16" t="s">
        <v>825</v>
      </c>
      <c r="M1736" s="8">
        <f t="shared" si="27"/>
        <v>0</v>
      </c>
      <c r="N1736" t="str" cm="1">
        <f t="array" ref="N1736">IFERROR(INDEX(Water!$C$4:$C$47,MATCH(C1736,Water!$A$4:$A$47,0),), "")</f>
        <v/>
      </c>
    </row>
    <row r="1737" spans="1:14" s="7" customFormat="1" ht="14.25">
      <c r="A1737" s="5" t="s">
        <v>285</v>
      </c>
      <c r="B1737" s="5" t="s">
        <v>1091</v>
      </c>
      <c r="C1737" s="5" t="s">
        <v>1092</v>
      </c>
      <c r="D1737" s="5" t="s">
        <v>300</v>
      </c>
      <c r="E1737" s="5" t="s">
        <v>933</v>
      </c>
      <c r="F1737" s="6">
        <v>0</v>
      </c>
      <c r="G1737" s="6">
        <v>0</v>
      </c>
      <c r="H1737" s="16" t="s">
        <v>825</v>
      </c>
      <c r="I1737" s="16" t="s">
        <v>825</v>
      </c>
      <c r="J1737" s="16" t="s">
        <v>825</v>
      </c>
      <c r="K1737" s="16" t="s">
        <v>825</v>
      </c>
      <c r="L1737" s="16" t="s">
        <v>825</v>
      </c>
      <c r="M1737" s="8">
        <f t="shared" si="27"/>
        <v>0</v>
      </c>
      <c r="N1737" t="str" cm="1">
        <f t="array" ref="N1737">IFERROR(INDEX(Water!$C$4:$C$47,MATCH(C1737,Water!$A$4:$A$47,0),), "")</f>
        <v/>
      </c>
    </row>
    <row r="1738" spans="1:14" s="7" customFormat="1" ht="14.25">
      <c r="A1738" s="5" t="s">
        <v>285</v>
      </c>
      <c r="B1738" s="5" t="s">
        <v>1093</v>
      </c>
      <c r="C1738" s="5" t="s">
        <v>1094</v>
      </c>
      <c r="D1738" s="5" t="s">
        <v>300</v>
      </c>
      <c r="E1738" s="5" t="s">
        <v>933</v>
      </c>
      <c r="F1738" s="6">
        <v>0</v>
      </c>
      <c r="G1738" s="6">
        <v>0</v>
      </c>
      <c r="H1738" s="16" t="s">
        <v>825</v>
      </c>
      <c r="I1738" s="16" t="s">
        <v>825</v>
      </c>
      <c r="J1738" s="16" t="s">
        <v>825</v>
      </c>
      <c r="K1738" s="16" t="s">
        <v>825</v>
      </c>
      <c r="L1738" s="16" t="s">
        <v>825</v>
      </c>
      <c r="M1738" s="8">
        <f t="shared" si="27"/>
        <v>0</v>
      </c>
      <c r="N1738" t="str" cm="1">
        <f t="array" ref="N1738">IFERROR(INDEX(Water!$C$4:$C$47,MATCH(C1738,Water!$A$4:$A$47,0),), "")</f>
        <v/>
      </c>
    </row>
    <row r="1739" spans="1:14" s="7" customFormat="1" ht="14.25">
      <c r="A1739" s="5" t="s">
        <v>285</v>
      </c>
      <c r="B1739" s="5" t="s">
        <v>1095</v>
      </c>
      <c r="C1739" s="5" t="s">
        <v>1096</v>
      </c>
      <c r="D1739" s="5" t="s">
        <v>300</v>
      </c>
      <c r="E1739" s="5" t="s">
        <v>933</v>
      </c>
      <c r="F1739" s="6">
        <v>0</v>
      </c>
      <c r="G1739" s="6">
        <v>0</v>
      </c>
      <c r="H1739" s="16" t="s">
        <v>825</v>
      </c>
      <c r="I1739" s="16" t="s">
        <v>825</v>
      </c>
      <c r="J1739" s="16" t="s">
        <v>825</v>
      </c>
      <c r="K1739" s="16" t="s">
        <v>825</v>
      </c>
      <c r="L1739" s="16" t="s">
        <v>825</v>
      </c>
      <c r="M1739" s="8">
        <f t="shared" si="27"/>
        <v>0</v>
      </c>
      <c r="N1739" t="str" cm="1">
        <f t="array" ref="N1739">IFERROR(INDEX(Water!$C$4:$C$47,MATCH(C1739,Water!$A$4:$A$47,0),), "")</f>
        <v/>
      </c>
    </row>
    <row r="1740" spans="1:14" s="7" customFormat="1" ht="14.25">
      <c r="A1740" s="5" t="s">
        <v>285</v>
      </c>
      <c r="B1740" s="5" t="s">
        <v>1097</v>
      </c>
      <c r="C1740" s="5" t="s">
        <v>1098</v>
      </c>
      <c r="D1740" s="5" t="s">
        <v>300</v>
      </c>
      <c r="E1740" s="5" t="s">
        <v>933</v>
      </c>
      <c r="F1740" s="6">
        <v>0</v>
      </c>
      <c r="G1740" s="6">
        <v>0.17</v>
      </c>
      <c r="H1740" s="6" t="s">
        <v>825</v>
      </c>
      <c r="I1740" s="6" t="s">
        <v>825</v>
      </c>
      <c r="J1740" s="6" t="s">
        <v>825</v>
      </c>
      <c r="K1740" s="6" t="s">
        <v>825</v>
      </c>
      <c r="L1740" s="6" t="s">
        <v>825</v>
      </c>
      <c r="M1740" s="8">
        <f t="shared" si="27"/>
        <v>0.17</v>
      </c>
      <c r="N1740" t="str" cm="1">
        <f t="array" ref="N1740">IFERROR(INDEX(Water!$C$4:$C$47,MATCH(C1740,Water!$A$4:$A$47,0),), "")</f>
        <v/>
      </c>
    </row>
    <row r="1741" spans="1:14" s="7" customFormat="1" ht="14.25">
      <c r="A1741" s="5" t="s">
        <v>285</v>
      </c>
      <c r="B1741" s="5" t="s">
        <v>1099</v>
      </c>
      <c r="C1741" s="5" t="s">
        <v>936</v>
      </c>
      <c r="D1741" s="5" t="s">
        <v>300</v>
      </c>
      <c r="E1741" s="5" t="s">
        <v>933</v>
      </c>
      <c r="F1741" s="6">
        <v>0</v>
      </c>
      <c r="G1741" s="6">
        <v>0</v>
      </c>
      <c r="H1741" s="6">
        <v>0</v>
      </c>
      <c r="I1741" s="6">
        <v>0</v>
      </c>
      <c r="J1741" s="6">
        <v>0</v>
      </c>
      <c r="K1741" s="6">
        <v>0</v>
      </c>
      <c r="L1741" s="6">
        <v>0</v>
      </c>
      <c r="M1741" s="8">
        <f t="shared" si="27"/>
        <v>0</v>
      </c>
      <c r="N1741" t="str" cm="1">
        <f t="array" ref="N1741">IFERROR(INDEX(Water!$C$4:$C$47,MATCH(C1741,Water!$A$4:$A$47,0),), "")</f>
        <v>Ecological improvements at abstractions (water)</v>
      </c>
    </row>
    <row r="1742" spans="1:14" s="7" customFormat="1" ht="14.25">
      <c r="A1742" s="5" t="s">
        <v>285</v>
      </c>
      <c r="B1742" s="5" t="s">
        <v>1100</v>
      </c>
      <c r="C1742" s="5" t="s">
        <v>938</v>
      </c>
      <c r="D1742" s="5" t="s">
        <v>300</v>
      </c>
      <c r="E1742" s="5" t="s">
        <v>933</v>
      </c>
      <c r="F1742" s="6">
        <v>0</v>
      </c>
      <c r="G1742" s="6">
        <v>0</v>
      </c>
      <c r="H1742" s="6">
        <v>0</v>
      </c>
      <c r="I1742" s="6">
        <v>0</v>
      </c>
      <c r="J1742" s="6">
        <v>0</v>
      </c>
      <c r="K1742" s="6">
        <v>0</v>
      </c>
      <c r="L1742" s="6">
        <v>0</v>
      </c>
      <c r="M1742" s="8">
        <f t="shared" si="27"/>
        <v>0</v>
      </c>
      <c r="N1742" t="str" cm="1">
        <f t="array" ref="N1742">IFERROR(INDEX(Water!$C$4:$C$47,MATCH(C1742,Water!$A$4:$A$47,0),), "")</f>
        <v>Eels Regulations (measures at intakes) (water)</v>
      </c>
    </row>
    <row r="1743" spans="1:14" s="7" customFormat="1" ht="14.25">
      <c r="A1743" s="5" t="s">
        <v>285</v>
      </c>
      <c r="B1743" s="5" t="s">
        <v>1101</v>
      </c>
      <c r="C1743" s="5" t="s">
        <v>940</v>
      </c>
      <c r="D1743" s="5" t="s">
        <v>300</v>
      </c>
      <c r="E1743" s="5" t="s">
        <v>933</v>
      </c>
      <c r="F1743" s="6">
        <v>0</v>
      </c>
      <c r="G1743" s="6">
        <v>0</v>
      </c>
      <c r="H1743" s="6">
        <v>0</v>
      </c>
      <c r="I1743" s="6">
        <v>0</v>
      </c>
      <c r="J1743" s="6">
        <v>0</v>
      </c>
      <c r="K1743" s="6">
        <v>0</v>
      </c>
      <c r="L1743" s="6">
        <v>0</v>
      </c>
      <c r="M1743" s="8">
        <f t="shared" si="27"/>
        <v>0</v>
      </c>
      <c r="N1743" t="str" cm="1">
        <f t="array" ref="N1743">IFERROR(INDEX(Water!$C$4:$C$47,MATCH(C1743,Water!$A$4:$A$47,0),), "")</f>
        <v>Eels Regulations (measures at intakes) (water)</v>
      </c>
    </row>
    <row r="1744" spans="1:14" s="7" customFormat="1" ht="14.25">
      <c r="A1744" s="5" t="s">
        <v>285</v>
      </c>
      <c r="B1744" s="5" t="s">
        <v>1102</v>
      </c>
      <c r="C1744" s="5" t="s">
        <v>942</v>
      </c>
      <c r="D1744" s="5" t="s">
        <v>300</v>
      </c>
      <c r="E1744" s="5" t="s">
        <v>933</v>
      </c>
      <c r="F1744" s="6">
        <v>0</v>
      </c>
      <c r="G1744" s="6">
        <v>0</v>
      </c>
      <c r="H1744" s="6">
        <v>0</v>
      </c>
      <c r="I1744" s="6">
        <v>0</v>
      </c>
      <c r="J1744" s="6">
        <v>0</v>
      </c>
      <c r="K1744" s="6">
        <v>0</v>
      </c>
      <c r="L1744" s="6">
        <v>0</v>
      </c>
      <c r="M1744" s="8">
        <f t="shared" si="27"/>
        <v>0</v>
      </c>
      <c r="N1744" t="str" cm="1">
        <f t="array" ref="N1744">IFERROR(INDEX(Water!$C$4:$C$47,MATCH(C1744,Water!$A$4:$A$47,0),), "")</f>
        <v>Invasive Non Native Species (water)</v>
      </c>
    </row>
    <row r="1745" spans="1:14" s="7" customFormat="1" ht="14.25">
      <c r="A1745" s="5" t="s">
        <v>285</v>
      </c>
      <c r="B1745" s="5" t="s">
        <v>1103</v>
      </c>
      <c r="C1745" s="5" t="s">
        <v>944</v>
      </c>
      <c r="D1745" s="5" t="s">
        <v>300</v>
      </c>
      <c r="E1745" s="5" t="s">
        <v>933</v>
      </c>
      <c r="F1745" s="6">
        <v>0</v>
      </c>
      <c r="G1745" s="6">
        <v>0</v>
      </c>
      <c r="H1745" s="6">
        <v>0</v>
      </c>
      <c r="I1745" s="6">
        <v>0</v>
      </c>
      <c r="J1745" s="6">
        <v>0</v>
      </c>
      <c r="K1745" s="6">
        <v>0</v>
      </c>
      <c r="L1745" s="6">
        <v>0</v>
      </c>
      <c r="M1745" s="8">
        <f t="shared" si="27"/>
        <v>0</v>
      </c>
      <c r="N1745" t="str" cm="1">
        <f t="array" ref="N1745">IFERROR(INDEX(Water!$C$4:$C$47,MATCH(C1745,Water!$A$4:$A$47,0),), "")</f>
        <v>Drinking Water Protected Areas (schemes) (water)</v>
      </c>
    </row>
    <row r="1746" spans="1:14" s="7" customFormat="1" ht="14.25">
      <c r="A1746" s="5" t="s">
        <v>285</v>
      </c>
      <c r="B1746" s="5" t="s">
        <v>1104</v>
      </c>
      <c r="C1746" s="5" t="s">
        <v>946</v>
      </c>
      <c r="D1746" s="5" t="s">
        <v>300</v>
      </c>
      <c r="E1746" s="5" t="s">
        <v>933</v>
      </c>
      <c r="F1746" s="6">
        <v>0</v>
      </c>
      <c r="G1746" s="6">
        <v>0</v>
      </c>
      <c r="H1746" s="6">
        <v>0</v>
      </c>
      <c r="I1746" s="6">
        <v>0</v>
      </c>
      <c r="J1746" s="6">
        <v>0</v>
      </c>
      <c r="K1746" s="6">
        <v>0</v>
      </c>
      <c r="L1746" s="6">
        <v>0</v>
      </c>
      <c r="M1746" s="8">
        <f t="shared" si="27"/>
        <v>0</v>
      </c>
      <c r="N1746" t="str" cm="1">
        <f t="array" ref="N1746">IFERROR(INDEX(Water!$C$4:$C$47,MATCH(C1746,Water!$A$4:$A$47,0),), "")</f>
        <v>Water Framework Directive measure (water)</v>
      </c>
    </row>
    <row r="1747" spans="1:14" s="7" customFormat="1" ht="14.25">
      <c r="A1747" s="5" t="s">
        <v>285</v>
      </c>
      <c r="B1747" s="5" t="s">
        <v>1105</v>
      </c>
      <c r="C1747" s="5" t="s">
        <v>948</v>
      </c>
      <c r="D1747" s="5" t="s">
        <v>300</v>
      </c>
      <c r="E1747" s="5" t="s">
        <v>933</v>
      </c>
      <c r="F1747" s="6">
        <v>0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8">
        <f t="shared" si="27"/>
        <v>0</v>
      </c>
      <c r="N1747" t="str" cm="1">
        <f t="array" ref="N1747">IFERROR(INDEX(Water!$C$4:$C$47,MATCH(C1747,Water!$A$4:$A$47,0),), "")</f>
        <v>Ecological improvements at abstractions (water)</v>
      </c>
    </row>
    <row r="1748" spans="1:14" s="7" customFormat="1" ht="14.25">
      <c r="A1748" s="5" t="s">
        <v>285</v>
      </c>
      <c r="B1748" s="5" t="s">
        <v>1106</v>
      </c>
      <c r="C1748" s="5" t="s">
        <v>950</v>
      </c>
      <c r="D1748" s="5" t="s">
        <v>300</v>
      </c>
      <c r="E1748" s="5" t="s">
        <v>933</v>
      </c>
      <c r="F1748" s="6">
        <v>0</v>
      </c>
      <c r="G1748" s="6">
        <v>0</v>
      </c>
      <c r="H1748" s="6">
        <v>0</v>
      </c>
      <c r="I1748" s="6">
        <v>0</v>
      </c>
      <c r="J1748" s="6">
        <v>0</v>
      </c>
      <c r="K1748" s="6">
        <v>0</v>
      </c>
      <c r="L1748" s="6">
        <v>0</v>
      </c>
      <c r="M1748" s="8">
        <f t="shared" si="27"/>
        <v>0</v>
      </c>
      <c r="N1748" t="str" cm="1">
        <f t="array" ref="N1748">IFERROR(INDEX(Water!$C$4:$C$47,MATCH(C1748,Water!$A$4:$A$47,0),), "")</f>
        <v>N/A</v>
      </c>
    </row>
    <row r="1749" spans="1:14" s="7" customFormat="1" ht="14.25">
      <c r="A1749" s="5" t="s">
        <v>285</v>
      </c>
      <c r="B1749" s="5" t="s">
        <v>1107</v>
      </c>
      <c r="C1749" s="5" t="s">
        <v>952</v>
      </c>
      <c r="D1749" s="5" t="s">
        <v>300</v>
      </c>
      <c r="E1749" s="5" t="s">
        <v>933</v>
      </c>
      <c r="F1749" s="6">
        <v>0</v>
      </c>
      <c r="G1749" s="6">
        <v>0</v>
      </c>
      <c r="H1749" s="6">
        <v>0</v>
      </c>
      <c r="I1749" s="6">
        <v>0</v>
      </c>
      <c r="J1749" s="6">
        <v>0</v>
      </c>
      <c r="K1749" s="6">
        <v>0</v>
      </c>
      <c r="L1749" s="6">
        <v>0</v>
      </c>
      <c r="M1749" s="8">
        <f t="shared" si="27"/>
        <v>0</v>
      </c>
      <c r="N1749" t="str" cm="1">
        <f t="array" ref="N1749">IFERROR(INDEX(Water!$C$4:$C$47,MATCH(C1749,Water!$A$4:$A$47,0),), "")</f>
        <v>N/A</v>
      </c>
    </row>
    <row r="1750" spans="1:14" s="7" customFormat="1" ht="14.25">
      <c r="A1750" s="5" t="s">
        <v>285</v>
      </c>
      <c r="B1750" s="5" t="s">
        <v>1108</v>
      </c>
      <c r="C1750" s="5" t="s">
        <v>954</v>
      </c>
      <c r="D1750" s="5" t="s">
        <v>300</v>
      </c>
      <c r="E1750" s="5" t="s">
        <v>933</v>
      </c>
      <c r="F1750" s="6">
        <v>0</v>
      </c>
      <c r="G1750" s="6">
        <v>0</v>
      </c>
      <c r="H1750" s="16">
        <v>0</v>
      </c>
      <c r="I1750" s="16">
        <v>0</v>
      </c>
      <c r="J1750" s="16">
        <v>0</v>
      </c>
      <c r="K1750" s="16">
        <v>0</v>
      </c>
      <c r="L1750" s="16">
        <v>0</v>
      </c>
      <c r="M1750" s="8">
        <f t="shared" si="27"/>
        <v>0</v>
      </c>
      <c r="N1750" t="str" cm="1">
        <f t="array" ref="N1750">IFERROR(INDEX(Water!$C$4:$C$47,MATCH(C1750,Water!$A$4:$A$47,0),), "")</f>
        <v>Ignore as captured under 'Investigations total'</v>
      </c>
    </row>
    <row r="1751" spans="1:14" s="7" customFormat="1" ht="14.25">
      <c r="A1751" s="5" t="s">
        <v>285</v>
      </c>
      <c r="B1751" s="5" t="s">
        <v>1109</v>
      </c>
      <c r="C1751" s="5" t="s">
        <v>956</v>
      </c>
      <c r="D1751" s="5" t="s">
        <v>300</v>
      </c>
      <c r="E1751" s="5" t="s">
        <v>933</v>
      </c>
      <c r="F1751" s="6">
        <v>0</v>
      </c>
      <c r="G1751" s="6">
        <v>0</v>
      </c>
      <c r="H1751" s="16">
        <v>0</v>
      </c>
      <c r="I1751" s="16">
        <v>0</v>
      </c>
      <c r="J1751" s="16">
        <v>0</v>
      </c>
      <c r="K1751" s="16">
        <v>0</v>
      </c>
      <c r="L1751" s="16">
        <v>0</v>
      </c>
      <c r="M1751" s="8">
        <f t="shared" si="27"/>
        <v>0</v>
      </c>
      <c r="N1751" t="str" cm="1">
        <f t="array" ref="N1751">IFERROR(INDEX(Water!$C$4:$C$47,MATCH(C1751,Water!$A$4:$A$47,0),), "")</f>
        <v>Ignore as captured under 'Investigations total'</v>
      </c>
    </row>
    <row r="1752" spans="1:14" s="7" customFormat="1" ht="14.25">
      <c r="A1752" s="5" t="s">
        <v>285</v>
      </c>
      <c r="B1752" s="5" t="s">
        <v>1110</v>
      </c>
      <c r="C1752" s="5" t="s">
        <v>958</v>
      </c>
      <c r="D1752" s="5" t="s">
        <v>300</v>
      </c>
      <c r="E1752" s="5" t="s">
        <v>933</v>
      </c>
      <c r="F1752" s="6">
        <v>0</v>
      </c>
      <c r="G1752" s="6">
        <v>0</v>
      </c>
      <c r="H1752" s="16">
        <v>0</v>
      </c>
      <c r="I1752" s="16">
        <v>0</v>
      </c>
      <c r="J1752" s="16">
        <v>0</v>
      </c>
      <c r="K1752" s="16">
        <v>0</v>
      </c>
      <c r="L1752" s="16">
        <v>0</v>
      </c>
      <c r="M1752" s="8">
        <f t="shared" si="27"/>
        <v>0</v>
      </c>
      <c r="N1752" t="str" cm="1">
        <f t="array" ref="N1752">IFERROR(INDEX(Water!$C$4:$C$47,MATCH(C1752,Water!$A$4:$A$47,0),), "")</f>
        <v>Ignore as captured under 'Investigations total'</v>
      </c>
    </row>
    <row r="1753" spans="1:14" s="7" customFormat="1" ht="14.25">
      <c r="A1753" s="5" t="s">
        <v>285</v>
      </c>
      <c r="B1753" s="5" t="s">
        <v>1111</v>
      </c>
      <c r="C1753" s="5" t="s">
        <v>960</v>
      </c>
      <c r="D1753" s="5" t="s">
        <v>300</v>
      </c>
      <c r="E1753" s="5" t="s">
        <v>933</v>
      </c>
      <c r="F1753" s="6">
        <v>0</v>
      </c>
      <c r="G1753" s="6">
        <v>0</v>
      </c>
      <c r="H1753" s="16">
        <v>0</v>
      </c>
      <c r="I1753" s="16">
        <v>0</v>
      </c>
      <c r="J1753" s="16">
        <v>0</v>
      </c>
      <c r="K1753" s="16">
        <v>0</v>
      </c>
      <c r="L1753" s="16">
        <v>0</v>
      </c>
      <c r="M1753" s="8">
        <f t="shared" si="27"/>
        <v>0</v>
      </c>
      <c r="N1753" t="str" cm="1">
        <f t="array" ref="N1753">IFERROR(INDEX(Water!$C$4:$C$47,MATCH(C1753,Water!$A$4:$A$47,0),), "")</f>
        <v>Investigations (water)</v>
      </c>
    </row>
    <row r="1754" spans="1:14" s="7" customFormat="1" ht="14.25">
      <c r="A1754" s="5" t="s">
        <v>285</v>
      </c>
      <c r="B1754" s="5" t="s">
        <v>1112</v>
      </c>
      <c r="C1754" s="5" t="s">
        <v>962</v>
      </c>
      <c r="D1754" s="5" t="s">
        <v>300</v>
      </c>
      <c r="E1754" s="5" t="s">
        <v>933</v>
      </c>
      <c r="F1754" s="6">
        <v>0</v>
      </c>
      <c r="G1754" s="6">
        <v>0</v>
      </c>
      <c r="H1754" s="16">
        <v>0</v>
      </c>
      <c r="I1754" s="16">
        <v>0</v>
      </c>
      <c r="J1754" s="16">
        <v>0</v>
      </c>
      <c r="K1754" s="16">
        <v>0</v>
      </c>
      <c r="L1754" s="16">
        <v>0</v>
      </c>
      <c r="M1754" s="8">
        <f t="shared" si="27"/>
        <v>0</v>
      </c>
      <c r="N1754" t="str" cm="1">
        <f t="array" ref="N1754">IFERROR(INDEX(Water!$C$4:$C$47,MATCH(C1754,Water!$A$4:$A$47,0),), "")</f>
        <v/>
      </c>
    </row>
    <row r="1755" spans="1:14" s="7" customFormat="1" ht="14.25">
      <c r="A1755" s="5" t="s">
        <v>285</v>
      </c>
      <c r="B1755" s="5" t="s">
        <v>1113</v>
      </c>
      <c r="C1755" s="5" t="s">
        <v>964</v>
      </c>
      <c r="D1755" s="5" t="s">
        <v>300</v>
      </c>
      <c r="E1755" s="5" t="s">
        <v>933</v>
      </c>
      <c r="F1755" s="6">
        <v>0</v>
      </c>
      <c r="G1755" s="6">
        <v>0</v>
      </c>
      <c r="H1755" s="16">
        <v>0</v>
      </c>
      <c r="I1755" s="16">
        <v>0</v>
      </c>
      <c r="J1755" s="16">
        <v>0</v>
      </c>
      <c r="K1755" s="16">
        <v>0</v>
      </c>
      <c r="L1755" s="16">
        <v>0</v>
      </c>
      <c r="M1755" s="8">
        <f t="shared" si="27"/>
        <v>0</v>
      </c>
      <c r="N1755" t="str" cm="1">
        <f t="array" ref="N1755">IFERROR(INDEX(Water!$C$4:$C$47,MATCH(C1755,Water!$A$4:$A$47,0),), "")</f>
        <v>Supply-side improvements delivering benefits in 2020-2025 (water)</v>
      </c>
    </row>
    <row r="1756" spans="1:14" s="7" customFormat="1" ht="14.25">
      <c r="A1756" s="5" t="s">
        <v>285</v>
      </c>
      <c r="B1756" s="5" t="s">
        <v>1114</v>
      </c>
      <c r="C1756" s="5" t="s">
        <v>966</v>
      </c>
      <c r="D1756" s="5" t="s">
        <v>300</v>
      </c>
      <c r="E1756" s="5" t="s">
        <v>933</v>
      </c>
      <c r="F1756" s="6">
        <v>0</v>
      </c>
      <c r="G1756" s="6">
        <v>0</v>
      </c>
      <c r="H1756" s="16">
        <v>0</v>
      </c>
      <c r="I1756" s="16">
        <v>0</v>
      </c>
      <c r="J1756" s="16">
        <v>0</v>
      </c>
      <c r="K1756" s="16">
        <v>0</v>
      </c>
      <c r="L1756" s="16">
        <v>0</v>
      </c>
      <c r="M1756" s="8">
        <f t="shared" si="27"/>
        <v>0</v>
      </c>
      <c r="N1756" t="str" cm="1">
        <f t="array" ref="N1756">IFERROR(INDEX(Water!$C$4:$C$47,MATCH(C1756,Water!$A$4:$A$47,0),), "")</f>
        <v>Demand-side improvements delivering benefits in 2020-2025 (excl leakage and metering) (water)</v>
      </c>
    </row>
    <row r="1757" spans="1:14" s="7" customFormat="1" ht="14.25">
      <c r="A1757" s="5" t="s">
        <v>285</v>
      </c>
      <c r="B1757" s="5" t="s">
        <v>1115</v>
      </c>
      <c r="C1757" s="5" t="s">
        <v>968</v>
      </c>
      <c r="D1757" s="5" t="s">
        <v>300</v>
      </c>
      <c r="E1757" s="5" t="s">
        <v>933</v>
      </c>
      <c r="F1757" s="6">
        <v>0</v>
      </c>
      <c r="G1757" s="6">
        <v>0</v>
      </c>
      <c r="H1757" s="16">
        <v>0</v>
      </c>
      <c r="I1757" s="16">
        <v>0</v>
      </c>
      <c r="J1757" s="16">
        <v>0</v>
      </c>
      <c r="K1757" s="16">
        <v>0</v>
      </c>
      <c r="L1757" s="16">
        <v>0</v>
      </c>
      <c r="M1757" s="8">
        <f t="shared" si="27"/>
        <v>0</v>
      </c>
      <c r="N1757" t="str" cm="1">
        <f t="array" ref="N1757">IFERROR(INDEX(Water!$C$4:$C$47,MATCH(C1757,Water!$A$4:$A$47,0),), "")</f>
        <v>Leakage improvements delivering benefits in 2020-2025 (water)</v>
      </c>
    </row>
    <row r="1758" spans="1:14" s="7" customFormat="1" ht="14.25">
      <c r="A1758" s="5" t="s">
        <v>285</v>
      </c>
      <c r="B1758" s="5" t="s">
        <v>1116</v>
      </c>
      <c r="C1758" s="5" t="s">
        <v>970</v>
      </c>
      <c r="D1758" s="5" t="s">
        <v>300</v>
      </c>
      <c r="E1758" s="5" t="s">
        <v>933</v>
      </c>
      <c r="F1758" s="6">
        <v>0</v>
      </c>
      <c r="G1758" s="6">
        <v>0</v>
      </c>
      <c r="H1758" s="16">
        <v>0</v>
      </c>
      <c r="I1758" s="16">
        <v>0</v>
      </c>
      <c r="J1758" s="16">
        <v>0</v>
      </c>
      <c r="K1758" s="16">
        <v>0</v>
      </c>
      <c r="L1758" s="16">
        <v>0</v>
      </c>
      <c r="M1758" s="8">
        <f t="shared" si="27"/>
        <v>0</v>
      </c>
      <c r="N1758" t="str" cm="1">
        <f t="array" ref="N1758">IFERROR(INDEX(Water!$C$4:$C$47,MATCH(C1758,Water!$A$4:$A$47,0),), "")</f>
        <v>Internal interconnectors delivering benefits in 2020-2025 (water)</v>
      </c>
    </row>
    <row r="1759" spans="1:14" s="7" customFormat="1" ht="14.25">
      <c r="A1759" s="5" t="s">
        <v>285</v>
      </c>
      <c r="B1759" s="5" t="s">
        <v>1117</v>
      </c>
      <c r="C1759" s="5" t="s">
        <v>972</v>
      </c>
      <c r="D1759" s="5" t="s">
        <v>300</v>
      </c>
      <c r="E1759" s="5" t="s">
        <v>933</v>
      </c>
      <c r="F1759" s="6">
        <v>0</v>
      </c>
      <c r="G1759" s="6">
        <v>0</v>
      </c>
      <c r="H1759" s="16">
        <v>0</v>
      </c>
      <c r="I1759" s="16">
        <v>0</v>
      </c>
      <c r="J1759" s="16">
        <v>0</v>
      </c>
      <c r="K1759" s="16">
        <v>0</v>
      </c>
      <c r="L1759" s="16">
        <v>0</v>
      </c>
      <c r="M1759" s="8">
        <f t="shared" si="27"/>
        <v>0</v>
      </c>
      <c r="N1759" t="str" cm="1">
        <f t="array" ref="N1759">IFERROR(INDEX(Water!$C$4:$C$47,MATCH(C1759,Water!$A$4:$A$47,0),), "")</f>
        <v>Supply demand balance improvements delivering benefits starting from 2026 (water)</v>
      </c>
    </row>
    <row r="1760" spans="1:14" s="7" customFormat="1" ht="14.25">
      <c r="A1760" s="5" t="s">
        <v>285</v>
      </c>
      <c r="B1760" s="5" t="s">
        <v>1118</v>
      </c>
      <c r="C1760" s="5" t="s">
        <v>976</v>
      </c>
      <c r="D1760" s="5" t="s">
        <v>300</v>
      </c>
      <c r="E1760" s="5" t="s">
        <v>933</v>
      </c>
      <c r="F1760" s="6">
        <v>0</v>
      </c>
      <c r="G1760" s="6">
        <v>0</v>
      </c>
      <c r="H1760" s="6">
        <v>0</v>
      </c>
      <c r="I1760" s="6">
        <v>0</v>
      </c>
      <c r="J1760" s="6">
        <v>0</v>
      </c>
      <c r="K1760" s="6">
        <v>0</v>
      </c>
      <c r="L1760" s="6">
        <v>0</v>
      </c>
      <c r="M1760" s="8">
        <f t="shared" si="27"/>
        <v>0</v>
      </c>
      <c r="N1760" t="str" cm="1">
        <f t="array" ref="N1760">IFERROR(INDEX(Water!$C$4:$C$47,MATCH(C1760,Water!$A$4:$A$47,0),), "")</f>
        <v/>
      </c>
    </row>
    <row r="1761" spans="1:14" s="7" customFormat="1" ht="14.25">
      <c r="A1761" s="5" t="s">
        <v>285</v>
      </c>
      <c r="B1761" s="5" t="s">
        <v>1119</v>
      </c>
      <c r="C1761" s="5" t="s">
        <v>978</v>
      </c>
      <c r="D1761" s="5" t="s">
        <v>300</v>
      </c>
      <c r="E1761" s="5" t="s">
        <v>933</v>
      </c>
      <c r="F1761" s="6">
        <v>0</v>
      </c>
      <c r="G1761" s="6">
        <v>0</v>
      </c>
      <c r="H1761" s="6">
        <v>0</v>
      </c>
      <c r="I1761" s="6">
        <v>0</v>
      </c>
      <c r="J1761" s="6">
        <v>0</v>
      </c>
      <c r="K1761" s="6">
        <v>0</v>
      </c>
      <c r="L1761" s="6">
        <v>0</v>
      </c>
      <c r="M1761" s="8">
        <f t="shared" si="27"/>
        <v>0</v>
      </c>
      <c r="N1761" t="str" cm="1">
        <f t="array" ref="N1761">IFERROR(INDEX(Water!$C$4:$C$47,MATCH(C1761,Water!$A$4:$A$47,0),), "")</f>
        <v>Ignore as captured under 'Total metering expenditure'</v>
      </c>
    </row>
    <row r="1762" spans="1:14" s="7" customFormat="1" ht="14.25">
      <c r="A1762" s="5" t="s">
        <v>285</v>
      </c>
      <c r="B1762" s="5" t="s">
        <v>1120</v>
      </c>
      <c r="C1762" s="5" t="s">
        <v>980</v>
      </c>
      <c r="D1762" s="5" t="s">
        <v>300</v>
      </c>
      <c r="E1762" s="5" t="s">
        <v>933</v>
      </c>
      <c r="F1762" s="6">
        <v>0</v>
      </c>
      <c r="G1762" s="6">
        <v>0</v>
      </c>
      <c r="H1762" s="6">
        <v>0</v>
      </c>
      <c r="I1762" s="6">
        <v>0</v>
      </c>
      <c r="J1762" s="6">
        <v>0</v>
      </c>
      <c r="K1762" s="6">
        <v>0</v>
      </c>
      <c r="L1762" s="6">
        <v>0</v>
      </c>
      <c r="M1762" s="8">
        <f t="shared" si="27"/>
        <v>0</v>
      </c>
      <c r="N1762" t="str" cm="1">
        <f t="array" ref="N1762">IFERROR(INDEX(Water!$C$4:$C$47,MATCH(C1762,Water!$A$4:$A$47,0),), "")</f>
        <v>Ignore as captured under 'Total metering expenditure'</v>
      </c>
    </row>
    <row r="1763" spans="1:14" s="7" customFormat="1" ht="14.25">
      <c r="A1763" s="5" t="s">
        <v>285</v>
      </c>
      <c r="B1763" s="5" t="s">
        <v>1121</v>
      </c>
      <c r="C1763" s="5" t="s">
        <v>982</v>
      </c>
      <c r="D1763" s="5" t="s">
        <v>300</v>
      </c>
      <c r="E1763" s="5" t="s">
        <v>933</v>
      </c>
      <c r="F1763" s="6">
        <v>0</v>
      </c>
      <c r="G1763" s="6">
        <v>0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8">
        <f t="shared" si="27"/>
        <v>0</v>
      </c>
      <c r="N1763" t="str" cm="1">
        <f t="array" ref="N1763">IFERROR(INDEX(Water!$C$4:$C$47,MATCH(C1763,Water!$A$4:$A$47,0),), "")</f>
        <v>Ignore as captured under 'Total metering expenditure'</v>
      </c>
    </row>
    <row r="1764" spans="1:14" s="7" customFormat="1" ht="14.25">
      <c r="A1764" s="5" t="s">
        <v>285</v>
      </c>
      <c r="B1764" s="5" t="s">
        <v>1122</v>
      </c>
      <c r="C1764" s="5" t="s">
        <v>984</v>
      </c>
      <c r="D1764" s="5" t="s">
        <v>300</v>
      </c>
      <c r="E1764" s="5" t="s">
        <v>933</v>
      </c>
      <c r="F1764" s="6">
        <v>0</v>
      </c>
      <c r="G1764" s="6">
        <v>0</v>
      </c>
      <c r="H1764" s="6">
        <v>0</v>
      </c>
      <c r="I1764" s="6">
        <v>0</v>
      </c>
      <c r="J1764" s="6">
        <v>0</v>
      </c>
      <c r="K1764" s="6">
        <v>0</v>
      </c>
      <c r="L1764" s="6">
        <v>0</v>
      </c>
      <c r="M1764" s="8">
        <f t="shared" si="27"/>
        <v>0</v>
      </c>
      <c r="N1764" t="str" cm="1">
        <f t="array" ref="N1764">IFERROR(INDEX(Water!$C$4:$C$47,MATCH(C1764,Water!$A$4:$A$47,0),), "")</f>
        <v>Ignore as captured under 'Total metering expenditure'</v>
      </c>
    </row>
    <row r="1765" spans="1:14" s="7" customFormat="1" ht="14.25">
      <c r="A1765" s="5" t="s">
        <v>285</v>
      </c>
      <c r="B1765" s="5" t="s">
        <v>1123</v>
      </c>
      <c r="C1765" s="5" t="s">
        <v>986</v>
      </c>
      <c r="D1765" s="5" t="s">
        <v>300</v>
      </c>
      <c r="E1765" s="5" t="s">
        <v>933</v>
      </c>
      <c r="F1765" s="6">
        <v>0</v>
      </c>
      <c r="G1765" s="6">
        <v>0</v>
      </c>
      <c r="H1765" s="6">
        <v>0</v>
      </c>
      <c r="I1765" s="6">
        <v>0</v>
      </c>
      <c r="J1765" s="6">
        <v>0</v>
      </c>
      <c r="K1765" s="6">
        <v>0</v>
      </c>
      <c r="L1765" s="6">
        <v>0</v>
      </c>
      <c r="M1765" s="8">
        <f t="shared" si="27"/>
        <v>0</v>
      </c>
      <c r="N1765" t="str" cm="1">
        <f t="array" ref="N1765">IFERROR(INDEX(Water!$C$4:$C$47,MATCH(C1765,Water!$A$4:$A$47,0),), "")</f>
        <v>Ignore as captured under 'Total metering expenditure'</v>
      </c>
    </row>
    <row r="1766" spans="1:14" s="7" customFormat="1" ht="14.25">
      <c r="A1766" s="5" t="s">
        <v>285</v>
      </c>
      <c r="B1766" s="5" t="s">
        <v>1124</v>
      </c>
      <c r="C1766" s="5" t="s">
        <v>988</v>
      </c>
      <c r="D1766" s="5" t="s">
        <v>300</v>
      </c>
      <c r="E1766" s="5" t="s">
        <v>933</v>
      </c>
      <c r="F1766" s="6">
        <v>0</v>
      </c>
      <c r="G1766" s="6">
        <v>0</v>
      </c>
      <c r="H1766" s="6">
        <v>0</v>
      </c>
      <c r="I1766" s="6">
        <v>0</v>
      </c>
      <c r="J1766" s="6">
        <v>0</v>
      </c>
      <c r="K1766" s="6">
        <v>0</v>
      </c>
      <c r="L1766" s="6">
        <v>0</v>
      </c>
      <c r="M1766" s="8">
        <f t="shared" si="27"/>
        <v>0</v>
      </c>
      <c r="N1766" t="str" cm="1">
        <f t="array" ref="N1766">IFERROR(INDEX(Water!$C$4:$C$47,MATCH(C1766,Water!$A$4:$A$47,0),), "")</f>
        <v>Ignore as captured under 'Total metering expenditure'</v>
      </c>
    </row>
    <row r="1767" spans="1:14" s="7" customFormat="1" ht="14.25">
      <c r="A1767" s="5" t="s">
        <v>285</v>
      </c>
      <c r="B1767" s="5" t="s">
        <v>1125</v>
      </c>
      <c r="C1767" s="5" t="s">
        <v>990</v>
      </c>
      <c r="D1767" s="5" t="s">
        <v>300</v>
      </c>
      <c r="E1767" s="5" t="s">
        <v>933</v>
      </c>
      <c r="F1767" s="6">
        <v>0</v>
      </c>
      <c r="G1767" s="6">
        <v>0</v>
      </c>
      <c r="H1767" s="6">
        <v>0</v>
      </c>
      <c r="I1767" s="6">
        <v>0</v>
      </c>
      <c r="J1767" s="6">
        <v>0</v>
      </c>
      <c r="K1767" s="6">
        <v>0</v>
      </c>
      <c r="L1767" s="6">
        <v>0</v>
      </c>
      <c r="M1767" s="8">
        <f t="shared" si="27"/>
        <v>0</v>
      </c>
      <c r="N1767" t="str" cm="1">
        <f t="array" ref="N1767">IFERROR(INDEX(Water!$C$4:$C$47,MATCH(C1767,Water!$A$4:$A$47,0),), "")</f>
        <v>Ignore as captured under 'Total metering expenditure'</v>
      </c>
    </row>
    <row r="1768" spans="1:14" s="7" customFormat="1" ht="14.25">
      <c r="A1768" s="5" t="s">
        <v>285</v>
      </c>
      <c r="B1768" s="5" t="s">
        <v>1126</v>
      </c>
      <c r="C1768" s="5" t="s">
        <v>992</v>
      </c>
      <c r="D1768" s="5" t="s">
        <v>300</v>
      </c>
      <c r="E1768" s="5" t="s">
        <v>933</v>
      </c>
      <c r="F1768" s="6">
        <v>0</v>
      </c>
      <c r="G1768" s="6">
        <v>0</v>
      </c>
      <c r="H1768" s="6">
        <v>0</v>
      </c>
      <c r="I1768" s="6">
        <v>0</v>
      </c>
      <c r="J1768" s="6">
        <v>0</v>
      </c>
      <c r="K1768" s="6">
        <v>0</v>
      </c>
      <c r="L1768" s="6">
        <v>0</v>
      </c>
      <c r="M1768" s="8">
        <f t="shared" si="27"/>
        <v>0</v>
      </c>
      <c r="N1768" t="str" cm="1">
        <f t="array" ref="N1768">IFERROR(INDEX(Water!$C$4:$C$47,MATCH(C1768,Water!$A$4:$A$47,0),), "")</f>
        <v>Ignore as captured under 'Total metering expenditure'</v>
      </c>
    </row>
    <row r="1769" spans="1:14" s="7" customFormat="1" ht="14.25">
      <c r="A1769" s="5" t="s">
        <v>285</v>
      </c>
      <c r="B1769" s="5" t="s">
        <v>1127</v>
      </c>
      <c r="C1769" s="5" t="s">
        <v>994</v>
      </c>
      <c r="D1769" s="5" t="s">
        <v>300</v>
      </c>
      <c r="E1769" s="5" t="s">
        <v>933</v>
      </c>
      <c r="F1769" s="6">
        <v>0</v>
      </c>
      <c r="G1769" s="6">
        <v>0</v>
      </c>
      <c r="H1769" s="6">
        <v>0</v>
      </c>
      <c r="I1769" s="6">
        <v>0</v>
      </c>
      <c r="J1769" s="6">
        <v>0</v>
      </c>
      <c r="K1769" s="6">
        <v>0</v>
      </c>
      <c r="L1769" s="6">
        <v>0</v>
      </c>
      <c r="M1769" s="8">
        <f t="shared" si="27"/>
        <v>0</v>
      </c>
      <c r="N1769" t="str" cm="1">
        <f t="array" ref="N1769">IFERROR(INDEX(Water!$C$4:$C$47,MATCH(C1769,Water!$A$4:$A$47,0),), "")</f>
        <v>Ignore as captured under 'Total metering expenditure'</v>
      </c>
    </row>
    <row r="1770" spans="1:14" s="7" customFormat="1" ht="14.25">
      <c r="A1770" s="5" t="s">
        <v>285</v>
      </c>
      <c r="B1770" s="5" t="s">
        <v>1128</v>
      </c>
      <c r="C1770" s="5" t="s">
        <v>996</v>
      </c>
      <c r="D1770" s="5" t="s">
        <v>300</v>
      </c>
      <c r="E1770" s="5" t="s">
        <v>933</v>
      </c>
      <c r="F1770" s="6">
        <v>0</v>
      </c>
      <c r="G1770" s="6">
        <v>0</v>
      </c>
      <c r="H1770" s="16">
        <v>0</v>
      </c>
      <c r="I1770" s="16">
        <v>0</v>
      </c>
      <c r="J1770" s="16">
        <v>0</v>
      </c>
      <c r="K1770" s="16">
        <v>0</v>
      </c>
      <c r="L1770" s="16">
        <v>0</v>
      </c>
      <c r="M1770" s="8">
        <f t="shared" si="27"/>
        <v>0</v>
      </c>
      <c r="N1770" t="str" cm="1">
        <f t="array" ref="N1770">IFERROR(INDEX(Water!$C$4:$C$47,MATCH(C1770,Water!$A$4:$A$47,0),), "")</f>
        <v>Ignore as captured under 'Total metering expenditure'</v>
      </c>
    </row>
    <row r="1771" spans="1:14" s="7" customFormat="1" ht="14.25">
      <c r="A1771" s="5" t="s">
        <v>285</v>
      </c>
      <c r="B1771" s="5" t="s">
        <v>1129</v>
      </c>
      <c r="C1771" s="5" t="s">
        <v>998</v>
      </c>
      <c r="D1771" s="5" t="s">
        <v>300</v>
      </c>
      <c r="E1771" s="5" t="s">
        <v>933</v>
      </c>
      <c r="F1771" s="6">
        <v>0</v>
      </c>
      <c r="G1771" s="6">
        <v>0</v>
      </c>
      <c r="H1771" s="16">
        <v>0</v>
      </c>
      <c r="I1771" s="16">
        <v>0</v>
      </c>
      <c r="J1771" s="16">
        <v>0</v>
      </c>
      <c r="K1771" s="16">
        <v>0</v>
      </c>
      <c r="L1771" s="16">
        <v>0</v>
      </c>
      <c r="M1771" s="8">
        <f t="shared" si="27"/>
        <v>0</v>
      </c>
      <c r="N1771" t="str" cm="1">
        <f t="array" ref="N1771">IFERROR(INDEX(Water!$C$4:$C$47,MATCH(C1771,Water!$A$4:$A$47,0),), "")</f>
        <v>Total metering expenditure  (water)</v>
      </c>
    </row>
    <row r="1772" spans="1:14" s="7" customFormat="1" ht="14.25">
      <c r="A1772" s="5" t="s">
        <v>285</v>
      </c>
      <c r="B1772" s="5" t="s">
        <v>1130</v>
      </c>
      <c r="C1772" s="5" t="s">
        <v>1000</v>
      </c>
      <c r="D1772" s="5" t="s">
        <v>300</v>
      </c>
      <c r="E1772" s="5" t="s">
        <v>933</v>
      </c>
      <c r="F1772" s="6">
        <v>0</v>
      </c>
      <c r="G1772" s="6">
        <v>0</v>
      </c>
      <c r="H1772" s="16">
        <v>0</v>
      </c>
      <c r="I1772" s="16">
        <v>0</v>
      </c>
      <c r="J1772" s="16">
        <v>0</v>
      </c>
      <c r="K1772" s="16">
        <v>0</v>
      </c>
      <c r="L1772" s="16">
        <v>0</v>
      </c>
      <c r="M1772" s="8">
        <f t="shared" si="27"/>
        <v>0</v>
      </c>
      <c r="N1772" t="str" cm="1">
        <f t="array" ref="N1772">IFERROR(INDEX(Water!$C$4:$C$47,MATCH(C1772,Water!$A$4:$A$47,0),), "")</f>
        <v>Improvments to taste, odour and colour (water)</v>
      </c>
    </row>
    <row r="1773" spans="1:14" s="7" customFormat="1" ht="14.25">
      <c r="A1773" s="5" t="s">
        <v>285</v>
      </c>
      <c r="B1773" s="5" t="s">
        <v>1131</v>
      </c>
      <c r="C1773" s="5" t="s">
        <v>1002</v>
      </c>
      <c r="D1773" s="5" t="s">
        <v>300</v>
      </c>
      <c r="E1773" s="5" t="s">
        <v>933</v>
      </c>
      <c r="F1773" s="6">
        <v>0</v>
      </c>
      <c r="G1773" s="6">
        <v>0</v>
      </c>
      <c r="H1773" s="16">
        <v>0</v>
      </c>
      <c r="I1773" s="16">
        <v>0</v>
      </c>
      <c r="J1773" s="16">
        <v>0</v>
      </c>
      <c r="K1773" s="16">
        <v>0</v>
      </c>
      <c r="L1773" s="16">
        <v>0</v>
      </c>
      <c r="M1773" s="8">
        <f t="shared" si="27"/>
        <v>0</v>
      </c>
      <c r="N1773" t="str" cm="1">
        <f t="array" ref="N1773">IFERROR(INDEX(Water!$C$4:$C$47,MATCH(C1773,Water!$A$4:$A$47,0),), "")</f>
        <v>Improvments to taste, odour and colour (water)</v>
      </c>
    </row>
    <row r="1774" spans="1:14" s="7" customFormat="1" ht="14.25">
      <c r="A1774" s="5" t="s">
        <v>285</v>
      </c>
      <c r="B1774" s="5" t="s">
        <v>1132</v>
      </c>
      <c r="C1774" s="5" t="s">
        <v>1004</v>
      </c>
      <c r="D1774" s="5" t="s">
        <v>300</v>
      </c>
      <c r="E1774" s="5" t="s">
        <v>933</v>
      </c>
      <c r="F1774" s="6">
        <v>0</v>
      </c>
      <c r="G1774" s="6">
        <v>0</v>
      </c>
      <c r="H1774" s="16">
        <v>0</v>
      </c>
      <c r="I1774" s="16">
        <v>0</v>
      </c>
      <c r="J1774" s="16">
        <v>0</v>
      </c>
      <c r="K1774" s="16">
        <v>0</v>
      </c>
      <c r="L1774" s="16">
        <v>0</v>
      </c>
      <c r="M1774" s="8">
        <f t="shared" si="27"/>
        <v>0</v>
      </c>
      <c r="N1774" t="str" cm="1">
        <f t="array" ref="N1774">IFERROR(INDEX(Water!$C$4:$C$47,MATCH(C1774,Water!$A$4:$A$47,0),), "")</f>
        <v>Addressing raw water deterioration (total) (water)</v>
      </c>
    </row>
    <row r="1775" spans="1:14" s="7" customFormat="1" ht="14.25">
      <c r="A1775" s="5" t="s">
        <v>285</v>
      </c>
      <c r="B1775" s="5" t="s">
        <v>1133</v>
      </c>
      <c r="C1775" s="5" t="s">
        <v>1006</v>
      </c>
      <c r="D1775" s="5" t="s">
        <v>300</v>
      </c>
      <c r="E1775" s="5" t="s">
        <v>933</v>
      </c>
      <c r="F1775" s="6">
        <v>0</v>
      </c>
      <c r="G1775" s="6">
        <v>0</v>
      </c>
      <c r="H1775" s="16">
        <v>0</v>
      </c>
      <c r="I1775" s="16">
        <v>0</v>
      </c>
      <c r="J1775" s="16">
        <v>0</v>
      </c>
      <c r="K1775" s="16">
        <v>0</v>
      </c>
      <c r="L1775" s="16">
        <v>0</v>
      </c>
      <c r="M1775" s="8">
        <f t="shared" si="27"/>
        <v>0</v>
      </c>
      <c r="N1775" t="str" cm="1">
        <f t="array" ref="N1775">IFERROR(INDEX(Water!$C$4:$C$47,MATCH(C1775,Water!$A$4:$A$47,0),), "")</f>
        <v>Addressing raw water deterioration (total) (water)</v>
      </c>
    </row>
    <row r="1776" spans="1:14" s="7" customFormat="1" ht="14.25">
      <c r="A1776" s="5" t="s">
        <v>285</v>
      </c>
      <c r="B1776" s="5" t="s">
        <v>1134</v>
      </c>
      <c r="C1776" s="5" t="s">
        <v>1008</v>
      </c>
      <c r="D1776" s="5" t="s">
        <v>300</v>
      </c>
      <c r="E1776" s="5" t="s">
        <v>933</v>
      </c>
      <c r="F1776" s="6">
        <v>0</v>
      </c>
      <c r="G1776" s="6">
        <v>0</v>
      </c>
      <c r="H1776" s="16">
        <v>0</v>
      </c>
      <c r="I1776" s="16">
        <v>0</v>
      </c>
      <c r="J1776" s="16">
        <v>0</v>
      </c>
      <c r="K1776" s="16">
        <v>0</v>
      </c>
      <c r="L1776" s="16">
        <v>0</v>
      </c>
      <c r="M1776" s="8">
        <f t="shared" si="27"/>
        <v>0</v>
      </c>
      <c r="N1776" t="str" cm="1">
        <f t="array" ref="N1776">IFERROR(INDEX(Water!$C$4:$C$47,MATCH(C1776,Water!$A$4:$A$47,0),), "")</f>
        <v>Meeting lead standards (Total) (water)</v>
      </c>
    </row>
    <row r="1777" spans="1:14" s="7" customFormat="1" ht="14.25">
      <c r="A1777" s="5" t="s">
        <v>285</v>
      </c>
      <c r="B1777" s="5" t="s">
        <v>1135</v>
      </c>
      <c r="C1777" s="5" t="s">
        <v>1067</v>
      </c>
      <c r="D1777" s="5" t="s">
        <v>300</v>
      </c>
      <c r="E1777" s="5" t="s">
        <v>933</v>
      </c>
      <c r="F1777" s="6">
        <v>0</v>
      </c>
      <c r="G1777" s="6">
        <v>0</v>
      </c>
      <c r="H1777" s="16">
        <v>0</v>
      </c>
      <c r="I1777" s="16">
        <v>0</v>
      </c>
      <c r="J1777" s="16">
        <v>0</v>
      </c>
      <c r="K1777" s="16">
        <v>0</v>
      </c>
      <c r="L1777" s="16">
        <v>0</v>
      </c>
      <c r="M1777" s="8">
        <f t="shared" si="27"/>
        <v>0</v>
      </c>
      <c r="N1777" t="str" cm="1">
        <f t="array" ref="N1777">IFERROR(INDEX(Water!$C$4:$C$47,MATCH(C1777,Water!$A$4:$A$47,0),), "")</f>
        <v/>
      </c>
    </row>
    <row r="1778" spans="1:14" s="7" customFormat="1" ht="14.25">
      <c r="A1778" s="5" t="s">
        <v>285</v>
      </c>
      <c r="B1778" s="5" t="s">
        <v>1136</v>
      </c>
      <c r="C1778" s="5" t="s">
        <v>1012</v>
      </c>
      <c r="D1778" s="5" t="s">
        <v>300</v>
      </c>
      <c r="E1778" s="5" t="s">
        <v>933</v>
      </c>
      <c r="F1778" s="6">
        <v>0</v>
      </c>
      <c r="G1778" s="6">
        <v>0</v>
      </c>
      <c r="H1778" s="16">
        <v>0</v>
      </c>
      <c r="I1778" s="16">
        <v>0</v>
      </c>
      <c r="J1778" s="16">
        <v>0</v>
      </c>
      <c r="K1778" s="16">
        <v>0</v>
      </c>
      <c r="L1778" s="16">
        <v>0</v>
      </c>
      <c r="M1778" s="8">
        <f t="shared" si="27"/>
        <v>0</v>
      </c>
      <c r="N1778" t="str" cm="1">
        <f t="array" ref="N1778">IFERROR(INDEX(Water!$C$4:$C$47,MATCH(C1778,Water!$A$4:$A$47,0),), "")</f>
        <v>Meeting lead standards (Total) (water)</v>
      </c>
    </row>
    <row r="1779" spans="1:14" s="7" customFormat="1" ht="14.25">
      <c r="A1779" s="5" t="s">
        <v>285</v>
      </c>
      <c r="B1779" s="5" t="s">
        <v>1137</v>
      </c>
      <c r="C1779" s="5" t="s">
        <v>1014</v>
      </c>
      <c r="D1779" s="5" t="s">
        <v>300</v>
      </c>
      <c r="E1779" s="5" t="s">
        <v>933</v>
      </c>
      <c r="F1779" s="6">
        <v>0</v>
      </c>
      <c r="G1779" s="6">
        <v>0</v>
      </c>
      <c r="H1779" s="16">
        <v>0</v>
      </c>
      <c r="I1779" s="16">
        <v>0</v>
      </c>
      <c r="J1779" s="16">
        <v>0</v>
      </c>
      <c r="K1779" s="16">
        <v>0</v>
      </c>
      <c r="L1779" s="16">
        <v>0</v>
      </c>
      <c r="M1779" s="8">
        <f t="shared" si="27"/>
        <v>0</v>
      </c>
      <c r="N1779" t="str" cm="1">
        <f t="array" ref="N1779">IFERROR(INDEX(Water!$C$4:$C$47,MATCH(C1779,Water!$A$4:$A$47,0),), "")</f>
        <v>Meeting lead standards (Total) (water)</v>
      </c>
    </row>
    <row r="1780" spans="1:14" s="7" customFormat="1" ht="14.25">
      <c r="A1780" s="5" t="s">
        <v>285</v>
      </c>
      <c r="B1780" s="5" t="s">
        <v>1138</v>
      </c>
      <c r="C1780" s="5" t="s">
        <v>1016</v>
      </c>
      <c r="D1780" s="5" t="s">
        <v>300</v>
      </c>
      <c r="E1780" s="5" t="s">
        <v>933</v>
      </c>
      <c r="F1780" s="6">
        <v>0</v>
      </c>
      <c r="G1780" s="6">
        <v>0</v>
      </c>
      <c r="H1780" s="6">
        <v>0</v>
      </c>
      <c r="I1780" s="6">
        <v>0</v>
      </c>
      <c r="J1780" s="6">
        <v>0</v>
      </c>
      <c r="K1780" s="6">
        <v>0</v>
      </c>
      <c r="L1780" s="6">
        <v>0</v>
      </c>
      <c r="M1780" s="8">
        <f t="shared" si="27"/>
        <v>0</v>
      </c>
      <c r="N1780" t="str" cm="1">
        <f t="array" ref="N1780">IFERROR(INDEX(Water!$C$4:$C$47,MATCH(C1780,Water!$A$4:$A$47,0),), "")</f>
        <v>Meeting lead standards (Total) (water)</v>
      </c>
    </row>
    <row r="1781" spans="1:14" s="7" customFormat="1" ht="14.25">
      <c r="A1781" s="5" t="s">
        <v>285</v>
      </c>
      <c r="B1781" s="5" t="s">
        <v>1139</v>
      </c>
      <c r="C1781" s="5" t="s">
        <v>1018</v>
      </c>
      <c r="D1781" s="5" t="s">
        <v>300</v>
      </c>
      <c r="E1781" s="5" t="s">
        <v>933</v>
      </c>
      <c r="F1781" s="6">
        <v>0</v>
      </c>
      <c r="G1781" s="6">
        <v>0</v>
      </c>
      <c r="H1781" s="6">
        <v>0</v>
      </c>
      <c r="I1781" s="6">
        <v>0</v>
      </c>
      <c r="J1781" s="6">
        <v>0</v>
      </c>
      <c r="K1781" s="6">
        <v>0</v>
      </c>
      <c r="L1781" s="6">
        <v>0</v>
      </c>
      <c r="M1781" s="8">
        <f t="shared" si="27"/>
        <v>0</v>
      </c>
      <c r="N1781" t="str" cm="1">
        <f t="array" ref="N1781">IFERROR(INDEX(Water!$C$4:$C$47,MATCH(C1781,Water!$A$4:$A$47,0),), "")</f>
        <v>Enhancing resilience to low probability high consequence events (water)</v>
      </c>
    </row>
    <row r="1782" spans="1:14" s="7" customFormat="1" ht="14.25">
      <c r="A1782" s="5" t="s">
        <v>285</v>
      </c>
      <c r="B1782" s="5" t="s">
        <v>1140</v>
      </c>
      <c r="C1782" s="5" t="s">
        <v>1020</v>
      </c>
      <c r="D1782" s="5" t="s">
        <v>300</v>
      </c>
      <c r="E1782" s="5" t="s">
        <v>933</v>
      </c>
      <c r="F1782" s="6">
        <v>0</v>
      </c>
      <c r="G1782" s="6">
        <v>0</v>
      </c>
      <c r="H1782" s="6">
        <v>0</v>
      </c>
      <c r="I1782" s="6">
        <v>0</v>
      </c>
      <c r="J1782" s="6">
        <v>0</v>
      </c>
      <c r="K1782" s="6">
        <v>0</v>
      </c>
      <c r="L1782" s="6">
        <v>0</v>
      </c>
      <c r="M1782" s="8">
        <f t="shared" si="27"/>
        <v>0</v>
      </c>
      <c r="N1782" t="str" cm="1">
        <f t="array" ref="N1782">IFERROR(INDEX(Water!$C$4:$C$47,MATCH(C1782,Water!$A$4:$A$47,0),), "")</f>
        <v>Security - SEMD (water)</v>
      </c>
    </row>
    <row r="1783" spans="1:14" s="7" customFormat="1" ht="14.25">
      <c r="A1783" s="5" t="s">
        <v>285</v>
      </c>
      <c r="B1783" s="5" t="s">
        <v>1141</v>
      </c>
      <c r="C1783" s="5" t="s">
        <v>1022</v>
      </c>
      <c r="D1783" s="5" t="s">
        <v>300</v>
      </c>
      <c r="E1783" s="5" t="s">
        <v>933</v>
      </c>
      <c r="F1783" s="6">
        <v>0</v>
      </c>
      <c r="G1783" s="6">
        <v>0</v>
      </c>
      <c r="H1783" s="6">
        <v>0</v>
      </c>
      <c r="I1783" s="6">
        <v>0</v>
      </c>
      <c r="J1783" s="6">
        <v>0</v>
      </c>
      <c r="K1783" s="6">
        <v>0</v>
      </c>
      <c r="L1783" s="6">
        <v>0</v>
      </c>
      <c r="M1783" s="8">
        <f t="shared" si="27"/>
        <v>0</v>
      </c>
      <c r="N1783" t="str" cm="1">
        <f t="array" ref="N1783">IFERROR(INDEX(Water!$C$4:$C$47,MATCH(C1783,Water!$A$4:$A$47,0),), "")</f>
        <v>Security - Non-SEMD (water)</v>
      </c>
    </row>
    <row r="1784" spans="1:14" s="7" customFormat="1" ht="14.25">
      <c r="A1784" s="5" t="s">
        <v>285</v>
      </c>
      <c r="B1784" s="5" t="s">
        <v>1142</v>
      </c>
      <c r="C1784" s="5" t="s">
        <v>1024</v>
      </c>
      <c r="D1784" s="5" t="s">
        <v>300</v>
      </c>
      <c r="E1784" s="5" t="s">
        <v>933</v>
      </c>
      <c r="F1784" s="6">
        <v>0</v>
      </c>
      <c r="G1784" s="6">
        <v>0</v>
      </c>
      <c r="H1784" s="6">
        <v>0</v>
      </c>
      <c r="I1784" s="6">
        <v>0</v>
      </c>
      <c r="J1784" s="6">
        <v>0</v>
      </c>
      <c r="K1784" s="6">
        <v>0</v>
      </c>
      <c r="L1784" s="6">
        <v>0</v>
      </c>
      <c r="M1784" s="8">
        <f t="shared" si="27"/>
        <v>0</v>
      </c>
      <c r="N1784" t="str" cm="1">
        <f t="array" ref="N1784">IFERROR(INDEX(Water!$C$4:$C$47,MATCH(C1784,Water!$A$4:$A$47,0),), "")</f>
        <v>N/A</v>
      </c>
    </row>
    <row r="1785" spans="1:14" s="7" customFormat="1" ht="14.25">
      <c r="A1785" s="5" t="s">
        <v>285</v>
      </c>
      <c r="B1785" s="5" t="s">
        <v>1143</v>
      </c>
      <c r="C1785" s="5" t="s">
        <v>1076</v>
      </c>
      <c r="D1785" s="5" t="s">
        <v>300</v>
      </c>
      <c r="E1785" s="5" t="s">
        <v>933</v>
      </c>
      <c r="F1785" s="6">
        <v>0</v>
      </c>
      <c r="G1785" s="6">
        <v>0</v>
      </c>
      <c r="H1785" s="6">
        <v>0</v>
      </c>
      <c r="I1785" s="6">
        <v>0</v>
      </c>
      <c r="J1785" s="6">
        <v>0</v>
      </c>
      <c r="K1785" s="6">
        <v>0</v>
      </c>
      <c r="L1785" s="6">
        <v>0</v>
      </c>
      <c r="M1785" s="8">
        <f t="shared" ref="M1785:M1847" si="28">SUM(G1785)</f>
        <v>0</v>
      </c>
      <c r="N1785" t="str" cm="1">
        <f t="array" ref="N1785">IFERROR(INDEX(Water!$C$4:$C$47,MATCH(C1785,Water!$A$4:$A$47,0),), "")</f>
        <v/>
      </c>
    </row>
    <row r="1786" spans="1:14" s="7" customFormat="1" ht="14.25">
      <c r="A1786" s="5" t="s">
        <v>285</v>
      </c>
      <c r="B1786" s="5" t="s">
        <v>1144</v>
      </c>
      <c r="C1786" s="5" t="s">
        <v>1078</v>
      </c>
      <c r="D1786" s="5" t="s">
        <v>300</v>
      </c>
      <c r="E1786" s="5" t="s">
        <v>933</v>
      </c>
      <c r="F1786" s="6">
        <v>0</v>
      </c>
      <c r="G1786" s="6">
        <v>0</v>
      </c>
      <c r="H1786" s="6">
        <v>0</v>
      </c>
      <c r="I1786" s="6">
        <v>0</v>
      </c>
      <c r="J1786" s="6">
        <v>0</v>
      </c>
      <c r="K1786" s="6">
        <v>0</v>
      </c>
      <c r="L1786" s="6">
        <v>0</v>
      </c>
      <c r="M1786" s="8">
        <f t="shared" si="28"/>
        <v>0</v>
      </c>
      <c r="N1786" t="str" cm="1">
        <f t="array" ref="N1786">IFERROR(INDEX(Water!$C$4:$C$47,MATCH(C1786,Water!$A$4:$A$47,0),), "")</f>
        <v/>
      </c>
    </row>
    <row r="1787" spans="1:14" s="7" customFormat="1" ht="14.25">
      <c r="A1787" s="5" t="s">
        <v>285</v>
      </c>
      <c r="B1787" s="5" t="s">
        <v>1145</v>
      </c>
      <c r="C1787" s="5" t="s">
        <v>1080</v>
      </c>
      <c r="D1787" s="5" t="s">
        <v>300</v>
      </c>
      <c r="E1787" s="5" t="s">
        <v>933</v>
      </c>
      <c r="F1787" s="6">
        <v>0</v>
      </c>
      <c r="G1787" s="6">
        <v>0</v>
      </c>
      <c r="H1787" s="6">
        <v>0</v>
      </c>
      <c r="I1787" s="6">
        <v>0</v>
      </c>
      <c r="J1787" s="6">
        <v>0</v>
      </c>
      <c r="K1787" s="6">
        <v>0</v>
      </c>
      <c r="L1787" s="6">
        <v>0</v>
      </c>
      <c r="M1787" s="8">
        <f t="shared" si="28"/>
        <v>0</v>
      </c>
      <c r="N1787" t="str" cm="1">
        <f t="array" ref="N1787">IFERROR(INDEX(Water!$C$4:$C$47,MATCH(C1787,Water!$A$4:$A$47,0),), "")</f>
        <v/>
      </c>
    </row>
    <row r="1788" spans="1:14" s="7" customFormat="1" ht="14.25">
      <c r="A1788" s="5" t="s">
        <v>285</v>
      </c>
      <c r="B1788" s="5" t="s">
        <v>1146</v>
      </c>
      <c r="C1788" s="5" t="s">
        <v>1082</v>
      </c>
      <c r="D1788" s="5" t="s">
        <v>300</v>
      </c>
      <c r="E1788" s="5" t="s">
        <v>933</v>
      </c>
      <c r="F1788" s="6">
        <v>0</v>
      </c>
      <c r="G1788" s="6">
        <v>0</v>
      </c>
      <c r="H1788" s="6">
        <v>0</v>
      </c>
      <c r="I1788" s="6">
        <v>0</v>
      </c>
      <c r="J1788" s="6">
        <v>0</v>
      </c>
      <c r="K1788" s="6">
        <v>0</v>
      </c>
      <c r="L1788" s="6">
        <v>0</v>
      </c>
      <c r="M1788" s="8">
        <f t="shared" si="28"/>
        <v>0</v>
      </c>
      <c r="N1788" t="str" cm="1">
        <f t="array" ref="N1788">IFERROR(INDEX(Water!$C$4:$C$47,MATCH(C1788,Water!$A$4:$A$47,0),), "")</f>
        <v/>
      </c>
    </row>
    <row r="1789" spans="1:14" s="7" customFormat="1" ht="14.25">
      <c r="A1789" s="5" t="s">
        <v>285</v>
      </c>
      <c r="B1789" s="5" t="s">
        <v>1147</v>
      </c>
      <c r="C1789" s="5" t="s">
        <v>1084</v>
      </c>
      <c r="D1789" s="5" t="s">
        <v>300</v>
      </c>
      <c r="E1789" s="5" t="s">
        <v>933</v>
      </c>
      <c r="F1789" s="6">
        <v>0</v>
      </c>
      <c r="G1789" s="6">
        <v>0</v>
      </c>
      <c r="H1789" s="6">
        <v>0</v>
      </c>
      <c r="I1789" s="6">
        <v>0</v>
      </c>
      <c r="J1789" s="6">
        <v>0</v>
      </c>
      <c r="K1789" s="6">
        <v>0</v>
      </c>
      <c r="L1789" s="6">
        <v>0</v>
      </c>
      <c r="M1789" s="8">
        <f t="shared" si="28"/>
        <v>0</v>
      </c>
      <c r="N1789" t="str" cm="1">
        <f t="array" ref="N1789">IFERROR(INDEX(Water!$C$4:$C$47,MATCH(C1789,Water!$A$4:$A$47,0),), "")</f>
        <v/>
      </c>
    </row>
    <row r="1790" spans="1:14" s="7" customFormat="1" ht="14.25">
      <c r="A1790" s="5" t="s">
        <v>285</v>
      </c>
      <c r="B1790" s="5" t="s">
        <v>1148</v>
      </c>
      <c r="C1790" s="5" t="s">
        <v>1086</v>
      </c>
      <c r="D1790" s="5" t="s">
        <v>300</v>
      </c>
      <c r="E1790" s="5" t="s">
        <v>933</v>
      </c>
      <c r="F1790" s="6">
        <v>0</v>
      </c>
      <c r="G1790" s="6">
        <v>0</v>
      </c>
      <c r="H1790" s="16">
        <v>0</v>
      </c>
      <c r="I1790" s="16">
        <v>0</v>
      </c>
      <c r="J1790" s="16">
        <v>0</v>
      </c>
      <c r="K1790" s="16">
        <v>0</v>
      </c>
      <c r="L1790" s="16">
        <v>0</v>
      </c>
      <c r="M1790" s="8">
        <f t="shared" si="28"/>
        <v>0</v>
      </c>
      <c r="N1790" t="str" cm="1">
        <f t="array" ref="N1790">IFERROR(INDEX(Water!$C$4:$C$47,MATCH(C1790,Water!$A$4:$A$47,0),), "")</f>
        <v/>
      </c>
    </row>
    <row r="1791" spans="1:14" s="7" customFormat="1" ht="14.25">
      <c r="A1791" s="5" t="s">
        <v>285</v>
      </c>
      <c r="B1791" s="5" t="s">
        <v>1149</v>
      </c>
      <c r="C1791" s="5" t="s">
        <v>1088</v>
      </c>
      <c r="D1791" s="5" t="s">
        <v>300</v>
      </c>
      <c r="E1791" s="5" t="s">
        <v>933</v>
      </c>
      <c r="F1791" s="6">
        <v>0</v>
      </c>
      <c r="G1791" s="6">
        <v>0</v>
      </c>
      <c r="H1791" s="16">
        <v>0</v>
      </c>
      <c r="I1791" s="16">
        <v>0</v>
      </c>
      <c r="J1791" s="16">
        <v>0</v>
      </c>
      <c r="K1791" s="16">
        <v>0</v>
      </c>
      <c r="L1791" s="16">
        <v>0</v>
      </c>
      <c r="M1791" s="8">
        <f t="shared" si="28"/>
        <v>0</v>
      </c>
      <c r="N1791" t="str" cm="1">
        <f t="array" ref="N1791">IFERROR(INDEX(Water!$C$4:$C$47,MATCH(C1791,Water!$A$4:$A$47,0),), "")</f>
        <v/>
      </c>
    </row>
    <row r="1792" spans="1:14" s="7" customFormat="1" ht="14.25">
      <c r="A1792" s="5" t="s">
        <v>285</v>
      </c>
      <c r="B1792" s="5" t="s">
        <v>1150</v>
      </c>
      <c r="C1792" s="5" t="s">
        <v>1090</v>
      </c>
      <c r="D1792" s="5" t="s">
        <v>300</v>
      </c>
      <c r="E1792" s="5" t="s">
        <v>933</v>
      </c>
      <c r="F1792" s="6">
        <v>0</v>
      </c>
      <c r="G1792" s="6">
        <v>0</v>
      </c>
      <c r="H1792" s="16">
        <v>0</v>
      </c>
      <c r="I1792" s="16">
        <v>0</v>
      </c>
      <c r="J1792" s="16">
        <v>0</v>
      </c>
      <c r="K1792" s="16">
        <v>0</v>
      </c>
      <c r="L1792" s="16">
        <v>0</v>
      </c>
      <c r="M1792" s="8">
        <f t="shared" si="28"/>
        <v>0</v>
      </c>
      <c r="N1792" t="str" cm="1">
        <f t="array" ref="N1792">IFERROR(INDEX(Water!$C$4:$C$47,MATCH(C1792,Water!$A$4:$A$47,0),), "")</f>
        <v/>
      </c>
    </row>
    <row r="1793" spans="1:14" s="7" customFormat="1" ht="14.25">
      <c r="A1793" s="5" t="s">
        <v>285</v>
      </c>
      <c r="B1793" s="5" t="s">
        <v>1151</v>
      </c>
      <c r="C1793" s="5" t="s">
        <v>1092</v>
      </c>
      <c r="D1793" s="5" t="s">
        <v>300</v>
      </c>
      <c r="E1793" s="5" t="s">
        <v>933</v>
      </c>
      <c r="F1793" s="6">
        <v>0</v>
      </c>
      <c r="G1793" s="6">
        <v>0</v>
      </c>
      <c r="H1793" s="16">
        <v>0</v>
      </c>
      <c r="I1793" s="16">
        <v>0</v>
      </c>
      <c r="J1793" s="16">
        <v>0</v>
      </c>
      <c r="K1793" s="16">
        <v>0</v>
      </c>
      <c r="L1793" s="16">
        <v>0</v>
      </c>
      <c r="M1793" s="8">
        <f t="shared" si="28"/>
        <v>0</v>
      </c>
      <c r="N1793" t="str" cm="1">
        <f t="array" ref="N1793">IFERROR(INDEX(Water!$C$4:$C$47,MATCH(C1793,Water!$A$4:$A$47,0),), "")</f>
        <v/>
      </c>
    </row>
    <row r="1794" spans="1:14" s="7" customFormat="1" ht="14.25">
      <c r="A1794" s="5" t="s">
        <v>285</v>
      </c>
      <c r="B1794" s="5" t="s">
        <v>1152</v>
      </c>
      <c r="C1794" s="5" t="s">
        <v>1094</v>
      </c>
      <c r="D1794" s="5" t="s">
        <v>300</v>
      </c>
      <c r="E1794" s="5" t="s">
        <v>933</v>
      </c>
      <c r="F1794" s="6">
        <v>0</v>
      </c>
      <c r="G1794" s="6">
        <v>0</v>
      </c>
      <c r="H1794" s="16">
        <v>0</v>
      </c>
      <c r="I1794" s="16">
        <v>0</v>
      </c>
      <c r="J1794" s="16">
        <v>0</v>
      </c>
      <c r="K1794" s="16">
        <v>0</v>
      </c>
      <c r="L1794" s="16">
        <v>0</v>
      </c>
      <c r="M1794" s="8">
        <f t="shared" si="28"/>
        <v>0</v>
      </c>
      <c r="N1794" t="str" cm="1">
        <f t="array" ref="N1794">IFERROR(INDEX(Water!$C$4:$C$47,MATCH(C1794,Water!$A$4:$A$47,0),), "")</f>
        <v/>
      </c>
    </row>
    <row r="1795" spans="1:14" s="7" customFormat="1" ht="14.25">
      <c r="A1795" s="5" t="s">
        <v>285</v>
      </c>
      <c r="B1795" s="5" t="s">
        <v>1153</v>
      </c>
      <c r="C1795" s="5" t="s">
        <v>1096</v>
      </c>
      <c r="D1795" s="5" t="s">
        <v>300</v>
      </c>
      <c r="E1795" s="5" t="s">
        <v>933</v>
      </c>
      <c r="F1795" s="6">
        <v>0</v>
      </c>
      <c r="G1795" s="6">
        <v>0</v>
      </c>
      <c r="H1795" s="16">
        <v>0</v>
      </c>
      <c r="I1795" s="16">
        <v>0</v>
      </c>
      <c r="J1795" s="16">
        <v>0</v>
      </c>
      <c r="K1795" s="16">
        <v>0</v>
      </c>
      <c r="L1795" s="16">
        <v>0</v>
      </c>
      <c r="M1795" s="8">
        <f t="shared" si="28"/>
        <v>0</v>
      </c>
      <c r="N1795" t="str" cm="1">
        <f t="array" ref="N1795">IFERROR(INDEX(Water!$C$4:$C$47,MATCH(C1795,Water!$A$4:$A$47,0),), "")</f>
        <v/>
      </c>
    </row>
    <row r="1796" spans="1:14" s="7" customFormat="1" ht="14.25">
      <c r="A1796" s="5" t="s">
        <v>285</v>
      </c>
      <c r="B1796" s="5" t="s">
        <v>1154</v>
      </c>
      <c r="C1796" s="5" t="s">
        <v>1155</v>
      </c>
      <c r="D1796" s="5" t="s">
        <v>300</v>
      </c>
      <c r="E1796" s="5" t="s">
        <v>933</v>
      </c>
      <c r="F1796" s="6">
        <v>0</v>
      </c>
      <c r="G1796" s="6">
        <v>0</v>
      </c>
      <c r="H1796" s="16">
        <v>0</v>
      </c>
      <c r="I1796" s="16">
        <v>0</v>
      </c>
      <c r="J1796" s="16">
        <v>0</v>
      </c>
      <c r="K1796" s="16">
        <v>0</v>
      </c>
      <c r="L1796" s="16">
        <v>0</v>
      </c>
      <c r="M1796" s="8">
        <f t="shared" si="28"/>
        <v>0</v>
      </c>
      <c r="N1796" t="str" cm="1">
        <f t="array" ref="N1796">IFERROR(INDEX(Water!$C$4:$C$47,MATCH(C1796,Water!$A$4:$A$47,0),), "")</f>
        <v/>
      </c>
    </row>
    <row r="1797" spans="1:14" s="7" customFormat="1" ht="14.25">
      <c r="A1797" s="5" t="s">
        <v>286</v>
      </c>
      <c r="B1797" s="5" t="s">
        <v>1030</v>
      </c>
      <c r="C1797" s="5" t="s">
        <v>936</v>
      </c>
      <c r="D1797" s="5" t="s">
        <v>300</v>
      </c>
      <c r="E1797" s="5" t="s">
        <v>933</v>
      </c>
      <c r="F1797" s="6">
        <v>0</v>
      </c>
      <c r="G1797" s="6">
        <v>0</v>
      </c>
      <c r="H1797" s="16" t="s">
        <v>825</v>
      </c>
      <c r="I1797" s="16" t="s">
        <v>825</v>
      </c>
      <c r="J1797" s="16" t="s">
        <v>825</v>
      </c>
      <c r="K1797" s="16" t="s">
        <v>825</v>
      </c>
      <c r="L1797" s="16" t="s">
        <v>825</v>
      </c>
      <c r="M1797" s="8">
        <f t="shared" si="28"/>
        <v>0</v>
      </c>
      <c r="N1797" t="str" cm="1">
        <f t="array" ref="N1797">IFERROR(INDEX(Water!$C$4:$C$47,MATCH(C1797,Water!$A$4:$A$47,0),), "")</f>
        <v>Ecological improvements at abstractions (water)</v>
      </c>
    </row>
    <row r="1798" spans="1:14" s="7" customFormat="1" ht="14.25">
      <c r="A1798" s="5" t="s">
        <v>286</v>
      </c>
      <c r="B1798" s="5" t="s">
        <v>1031</v>
      </c>
      <c r="C1798" s="5" t="s">
        <v>938</v>
      </c>
      <c r="D1798" s="5" t="s">
        <v>300</v>
      </c>
      <c r="E1798" s="5" t="s">
        <v>933</v>
      </c>
      <c r="F1798" s="6">
        <v>0</v>
      </c>
      <c r="G1798" s="6">
        <v>0</v>
      </c>
      <c r="H1798" s="16" t="s">
        <v>825</v>
      </c>
      <c r="I1798" s="16" t="s">
        <v>825</v>
      </c>
      <c r="J1798" s="16" t="s">
        <v>825</v>
      </c>
      <c r="K1798" s="16" t="s">
        <v>825</v>
      </c>
      <c r="L1798" s="16" t="s">
        <v>825</v>
      </c>
      <c r="M1798" s="8">
        <f t="shared" si="28"/>
        <v>0</v>
      </c>
      <c r="N1798" t="str" cm="1">
        <f t="array" ref="N1798">IFERROR(INDEX(Water!$C$4:$C$47,MATCH(C1798,Water!$A$4:$A$47,0),), "")</f>
        <v>Eels Regulations (measures at intakes) (water)</v>
      </c>
    </row>
    <row r="1799" spans="1:14" s="7" customFormat="1" ht="14.25">
      <c r="A1799" s="5" t="s">
        <v>286</v>
      </c>
      <c r="B1799" s="5" t="s">
        <v>1032</v>
      </c>
      <c r="C1799" s="5" t="s">
        <v>940</v>
      </c>
      <c r="D1799" s="5" t="s">
        <v>300</v>
      </c>
      <c r="E1799" s="5" t="s">
        <v>933</v>
      </c>
      <c r="F1799" s="6">
        <v>0</v>
      </c>
      <c r="G1799" s="6">
        <v>0</v>
      </c>
      <c r="H1799" s="6" t="s">
        <v>825</v>
      </c>
      <c r="I1799" s="6" t="s">
        <v>825</v>
      </c>
      <c r="J1799" s="6" t="s">
        <v>825</v>
      </c>
      <c r="K1799" s="6" t="s">
        <v>825</v>
      </c>
      <c r="L1799" s="6" t="s">
        <v>825</v>
      </c>
      <c r="M1799" s="8">
        <f t="shared" si="28"/>
        <v>0</v>
      </c>
      <c r="N1799" t="str" cm="1">
        <f t="array" ref="N1799">IFERROR(INDEX(Water!$C$4:$C$47,MATCH(C1799,Water!$A$4:$A$47,0),), "")</f>
        <v>Eels Regulations (measures at intakes) (water)</v>
      </c>
    </row>
    <row r="1800" spans="1:14" s="7" customFormat="1" ht="14.25">
      <c r="A1800" s="5" t="s">
        <v>286</v>
      </c>
      <c r="B1800" s="5" t="s">
        <v>1033</v>
      </c>
      <c r="C1800" s="5" t="s">
        <v>942</v>
      </c>
      <c r="D1800" s="5" t="s">
        <v>300</v>
      </c>
      <c r="E1800" s="5" t="s">
        <v>933</v>
      </c>
      <c r="F1800" s="6">
        <v>0</v>
      </c>
      <c r="G1800" s="6">
        <v>0</v>
      </c>
      <c r="H1800" s="6" t="s">
        <v>825</v>
      </c>
      <c r="I1800" s="6" t="s">
        <v>825</v>
      </c>
      <c r="J1800" s="6" t="s">
        <v>825</v>
      </c>
      <c r="K1800" s="6" t="s">
        <v>825</v>
      </c>
      <c r="L1800" s="6" t="s">
        <v>825</v>
      </c>
      <c r="M1800" s="8">
        <f t="shared" si="28"/>
        <v>0</v>
      </c>
      <c r="N1800" t="str" cm="1">
        <f t="array" ref="N1800">IFERROR(INDEX(Water!$C$4:$C$47,MATCH(C1800,Water!$A$4:$A$47,0),), "")</f>
        <v>Invasive Non Native Species (water)</v>
      </c>
    </row>
    <row r="1801" spans="1:14" s="7" customFormat="1" ht="14.25">
      <c r="A1801" s="5" t="s">
        <v>286</v>
      </c>
      <c r="B1801" s="5" t="s">
        <v>1034</v>
      </c>
      <c r="C1801" s="5" t="s">
        <v>944</v>
      </c>
      <c r="D1801" s="5" t="s">
        <v>300</v>
      </c>
      <c r="E1801" s="5" t="s">
        <v>933</v>
      </c>
      <c r="F1801" s="6">
        <v>0</v>
      </c>
      <c r="G1801" s="6">
        <v>0</v>
      </c>
      <c r="H1801" s="6" t="s">
        <v>825</v>
      </c>
      <c r="I1801" s="6" t="s">
        <v>825</v>
      </c>
      <c r="J1801" s="6" t="s">
        <v>825</v>
      </c>
      <c r="K1801" s="6" t="s">
        <v>825</v>
      </c>
      <c r="L1801" s="6" t="s">
        <v>825</v>
      </c>
      <c r="M1801" s="8">
        <f t="shared" si="28"/>
        <v>0</v>
      </c>
      <c r="N1801" t="str" cm="1">
        <f t="array" ref="N1801">IFERROR(INDEX(Water!$C$4:$C$47,MATCH(C1801,Water!$A$4:$A$47,0),), "")</f>
        <v>Drinking Water Protected Areas (schemes) (water)</v>
      </c>
    </row>
    <row r="1802" spans="1:14" s="7" customFormat="1" ht="14.25">
      <c r="A1802" s="5" t="s">
        <v>286</v>
      </c>
      <c r="B1802" s="5" t="s">
        <v>1035</v>
      </c>
      <c r="C1802" s="5" t="s">
        <v>946</v>
      </c>
      <c r="D1802" s="5" t="s">
        <v>300</v>
      </c>
      <c r="E1802" s="5" t="s">
        <v>933</v>
      </c>
      <c r="F1802" s="6">
        <v>0</v>
      </c>
      <c r="G1802" s="6">
        <v>0</v>
      </c>
      <c r="H1802" s="6" t="s">
        <v>825</v>
      </c>
      <c r="I1802" s="6" t="s">
        <v>825</v>
      </c>
      <c r="J1802" s="6" t="s">
        <v>825</v>
      </c>
      <c r="K1802" s="6" t="s">
        <v>825</v>
      </c>
      <c r="L1802" s="6" t="s">
        <v>825</v>
      </c>
      <c r="M1802" s="8">
        <f t="shared" si="28"/>
        <v>0</v>
      </c>
      <c r="N1802" t="str" cm="1">
        <f t="array" ref="N1802">IFERROR(INDEX(Water!$C$4:$C$47,MATCH(C1802,Water!$A$4:$A$47,0),), "")</f>
        <v>Water Framework Directive measure (water)</v>
      </c>
    </row>
    <row r="1803" spans="1:14" s="7" customFormat="1" ht="14.25">
      <c r="A1803" s="5" t="s">
        <v>286</v>
      </c>
      <c r="B1803" s="5" t="s">
        <v>1036</v>
      </c>
      <c r="C1803" s="5" t="s">
        <v>948</v>
      </c>
      <c r="D1803" s="5" t="s">
        <v>300</v>
      </c>
      <c r="E1803" s="5" t="s">
        <v>933</v>
      </c>
      <c r="F1803" s="6">
        <v>0</v>
      </c>
      <c r="G1803" s="6">
        <v>0</v>
      </c>
      <c r="H1803" s="6" t="s">
        <v>825</v>
      </c>
      <c r="I1803" s="6" t="s">
        <v>825</v>
      </c>
      <c r="J1803" s="6" t="s">
        <v>825</v>
      </c>
      <c r="K1803" s="6" t="s">
        <v>825</v>
      </c>
      <c r="L1803" s="6" t="s">
        <v>825</v>
      </c>
      <c r="M1803" s="8">
        <f t="shared" si="28"/>
        <v>0</v>
      </c>
      <c r="N1803" t="str" cm="1">
        <f t="array" ref="N1803">IFERROR(INDEX(Water!$C$4:$C$47,MATCH(C1803,Water!$A$4:$A$47,0),), "")</f>
        <v>Ecological improvements at abstractions (water)</v>
      </c>
    </row>
    <row r="1804" spans="1:14" s="7" customFormat="1" ht="14.25">
      <c r="A1804" s="5" t="s">
        <v>286</v>
      </c>
      <c r="B1804" s="5" t="s">
        <v>1037</v>
      </c>
      <c r="C1804" s="5" t="s">
        <v>950</v>
      </c>
      <c r="D1804" s="5" t="s">
        <v>300</v>
      </c>
      <c r="E1804" s="5" t="s">
        <v>933</v>
      </c>
      <c r="F1804" s="6">
        <v>0</v>
      </c>
      <c r="G1804" s="6">
        <v>0</v>
      </c>
      <c r="H1804" s="6" t="s">
        <v>825</v>
      </c>
      <c r="I1804" s="6" t="s">
        <v>825</v>
      </c>
      <c r="J1804" s="6" t="s">
        <v>825</v>
      </c>
      <c r="K1804" s="6" t="s">
        <v>825</v>
      </c>
      <c r="L1804" s="6" t="s">
        <v>825</v>
      </c>
      <c r="M1804" s="8">
        <f t="shared" si="28"/>
        <v>0</v>
      </c>
      <c r="N1804" t="str" cm="1">
        <f t="array" ref="N1804">IFERROR(INDEX(Water!$C$4:$C$47,MATCH(C1804,Water!$A$4:$A$47,0),), "")</f>
        <v>N/A</v>
      </c>
    </row>
    <row r="1805" spans="1:14" s="7" customFormat="1" ht="14.25">
      <c r="A1805" s="5" t="s">
        <v>286</v>
      </c>
      <c r="B1805" s="5" t="s">
        <v>1038</v>
      </c>
      <c r="C1805" s="5" t="s">
        <v>952</v>
      </c>
      <c r="D1805" s="5" t="s">
        <v>300</v>
      </c>
      <c r="E1805" s="5" t="s">
        <v>933</v>
      </c>
      <c r="F1805" s="6">
        <v>0</v>
      </c>
      <c r="G1805" s="6">
        <v>0</v>
      </c>
      <c r="H1805" s="6" t="s">
        <v>825</v>
      </c>
      <c r="I1805" s="6" t="s">
        <v>825</v>
      </c>
      <c r="J1805" s="6" t="s">
        <v>825</v>
      </c>
      <c r="K1805" s="6" t="s">
        <v>825</v>
      </c>
      <c r="L1805" s="6" t="s">
        <v>825</v>
      </c>
      <c r="M1805" s="8">
        <f t="shared" si="28"/>
        <v>0</v>
      </c>
      <c r="N1805" t="str" cm="1">
        <f t="array" ref="N1805">IFERROR(INDEX(Water!$C$4:$C$47,MATCH(C1805,Water!$A$4:$A$47,0),), "")</f>
        <v>N/A</v>
      </c>
    </row>
    <row r="1806" spans="1:14" s="7" customFormat="1" ht="14.25">
      <c r="A1806" s="5" t="s">
        <v>286</v>
      </c>
      <c r="B1806" s="5" t="s">
        <v>1039</v>
      </c>
      <c r="C1806" s="5" t="s">
        <v>954</v>
      </c>
      <c r="D1806" s="5" t="s">
        <v>300</v>
      </c>
      <c r="E1806" s="5" t="s">
        <v>933</v>
      </c>
      <c r="F1806" s="6">
        <v>0</v>
      </c>
      <c r="G1806" s="6">
        <v>0</v>
      </c>
      <c r="H1806" s="6" t="s">
        <v>825</v>
      </c>
      <c r="I1806" s="6" t="s">
        <v>825</v>
      </c>
      <c r="J1806" s="6" t="s">
        <v>825</v>
      </c>
      <c r="K1806" s="6" t="s">
        <v>825</v>
      </c>
      <c r="L1806" s="6" t="s">
        <v>825</v>
      </c>
      <c r="M1806" s="8">
        <f t="shared" si="28"/>
        <v>0</v>
      </c>
      <c r="N1806" t="str" cm="1">
        <f t="array" ref="N1806">IFERROR(INDEX(Water!$C$4:$C$47,MATCH(C1806,Water!$A$4:$A$47,0),), "")</f>
        <v>Ignore as captured under 'Investigations total'</v>
      </c>
    </row>
    <row r="1807" spans="1:14" s="7" customFormat="1" ht="14.25">
      <c r="A1807" s="5" t="s">
        <v>286</v>
      </c>
      <c r="B1807" s="5" t="s">
        <v>1040</v>
      </c>
      <c r="C1807" s="5" t="s">
        <v>956</v>
      </c>
      <c r="D1807" s="5" t="s">
        <v>300</v>
      </c>
      <c r="E1807" s="5" t="s">
        <v>933</v>
      </c>
      <c r="F1807" s="6">
        <v>0</v>
      </c>
      <c r="G1807" s="6">
        <v>0</v>
      </c>
      <c r="H1807" s="6" t="s">
        <v>825</v>
      </c>
      <c r="I1807" s="6" t="s">
        <v>825</v>
      </c>
      <c r="J1807" s="6" t="s">
        <v>825</v>
      </c>
      <c r="K1807" s="6" t="s">
        <v>825</v>
      </c>
      <c r="L1807" s="6" t="s">
        <v>825</v>
      </c>
      <c r="M1807" s="8">
        <f t="shared" si="28"/>
        <v>0</v>
      </c>
      <c r="N1807" t="str" cm="1">
        <f t="array" ref="N1807">IFERROR(INDEX(Water!$C$4:$C$47,MATCH(C1807,Water!$A$4:$A$47,0),), "")</f>
        <v>Ignore as captured under 'Investigations total'</v>
      </c>
    </row>
    <row r="1808" spans="1:14" s="7" customFormat="1" ht="14.25">
      <c r="A1808" s="5" t="s">
        <v>286</v>
      </c>
      <c r="B1808" s="5" t="s">
        <v>1041</v>
      </c>
      <c r="C1808" s="5" t="s">
        <v>958</v>
      </c>
      <c r="D1808" s="5" t="s">
        <v>300</v>
      </c>
      <c r="E1808" s="5" t="s">
        <v>933</v>
      </c>
      <c r="F1808" s="6">
        <v>0</v>
      </c>
      <c r="G1808" s="6">
        <v>0</v>
      </c>
      <c r="H1808" s="6" t="s">
        <v>825</v>
      </c>
      <c r="I1808" s="6" t="s">
        <v>825</v>
      </c>
      <c r="J1808" s="6" t="s">
        <v>825</v>
      </c>
      <c r="K1808" s="6" t="s">
        <v>825</v>
      </c>
      <c r="L1808" s="6" t="s">
        <v>825</v>
      </c>
      <c r="M1808" s="8">
        <f t="shared" si="28"/>
        <v>0</v>
      </c>
      <c r="N1808" t="str" cm="1">
        <f t="array" ref="N1808">IFERROR(INDEX(Water!$C$4:$C$47,MATCH(C1808,Water!$A$4:$A$47,0),), "")</f>
        <v>Ignore as captured under 'Investigations total'</v>
      </c>
    </row>
    <row r="1809" spans="1:14" s="7" customFormat="1" ht="14.25">
      <c r="A1809" s="5" t="s">
        <v>286</v>
      </c>
      <c r="B1809" s="5" t="s">
        <v>1042</v>
      </c>
      <c r="C1809" s="5" t="s">
        <v>960</v>
      </c>
      <c r="D1809" s="5" t="s">
        <v>300</v>
      </c>
      <c r="E1809" s="5" t="s">
        <v>933</v>
      </c>
      <c r="F1809" s="6">
        <v>0</v>
      </c>
      <c r="G1809" s="6">
        <v>0</v>
      </c>
      <c r="H1809" s="16" t="s">
        <v>825</v>
      </c>
      <c r="I1809" s="16" t="s">
        <v>825</v>
      </c>
      <c r="J1809" s="16" t="s">
        <v>825</v>
      </c>
      <c r="K1809" s="16" t="s">
        <v>825</v>
      </c>
      <c r="L1809" s="16" t="s">
        <v>825</v>
      </c>
      <c r="M1809" s="8">
        <f t="shared" si="28"/>
        <v>0</v>
      </c>
      <c r="N1809" t="str" cm="1">
        <f t="array" ref="N1809">IFERROR(INDEX(Water!$C$4:$C$47,MATCH(C1809,Water!$A$4:$A$47,0),), "")</f>
        <v>Investigations (water)</v>
      </c>
    </row>
    <row r="1810" spans="1:14" s="7" customFormat="1" ht="14.25">
      <c r="A1810" s="5" t="s">
        <v>286</v>
      </c>
      <c r="B1810" s="5" t="s">
        <v>1043</v>
      </c>
      <c r="C1810" s="5" t="s">
        <v>962</v>
      </c>
      <c r="D1810" s="5" t="s">
        <v>300</v>
      </c>
      <c r="E1810" s="5" t="s">
        <v>933</v>
      </c>
      <c r="F1810" s="6">
        <v>0</v>
      </c>
      <c r="G1810" s="6">
        <v>0</v>
      </c>
      <c r="H1810" s="16" t="s">
        <v>825</v>
      </c>
      <c r="I1810" s="16" t="s">
        <v>825</v>
      </c>
      <c r="J1810" s="16" t="s">
        <v>825</v>
      </c>
      <c r="K1810" s="16" t="s">
        <v>825</v>
      </c>
      <c r="L1810" s="16" t="s">
        <v>825</v>
      </c>
      <c r="M1810" s="8">
        <f t="shared" si="28"/>
        <v>0</v>
      </c>
      <c r="N1810" t="str" cm="1">
        <f t="array" ref="N1810">IFERROR(INDEX(Water!$C$4:$C$47,MATCH(C1810,Water!$A$4:$A$47,0),), "")</f>
        <v/>
      </c>
    </row>
    <row r="1811" spans="1:14" s="7" customFormat="1" ht="14.25">
      <c r="A1811" s="5" t="s">
        <v>286</v>
      </c>
      <c r="B1811" s="5" t="s">
        <v>1044</v>
      </c>
      <c r="C1811" s="5" t="s">
        <v>964</v>
      </c>
      <c r="D1811" s="5" t="s">
        <v>300</v>
      </c>
      <c r="E1811" s="5" t="s">
        <v>933</v>
      </c>
      <c r="F1811" s="6">
        <v>0</v>
      </c>
      <c r="G1811" s="6">
        <v>0</v>
      </c>
      <c r="H1811" s="16" t="s">
        <v>825</v>
      </c>
      <c r="I1811" s="16" t="s">
        <v>825</v>
      </c>
      <c r="J1811" s="16" t="s">
        <v>825</v>
      </c>
      <c r="K1811" s="16" t="s">
        <v>825</v>
      </c>
      <c r="L1811" s="16" t="s">
        <v>825</v>
      </c>
      <c r="M1811" s="8">
        <f t="shared" si="28"/>
        <v>0</v>
      </c>
      <c r="N1811" t="str" cm="1">
        <f t="array" ref="N1811">IFERROR(INDEX(Water!$C$4:$C$47,MATCH(C1811,Water!$A$4:$A$47,0),), "")</f>
        <v>Supply-side improvements delivering benefits in 2020-2025 (water)</v>
      </c>
    </row>
    <row r="1812" spans="1:14" s="7" customFormat="1" ht="14.25">
      <c r="A1812" s="5" t="s">
        <v>286</v>
      </c>
      <c r="B1812" s="5" t="s">
        <v>1045</v>
      </c>
      <c r="C1812" s="5" t="s">
        <v>966</v>
      </c>
      <c r="D1812" s="5" t="s">
        <v>300</v>
      </c>
      <c r="E1812" s="5" t="s">
        <v>933</v>
      </c>
      <c r="F1812" s="6">
        <v>0</v>
      </c>
      <c r="G1812" s="6">
        <v>0</v>
      </c>
      <c r="H1812" s="16" t="s">
        <v>825</v>
      </c>
      <c r="I1812" s="16" t="s">
        <v>825</v>
      </c>
      <c r="J1812" s="16" t="s">
        <v>825</v>
      </c>
      <c r="K1812" s="16" t="s">
        <v>825</v>
      </c>
      <c r="L1812" s="16" t="s">
        <v>825</v>
      </c>
      <c r="M1812" s="8">
        <f t="shared" si="28"/>
        <v>0</v>
      </c>
      <c r="N1812" t="str" cm="1">
        <f t="array" ref="N1812">IFERROR(INDEX(Water!$C$4:$C$47,MATCH(C1812,Water!$A$4:$A$47,0),), "")</f>
        <v>Demand-side improvements delivering benefits in 2020-2025 (excl leakage and metering) (water)</v>
      </c>
    </row>
    <row r="1813" spans="1:14" s="7" customFormat="1" ht="14.25">
      <c r="A1813" s="5" t="s">
        <v>286</v>
      </c>
      <c r="B1813" s="5" t="s">
        <v>1046</v>
      </c>
      <c r="C1813" s="5" t="s">
        <v>968</v>
      </c>
      <c r="D1813" s="5" t="s">
        <v>300</v>
      </c>
      <c r="E1813" s="5" t="s">
        <v>933</v>
      </c>
      <c r="F1813" s="6">
        <v>0</v>
      </c>
      <c r="G1813" s="6">
        <v>0</v>
      </c>
      <c r="H1813" s="16" t="s">
        <v>825</v>
      </c>
      <c r="I1813" s="16" t="s">
        <v>825</v>
      </c>
      <c r="J1813" s="16" t="s">
        <v>825</v>
      </c>
      <c r="K1813" s="16" t="s">
        <v>825</v>
      </c>
      <c r="L1813" s="16" t="s">
        <v>825</v>
      </c>
      <c r="M1813" s="8">
        <f t="shared" si="28"/>
        <v>0</v>
      </c>
      <c r="N1813" t="str" cm="1">
        <f t="array" ref="N1813">IFERROR(INDEX(Water!$C$4:$C$47,MATCH(C1813,Water!$A$4:$A$47,0),), "")</f>
        <v>Leakage improvements delivering benefits in 2020-2025 (water)</v>
      </c>
    </row>
    <row r="1814" spans="1:14" s="7" customFormat="1" ht="14.25">
      <c r="A1814" s="5" t="s">
        <v>286</v>
      </c>
      <c r="B1814" s="5" t="s">
        <v>1047</v>
      </c>
      <c r="C1814" s="5" t="s">
        <v>970</v>
      </c>
      <c r="D1814" s="5" t="s">
        <v>300</v>
      </c>
      <c r="E1814" s="5" t="s">
        <v>933</v>
      </c>
      <c r="F1814" s="6">
        <v>0</v>
      </c>
      <c r="G1814" s="6">
        <v>0</v>
      </c>
      <c r="H1814" s="16" t="s">
        <v>825</v>
      </c>
      <c r="I1814" s="16" t="s">
        <v>825</v>
      </c>
      <c r="J1814" s="16" t="s">
        <v>825</v>
      </c>
      <c r="K1814" s="16" t="s">
        <v>825</v>
      </c>
      <c r="L1814" s="16" t="s">
        <v>825</v>
      </c>
      <c r="M1814" s="8">
        <f t="shared" si="28"/>
        <v>0</v>
      </c>
      <c r="N1814" t="str" cm="1">
        <f t="array" ref="N1814">IFERROR(INDEX(Water!$C$4:$C$47,MATCH(C1814,Water!$A$4:$A$47,0),), "")</f>
        <v>Internal interconnectors delivering benefits in 2020-2025 (water)</v>
      </c>
    </row>
    <row r="1815" spans="1:14" s="7" customFormat="1" ht="14.25">
      <c r="A1815" s="5" t="s">
        <v>286</v>
      </c>
      <c r="B1815" s="5" t="s">
        <v>1048</v>
      </c>
      <c r="C1815" s="5" t="s">
        <v>972</v>
      </c>
      <c r="D1815" s="5" t="s">
        <v>300</v>
      </c>
      <c r="E1815" s="5" t="s">
        <v>933</v>
      </c>
      <c r="F1815" s="6">
        <v>0</v>
      </c>
      <c r="G1815" s="6">
        <v>0</v>
      </c>
      <c r="H1815" s="16" t="s">
        <v>825</v>
      </c>
      <c r="I1815" s="16" t="s">
        <v>825</v>
      </c>
      <c r="J1815" s="16" t="s">
        <v>825</v>
      </c>
      <c r="K1815" s="16" t="s">
        <v>825</v>
      </c>
      <c r="L1815" s="16" t="s">
        <v>825</v>
      </c>
      <c r="M1815" s="8">
        <f t="shared" si="28"/>
        <v>0</v>
      </c>
      <c r="N1815" t="str" cm="1">
        <f t="array" ref="N1815">IFERROR(INDEX(Water!$C$4:$C$47,MATCH(C1815,Water!$A$4:$A$47,0),), "")</f>
        <v>Supply demand balance improvements delivering benefits starting from 2026 (water)</v>
      </c>
    </row>
    <row r="1816" spans="1:14" s="7" customFormat="1" ht="14.25">
      <c r="A1816" s="5" t="s">
        <v>286</v>
      </c>
      <c r="B1816" s="5" t="s">
        <v>1049</v>
      </c>
      <c r="C1816" s="5" t="s">
        <v>976</v>
      </c>
      <c r="D1816" s="5" t="s">
        <v>300</v>
      </c>
      <c r="E1816" s="5" t="s">
        <v>933</v>
      </c>
      <c r="F1816" s="6">
        <v>0</v>
      </c>
      <c r="G1816" s="6">
        <v>0</v>
      </c>
      <c r="H1816" s="16" t="s">
        <v>825</v>
      </c>
      <c r="I1816" s="16" t="s">
        <v>825</v>
      </c>
      <c r="J1816" s="16" t="s">
        <v>825</v>
      </c>
      <c r="K1816" s="16" t="s">
        <v>825</v>
      </c>
      <c r="L1816" s="16" t="s">
        <v>825</v>
      </c>
      <c r="M1816" s="8">
        <f t="shared" si="28"/>
        <v>0</v>
      </c>
      <c r="N1816" t="str" cm="1">
        <f t="array" ref="N1816">IFERROR(INDEX(Water!$C$4:$C$47,MATCH(C1816,Water!$A$4:$A$47,0),), "")</f>
        <v/>
      </c>
    </row>
    <row r="1817" spans="1:14" s="7" customFormat="1" ht="14.25">
      <c r="A1817" s="5" t="s">
        <v>286</v>
      </c>
      <c r="B1817" s="5" t="s">
        <v>1050</v>
      </c>
      <c r="C1817" s="5" t="s">
        <v>978</v>
      </c>
      <c r="D1817" s="5" t="s">
        <v>300</v>
      </c>
      <c r="E1817" s="5" t="s">
        <v>933</v>
      </c>
      <c r="F1817" s="6">
        <v>0</v>
      </c>
      <c r="G1817" s="6">
        <v>0</v>
      </c>
      <c r="H1817" s="16" t="s">
        <v>825</v>
      </c>
      <c r="I1817" s="16" t="s">
        <v>825</v>
      </c>
      <c r="J1817" s="16" t="s">
        <v>825</v>
      </c>
      <c r="K1817" s="16" t="s">
        <v>825</v>
      </c>
      <c r="L1817" s="16" t="s">
        <v>825</v>
      </c>
      <c r="M1817" s="8">
        <f t="shared" si="28"/>
        <v>0</v>
      </c>
      <c r="N1817" t="str" cm="1">
        <f t="array" ref="N1817">IFERROR(INDEX(Water!$C$4:$C$47,MATCH(C1817,Water!$A$4:$A$47,0),), "")</f>
        <v>Ignore as captured under 'Total metering expenditure'</v>
      </c>
    </row>
    <row r="1818" spans="1:14" s="7" customFormat="1" ht="14.25">
      <c r="A1818" s="5" t="s">
        <v>286</v>
      </c>
      <c r="B1818" s="5" t="s">
        <v>1051</v>
      </c>
      <c r="C1818" s="5" t="s">
        <v>980</v>
      </c>
      <c r="D1818" s="5" t="s">
        <v>300</v>
      </c>
      <c r="E1818" s="5" t="s">
        <v>933</v>
      </c>
      <c r="F1818" s="6">
        <v>0</v>
      </c>
      <c r="G1818" s="6">
        <v>0</v>
      </c>
      <c r="H1818" s="16" t="s">
        <v>825</v>
      </c>
      <c r="I1818" s="16" t="s">
        <v>825</v>
      </c>
      <c r="J1818" s="16" t="s">
        <v>825</v>
      </c>
      <c r="K1818" s="16" t="s">
        <v>825</v>
      </c>
      <c r="L1818" s="16" t="s">
        <v>825</v>
      </c>
      <c r="M1818" s="8">
        <f t="shared" si="28"/>
        <v>0</v>
      </c>
      <c r="N1818" t="str" cm="1">
        <f t="array" ref="N1818">IFERROR(INDEX(Water!$C$4:$C$47,MATCH(C1818,Water!$A$4:$A$47,0),), "")</f>
        <v>Ignore as captured under 'Total metering expenditure'</v>
      </c>
    </row>
    <row r="1819" spans="1:14" s="7" customFormat="1" ht="14.25">
      <c r="A1819" s="5" t="s">
        <v>286</v>
      </c>
      <c r="B1819" s="5" t="s">
        <v>1052</v>
      </c>
      <c r="C1819" s="5" t="s">
        <v>982</v>
      </c>
      <c r="D1819" s="5" t="s">
        <v>300</v>
      </c>
      <c r="E1819" s="5" t="s">
        <v>933</v>
      </c>
      <c r="F1819" s="6">
        <v>0</v>
      </c>
      <c r="G1819" s="6">
        <v>0</v>
      </c>
      <c r="H1819" s="6" t="s">
        <v>825</v>
      </c>
      <c r="I1819" s="6" t="s">
        <v>825</v>
      </c>
      <c r="J1819" s="6" t="s">
        <v>825</v>
      </c>
      <c r="K1819" s="6" t="s">
        <v>825</v>
      </c>
      <c r="L1819" s="6" t="s">
        <v>825</v>
      </c>
      <c r="M1819" s="8">
        <f t="shared" si="28"/>
        <v>0</v>
      </c>
      <c r="N1819" t="str" cm="1">
        <f t="array" ref="N1819">IFERROR(INDEX(Water!$C$4:$C$47,MATCH(C1819,Water!$A$4:$A$47,0),), "")</f>
        <v>Ignore as captured under 'Total metering expenditure'</v>
      </c>
    </row>
    <row r="1820" spans="1:14" s="7" customFormat="1" ht="14.25">
      <c r="A1820" s="5" t="s">
        <v>286</v>
      </c>
      <c r="B1820" s="5" t="s">
        <v>1053</v>
      </c>
      <c r="C1820" s="5" t="s">
        <v>984</v>
      </c>
      <c r="D1820" s="5" t="s">
        <v>300</v>
      </c>
      <c r="E1820" s="5" t="s">
        <v>933</v>
      </c>
      <c r="F1820" s="6">
        <v>0</v>
      </c>
      <c r="G1820" s="6">
        <v>0</v>
      </c>
      <c r="H1820" s="6" t="s">
        <v>825</v>
      </c>
      <c r="I1820" s="6" t="s">
        <v>825</v>
      </c>
      <c r="J1820" s="6" t="s">
        <v>825</v>
      </c>
      <c r="K1820" s="6" t="s">
        <v>825</v>
      </c>
      <c r="L1820" s="6" t="s">
        <v>825</v>
      </c>
      <c r="M1820" s="8">
        <f t="shared" si="28"/>
        <v>0</v>
      </c>
      <c r="N1820" t="str" cm="1">
        <f t="array" ref="N1820">IFERROR(INDEX(Water!$C$4:$C$47,MATCH(C1820,Water!$A$4:$A$47,0),), "")</f>
        <v>Ignore as captured under 'Total metering expenditure'</v>
      </c>
    </row>
    <row r="1821" spans="1:14" s="7" customFormat="1" ht="14.25">
      <c r="A1821" s="5" t="s">
        <v>286</v>
      </c>
      <c r="B1821" s="5" t="s">
        <v>1054</v>
      </c>
      <c r="C1821" s="5" t="s">
        <v>986</v>
      </c>
      <c r="D1821" s="5" t="s">
        <v>300</v>
      </c>
      <c r="E1821" s="5" t="s">
        <v>933</v>
      </c>
      <c r="F1821" s="6">
        <v>0</v>
      </c>
      <c r="G1821" s="6">
        <v>0</v>
      </c>
      <c r="H1821" s="6" t="s">
        <v>825</v>
      </c>
      <c r="I1821" s="6" t="s">
        <v>825</v>
      </c>
      <c r="J1821" s="6" t="s">
        <v>825</v>
      </c>
      <c r="K1821" s="6" t="s">
        <v>825</v>
      </c>
      <c r="L1821" s="6" t="s">
        <v>825</v>
      </c>
      <c r="M1821" s="8">
        <f t="shared" si="28"/>
        <v>0</v>
      </c>
      <c r="N1821" t="str" cm="1">
        <f t="array" ref="N1821">IFERROR(INDEX(Water!$C$4:$C$47,MATCH(C1821,Water!$A$4:$A$47,0),), "")</f>
        <v>Ignore as captured under 'Total metering expenditure'</v>
      </c>
    </row>
    <row r="1822" spans="1:14" s="7" customFormat="1" ht="14.25">
      <c r="A1822" s="5" t="s">
        <v>286</v>
      </c>
      <c r="B1822" s="5" t="s">
        <v>1055</v>
      </c>
      <c r="C1822" s="5" t="s">
        <v>988</v>
      </c>
      <c r="D1822" s="5" t="s">
        <v>300</v>
      </c>
      <c r="E1822" s="5" t="s">
        <v>933</v>
      </c>
      <c r="F1822" s="6">
        <v>0</v>
      </c>
      <c r="G1822" s="6">
        <v>0</v>
      </c>
      <c r="H1822" s="6" t="s">
        <v>825</v>
      </c>
      <c r="I1822" s="6" t="s">
        <v>825</v>
      </c>
      <c r="J1822" s="6" t="s">
        <v>825</v>
      </c>
      <c r="K1822" s="6" t="s">
        <v>825</v>
      </c>
      <c r="L1822" s="6" t="s">
        <v>825</v>
      </c>
      <c r="M1822" s="8">
        <f t="shared" si="28"/>
        <v>0</v>
      </c>
      <c r="N1822" t="str" cm="1">
        <f t="array" ref="N1822">IFERROR(INDEX(Water!$C$4:$C$47,MATCH(C1822,Water!$A$4:$A$47,0),), "")</f>
        <v>Ignore as captured under 'Total metering expenditure'</v>
      </c>
    </row>
    <row r="1823" spans="1:14" s="7" customFormat="1" ht="14.25">
      <c r="A1823" s="5" t="s">
        <v>286</v>
      </c>
      <c r="B1823" s="5" t="s">
        <v>1056</v>
      </c>
      <c r="C1823" s="5" t="s">
        <v>990</v>
      </c>
      <c r="D1823" s="5" t="s">
        <v>300</v>
      </c>
      <c r="E1823" s="5" t="s">
        <v>933</v>
      </c>
      <c r="F1823" s="6">
        <v>0</v>
      </c>
      <c r="G1823" s="6">
        <v>0</v>
      </c>
      <c r="H1823" s="6" t="s">
        <v>825</v>
      </c>
      <c r="I1823" s="6" t="s">
        <v>825</v>
      </c>
      <c r="J1823" s="6" t="s">
        <v>825</v>
      </c>
      <c r="K1823" s="6" t="s">
        <v>825</v>
      </c>
      <c r="L1823" s="6" t="s">
        <v>825</v>
      </c>
      <c r="M1823" s="8">
        <f t="shared" si="28"/>
        <v>0</v>
      </c>
      <c r="N1823" t="str" cm="1">
        <f t="array" ref="N1823">IFERROR(INDEX(Water!$C$4:$C$47,MATCH(C1823,Water!$A$4:$A$47,0),), "")</f>
        <v>Ignore as captured under 'Total metering expenditure'</v>
      </c>
    </row>
    <row r="1824" spans="1:14" s="7" customFormat="1" ht="14.25">
      <c r="A1824" s="5" t="s">
        <v>286</v>
      </c>
      <c r="B1824" s="5" t="s">
        <v>1057</v>
      </c>
      <c r="C1824" s="5" t="s">
        <v>992</v>
      </c>
      <c r="D1824" s="5" t="s">
        <v>300</v>
      </c>
      <c r="E1824" s="5" t="s">
        <v>933</v>
      </c>
      <c r="F1824" s="6">
        <v>0</v>
      </c>
      <c r="G1824" s="6">
        <v>0</v>
      </c>
      <c r="H1824" s="6" t="s">
        <v>825</v>
      </c>
      <c r="I1824" s="6" t="s">
        <v>825</v>
      </c>
      <c r="J1824" s="6" t="s">
        <v>825</v>
      </c>
      <c r="K1824" s="6" t="s">
        <v>825</v>
      </c>
      <c r="L1824" s="6" t="s">
        <v>825</v>
      </c>
      <c r="M1824" s="8">
        <f t="shared" si="28"/>
        <v>0</v>
      </c>
      <c r="N1824" t="str" cm="1">
        <f t="array" ref="N1824">IFERROR(INDEX(Water!$C$4:$C$47,MATCH(C1824,Water!$A$4:$A$47,0),), "")</f>
        <v>Ignore as captured under 'Total metering expenditure'</v>
      </c>
    </row>
    <row r="1825" spans="1:14" s="7" customFormat="1" ht="14.25">
      <c r="A1825" s="5" t="s">
        <v>286</v>
      </c>
      <c r="B1825" s="5" t="s">
        <v>1058</v>
      </c>
      <c r="C1825" s="5" t="s">
        <v>994</v>
      </c>
      <c r="D1825" s="5" t="s">
        <v>300</v>
      </c>
      <c r="E1825" s="5" t="s">
        <v>933</v>
      </c>
      <c r="F1825" s="6">
        <v>0</v>
      </c>
      <c r="G1825" s="6">
        <v>0</v>
      </c>
      <c r="H1825" s="6" t="s">
        <v>825</v>
      </c>
      <c r="I1825" s="6" t="s">
        <v>825</v>
      </c>
      <c r="J1825" s="6" t="s">
        <v>825</v>
      </c>
      <c r="K1825" s="6" t="s">
        <v>825</v>
      </c>
      <c r="L1825" s="6" t="s">
        <v>825</v>
      </c>
      <c r="M1825" s="8">
        <f t="shared" si="28"/>
        <v>0</v>
      </c>
      <c r="N1825" t="str" cm="1">
        <f t="array" ref="N1825">IFERROR(INDEX(Water!$C$4:$C$47,MATCH(C1825,Water!$A$4:$A$47,0),), "")</f>
        <v>Ignore as captured under 'Total metering expenditure'</v>
      </c>
    </row>
    <row r="1826" spans="1:14" s="7" customFormat="1" ht="14.25">
      <c r="A1826" s="5" t="s">
        <v>286</v>
      </c>
      <c r="B1826" s="5" t="s">
        <v>1059</v>
      </c>
      <c r="C1826" s="5" t="s">
        <v>996</v>
      </c>
      <c r="D1826" s="5" t="s">
        <v>300</v>
      </c>
      <c r="E1826" s="5" t="s">
        <v>933</v>
      </c>
      <c r="F1826" s="6">
        <v>0</v>
      </c>
      <c r="G1826" s="6">
        <v>0</v>
      </c>
      <c r="H1826" s="6" t="s">
        <v>825</v>
      </c>
      <c r="I1826" s="6" t="s">
        <v>825</v>
      </c>
      <c r="J1826" s="6" t="s">
        <v>825</v>
      </c>
      <c r="K1826" s="6" t="s">
        <v>825</v>
      </c>
      <c r="L1826" s="6" t="s">
        <v>825</v>
      </c>
      <c r="M1826" s="8">
        <f t="shared" si="28"/>
        <v>0</v>
      </c>
      <c r="N1826" t="str" cm="1">
        <f t="array" ref="N1826">IFERROR(INDEX(Water!$C$4:$C$47,MATCH(C1826,Water!$A$4:$A$47,0),), "")</f>
        <v>Ignore as captured under 'Total metering expenditure'</v>
      </c>
    </row>
    <row r="1827" spans="1:14" s="7" customFormat="1" ht="14.25">
      <c r="A1827" s="5" t="s">
        <v>286</v>
      </c>
      <c r="B1827" s="5" t="s">
        <v>1060</v>
      </c>
      <c r="C1827" s="5" t="s">
        <v>998</v>
      </c>
      <c r="D1827" s="5" t="s">
        <v>300</v>
      </c>
      <c r="E1827" s="5" t="s">
        <v>933</v>
      </c>
      <c r="F1827" s="6">
        <v>0</v>
      </c>
      <c r="G1827" s="6">
        <v>0</v>
      </c>
      <c r="H1827" s="6" t="s">
        <v>825</v>
      </c>
      <c r="I1827" s="6" t="s">
        <v>825</v>
      </c>
      <c r="J1827" s="6" t="s">
        <v>825</v>
      </c>
      <c r="K1827" s="6" t="s">
        <v>825</v>
      </c>
      <c r="L1827" s="6" t="s">
        <v>825</v>
      </c>
      <c r="M1827" s="8">
        <f t="shared" si="28"/>
        <v>0</v>
      </c>
      <c r="N1827" t="str" cm="1">
        <f t="array" ref="N1827">IFERROR(INDEX(Water!$C$4:$C$47,MATCH(C1827,Water!$A$4:$A$47,0),), "")</f>
        <v>Total metering expenditure  (water)</v>
      </c>
    </row>
    <row r="1828" spans="1:14" s="7" customFormat="1" ht="14.25">
      <c r="A1828" s="5" t="s">
        <v>286</v>
      </c>
      <c r="B1828" s="5" t="s">
        <v>1061</v>
      </c>
      <c r="C1828" s="5" t="s">
        <v>1000</v>
      </c>
      <c r="D1828" s="5" t="s">
        <v>300</v>
      </c>
      <c r="E1828" s="5" t="s">
        <v>933</v>
      </c>
      <c r="F1828" s="6">
        <v>0</v>
      </c>
      <c r="G1828" s="6">
        <v>0</v>
      </c>
      <c r="H1828" s="6" t="s">
        <v>825</v>
      </c>
      <c r="I1828" s="6" t="s">
        <v>825</v>
      </c>
      <c r="J1828" s="6" t="s">
        <v>825</v>
      </c>
      <c r="K1828" s="6" t="s">
        <v>825</v>
      </c>
      <c r="L1828" s="6" t="s">
        <v>825</v>
      </c>
      <c r="M1828" s="8">
        <f t="shared" si="28"/>
        <v>0</v>
      </c>
      <c r="N1828" t="str" cm="1">
        <f t="array" ref="N1828">IFERROR(INDEX(Water!$C$4:$C$47,MATCH(C1828,Water!$A$4:$A$47,0),), "")</f>
        <v>Improvments to taste, odour and colour (water)</v>
      </c>
    </row>
    <row r="1829" spans="1:14" s="7" customFormat="1" ht="14.25">
      <c r="A1829" s="5" t="s">
        <v>286</v>
      </c>
      <c r="B1829" s="5" t="s">
        <v>1062</v>
      </c>
      <c r="C1829" s="5" t="s">
        <v>1002</v>
      </c>
      <c r="D1829" s="5" t="s">
        <v>300</v>
      </c>
      <c r="E1829" s="5" t="s">
        <v>933</v>
      </c>
      <c r="F1829" s="6">
        <v>0</v>
      </c>
      <c r="G1829" s="6">
        <v>0</v>
      </c>
      <c r="H1829" s="16" t="s">
        <v>825</v>
      </c>
      <c r="I1829" s="16" t="s">
        <v>825</v>
      </c>
      <c r="J1829" s="16" t="s">
        <v>825</v>
      </c>
      <c r="K1829" s="16" t="s">
        <v>825</v>
      </c>
      <c r="L1829" s="16" t="s">
        <v>825</v>
      </c>
      <c r="M1829" s="8">
        <f t="shared" si="28"/>
        <v>0</v>
      </c>
      <c r="N1829" t="str" cm="1">
        <f t="array" ref="N1829">IFERROR(INDEX(Water!$C$4:$C$47,MATCH(C1829,Water!$A$4:$A$47,0),), "")</f>
        <v>Improvments to taste, odour and colour (water)</v>
      </c>
    </row>
    <row r="1830" spans="1:14" s="7" customFormat="1" ht="14.25">
      <c r="A1830" s="5" t="s">
        <v>286</v>
      </c>
      <c r="B1830" s="5" t="s">
        <v>1063</v>
      </c>
      <c r="C1830" s="5" t="s">
        <v>1004</v>
      </c>
      <c r="D1830" s="5" t="s">
        <v>300</v>
      </c>
      <c r="E1830" s="5" t="s">
        <v>933</v>
      </c>
      <c r="F1830" s="6">
        <v>0</v>
      </c>
      <c r="G1830" s="6">
        <v>0</v>
      </c>
      <c r="H1830" s="16" t="s">
        <v>825</v>
      </c>
      <c r="I1830" s="16" t="s">
        <v>825</v>
      </c>
      <c r="J1830" s="16" t="s">
        <v>825</v>
      </c>
      <c r="K1830" s="16" t="s">
        <v>825</v>
      </c>
      <c r="L1830" s="16" t="s">
        <v>825</v>
      </c>
      <c r="M1830" s="8">
        <f t="shared" si="28"/>
        <v>0</v>
      </c>
      <c r="N1830" t="str" cm="1">
        <f t="array" ref="N1830">IFERROR(INDEX(Water!$C$4:$C$47,MATCH(C1830,Water!$A$4:$A$47,0),), "")</f>
        <v>Addressing raw water deterioration (total) (water)</v>
      </c>
    </row>
    <row r="1831" spans="1:14" s="7" customFormat="1" ht="14.25">
      <c r="A1831" s="5" t="s">
        <v>286</v>
      </c>
      <c r="B1831" s="5" t="s">
        <v>1064</v>
      </c>
      <c r="C1831" s="5" t="s">
        <v>1006</v>
      </c>
      <c r="D1831" s="5" t="s">
        <v>300</v>
      </c>
      <c r="E1831" s="5" t="s">
        <v>933</v>
      </c>
      <c r="F1831" s="6">
        <v>0</v>
      </c>
      <c r="G1831" s="6">
        <v>0</v>
      </c>
      <c r="H1831" s="16" t="s">
        <v>825</v>
      </c>
      <c r="I1831" s="16" t="s">
        <v>825</v>
      </c>
      <c r="J1831" s="16" t="s">
        <v>825</v>
      </c>
      <c r="K1831" s="16" t="s">
        <v>825</v>
      </c>
      <c r="L1831" s="16" t="s">
        <v>825</v>
      </c>
      <c r="M1831" s="8">
        <f t="shared" si="28"/>
        <v>0</v>
      </c>
      <c r="N1831" t="str" cm="1">
        <f t="array" ref="N1831">IFERROR(INDEX(Water!$C$4:$C$47,MATCH(C1831,Water!$A$4:$A$47,0),), "")</f>
        <v>Addressing raw water deterioration (total) (water)</v>
      </c>
    </row>
    <row r="1832" spans="1:14" s="7" customFormat="1" ht="14.25">
      <c r="A1832" s="5" t="s">
        <v>286</v>
      </c>
      <c r="B1832" s="5" t="s">
        <v>1065</v>
      </c>
      <c r="C1832" s="5" t="s">
        <v>1008</v>
      </c>
      <c r="D1832" s="5" t="s">
        <v>300</v>
      </c>
      <c r="E1832" s="5" t="s">
        <v>933</v>
      </c>
      <c r="F1832" s="6">
        <v>0</v>
      </c>
      <c r="G1832" s="6">
        <v>0</v>
      </c>
      <c r="H1832" s="16" t="s">
        <v>825</v>
      </c>
      <c r="I1832" s="16" t="s">
        <v>825</v>
      </c>
      <c r="J1832" s="16" t="s">
        <v>825</v>
      </c>
      <c r="K1832" s="16" t="s">
        <v>825</v>
      </c>
      <c r="L1832" s="16" t="s">
        <v>825</v>
      </c>
      <c r="M1832" s="8">
        <f t="shared" si="28"/>
        <v>0</v>
      </c>
      <c r="N1832" t="str" cm="1">
        <f t="array" ref="N1832">IFERROR(INDEX(Water!$C$4:$C$47,MATCH(C1832,Water!$A$4:$A$47,0),), "")</f>
        <v>Meeting lead standards (Total) (water)</v>
      </c>
    </row>
    <row r="1833" spans="1:14" s="7" customFormat="1" ht="14.25">
      <c r="A1833" s="5" t="s">
        <v>286</v>
      </c>
      <c r="B1833" s="5" t="s">
        <v>1066</v>
      </c>
      <c r="C1833" s="5" t="s">
        <v>1067</v>
      </c>
      <c r="D1833" s="5" t="s">
        <v>300</v>
      </c>
      <c r="E1833" s="5" t="s">
        <v>933</v>
      </c>
      <c r="F1833" s="6">
        <v>0</v>
      </c>
      <c r="G1833" s="6">
        <v>0</v>
      </c>
      <c r="H1833" s="16" t="s">
        <v>825</v>
      </c>
      <c r="I1833" s="16" t="s">
        <v>825</v>
      </c>
      <c r="J1833" s="16" t="s">
        <v>825</v>
      </c>
      <c r="K1833" s="16" t="s">
        <v>825</v>
      </c>
      <c r="L1833" s="16" t="s">
        <v>825</v>
      </c>
      <c r="M1833" s="8">
        <f t="shared" si="28"/>
        <v>0</v>
      </c>
      <c r="N1833" t="str" cm="1">
        <f t="array" ref="N1833">IFERROR(INDEX(Water!$C$4:$C$47,MATCH(C1833,Water!$A$4:$A$47,0),), "")</f>
        <v/>
      </c>
    </row>
    <row r="1834" spans="1:14" s="7" customFormat="1" ht="14.25">
      <c r="A1834" s="5" t="s">
        <v>286</v>
      </c>
      <c r="B1834" s="5" t="s">
        <v>1068</v>
      </c>
      <c r="C1834" s="5" t="s">
        <v>1012</v>
      </c>
      <c r="D1834" s="5" t="s">
        <v>300</v>
      </c>
      <c r="E1834" s="5" t="s">
        <v>933</v>
      </c>
      <c r="F1834" s="6">
        <v>0</v>
      </c>
      <c r="G1834" s="6">
        <v>0</v>
      </c>
      <c r="H1834" s="16" t="s">
        <v>825</v>
      </c>
      <c r="I1834" s="16" t="s">
        <v>825</v>
      </c>
      <c r="J1834" s="16" t="s">
        <v>825</v>
      </c>
      <c r="K1834" s="16" t="s">
        <v>825</v>
      </c>
      <c r="L1834" s="16" t="s">
        <v>825</v>
      </c>
      <c r="M1834" s="8">
        <f t="shared" si="28"/>
        <v>0</v>
      </c>
      <c r="N1834" t="str" cm="1">
        <f t="array" ref="N1834">IFERROR(INDEX(Water!$C$4:$C$47,MATCH(C1834,Water!$A$4:$A$47,0),), "")</f>
        <v>Meeting lead standards (Total) (water)</v>
      </c>
    </row>
    <row r="1835" spans="1:14" s="7" customFormat="1" ht="14.25">
      <c r="A1835" s="5" t="s">
        <v>286</v>
      </c>
      <c r="B1835" s="5" t="s">
        <v>1069</v>
      </c>
      <c r="C1835" s="5" t="s">
        <v>1014</v>
      </c>
      <c r="D1835" s="5" t="s">
        <v>300</v>
      </c>
      <c r="E1835" s="5" t="s">
        <v>933</v>
      </c>
      <c r="F1835" s="6">
        <v>0</v>
      </c>
      <c r="G1835" s="6">
        <v>0</v>
      </c>
      <c r="H1835" s="16" t="s">
        <v>825</v>
      </c>
      <c r="I1835" s="16" t="s">
        <v>825</v>
      </c>
      <c r="J1835" s="16" t="s">
        <v>825</v>
      </c>
      <c r="K1835" s="16" t="s">
        <v>825</v>
      </c>
      <c r="L1835" s="16" t="s">
        <v>825</v>
      </c>
      <c r="M1835" s="8">
        <f t="shared" si="28"/>
        <v>0</v>
      </c>
      <c r="N1835" t="str" cm="1">
        <f t="array" ref="N1835">IFERROR(INDEX(Water!$C$4:$C$47,MATCH(C1835,Water!$A$4:$A$47,0),), "")</f>
        <v>Meeting lead standards (Total) (water)</v>
      </c>
    </row>
    <row r="1836" spans="1:14" s="7" customFormat="1" ht="14.25">
      <c r="A1836" s="5" t="s">
        <v>286</v>
      </c>
      <c r="B1836" s="5" t="s">
        <v>1070</v>
      </c>
      <c r="C1836" s="5" t="s">
        <v>1016</v>
      </c>
      <c r="D1836" s="5" t="s">
        <v>300</v>
      </c>
      <c r="E1836" s="5" t="s">
        <v>933</v>
      </c>
      <c r="F1836" s="6">
        <v>0</v>
      </c>
      <c r="G1836" s="6">
        <v>0</v>
      </c>
      <c r="H1836" s="16" t="s">
        <v>825</v>
      </c>
      <c r="I1836" s="16" t="s">
        <v>825</v>
      </c>
      <c r="J1836" s="16" t="s">
        <v>825</v>
      </c>
      <c r="K1836" s="16" t="s">
        <v>825</v>
      </c>
      <c r="L1836" s="16" t="s">
        <v>825</v>
      </c>
      <c r="M1836" s="8">
        <f t="shared" si="28"/>
        <v>0</v>
      </c>
      <c r="N1836" t="str" cm="1">
        <f t="array" ref="N1836">IFERROR(INDEX(Water!$C$4:$C$47,MATCH(C1836,Water!$A$4:$A$47,0),), "")</f>
        <v>Meeting lead standards (Total) (water)</v>
      </c>
    </row>
    <row r="1837" spans="1:14" s="7" customFormat="1" ht="14.25">
      <c r="A1837" s="5" t="s">
        <v>286</v>
      </c>
      <c r="B1837" s="5" t="s">
        <v>1071</v>
      </c>
      <c r="C1837" s="5" t="s">
        <v>1018</v>
      </c>
      <c r="D1837" s="5" t="s">
        <v>300</v>
      </c>
      <c r="E1837" s="5" t="s">
        <v>933</v>
      </c>
      <c r="F1837" s="6">
        <v>0</v>
      </c>
      <c r="G1837" s="6">
        <v>0</v>
      </c>
      <c r="H1837" s="16" t="s">
        <v>825</v>
      </c>
      <c r="I1837" s="16" t="s">
        <v>825</v>
      </c>
      <c r="J1837" s="16" t="s">
        <v>825</v>
      </c>
      <c r="K1837" s="16" t="s">
        <v>825</v>
      </c>
      <c r="L1837" s="16" t="s">
        <v>825</v>
      </c>
      <c r="M1837" s="8">
        <f t="shared" si="28"/>
        <v>0</v>
      </c>
      <c r="N1837" t="str" cm="1">
        <f t="array" ref="N1837">IFERROR(INDEX(Water!$C$4:$C$47,MATCH(C1837,Water!$A$4:$A$47,0),), "")</f>
        <v>Enhancing resilience to low probability high consequence events (water)</v>
      </c>
    </row>
    <row r="1838" spans="1:14" s="7" customFormat="1" ht="14.25">
      <c r="A1838" s="5" t="s">
        <v>286</v>
      </c>
      <c r="B1838" s="5" t="s">
        <v>1072</v>
      </c>
      <c r="C1838" s="5" t="s">
        <v>1020</v>
      </c>
      <c r="D1838" s="5" t="s">
        <v>300</v>
      </c>
      <c r="E1838" s="5" t="s">
        <v>933</v>
      </c>
      <c r="F1838" s="6">
        <v>0</v>
      </c>
      <c r="G1838" s="6">
        <v>0</v>
      </c>
      <c r="H1838" s="16" t="s">
        <v>825</v>
      </c>
      <c r="I1838" s="16" t="s">
        <v>825</v>
      </c>
      <c r="J1838" s="16" t="s">
        <v>825</v>
      </c>
      <c r="K1838" s="16" t="s">
        <v>825</v>
      </c>
      <c r="L1838" s="16" t="s">
        <v>825</v>
      </c>
      <c r="M1838" s="8">
        <f t="shared" si="28"/>
        <v>0</v>
      </c>
      <c r="N1838" t="str" cm="1">
        <f t="array" ref="N1838">IFERROR(INDEX(Water!$C$4:$C$47,MATCH(C1838,Water!$A$4:$A$47,0),), "")</f>
        <v>Security - SEMD (water)</v>
      </c>
    </row>
    <row r="1839" spans="1:14" s="7" customFormat="1" ht="14.25">
      <c r="A1839" s="5" t="s">
        <v>286</v>
      </c>
      <c r="B1839" s="5" t="s">
        <v>1073</v>
      </c>
      <c r="C1839" s="5" t="s">
        <v>1022</v>
      </c>
      <c r="D1839" s="5" t="s">
        <v>300</v>
      </c>
      <c r="E1839" s="5" t="s">
        <v>933</v>
      </c>
      <c r="F1839" s="6">
        <v>0</v>
      </c>
      <c r="G1839" s="6">
        <v>0</v>
      </c>
      <c r="H1839" s="6" t="s">
        <v>825</v>
      </c>
      <c r="I1839" s="6" t="s">
        <v>825</v>
      </c>
      <c r="J1839" s="6" t="s">
        <v>825</v>
      </c>
      <c r="K1839" s="6" t="s">
        <v>825</v>
      </c>
      <c r="L1839" s="6" t="s">
        <v>825</v>
      </c>
      <c r="M1839" s="8">
        <f t="shared" si="28"/>
        <v>0</v>
      </c>
      <c r="N1839" t="str" cm="1">
        <f t="array" ref="N1839">IFERROR(INDEX(Water!$C$4:$C$47,MATCH(C1839,Water!$A$4:$A$47,0),), "")</f>
        <v>Security - Non-SEMD (water)</v>
      </c>
    </row>
    <row r="1840" spans="1:14" s="7" customFormat="1" ht="14.25">
      <c r="A1840" s="5" t="s">
        <v>286</v>
      </c>
      <c r="B1840" s="5" t="s">
        <v>1074</v>
      </c>
      <c r="C1840" s="5" t="s">
        <v>1024</v>
      </c>
      <c r="D1840" s="5" t="s">
        <v>300</v>
      </c>
      <c r="E1840" s="5" t="s">
        <v>933</v>
      </c>
      <c r="F1840" s="6">
        <v>0</v>
      </c>
      <c r="G1840" s="6">
        <v>0</v>
      </c>
      <c r="H1840" s="6" t="s">
        <v>825</v>
      </c>
      <c r="I1840" s="6" t="s">
        <v>825</v>
      </c>
      <c r="J1840" s="6" t="s">
        <v>825</v>
      </c>
      <c r="K1840" s="6" t="s">
        <v>825</v>
      </c>
      <c r="L1840" s="6" t="s">
        <v>825</v>
      </c>
      <c r="M1840" s="8">
        <f t="shared" si="28"/>
        <v>0</v>
      </c>
      <c r="N1840" t="str" cm="1">
        <f t="array" ref="N1840">IFERROR(INDEX(Water!$C$4:$C$47,MATCH(C1840,Water!$A$4:$A$47,0),), "")</f>
        <v>N/A</v>
      </c>
    </row>
    <row r="1841" spans="1:14" s="7" customFormat="1" ht="14.25">
      <c r="A1841" s="5" t="s">
        <v>286</v>
      </c>
      <c r="B1841" s="5" t="s">
        <v>1075</v>
      </c>
      <c r="C1841" s="5" t="s">
        <v>1076</v>
      </c>
      <c r="D1841" s="5" t="s">
        <v>300</v>
      </c>
      <c r="E1841" s="5" t="s">
        <v>933</v>
      </c>
      <c r="F1841" s="6">
        <v>0</v>
      </c>
      <c r="G1841" s="6">
        <v>0</v>
      </c>
      <c r="H1841" s="6" t="s">
        <v>825</v>
      </c>
      <c r="I1841" s="6" t="s">
        <v>825</v>
      </c>
      <c r="J1841" s="6" t="s">
        <v>825</v>
      </c>
      <c r="K1841" s="6" t="s">
        <v>825</v>
      </c>
      <c r="L1841" s="6" t="s">
        <v>825</v>
      </c>
      <c r="M1841" s="8">
        <f t="shared" si="28"/>
        <v>0</v>
      </c>
      <c r="N1841" t="str" cm="1">
        <f t="array" ref="N1841">IFERROR(INDEX(Water!$C$4:$C$47,MATCH(C1841,Water!$A$4:$A$47,0),), "")</f>
        <v/>
      </c>
    </row>
    <row r="1842" spans="1:14" s="7" customFormat="1" ht="14.25">
      <c r="A1842" s="5" t="s">
        <v>286</v>
      </c>
      <c r="B1842" s="5" t="s">
        <v>1077</v>
      </c>
      <c r="C1842" s="5" t="s">
        <v>1078</v>
      </c>
      <c r="D1842" s="5" t="s">
        <v>300</v>
      </c>
      <c r="E1842" s="5" t="s">
        <v>933</v>
      </c>
      <c r="F1842" s="6">
        <v>0</v>
      </c>
      <c r="G1842" s="6">
        <v>0</v>
      </c>
      <c r="H1842" s="6" t="s">
        <v>825</v>
      </c>
      <c r="I1842" s="6" t="s">
        <v>825</v>
      </c>
      <c r="J1842" s="6" t="s">
        <v>825</v>
      </c>
      <c r="K1842" s="6" t="s">
        <v>825</v>
      </c>
      <c r="L1842" s="6" t="s">
        <v>825</v>
      </c>
      <c r="M1842" s="8">
        <f t="shared" si="28"/>
        <v>0</v>
      </c>
      <c r="N1842" t="str" cm="1">
        <f t="array" ref="N1842">IFERROR(INDEX(Water!$C$4:$C$47,MATCH(C1842,Water!$A$4:$A$47,0),), "")</f>
        <v/>
      </c>
    </row>
    <row r="1843" spans="1:14" s="7" customFormat="1" ht="14.25">
      <c r="A1843" s="5" t="s">
        <v>286</v>
      </c>
      <c r="B1843" s="5" t="s">
        <v>1079</v>
      </c>
      <c r="C1843" s="5" t="s">
        <v>1080</v>
      </c>
      <c r="D1843" s="5" t="s">
        <v>300</v>
      </c>
      <c r="E1843" s="5" t="s">
        <v>933</v>
      </c>
      <c r="F1843" s="6">
        <v>0</v>
      </c>
      <c r="G1843" s="6">
        <v>0</v>
      </c>
      <c r="H1843" s="6" t="s">
        <v>825</v>
      </c>
      <c r="I1843" s="6" t="s">
        <v>825</v>
      </c>
      <c r="J1843" s="6" t="s">
        <v>825</v>
      </c>
      <c r="K1843" s="6" t="s">
        <v>825</v>
      </c>
      <c r="L1843" s="6" t="s">
        <v>825</v>
      </c>
      <c r="M1843" s="8">
        <f t="shared" si="28"/>
        <v>0</v>
      </c>
      <c r="N1843" t="str" cm="1">
        <f t="array" ref="N1843">IFERROR(INDEX(Water!$C$4:$C$47,MATCH(C1843,Water!$A$4:$A$47,0),), "")</f>
        <v/>
      </c>
    </row>
    <row r="1844" spans="1:14" s="7" customFormat="1" ht="14.25">
      <c r="A1844" s="5" t="s">
        <v>286</v>
      </c>
      <c r="B1844" s="5" t="s">
        <v>1081</v>
      </c>
      <c r="C1844" s="5" t="s">
        <v>1082</v>
      </c>
      <c r="D1844" s="5" t="s">
        <v>300</v>
      </c>
      <c r="E1844" s="5" t="s">
        <v>933</v>
      </c>
      <c r="F1844" s="6">
        <v>0</v>
      </c>
      <c r="G1844" s="6">
        <v>0</v>
      </c>
      <c r="H1844" s="6" t="s">
        <v>825</v>
      </c>
      <c r="I1844" s="6" t="s">
        <v>825</v>
      </c>
      <c r="J1844" s="6" t="s">
        <v>825</v>
      </c>
      <c r="K1844" s="6" t="s">
        <v>825</v>
      </c>
      <c r="L1844" s="6" t="s">
        <v>825</v>
      </c>
      <c r="M1844" s="8">
        <f t="shared" si="28"/>
        <v>0</v>
      </c>
      <c r="N1844" t="str" cm="1">
        <f t="array" ref="N1844">IFERROR(INDEX(Water!$C$4:$C$47,MATCH(C1844,Water!$A$4:$A$47,0),), "")</f>
        <v/>
      </c>
    </row>
    <row r="1845" spans="1:14" s="7" customFormat="1" ht="14.25">
      <c r="A1845" s="5" t="s">
        <v>286</v>
      </c>
      <c r="B1845" s="5" t="s">
        <v>1083</v>
      </c>
      <c r="C1845" s="5" t="s">
        <v>1084</v>
      </c>
      <c r="D1845" s="5" t="s">
        <v>300</v>
      </c>
      <c r="E1845" s="5" t="s">
        <v>933</v>
      </c>
      <c r="F1845" s="6">
        <v>0</v>
      </c>
      <c r="G1845" s="6">
        <v>0</v>
      </c>
      <c r="H1845" s="6" t="s">
        <v>825</v>
      </c>
      <c r="I1845" s="6" t="s">
        <v>825</v>
      </c>
      <c r="J1845" s="6" t="s">
        <v>825</v>
      </c>
      <c r="K1845" s="6" t="s">
        <v>825</v>
      </c>
      <c r="L1845" s="6" t="s">
        <v>825</v>
      </c>
      <c r="M1845" s="8">
        <f t="shared" si="28"/>
        <v>0</v>
      </c>
      <c r="N1845" t="str" cm="1">
        <f t="array" ref="N1845">IFERROR(INDEX(Water!$C$4:$C$47,MATCH(C1845,Water!$A$4:$A$47,0),), "")</f>
        <v/>
      </c>
    </row>
    <row r="1846" spans="1:14" s="7" customFormat="1" ht="14.25">
      <c r="A1846" s="5" t="s">
        <v>286</v>
      </c>
      <c r="B1846" s="5" t="s">
        <v>1085</v>
      </c>
      <c r="C1846" s="5" t="s">
        <v>1086</v>
      </c>
      <c r="D1846" s="5" t="s">
        <v>300</v>
      </c>
      <c r="E1846" s="5" t="s">
        <v>933</v>
      </c>
      <c r="F1846" s="6">
        <v>0</v>
      </c>
      <c r="G1846" s="6">
        <v>0</v>
      </c>
      <c r="H1846" s="6" t="s">
        <v>825</v>
      </c>
      <c r="I1846" s="6" t="s">
        <v>825</v>
      </c>
      <c r="J1846" s="6" t="s">
        <v>825</v>
      </c>
      <c r="K1846" s="6" t="s">
        <v>825</v>
      </c>
      <c r="L1846" s="6" t="s">
        <v>825</v>
      </c>
      <c r="M1846" s="8">
        <f t="shared" si="28"/>
        <v>0</v>
      </c>
      <c r="N1846" t="str" cm="1">
        <f t="array" ref="N1846">IFERROR(INDEX(Water!$C$4:$C$47,MATCH(C1846,Water!$A$4:$A$47,0),), "")</f>
        <v/>
      </c>
    </row>
    <row r="1847" spans="1:14" s="7" customFormat="1" ht="14.25">
      <c r="A1847" s="5" t="s">
        <v>286</v>
      </c>
      <c r="B1847" s="5" t="s">
        <v>1087</v>
      </c>
      <c r="C1847" s="5" t="s">
        <v>1088</v>
      </c>
      <c r="D1847" s="5" t="s">
        <v>300</v>
      </c>
      <c r="E1847" s="5" t="s">
        <v>933</v>
      </c>
      <c r="F1847" s="6">
        <v>0</v>
      </c>
      <c r="G1847" s="6">
        <v>0</v>
      </c>
      <c r="H1847" s="6" t="s">
        <v>825</v>
      </c>
      <c r="I1847" s="6" t="s">
        <v>825</v>
      </c>
      <c r="J1847" s="6" t="s">
        <v>825</v>
      </c>
      <c r="K1847" s="6" t="s">
        <v>825</v>
      </c>
      <c r="L1847" s="6" t="s">
        <v>825</v>
      </c>
      <c r="M1847" s="8">
        <f t="shared" si="28"/>
        <v>0</v>
      </c>
      <c r="N1847" t="str" cm="1">
        <f t="array" ref="N1847">IFERROR(INDEX(Water!$C$4:$C$47,MATCH(C1847,Water!$A$4:$A$47,0),), "")</f>
        <v/>
      </c>
    </row>
    <row r="1848" spans="1:14" s="7" customFormat="1" ht="14.25">
      <c r="A1848" s="5" t="s">
        <v>286</v>
      </c>
      <c r="B1848" s="5" t="s">
        <v>1089</v>
      </c>
      <c r="C1848" s="5" t="s">
        <v>1090</v>
      </c>
      <c r="D1848" s="5" t="s">
        <v>300</v>
      </c>
      <c r="E1848" s="5" t="s">
        <v>933</v>
      </c>
      <c r="F1848" s="6">
        <v>0</v>
      </c>
      <c r="G1848" s="6">
        <v>0</v>
      </c>
      <c r="H1848" s="6" t="s">
        <v>825</v>
      </c>
      <c r="I1848" s="6" t="s">
        <v>825</v>
      </c>
      <c r="J1848" s="6" t="s">
        <v>825</v>
      </c>
      <c r="K1848" s="6" t="s">
        <v>825</v>
      </c>
      <c r="L1848" s="6" t="s">
        <v>825</v>
      </c>
      <c r="M1848" s="8">
        <f t="shared" ref="M1848:M1908" si="29">SUM(G1848)</f>
        <v>0</v>
      </c>
      <c r="N1848" t="str" cm="1">
        <f t="array" ref="N1848">IFERROR(INDEX(Water!$C$4:$C$47,MATCH(C1848,Water!$A$4:$A$47,0),), "")</f>
        <v/>
      </c>
    </row>
    <row r="1849" spans="1:14" s="7" customFormat="1" ht="14.25">
      <c r="A1849" s="5" t="s">
        <v>286</v>
      </c>
      <c r="B1849" s="5" t="s">
        <v>1091</v>
      </c>
      <c r="C1849" s="5" t="s">
        <v>1092</v>
      </c>
      <c r="D1849" s="5" t="s">
        <v>300</v>
      </c>
      <c r="E1849" s="5" t="s">
        <v>933</v>
      </c>
      <c r="F1849" s="6">
        <v>0</v>
      </c>
      <c r="G1849" s="6">
        <v>0</v>
      </c>
      <c r="H1849" s="16" t="s">
        <v>825</v>
      </c>
      <c r="I1849" s="16" t="s">
        <v>825</v>
      </c>
      <c r="J1849" s="16" t="s">
        <v>825</v>
      </c>
      <c r="K1849" s="16" t="s">
        <v>825</v>
      </c>
      <c r="L1849" s="16" t="s">
        <v>825</v>
      </c>
      <c r="M1849" s="8">
        <f t="shared" si="29"/>
        <v>0</v>
      </c>
      <c r="N1849" t="str" cm="1">
        <f t="array" ref="N1849">IFERROR(INDEX(Water!$C$4:$C$47,MATCH(C1849,Water!$A$4:$A$47,0),), "")</f>
        <v/>
      </c>
    </row>
    <row r="1850" spans="1:14" s="7" customFormat="1" ht="14.25">
      <c r="A1850" s="5" t="s">
        <v>286</v>
      </c>
      <c r="B1850" s="5" t="s">
        <v>1093</v>
      </c>
      <c r="C1850" s="5" t="s">
        <v>1094</v>
      </c>
      <c r="D1850" s="5" t="s">
        <v>300</v>
      </c>
      <c r="E1850" s="5" t="s">
        <v>933</v>
      </c>
      <c r="F1850" s="6">
        <v>0</v>
      </c>
      <c r="G1850" s="6">
        <v>0</v>
      </c>
      <c r="H1850" s="16" t="s">
        <v>825</v>
      </c>
      <c r="I1850" s="16" t="s">
        <v>825</v>
      </c>
      <c r="J1850" s="16" t="s">
        <v>825</v>
      </c>
      <c r="K1850" s="16" t="s">
        <v>825</v>
      </c>
      <c r="L1850" s="16" t="s">
        <v>825</v>
      </c>
      <c r="M1850" s="8">
        <f t="shared" si="29"/>
        <v>0</v>
      </c>
      <c r="N1850" t="str" cm="1">
        <f t="array" ref="N1850">IFERROR(INDEX(Water!$C$4:$C$47,MATCH(C1850,Water!$A$4:$A$47,0),), "")</f>
        <v/>
      </c>
    </row>
    <row r="1851" spans="1:14" s="7" customFormat="1" ht="14.25">
      <c r="A1851" s="5" t="s">
        <v>286</v>
      </c>
      <c r="B1851" s="5" t="s">
        <v>1095</v>
      </c>
      <c r="C1851" s="5" t="s">
        <v>1096</v>
      </c>
      <c r="D1851" s="5" t="s">
        <v>300</v>
      </c>
      <c r="E1851" s="5" t="s">
        <v>933</v>
      </c>
      <c r="F1851" s="6">
        <v>0</v>
      </c>
      <c r="G1851" s="6">
        <v>0</v>
      </c>
      <c r="H1851" s="16" t="s">
        <v>825</v>
      </c>
      <c r="I1851" s="16" t="s">
        <v>825</v>
      </c>
      <c r="J1851" s="16" t="s">
        <v>825</v>
      </c>
      <c r="K1851" s="16" t="s">
        <v>825</v>
      </c>
      <c r="L1851" s="16" t="s">
        <v>825</v>
      </c>
      <c r="M1851" s="8">
        <f t="shared" si="29"/>
        <v>0</v>
      </c>
      <c r="N1851" t="str" cm="1">
        <f t="array" ref="N1851">IFERROR(INDEX(Water!$C$4:$C$47,MATCH(C1851,Water!$A$4:$A$47,0),), "")</f>
        <v/>
      </c>
    </row>
    <row r="1852" spans="1:14" s="7" customFormat="1" ht="14.25">
      <c r="A1852" s="5" t="s">
        <v>286</v>
      </c>
      <c r="B1852" s="5" t="s">
        <v>1097</v>
      </c>
      <c r="C1852" s="5" t="s">
        <v>1098</v>
      </c>
      <c r="D1852" s="5" t="s">
        <v>300</v>
      </c>
      <c r="E1852" s="5" t="s">
        <v>933</v>
      </c>
      <c r="F1852" s="6">
        <v>0</v>
      </c>
      <c r="G1852" s="6">
        <v>0</v>
      </c>
      <c r="H1852" s="16" t="s">
        <v>825</v>
      </c>
      <c r="I1852" s="16" t="s">
        <v>825</v>
      </c>
      <c r="J1852" s="16" t="s">
        <v>825</v>
      </c>
      <c r="K1852" s="16" t="s">
        <v>825</v>
      </c>
      <c r="L1852" s="16" t="s">
        <v>825</v>
      </c>
      <c r="M1852" s="8">
        <f t="shared" si="29"/>
        <v>0</v>
      </c>
      <c r="N1852" t="str" cm="1">
        <f t="array" ref="N1852">IFERROR(INDEX(Water!$C$4:$C$47,MATCH(C1852,Water!$A$4:$A$47,0),), "")</f>
        <v/>
      </c>
    </row>
    <row r="1853" spans="1:14" s="7" customFormat="1" ht="14.25">
      <c r="A1853" s="5" t="s">
        <v>286</v>
      </c>
      <c r="B1853" s="5" t="s">
        <v>1099</v>
      </c>
      <c r="C1853" s="5" t="s">
        <v>936</v>
      </c>
      <c r="D1853" s="5" t="s">
        <v>300</v>
      </c>
      <c r="E1853" s="5" t="s">
        <v>933</v>
      </c>
      <c r="F1853" s="6">
        <v>0</v>
      </c>
      <c r="G1853" s="6">
        <v>0</v>
      </c>
      <c r="H1853" s="16">
        <v>0</v>
      </c>
      <c r="I1853" s="16">
        <v>0</v>
      </c>
      <c r="J1853" s="16">
        <v>0</v>
      </c>
      <c r="K1853" s="16">
        <v>0</v>
      </c>
      <c r="L1853" s="16">
        <v>0</v>
      </c>
      <c r="M1853" s="8">
        <f t="shared" si="29"/>
        <v>0</v>
      </c>
      <c r="N1853" t="str" cm="1">
        <f t="array" ref="N1853">IFERROR(INDEX(Water!$C$4:$C$47,MATCH(C1853,Water!$A$4:$A$47,0),), "")</f>
        <v>Ecological improvements at abstractions (water)</v>
      </c>
    </row>
    <row r="1854" spans="1:14" s="7" customFormat="1" ht="14.25">
      <c r="A1854" s="5" t="s">
        <v>286</v>
      </c>
      <c r="B1854" s="5" t="s">
        <v>1100</v>
      </c>
      <c r="C1854" s="5" t="s">
        <v>938</v>
      </c>
      <c r="D1854" s="5" t="s">
        <v>300</v>
      </c>
      <c r="E1854" s="5" t="s">
        <v>933</v>
      </c>
      <c r="F1854" s="6">
        <v>0</v>
      </c>
      <c r="G1854" s="6">
        <v>0</v>
      </c>
      <c r="H1854" s="16">
        <v>0</v>
      </c>
      <c r="I1854" s="16">
        <v>0</v>
      </c>
      <c r="J1854" s="16">
        <v>0</v>
      </c>
      <c r="K1854" s="16">
        <v>0</v>
      </c>
      <c r="L1854" s="16">
        <v>0</v>
      </c>
      <c r="M1854" s="8">
        <f t="shared" si="29"/>
        <v>0</v>
      </c>
      <c r="N1854" t="str" cm="1">
        <f t="array" ref="N1854">IFERROR(INDEX(Water!$C$4:$C$47,MATCH(C1854,Water!$A$4:$A$47,0),), "")</f>
        <v>Eels Regulations (measures at intakes) (water)</v>
      </c>
    </row>
    <row r="1855" spans="1:14" s="7" customFormat="1" ht="14.25">
      <c r="A1855" s="5" t="s">
        <v>286</v>
      </c>
      <c r="B1855" s="5" t="s">
        <v>1101</v>
      </c>
      <c r="C1855" s="5" t="s">
        <v>940</v>
      </c>
      <c r="D1855" s="5" t="s">
        <v>300</v>
      </c>
      <c r="E1855" s="5" t="s">
        <v>933</v>
      </c>
      <c r="F1855" s="6">
        <v>0</v>
      </c>
      <c r="G1855" s="6">
        <v>0</v>
      </c>
      <c r="H1855" s="16">
        <v>0</v>
      </c>
      <c r="I1855" s="16">
        <v>0</v>
      </c>
      <c r="J1855" s="16">
        <v>0</v>
      </c>
      <c r="K1855" s="16">
        <v>0</v>
      </c>
      <c r="L1855" s="16">
        <v>0</v>
      </c>
      <c r="M1855" s="8">
        <f t="shared" si="29"/>
        <v>0</v>
      </c>
      <c r="N1855" t="str" cm="1">
        <f t="array" ref="N1855">IFERROR(INDEX(Water!$C$4:$C$47,MATCH(C1855,Water!$A$4:$A$47,0),), "")</f>
        <v>Eels Regulations (measures at intakes) (water)</v>
      </c>
    </row>
    <row r="1856" spans="1:14" s="7" customFormat="1" ht="14.25">
      <c r="A1856" s="5" t="s">
        <v>286</v>
      </c>
      <c r="B1856" s="5" t="s">
        <v>1102</v>
      </c>
      <c r="C1856" s="5" t="s">
        <v>942</v>
      </c>
      <c r="D1856" s="5" t="s">
        <v>300</v>
      </c>
      <c r="E1856" s="5" t="s">
        <v>933</v>
      </c>
      <c r="F1856" s="6">
        <v>0</v>
      </c>
      <c r="G1856" s="6">
        <v>0</v>
      </c>
      <c r="H1856" s="16">
        <v>0</v>
      </c>
      <c r="I1856" s="16">
        <v>0</v>
      </c>
      <c r="J1856" s="16">
        <v>0</v>
      </c>
      <c r="K1856" s="16">
        <v>0</v>
      </c>
      <c r="L1856" s="16">
        <v>0</v>
      </c>
      <c r="M1856" s="8">
        <f t="shared" si="29"/>
        <v>0</v>
      </c>
      <c r="N1856" t="str" cm="1">
        <f t="array" ref="N1856">IFERROR(INDEX(Water!$C$4:$C$47,MATCH(C1856,Water!$A$4:$A$47,0),), "")</f>
        <v>Invasive Non Native Species (water)</v>
      </c>
    </row>
    <row r="1857" spans="1:14" s="7" customFormat="1" ht="14.25">
      <c r="A1857" s="5" t="s">
        <v>286</v>
      </c>
      <c r="B1857" s="5" t="s">
        <v>1103</v>
      </c>
      <c r="C1857" s="5" t="s">
        <v>944</v>
      </c>
      <c r="D1857" s="5" t="s">
        <v>300</v>
      </c>
      <c r="E1857" s="5" t="s">
        <v>933</v>
      </c>
      <c r="F1857" s="6">
        <v>0</v>
      </c>
      <c r="G1857" s="6">
        <v>0</v>
      </c>
      <c r="H1857" s="16">
        <v>0</v>
      </c>
      <c r="I1857" s="16">
        <v>0</v>
      </c>
      <c r="J1857" s="16">
        <v>0</v>
      </c>
      <c r="K1857" s="16">
        <v>0</v>
      </c>
      <c r="L1857" s="16">
        <v>0</v>
      </c>
      <c r="M1857" s="8">
        <f t="shared" si="29"/>
        <v>0</v>
      </c>
      <c r="N1857" t="str" cm="1">
        <f t="array" ref="N1857">IFERROR(INDEX(Water!$C$4:$C$47,MATCH(C1857,Water!$A$4:$A$47,0),), "")</f>
        <v>Drinking Water Protected Areas (schemes) (water)</v>
      </c>
    </row>
    <row r="1858" spans="1:14" s="7" customFormat="1" ht="14.25">
      <c r="A1858" s="5" t="s">
        <v>286</v>
      </c>
      <c r="B1858" s="5" t="s">
        <v>1104</v>
      </c>
      <c r="C1858" s="5" t="s">
        <v>946</v>
      </c>
      <c r="D1858" s="5" t="s">
        <v>300</v>
      </c>
      <c r="E1858" s="5" t="s">
        <v>933</v>
      </c>
      <c r="F1858" s="6">
        <v>0</v>
      </c>
      <c r="G1858" s="6">
        <v>0</v>
      </c>
      <c r="H1858" s="16">
        <v>0</v>
      </c>
      <c r="I1858" s="16">
        <v>0</v>
      </c>
      <c r="J1858" s="16">
        <v>0</v>
      </c>
      <c r="K1858" s="16">
        <v>0</v>
      </c>
      <c r="L1858" s="16">
        <v>0</v>
      </c>
      <c r="M1858" s="8">
        <f t="shared" si="29"/>
        <v>0</v>
      </c>
      <c r="N1858" t="str" cm="1">
        <f t="array" ref="N1858">IFERROR(INDEX(Water!$C$4:$C$47,MATCH(C1858,Water!$A$4:$A$47,0),), "")</f>
        <v>Water Framework Directive measure (water)</v>
      </c>
    </row>
    <row r="1859" spans="1:14" s="7" customFormat="1" ht="14.25">
      <c r="A1859" s="5" t="s">
        <v>286</v>
      </c>
      <c r="B1859" s="5" t="s">
        <v>1105</v>
      </c>
      <c r="C1859" s="5" t="s">
        <v>948</v>
      </c>
      <c r="D1859" s="5" t="s">
        <v>300</v>
      </c>
      <c r="E1859" s="5" t="s">
        <v>933</v>
      </c>
      <c r="F1859" s="6">
        <v>0</v>
      </c>
      <c r="G1859" s="6">
        <v>0</v>
      </c>
      <c r="H1859" s="6">
        <v>0</v>
      </c>
      <c r="I1859" s="6">
        <v>0</v>
      </c>
      <c r="J1859" s="6">
        <v>0</v>
      </c>
      <c r="K1859" s="6">
        <v>0</v>
      </c>
      <c r="L1859" s="6">
        <v>0</v>
      </c>
      <c r="M1859" s="8">
        <f t="shared" si="29"/>
        <v>0</v>
      </c>
      <c r="N1859" t="str" cm="1">
        <f t="array" ref="N1859">IFERROR(INDEX(Water!$C$4:$C$47,MATCH(C1859,Water!$A$4:$A$47,0),), "")</f>
        <v>Ecological improvements at abstractions (water)</v>
      </c>
    </row>
    <row r="1860" spans="1:14" s="7" customFormat="1" ht="14.25">
      <c r="A1860" s="5" t="s">
        <v>286</v>
      </c>
      <c r="B1860" s="5" t="s">
        <v>1106</v>
      </c>
      <c r="C1860" s="5" t="s">
        <v>950</v>
      </c>
      <c r="D1860" s="5" t="s">
        <v>300</v>
      </c>
      <c r="E1860" s="5" t="s">
        <v>933</v>
      </c>
      <c r="F1860" s="6">
        <v>0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8">
        <f t="shared" si="29"/>
        <v>0</v>
      </c>
      <c r="N1860" t="str" cm="1">
        <f t="array" ref="N1860">IFERROR(INDEX(Water!$C$4:$C$47,MATCH(C1860,Water!$A$4:$A$47,0),), "")</f>
        <v>N/A</v>
      </c>
    </row>
    <row r="1861" spans="1:14" s="7" customFormat="1" ht="14.25">
      <c r="A1861" s="5" t="s">
        <v>286</v>
      </c>
      <c r="B1861" s="5" t="s">
        <v>1107</v>
      </c>
      <c r="C1861" s="5" t="s">
        <v>952</v>
      </c>
      <c r="D1861" s="5" t="s">
        <v>300</v>
      </c>
      <c r="E1861" s="5" t="s">
        <v>933</v>
      </c>
      <c r="F1861" s="6">
        <v>0</v>
      </c>
      <c r="G1861" s="6">
        <v>0</v>
      </c>
      <c r="H1861" s="6">
        <v>0</v>
      </c>
      <c r="I1861" s="6">
        <v>0</v>
      </c>
      <c r="J1861" s="6">
        <v>0</v>
      </c>
      <c r="K1861" s="6">
        <v>0</v>
      </c>
      <c r="L1861" s="6">
        <v>0</v>
      </c>
      <c r="M1861" s="8">
        <f t="shared" si="29"/>
        <v>0</v>
      </c>
      <c r="N1861" t="str" cm="1">
        <f t="array" ref="N1861">IFERROR(INDEX(Water!$C$4:$C$47,MATCH(C1861,Water!$A$4:$A$47,0),), "")</f>
        <v>N/A</v>
      </c>
    </row>
    <row r="1862" spans="1:14" s="7" customFormat="1" ht="14.25">
      <c r="A1862" s="5" t="s">
        <v>286</v>
      </c>
      <c r="B1862" s="5" t="s">
        <v>1108</v>
      </c>
      <c r="C1862" s="5" t="s">
        <v>954</v>
      </c>
      <c r="D1862" s="5" t="s">
        <v>300</v>
      </c>
      <c r="E1862" s="5" t="s">
        <v>933</v>
      </c>
      <c r="F1862" s="6">
        <v>0</v>
      </c>
      <c r="G1862" s="6">
        <v>0</v>
      </c>
      <c r="H1862" s="6">
        <v>0</v>
      </c>
      <c r="I1862" s="6">
        <v>0</v>
      </c>
      <c r="J1862" s="6">
        <v>0</v>
      </c>
      <c r="K1862" s="6">
        <v>0</v>
      </c>
      <c r="L1862" s="6">
        <v>0</v>
      </c>
      <c r="M1862" s="8">
        <f t="shared" si="29"/>
        <v>0</v>
      </c>
      <c r="N1862" t="str" cm="1">
        <f t="array" ref="N1862">IFERROR(INDEX(Water!$C$4:$C$47,MATCH(C1862,Water!$A$4:$A$47,0),), "")</f>
        <v>Ignore as captured under 'Investigations total'</v>
      </c>
    </row>
    <row r="1863" spans="1:14" s="7" customFormat="1" ht="14.25">
      <c r="A1863" s="5" t="s">
        <v>286</v>
      </c>
      <c r="B1863" s="5" t="s">
        <v>1109</v>
      </c>
      <c r="C1863" s="5" t="s">
        <v>956</v>
      </c>
      <c r="D1863" s="5" t="s">
        <v>300</v>
      </c>
      <c r="E1863" s="5" t="s">
        <v>933</v>
      </c>
      <c r="F1863" s="6">
        <v>0</v>
      </c>
      <c r="G1863" s="6">
        <v>0</v>
      </c>
      <c r="H1863" s="6">
        <v>0</v>
      </c>
      <c r="I1863" s="6">
        <v>0</v>
      </c>
      <c r="J1863" s="6">
        <v>0</v>
      </c>
      <c r="K1863" s="6">
        <v>0</v>
      </c>
      <c r="L1863" s="6">
        <v>0</v>
      </c>
      <c r="M1863" s="8">
        <f t="shared" si="29"/>
        <v>0</v>
      </c>
      <c r="N1863" t="str" cm="1">
        <f t="array" ref="N1863">IFERROR(INDEX(Water!$C$4:$C$47,MATCH(C1863,Water!$A$4:$A$47,0),), "")</f>
        <v>Ignore as captured under 'Investigations total'</v>
      </c>
    </row>
    <row r="1864" spans="1:14" s="7" customFormat="1" ht="14.25">
      <c r="A1864" s="5" t="s">
        <v>286</v>
      </c>
      <c r="B1864" s="5" t="s">
        <v>1110</v>
      </c>
      <c r="C1864" s="5" t="s">
        <v>958</v>
      </c>
      <c r="D1864" s="5" t="s">
        <v>300</v>
      </c>
      <c r="E1864" s="5" t="s">
        <v>933</v>
      </c>
      <c r="F1864" s="6">
        <v>0</v>
      </c>
      <c r="G1864" s="6">
        <v>0</v>
      </c>
      <c r="H1864" s="6">
        <v>0</v>
      </c>
      <c r="I1864" s="6">
        <v>0</v>
      </c>
      <c r="J1864" s="6">
        <v>0</v>
      </c>
      <c r="K1864" s="6">
        <v>0</v>
      </c>
      <c r="L1864" s="6">
        <v>0</v>
      </c>
      <c r="M1864" s="8">
        <f t="shared" si="29"/>
        <v>0</v>
      </c>
      <c r="N1864" t="str" cm="1">
        <f t="array" ref="N1864">IFERROR(INDEX(Water!$C$4:$C$47,MATCH(C1864,Water!$A$4:$A$47,0),), "")</f>
        <v>Ignore as captured under 'Investigations total'</v>
      </c>
    </row>
    <row r="1865" spans="1:14" s="7" customFormat="1" ht="14.25">
      <c r="A1865" s="5" t="s">
        <v>286</v>
      </c>
      <c r="B1865" s="5" t="s">
        <v>1111</v>
      </c>
      <c r="C1865" s="5" t="s">
        <v>960</v>
      </c>
      <c r="D1865" s="5" t="s">
        <v>300</v>
      </c>
      <c r="E1865" s="5" t="s">
        <v>933</v>
      </c>
      <c r="F1865" s="6">
        <v>0</v>
      </c>
      <c r="G1865" s="6">
        <v>0</v>
      </c>
      <c r="H1865" s="6">
        <v>0</v>
      </c>
      <c r="I1865" s="6">
        <v>0</v>
      </c>
      <c r="J1865" s="6">
        <v>0</v>
      </c>
      <c r="K1865" s="6">
        <v>0</v>
      </c>
      <c r="L1865" s="6">
        <v>0</v>
      </c>
      <c r="M1865" s="8">
        <f t="shared" si="29"/>
        <v>0</v>
      </c>
      <c r="N1865" t="str" cm="1">
        <f t="array" ref="N1865">IFERROR(INDEX(Water!$C$4:$C$47,MATCH(C1865,Water!$A$4:$A$47,0),), "")</f>
        <v>Investigations (water)</v>
      </c>
    </row>
    <row r="1866" spans="1:14" s="7" customFormat="1" ht="14.25">
      <c r="A1866" s="5" t="s">
        <v>286</v>
      </c>
      <c r="B1866" s="5" t="s">
        <v>1112</v>
      </c>
      <c r="C1866" s="5" t="s">
        <v>962</v>
      </c>
      <c r="D1866" s="5" t="s">
        <v>300</v>
      </c>
      <c r="E1866" s="5" t="s">
        <v>933</v>
      </c>
      <c r="F1866" s="6">
        <v>0</v>
      </c>
      <c r="G1866" s="6">
        <v>0</v>
      </c>
      <c r="H1866" s="6">
        <v>0</v>
      </c>
      <c r="I1866" s="6">
        <v>0</v>
      </c>
      <c r="J1866" s="6">
        <v>0</v>
      </c>
      <c r="K1866" s="6">
        <v>0</v>
      </c>
      <c r="L1866" s="6">
        <v>0</v>
      </c>
      <c r="M1866" s="8">
        <f t="shared" si="29"/>
        <v>0</v>
      </c>
      <c r="N1866" t="str" cm="1">
        <f t="array" ref="N1866">IFERROR(INDEX(Water!$C$4:$C$47,MATCH(C1866,Water!$A$4:$A$47,0),), "")</f>
        <v/>
      </c>
    </row>
    <row r="1867" spans="1:14" s="7" customFormat="1" ht="14.25">
      <c r="A1867" s="5" t="s">
        <v>286</v>
      </c>
      <c r="B1867" s="5" t="s">
        <v>1113</v>
      </c>
      <c r="C1867" s="5" t="s">
        <v>964</v>
      </c>
      <c r="D1867" s="5" t="s">
        <v>300</v>
      </c>
      <c r="E1867" s="5" t="s">
        <v>933</v>
      </c>
      <c r="F1867" s="6">
        <v>0</v>
      </c>
      <c r="G1867" s="6">
        <v>0</v>
      </c>
      <c r="H1867" s="6">
        <v>0</v>
      </c>
      <c r="I1867" s="6">
        <v>0</v>
      </c>
      <c r="J1867" s="6">
        <v>0</v>
      </c>
      <c r="K1867" s="6">
        <v>0</v>
      </c>
      <c r="L1867" s="6">
        <v>0</v>
      </c>
      <c r="M1867" s="8">
        <f t="shared" si="29"/>
        <v>0</v>
      </c>
      <c r="N1867" t="str" cm="1">
        <f t="array" ref="N1867">IFERROR(INDEX(Water!$C$4:$C$47,MATCH(C1867,Water!$A$4:$A$47,0),), "")</f>
        <v>Supply-side improvements delivering benefits in 2020-2025 (water)</v>
      </c>
    </row>
    <row r="1868" spans="1:14" s="7" customFormat="1" ht="14.25">
      <c r="A1868" s="5" t="s">
        <v>286</v>
      </c>
      <c r="B1868" s="5" t="s">
        <v>1114</v>
      </c>
      <c r="C1868" s="5" t="s">
        <v>966</v>
      </c>
      <c r="D1868" s="5" t="s">
        <v>300</v>
      </c>
      <c r="E1868" s="5" t="s">
        <v>933</v>
      </c>
      <c r="F1868" s="6">
        <v>0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  <c r="L1868" s="6">
        <v>0</v>
      </c>
      <c r="M1868" s="8">
        <f t="shared" si="29"/>
        <v>0</v>
      </c>
      <c r="N1868" t="str" cm="1">
        <f t="array" ref="N1868">IFERROR(INDEX(Water!$C$4:$C$47,MATCH(C1868,Water!$A$4:$A$47,0),), "")</f>
        <v>Demand-side improvements delivering benefits in 2020-2025 (excl leakage and metering) (water)</v>
      </c>
    </row>
    <row r="1869" spans="1:14" s="7" customFormat="1" ht="14.25">
      <c r="A1869" s="5" t="s">
        <v>286</v>
      </c>
      <c r="B1869" s="5" t="s">
        <v>1115</v>
      </c>
      <c r="C1869" s="5" t="s">
        <v>968</v>
      </c>
      <c r="D1869" s="5" t="s">
        <v>300</v>
      </c>
      <c r="E1869" s="5" t="s">
        <v>933</v>
      </c>
      <c r="F1869" s="6">
        <v>0</v>
      </c>
      <c r="G1869" s="6">
        <v>0</v>
      </c>
      <c r="H1869" s="16">
        <v>0</v>
      </c>
      <c r="I1869" s="16">
        <v>0</v>
      </c>
      <c r="J1869" s="16">
        <v>0</v>
      </c>
      <c r="K1869" s="16">
        <v>0</v>
      </c>
      <c r="L1869" s="16">
        <v>0</v>
      </c>
      <c r="M1869" s="8">
        <f t="shared" si="29"/>
        <v>0</v>
      </c>
      <c r="N1869" t="str" cm="1">
        <f t="array" ref="N1869">IFERROR(INDEX(Water!$C$4:$C$47,MATCH(C1869,Water!$A$4:$A$47,0),), "")</f>
        <v>Leakage improvements delivering benefits in 2020-2025 (water)</v>
      </c>
    </row>
    <row r="1870" spans="1:14" s="7" customFormat="1" ht="14.25">
      <c r="A1870" s="5" t="s">
        <v>286</v>
      </c>
      <c r="B1870" s="5" t="s">
        <v>1116</v>
      </c>
      <c r="C1870" s="5" t="s">
        <v>970</v>
      </c>
      <c r="D1870" s="5" t="s">
        <v>300</v>
      </c>
      <c r="E1870" s="5" t="s">
        <v>933</v>
      </c>
      <c r="F1870" s="6">
        <v>0</v>
      </c>
      <c r="G1870" s="6">
        <v>0</v>
      </c>
      <c r="H1870" s="16">
        <v>0</v>
      </c>
      <c r="I1870" s="16">
        <v>0</v>
      </c>
      <c r="J1870" s="16">
        <v>0</v>
      </c>
      <c r="K1870" s="16">
        <v>0</v>
      </c>
      <c r="L1870" s="16">
        <v>0</v>
      </c>
      <c r="M1870" s="8">
        <f t="shared" si="29"/>
        <v>0</v>
      </c>
      <c r="N1870" t="str" cm="1">
        <f t="array" ref="N1870">IFERROR(INDEX(Water!$C$4:$C$47,MATCH(C1870,Water!$A$4:$A$47,0),), "")</f>
        <v>Internal interconnectors delivering benefits in 2020-2025 (water)</v>
      </c>
    </row>
    <row r="1871" spans="1:14" s="7" customFormat="1" ht="14.25">
      <c r="A1871" s="5" t="s">
        <v>286</v>
      </c>
      <c r="B1871" s="5" t="s">
        <v>1117</v>
      </c>
      <c r="C1871" s="5" t="s">
        <v>972</v>
      </c>
      <c r="D1871" s="5" t="s">
        <v>300</v>
      </c>
      <c r="E1871" s="5" t="s">
        <v>933</v>
      </c>
      <c r="F1871" s="6">
        <v>0</v>
      </c>
      <c r="G1871" s="6">
        <v>0</v>
      </c>
      <c r="H1871" s="16">
        <v>0</v>
      </c>
      <c r="I1871" s="16">
        <v>0</v>
      </c>
      <c r="J1871" s="16">
        <v>0</v>
      </c>
      <c r="K1871" s="16">
        <v>0</v>
      </c>
      <c r="L1871" s="16">
        <v>0</v>
      </c>
      <c r="M1871" s="8">
        <f t="shared" si="29"/>
        <v>0</v>
      </c>
      <c r="N1871" t="str" cm="1">
        <f t="array" ref="N1871">IFERROR(INDEX(Water!$C$4:$C$47,MATCH(C1871,Water!$A$4:$A$47,0),), "")</f>
        <v>Supply demand balance improvements delivering benefits starting from 2026 (water)</v>
      </c>
    </row>
    <row r="1872" spans="1:14" s="7" customFormat="1" ht="14.25">
      <c r="A1872" s="5" t="s">
        <v>286</v>
      </c>
      <c r="B1872" s="5" t="s">
        <v>1118</v>
      </c>
      <c r="C1872" s="5" t="s">
        <v>976</v>
      </c>
      <c r="D1872" s="5" t="s">
        <v>300</v>
      </c>
      <c r="E1872" s="5" t="s">
        <v>933</v>
      </c>
      <c r="F1872" s="6">
        <v>0</v>
      </c>
      <c r="G1872" s="6">
        <v>0</v>
      </c>
      <c r="H1872" s="16">
        <v>0</v>
      </c>
      <c r="I1872" s="16">
        <v>0</v>
      </c>
      <c r="J1872" s="16">
        <v>0</v>
      </c>
      <c r="K1872" s="16">
        <v>0</v>
      </c>
      <c r="L1872" s="16">
        <v>0</v>
      </c>
      <c r="M1872" s="8">
        <f t="shared" si="29"/>
        <v>0</v>
      </c>
      <c r="N1872" t="str" cm="1">
        <f t="array" ref="N1872">IFERROR(INDEX(Water!$C$4:$C$47,MATCH(C1872,Water!$A$4:$A$47,0),), "")</f>
        <v/>
      </c>
    </row>
    <row r="1873" spans="1:14" s="7" customFormat="1" ht="14.25">
      <c r="A1873" s="5" t="s">
        <v>286</v>
      </c>
      <c r="B1873" s="5" t="s">
        <v>1119</v>
      </c>
      <c r="C1873" s="5" t="s">
        <v>978</v>
      </c>
      <c r="D1873" s="5" t="s">
        <v>300</v>
      </c>
      <c r="E1873" s="5" t="s">
        <v>933</v>
      </c>
      <c r="F1873" s="6">
        <v>0</v>
      </c>
      <c r="G1873" s="6">
        <v>0</v>
      </c>
      <c r="H1873" s="16">
        <v>0</v>
      </c>
      <c r="I1873" s="16">
        <v>0</v>
      </c>
      <c r="J1873" s="16">
        <v>0</v>
      </c>
      <c r="K1873" s="16">
        <v>0</v>
      </c>
      <c r="L1873" s="16">
        <v>0</v>
      </c>
      <c r="M1873" s="8">
        <f t="shared" si="29"/>
        <v>0</v>
      </c>
      <c r="N1873" t="str" cm="1">
        <f t="array" ref="N1873">IFERROR(INDEX(Water!$C$4:$C$47,MATCH(C1873,Water!$A$4:$A$47,0),), "")</f>
        <v>Ignore as captured under 'Total metering expenditure'</v>
      </c>
    </row>
    <row r="1874" spans="1:14" s="7" customFormat="1" ht="14.25">
      <c r="A1874" s="5" t="s">
        <v>286</v>
      </c>
      <c r="B1874" s="5" t="s">
        <v>1120</v>
      </c>
      <c r="C1874" s="5" t="s">
        <v>980</v>
      </c>
      <c r="D1874" s="5" t="s">
        <v>300</v>
      </c>
      <c r="E1874" s="5" t="s">
        <v>933</v>
      </c>
      <c r="F1874" s="6">
        <v>0</v>
      </c>
      <c r="G1874" s="6">
        <v>0</v>
      </c>
      <c r="H1874" s="16">
        <v>0</v>
      </c>
      <c r="I1874" s="16">
        <v>0</v>
      </c>
      <c r="J1874" s="16">
        <v>0</v>
      </c>
      <c r="K1874" s="16">
        <v>0</v>
      </c>
      <c r="L1874" s="16">
        <v>0</v>
      </c>
      <c r="M1874" s="8">
        <f t="shared" si="29"/>
        <v>0</v>
      </c>
      <c r="N1874" t="str" cm="1">
        <f t="array" ref="N1874">IFERROR(INDEX(Water!$C$4:$C$47,MATCH(C1874,Water!$A$4:$A$47,0),), "")</f>
        <v>Ignore as captured under 'Total metering expenditure'</v>
      </c>
    </row>
    <row r="1875" spans="1:14" s="7" customFormat="1" ht="14.25">
      <c r="A1875" s="5" t="s">
        <v>286</v>
      </c>
      <c r="B1875" s="5" t="s">
        <v>1121</v>
      </c>
      <c r="C1875" s="5" t="s">
        <v>982</v>
      </c>
      <c r="D1875" s="5" t="s">
        <v>300</v>
      </c>
      <c r="E1875" s="5" t="s">
        <v>933</v>
      </c>
      <c r="F1875" s="6">
        <v>0</v>
      </c>
      <c r="G1875" s="6">
        <v>0</v>
      </c>
      <c r="H1875" s="16">
        <v>0</v>
      </c>
      <c r="I1875" s="16">
        <v>0</v>
      </c>
      <c r="J1875" s="16">
        <v>0</v>
      </c>
      <c r="K1875" s="16">
        <v>0</v>
      </c>
      <c r="L1875" s="16">
        <v>0</v>
      </c>
      <c r="M1875" s="8">
        <f t="shared" si="29"/>
        <v>0</v>
      </c>
      <c r="N1875" t="str" cm="1">
        <f t="array" ref="N1875">IFERROR(INDEX(Water!$C$4:$C$47,MATCH(C1875,Water!$A$4:$A$47,0),), "")</f>
        <v>Ignore as captured under 'Total metering expenditure'</v>
      </c>
    </row>
    <row r="1876" spans="1:14" s="7" customFormat="1" ht="14.25">
      <c r="A1876" s="5" t="s">
        <v>286</v>
      </c>
      <c r="B1876" s="5" t="s">
        <v>1122</v>
      </c>
      <c r="C1876" s="5" t="s">
        <v>984</v>
      </c>
      <c r="D1876" s="5" t="s">
        <v>300</v>
      </c>
      <c r="E1876" s="5" t="s">
        <v>933</v>
      </c>
      <c r="F1876" s="6">
        <v>0</v>
      </c>
      <c r="G1876" s="6">
        <v>0</v>
      </c>
      <c r="H1876" s="16">
        <v>0</v>
      </c>
      <c r="I1876" s="16">
        <v>0</v>
      </c>
      <c r="J1876" s="16">
        <v>0</v>
      </c>
      <c r="K1876" s="16">
        <v>0</v>
      </c>
      <c r="L1876" s="16">
        <v>0</v>
      </c>
      <c r="M1876" s="8">
        <f t="shared" si="29"/>
        <v>0</v>
      </c>
      <c r="N1876" t="str" cm="1">
        <f t="array" ref="N1876">IFERROR(INDEX(Water!$C$4:$C$47,MATCH(C1876,Water!$A$4:$A$47,0),), "")</f>
        <v>Ignore as captured under 'Total metering expenditure'</v>
      </c>
    </row>
    <row r="1877" spans="1:14" s="7" customFormat="1" ht="14.25">
      <c r="A1877" s="5" t="s">
        <v>286</v>
      </c>
      <c r="B1877" s="5" t="s">
        <v>1123</v>
      </c>
      <c r="C1877" s="5" t="s">
        <v>986</v>
      </c>
      <c r="D1877" s="5" t="s">
        <v>300</v>
      </c>
      <c r="E1877" s="5" t="s">
        <v>933</v>
      </c>
      <c r="F1877" s="6">
        <v>0</v>
      </c>
      <c r="G1877" s="6">
        <v>0</v>
      </c>
      <c r="H1877" s="16">
        <v>0</v>
      </c>
      <c r="I1877" s="16">
        <v>0</v>
      </c>
      <c r="J1877" s="16">
        <v>0</v>
      </c>
      <c r="K1877" s="16">
        <v>0</v>
      </c>
      <c r="L1877" s="16">
        <v>0</v>
      </c>
      <c r="M1877" s="8">
        <f t="shared" si="29"/>
        <v>0</v>
      </c>
      <c r="N1877" t="str" cm="1">
        <f t="array" ref="N1877">IFERROR(INDEX(Water!$C$4:$C$47,MATCH(C1877,Water!$A$4:$A$47,0),), "")</f>
        <v>Ignore as captured under 'Total metering expenditure'</v>
      </c>
    </row>
    <row r="1878" spans="1:14" s="7" customFormat="1" ht="14.25">
      <c r="A1878" s="5" t="s">
        <v>286</v>
      </c>
      <c r="B1878" s="5" t="s">
        <v>1124</v>
      </c>
      <c r="C1878" s="5" t="s">
        <v>988</v>
      </c>
      <c r="D1878" s="5" t="s">
        <v>300</v>
      </c>
      <c r="E1878" s="5" t="s">
        <v>933</v>
      </c>
      <c r="F1878" s="6">
        <v>0</v>
      </c>
      <c r="G1878" s="6">
        <v>0</v>
      </c>
      <c r="H1878" s="16">
        <v>0</v>
      </c>
      <c r="I1878" s="16">
        <v>0</v>
      </c>
      <c r="J1878" s="16">
        <v>0</v>
      </c>
      <c r="K1878" s="16">
        <v>0</v>
      </c>
      <c r="L1878" s="16">
        <v>0</v>
      </c>
      <c r="M1878" s="8">
        <f t="shared" si="29"/>
        <v>0</v>
      </c>
      <c r="N1878" t="str" cm="1">
        <f t="array" ref="N1878">IFERROR(INDEX(Water!$C$4:$C$47,MATCH(C1878,Water!$A$4:$A$47,0),), "")</f>
        <v>Ignore as captured under 'Total metering expenditure'</v>
      </c>
    </row>
    <row r="1879" spans="1:14" s="7" customFormat="1" ht="14.25">
      <c r="A1879" s="5" t="s">
        <v>286</v>
      </c>
      <c r="B1879" s="5" t="s">
        <v>1125</v>
      </c>
      <c r="C1879" s="5" t="s">
        <v>990</v>
      </c>
      <c r="D1879" s="5" t="s">
        <v>300</v>
      </c>
      <c r="E1879" s="5" t="s">
        <v>933</v>
      </c>
      <c r="F1879" s="6">
        <v>0</v>
      </c>
      <c r="G1879" s="6">
        <v>0</v>
      </c>
      <c r="H1879" s="6">
        <v>0</v>
      </c>
      <c r="I1879" s="6">
        <v>0</v>
      </c>
      <c r="J1879" s="6">
        <v>0</v>
      </c>
      <c r="K1879" s="6">
        <v>0</v>
      </c>
      <c r="L1879" s="6">
        <v>0</v>
      </c>
      <c r="M1879" s="8">
        <f t="shared" si="29"/>
        <v>0</v>
      </c>
      <c r="N1879" t="str" cm="1">
        <f t="array" ref="N1879">IFERROR(INDEX(Water!$C$4:$C$47,MATCH(C1879,Water!$A$4:$A$47,0),), "")</f>
        <v>Ignore as captured under 'Total metering expenditure'</v>
      </c>
    </row>
    <row r="1880" spans="1:14" s="7" customFormat="1" ht="14.25">
      <c r="A1880" s="5" t="s">
        <v>286</v>
      </c>
      <c r="B1880" s="5" t="s">
        <v>1126</v>
      </c>
      <c r="C1880" s="5" t="s">
        <v>992</v>
      </c>
      <c r="D1880" s="5" t="s">
        <v>300</v>
      </c>
      <c r="E1880" s="5" t="s">
        <v>933</v>
      </c>
      <c r="F1880" s="6">
        <v>0</v>
      </c>
      <c r="G1880" s="6">
        <v>0</v>
      </c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8">
        <f t="shared" si="29"/>
        <v>0</v>
      </c>
      <c r="N1880" t="str" cm="1">
        <f t="array" ref="N1880">IFERROR(INDEX(Water!$C$4:$C$47,MATCH(C1880,Water!$A$4:$A$47,0),), "")</f>
        <v>Ignore as captured under 'Total metering expenditure'</v>
      </c>
    </row>
    <row r="1881" spans="1:14" s="7" customFormat="1" ht="14.25">
      <c r="A1881" s="5" t="s">
        <v>286</v>
      </c>
      <c r="B1881" s="5" t="s">
        <v>1127</v>
      </c>
      <c r="C1881" s="5" t="s">
        <v>994</v>
      </c>
      <c r="D1881" s="5" t="s">
        <v>300</v>
      </c>
      <c r="E1881" s="5" t="s">
        <v>933</v>
      </c>
      <c r="F1881" s="6">
        <v>0</v>
      </c>
      <c r="G1881" s="6">
        <v>0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8">
        <f t="shared" si="29"/>
        <v>0</v>
      </c>
      <c r="N1881" t="str" cm="1">
        <f t="array" ref="N1881">IFERROR(INDEX(Water!$C$4:$C$47,MATCH(C1881,Water!$A$4:$A$47,0),), "")</f>
        <v>Ignore as captured under 'Total metering expenditure'</v>
      </c>
    </row>
    <row r="1882" spans="1:14" s="7" customFormat="1" ht="14.25">
      <c r="A1882" s="5" t="s">
        <v>286</v>
      </c>
      <c r="B1882" s="5" t="s">
        <v>1128</v>
      </c>
      <c r="C1882" s="5" t="s">
        <v>996</v>
      </c>
      <c r="D1882" s="5" t="s">
        <v>300</v>
      </c>
      <c r="E1882" s="5" t="s">
        <v>933</v>
      </c>
      <c r="F1882" s="6">
        <v>0</v>
      </c>
      <c r="G1882" s="6">
        <v>0</v>
      </c>
      <c r="H1882" s="6">
        <v>0</v>
      </c>
      <c r="I1882" s="6">
        <v>0</v>
      </c>
      <c r="J1882" s="6">
        <v>0</v>
      </c>
      <c r="K1882" s="6">
        <v>0</v>
      </c>
      <c r="L1882" s="6">
        <v>0</v>
      </c>
      <c r="M1882" s="8">
        <f t="shared" si="29"/>
        <v>0</v>
      </c>
      <c r="N1882" t="str" cm="1">
        <f t="array" ref="N1882">IFERROR(INDEX(Water!$C$4:$C$47,MATCH(C1882,Water!$A$4:$A$47,0),), "")</f>
        <v>Ignore as captured under 'Total metering expenditure'</v>
      </c>
    </row>
    <row r="1883" spans="1:14" s="7" customFormat="1" ht="14.25">
      <c r="A1883" s="5" t="s">
        <v>286</v>
      </c>
      <c r="B1883" s="5" t="s">
        <v>1129</v>
      </c>
      <c r="C1883" s="5" t="s">
        <v>998</v>
      </c>
      <c r="D1883" s="5" t="s">
        <v>300</v>
      </c>
      <c r="E1883" s="5" t="s">
        <v>933</v>
      </c>
      <c r="F1883" s="6">
        <v>0</v>
      </c>
      <c r="G1883" s="6">
        <v>0</v>
      </c>
      <c r="H1883" s="6">
        <v>0</v>
      </c>
      <c r="I1883" s="6">
        <v>0</v>
      </c>
      <c r="J1883" s="6">
        <v>0</v>
      </c>
      <c r="K1883" s="6">
        <v>0</v>
      </c>
      <c r="L1883" s="6">
        <v>0</v>
      </c>
      <c r="M1883" s="8">
        <f t="shared" si="29"/>
        <v>0</v>
      </c>
      <c r="N1883" t="str" cm="1">
        <f t="array" ref="N1883">IFERROR(INDEX(Water!$C$4:$C$47,MATCH(C1883,Water!$A$4:$A$47,0),), "")</f>
        <v>Total metering expenditure  (water)</v>
      </c>
    </row>
    <row r="1884" spans="1:14" s="7" customFormat="1" ht="14.25">
      <c r="A1884" s="5" t="s">
        <v>286</v>
      </c>
      <c r="B1884" s="5" t="s">
        <v>1130</v>
      </c>
      <c r="C1884" s="5" t="s">
        <v>1000</v>
      </c>
      <c r="D1884" s="5" t="s">
        <v>300</v>
      </c>
      <c r="E1884" s="5" t="s">
        <v>933</v>
      </c>
      <c r="F1884" s="6">
        <v>0</v>
      </c>
      <c r="G1884" s="6">
        <v>0</v>
      </c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8">
        <f t="shared" si="29"/>
        <v>0</v>
      </c>
      <c r="N1884" t="str" cm="1">
        <f t="array" ref="N1884">IFERROR(INDEX(Water!$C$4:$C$47,MATCH(C1884,Water!$A$4:$A$47,0),), "")</f>
        <v>Improvments to taste, odour and colour (water)</v>
      </c>
    </row>
    <row r="1885" spans="1:14" s="7" customFormat="1" ht="14.25">
      <c r="A1885" s="5" t="s">
        <v>286</v>
      </c>
      <c r="B1885" s="5" t="s">
        <v>1131</v>
      </c>
      <c r="C1885" s="5" t="s">
        <v>1002</v>
      </c>
      <c r="D1885" s="5" t="s">
        <v>300</v>
      </c>
      <c r="E1885" s="5" t="s">
        <v>933</v>
      </c>
      <c r="F1885" s="6">
        <v>0</v>
      </c>
      <c r="G1885" s="6">
        <v>0</v>
      </c>
      <c r="H1885" s="6">
        <v>0</v>
      </c>
      <c r="I1885" s="6">
        <v>0</v>
      </c>
      <c r="J1885" s="6">
        <v>0</v>
      </c>
      <c r="K1885" s="6">
        <v>0</v>
      </c>
      <c r="L1885" s="6">
        <v>0</v>
      </c>
      <c r="M1885" s="8">
        <f t="shared" si="29"/>
        <v>0</v>
      </c>
      <c r="N1885" t="str" cm="1">
        <f t="array" ref="N1885">IFERROR(INDEX(Water!$C$4:$C$47,MATCH(C1885,Water!$A$4:$A$47,0),), "")</f>
        <v>Improvments to taste, odour and colour (water)</v>
      </c>
    </row>
    <row r="1886" spans="1:14" s="7" customFormat="1" ht="14.25">
      <c r="A1886" s="5" t="s">
        <v>286</v>
      </c>
      <c r="B1886" s="5" t="s">
        <v>1132</v>
      </c>
      <c r="C1886" s="5" t="s">
        <v>1004</v>
      </c>
      <c r="D1886" s="5" t="s">
        <v>300</v>
      </c>
      <c r="E1886" s="5" t="s">
        <v>933</v>
      </c>
      <c r="F1886" s="6">
        <v>0</v>
      </c>
      <c r="G1886" s="6">
        <v>0</v>
      </c>
      <c r="H1886" s="6">
        <v>0</v>
      </c>
      <c r="I1886" s="6">
        <v>0</v>
      </c>
      <c r="J1886" s="6">
        <v>0</v>
      </c>
      <c r="K1886" s="6">
        <v>0</v>
      </c>
      <c r="L1886" s="6">
        <v>0</v>
      </c>
      <c r="M1886" s="8">
        <f t="shared" si="29"/>
        <v>0</v>
      </c>
      <c r="N1886" t="str" cm="1">
        <f t="array" ref="N1886">IFERROR(INDEX(Water!$C$4:$C$47,MATCH(C1886,Water!$A$4:$A$47,0),), "")</f>
        <v>Addressing raw water deterioration (total) (water)</v>
      </c>
    </row>
    <row r="1887" spans="1:14" s="7" customFormat="1" ht="14.25">
      <c r="A1887" s="5" t="s">
        <v>286</v>
      </c>
      <c r="B1887" s="5" t="s">
        <v>1133</v>
      </c>
      <c r="C1887" s="5" t="s">
        <v>1006</v>
      </c>
      <c r="D1887" s="5" t="s">
        <v>300</v>
      </c>
      <c r="E1887" s="5" t="s">
        <v>933</v>
      </c>
      <c r="F1887" s="6">
        <v>0</v>
      </c>
      <c r="G1887" s="6">
        <v>0</v>
      </c>
      <c r="H1887" s="6">
        <v>0</v>
      </c>
      <c r="I1887" s="6">
        <v>0</v>
      </c>
      <c r="J1887" s="6">
        <v>0</v>
      </c>
      <c r="K1887" s="6">
        <v>0</v>
      </c>
      <c r="L1887" s="6">
        <v>0</v>
      </c>
      <c r="M1887" s="8">
        <f t="shared" si="29"/>
        <v>0</v>
      </c>
      <c r="N1887" t="str" cm="1">
        <f t="array" ref="N1887">IFERROR(INDEX(Water!$C$4:$C$47,MATCH(C1887,Water!$A$4:$A$47,0),), "")</f>
        <v>Addressing raw water deterioration (total) (water)</v>
      </c>
    </row>
    <row r="1888" spans="1:14" s="7" customFormat="1" ht="14.25">
      <c r="A1888" s="5" t="s">
        <v>286</v>
      </c>
      <c r="B1888" s="5" t="s">
        <v>1134</v>
      </c>
      <c r="C1888" s="5" t="s">
        <v>1008</v>
      </c>
      <c r="D1888" s="5" t="s">
        <v>300</v>
      </c>
      <c r="E1888" s="5" t="s">
        <v>933</v>
      </c>
      <c r="F1888" s="6">
        <v>0</v>
      </c>
      <c r="G1888" s="6">
        <v>0</v>
      </c>
      <c r="H1888" s="6">
        <v>0</v>
      </c>
      <c r="I1888" s="6">
        <v>0</v>
      </c>
      <c r="J1888" s="6">
        <v>0</v>
      </c>
      <c r="K1888" s="6">
        <v>0</v>
      </c>
      <c r="L1888" s="6">
        <v>0</v>
      </c>
      <c r="M1888" s="8">
        <f t="shared" si="29"/>
        <v>0</v>
      </c>
      <c r="N1888" t="str" cm="1">
        <f t="array" ref="N1888">IFERROR(INDEX(Water!$C$4:$C$47,MATCH(C1888,Water!$A$4:$A$47,0),), "")</f>
        <v>Meeting lead standards (Total) (water)</v>
      </c>
    </row>
    <row r="1889" spans="1:14" s="7" customFormat="1" ht="14.25">
      <c r="A1889" s="5" t="s">
        <v>286</v>
      </c>
      <c r="B1889" s="5" t="s">
        <v>1135</v>
      </c>
      <c r="C1889" s="5" t="s">
        <v>1067</v>
      </c>
      <c r="D1889" s="5" t="s">
        <v>300</v>
      </c>
      <c r="E1889" s="5" t="s">
        <v>933</v>
      </c>
      <c r="F1889" s="6">
        <v>0</v>
      </c>
      <c r="G1889" s="6">
        <v>0</v>
      </c>
      <c r="H1889" s="16">
        <v>0</v>
      </c>
      <c r="I1889" s="16">
        <v>0</v>
      </c>
      <c r="J1889" s="16">
        <v>0</v>
      </c>
      <c r="K1889" s="16">
        <v>0</v>
      </c>
      <c r="L1889" s="16">
        <v>0</v>
      </c>
      <c r="M1889" s="8">
        <f t="shared" si="29"/>
        <v>0</v>
      </c>
      <c r="N1889" t="str" cm="1">
        <f t="array" ref="N1889">IFERROR(INDEX(Water!$C$4:$C$47,MATCH(C1889,Water!$A$4:$A$47,0),), "")</f>
        <v/>
      </c>
    </row>
    <row r="1890" spans="1:14" s="7" customFormat="1" ht="14.25">
      <c r="A1890" s="5" t="s">
        <v>286</v>
      </c>
      <c r="B1890" s="5" t="s">
        <v>1136</v>
      </c>
      <c r="C1890" s="5" t="s">
        <v>1012</v>
      </c>
      <c r="D1890" s="5" t="s">
        <v>300</v>
      </c>
      <c r="E1890" s="5" t="s">
        <v>933</v>
      </c>
      <c r="F1890" s="6">
        <v>0</v>
      </c>
      <c r="G1890" s="6">
        <v>0</v>
      </c>
      <c r="H1890" s="16">
        <v>0</v>
      </c>
      <c r="I1890" s="16">
        <v>0</v>
      </c>
      <c r="J1890" s="16">
        <v>0</v>
      </c>
      <c r="K1890" s="16">
        <v>0</v>
      </c>
      <c r="L1890" s="16">
        <v>0</v>
      </c>
      <c r="M1890" s="8">
        <f t="shared" si="29"/>
        <v>0</v>
      </c>
      <c r="N1890" t="str" cm="1">
        <f t="array" ref="N1890">IFERROR(INDEX(Water!$C$4:$C$47,MATCH(C1890,Water!$A$4:$A$47,0),), "")</f>
        <v>Meeting lead standards (Total) (water)</v>
      </c>
    </row>
    <row r="1891" spans="1:14" s="7" customFormat="1" ht="14.25">
      <c r="A1891" s="5" t="s">
        <v>286</v>
      </c>
      <c r="B1891" s="5" t="s">
        <v>1137</v>
      </c>
      <c r="C1891" s="5" t="s">
        <v>1014</v>
      </c>
      <c r="D1891" s="5" t="s">
        <v>300</v>
      </c>
      <c r="E1891" s="5" t="s">
        <v>933</v>
      </c>
      <c r="F1891" s="6">
        <v>0</v>
      </c>
      <c r="G1891" s="6">
        <v>0</v>
      </c>
      <c r="H1891" s="16">
        <v>0</v>
      </c>
      <c r="I1891" s="16">
        <v>0</v>
      </c>
      <c r="J1891" s="16">
        <v>0</v>
      </c>
      <c r="K1891" s="16">
        <v>0</v>
      </c>
      <c r="L1891" s="16">
        <v>0</v>
      </c>
      <c r="M1891" s="8">
        <f t="shared" si="29"/>
        <v>0</v>
      </c>
      <c r="N1891" t="str" cm="1">
        <f t="array" ref="N1891">IFERROR(INDEX(Water!$C$4:$C$47,MATCH(C1891,Water!$A$4:$A$47,0),), "")</f>
        <v>Meeting lead standards (Total) (water)</v>
      </c>
    </row>
    <row r="1892" spans="1:14" s="7" customFormat="1" ht="14.25">
      <c r="A1892" s="5" t="s">
        <v>286</v>
      </c>
      <c r="B1892" s="5" t="s">
        <v>1138</v>
      </c>
      <c r="C1892" s="5" t="s">
        <v>1016</v>
      </c>
      <c r="D1892" s="5" t="s">
        <v>300</v>
      </c>
      <c r="E1892" s="5" t="s">
        <v>933</v>
      </c>
      <c r="F1892" s="6">
        <v>0</v>
      </c>
      <c r="G1892" s="6">
        <v>0</v>
      </c>
      <c r="H1892" s="16">
        <v>0</v>
      </c>
      <c r="I1892" s="16">
        <v>0</v>
      </c>
      <c r="J1892" s="16">
        <v>0</v>
      </c>
      <c r="K1892" s="16">
        <v>0</v>
      </c>
      <c r="L1892" s="16">
        <v>0</v>
      </c>
      <c r="M1892" s="8">
        <f t="shared" si="29"/>
        <v>0</v>
      </c>
      <c r="N1892" t="str" cm="1">
        <f t="array" ref="N1892">IFERROR(INDEX(Water!$C$4:$C$47,MATCH(C1892,Water!$A$4:$A$47,0),), "")</f>
        <v>Meeting lead standards (Total) (water)</v>
      </c>
    </row>
    <row r="1893" spans="1:14" s="7" customFormat="1" ht="14.25">
      <c r="A1893" s="5" t="s">
        <v>286</v>
      </c>
      <c r="B1893" s="5" t="s">
        <v>1139</v>
      </c>
      <c r="C1893" s="5" t="s">
        <v>1018</v>
      </c>
      <c r="D1893" s="5" t="s">
        <v>300</v>
      </c>
      <c r="E1893" s="5" t="s">
        <v>933</v>
      </c>
      <c r="F1893" s="6">
        <v>0</v>
      </c>
      <c r="G1893" s="6">
        <v>0</v>
      </c>
      <c r="H1893" s="16">
        <v>0</v>
      </c>
      <c r="I1893" s="16">
        <v>0</v>
      </c>
      <c r="J1893" s="16">
        <v>0</v>
      </c>
      <c r="K1893" s="16">
        <v>0</v>
      </c>
      <c r="L1893" s="16">
        <v>0</v>
      </c>
      <c r="M1893" s="8">
        <f t="shared" si="29"/>
        <v>0</v>
      </c>
      <c r="N1893" t="str" cm="1">
        <f t="array" ref="N1893">IFERROR(INDEX(Water!$C$4:$C$47,MATCH(C1893,Water!$A$4:$A$47,0),), "")</f>
        <v>Enhancing resilience to low probability high consequence events (water)</v>
      </c>
    </row>
    <row r="1894" spans="1:14" s="7" customFormat="1" ht="14.25">
      <c r="A1894" s="5" t="s">
        <v>286</v>
      </c>
      <c r="B1894" s="5" t="s">
        <v>1140</v>
      </c>
      <c r="C1894" s="5" t="s">
        <v>1020</v>
      </c>
      <c r="D1894" s="5" t="s">
        <v>300</v>
      </c>
      <c r="E1894" s="5" t="s">
        <v>933</v>
      </c>
      <c r="F1894" s="6">
        <v>0</v>
      </c>
      <c r="G1894" s="6">
        <v>0</v>
      </c>
      <c r="H1894" s="16">
        <v>0</v>
      </c>
      <c r="I1894" s="16">
        <v>0</v>
      </c>
      <c r="J1894" s="16">
        <v>0</v>
      </c>
      <c r="K1894" s="16">
        <v>0</v>
      </c>
      <c r="L1894" s="16">
        <v>0</v>
      </c>
      <c r="M1894" s="8">
        <f t="shared" si="29"/>
        <v>0</v>
      </c>
      <c r="N1894" t="str" cm="1">
        <f t="array" ref="N1894">IFERROR(INDEX(Water!$C$4:$C$47,MATCH(C1894,Water!$A$4:$A$47,0),), "")</f>
        <v>Security - SEMD (water)</v>
      </c>
    </row>
    <row r="1895" spans="1:14" s="7" customFormat="1" ht="14.25">
      <c r="A1895" s="5" t="s">
        <v>286</v>
      </c>
      <c r="B1895" s="5" t="s">
        <v>1141</v>
      </c>
      <c r="C1895" s="5" t="s">
        <v>1022</v>
      </c>
      <c r="D1895" s="5" t="s">
        <v>300</v>
      </c>
      <c r="E1895" s="5" t="s">
        <v>933</v>
      </c>
      <c r="F1895" s="6">
        <v>0</v>
      </c>
      <c r="G1895" s="6">
        <v>0</v>
      </c>
      <c r="H1895" s="16">
        <v>0</v>
      </c>
      <c r="I1895" s="16">
        <v>0</v>
      </c>
      <c r="J1895" s="16">
        <v>0</v>
      </c>
      <c r="K1895" s="16">
        <v>0</v>
      </c>
      <c r="L1895" s="16">
        <v>0</v>
      </c>
      <c r="M1895" s="8">
        <f t="shared" si="29"/>
        <v>0</v>
      </c>
      <c r="N1895" t="str" cm="1">
        <f t="array" ref="N1895">IFERROR(INDEX(Water!$C$4:$C$47,MATCH(C1895,Water!$A$4:$A$47,0),), "")</f>
        <v>Security - Non-SEMD (water)</v>
      </c>
    </row>
    <row r="1896" spans="1:14" s="7" customFormat="1" ht="14.25">
      <c r="A1896" s="5" t="s">
        <v>286</v>
      </c>
      <c r="B1896" s="5" t="s">
        <v>1142</v>
      </c>
      <c r="C1896" s="5" t="s">
        <v>1024</v>
      </c>
      <c r="D1896" s="5" t="s">
        <v>300</v>
      </c>
      <c r="E1896" s="5" t="s">
        <v>933</v>
      </c>
      <c r="F1896" s="6">
        <v>0</v>
      </c>
      <c r="G1896" s="6">
        <v>0</v>
      </c>
      <c r="H1896" s="16">
        <v>0</v>
      </c>
      <c r="I1896" s="16">
        <v>0</v>
      </c>
      <c r="J1896" s="16">
        <v>0</v>
      </c>
      <c r="K1896" s="16">
        <v>0</v>
      </c>
      <c r="L1896" s="16">
        <v>0</v>
      </c>
      <c r="M1896" s="8">
        <f t="shared" si="29"/>
        <v>0</v>
      </c>
      <c r="N1896" t="str" cm="1">
        <f t="array" ref="N1896">IFERROR(INDEX(Water!$C$4:$C$47,MATCH(C1896,Water!$A$4:$A$47,0),), "")</f>
        <v>N/A</v>
      </c>
    </row>
    <row r="1897" spans="1:14" s="7" customFormat="1" ht="14.25">
      <c r="A1897" s="5" t="s">
        <v>286</v>
      </c>
      <c r="B1897" s="5" t="s">
        <v>1143</v>
      </c>
      <c r="C1897" s="5" t="s">
        <v>1076</v>
      </c>
      <c r="D1897" s="5" t="s">
        <v>300</v>
      </c>
      <c r="E1897" s="5" t="s">
        <v>933</v>
      </c>
      <c r="F1897" s="6">
        <v>0</v>
      </c>
      <c r="G1897" s="6">
        <v>0</v>
      </c>
      <c r="H1897" s="16">
        <v>0</v>
      </c>
      <c r="I1897" s="16">
        <v>0</v>
      </c>
      <c r="J1897" s="16">
        <v>0</v>
      </c>
      <c r="K1897" s="16">
        <v>0</v>
      </c>
      <c r="L1897" s="16">
        <v>0</v>
      </c>
      <c r="M1897" s="8">
        <f t="shared" si="29"/>
        <v>0</v>
      </c>
      <c r="N1897" t="str" cm="1">
        <f t="array" ref="N1897">IFERROR(INDEX(Water!$C$4:$C$47,MATCH(C1897,Water!$A$4:$A$47,0),), "")</f>
        <v/>
      </c>
    </row>
    <row r="1898" spans="1:14" s="7" customFormat="1" ht="14.25">
      <c r="A1898" s="5" t="s">
        <v>286</v>
      </c>
      <c r="B1898" s="5" t="s">
        <v>1144</v>
      </c>
      <c r="C1898" s="5" t="s">
        <v>1078</v>
      </c>
      <c r="D1898" s="5" t="s">
        <v>300</v>
      </c>
      <c r="E1898" s="5" t="s">
        <v>933</v>
      </c>
      <c r="F1898" s="6">
        <v>0</v>
      </c>
      <c r="G1898" s="6">
        <v>0</v>
      </c>
      <c r="H1898" s="16">
        <v>0</v>
      </c>
      <c r="I1898" s="16">
        <v>0</v>
      </c>
      <c r="J1898" s="16">
        <v>0</v>
      </c>
      <c r="K1898" s="16">
        <v>0</v>
      </c>
      <c r="L1898" s="16">
        <v>0</v>
      </c>
      <c r="M1898" s="8">
        <f t="shared" si="29"/>
        <v>0</v>
      </c>
      <c r="N1898" t="str" cm="1">
        <f t="array" ref="N1898">IFERROR(INDEX(Water!$C$4:$C$47,MATCH(C1898,Water!$A$4:$A$47,0),), "")</f>
        <v/>
      </c>
    </row>
    <row r="1899" spans="1:14" s="7" customFormat="1" ht="14.25">
      <c r="A1899" s="5" t="s">
        <v>286</v>
      </c>
      <c r="B1899" s="5" t="s">
        <v>1145</v>
      </c>
      <c r="C1899" s="5" t="s">
        <v>1080</v>
      </c>
      <c r="D1899" s="5" t="s">
        <v>300</v>
      </c>
      <c r="E1899" s="5" t="s">
        <v>933</v>
      </c>
      <c r="F1899" s="6">
        <v>0</v>
      </c>
      <c r="G1899" s="6">
        <v>0</v>
      </c>
      <c r="H1899" s="6">
        <v>0</v>
      </c>
      <c r="I1899" s="6">
        <v>0</v>
      </c>
      <c r="J1899" s="6">
        <v>0</v>
      </c>
      <c r="K1899" s="6">
        <v>0</v>
      </c>
      <c r="L1899" s="6">
        <v>0</v>
      </c>
      <c r="M1899" s="8">
        <f t="shared" si="29"/>
        <v>0</v>
      </c>
      <c r="N1899" t="str" cm="1">
        <f t="array" ref="N1899">IFERROR(INDEX(Water!$C$4:$C$47,MATCH(C1899,Water!$A$4:$A$47,0),), "")</f>
        <v/>
      </c>
    </row>
    <row r="1900" spans="1:14" s="7" customFormat="1" ht="14.25">
      <c r="A1900" s="5" t="s">
        <v>286</v>
      </c>
      <c r="B1900" s="5" t="s">
        <v>1146</v>
      </c>
      <c r="C1900" s="5" t="s">
        <v>1082</v>
      </c>
      <c r="D1900" s="5" t="s">
        <v>300</v>
      </c>
      <c r="E1900" s="5" t="s">
        <v>933</v>
      </c>
      <c r="F1900" s="6">
        <v>0</v>
      </c>
      <c r="G1900" s="6">
        <v>0</v>
      </c>
      <c r="H1900" s="6">
        <v>0</v>
      </c>
      <c r="I1900" s="6">
        <v>0</v>
      </c>
      <c r="J1900" s="6">
        <v>0</v>
      </c>
      <c r="K1900" s="6">
        <v>0</v>
      </c>
      <c r="L1900" s="6">
        <v>0</v>
      </c>
      <c r="M1900" s="8">
        <f t="shared" si="29"/>
        <v>0</v>
      </c>
      <c r="N1900" t="str" cm="1">
        <f t="array" ref="N1900">IFERROR(INDEX(Water!$C$4:$C$47,MATCH(C1900,Water!$A$4:$A$47,0),), "")</f>
        <v/>
      </c>
    </row>
    <row r="1901" spans="1:14" s="7" customFormat="1" ht="14.25">
      <c r="A1901" s="5" t="s">
        <v>286</v>
      </c>
      <c r="B1901" s="5" t="s">
        <v>1147</v>
      </c>
      <c r="C1901" s="5" t="s">
        <v>1084</v>
      </c>
      <c r="D1901" s="5" t="s">
        <v>300</v>
      </c>
      <c r="E1901" s="5" t="s">
        <v>933</v>
      </c>
      <c r="F1901" s="6">
        <v>0</v>
      </c>
      <c r="G1901" s="6">
        <v>0</v>
      </c>
      <c r="H1901" s="6">
        <v>0</v>
      </c>
      <c r="I1901" s="6">
        <v>0</v>
      </c>
      <c r="J1901" s="6">
        <v>0</v>
      </c>
      <c r="K1901" s="6">
        <v>0</v>
      </c>
      <c r="L1901" s="6">
        <v>0</v>
      </c>
      <c r="M1901" s="8">
        <f t="shared" si="29"/>
        <v>0</v>
      </c>
      <c r="N1901" t="str" cm="1">
        <f t="array" ref="N1901">IFERROR(INDEX(Water!$C$4:$C$47,MATCH(C1901,Water!$A$4:$A$47,0),), "")</f>
        <v/>
      </c>
    </row>
    <row r="1902" spans="1:14" s="7" customFormat="1" ht="14.25">
      <c r="A1902" s="5" t="s">
        <v>286</v>
      </c>
      <c r="B1902" s="5" t="s">
        <v>1148</v>
      </c>
      <c r="C1902" s="5" t="s">
        <v>1086</v>
      </c>
      <c r="D1902" s="5" t="s">
        <v>300</v>
      </c>
      <c r="E1902" s="5" t="s">
        <v>933</v>
      </c>
      <c r="F1902" s="6">
        <v>0</v>
      </c>
      <c r="G1902" s="6">
        <v>0</v>
      </c>
      <c r="H1902" s="6">
        <v>0</v>
      </c>
      <c r="I1902" s="6">
        <v>0</v>
      </c>
      <c r="J1902" s="6">
        <v>0</v>
      </c>
      <c r="K1902" s="6">
        <v>0</v>
      </c>
      <c r="L1902" s="6">
        <v>0</v>
      </c>
      <c r="M1902" s="8">
        <f t="shared" si="29"/>
        <v>0</v>
      </c>
      <c r="N1902" t="str" cm="1">
        <f t="array" ref="N1902">IFERROR(INDEX(Water!$C$4:$C$47,MATCH(C1902,Water!$A$4:$A$47,0),), "")</f>
        <v/>
      </c>
    </row>
    <row r="1903" spans="1:14" s="7" customFormat="1" ht="14.25">
      <c r="A1903" s="5" t="s">
        <v>286</v>
      </c>
      <c r="B1903" s="5" t="s">
        <v>1149</v>
      </c>
      <c r="C1903" s="5" t="s">
        <v>1088</v>
      </c>
      <c r="D1903" s="5" t="s">
        <v>300</v>
      </c>
      <c r="E1903" s="5" t="s">
        <v>933</v>
      </c>
      <c r="F1903" s="6">
        <v>0</v>
      </c>
      <c r="G1903" s="6">
        <v>0</v>
      </c>
      <c r="H1903" s="6">
        <v>0</v>
      </c>
      <c r="I1903" s="6">
        <v>0</v>
      </c>
      <c r="J1903" s="6">
        <v>0</v>
      </c>
      <c r="K1903" s="6">
        <v>0</v>
      </c>
      <c r="L1903" s="6">
        <v>0</v>
      </c>
      <c r="M1903" s="8">
        <f t="shared" si="29"/>
        <v>0</v>
      </c>
      <c r="N1903" t="str" cm="1">
        <f t="array" ref="N1903">IFERROR(INDEX(Water!$C$4:$C$47,MATCH(C1903,Water!$A$4:$A$47,0),), "")</f>
        <v/>
      </c>
    </row>
    <row r="1904" spans="1:14" s="7" customFormat="1" ht="14.25">
      <c r="A1904" s="5" t="s">
        <v>286</v>
      </c>
      <c r="B1904" s="5" t="s">
        <v>1150</v>
      </c>
      <c r="C1904" s="5" t="s">
        <v>1090</v>
      </c>
      <c r="D1904" s="5" t="s">
        <v>300</v>
      </c>
      <c r="E1904" s="5" t="s">
        <v>933</v>
      </c>
      <c r="F1904" s="6">
        <v>0</v>
      </c>
      <c r="G1904" s="6">
        <v>0</v>
      </c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8">
        <f t="shared" si="29"/>
        <v>0</v>
      </c>
      <c r="N1904" t="str" cm="1">
        <f t="array" ref="N1904">IFERROR(INDEX(Water!$C$4:$C$47,MATCH(C1904,Water!$A$4:$A$47,0),), "")</f>
        <v/>
      </c>
    </row>
    <row r="1905" spans="1:14" s="7" customFormat="1" ht="14.25">
      <c r="A1905" s="5" t="s">
        <v>286</v>
      </c>
      <c r="B1905" s="5" t="s">
        <v>1151</v>
      </c>
      <c r="C1905" s="5" t="s">
        <v>1092</v>
      </c>
      <c r="D1905" s="5" t="s">
        <v>300</v>
      </c>
      <c r="E1905" s="5" t="s">
        <v>933</v>
      </c>
      <c r="F1905" s="6">
        <v>0</v>
      </c>
      <c r="G1905" s="6">
        <v>0</v>
      </c>
      <c r="H1905" s="6">
        <v>0</v>
      </c>
      <c r="I1905" s="6">
        <v>0</v>
      </c>
      <c r="J1905" s="6">
        <v>0</v>
      </c>
      <c r="K1905" s="6">
        <v>0</v>
      </c>
      <c r="L1905" s="6">
        <v>0</v>
      </c>
      <c r="M1905" s="8">
        <f t="shared" si="29"/>
        <v>0</v>
      </c>
      <c r="N1905" t="str" cm="1">
        <f t="array" ref="N1905">IFERROR(INDEX(Water!$C$4:$C$47,MATCH(C1905,Water!$A$4:$A$47,0),), "")</f>
        <v/>
      </c>
    </row>
    <row r="1906" spans="1:14" s="7" customFormat="1" ht="14.25">
      <c r="A1906" s="5" t="s">
        <v>286</v>
      </c>
      <c r="B1906" s="5" t="s">
        <v>1152</v>
      </c>
      <c r="C1906" s="5" t="s">
        <v>1094</v>
      </c>
      <c r="D1906" s="5" t="s">
        <v>300</v>
      </c>
      <c r="E1906" s="5" t="s">
        <v>933</v>
      </c>
      <c r="F1906" s="6">
        <v>0</v>
      </c>
      <c r="G1906" s="6">
        <v>0</v>
      </c>
      <c r="H1906" s="6">
        <v>0</v>
      </c>
      <c r="I1906" s="6">
        <v>0</v>
      </c>
      <c r="J1906" s="6">
        <v>0</v>
      </c>
      <c r="K1906" s="6">
        <v>0</v>
      </c>
      <c r="L1906" s="6">
        <v>0</v>
      </c>
      <c r="M1906" s="8">
        <f t="shared" si="29"/>
        <v>0</v>
      </c>
      <c r="N1906" t="str" cm="1">
        <f t="array" ref="N1906">IFERROR(INDEX(Water!$C$4:$C$47,MATCH(C1906,Water!$A$4:$A$47,0),), "")</f>
        <v/>
      </c>
    </row>
    <row r="1907" spans="1:14" s="7" customFormat="1" ht="14.25">
      <c r="A1907" s="5" t="s">
        <v>286</v>
      </c>
      <c r="B1907" s="5" t="s">
        <v>1153</v>
      </c>
      <c r="C1907" s="5" t="s">
        <v>1096</v>
      </c>
      <c r="D1907" s="5" t="s">
        <v>300</v>
      </c>
      <c r="E1907" s="5" t="s">
        <v>933</v>
      </c>
      <c r="F1907" s="6">
        <v>0</v>
      </c>
      <c r="G1907" s="6">
        <v>0</v>
      </c>
      <c r="H1907" s="6">
        <v>0</v>
      </c>
      <c r="I1907" s="6">
        <v>0</v>
      </c>
      <c r="J1907" s="6">
        <v>0</v>
      </c>
      <c r="K1907" s="6">
        <v>0</v>
      </c>
      <c r="L1907" s="6">
        <v>0</v>
      </c>
      <c r="M1907" s="8">
        <f t="shared" si="29"/>
        <v>0</v>
      </c>
      <c r="N1907" t="str" cm="1">
        <f t="array" ref="N1907">IFERROR(INDEX(Water!$C$4:$C$47,MATCH(C1907,Water!$A$4:$A$47,0),), "")</f>
        <v/>
      </c>
    </row>
    <row r="1908" spans="1:14" s="7" customFormat="1" ht="14.25">
      <c r="A1908" s="5" t="s">
        <v>286</v>
      </c>
      <c r="B1908" s="5" t="s">
        <v>1154</v>
      </c>
      <c r="C1908" s="5" t="s">
        <v>1155</v>
      </c>
      <c r="D1908" s="5" t="s">
        <v>300</v>
      </c>
      <c r="E1908" s="5" t="s">
        <v>933</v>
      </c>
      <c r="F1908" s="6">
        <v>0</v>
      </c>
      <c r="G1908" s="6">
        <v>0</v>
      </c>
      <c r="H1908" s="6">
        <v>0</v>
      </c>
      <c r="I1908" s="6">
        <v>0</v>
      </c>
      <c r="J1908" s="6">
        <v>0</v>
      </c>
      <c r="K1908" s="6">
        <v>0</v>
      </c>
      <c r="L1908" s="6">
        <v>0</v>
      </c>
      <c r="M1908" s="8">
        <f t="shared" si="29"/>
        <v>0</v>
      </c>
      <c r="N1908" t="str" cm="1">
        <f t="array" ref="N1908">IFERROR(INDEX(Water!$C$4:$C$47,MATCH(C1908,Water!$A$4:$A$47,0),), "")</f>
        <v/>
      </c>
    </row>
  </sheetData>
  <autoFilter ref="A4:N1908" xr:uid="{7BE8A677-4304-4226-8433-8A927913FE0B}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83A34-64EB-4ABB-A90B-F443CE3AE638}">
  <sheetPr>
    <tabColor rgb="FFFFDB8E"/>
  </sheetPr>
  <dimension ref="A1:T810"/>
  <sheetViews>
    <sheetView zoomScale="80" zoomScaleNormal="80" workbookViewId="0"/>
  </sheetViews>
  <sheetFormatPr defaultRowHeight="13.5"/>
  <cols>
    <col min="2" max="2" width="21.875" bestFit="1" customWidth="1"/>
    <col min="3" max="3" width="165.75" bestFit="1" customWidth="1"/>
  </cols>
  <sheetData>
    <row r="1" spans="1:14" ht="14.25">
      <c r="C1" s="2" t="s">
        <v>1156</v>
      </c>
      <c r="E1" s="2" t="s">
        <v>1157</v>
      </c>
    </row>
    <row r="2" spans="1:14" ht="14.25">
      <c r="A2" s="3" t="s">
        <v>923</v>
      </c>
      <c r="B2" s="3" t="s">
        <v>924</v>
      </c>
      <c r="C2" s="3" t="s">
        <v>925</v>
      </c>
      <c r="D2" s="3" t="s">
        <v>258</v>
      </c>
      <c r="E2" s="3" t="s">
        <v>926</v>
      </c>
      <c r="F2" s="3" t="s">
        <v>246</v>
      </c>
      <c r="G2" s="3" t="s">
        <v>927</v>
      </c>
      <c r="H2" s="3" t="s">
        <v>928</v>
      </c>
      <c r="I2" s="3" t="s">
        <v>929</v>
      </c>
      <c r="J2" s="3" t="s">
        <v>930</v>
      </c>
      <c r="K2" s="3" t="s">
        <v>931</v>
      </c>
      <c r="L2" s="3" t="s">
        <v>932</v>
      </c>
    </row>
    <row r="4" spans="1:14" ht="14.25">
      <c r="A4" t="s">
        <v>289</v>
      </c>
      <c r="B4" t="s">
        <v>290</v>
      </c>
      <c r="C4" t="s">
        <v>291</v>
      </c>
      <c r="D4" t="s">
        <v>292</v>
      </c>
      <c r="E4" t="s">
        <v>293</v>
      </c>
      <c r="F4" s="3" t="s">
        <v>246</v>
      </c>
      <c r="G4" s="3" t="s">
        <v>927</v>
      </c>
      <c r="H4" s="3" t="s">
        <v>928</v>
      </c>
      <c r="I4" s="3" t="s">
        <v>929</v>
      </c>
      <c r="J4" s="3" t="s">
        <v>930</v>
      </c>
      <c r="K4" s="3" t="s">
        <v>931</v>
      </c>
      <c r="L4" s="3" t="s">
        <v>932</v>
      </c>
    </row>
    <row r="5" spans="1:14" ht="14.25">
      <c r="A5" t="s">
        <v>289</v>
      </c>
      <c r="B5" t="s">
        <v>290</v>
      </c>
      <c r="C5" t="s">
        <v>291</v>
      </c>
      <c r="D5" t="s">
        <v>292</v>
      </c>
      <c r="E5" t="s">
        <v>293</v>
      </c>
      <c r="F5" s="3" t="s">
        <v>933</v>
      </c>
      <c r="G5" s="3" t="s">
        <v>933</v>
      </c>
      <c r="H5" s="3" t="s">
        <v>933</v>
      </c>
      <c r="I5" s="3" t="s">
        <v>933</v>
      </c>
      <c r="J5" s="3" t="s">
        <v>933</v>
      </c>
      <c r="K5" s="3" t="s">
        <v>933</v>
      </c>
      <c r="L5" s="3" t="s">
        <v>933</v>
      </c>
    </row>
    <row r="6" spans="1:14" ht="14.25">
      <c r="A6" t="s">
        <v>289</v>
      </c>
      <c r="B6" t="s">
        <v>290</v>
      </c>
      <c r="C6" t="s">
        <v>291</v>
      </c>
      <c r="D6" t="s">
        <v>292</v>
      </c>
      <c r="E6" t="s">
        <v>293</v>
      </c>
      <c r="F6" s="3" t="s">
        <v>1158</v>
      </c>
      <c r="G6" s="3" t="s">
        <v>1158</v>
      </c>
      <c r="H6" s="3" t="s">
        <v>1158</v>
      </c>
      <c r="I6" s="3" t="s">
        <v>1158</v>
      </c>
      <c r="J6" s="3" t="s">
        <v>1158</v>
      </c>
      <c r="K6" s="3" t="s">
        <v>1158</v>
      </c>
      <c r="L6" s="3" t="s">
        <v>1158</v>
      </c>
    </row>
    <row r="7" spans="1:14">
      <c r="A7" t="s">
        <v>289</v>
      </c>
      <c r="B7" t="s">
        <v>290</v>
      </c>
      <c r="C7" t="s">
        <v>291</v>
      </c>
      <c r="D7" t="s">
        <v>292</v>
      </c>
      <c r="E7" t="s">
        <v>293</v>
      </c>
      <c r="F7" s="4" t="s">
        <v>296</v>
      </c>
      <c r="G7" s="4" t="s">
        <v>296</v>
      </c>
      <c r="H7" s="4" t="s">
        <v>296</v>
      </c>
      <c r="I7" s="4" t="s">
        <v>296</v>
      </c>
      <c r="J7" s="4" t="s">
        <v>296</v>
      </c>
      <c r="K7" s="4" t="s">
        <v>296</v>
      </c>
      <c r="L7" s="4" t="s">
        <v>296</v>
      </c>
      <c r="M7" s="8"/>
    </row>
    <row r="8" spans="1:14">
      <c r="A8" t="s">
        <v>268</v>
      </c>
      <c r="B8" t="s">
        <v>1159</v>
      </c>
      <c r="C8" t="s">
        <v>1160</v>
      </c>
      <c r="D8" t="s">
        <v>300</v>
      </c>
      <c r="E8" t="s">
        <v>933</v>
      </c>
      <c r="F8" s="4">
        <v>0.1212734291581109</v>
      </c>
      <c r="G8" s="4">
        <v>8.9999999999999993E-3</v>
      </c>
      <c r="H8" s="4">
        <v>5.0340000000000007</v>
      </c>
      <c r="I8" s="4">
        <v>0.65100000000000002</v>
      </c>
      <c r="J8" s="4">
        <v>8.0000000000000002E-3</v>
      </c>
      <c r="K8" s="4">
        <v>8.0000000000000002E-3</v>
      </c>
      <c r="L8" s="4">
        <v>8.0000000000000002E-3</v>
      </c>
      <c r="M8" s="8">
        <f>SUM(G8)</f>
        <v>8.9999999999999993E-3</v>
      </c>
      <c r="N8" t="str">
        <f>IFERROR(INDEX(Wastewater!$C$4:$C$62,MATCH('PR24 - Wastewater (CWW3)'!C8,Wastewater!$A$4:$A$62,0)), "")</f>
        <v>Event Duration Monitoring at intermittent discharges (wastewater)</v>
      </c>
    </row>
    <row r="9" spans="1:14">
      <c r="A9" t="s">
        <v>268</v>
      </c>
      <c r="B9" t="s">
        <v>1161</v>
      </c>
      <c r="C9" t="s">
        <v>1162</v>
      </c>
      <c r="D9" t="s">
        <v>300</v>
      </c>
      <c r="E9" t="s">
        <v>933</v>
      </c>
      <c r="F9" s="4">
        <v>9.0133633875770034</v>
      </c>
      <c r="G9" s="4">
        <v>16.05</v>
      </c>
      <c r="H9" s="4">
        <v>20.216999999999999</v>
      </c>
      <c r="I9" s="4">
        <v>11.561</v>
      </c>
      <c r="J9" s="4">
        <v>0.75600000000000001</v>
      </c>
      <c r="K9" s="4">
        <v>0.89700000000000002</v>
      </c>
      <c r="L9" s="4">
        <v>0.98799999999999999</v>
      </c>
      <c r="M9" s="8">
        <f t="shared" ref="M9:M72" si="0">SUM(G9)</f>
        <v>16.05</v>
      </c>
      <c r="N9" t="str">
        <f>IFERROR(INDEX(Wastewater!$C$4:$C$62,MATCH('PR24 - Wastewater (CWW3)'!C9,Wastewater!$A$4:$A$62,0)), "")</f>
        <v>Flow monitoring at sewage treatment works (wastewater)</v>
      </c>
    </row>
    <row r="10" spans="1:14">
      <c r="A10" t="s">
        <v>268</v>
      </c>
      <c r="B10" t="s">
        <v>1163</v>
      </c>
      <c r="C10" t="s">
        <v>1164</v>
      </c>
      <c r="D10" t="s">
        <v>300</v>
      </c>
      <c r="E10" t="s">
        <v>933</v>
      </c>
      <c r="F10" s="4">
        <v>0</v>
      </c>
      <c r="G10" s="4">
        <v>0</v>
      </c>
      <c r="H10" s="4">
        <v>0.86799999999999999</v>
      </c>
      <c r="I10" s="4">
        <v>17.742999999999999</v>
      </c>
      <c r="J10" s="4">
        <v>19.117999999999999</v>
      </c>
      <c r="K10" s="4">
        <v>19.623000000000001</v>
      </c>
      <c r="L10" s="4">
        <v>20.468</v>
      </c>
      <c r="M10" s="8">
        <f t="shared" si="0"/>
        <v>0</v>
      </c>
      <c r="N10" t="str">
        <f>IFERROR(INDEX(Wastewater!$C$4:$C$62,MATCH('PR24 - Wastewater (CWW3)'!C10,Wastewater!$A$4:$A$62,0)), "")</f>
        <v>N/A</v>
      </c>
    </row>
    <row r="11" spans="1:14">
      <c r="A11" t="s">
        <v>268</v>
      </c>
      <c r="B11" t="s">
        <v>1165</v>
      </c>
      <c r="C11" t="s">
        <v>1166</v>
      </c>
      <c r="D11" t="s">
        <v>300</v>
      </c>
      <c r="E11" t="s">
        <v>933</v>
      </c>
      <c r="F11" s="4">
        <v>0</v>
      </c>
      <c r="G11" s="4">
        <v>4.8000000000000001E-2</v>
      </c>
      <c r="H11" s="4">
        <v>5.0359999999999996</v>
      </c>
      <c r="I11" s="4">
        <v>8.988999999999999</v>
      </c>
      <c r="J11" s="4">
        <v>11.135999999999999</v>
      </c>
      <c r="K11" s="4">
        <v>11.561999999999999</v>
      </c>
      <c r="L11" s="4">
        <v>11.254</v>
      </c>
      <c r="M11" s="8">
        <f t="shared" si="0"/>
        <v>4.8000000000000001E-2</v>
      </c>
      <c r="N11" t="str">
        <f>IFERROR(INDEX(Wastewater!$C$4:$C$62,MATCH('PR24 - Wastewater (CWW3)'!C11,Wastewater!$A$4:$A$62,0)), "")</f>
        <v>N/A</v>
      </c>
    </row>
    <row r="12" spans="1:14">
      <c r="A12" t="s">
        <v>268</v>
      </c>
      <c r="B12" t="s">
        <v>1167</v>
      </c>
      <c r="C12" t="s">
        <v>1168</v>
      </c>
      <c r="D12" t="s">
        <v>300</v>
      </c>
      <c r="E12" t="s">
        <v>933</v>
      </c>
      <c r="F12" s="4">
        <v>14.911894543121161</v>
      </c>
      <c r="G12" s="4">
        <v>16.687000000000001</v>
      </c>
      <c r="H12" s="4">
        <v>9.5389999999999997</v>
      </c>
      <c r="I12" s="4">
        <v>17.701000000000001</v>
      </c>
      <c r="J12" s="4">
        <v>0.6</v>
      </c>
      <c r="K12" s="4">
        <v>0.70099999999999985</v>
      </c>
      <c r="L12" s="4">
        <v>0.70099999999999985</v>
      </c>
      <c r="M12" s="8">
        <f t="shared" si="0"/>
        <v>16.687000000000001</v>
      </c>
      <c r="N12" t="str">
        <f>IFERROR(INDEX(Wastewater!$C$4:$C$62,MATCH('PR24 - Wastewater (CWW3)'!C12,Wastewater!$A$4:$A$62,0)), "")</f>
        <v>Schemes to increase flow to full treatment (wastewater)</v>
      </c>
    </row>
    <row r="13" spans="1:14">
      <c r="A13" t="s">
        <v>268</v>
      </c>
      <c r="B13" t="s">
        <v>1169</v>
      </c>
      <c r="C13" t="s">
        <v>1170</v>
      </c>
      <c r="D13" t="s">
        <v>300</v>
      </c>
      <c r="E13" t="s">
        <v>933</v>
      </c>
      <c r="F13" s="4">
        <v>9.8870633140965101</v>
      </c>
      <c r="G13" s="4">
        <v>5.7940000000000005</v>
      </c>
      <c r="H13" s="4">
        <v>18.667999999999999</v>
      </c>
      <c r="I13" s="4">
        <v>53.822000000000003</v>
      </c>
      <c r="J13" s="4">
        <v>44.182000000000002</v>
      </c>
      <c r="K13" s="4">
        <v>67.236000000000004</v>
      </c>
      <c r="L13" s="4">
        <v>45.720999999999997</v>
      </c>
      <c r="M13" s="8">
        <f t="shared" si="0"/>
        <v>5.7940000000000005</v>
      </c>
      <c r="N13" t="str">
        <f>IFERROR(INDEX(Wastewater!$C$4:$C$62,MATCH('PR24 - Wastewater (CWW3)'!C13,Wastewater!$A$4:$A$62,0)), "")</f>
        <v>Schemes to increase storm tank capacity (wastewater)</v>
      </c>
    </row>
    <row r="14" spans="1:14">
      <c r="A14" t="s">
        <v>268</v>
      </c>
      <c r="B14" t="s">
        <v>1171</v>
      </c>
      <c r="C14" t="s">
        <v>1172</v>
      </c>
      <c r="D14" t="s">
        <v>300</v>
      </c>
      <c r="E14" t="s">
        <v>933</v>
      </c>
      <c r="F14" s="4">
        <v>0</v>
      </c>
      <c r="G14" s="4">
        <v>2.7290000000000001</v>
      </c>
      <c r="H14" s="4">
        <v>5.0599999999999996</v>
      </c>
      <c r="I14" s="4">
        <v>4.2720000000000002</v>
      </c>
      <c r="J14" s="4">
        <v>3.605</v>
      </c>
      <c r="K14" s="4">
        <v>2.1240000000000001</v>
      </c>
      <c r="L14" s="4">
        <v>1.1910000000000001</v>
      </c>
      <c r="M14" s="8">
        <f t="shared" si="0"/>
        <v>2.7290000000000001</v>
      </c>
      <c r="N14" t="str">
        <f>IFERROR(INDEX(Wastewater!$C$4:$C$62,MATCH('PR24 - Wastewater (CWW3)'!C14,Wastewater!$A$4:$A$62,0)), "")</f>
        <v>Schemes to increase storm tank capacity (wastewater)</v>
      </c>
    </row>
    <row r="15" spans="1:14">
      <c r="A15" t="s">
        <v>268</v>
      </c>
      <c r="B15" t="s">
        <v>1173</v>
      </c>
      <c r="C15" t="s">
        <v>1174</v>
      </c>
      <c r="D15" t="s">
        <v>300</v>
      </c>
      <c r="E15" t="s">
        <v>933</v>
      </c>
      <c r="F15" s="4">
        <v>3.9868639835728961</v>
      </c>
      <c r="G15" s="4">
        <v>5.9610000000000003</v>
      </c>
      <c r="H15" s="4">
        <v>24.077000000000002</v>
      </c>
      <c r="I15" s="4">
        <v>48.006</v>
      </c>
      <c r="J15" s="4">
        <v>36.402999999999999</v>
      </c>
      <c r="K15" s="4">
        <v>20.558</v>
      </c>
      <c r="L15" s="4">
        <v>11.275</v>
      </c>
      <c r="M15" s="8">
        <f t="shared" si="0"/>
        <v>5.9610000000000003</v>
      </c>
      <c r="N15" t="str">
        <f>IFERROR(INDEX(Wastewater!$C$4:$C$62,MATCH('PR24 - Wastewater (CWW3)'!C15,Wastewater!$A$4:$A$62,0)), "")</f>
        <v>Storage schemes to reduce spill frequency at CSOs, storm tanks, etc (wastewater)</v>
      </c>
    </row>
    <row r="16" spans="1:14">
      <c r="A16" t="s">
        <v>268</v>
      </c>
      <c r="B16" t="s">
        <v>1175</v>
      </c>
      <c r="C16" t="s">
        <v>1176</v>
      </c>
      <c r="D16" t="s">
        <v>300</v>
      </c>
      <c r="E16" t="s">
        <v>933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8">
        <f t="shared" si="0"/>
        <v>0</v>
      </c>
      <c r="N16" t="str">
        <f>IFERROR(INDEX(Wastewater!$C$4:$C$62,MATCH('PR24 - Wastewater (CWW3)'!C16,Wastewater!$A$4:$A$62,0)), "")</f>
        <v>Storage schemes to reduce spill frequency at CSOs, storm tanks, etc (wastewater)</v>
      </c>
    </row>
    <row r="17" spans="1:14">
      <c r="A17" t="s">
        <v>268</v>
      </c>
      <c r="B17" t="s">
        <v>1177</v>
      </c>
      <c r="C17" t="s">
        <v>1178</v>
      </c>
      <c r="D17" t="s">
        <v>300</v>
      </c>
      <c r="E17" t="s">
        <v>933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8">
        <f t="shared" si="0"/>
        <v>0</v>
      </c>
      <c r="N17" t="str">
        <f>IFERROR(INDEX(Wastewater!$C$4:$C$62,MATCH('PR24 - Wastewater (CWW3)'!C17,Wastewater!$A$4:$A$62,0)), "")</f>
        <v>Storage schemes to reduce spill frequency at CSOs, storm tanks, etc (wastewater)</v>
      </c>
    </row>
    <row r="18" spans="1:14">
      <c r="A18" t="s">
        <v>268</v>
      </c>
      <c r="B18" t="s">
        <v>1179</v>
      </c>
      <c r="C18" t="s">
        <v>1180</v>
      </c>
      <c r="D18" t="s">
        <v>300</v>
      </c>
      <c r="E18" t="s">
        <v>933</v>
      </c>
      <c r="F18" s="4">
        <v>0</v>
      </c>
      <c r="G18" s="4">
        <v>0</v>
      </c>
      <c r="H18" s="4">
        <v>0.29799999999999999</v>
      </c>
      <c r="I18" s="4">
        <v>0.16500000000000001</v>
      </c>
      <c r="J18" s="4">
        <v>1.4E-2</v>
      </c>
      <c r="K18" s="4">
        <v>0</v>
      </c>
      <c r="L18" s="4">
        <v>5.1600000000000014E-3</v>
      </c>
      <c r="M18" s="8">
        <f t="shared" si="0"/>
        <v>0</v>
      </c>
      <c r="N18" t="str">
        <f>IFERROR(INDEX(Wastewater!$C$4:$C$62,MATCH('PR24 - Wastewater (CWW3)'!C18,Wastewater!$A$4:$A$62,0)), "")</f>
        <v>Storage schemes to reduce spill frequency at CSOs, storm tanks, etc (wastewater)</v>
      </c>
    </row>
    <row r="19" spans="1:14">
      <c r="A19" t="s">
        <v>268</v>
      </c>
      <c r="B19" t="s">
        <v>1181</v>
      </c>
      <c r="C19" t="s">
        <v>1182</v>
      </c>
      <c r="D19" t="s">
        <v>300</v>
      </c>
      <c r="E19" t="s">
        <v>933</v>
      </c>
      <c r="F19" s="4">
        <v>0</v>
      </c>
      <c r="G19" s="4">
        <v>9.0000000000000045E-3</v>
      </c>
      <c r="H19" s="4">
        <v>12.138</v>
      </c>
      <c r="I19" s="4">
        <v>21.643999999999998</v>
      </c>
      <c r="J19" s="4">
        <v>25.669</v>
      </c>
      <c r="K19" s="4">
        <v>24.608000000000001</v>
      </c>
      <c r="L19" s="4">
        <v>15.041</v>
      </c>
      <c r="M19" s="8">
        <f t="shared" si="0"/>
        <v>9.0000000000000045E-3</v>
      </c>
      <c r="N19" t="str">
        <f>IFERROR(INDEX(Wastewater!$C$4:$C$62,MATCH('PR24 - Wastewater (CWW3)'!C19,Wastewater!$A$4:$A$62,0)), "")</f>
        <v>Storage schemes to reduce spill frequency at CSOs, storm tanks, etc (wastewater)</v>
      </c>
    </row>
    <row r="20" spans="1:14">
      <c r="A20" t="s">
        <v>268</v>
      </c>
      <c r="B20" t="s">
        <v>1183</v>
      </c>
      <c r="C20" t="s">
        <v>1184</v>
      </c>
      <c r="D20" t="s">
        <v>300</v>
      </c>
      <c r="E20" t="s">
        <v>933</v>
      </c>
      <c r="F20" s="4">
        <v>0</v>
      </c>
      <c r="G20" s="4">
        <v>0</v>
      </c>
      <c r="H20" s="4">
        <v>1.272</v>
      </c>
      <c r="I20" s="4">
        <v>0.93799999999999994</v>
      </c>
      <c r="J20" s="4">
        <v>1.4470000000000001</v>
      </c>
      <c r="K20" s="4">
        <v>2.133</v>
      </c>
      <c r="L20" s="4">
        <v>1.504</v>
      </c>
      <c r="M20" s="8">
        <f t="shared" si="0"/>
        <v>0</v>
      </c>
      <c r="N20" t="str">
        <f>IFERROR(INDEX(Wastewater!$C$4:$C$62,MATCH('PR24 - Wastewater (CWW3)'!C20,Wastewater!$A$4:$A$62,0)), "")</f>
        <v>Storage schemes to reduce spill frequency at CSOs, storm tanks, etc (wastewater)</v>
      </c>
    </row>
    <row r="21" spans="1:14">
      <c r="A21" t="s">
        <v>268</v>
      </c>
      <c r="B21" t="s">
        <v>1185</v>
      </c>
      <c r="C21" t="s">
        <v>1186</v>
      </c>
      <c r="D21" t="s">
        <v>300</v>
      </c>
      <c r="E21" t="s">
        <v>933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8">
        <f t="shared" si="0"/>
        <v>0</v>
      </c>
      <c r="N21" t="str">
        <f>IFERROR(INDEX(Wastewater!$C$4:$C$62,MATCH('PR24 - Wastewater (CWW3)'!C21,Wastewater!$A$4:$A$62,0)), "")</f>
        <v>Storage schemes to reduce spill frequency at CSOs, storm tanks, etc (wastewater)</v>
      </c>
    </row>
    <row r="22" spans="1:14">
      <c r="A22" t="s">
        <v>268</v>
      </c>
      <c r="B22" t="s">
        <v>1187</v>
      </c>
      <c r="C22" t="s">
        <v>1188</v>
      </c>
      <c r="D22" t="s">
        <v>300</v>
      </c>
      <c r="E22" t="s">
        <v>933</v>
      </c>
      <c r="F22" s="4">
        <v>0</v>
      </c>
      <c r="G22" s="4">
        <v>1.524</v>
      </c>
      <c r="H22" s="4">
        <v>10.593</v>
      </c>
      <c r="I22" s="4">
        <v>11.936</v>
      </c>
      <c r="J22" s="4">
        <v>12.592000000000001</v>
      </c>
      <c r="K22" s="4">
        <v>10.645</v>
      </c>
      <c r="L22" s="4">
        <v>6.2220000000000004</v>
      </c>
      <c r="M22" s="8">
        <f t="shared" si="0"/>
        <v>1.524</v>
      </c>
      <c r="N22" t="str">
        <f>IFERROR(INDEX(Wastewater!$C$4:$C$62,MATCH('PR24 - Wastewater (CWW3)'!C22,Wastewater!$A$4:$A$62,0)), "")</f>
        <v>Storage schemes to reduce spill frequency at CSOs, storm tanks, etc (wastewater)</v>
      </c>
    </row>
    <row r="23" spans="1:14">
      <c r="A23" t="s">
        <v>268</v>
      </c>
      <c r="B23" t="s">
        <v>1189</v>
      </c>
      <c r="C23" t="s">
        <v>1190</v>
      </c>
      <c r="D23" t="s">
        <v>300</v>
      </c>
      <c r="E23" t="s">
        <v>933</v>
      </c>
      <c r="F23" s="4">
        <v>0</v>
      </c>
      <c r="G23" s="4">
        <v>0.27600000000000002</v>
      </c>
      <c r="H23" s="4">
        <v>8.6630000000000003</v>
      </c>
      <c r="I23" s="4">
        <v>10.64</v>
      </c>
      <c r="J23" s="4">
        <v>10.254</v>
      </c>
      <c r="K23" s="4">
        <v>8.3339999999999996</v>
      </c>
      <c r="L23" s="4">
        <v>4.0540000000000003</v>
      </c>
      <c r="M23" s="8">
        <f t="shared" si="0"/>
        <v>0.27600000000000002</v>
      </c>
      <c r="N23" t="str">
        <f>IFERROR(INDEX(Wastewater!$C$4:$C$62,MATCH('PR24 - Wastewater (CWW3)'!C23,Wastewater!$A$4:$A$62,0)), "")</f>
        <v>Storage schemes to reduce spill frequency at CSOs, storm tanks, etc (wastewater)</v>
      </c>
    </row>
    <row r="24" spans="1:14">
      <c r="A24" t="s">
        <v>268</v>
      </c>
      <c r="B24" t="s">
        <v>1191</v>
      </c>
      <c r="C24" t="s">
        <v>1192</v>
      </c>
      <c r="D24" t="s">
        <v>300</v>
      </c>
      <c r="E24" t="s">
        <v>933</v>
      </c>
      <c r="F24" s="4">
        <v>1.7484754741244151E-2</v>
      </c>
      <c r="G24" s="4">
        <v>3.7999999999999999E-2</v>
      </c>
      <c r="H24" s="4">
        <v>2.278</v>
      </c>
      <c r="I24" s="4">
        <v>7.9930000000000003</v>
      </c>
      <c r="J24" s="4">
        <v>13.427</v>
      </c>
      <c r="K24" s="4">
        <v>12.968</v>
      </c>
      <c r="L24" s="4">
        <v>6.67</v>
      </c>
      <c r="M24" s="8">
        <f t="shared" si="0"/>
        <v>3.7999999999999999E-2</v>
      </c>
      <c r="N24" t="str">
        <f>IFERROR(INDEX(Wastewater!$C$4:$C$62,MATCH('PR24 - Wastewater (CWW3)'!C24,Wastewater!$A$4:$A$62,0)), "")</f>
        <v>Chemical removals schemes (wastewater)</v>
      </c>
    </row>
    <row r="25" spans="1:14">
      <c r="A25" t="s">
        <v>268</v>
      </c>
      <c r="B25" t="s">
        <v>1193</v>
      </c>
      <c r="C25" t="s">
        <v>1194</v>
      </c>
      <c r="D25" t="s">
        <v>300</v>
      </c>
      <c r="E25" t="s">
        <v>933</v>
      </c>
      <c r="F25" s="4">
        <v>5.6846919917864494E-3</v>
      </c>
      <c r="G25" s="4">
        <v>1.8000000000000019E-2</v>
      </c>
      <c r="H25" s="4">
        <v>4.6470000000000002</v>
      </c>
      <c r="I25" s="4">
        <v>6.5570000000000004</v>
      </c>
      <c r="J25" s="4">
        <v>4.6680000000000001</v>
      </c>
      <c r="K25" s="4">
        <v>4.6769999999999996</v>
      </c>
      <c r="L25" s="4">
        <v>5.0309999999999997</v>
      </c>
      <c r="M25" s="8">
        <f t="shared" si="0"/>
        <v>1.8000000000000019E-2</v>
      </c>
      <c r="N25" t="str">
        <f>IFERROR(INDEX(Wastewater!$C$4:$C$62,MATCH('PR24 - Wastewater (CWW3)'!C25,Wastewater!$A$4:$A$62,0)), "")</f>
        <v>Chemicals monitoring/ investigations/ options appraisals (wastewater)</v>
      </c>
    </row>
    <row r="26" spans="1:14">
      <c r="A26" t="s">
        <v>268</v>
      </c>
      <c r="B26" t="s">
        <v>1195</v>
      </c>
      <c r="C26" t="s">
        <v>1196</v>
      </c>
      <c r="D26" t="s">
        <v>300</v>
      </c>
      <c r="E26" t="s">
        <v>933</v>
      </c>
      <c r="F26" s="4">
        <v>0</v>
      </c>
      <c r="G26" s="4">
        <v>0</v>
      </c>
      <c r="H26" s="4">
        <v>6.258</v>
      </c>
      <c r="I26" s="4">
        <v>8.7720000000000002</v>
      </c>
      <c r="J26" s="4">
        <v>16.651</v>
      </c>
      <c r="K26" s="4">
        <v>19.388999999999999</v>
      </c>
      <c r="L26" s="4">
        <v>13.262</v>
      </c>
      <c r="M26" s="8">
        <f t="shared" si="0"/>
        <v>0</v>
      </c>
      <c r="N26" t="str">
        <f>IFERROR(INDEX(Wastewater!$C$4:$C$62,MATCH('PR24 - Wastewater (CWW3)'!C26,Wastewater!$A$4:$A$62,0)), "")</f>
        <v>Nitrogen removal (wastewater)</v>
      </c>
    </row>
    <row r="27" spans="1:14">
      <c r="A27" t="s">
        <v>268</v>
      </c>
      <c r="B27" t="s">
        <v>1197</v>
      </c>
      <c r="C27" t="s">
        <v>1198</v>
      </c>
      <c r="D27" t="s">
        <v>300</v>
      </c>
      <c r="E27" t="s">
        <v>933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8">
        <f t="shared" si="0"/>
        <v>0</v>
      </c>
      <c r="N27" t="str">
        <f>IFERROR(INDEX(Wastewater!$C$4:$C$62,MATCH('PR24 - Wastewater (CWW3)'!C27,Wastewater!$A$4:$A$62,0)), "")</f>
        <v>Nitrogen removal (wastewater)</v>
      </c>
    </row>
    <row r="28" spans="1:14">
      <c r="A28" t="s">
        <v>268</v>
      </c>
      <c r="B28" t="s">
        <v>1199</v>
      </c>
      <c r="C28" t="s">
        <v>1200</v>
      </c>
      <c r="D28" t="s">
        <v>300</v>
      </c>
      <c r="E28" t="s">
        <v>933</v>
      </c>
      <c r="F28" s="4">
        <v>0</v>
      </c>
      <c r="G28" s="4">
        <v>0</v>
      </c>
      <c r="H28" s="4">
        <v>1.7450000000000001</v>
      </c>
      <c r="I28" s="4">
        <v>4.0999999999999996</v>
      </c>
      <c r="J28" s="4">
        <v>0.60699999999999998</v>
      </c>
      <c r="K28" s="4">
        <v>0.26600000000000001</v>
      </c>
      <c r="L28" s="4">
        <v>0.26800000000000002</v>
      </c>
      <c r="M28" s="8">
        <f t="shared" si="0"/>
        <v>0</v>
      </c>
      <c r="N28" t="str">
        <f>IFERROR(INDEX(Wastewater!$C$4:$C$62,MATCH('PR24 - Wastewater (CWW3)'!C28,Wastewater!$A$4:$A$62,0)), "")</f>
        <v>Nitrogen removal (wastewater)</v>
      </c>
    </row>
    <row r="29" spans="1:14">
      <c r="A29" t="s">
        <v>268</v>
      </c>
      <c r="B29" t="s">
        <v>1201</v>
      </c>
      <c r="C29" t="s">
        <v>1202</v>
      </c>
      <c r="D29" t="s">
        <v>300</v>
      </c>
      <c r="E29" t="s">
        <v>933</v>
      </c>
      <c r="F29" s="4">
        <v>59.486511899383999</v>
      </c>
      <c r="G29" s="4">
        <v>145.41900000000001</v>
      </c>
      <c r="H29" s="4">
        <v>45.773000000000003</v>
      </c>
      <c r="I29" s="4">
        <v>124.90300000000001</v>
      </c>
      <c r="J29" s="4">
        <v>238.33500000000001</v>
      </c>
      <c r="K29" s="4">
        <v>315.88099999999997</v>
      </c>
      <c r="L29" s="4">
        <v>175.054</v>
      </c>
      <c r="M29" s="8">
        <f t="shared" si="0"/>
        <v>145.41900000000001</v>
      </c>
      <c r="N29" t="str">
        <f>IFERROR(INDEX(Wastewater!$C$4:$C$62,MATCH('PR24 - Wastewater (CWW3)'!C29,Wastewater!$A$4:$A$62,0)), "")</f>
        <v>Phosphorus removal (wastewater)</v>
      </c>
    </row>
    <row r="30" spans="1:14">
      <c r="A30" t="s">
        <v>268</v>
      </c>
      <c r="B30" t="s">
        <v>1203</v>
      </c>
      <c r="C30" t="s">
        <v>1204</v>
      </c>
      <c r="D30" t="s">
        <v>300</v>
      </c>
      <c r="E30" t="s">
        <v>933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8">
        <f t="shared" si="0"/>
        <v>0</v>
      </c>
      <c r="N30" t="str">
        <f>IFERROR(INDEX(Wastewater!$C$4:$C$62,MATCH('PR24 - Wastewater (CWW3)'!C30,Wastewater!$A$4:$A$62,0)), "")</f>
        <v>Phosphorus removal (wastewater)</v>
      </c>
    </row>
    <row r="31" spans="1:14">
      <c r="A31" t="s">
        <v>268</v>
      </c>
      <c r="B31" t="s">
        <v>1205</v>
      </c>
      <c r="C31" t="s">
        <v>1206</v>
      </c>
      <c r="D31" t="s">
        <v>300</v>
      </c>
      <c r="E31" t="s">
        <v>933</v>
      </c>
      <c r="F31" s="4">
        <v>0</v>
      </c>
      <c r="G31" s="4">
        <v>2.9630000000000001</v>
      </c>
      <c r="H31" s="4">
        <v>7.0209999999999999</v>
      </c>
      <c r="I31" s="4">
        <v>16.195</v>
      </c>
      <c r="J31" s="4">
        <v>8.1370000000000005</v>
      </c>
      <c r="K31" s="4">
        <v>8.7279999999999998</v>
      </c>
      <c r="L31" s="4">
        <v>3.601</v>
      </c>
      <c r="M31" s="8">
        <f t="shared" si="0"/>
        <v>2.9630000000000001</v>
      </c>
      <c r="N31" t="str">
        <f>IFERROR(INDEX(Wastewater!$C$4:$C$62,MATCH('PR24 - Wastewater (CWW3)'!C31,Wastewater!$A$4:$A$62,0)), "")</f>
        <v>Phosphorus removal (wastewater)</v>
      </c>
    </row>
    <row r="32" spans="1:14">
      <c r="A32" t="s">
        <v>268</v>
      </c>
      <c r="B32" t="s">
        <v>1207</v>
      </c>
      <c r="C32" t="s">
        <v>1208</v>
      </c>
      <c r="D32" t="s">
        <v>300</v>
      </c>
      <c r="E32" t="s">
        <v>933</v>
      </c>
      <c r="F32" s="4">
        <v>0.76459107289527728</v>
      </c>
      <c r="G32" s="4">
        <v>0.23100000000000001</v>
      </c>
      <c r="H32" s="4">
        <v>1.2310000000000001</v>
      </c>
      <c r="I32" s="4">
        <v>2.9119999999999999</v>
      </c>
      <c r="J32" s="4">
        <v>6.2269999999999994</v>
      </c>
      <c r="K32" s="4">
        <v>8.4710000000000001</v>
      </c>
      <c r="L32" s="4">
        <v>4.5640000000000001</v>
      </c>
      <c r="M32" s="8">
        <f t="shared" si="0"/>
        <v>0.23100000000000001</v>
      </c>
      <c r="N32" t="str">
        <f>IFERROR(INDEX(Wastewater!$C$4:$C$62,MATCH('PR24 - Wastewater (CWW3)'!C32,Wastewater!$A$4:$A$62,0)), "")</f>
        <v>Reduction of sanitary parameters (wastewater)</v>
      </c>
    </row>
    <row r="33" spans="1:14">
      <c r="A33" t="s">
        <v>268</v>
      </c>
      <c r="B33" t="s">
        <v>1209</v>
      </c>
      <c r="C33" t="s">
        <v>1210</v>
      </c>
      <c r="D33" t="s">
        <v>300</v>
      </c>
      <c r="E33" t="s">
        <v>933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8">
        <f t="shared" si="0"/>
        <v>0</v>
      </c>
      <c r="N33" t="str">
        <f>IFERROR(INDEX(Wastewater!$C$4:$C$62,MATCH('PR24 - Wastewater (CWW3)'!C33,Wastewater!$A$4:$A$62,0)), "")</f>
        <v>Chemical removals schemes (wastewater)</v>
      </c>
    </row>
    <row r="34" spans="1:14">
      <c r="A34" t="s">
        <v>268</v>
      </c>
      <c r="B34" t="s">
        <v>1211</v>
      </c>
      <c r="C34" t="s">
        <v>1212</v>
      </c>
      <c r="D34" t="s">
        <v>300</v>
      </c>
      <c r="E34" t="s">
        <v>933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8">
        <f t="shared" si="0"/>
        <v>0</v>
      </c>
      <c r="N34" t="str">
        <f>IFERROR(INDEX(Wastewater!$C$4:$C$62,MATCH('PR24 - Wastewater (CWW3)'!C34,Wastewater!$A$4:$A$62,0)), "")</f>
        <v>Phosphorus removal (wastewater)</v>
      </c>
    </row>
    <row r="35" spans="1:14">
      <c r="A35" t="s">
        <v>268</v>
      </c>
      <c r="B35" t="s">
        <v>1213</v>
      </c>
      <c r="C35" t="s">
        <v>1214</v>
      </c>
      <c r="D35" t="s">
        <v>300</v>
      </c>
      <c r="E35" t="s">
        <v>933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8">
        <f t="shared" si="0"/>
        <v>0</v>
      </c>
      <c r="N35" t="str">
        <f>IFERROR(INDEX(Wastewater!$C$4:$C$62,MATCH('PR24 - Wastewater (CWW3)'!C35,Wastewater!$A$4:$A$62,0)), "")</f>
        <v>Phosphorus removal (wastewater)</v>
      </c>
    </row>
    <row r="36" spans="1:14">
      <c r="A36" t="s">
        <v>268</v>
      </c>
      <c r="B36" t="s">
        <v>1215</v>
      </c>
      <c r="C36" t="s">
        <v>1216</v>
      </c>
      <c r="D36" t="s">
        <v>300</v>
      </c>
      <c r="E36" t="s">
        <v>933</v>
      </c>
      <c r="F36" s="4">
        <v>0</v>
      </c>
      <c r="G36" s="4">
        <v>0</v>
      </c>
      <c r="H36" s="4">
        <v>0</v>
      </c>
      <c r="I36" s="4">
        <v>0.94300000000000006</v>
      </c>
      <c r="J36" s="4">
        <v>7.400000000000001E-2</v>
      </c>
      <c r="K36" s="4">
        <v>2.3E-2</v>
      </c>
      <c r="L36" s="4">
        <v>4.0000000000000001E-3</v>
      </c>
      <c r="M36" s="8">
        <f t="shared" si="0"/>
        <v>0</v>
      </c>
      <c r="N36" t="str">
        <f>IFERROR(INDEX(Wastewater!$C$4:$C$62,MATCH('PR24 - Wastewater (CWW3)'!C36,Wastewater!$A$4:$A$62,0)), "")</f>
        <v>Conservation drivers (wastewater)</v>
      </c>
    </row>
    <row r="37" spans="1:14">
      <c r="A37" t="s">
        <v>268</v>
      </c>
      <c r="B37" t="s">
        <v>1217</v>
      </c>
      <c r="C37" t="s">
        <v>1218</v>
      </c>
      <c r="D37" t="s">
        <v>300</v>
      </c>
      <c r="E37" t="s">
        <v>933</v>
      </c>
      <c r="F37" s="4">
        <v>0.48604116529774127</v>
      </c>
      <c r="G37" s="4">
        <v>4.1050000000000004</v>
      </c>
      <c r="H37" s="4">
        <v>41.055</v>
      </c>
      <c r="I37" s="4">
        <v>52.738</v>
      </c>
      <c r="J37" s="4">
        <v>42.042999999999999</v>
      </c>
      <c r="K37" s="4">
        <v>40.463999999999999</v>
      </c>
      <c r="L37" s="4">
        <v>18.574999999999999</v>
      </c>
      <c r="M37" s="8">
        <f t="shared" si="0"/>
        <v>4.1050000000000004</v>
      </c>
      <c r="N37" t="str">
        <f>IFERROR(INDEX(Wastewater!$C$4:$C$62,MATCH('PR24 - Wastewater (CWW3)'!C37,Wastewater!$A$4:$A$62,0)), "")</f>
        <v>UV disinfection (or similar) (wastewater)</v>
      </c>
    </row>
    <row r="38" spans="1:14">
      <c r="A38" t="s">
        <v>268</v>
      </c>
      <c r="B38" t="s">
        <v>1219</v>
      </c>
      <c r="C38" t="s">
        <v>1220</v>
      </c>
      <c r="D38" t="s">
        <v>300</v>
      </c>
      <c r="E38" t="s">
        <v>933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8">
        <f t="shared" si="0"/>
        <v>0</v>
      </c>
      <c r="N38" t="str">
        <f>IFERROR(INDEX(Wastewater!$C$4:$C$62,MATCH('PR24 - Wastewater (CWW3)'!C38,Wastewater!$A$4:$A$62,0)), "")</f>
        <v>N/A</v>
      </c>
    </row>
    <row r="39" spans="1:14">
      <c r="A39" t="s">
        <v>268</v>
      </c>
      <c r="B39" t="s">
        <v>1221</v>
      </c>
      <c r="C39" t="s">
        <v>1222</v>
      </c>
      <c r="D39" t="s">
        <v>300</v>
      </c>
      <c r="E39" t="s">
        <v>933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8">
        <f t="shared" si="0"/>
        <v>0</v>
      </c>
      <c r="N39" t="str">
        <f>IFERROR(INDEX(Wastewater!$C$4:$C$62,MATCH('PR24 - Wastewater (CWW3)'!C39,Wastewater!$A$4:$A$62,0)), "")</f>
        <v>N/A</v>
      </c>
    </row>
    <row r="40" spans="1:14">
      <c r="A40" t="s">
        <v>268</v>
      </c>
      <c r="B40" t="s">
        <v>1223</v>
      </c>
      <c r="C40" t="s">
        <v>1224</v>
      </c>
      <c r="D40" t="s">
        <v>300</v>
      </c>
      <c r="E40" t="s">
        <v>933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8">
        <f t="shared" si="0"/>
        <v>0</v>
      </c>
      <c r="N40" t="str">
        <f>IFERROR(INDEX(Wastewater!$C$4:$C$62,MATCH('PR24 - Wastewater (CWW3)'!C40,Wastewater!$A$4:$A$62,0)), "")</f>
        <v>N/A</v>
      </c>
    </row>
    <row r="41" spans="1:14">
      <c r="A41" t="s">
        <v>268</v>
      </c>
      <c r="B41" t="s">
        <v>1225</v>
      </c>
      <c r="C41" t="s">
        <v>1226</v>
      </c>
      <c r="D41" t="s">
        <v>300</v>
      </c>
      <c r="E41" t="s">
        <v>933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8">
        <f t="shared" si="0"/>
        <v>0</v>
      </c>
      <c r="N41" t="str">
        <f>IFERROR(INDEX(Wastewater!$C$4:$C$62,MATCH('PR24 - Wastewater (CWW3)'!C41,Wastewater!$A$4:$A$62,0)), "")</f>
        <v>Conservation drivers (wastewater)</v>
      </c>
    </row>
    <row r="42" spans="1:14">
      <c r="A42" t="s">
        <v>268</v>
      </c>
      <c r="B42" t="s">
        <v>1227</v>
      </c>
      <c r="C42" t="s">
        <v>1228</v>
      </c>
      <c r="D42" t="s">
        <v>300</v>
      </c>
      <c r="E42" t="s">
        <v>933</v>
      </c>
      <c r="F42" s="4">
        <v>0.99080523101408469</v>
      </c>
      <c r="G42" s="4">
        <v>1.4999999999999999E-2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8">
        <f t="shared" si="0"/>
        <v>1.4999999999999999E-2</v>
      </c>
      <c r="N42" t="str">
        <f>IFERROR(INDEX(Wastewater!$C$4:$C$62,MATCH('PR24 - Wastewater (CWW3)'!C42,Wastewater!$A$4:$A$62,0)), "")</f>
        <v>Ignore as captured under 'Investigations total'</v>
      </c>
    </row>
    <row r="43" spans="1:14">
      <c r="A43" t="s">
        <v>268</v>
      </c>
      <c r="B43" t="s">
        <v>1229</v>
      </c>
      <c r="C43" t="s">
        <v>1230</v>
      </c>
      <c r="D43" t="s">
        <v>300</v>
      </c>
      <c r="E43" t="s">
        <v>933</v>
      </c>
      <c r="F43" s="4">
        <v>0</v>
      </c>
      <c r="G43" s="4">
        <v>3.5650000000000004</v>
      </c>
      <c r="H43" s="4">
        <v>7.544999999999999</v>
      </c>
      <c r="I43" s="4">
        <v>4.0779999999999994</v>
      </c>
      <c r="J43" s="4">
        <v>2.4E-2</v>
      </c>
      <c r="K43" s="4">
        <v>0</v>
      </c>
      <c r="L43" s="4">
        <v>0</v>
      </c>
      <c r="M43" s="8">
        <f t="shared" si="0"/>
        <v>3.5650000000000004</v>
      </c>
      <c r="N43" t="str">
        <f>IFERROR(INDEX(Wastewater!$C$4:$C$62,MATCH('PR24 - Wastewater (CWW3)'!C43,Wastewater!$A$4:$A$62,0)), "")</f>
        <v>Ignore as captured under 'Investigations total'</v>
      </c>
    </row>
    <row r="44" spans="1:14">
      <c r="A44" t="s">
        <v>268</v>
      </c>
      <c r="B44" t="s">
        <v>1231</v>
      </c>
      <c r="C44" t="s">
        <v>1232</v>
      </c>
      <c r="D44" t="s">
        <v>300</v>
      </c>
      <c r="E44" t="s">
        <v>933</v>
      </c>
      <c r="F44" s="4">
        <v>0</v>
      </c>
      <c r="G44" s="4">
        <v>0</v>
      </c>
      <c r="H44" s="4">
        <v>4.0209999999999999</v>
      </c>
      <c r="I44" s="4">
        <v>4.8570000000000002</v>
      </c>
      <c r="J44" s="4">
        <v>0.32800000000000001</v>
      </c>
      <c r="K44" s="4">
        <v>2E-3</v>
      </c>
      <c r="L44" s="4">
        <v>0</v>
      </c>
      <c r="M44" s="8">
        <f t="shared" si="0"/>
        <v>0</v>
      </c>
      <c r="N44" t="str">
        <f>IFERROR(INDEX(Wastewater!$C$4:$C$62,MATCH('PR24 - Wastewater (CWW3)'!C44,Wastewater!$A$4:$A$62,0)), "")</f>
        <v>Ignore as captured under 'Investigations total'</v>
      </c>
    </row>
    <row r="45" spans="1:14">
      <c r="A45" t="s">
        <v>268</v>
      </c>
      <c r="B45" t="s">
        <v>1233</v>
      </c>
      <c r="C45" t="s">
        <v>1234</v>
      </c>
      <c r="D45" t="s">
        <v>300</v>
      </c>
      <c r="E45" t="s">
        <v>933</v>
      </c>
      <c r="F45" s="4">
        <v>0.99080523101408469</v>
      </c>
      <c r="G45" s="4">
        <v>3.5800000000000005</v>
      </c>
      <c r="H45" s="4">
        <v>11.566000000000001</v>
      </c>
      <c r="I45" s="4">
        <v>8.9350000000000005</v>
      </c>
      <c r="J45" s="4">
        <v>0.35199999999999998</v>
      </c>
      <c r="K45" s="4">
        <v>2E-3</v>
      </c>
      <c r="L45" s="4">
        <v>0</v>
      </c>
      <c r="M45" s="8">
        <f t="shared" si="0"/>
        <v>3.5800000000000005</v>
      </c>
      <c r="N45" t="str">
        <f>IFERROR(INDEX(Wastewater!$C$4:$C$62,MATCH('PR24 - Wastewater (CWW3)'!C45,Wastewater!$A$4:$A$62,0)), "")</f>
        <v>Investigations (wastewater)</v>
      </c>
    </row>
    <row r="46" spans="1:14">
      <c r="A46" t="s">
        <v>268</v>
      </c>
      <c r="B46" t="s">
        <v>1235</v>
      </c>
      <c r="C46" t="s">
        <v>1236</v>
      </c>
      <c r="D46" t="s">
        <v>300</v>
      </c>
      <c r="E46" t="s">
        <v>933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8">
        <f t="shared" si="0"/>
        <v>0</v>
      </c>
      <c r="N46">
        <f>IFERROR(INDEX(Wastewater!$C$4:$C$62,MATCH('PR24 - Wastewater (CWW3)'!C46,Wastewater!$A$4:$A$62,0)), "")</f>
        <v>0</v>
      </c>
    </row>
    <row r="47" spans="1:14">
      <c r="A47" t="s">
        <v>268</v>
      </c>
      <c r="B47" t="s">
        <v>1237</v>
      </c>
      <c r="C47" t="s">
        <v>1238</v>
      </c>
      <c r="D47" t="s">
        <v>300</v>
      </c>
      <c r="E47" t="s">
        <v>933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8">
        <f t="shared" si="0"/>
        <v>0</v>
      </c>
      <c r="N47" t="str">
        <f>IFERROR(INDEX(Wastewater!$C$4:$C$62,MATCH('PR24 - Wastewater (CWW3)'!C47,Wastewater!$A$4:$A$62,0)), "")</f>
        <v>Conservation drivers (wastewater)</v>
      </c>
    </row>
    <row r="48" spans="1:14">
      <c r="A48" t="s">
        <v>268</v>
      </c>
      <c r="B48" t="s">
        <v>1239</v>
      </c>
      <c r="C48" t="s">
        <v>1240</v>
      </c>
      <c r="D48" t="s">
        <v>300</v>
      </c>
      <c r="E48" t="s">
        <v>933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8">
        <f t="shared" si="0"/>
        <v>0</v>
      </c>
      <c r="N48" t="str">
        <f>IFERROR(INDEX(Wastewater!$C$4:$C$62,MATCH('PR24 - Wastewater (CWW3)'!C48,Wastewater!$A$4:$A$62,0)), "")</f>
        <v>Conservation drivers (wastewater)</v>
      </c>
    </row>
    <row r="49" spans="1:20">
      <c r="A49" t="s">
        <v>268</v>
      </c>
      <c r="B49" t="s">
        <v>1241</v>
      </c>
      <c r="C49" t="s">
        <v>1242</v>
      </c>
      <c r="D49" t="s">
        <v>300</v>
      </c>
      <c r="E49" t="s">
        <v>933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8">
        <f t="shared" si="0"/>
        <v>0</v>
      </c>
      <c r="N49" t="str">
        <f>IFERROR(INDEX(Wastewater!$C$4:$C$62,MATCH('PR24 - Wastewater (CWW3)'!C49,Wastewater!$A$4:$A$62,0)), "")</f>
        <v>Conservation drivers (wastewater)</v>
      </c>
    </row>
    <row r="50" spans="1:20">
      <c r="A50" t="s">
        <v>268</v>
      </c>
      <c r="B50" t="s">
        <v>1243</v>
      </c>
      <c r="C50" t="s">
        <v>1244</v>
      </c>
      <c r="D50" t="s">
        <v>300</v>
      </c>
      <c r="E50" t="s">
        <v>933</v>
      </c>
      <c r="F50" s="4">
        <v>0</v>
      </c>
      <c r="G50" s="4">
        <v>0</v>
      </c>
      <c r="H50" s="4">
        <v>5.2560000000000002</v>
      </c>
      <c r="I50" s="4">
        <v>5.2560000000000002</v>
      </c>
      <c r="J50" s="4">
        <v>5.2560000000000002</v>
      </c>
      <c r="K50" s="4">
        <v>5.2560000000000002</v>
      </c>
      <c r="L50" s="4">
        <v>5.2560000000000002</v>
      </c>
      <c r="M50" s="8">
        <f t="shared" si="0"/>
        <v>0</v>
      </c>
      <c r="N50" t="str">
        <f>IFERROR(INDEX(Wastewater!$C$4:$C$62,MATCH('PR24 - Wastewater (CWW3)'!C50,Wastewater!$A$4:$A$62,0)), "")</f>
        <v>N/A</v>
      </c>
    </row>
    <row r="51" spans="1:20">
      <c r="A51" t="s">
        <v>268</v>
      </c>
      <c r="B51" t="s">
        <v>1245</v>
      </c>
      <c r="C51" t="s">
        <v>1246</v>
      </c>
      <c r="D51" t="s">
        <v>300</v>
      </c>
      <c r="E51" t="s">
        <v>933</v>
      </c>
      <c r="F51" s="4">
        <v>99.671577472849805</v>
      </c>
      <c r="G51" s="4">
        <v>205.441</v>
      </c>
      <c r="H51" s="4">
        <v>248.29300000000001</v>
      </c>
      <c r="I51" s="4">
        <v>447.37200000000001</v>
      </c>
      <c r="J51" s="4">
        <v>501.56099999999998</v>
      </c>
      <c r="K51" s="4">
        <v>584.55400000000009</v>
      </c>
      <c r="L51" s="4">
        <v>350.71715999999998</v>
      </c>
      <c r="M51" s="8">
        <f t="shared" si="0"/>
        <v>205.441</v>
      </c>
      <c r="N51" t="str">
        <f>IFERROR(INDEX(Wastewater!$C$4:$C$62,MATCH('PR24 - Wastewater (CWW3)'!C51,Wastewater!$A$4:$A$62,0)), "")</f>
        <v/>
      </c>
    </row>
    <row r="52" spans="1:20">
      <c r="A52" t="s">
        <v>268</v>
      </c>
      <c r="B52" t="s">
        <v>1247</v>
      </c>
      <c r="C52" t="s">
        <v>1248</v>
      </c>
      <c r="D52" t="s">
        <v>300</v>
      </c>
      <c r="E52" t="s">
        <v>933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8">
        <f t="shared" si="0"/>
        <v>0</v>
      </c>
      <c r="N52" t="str">
        <f>IFERROR(INDEX(Wastewater!$C$4:$C$62,MATCH('PR24 - Wastewater (CWW3)'!C52,Wastewater!$A$4:$A$62,0)), "")</f>
        <v>Sludge enhancement (quality) (wastewater)</v>
      </c>
    </row>
    <row r="53" spans="1:20">
      <c r="A53" t="s">
        <v>268</v>
      </c>
      <c r="B53" t="s">
        <v>1249</v>
      </c>
      <c r="C53" t="s">
        <v>1250</v>
      </c>
      <c r="D53" t="s">
        <v>300</v>
      </c>
      <c r="E53" t="s">
        <v>933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8">
        <f t="shared" si="0"/>
        <v>0</v>
      </c>
      <c r="N53" t="str">
        <f>IFERROR(INDEX(Wastewater!$C$4:$C$62,MATCH('PR24 - Wastewater (CWW3)'!C53,Wastewater!$A$4:$A$62,0)), "")</f>
        <v>Sludge enhancement (quality) (wastewater)</v>
      </c>
    </row>
    <row r="54" spans="1:20">
      <c r="A54" t="s">
        <v>268</v>
      </c>
      <c r="B54" t="s">
        <v>1251</v>
      </c>
      <c r="C54" t="s">
        <v>1252</v>
      </c>
      <c r="D54" t="s">
        <v>300</v>
      </c>
      <c r="E54" t="s">
        <v>933</v>
      </c>
      <c r="F54" s="4">
        <v>0</v>
      </c>
      <c r="G54" s="4">
        <v>0</v>
      </c>
      <c r="H54" s="4">
        <v>1.4E-2</v>
      </c>
      <c r="I54" s="4">
        <v>7.4850000000000003</v>
      </c>
      <c r="J54" s="4">
        <v>16.640999999999998</v>
      </c>
      <c r="K54" s="4">
        <v>15.348000000000001</v>
      </c>
      <c r="L54" s="4">
        <v>2.871</v>
      </c>
      <c r="M54" s="8">
        <f t="shared" si="0"/>
        <v>0</v>
      </c>
      <c r="N54" t="str">
        <f>IFERROR(INDEX(Wastewater!$C$4:$C$62,MATCH('PR24 - Wastewater (CWW3)'!C54,Wastewater!$A$4:$A$62,0)), "")</f>
        <v>Sludge enhancement (quality) (wastewater)</v>
      </c>
      <c r="T54" s="8"/>
    </row>
    <row r="55" spans="1:20">
      <c r="A55" t="s">
        <v>268</v>
      </c>
      <c r="B55" t="s">
        <v>1253</v>
      </c>
      <c r="C55" t="s">
        <v>1254</v>
      </c>
      <c r="D55" t="s">
        <v>300</v>
      </c>
      <c r="E55" t="s">
        <v>933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8">
        <f t="shared" si="0"/>
        <v>0</v>
      </c>
      <c r="N55" t="str">
        <f>IFERROR(INDEX(Wastewater!$C$4:$C$62,MATCH('PR24 - Wastewater (CWW3)'!C55,Wastewater!$A$4:$A$62,0)), "")</f>
        <v>Sludge enhancement (quality) (wastewater)</v>
      </c>
    </row>
    <row r="56" spans="1:20">
      <c r="A56" t="s">
        <v>268</v>
      </c>
      <c r="B56" t="s">
        <v>1255</v>
      </c>
      <c r="C56" t="s">
        <v>1256</v>
      </c>
      <c r="D56" t="s">
        <v>300</v>
      </c>
      <c r="E56" t="s">
        <v>933</v>
      </c>
      <c r="F56" s="4">
        <v>0</v>
      </c>
      <c r="G56" s="4">
        <v>0</v>
      </c>
      <c r="H56" s="4">
        <v>0</v>
      </c>
      <c r="I56" s="4">
        <v>1.3340000000000001</v>
      </c>
      <c r="J56" s="4">
        <v>3.7810000000000001</v>
      </c>
      <c r="K56" s="4">
        <v>6.8819999999999997</v>
      </c>
      <c r="L56" s="4">
        <v>5.024</v>
      </c>
      <c r="M56" s="8">
        <f t="shared" si="0"/>
        <v>0</v>
      </c>
      <c r="N56" t="str">
        <f>IFERROR(INDEX(Wastewater!$C$4:$C$62,MATCH('PR24 - Wastewater (CWW3)'!C56,Wastewater!$A$4:$A$62,0)), "")</f>
        <v>Sludge enhancement (quality) (wastewater)</v>
      </c>
    </row>
    <row r="57" spans="1:20">
      <c r="A57" t="s">
        <v>268</v>
      </c>
      <c r="B57" t="s">
        <v>1257</v>
      </c>
      <c r="C57" t="s">
        <v>1258</v>
      </c>
      <c r="D57" t="s">
        <v>300</v>
      </c>
      <c r="E57" t="s">
        <v>933</v>
      </c>
      <c r="F57" s="4">
        <v>0</v>
      </c>
      <c r="G57" s="4">
        <v>0</v>
      </c>
      <c r="H57" s="4">
        <v>2.5979999999999999</v>
      </c>
      <c r="I57" s="4">
        <v>2.5979999999999999</v>
      </c>
      <c r="J57" s="4">
        <v>2.5979999999999999</v>
      </c>
      <c r="K57" s="4">
        <v>2.5979999999999999</v>
      </c>
      <c r="L57" s="4">
        <v>2.5979999999999999</v>
      </c>
      <c r="M57" s="8">
        <f t="shared" si="0"/>
        <v>0</v>
      </c>
      <c r="N57" t="str">
        <f>IFERROR(INDEX(Wastewater!$C$4:$C$62,MATCH('PR24 - Wastewater (CWW3)'!C57,Wastewater!$A$4:$A$62,0)), "")</f>
        <v>Sludge enhancement (quality) (wastewater)</v>
      </c>
    </row>
    <row r="58" spans="1:20">
      <c r="A58" t="s">
        <v>268</v>
      </c>
      <c r="B58" t="s">
        <v>1259</v>
      </c>
      <c r="C58" t="s">
        <v>1260</v>
      </c>
      <c r="D58" t="s">
        <v>300</v>
      </c>
      <c r="E58" t="s">
        <v>933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8">
        <f t="shared" si="0"/>
        <v>0</v>
      </c>
      <c r="N58" t="str">
        <f>IFERROR(INDEX(Wastewater!$C$4:$C$62,MATCH('PR24 - Wastewater (CWW3)'!C58,Wastewater!$A$4:$A$62,0)), "")</f>
        <v>Sludge enhancement (quality) (wastewater)</v>
      </c>
    </row>
    <row r="59" spans="1:20">
      <c r="A59" t="s">
        <v>268</v>
      </c>
      <c r="B59" t="s">
        <v>1261</v>
      </c>
      <c r="C59" t="s">
        <v>1262</v>
      </c>
      <c r="D59" t="s">
        <v>300</v>
      </c>
      <c r="E59" t="s">
        <v>933</v>
      </c>
      <c r="F59" s="4">
        <v>0</v>
      </c>
      <c r="G59" s="4">
        <v>0</v>
      </c>
      <c r="H59" s="4">
        <v>2.6120000000000001</v>
      </c>
      <c r="I59" s="4">
        <v>11.417</v>
      </c>
      <c r="J59" s="4">
        <v>23.02</v>
      </c>
      <c r="K59" s="4">
        <v>24.827999999999999</v>
      </c>
      <c r="L59" s="4">
        <v>10.493</v>
      </c>
      <c r="M59" s="8">
        <f t="shared" si="0"/>
        <v>0</v>
      </c>
      <c r="N59" t="str">
        <f>IFERROR(INDEX(Wastewater!$C$4:$C$62,MATCH('PR24 - Wastewater (CWW3)'!C59,Wastewater!$A$4:$A$62,0)), "")</f>
        <v/>
      </c>
    </row>
    <row r="60" spans="1:20">
      <c r="A60" t="s">
        <v>268</v>
      </c>
      <c r="B60" t="s">
        <v>1263</v>
      </c>
      <c r="C60" t="s">
        <v>1264</v>
      </c>
      <c r="D60" t="s">
        <v>300</v>
      </c>
      <c r="E60" t="s">
        <v>933</v>
      </c>
      <c r="F60" s="4">
        <v>5.601316509240247</v>
      </c>
      <c r="G60" s="4">
        <v>11.552999999999999</v>
      </c>
      <c r="H60" s="4">
        <v>12.092000000000001</v>
      </c>
      <c r="I60" s="4">
        <v>40.770000000000003</v>
      </c>
      <c r="J60" s="4">
        <v>70.463999999999999</v>
      </c>
      <c r="K60" s="4">
        <v>85.397000000000006</v>
      </c>
      <c r="L60" s="4">
        <v>56.53</v>
      </c>
      <c r="M60" s="8">
        <f t="shared" si="0"/>
        <v>11.552999999999999</v>
      </c>
      <c r="N60" t="str">
        <f>IFERROR(INDEX(Wastewater!$C$4:$C$62,MATCH('PR24 - Wastewater (CWW3)'!C60,Wastewater!$A$4:$A$62,0)), "")</f>
        <v>Growth at sewage treatment works (excluding sludge treatment) (wastewater)</v>
      </c>
    </row>
    <row r="61" spans="1:20">
      <c r="A61" t="s">
        <v>268</v>
      </c>
      <c r="B61" t="s">
        <v>1265</v>
      </c>
      <c r="C61" t="s">
        <v>1266</v>
      </c>
      <c r="D61" t="s">
        <v>300</v>
      </c>
      <c r="E61" t="s">
        <v>933</v>
      </c>
      <c r="F61" s="4">
        <v>18.313235251540039</v>
      </c>
      <c r="G61" s="4">
        <v>16.290105379170836</v>
      </c>
      <c r="H61" s="4">
        <v>17.274999999999999</v>
      </c>
      <c r="I61" s="4">
        <v>23.623000000000001</v>
      </c>
      <c r="J61" s="4">
        <v>26.058</v>
      </c>
      <c r="K61" s="4">
        <v>22.684000000000001</v>
      </c>
      <c r="L61" s="4">
        <v>18.338000000000001</v>
      </c>
      <c r="M61" s="8">
        <f t="shared" si="0"/>
        <v>16.290105379170836</v>
      </c>
      <c r="N61" t="str">
        <f>IFERROR(INDEX(Wastewater!$C$4:$C$62,MATCH('PR24 - Wastewater (CWW3)'!C61,Wastewater!$A$4:$A$62,0)), "")</f>
        <v>Reduce flooding risk for properties (wastewater)</v>
      </c>
    </row>
    <row r="62" spans="1:20">
      <c r="A62" t="s">
        <v>268</v>
      </c>
      <c r="B62" t="s">
        <v>1267</v>
      </c>
      <c r="C62" t="s">
        <v>1268</v>
      </c>
      <c r="D62" t="s">
        <v>300</v>
      </c>
      <c r="E62" t="s">
        <v>933</v>
      </c>
      <c r="F62" s="4">
        <v>7.2498771868583178</v>
      </c>
      <c r="G62" s="4">
        <v>1.8089999999999999</v>
      </c>
      <c r="H62" s="4">
        <v>4.2169999999999996</v>
      </c>
      <c r="I62" s="4">
        <v>15.946</v>
      </c>
      <c r="J62" s="4">
        <v>16.138000000000002</v>
      </c>
      <c r="K62" s="4">
        <v>11.132999999999999</v>
      </c>
      <c r="L62" s="4">
        <v>11.725</v>
      </c>
      <c r="M62" s="8">
        <f t="shared" si="0"/>
        <v>1.8089999999999999</v>
      </c>
      <c r="N62" t="str">
        <f>IFERROR(INDEX(Wastewater!$C$4:$C$62,MATCH('PR24 - Wastewater (CWW3)'!C62,Wastewater!$A$4:$A$62,0)), "")</f>
        <v>First time sewerage (wastewater)</v>
      </c>
    </row>
    <row r="63" spans="1:20">
      <c r="A63" t="s">
        <v>268</v>
      </c>
      <c r="B63" t="s">
        <v>1269</v>
      </c>
      <c r="C63" t="s">
        <v>1270</v>
      </c>
      <c r="D63" t="s">
        <v>300</v>
      </c>
      <c r="E63" t="s">
        <v>933</v>
      </c>
      <c r="F63" s="4">
        <v>2.2480000000000002</v>
      </c>
      <c r="G63" s="4">
        <v>4.2409999999999997</v>
      </c>
      <c r="H63" s="4">
        <v>0</v>
      </c>
      <c r="I63" s="4">
        <v>1.548</v>
      </c>
      <c r="J63" s="4">
        <v>8.625</v>
      </c>
      <c r="K63" s="4">
        <v>14.282</v>
      </c>
      <c r="L63" s="4">
        <v>9.5399999999999991</v>
      </c>
      <c r="M63" s="8">
        <f t="shared" si="0"/>
        <v>4.2409999999999997</v>
      </c>
      <c r="N63" t="str">
        <f>IFERROR(INDEX(Wastewater!$C$4:$C$62,MATCH('PR24 - Wastewater (CWW3)'!C63,Wastewater!$A$4:$A$62,0)), "")</f>
        <v>Sludge enhancement (growth) (wastewater)</v>
      </c>
    </row>
    <row r="64" spans="1:20">
      <c r="A64" t="s">
        <v>268</v>
      </c>
      <c r="B64" t="s">
        <v>1271</v>
      </c>
      <c r="C64" t="s">
        <v>1272</v>
      </c>
      <c r="D64" t="s">
        <v>300</v>
      </c>
      <c r="E64" t="s">
        <v>933</v>
      </c>
      <c r="F64" s="4">
        <v>0.38624069815195078</v>
      </c>
      <c r="G64" s="4">
        <v>3.3870000000000005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8">
        <f t="shared" si="0"/>
        <v>3.3870000000000005</v>
      </c>
      <c r="N64" t="str">
        <f>IFERROR(INDEX(Wastewater!$C$4:$C$62,MATCH('PR24 - Wastewater (CWW3)'!C64,Wastewater!$A$4:$A$62,0)), "")</f>
        <v>Odour (wastewater)</v>
      </c>
    </row>
    <row r="65" spans="1:14">
      <c r="A65" t="s">
        <v>268</v>
      </c>
      <c r="B65" t="s">
        <v>1273</v>
      </c>
      <c r="C65" t="s">
        <v>1274</v>
      </c>
      <c r="D65" t="s">
        <v>300</v>
      </c>
      <c r="E65" t="s">
        <v>933</v>
      </c>
      <c r="F65" s="4">
        <v>0.15917137577002061</v>
      </c>
      <c r="G65" s="4">
        <v>0</v>
      </c>
      <c r="H65" s="4">
        <v>3.38</v>
      </c>
      <c r="I65" s="4">
        <v>3.38</v>
      </c>
      <c r="J65" s="4">
        <v>3.38</v>
      </c>
      <c r="K65" s="4">
        <v>3.38</v>
      </c>
      <c r="L65" s="4">
        <v>3.38</v>
      </c>
      <c r="M65" s="8">
        <f t="shared" si="0"/>
        <v>0</v>
      </c>
      <c r="N65" t="str">
        <f>IFERROR(INDEX(Wastewater!$C$4:$C$62,MATCH('PR24 - Wastewater (CWW3)'!C65,Wastewater!$A$4:$A$62,0)), "")</f>
        <v>Enhancing resilience to low probability high consequence events (wastewater)</v>
      </c>
    </row>
    <row r="66" spans="1:14">
      <c r="A66" t="s">
        <v>268</v>
      </c>
      <c r="B66" t="s">
        <v>1275</v>
      </c>
      <c r="C66" t="s">
        <v>1276</v>
      </c>
      <c r="D66" t="s">
        <v>300</v>
      </c>
      <c r="E66" t="s">
        <v>933</v>
      </c>
      <c r="F66" s="4">
        <v>0</v>
      </c>
      <c r="G66" s="4">
        <v>0</v>
      </c>
      <c r="H66" s="4">
        <v>3.2549999999999999</v>
      </c>
      <c r="I66" s="4">
        <v>5.0960000000000001</v>
      </c>
      <c r="J66" s="4">
        <v>3.45</v>
      </c>
      <c r="K66" s="4">
        <v>0.85699999999999998</v>
      </c>
      <c r="L66" s="4">
        <v>0.46300000000000002</v>
      </c>
      <c r="M66" s="8">
        <f t="shared" si="0"/>
        <v>0</v>
      </c>
      <c r="N66" t="str">
        <f>IFERROR(INDEX(Wastewater!$C$4:$C$62,MATCH('PR24 - Wastewater (CWW3)'!C66,Wastewater!$A$4:$A$62,0)), "")</f>
        <v>Security - SEMD (wastewater)</v>
      </c>
    </row>
    <row r="67" spans="1:14">
      <c r="A67" t="s">
        <v>268</v>
      </c>
      <c r="B67" t="s">
        <v>1277</v>
      </c>
      <c r="C67" t="s">
        <v>1278</v>
      </c>
      <c r="D67" t="s">
        <v>300</v>
      </c>
      <c r="E67" t="s">
        <v>933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8">
        <f t="shared" si="0"/>
        <v>0</v>
      </c>
      <c r="N67" t="str">
        <f>IFERROR(INDEX(Wastewater!$C$4:$C$62,MATCH('PR24 - Wastewater (CWW3)'!C67,Wastewater!$A$4:$A$62,0)), "")</f>
        <v>Security - Non-SEMD (wastewater)</v>
      </c>
    </row>
    <row r="68" spans="1:14">
      <c r="A68" t="s">
        <v>268</v>
      </c>
      <c r="B68" t="s">
        <v>1279</v>
      </c>
      <c r="C68" t="s">
        <v>1280</v>
      </c>
      <c r="D68" t="s">
        <v>300</v>
      </c>
      <c r="E68" t="s">
        <v>933</v>
      </c>
      <c r="F68" s="4">
        <v>0</v>
      </c>
      <c r="G68" s="4">
        <v>0</v>
      </c>
      <c r="H68" s="4">
        <v>2.4380000000000002</v>
      </c>
      <c r="I68" s="4">
        <v>8.99</v>
      </c>
      <c r="J68" s="4">
        <v>21.437000000000001</v>
      </c>
      <c r="K68" s="4">
        <v>26.963000000000001</v>
      </c>
      <c r="L68" s="4">
        <v>16.379000000000001</v>
      </c>
      <c r="M68" s="8">
        <f t="shared" si="0"/>
        <v>0</v>
      </c>
      <c r="N68" t="str">
        <f>IFERROR(INDEX(Wastewater!$C$4:$C$62,MATCH('PR24 - Wastewater (CWW3)'!C68,Wastewater!$A$4:$A$62,0)), "")</f>
        <v>N/A</v>
      </c>
    </row>
    <row r="69" spans="1:14">
      <c r="A69" t="s">
        <v>268</v>
      </c>
      <c r="B69" t="s">
        <v>1281</v>
      </c>
      <c r="C69" t="s">
        <v>1282</v>
      </c>
      <c r="D69" t="s">
        <v>300</v>
      </c>
      <c r="E69" t="s">
        <v>933</v>
      </c>
      <c r="F69" s="4">
        <v>33.957841021560583</v>
      </c>
      <c r="G69" s="4">
        <v>37.280105379170834</v>
      </c>
      <c r="H69" s="4">
        <v>42.656999999999996</v>
      </c>
      <c r="I69" s="4">
        <v>99.353000000000009</v>
      </c>
      <c r="J69" s="4">
        <v>149.55199999999999</v>
      </c>
      <c r="K69" s="4">
        <v>164.696</v>
      </c>
      <c r="L69" s="4">
        <v>116.355</v>
      </c>
      <c r="M69" s="8">
        <f t="shared" si="0"/>
        <v>37.280105379170834</v>
      </c>
      <c r="N69" t="str">
        <f>IFERROR(INDEX(Wastewater!$C$4:$C$62,MATCH('PR24 - Wastewater (CWW3)'!C69,Wastewater!$A$4:$A$62,0)), "")</f>
        <v/>
      </c>
    </row>
    <row r="70" spans="1:14">
      <c r="A70" t="s">
        <v>268</v>
      </c>
      <c r="B70" t="s">
        <v>1283</v>
      </c>
      <c r="C70" t="s">
        <v>1284</v>
      </c>
      <c r="D70" t="s">
        <v>300</v>
      </c>
      <c r="E70" t="s">
        <v>933</v>
      </c>
      <c r="F70" s="4">
        <v>0.56183705852156063</v>
      </c>
      <c r="G70" s="4">
        <v>1.052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8">
        <f t="shared" si="0"/>
        <v>1.052</v>
      </c>
      <c r="N70" t="str">
        <f>IFERROR(INDEX(Wastewater!$C$4:$C$62,MATCH('PR24 - Wastewater (CWW3)'!C70,Wastewater!$A$4:$A$62,0)), "")</f>
        <v/>
      </c>
    </row>
    <row r="71" spans="1:14">
      <c r="A71" t="s">
        <v>268</v>
      </c>
      <c r="B71" t="s">
        <v>1285</v>
      </c>
      <c r="C71" t="s">
        <v>1286</v>
      </c>
      <c r="D71" t="s">
        <v>300</v>
      </c>
      <c r="E71" t="s">
        <v>933</v>
      </c>
      <c r="F71" s="4">
        <v>3.5093498562628329</v>
      </c>
      <c r="G71" s="4">
        <v>2.234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8">
        <f t="shared" si="0"/>
        <v>2.234</v>
      </c>
      <c r="N71" t="str">
        <f>IFERROR(INDEX(Wastewater!$C$4:$C$62,MATCH('PR24 - Wastewater (CWW3)'!C71,Wastewater!$A$4:$A$62,0)), "")</f>
        <v/>
      </c>
    </row>
    <row r="72" spans="1:14">
      <c r="A72" t="s">
        <v>268</v>
      </c>
      <c r="B72" t="s">
        <v>1287</v>
      </c>
      <c r="C72" t="s">
        <v>1288</v>
      </c>
      <c r="D72" t="s">
        <v>300</v>
      </c>
      <c r="E72" t="s">
        <v>933</v>
      </c>
      <c r="F72" s="4">
        <v>0</v>
      </c>
      <c r="G72" s="4">
        <v>0</v>
      </c>
      <c r="H72" s="4">
        <v>41.960999999999999</v>
      </c>
      <c r="I72" s="4">
        <v>53.218000000000004</v>
      </c>
      <c r="J72" s="4">
        <v>55.523000000000003</v>
      </c>
      <c r="K72" s="4">
        <v>31.733000000000001</v>
      </c>
      <c r="L72" s="4">
        <v>1.742</v>
      </c>
      <c r="M72" s="8">
        <f t="shared" si="0"/>
        <v>0</v>
      </c>
      <c r="N72" t="str">
        <f>IFERROR(INDEX(Wastewater!$C$4:$C$62,MATCH('PR24 - Wastewater (CWW3)'!C72,Wastewater!$A$4:$A$62,0)), "")</f>
        <v/>
      </c>
    </row>
    <row r="73" spans="1:14">
      <c r="A73" t="s">
        <v>268</v>
      </c>
      <c r="B73" t="s">
        <v>1289</v>
      </c>
      <c r="C73" t="s">
        <v>1290</v>
      </c>
      <c r="D73" t="s">
        <v>300</v>
      </c>
      <c r="E73" t="s">
        <v>933</v>
      </c>
      <c r="F73" s="4">
        <v>0</v>
      </c>
      <c r="G73" s="4">
        <v>0</v>
      </c>
      <c r="H73" s="4">
        <v>32.395000000000003</v>
      </c>
      <c r="I73" s="4">
        <v>41.33</v>
      </c>
      <c r="J73" s="4">
        <v>43.292999999999999</v>
      </c>
      <c r="K73" s="4">
        <v>26.106000000000002</v>
      </c>
      <c r="L73" s="4">
        <v>2.5840000000000001</v>
      </c>
      <c r="M73" s="8">
        <f t="shared" ref="M73:M136" si="1">SUM(G73)</f>
        <v>0</v>
      </c>
      <c r="N73" t="str">
        <f>IFERROR(INDEX(Wastewater!$C$4:$C$62,MATCH('PR24 - Wastewater (CWW3)'!C73,Wastewater!$A$4:$A$62,0)), "")</f>
        <v/>
      </c>
    </row>
    <row r="74" spans="1:14">
      <c r="A74" t="s">
        <v>268</v>
      </c>
      <c r="B74" t="s">
        <v>1291</v>
      </c>
      <c r="C74" t="s">
        <v>1292</v>
      </c>
      <c r="D74" t="s">
        <v>300</v>
      </c>
      <c r="E74" t="s">
        <v>933</v>
      </c>
      <c r="F74" s="4">
        <v>0</v>
      </c>
      <c r="G74" s="4">
        <v>0</v>
      </c>
      <c r="H74" s="4">
        <v>0</v>
      </c>
      <c r="I74" s="4">
        <v>1.6120000000000001</v>
      </c>
      <c r="J74" s="4">
        <v>8.9770000000000003</v>
      </c>
      <c r="K74" s="4">
        <v>14.839</v>
      </c>
      <c r="L74" s="4">
        <v>9.5890000000000004</v>
      </c>
      <c r="M74" s="8">
        <f t="shared" si="1"/>
        <v>0</v>
      </c>
      <c r="N74" t="str">
        <f>IFERROR(INDEX(Wastewater!$C$4:$C$62,MATCH('PR24 - Wastewater (CWW3)'!C74,Wastewater!$A$4:$A$62,0)), "")</f>
        <v/>
      </c>
    </row>
    <row r="75" spans="1:14">
      <c r="A75" t="s">
        <v>268</v>
      </c>
      <c r="B75" t="s">
        <v>1293</v>
      </c>
      <c r="C75" t="s">
        <v>1294</v>
      </c>
      <c r="D75" t="s">
        <v>300</v>
      </c>
      <c r="E75" t="s">
        <v>933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2.4E-2</v>
      </c>
      <c r="L75" s="4">
        <v>0.34100000000000003</v>
      </c>
      <c r="M75" s="8">
        <f t="shared" si="1"/>
        <v>0</v>
      </c>
      <c r="N75" t="str">
        <f>IFERROR(INDEX(Wastewater!$C$4:$C$62,MATCH('PR24 - Wastewater (CWW3)'!C75,Wastewater!$A$4:$A$62,0)), "")</f>
        <v/>
      </c>
    </row>
    <row r="76" spans="1:14">
      <c r="A76" t="s">
        <v>268</v>
      </c>
      <c r="B76" t="s">
        <v>1295</v>
      </c>
      <c r="C76" t="s">
        <v>1296</v>
      </c>
      <c r="D76" t="s">
        <v>300</v>
      </c>
      <c r="E76" t="s">
        <v>933</v>
      </c>
      <c r="F76" s="4">
        <v>0</v>
      </c>
      <c r="G76" s="4">
        <v>0</v>
      </c>
      <c r="H76" s="4">
        <v>0.56499999999999995</v>
      </c>
      <c r="I76" s="4">
        <v>1.3149999999999999</v>
      </c>
      <c r="J76" s="4">
        <v>1.367</v>
      </c>
      <c r="K76" s="4">
        <v>0.34300000000000003</v>
      </c>
      <c r="L76" s="4">
        <v>0</v>
      </c>
      <c r="M76" s="8">
        <f t="shared" si="1"/>
        <v>0</v>
      </c>
      <c r="N76" t="str">
        <f>IFERROR(INDEX(Wastewater!$C$4:$C$62,MATCH('PR24 - Wastewater (CWW3)'!C76,Wastewater!$A$4:$A$62,0)), "")</f>
        <v/>
      </c>
    </row>
    <row r="77" spans="1:14">
      <c r="A77" t="s">
        <v>268</v>
      </c>
      <c r="B77" t="s">
        <v>1297</v>
      </c>
      <c r="C77" t="s">
        <v>1298</v>
      </c>
      <c r="D77" t="s">
        <v>300</v>
      </c>
      <c r="E77" t="s">
        <v>933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8">
        <f t="shared" si="1"/>
        <v>0</v>
      </c>
      <c r="N77" t="str">
        <f>IFERROR(INDEX(Wastewater!$C$4:$C$62,MATCH('PR24 - Wastewater (CWW3)'!C77,Wastewater!$A$4:$A$62,0)), "")</f>
        <v/>
      </c>
    </row>
    <row r="78" spans="1:14">
      <c r="A78" t="s">
        <v>268</v>
      </c>
      <c r="B78" t="s">
        <v>1299</v>
      </c>
      <c r="C78" t="s">
        <v>1300</v>
      </c>
      <c r="D78" t="s">
        <v>300</v>
      </c>
      <c r="E78" t="s">
        <v>933</v>
      </c>
      <c r="F78" s="4">
        <v>0</v>
      </c>
      <c r="G78" s="4">
        <v>0</v>
      </c>
      <c r="H78" s="4">
        <v>13.811999999999999</v>
      </c>
      <c r="I78" s="4">
        <v>42.906999999999996</v>
      </c>
      <c r="J78" s="4">
        <v>30.91</v>
      </c>
      <c r="K78" s="4">
        <v>10.212</v>
      </c>
      <c r="L78" s="4">
        <v>5.7690000000000001</v>
      </c>
      <c r="M78" s="8">
        <f t="shared" si="1"/>
        <v>0</v>
      </c>
      <c r="N78" t="str">
        <f>IFERROR(INDEX(Wastewater!$C$4:$C$62,MATCH('PR24 - Wastewater (CWW3)'!C78,Wastewater!$A$4:$A$62,0)), "")</f>
        <v/>
      </c>
    </row>
    <row r="79" spans="1:14">
      <c r="A79" t="s">
        <v>268</v>
      </c>
      <c r="B79" t="s">
        <v>1301</v>
      </c>
      <c r="C79" t="s">
        <v>1302</v>
      </c>
      <c r="D79" t="s">
        <v>300</v>
      </c>
      <c r="E79" t="s">
        <v>933</v>
      </c>
      <c r="F79" s="4">
        <v>0</v>
      </c>
      <c r="G79" s="4">
        <v>0</v>
      </c>
      <c r="H79" s="4">
        <v>2.5979999999999999</v>
      </c>
      <c r="I79" s="4">
        <v>2.5979999999999999</v>
      </c>
      <c r="J79" s="4">
        <v>2.2092326912078022</v>
      </c>
      <c r="K79" s="4">
        <v>1.982981843666092</v>
      </c>
      <c r="L79" s="4">
        <v>2.1925454000824458</v>
      </c>
      <c r="M79" s="8">
        <f t="shared" si="1"/>
        <v>0</v>
      </c>
      <c r="N79" t="str">
        <f>IFERROR(INDEX(Wastewater!$C$4:$C$62,MATCH('PR24 - Wastewater (CWW3)'!C79,Wastewater!$A$4:$A$62,0)), "")</f>
        <v/>
      </c>
    </row>
    <row r="80" spans="1:14">
      <c r="A80" t="s">
        <v>268</v>
      </c>
      <c r="B80" t="s">
        <v>1303</v>
      </c>
      <c r="C80" t="s">
        <v>1304</v>
      </c>
      <c r="D80" t="s">
        <v>300</v>
      </c>
      <c r="E80" t="s">
        <v>933</v>
      </c>
      <c r="F80" s="4">
        <v>137.70060540919479</v>
      </c>
      <c r="G80" s="4">
        <v>246.00710537917087</v>
      </c>
      <c r="H80" s="4">
        <v>384.89299999999997</v>
      </c>
      <c r="I80" s="4">
        <v>701.12200000000007</v>
      </c>
      <c r="J80" s="4">
        <v>816.41223269120781</v>
      </c>
      <c r="K80" s="4">
        <v>859.31798184366585</v>
      </c>
      <c r="L80" s="4">
        <v>499.78270540008248</v>
      </c>
      <c r="M80" s="8">
        <f t="shared" si="1"/>
        <v>246.00710537917087</v>
      </c>
      <c r="N80" t="str">
        <f>IFERROR(INDEX(Wastewater!$C$4:$C$62,MATCH('PR24 - Wastewater (CWW3)'!C80,Wastewater!$A$4:$A$62,0)), "")</f>
        <v/>
      </c>
    </row>
    <row r="81" spans="1:14">
      <c r="A81" t="s">
        <v>270</v>
      </c>
      <c r="B81" t="s">
        <v>1159</v>
      </c>
      <c r="C81" t="s">
        <v>1160</v>
      </c>
      <c r="D81" t="s">
        <v>300</v>
      </c>
      <c r="E81" t="s">
        <v>933</v>
      </c>
      <c r="F81" s="4">
        <v>6.0901274250513362</v>
      </c>
      <c r="G81" s="4">
        <v>8.0449999999999999</v>
      </c>
      <c r="H81" s="4">
        <v>2.4540000000000002</v>
      </c>
      <c r="I81" s="4">
        <v>2.3919999999999999</v>
      </c>
      <c r="J81" s="4">
        <v>0</v>
      </c>
      <c r="K81" s="4">
        <v>0</v>
      </c>
      <c r="L81" s="4">
        <v>0</v>
      </c>
      <c r="M81" s="8">
        <f t="shared" si="1"/>
        <v>8.0449999999999999</v>
      </c>
      <c r="N81" t="str">
        <f>IFERROR(INDEX(Wastewater!$C$4:$C$62,MATCH('PR24 - Wastewater (CWW3)'!C81,Wastewater!$A$4:$A$62,0)), "")</f>
        <v>Event Duration Monitoring at intermittent discharges (wastewater)</v>
      </c>
    </row>
    <row r="82" spans="1:14">
      <c r="A82" t="s">
        <v>270</v>
      </c>
      <c r="B82" t="s">
        <v>1161</v>
      </c>
      <c r="C82" t="s">
        <v>1162</v>
      </c>
      <c r="D82" t="s">
        <v>300</v>
      </c>
      <c r="E82" t="s">
        <v>933</v>
      </c>
      <c r="F82" s="4">
        <v>0.82711282546201237</v>
      </c>
      <c r="G82" s="4">
        <v>1.2210000000000001</v>
      </c>
      <c r="H82" s="4">
        <v>0.19</v>
      </c>
      <c r="I82" s="4">
        <v>0.185</v>
      </c>
      <c r="J82" s="4">
        <v>0</v>
      </c>
      <c r="K82" s="4">
        <v>0</v>
      </c>
      <c r="L82" s="4">
        <v>0</v>
      </c>
      <c r="M82" s="8">
        <f t="shared" si="1"/>
        <v>1.2210000000000001</v>
      </c>
      <c r="N82" t="str">
        <f>IFERROR(INDEX(Wastewater!$C$4:$C$62,MATCH('PR24 - Wastewater (CWW3)'!C82,Wastewater!$A$4:$A$62,0)), "")</f>
        <v>Flow monitoring at sewage treatment works (wastewater)</v>
      </c>
    </row>
    <row r="83" spans="1:14">
      <c r="A83" t="s">
        <v>270</v>
      </c>
      <c r="B83" t="s">
        <v>1163</v>
      </c>
      <c r="C83" t="s">
        <v>1164</v>
      </c>
      <c r="D83" t="s">
        <v>300</v>
      </c>
      <c r="E83" t="s">
        <v>933</v>
      </c>
      <c r="F83" s="4">
        <v>0</v>
      </c>
      <c r="G83" s="4">
        <v>0</v>
      </c>
      <c r="H83" s="4">
        <v>2.5059999999999998</v>
      </c>
      <c r="I83" s="4">
        <v>2.6039999999999992</v>
      </c>
      <c r="J83" s="4">
        <v>0.31900000000000012</v>
      </c>
      <c r="K83" s="4">
        <v>0.32100000000000012</v>
      </c>
      <c r="L83" s="4">
        <v>0.32200000000000012</v>
      </c>
      <c r="M83" s="8">
        <f t="shared" si="1"/>
        <v>0</v>
      </c>
      <c r="N83" t="str">
        <f>IFERROR(INDEX(Wastewater!$C$4:$C$62,MATCH('PR24 - Wastewater (CWW3)'!C83,Wastewater!$A$4:$A$62,0)), "")</f>
        <v>N/A</v>
      </c>
    </row>
    <row r="84" spans="1:14">
      <c r="A84" t="s">
        <v>270</v>
      </c>
      <c r="B84" t="s">
        <v>1165</v>
      </c>
      <c r="C84" t="s">
        <v>1166</v>
      </c>
      <c r="D84" t="s">
        <v>300</v>
      </c>
      <c r="E84" t="s">
        <v>933</v>
      </c>
      <c r="F84" s="4">
        <v>0</v>
      </c>
      <c r="G84" s="4">
        <v>0</v>
      </c>
      <c r="H84" s="4">
        <v>3.9820000000000002</v>
      </c>
      <c r="I84" s="4">
        <v>5.9680000000000009</v>
      </c>
      <c r="J84" s="4">
        <v>6.0919999999999996</v>
      </c>
      <c r="K84" s="4">
        <v>4.4359999999999999</v>
      </c>
      <c r="L84" s="4">
        <v>0.71399999999999997</v>
      </c>
      <c r="M84" s="8">
        <f t="shared" si="1"/>
        <v>0</v>
      </c>
      <c r="N84" t="str">
        <f>IFERROR(INDEX(Wastewater!$C$4:$C$62,MATCH('PR24 - Wastewater (CWW3)'!C84,Wastewater!$A$4:$A$62,0)), "")</f>
        <v>N/A</v>
      </c>
    </row>
    <row r="85" spans="1:14">
      <c r="A85" t="s">
        <v>270</v>
      </c>
      <c r="B85" t="s">
        <v>1167</v>
      </c>
      <c r="C85" t="s">
        <v>1168</v>
      </c>
      <c r="D85" t="s">
        <v>300</v>
      </c>
      <c r="E85" t="s">
        <v>933</v>
      </c>
      <c r="F85" s="4">
        <v>5.2620671622176598</v>
      </c>
      <c r="G85" s="4">
        <v>11.592000000000001</v>
      </c>
      <c r="H85" s="4">
        <v>25.815000000000001</v>
      </c>
      <c r="I85" s="4">
        <v>26.44</v>
      </c>
      <c r="J85" s="4">
        <v>14.127000000000001</v>
      </c>
      <c r="K85" s="4">
        <v>14.263</v>
      </c>
      <c r="L85" s="4">
        <v>11.044</v>
      </c>
      <c r="M85" s="8">
        <f t="shared" si="1"/>
        <v>11.592000000000001</v>
      </c>
      <c r="N85" t="str">
        <f>IFERROR(INDEX(Wastewater!$C$4:$C$62,MATCH('PR24 - Wastewater (CWW3)'!C85,Wastewater!$A$4:$A$62,0)), "")</f>
        <v>Schemes to increase flow to full treatment (wastewater)</v>
      </c>
    </row>
    <row r="86" spans="1:14">
      <c r="A86" t="s">
        <v>270</v>
      </c>
      <c r="B86" t="s">
        <v>1169</v>
      </c>
      <c r="C86" t="s">
        <v>1170</v>
      </c>
      <c r="D86" t="s">
        <v>300</v>
      </c>
      <c r="E86" t="s">
        <v>933</v>
      </c>
      <c r="F86" s="4">
        <v>1.1757697782340859</v>
      </c>
      <c r="G86" s="4">
        <v>7.1289999999999996</v>
      </c>
      <c r="H86" s="4">
        <v>10.236000000000001</v>
      </c>
      <c r="I86" s="4">
        <v>14.923999999999999</v>
      </c>
      <c r="J86" s="4">
        <v>17.114000000000001</v>
      </c>
      <c r="K86" s="4">
        <v>14.77</v>
      </c>
      <c r="L86" s="4">
        <v>9.7740000000000009</v>
      </c>
      <c r="M86" s="8">
        <f t="shared" si="1"/>
        <v>7.1289999999999996</v>
      </c>
      <c r="N86" t="str">
        <f>IFERROR(INDEX(Wastewater!$C$4:$C$62,MATCH('PR24 - Wastewater (CWW3)'!C86,Wastewater!$A$4:$A$62,0)), "")</f>
        <v>Schemes to increase storm tank capacity (wastewater)</v>
      </c>
    </row>
    <row r="87" spans="1:14">
      <c r="A87" t="s">
        <v>270</v>
      </c>
      <c r="B87" t="s">
        <v>1171</v>
      </c>
      <c r="C87" t="s">
        <v>1172</v>
      </c>
      <c r="D87" t="s">
        <v>300</v>
      </c>
      <c r="E87" t="s">
        <v>933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8">
        <f t="shared" si="1"/>
        <v>0</v>
      </c>
      <c r="N87" t="str">
        <f>IFERROR(INDEX(Wastewater!$C$4:$C$62,MATCH('PR24 - Wastewater (CWW3)'!C87,Wastewater!$A$4:$A$62,0)), "")</f>
        <v>Schemes to increase storm tank capacity (wastewater)</v>
      </c>
    </row>
    <row r="88" spans="1:14">
      <c r="A88" t="s">
        <v>270</v>
      </c>
      <c r="B88" t="s">
        <v>1173</v>
      </c>
      <c r="C88" t="s">
        <v>1174</v>
      </c>
      <c r="D88" t="s">
        <v>300</v>
      </c>
      <c r="E88" t="s">
        <v>933</v>
      </c>
      <c r="F88" s="4">
        <v>4.2359924887063656</v>
      </c>
      <c r="G88" s="4">
        <v>28.879000000000001</v>
      </c>
      <c r="H88" s="4">
        <v>70.424000000000007</v>
      </c>
      <c r="I88" s="4">
        <v>135.94200000000001</v>
      </c>
      <c r="J88" s="4">
        <v>202.06100000000001</v>
      </c>
      <c r="K88" s="4">
        <v>169.595</v>
      </c>
      <c r="L88" s="4">
        <v>104.17400000000001</v>
      </c>
      <c r="M88" s="8">
        <f t="shared" si="1"/>
        <v>28.879000000000001</v>
      </c>
      <c r="N88" t="str">
        <f>IFERROR(INDEX(Wastewater!$C$4:$C$62,MATCH('PR24 - Wastewater (CWW3)'!C88,Wastewater!$A$4:$A$62,0)), "")</f>
        <v>Storage schemes to reduce spill frequency at CSOs, storm tanks, etc (wastewater)</v>
      </c>
    </row>
    <row r="89" spans="1:14">
      <c r="A89" t="s">
        <v>270</v>
      </c>
      <c r="B89" t="s">
        <v>1175</v>
      </c>
      <c r="C89" t="s">
        <v>1176</v>
      </c>
      <c r="D89" t="s">
        <v>300</v>
      </c>
      <c r="E89" t="s">
        <v>933</v>
      </c>
      <c r="F89" s="4">
        <v>0</v>
      </c>
      <c r="G89" s="4">
        <v>0</v>
      </c>
      <c r="H89" s="4">
        <v>2.1179999999999999</v>
      </c>
      <c r="I89" s="4">
        <v>4.1509999999999998</v>
      </c>
      <c r="J89" s="4">
        <v>5.2110000000000003</v>
      </c>
      <c r="K89" s="4">
        <v>2.7949999999999999</v>
      </c>
      <c r="L89" s="4">
        <v>1.758</v>
      </c>
      <c r="M89" s="8">
        <f t="shared" si="1"/>
        <v>0</v>
      </c>
      <c r="N89" t="str">
        <f>IFERROR(INDEX(Wastewater!$C$4:$C$62,MATCH('PR24 - Wastewater (CWW3)'!C89,Wastewater!$A$4:$A$62,0)), "")</f>
        <v>Storage schemes to reduce spill frequency at CSOs, storm tanks, etc (wastewater)</v>
      </c>
    </row>
    <row r="90" spans="1:14">
      <c r="A90" t="s">
        <v>270</v>
      </c>
      <c r="B90" t="s">
        <v>1177</v>
      </c>
      <c r="C90" t="s">
        <v>1178</v>
      </c>
      <c r="D90" t="s">
        <v>300</v>
      </c>
      <c r="E90" t="s">
        <v>933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8">
        <f t="shared" si="1"/>
        <v>0</v>
      </c>
      <c r="N90" t="str">
        <f>IFERROR(INDEX(Wastewater!$C$4:$C$62,MATCH('PR24 - Wastewater (CWW3)'!C90,Wastewater!$A$4:$A$62,0)), "")</f>
        <v>Storage schemes to reduce spill frequency at CSOs, storm tanks, etc (wastewater)</v>
      </c>
    </row>
    <row r="91" spans="1:14">
      <c r="A91" t="s">
        <v>270</v>
      </c>
      <c r="B91" t="s">
        <v>1179</v>
      </c>
      <c r="C91" t="s">
        <v>1180</v>
      </c>
      <c r="D91" t="s">
        <v>300</v>
      </c>
      <c r="E91" t="s">
        <v>933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8">
        <f t="shared" si="1"/>
        <v>0</v>
      </c>
      <c r="N91" t="str">
        <f>IFERROR(INDEX(Wastewater!$C$4:$C$62,MATCH('PR24 - Wastewater (CWW3)'!C91,Wastewater!$A$4:$A$62,0)), "")</f>
        <v>Storage schemes to reduce spill frequency at CSOs, storm tanks, etc (wastewater)</v>
      </c>
    </row>
    <row r="92" spans="1:14">
      <c r="A92" t="s">
        <v>270</v>
      </c>
      <c r="B92" t="s">
        <v>1181</v>
      </c>
      <c r="C92" t="s">
        <v>1182</v>
      </c>
      <c r="D92" t="s">
        <v>300</v>
      </c>
      <c r="E92" t="s">
        <v>933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8">
        <f t="shared" si="1"/>
        <v>0</v>
      </c>
      <c r="N92" t="str">
        <f>IFERROR(INDEX(Wastewater!$C$4:$C$62,MATCH('PR24 - Wastewater (CWW3)'!C92,Wastewater!$A$4:$A$62,0)), "")</f>
        <v>Storage schemes to reduce spill frequency at CSOs, storm tanks, etc (wastewater)</v>
      </c>
    </row>
    <row r="93" spans="1:14">
      <c r="A93" t="s">
        <v>270</v>
      </c>
      <c r="B93" t="s">
        <v>1183</v>
      </c>
      <c r="C93" t="s">
        <v>1184</v>
      </c>
      <c r="D93" t="s">
        <v>300</v>
      </c>
      <c r="E93" t="s">
        <v>933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8">
        <f t="shared" si="1"/>
        <v>0</v>
      </c>
      <c r="N93" t="str">
        <f>IFERROR(INDEX(Wastewater!$C$4:$C$62,MATCH('PR24 - Wastewater (CWW3)'!C93,Wastewater!$A$4:$A$62,0)), "")</f>
        <v>Storage schemes to reduce spill frequency at CSOs, storm tanks, etc (wastewater)</v>
      </c>
    </row>
    <row r="94" spans="1:14">
      <c r="A94" t="s">
        <v>270</v>
      </c>
      <c r="B94" t="s">
        <v>1185</v>
      </c>
      <c r="C94" t="s">
        <v>1186</v>
      </c>
      <c r="D94" t="s">
        <v>300</v>
      </c>
      <c r="E94" t="s">
        <v>933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8">
        <f t="shared" si="1"/>
        <v>0</v>
      </c>
      <c r="N94" t="str">
        <f>IFERROR(INDEX(Wastewater!$C$4:$C$62,MATCH('PR24 - Wastewater (CWW3)'!C94,Wastewater!$A$4:$A$62,0)), "")</f>
        <v>Storage schemes to reduce spill frequency at CSOs, storm tanks, etc (wastewater)</v>
      </c>
    </row>
    <row r="95" spans="1:14">
      <c r="A95" t="s">
        <v>270</v>
      </c>
      <c r="B95" t="s">
        <v>1187</v>
      </c>
      <c r="C95" t="s">
        <v>1188</v>
      </c>
      <c r="D95" t="s">
        <v>300</v>
      </c>
      <c r="E95" t="s">
        <v>933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8">
        <f t="shared" si="1"/>
        <v>0</v>
      </c>
      <c r="N95" t="str">
        <f>IFERROR(INDEX(Wastewater!$C$4:$C$62,MATCH('PR24 - Wastewater (CWW3)'!C95,Wastewater!$A$4:$A$62,0)), "")</f>
        <v>Storage schemes to reduce spill frequency at CSOs, storm tanks, etc (wastewater)</v>
      </c>
    </row>
    <row r="96" spans="1:14">
      <c r="A96" t="s">
        <v>270</v>
      </c>
      <c r="B96" t="s">
        <v>1189</v>
      </c>
      <c r="C96" t="s">
        <v>1190</v>
      </c>
      <c r="D96" t="s">
        <v>300</v>
      </c>
      <c r="E96" t="s">
        <v>933</v>
      </c>
      <c r="F96" s="4">
        <v>0</v>
      </c>
      <c r="G96" s="4">
        <v>0</v>
      </c>
      <c r="H96" s="4">
        <v>1.667</v>
      </c>
      <c r="I96" s="4">
        <v>3.226</v>
      </c>
      <c r="J96" s="4">
        <v>4.7210000000000001</v>
      </c>
      <c r="K96" s="4">
        <v>3.9460000000000002</v>
      </c>
      <c r="L96" s="4">
        <v>2.5529999999999999</v>
      </c>
      <c r="M96" s="8">
        <f t="shared" si="1"/>
        <v>0</v>
      </c>
      <c r="N96" t="str">
        <f>IFERROR(INDEX(Wastewater!$C$4:$C$62,MATCH('PR24 - Wastewater (CWW3)'!C96,Wastewater!$A$4:$A$62,0)), "")</f>
        <v>Storage schemes to reduce spill frequency at CSOs, storm tanks, etc (wastewater)</v>
      </c>
    </row>
    <row r="97" spans="1:14">
      <c r="A97" t="s">
        <v>270</v>
      </c>
      <c r="B97" t="s">
        <v>1191</v>
      </c>
      <c r="C97" t="s">
        <v>1192</v>
      </c>
      <c r="D97" t="s">
        <v>300</v>
      </c>
      <c r="E97" t="s">
        <v>933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8">
        <f t="shared" si="1"/>
        <v>0</v>
      </c>
      <c r="N97" t="str">
        <f>IFERROR(INDEX(Wastewater!$C$4:$C$62,MATCH('PR24 - Wastewater (CWW3)'!C97,Wastewater!$A$4:$A$62,0)), "")</f>
        <v>Chemical removals schemes (wastewater)</v>
      </c>
    </row>
    <row r="98" spans="1:14">
      <c r="A98" t="s">
        <v>270</v>
      </c>
      <c r="B98" t="s">
        <v>1193</v>
      </c>
      <c r="C98" t="s">
        <v>1194</v>
      </c>
      <c r="D98" t="s">
        <v>300</v>
      </c>
      <c r="E98" t="s">
        <v>933</v>
      </c>
      <c r="F98" s="4">
        <v>0.42350450513347032</v>
      </c>
      <c r="G98" s="4">
        <v>0.33</v>
      </c>
      <c r="H98" s="4">
        <v>1.544</v>
      </c>
      <c r="I98" s="4">
        <v>1.5049999999999999</v>
      </c>
      <c r="J98" s="4">
        <v>0</v>
      </c>
      <c r="K98" s="4">
        <v>0</v>
      </c>
      <c r="L98" s="4">
        <v>0</v>
      </c>
      <c r="M98" s="8">
        <f t="shared" si="1"/>
        <v>0.33</v>
      </c>
      <c r="N98" t="str">
        <f>IFERROR(INDEX(Wastewater!$C$4:$C$62,MATCH('PR24 - Wastewater (CWW3)'!C98,Wastewater!$A$4:$A$62,0)), "")</f>
        <v>Chemicals monitoring/ investigations/ options appraisals (wastewater)</v>
      </c>
    </row>
    <row r="99" spans="1:14">
      <c r="A99" t="s">
        <v>270</v>
      </c>
      <c r="B99" t="s">
        <v>1195</v>
      </c>
      <c r="C99" t="s">
        <v>1196</v>
      </c>
      <c r="D99" t="s">
        <v>300</v>
      </c>
      <c r="E99" t="s">
        <v>933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8">
        <f t="shared" si="1"/>
        <v>0</v>
      </c>
      <c r="N99" t="str">
        <f>IFERROR(INDEX(Wastewater!$C$4:$C$62,MATCH('PR24 - Wastewater (CWW3)'!C99,Wastewater!$A$4:$A$62,0)), "")</f>
        <v>Nitrogen removal (wastewater)</v>
      </c>
    </row>
    <row r="100" spans="1:14">
      <c r="A100" t="s">
        <v>270</v>
      </c>
      <c r="B100" t="s">
        <v>1197</v>
      </c>
      <c r="C100" t="s">
        <v>1198</v>
      </c>
      <c r="D100" t="s">
        <v>300</v>
      </c>
      <c r="E100" t="s">
        <v>933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8">
        <f t="shared" si="1"/>
        <v>0</v>
      </c>
      <c r="N100" t="str">
        <f>IFERROR(INDEX(Wastewater!$C$4:$C$62,MATCH('PR24 - Wastewater (CWW3)'!C100,Wastewater!$A$4:$A$62,0)), "")</f>
        <v>Nitrogen removal (wastewater)</v>
      </c>
    </row>
    <row r="101" spans="1:14">
      <c r="A101" t="s">
        <v>270</v>
      </c>
      <c r="B101" t="s">
        <v>1199</v>
      </c>
      <c r="C101" t="s">
        <v>1200</v>
      </c>
      <c r="D101" t="s">
        <v>300</v>
      </c>
      <c r="E101" t="s">
        <v>933</v>
      </c>
      <c r="F101" s="4">
        <v>0</v>
      </c>
      <c r="G101" s="4">
        <v>0</v>
      </c>
      <c r="H101" s="4">
        <v>0.125</v>
      </c>
      <c r="I101" s="4">
        <v>0.122</v>
      </c>
      <c r="J101" s="4">
        <v>0</v>
      </c>
      <c r="K101" s="4">
        <v>0</v>
      </c>
      <c r="L101" s="4">
        <v>0</v>
      </c>
      <c r="M101" s="8">
        <f t="shared" si="1"/>
        <v>0</v>
      </c>
      <c r="N101" t="str">
        <f>IFERROR(INDEX(Wastewater!$C$4:$C$62,MATCH('PR24 - Wastewater (CWW3)'!C101,Wastewater!$A$4:$A$62,0)), "")</f>
        <v>Nitrogen removal (wastewater)</v>
      </c>
    </row>
    <row r="102" spans="1:14">
      <c r="A102" t="s">
        <v>270</v>
      </c>
      <c r="B102" t="s">
        <v>1201</v>
      </c>
      <c r="C102" t="s">
        <v>1202</v>
      </c>
      <c r="D102" t="s">
        <v>300</v>
      </c>
      <c r="E102" t="s">
        <v>933</v>
      </c>
      <c r="F102" s="4">
        <v>41.130086985626278</v>
      </c>
      <c r="G102" s="4">
        <v>44.499000000000002</v>
      </c>
      <c r="H102" s="4">
        <v>16.315999999999999</v>
      </c>
      <c r="I102" s="4">
        <v>34.29</v>
      </c>
      <c r="J102" s="4">
        <v>31.893000000000001</v>
      </c>
      <c r="K102" s="4">
        <v>35.438000000000002</v>
      </c>
      <c r="L102" s="4">
        <v>23.867000000000001</v>
      </c>
      <c r="M102" s="8">
        <f t="shared" si="1"/>
        <v>44.499000000000002</v>
      </c>
      <c r="N102" t="str">
        <f>IFERROR(INDEX(Wastewater!$C$4:$C$62,MATCH('PR24 - Wastewater (CWW3)'!C102,Wastewater!$A$4:$A$62,0)), "")</f>
        <v>Phosphorus removal (wastewater)</v>
      </c>
    </row>
    <row r="103" spans="1:14">
      <c r="A103" t="s">
        <v>270</v>
      </c>
      <c r="B103" t="s">
        <v>1203</v>
      </c>
      <c r="C103" t="s">
        <v>1204</v>
      </c>
      <c r="D103" t="s">
        <v>300</v>
      </c>
      <c r="E103" t="s">
        <v>933</v>
      </c>
      <c r="F103" s="4">
        <v>0</v>
      </c>
      <c r="G103" s="4">
        <v>0</v>
      </c>
      <c r="H103" s="4">
        <v>1.1910000000000001</v>
      </c>
      <c r="I103" s="4">
        <v>2.5209999999999999</v>
      </c>
      <c r="J103" s="4">
        <v>2.1219999999999999</v>
      </c>
      <c r="K103" s="4">
        <v>2.012</v>
      </c>
      <c r="L103" s="4">
        <v>1.363</v>
      </c>
      <c r="M103" s="8">
        <f t="shared" si="1"/>
        <v>0</v>
      </c>
      <c r="N103" t="str">
        <f>IFERROR(INDEX(Wastewater!$C$4:$C$62,MATCH('PR24 - Wastewater (CWW3)'!C103,Wastewater!$A$4:$A$62,0)), "")</f>
        <v>Phosphorus removal (wastewater)</v>
      </c>
    </row>
    <row r="104" spans="1:14">
      <c r="A104" t="s">
        <v>270</v>
      </c>
      <c r="B104" t="s">
        <v>1205</v>
      </c>
      <c r="C104" t="s">
        <v>1206</v>
      </c>
      <c r="D104" t="s">
        <v>300</v>
      </c>
      <c r="E104" t="s">
        <v>933</v>
      </c>
      <c r="F104" s="4">
        <v>0</v>
      </c>
      <c r="G104" s="4">
        <v>0</v>
      </c>
      <c r="H104" s="4">
        <v>0</v>
      </c>
      <c r="I104" s="4">
        <v>0</v>
      </c>
      <c r="J104" s="4">
        <v>3.74</v>
      </c>
      <c r="K104" s="4">
        <v>9.6030000000000015</v>
      </c>
      <c r="L104" s="4">
        <v>6.4039999999999999</v>
      </c>
      <c r="M104" s="8">
        <f t="shared" si="1"/>
        <v>0</v>
      </c>
      <c r="N104" t="str">
        <f>IFERROR(INDEX(Wastewater!$C$4:$C$62,MATCH('PR24 - Wastewater (CWW3)'!C104,Wastewater!$A$4:$A$62,0)), "")</f>
        <v>Phosphorus removal (wastewater)</v>
      </c>
    </row>
    <row r="105" spans="1:14">
      <c r="A105" t="s">
        <v>270</v>
      </c>
      <c r="B105" t="s">
        <v>1207</v>
      </c>
      <c r="C105" t="s">
        <v>1208</v>
      </c>
      <c r="D105" t="s">
        <v>300</v>
      </c>
      <c r="E105" t="s">
        <v>933</v>
      </c>
      <c r="F105" s="4">
        <v>4.6841303655030799</v>
      </c>
      <c r="G105" s="4">
        <v>21.088999999999999</v>
      </c>
      <c r="H105" s="4">
        <v>35.896999999999998</v>
      </c>
      <c r="I105" s="4">
        <v>43.497999999999998</v>
      </c>
      <c r="J105" s="4">
        <v>18.713999999999999</v>
      </c>
      <c r="K105" s="4">
        <v>11.204000000000001</v>
      </c>
      <c r="L105" s="4">
        <v>9.5670000000000002</v>
      </c>
      <c r="M105" s="8">
        <f t="shared" si="1"/>
        <v>21.088999999999999</v>
      </c>
      <c r="N105" t="str">
        <f>IFERROR(INDEX(Wastewater!$C$4:$C$62,MATCH('PR24 - Wastewater (CWW3)'!C105,Wastewater!$A$4:$A$62,0)), "")</f>
        <v>Reduction of sanitary parameters (wastewater)</v>
      </c>
    </row>
    <row r="106" spans="1:14">
      <c r="A106" t="s">
        <v>270</v>
      </c>
      <c r="B106" t="s">
        <v>1209</v>
      </c>
      <c r="C106" t="s">
        <v>1210</v>
      </c>
      <c r="D106" t="s">
        <v>300</v>
      </c>
      <c r="E106" t="s">
        <v>933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8">
        <f t="shared" si="1"/>
        <v>0</v>
      </c>
      <c r="N106" t="str">
        <f>IFERROR(INDEX(Wastewater!$C$4:$C$62,MATCH('PR24 - Wastewater (CWW3)'!C106,Wastewater!$A$4:$A$62,0)), "")</f>
        <v>Chemical removals schemes (wastewater)</v>
      </c>
    </row>
    <row r="107" spans="1:14">
      <c r="A107" t="s">
        <v>270</v>
      </c>
      <c r="B107" t="s">
        <v>1211</v>
      </c>
      <c r="C107" t="s">
        <v>1212</v>
      </c>
      <c r="D107" t="s">
        <v>300</v>
      </c>
      <c r="E107" t="s">
        <v>933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8">
        <f t="shared" si="1"/>
        <v>0</v>
      </c>
      <c r="N107" t="str">
        <f>IFERROR(INDEX(Wastewater!$C$4:$C$62,MATCH('PR24 - Wastewater (CWW3)'!C107,Wastewater!$A$4:$A$62,0)), "")</f>
        <v>Phosphorus removal (wastewater)</v>
      </c>
    </row>
    <row r="108" spans="1:14">
      <c r="A108" t="s">
        <v>270</v>
      </c>
      <c r="B108" t="s">
        <v>1213</v>
      </c>
      <c r="C108" t="s">
        <v>1214</v>
      </c>
      <c r="D108" t="s">
        <v>300</v>
      </c>
      <c r="E108" t="s">
        <v>933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8">
        <f t="shared" si="1"/>
        <v>0</v>
      </c>
      <c r="N108" t="str">
        <f>IFERROR(INDEX(Wastewater!$C$4:$C$62,MATCH('PR24 - Wastewater (CWW3)'!C108,Wastewater!$A$4:$A$62,0)), "")</f>
        <v>Phosphorus removal (wastewater)</v>
      </c>
    </row>
    <row r="109" spans="1:14">
      <c r="A109" t="s">
        <v>270</v>
      </c>
      <c r="B109" t="s">
        <v>1215</v>
      </c>
      <c r="C109" t="s">
        <v>1216</v>
      </c>
      <c r="D109" t="s">
        <v>300</v>
      </c>
      <c r="E109" t="s">
        <v>933</v>
      </c>
      <c r="F109" s="4">
        <v>5.9688554414784392E-2</v>
      </c>
      <c r="G109" s="4">
        <v>0.215</v>
      </c>
      <c r="H109" s="4">
        <v>4.0659999999999998</v>
      </c>
      <c r="I109" s="4">
        <v>15.845000000000001</v>
      </c>
      <c r="J109" s="4">
        <v>35.131999999999998</v>
      </c>
      <c r="K109" s="4">
        <v>27.492000000000001</v>
      </c>
      <c r="L109" s="4">
        <v>3.4449999999999998</v>
      </c>
      <c r="M109" s="8">
        <f t="shared" si="1"/>
        <v>0.215</v>
      </c>
      <c r="N109" t="str">
        <f>IFERROR(INDEX(Wastewater!$C$4:$C$62,MATCH('PR24 - Wastewater (CWW3)'!C109,Wastewater!$A$4:$A$62,0)), "")</f>
        <v>Conservation drivers (wastewater)</v>
      </c>
    </row>
    <row r="110" spans="1:14">
      <c r="A110" t="s">
        <v>270</v>
      </c>
      <c r="B110" t="s">
        <v>1217</v>
      </c>
      <c r="C110" t="s">
        <v>1218</v>
      </c>
      <c r="D110" t="s">
        <v>300</v>
      </c>
      <c r="E110" t="s">
        <v>933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8">
        <f t="shared" si="1"/>
        <v>0</v>
      </c>
      <c r="N110" t="str">
        <f>IFERROR(INDEX(Wastewater!$C$4:$C$62,MATCH('PR24 - Wastewater (CWW3)'!C110,Wastewater!$A$4:$A$62,0)), "")</f>
        <v>UV disinfection (or similar) (wastewater)</v>
      </c>
    </row>
    <row r="111" spans="1:14">
      <c r="A111" t="s">
        <v>270</v>
      </c>
      <c r="B111" t="s">
        <v>1219</v>
      </c>
      <c r="C111" t="s">
        <v>1220</v>
      </c>
      <c r="D111" t="s">
        <v>300</v>
      </c>
      <c r="E111" t="s">
        <v>933</v>
      </c>
      <c r="F111" s="4">
        <v>0</v>
      </c>
      <c r="G111" s="4">
        <v>0</v>
      </c>
      <c r="H111" s="4">
        <v>0.26100000000000001</v>
      </c>
      <c r="I111" s="4">
        <v>0.25800000000000001</v>
      </c>
      <c r="J111" s="4">
        <v>0.25</v>
      </c>
      <c r="K111" s="4">
        <v>-2E-3</v>
      </c>
      <c r="L111" s="4">
        <v>-2E-3</v>
      </c>
      <c r="M111" s="8">
        <f t="shared" si="1"/>
        <v>0</v>
      </c>
      <c r="N111" t="str">
        <f>IFERROR(INDEX(Wastewater!$C$4:$C$62,MATCH('PR24 - Wastewater (CWW3)'!C111,Wastewater!$A$4:$A$62,0)), "")</f>
        <v>N/A</v>
      </c>
    </row>
    <row r="112" spans="1:14">
      <c r="A112" t="s">
        <v>270</v>
      </c>
      <c r="B112" t="s">
        <v>1221</v>
      </c>
      <c r="C112" t="s">
        <v>1222</v>
      </c>
      <c r="D112" t="s">
        <v>300</v>
      </c>
      <c r="E112" t="s">
        <v>933</v>
      </c>
      <c r="F112" s="4">
        <v>0</v>
      </c>
      <c r="G112" s="4">
        <v>0</v>
      </c>
      <c r="H112" s="4">
        <v>1.056</v>
      </c>
      <c r="I112" s="4">
        <v>1.1160000000000001</v>
      </c>
      <c r="J112" s="4">
        <v>1.085</v>
      </c>
      <c r="K112" s="4">
        <v>1.022</v>
      </c>
      <c r="L112" s="4">
        <v>1.0649999999999999</v>
      </c>
      <c r="M112" s="8">
        <f t="shared" si="1"/>
        <v>0</v>
      </c>
      <c r="N112" t="str">
        <f>IFERROR(INDEX(Wastewater!$C$4:$C$62,MATCH('PR24 - Wastewater (CWW3)'!C112,Wastewater!$A$4:$A$62,0)), "")</f>
        <v>N/A</v>
      </c>
    </row>
    <row r="113" spans="1:14">
      <c r="A113" t="s">
        <v>270</v>
      </c>
      <c r="B113" t="s">
        <v>1223</v>
      </c>
      <c r="C113" t="s">
        <v>1224</v>
      </c>
      <c r="D113" t="s">
        <v>300</v>
      </c>
      <c r="E113" t="s">
        <v>933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8">
        <f t="shared" si="1"/>
        <v>0</v>
      </c>
      <c r="N113" t="str">
        <f>IFERROR(INDEX(Wastewater!$C$4:$C$62,MATCH('PR24 - Wastewater (CWW3)'!C113,Wastewater!$A$4:$A$62,0)), "")</f>
        <v>N/A</v>
      </c>
    </row>
    <row r="114" spans="1:14">
      <c r="A114" t="s">
        <v>270</v>
      </c>
      <c r="B114" t="s">
        <v>1225</v>
      </c>
      <c r="C114" t="s">
        <v>1226</v>
      </c>
      <c r="D114" t="s">
        <v>300</v>
      </c>
      <c r="E114" t="s">
        <v>933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8">
        <f t="shared" si="1"/>
        <v>0</v>
      </c>
      <c r="N114" t="str">
        <f>IFERROR(INDEX(Wastewater!$C$4:$C$62,MATCH('PR24 - Wastewater (CWW3)'!C114,Wastewater!$A$4:$A$62,0)), "")</f>
        <v>Conservation drivers (wastewater)</v>
      </c>
    </row>
    <row r="115" spans="1:14">
      <c r="A115" t="s">
        <v>270</v>
      </c>
      <c r="B115" t="s">
        <v>1227</v>
      </c>
      <c r="C115" t="s">
        <v>1228</v>
      </c>
      <c r="D115" t="s">
        <v>300</v>
      </c>
      <c r="E115" t="s">
        <v>933</v>
      </c>
      <c r="F115" s="4">
        <v>7.5539181642710487</v>
      </c>
      <c r="G115" s="4">
        <v>6.9820000000000002</v>
      </c>
      <c r="H115" s="4">
        <v>1.169</v>
      </c>
      <c r="I115" s="4">
        <v>1.1399999999999999</v>
      </c>
      <c r="J115" s="4">
        <v>0</v>
      </c>
      <c r="K115" s="4">
        <v>0</v>
      </c>
      <c r="L115" s="4">
        <v>0</v>
      </c>
      <c r="M115" s="8">
        <f t="shared" si="1"/>
        <v>6.9820000000000002</v>
      </c>
      <c r="N115" t="str">
        <f>IFERROR(INDEX(Wastewater!$C$4:$C$62,MATCH('PR24 - Wastewater (CWW3)'!C115,Wastewater!$A$4:$A$62,0)), "")</f>
        <v>Ignore as captured under 'Investigations total'</v>
      </c>
    </row>
    <row r="116" spans="1:14">
      <c r="A116" t="s">
        <v>270</v>
      </c>
      <c r="B116" t="s">
        <v>1229</v>
      </c>
      <c r="C116" t="s">
        <v>1230</v>
      </c>
      <c r="D116" t="s">
        <v>300</v>
      </c>
      <c r="E116" t="s">
        <v>933</v>
      </c>
      <c r="F116" s="4">
        <v>0</v>
      </c>
      <c r="G116" s="4">
        <v>0</v>
      </c>
      <c r="H116" s="4">
        <v>7.01</v>
      </c>
      <c r="I116" s="4">
        <v>12.83</v>
      </c>
      <c r="J116" s="4">
        <v>6.1540000000000008</v>
      </c>
      <c r="K116" s="4">
        <v>3.5819999999999999</v>
      </c>
      <c r="L116" s="4">
        <v>2.4809999999999999</v>
      </c>
      <c r="M116" s="8">
        <f t="shared" si="1"/>
        <v>0</v>
      </c>
      <c r="N116" t="str">
        <f>IFERROR(INDEX(Wastewater!$C$4:$C$62,MATCH('PR24 - Wastewater (CWW3)'!C116,Wastewater!$A$4:$A$62,0)), "")</f>
        <v>Ignore as captured under 'Investigations total'</v>
      </c>
    </row>
    <row r="117" spans="1:14">
      <c r="A117" t="s">
        <v>270</v>
      </c>
      <c r="B117" t="s">
        <v>1231</v>
      </c>
      <c r="C117" t="s">
        <v>1232</v>
      </c>
      <c r="D117" t="s">
        <v>300</v>
      </c>
      <c r="E117" t="s">
        <v>933</v>
      </c>
      <c r="F117" s="4">
        <v>0</v>
      </c>
      <c r="G117" s="4">
        <v>0</v>
      </c>
      <c r="H117" s="4">
        <v>1.9</v>
      </c>
      <c r="I117" s="4">
        <v>1.8640000000000001</v>
      </c>
      <c r="J117" s="4">
        <v>0</v>
      </c>
      <c r="K117" s="4">
        <v>0</v>
      </c>
      <c r="L117" s="4">
        <v>0</v>
      </c>
      <c r="M117" s="8">
        <f t="shared" si="1"/>
        <v>0</v>
      </c>
      <c r="N117" t="str">
        <f>IFERROR(INDEX(Wastewater!$C$4:$C$62,MATCH('PR24 - Wastewater (CWW3)'!C117,Wastewater!$A$4:$A$62,0)), "")</f>
        <v>Ignore as captured under 'Investigations total'</v>
      </c>
    </row>
    <row r="118" spans="1:14">
      <c r="A118" t="s">
        <v>270</v>
      </c>
      <c r="B118" t="s">
        <v>1233</v>
      </c>
      <c r="C118" t="s">
        <v>1234</v>
      </c>
      <c r="D118" t="s">
        <v>300</v>
      </c>
      <c r="E118" t="s">
        <v>933</v>
      </c>
      <c r="F118" s="4">
        <v>7.5539181642710487</v>
      </c>
      <c r="G118" s="4">
        <v>6.9820000000000002</v>
      </c>
      <c r="H118" s="4">
        <v>10.079000000000001</v>
      </c>
      <c r="I118" s="4">
        <v>15.834</v>
      </c>
      <c r="J118" s="4">
        <v>6.1540000000000008</v>
      </c>
      <c r="K118" s="4">
        <v>3.5819999999999999</v>
      </c>
      <c r="L118" s="4">
        <v>2.4809999999999999</v>
      </c>
      <c r="M118" s="8">
        <f t="shared" si="1"/>
        <v>6.9820000000000002</v>
      </c>
      <c r="N118" t="str">
        <f>IFERROR(INDEX(Wastewater!$C$4:$C$62,MATCH('PR24 - Wastewater (CWW3)'!C118,Wastewater!$A$4:$A$62,0)), "")</f>
        <v>Investigations (wastewater)</v>
      </c>
    </row>
    <row r="119" spans="1:14">
      <c r="A119" t="s">
        <v>270</v>
      </c>
      <c r="B119" t="s">
        <v>1235</v>
      </c>
      <c r="C119" t="s">
        <v>1236</v>
      </c>
      <c r="D119" t="s">
        <v>300</v>
      </c>
      <c r="E119" t="s">
        <v>933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8">
        <f t="shared" si="1"/>
        <v>0</v>
      </c>
      <c r="N119">
        <f>IFERROR(INDEX(Wastewater!$C$4:$C$62,MATCH('PR24 - Wastewater (CWW3)'!C119,Wastewater!$A$4:$A$62,0)), "")</f>
        <v>0</v>
      </c>
    </row>
    <row r="120" spans="1:14">
      <c r="A120" t="s">
        <v>270</v>
      </c>
      <c r="B120" t="s">
        <v>1237</v>
      </c>
      <c r="C120" t="s">
        <v>1238</v>
      </c>
      <c r="D120" t="s">
        <v>300</v>
      </c>
      <c r="E120" t="s">
        <v>933</v>
      </c>
      <c r="F120" s="4">
        <v>0</v>
      </c>
      <c r="G120" s="4">
        <v>0</v>
      </c>
      <c r="H120" s="4">
        <v>1.0660000000000001</v>
      </c>
      <c r="I120" s="4">
        <v>1.0369999999999999</v>
      </c>
      <c r="J120" s="4">
        <v>1.0189999999999999</v>
      </c>
      <c r="K120" s="4">
        <v>1.03</v>
      </c>
      <c r="L120" s="4">
        <v>1.0740000000000001</v>
      </c>
      <c r="M120" s="8">
        <f t="shared" si="1"/>
        <v>0</v>
      </c>
      <c r="N120" t="str">
        <f>IFERROR(INDEX(Wastewater!$C$4:$C$62,MATCH('PR24 - Wastewater (CWW3)'!C120,Wastewater!$A$4:$A$62,0)), "")</f>
        <v>Conservation drivers (wastewater)</v>
      </c>
    </row>
    <row r="121" spans="1:14">
      <c r="A121" t="s">
        <v>270</v>
      </c>
      <c r="B121" t="s">
        <v>1239</v>
      </c>
      <c r="C121" t="s">
        <v>1240</v>
      </c>
      <c r="D121" t="s">
        <v>300</v>
      </c>
      <c r="E121" t="s">
        <v>933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8">
        <f t="shared" si="1"/>
        <v>0</v>
      </c>
      <c r="N121" t="str">
        <f>IFERROR(INDEX(Wastewater!$C$4:$C$62,MATCH('PR24 - Wastewater (CWW3)'!C121,Wastewater!$A$4:$A$62,0)), "")</f>
        <v>Conservation drivers (wastewater)</v>
      </c>
    </row>
    <row r="122" spans="1:14">
      <c r="A122" t="s">
        <v>270</v>
      </c>
      <c r="B122" t="s">
        <v>1241</v>
      </c>
      <c r="C122" t="s">
        <v>1242</v>
      </c>
      <c r="D122" t="s">
        <v>300</v>
      </c>
      <c r="E122" t="s">
        <v>933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8">
        <f t="shared" si="1"/>
        <v>0</v>
      </c>
      <c r="N122" t="str">
        <f>IFERROR(INDEX(Wastewater!$C$4:$C$62,MATCH('PR24 - Wastewater (CWW3)'!C122,Wastewater!$A$4:$A$62,0)), "")</f>
        <v>Conservation drivers (wastewater)</v>
      </c>
    </row>
    <row r="123" spans="1:14">
      <c r="A123" t="s">
        <v>270</v>
      </c>
      <c r="B123" t="s">
        <v>1243</v>
      </c>
      <c r="C123" t="s">
        <v>1244</v>
      </c>
      <c r="D123" t="s">
        <v>300</v>
      </c>
      <c r="E123" t="s">
        <v>933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8">
        <f t="shared" si="1"/>
        <v>0</v>
      </c>
      <c r="N123" t="str">
        <f>IFERROR(INDEX(Wastewater!$C$4:$C$62,MATCH('PR24 - Wastewater (CWW3)'!C123,Wastewater!$A$4:$A$62,0)), "")</f>
        <v>N/A</v>
      </c>
    </row>
    <row r="124" spans="1:14">
      <c r="A124" t="s">
        <v>270</v>
      </c>
      <c r="B124" t="s">
        <v>1245</v>
      </c>
      <c r="C124" t="s">
        <v>1246</v>
      </c>
      <c r="D124" t="s">
        <v>300</v>
      </c>
      <c r="E124" t="s">
        <v>933</v>
      </c>
      <c r="F124" s="4">
        <v>71.442398254620116</v>
      </c>
      <c r="G124" s="4">
        <v>129.98100000000002</v>
      </c>
      <c r="H124" s="4">
        <v>190.99299999999999</v>
      </c>
      <c r="I124" s="4">
        <v>311.858</v>
      </c>
      <c r="J124" s="4">
        <v>349.75400000000002</v>
      </c>
      <c r="K124" s="4">
        <v>301.50700000000001</v>
      </c>
      <c r="L124" s="4">
        <v>179.60300000000001</v>
      </c>
      <c r="M124" s="8">
        <f t="shared" si="1"/>
        <v>129.98100000000002</v>
      </c>
      <c r="N124" t="str">
        <f>IFERROR(INDEX(Wastewater!$C$4:$C$62,MATCH('PR24 - Wastewater (CWW3)'!C124,Wastewater!$A$4:$A$62,0)), "")</f>
        <v/>
      </c>
    </row>
    <row r="125" spans="1:14">
      <c r="A125" t="s">
        <v>270</v>
      </c>
      <c r="B125" t="s">
        <v>1247</v>
      </c>
      <c r="C125" t="s">
        <v>1248</v>
      </c>
      <c r="D125" t="s">
        <v>300</v>
      </c>
      <c r="E125" t="s">
        <v>933</v>
      </c>
      <c r="F125" s="4">
        <v>0</v>
      </c>
      <c r="G125" s="4">
        <v>0</v>
      </c>
      <c r="H125" s="4">
        <v>2.383</v>
      </c>
      <c r="I125" s="4">
        <v>4.6630000000000003</v>
      </c>
      <c r="J125" s="4">
        <v>6.9339999999999993</v>
      </c>
      <c r="K125" s="4">
        <v>6.2069999999999999</v>
      </c>
      <c r="L125" s="4">
        <v>4.4740000000000002</v>
      </c>
      <c r="M125" s="8">
        <f t="shared" si="1"/>
        <v>0</v>
      </c>
      <c r="N125" t="str">
        <f>IFERROR(INDEX(Wastewater!$C$4:$C$62,MATCH('PR24 - Wastewater (CWW3)'!C125,Wastewater!$A$4:$A$62,0)), "")</f>
        <v>Sludge enhancement (quality) (wastewater)</v>
      </c>
    </row>
    <row r="126" spans="1:14">
      <c r="A126" t="s">
        <v>270</v>
      </c>
      <c r="B126" t="s">
        <v>1249</v>
      </c>
      <c r="C126" t="s">
        <v>1250</v>
      </c>
      <c r="D126" t="s">
        <v>300</v>
      </c>
      <c r="E126" t="s">
        <v>933</v>
      </c>
      <c r="F126" s="4">
        <v>0</v>
      </c>
      <c r="G126" s="4">
        <v>0</v>
      </c>
      <c r="H126" s="4">
        <v>2.0009999999999999</v>
      </c>
      <c r="I126" s="4">
        <v>3.915</v>
      </c>
      <c r="J126" s="4">
        <v>5.8199999999999994</v>
      </c>
      <c r="K126" s="4">
        <v>5.2089999999999996</v>
      </c>
      <c r="L126" s="4">
        <v>3.7559999999999998</v>
      </c>
      <c r="M126" s="8">
        <f t="shared" si="1"/>
        <v>0</v>
      </c>
      <c r="N126" t="str">
        <f>IFERROR(INDEX(Wastewater!$C$4:$C$62,MATCH('PR24 - Wastewater (CWW3)'!C126,Wastewater!$A$4:$A$62,0)), "")</f>
        <v>Sludge enhancement (quality) (wastewater)</v>
      </c>
    </row>
    <row r="127" spans="1:14">
      <c r="A127" t="s">
        <v>270</v>
      </c>
      <c r="B127" t="s">
        <v>1251</v>
      </c>
      <c r="C127" t="s">
        <v>1252</v>
      </c>
      <c r="D127" t="s">
        <v>300</v>
      </c>
      <c r="E127" t="s">
        <v>933</v>
      </c>
      <c r="F127" s="4">
        <v>0</v>
      </c>
      <c r="G127" s="4">
        <v>0</v>
      </c>
      <c r="H127" s="4">
        <v>3.3079999999999998</v>
      </c>
      <c r="I127" s="4">
        <v>3.2770000000000001</v>
      </c>
      <c r="J127" s="4">
        <v>3.2930000000000001</v>
      </c>
      <c r="K127" s="4">
        <v>3.3860000000000001</v>
      </c>
      <c r="L127" s="4">
        <v>3.569</v>
      </c>
      <c r="M127" s="8">
        <f t="shared" si="1"/>
        <v>0</v>
      </c>
      <c r="N127" t="str">
        <f>IFERROR(INDEX(Wastewater!$C$4:$C$62,MATCH('PR24 - Wastewater (CWW3)'!C127,Wastewater!$A$4:$A$62,0)), "")</f>
        <v>Sludge enhancement (quality) (wastewater)</v>
      </c>
    </row>
    <row r="128" spans="1:14">
      <c r="A128" t="s">
        <v>270</v>
      </c>
      <c r="B128" t="s">
        <v>1253</v>
      </c>
      <c r="C128" t="s">
        <v>1254</v>
      </c>
      <c r="D128" t="s">
        <v>300</v>
      </c>
      <c r="E128" t="s">
        <v>933</v>
      </c>
      <c r="F128" s="4">
        <v>9.9480924024640663E-2</v>
      </c>
      <c r="G128" s="4">
        <v>0.58699999999999997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8">
        <f t="shared" si="1"/>
        <v>0.58699999999999997</v>
      </c>
      <c r="N128" t="str">
        <f>IFERROR(INDEX(Wastewater!$C$4:$C$62,MATCH('PR24 - Wastewater (CWW3)'!C128,Wastewater!$A$4:$A$62,0)), "")</f>
        <v>Sludge enhancement (quality) (wastewater)</v>
      </c>
    </row>
    <row r="129" spans="1:14">
      <c r="A129" t="s">
        <v>270</v>
      </c>
      <c r="B129" t="s">
        <v>1255</v>
      </c>
      <c r="C129" t="s">
        <v>1256</v>
      </c>
      <c r="D129" t="s">
        <v>300</v>
      </c>
      <c r="E129" t="s">
        <v>933</v>
      </c>
      <c r="F129" s="4">
        <v>0</v>
      </c>
      <c r="G129" s="4">
        <v>0</v>
      </c>
      <c r="H129" s="4">
        <v>1.9330000000000001</v>
      </c>
      <c r="I129" s="4">
        <v>3.7810000000000001</v>
      </c>
      <c r="J129" s="4">
        <v>5.6219999999999999</v>
      </c>
      <c r="K129" s="4">
        <v>5.0310000000000006</v>
      </c>
      <c r="L129" s="4">
        <v>3.6280000000000001</v>
      </c>
      <c r="M129" s="8">
        <f t="shared" si="1"/>
        <v>0</v>
      </c>
      <c r="N129" t="str">
        <f>IFERROR(INDEX(Wastewater!$C$4:$C$62,MATCH('PR24 - Wastewater (CWW3)'!C129,Wastewater!$A$4:$A$62,0)), "")</f>
        <v>Sludge enhancement (quality) (wastewater)</v>
      </c>
    </row>
    <row r="130" spans="1:14">
      <c r="A130" t="s">
        <v>270</v>
      </c>
      <c r="B130" t="s">
        <v>1257</v>
      </c>
      <c r="C130" t="s">
        <v>1258</v>
      </c>
      <c r="D130" t="s">
        <v>300</v>
      </c>
      <c r="E130" t="s">
        <v>933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8">
        <f t="shared" si="1"/>
        <v>0</v>
      </c>
      <c r="N130" t="str">
        <f>IFERROR(INDEX(Wastewater!$C$4:$C$62,MATCH('PR24 - Wastewater (CWW3)'!C130,Wastewater!$A$4:$A$62,0)), "")</f>
        <v>Sludge enhancement (quality) (wastewater)</v>
      </c>
    </row>
    <row r="131" spans="1:14">
      <c r="A131" t="s">
        <v>270</v>
      </c>
      <c r="B131" t="s">
        <v>1259</v>
      </c>
      <c r="C131" t="s">
        <v>1260</v>
      </c>
      <c r="D131" t="s">
        <v>300</v>
      </c>
      <c r="E131" t="s">
        <v>933</v>
      </c>
      <c r="F131" s="4">
        <v>0</v>
      </c>
      <c r="G131" s="4">
        <v>0</v>
      </c>
      <c r="H131" s="4">
        <v>0.38600000000000001</v>
      </c>
      <c r="I131" s="4">
        <v>2.2450000000000001</v>
      </c>
      <c r="J131" s="4">
        <v>9.2270000000000003</v>
      </c>
      <c r="K131" s="4">
        <v>5.9730000000000008</v>
      </c>
      <c r="L131" s="4">
        <v>3.2120000000000002</v>
      </c>
      <c r="M131" s="8">
        <f t="shared" si="1"/>
        <v>0</v>
      </c>
      <c r="N131" t="str">
        <f>IFERROR(INDEX(Wastewater!$C$4:$C$62,MATCH('PR24 - Wastewater (CWW3)'!C131,Wastewater!$A$4:$A$62,0)), "")</f>
        <v>Sludge enhancement (quality) (wastewater)</v>
      </c>
    </row>
    <row r="132" spans="1:14">
      <c r="A132" t="s">
        <v>270</v>
      </c>
      <c r="B132" t="s">
        <v>1261</v>
      </c>
      <c r="C132" t="s">
        <v>1262</v>
      </c>
      <c r="D132" t="s">
        <v>300</v>
      </c>
      <c r="E132" t="s">
        <v>933</v>
      </c>
      <c r="F132" s="4">
        <v>9.9480924024640663E-2</v>
      </c>
      <c r="G132" s="4">
        <v>0.58699999999999997</v>
      </c>
      <c r="H132" s="4">
        <v>10.010999999999999</v>
      </c>
      <c r="I132" s="4">
        <v>17.881</v>
      </c>
      <c r="J132" s="4">
        <v>30.896000000000001</v>
      </c>
      <c r="K132" s="4">
        <v>25.806000000000001</v>
      </c>
      <c r="L132" s="4">
        <v>18.638999999999999</v>
      </c>
      <c r="M132" s="8">
        <f t="shared" si="1"/>
        <v>0.58699999999999997</v>
      </c>
      <c r="N132" t="str">
        <f>IFERROR(INDEX(Wastewater!$C$4:$C$62,MATCH('PR24 - Wastewater (CWW3)'!C132,Wastewater!$A$4:$A$62,0)), "")</f>
        <v/>
      </c>
    </row>
    <row r="133" spans="1:14">
      <c r="A133" t="s">
        <v>270</v>
      </c>
      <c r="B133" t="s">
        <v>1263</v>
      </c>
      <c r="C133" t="s">
        <v>1264</v>
      </c>
      <c r="D133" t="s">
        <v>300</v>
      </c>
      <c r="E133" t="s">
        <v>933</v>
      </c>
      <c r="F133" s="4">
        <v>4.5554812731006162</v>
      </c>
      <c r="G133" s="4">
        <v>9.5229999999999997</v>
      </c>
      <c r="H133" s="4">
        <v>10.654</v>
      </c>
      <c r="I133" s="4">
        <v>11.468</v>
      </c>
      <c r="J133" s="4">
        <v>20.271000000000001</v>
      </c>
      <c r="K133" s="4">
        <v>18.067</v>
      </c>
      <c r="L133" s="4">
        <v>12.224</v>
      </c>
      <c r="M133" s="8">
        <f t="shared" si="1"/>
        <v>9.5229999999999997</v>
      </c>
      <c r="N133" t="str">
        <f>IFERROR(INDEX(Wastewater!$C$4:$C$62,MATCH('PR24 - Wastewater (CWW3)'!C133,Wastewater!$A$4:$A$62,0)), "")</f>
        <v>Growth at sewage treatment works (excluding sludge treatment) (wastewater)</v>
      </c>
    </row>
    <row r="134" spans="1:14">
      <c r="A134" t="s">
        <v>270</v>
      </c>
      <c r="B134" t="s">
        <v>1265</v>
      </c>
      <c r="C134" t="s">
        <v>1266</v>
      </c>
      <c r="D134" t="s">
        <v>300</v>
      </c>
      <c r="E134" t="s">
        <v>933</v>
      </c>
      <c r="F134" s="4">
        <v>10.81310272279261</v>
      </c>
      <c r="G134" s="4">
        <v>4.2059999999999995</v>
      </c>
      <c r="H134" s="4">
        <v>7</v>
      </c>
      <c r="I134" s="4">
        <v>7.0590000000000002</v>
      </c>
      <c r="J134" s="4">
        <v>6.968</v>
      </c>
      <c r="K134" s="4">
        <v>7.1</v>
      </c>
      <c r="L134" s="4">
        <v>7.7149999999999999</v>
      </c>
      <c r="M134" s="8">
        <f t="shared" si="1"/>
        <v>4.2059999999999995</v>
      </c>
      <c r="N134" t="str">
        <f>IFERROR(INDEX(Wastewater!$C$4:$C$62,MATCH('PR24 - Wastewater (CWW3)'!C134,Wastewater!$A$4:$A$62,0)), "")</f>
        <v>Reduce flooding risk for properties (wastewater)</v>
      </c>
    </row>
    <row r="135" spans="1:14">
      <c r="A135" t="s">
        <v>270</v>
      </c>
      <c r="B135" t="s">
        <v>1267</v>
      </c>
      <c r="C135" t="s">
        <v>1268</v>
      </c>
      <c r="D135" t="s">
        <v>300</v>
      </c>
      <c r="E135" t="s">
        <v>933</v>
      </c>
      <c r="F135" s="4">
        <v>0.45382250102669403</v>
      </c>
      <c r="G135" s="4">
        <v>0.89900000000000002</v>
      </c>
      <c r="H135" s="4">
        <v>3.2629999999999999</v>
      </c>
      <c r="I135" s="4">
        <v>3.8780000000000001</v>
      </c>
      <c r="J135" s="4">
        <v>1.837</v>
      </c>
      <c r="K135" s="4">
        <v>1.1599999999999999</v>
      </c>
      <c r="L135" s="4">
        <v>0.67799999999999994</v>
      </c>
      <c r="M135" s="8">
        <f t="shared" si="1"/>
        <v>0.89900000000000002</v>
      </c>
      <c r="N135" t="str">
        <f>IFERROR(INDEX(Wastewater!$C$4:$C$62,MATCH('PR24 - Wastewater (CWW3)'!C135,Wastewater!$A$4:$A$62,0)), "")</f>
        <v>First time sewerage (wastewater)</v>
      </c>
    </row>
    <row r="136" spans="1:14">
      <c r="A136" t="s">
        <v>270</v>
      </c>
      <c r="B136" t="s">
        <v>1269</v>
      </c>
      <c r="C136" t="s">
        <v>1270</v>
      </c>
      <c r="D136" t="s">
        <v>300</v>
      </c>
      <c r="E136" t="s">
        <v>933</v>
      </c>
      <c r="F136" s="4">
        <v>1.233947437371663</v>
      </c>
      <c r="G136" s="4">
        <v>0.26800000000000002</v>
      </c>
      <c r="H136" s="4">
        <v>2.113</v>
      </c>
      <c r="I136" s="4">
        <v>5.6420000000000003</v>
      </c>
      <c r="J136" s="4">
        <v>9.2670000000000012</v>
      </c>
      <c r="K136" s="4">
        <v>4.8650000000000002</v>
      </c>
      <c r="L136" s="4">
        <v>0.376</v>
      </c>
      <c r="M136" s="8">
        <f t="shared" si="1"/>
        <v>0.26800000000000002</v>
      </c>
      <c r="N136" t="str">
        <f>IFERROR(INDEX(Wastewater!$C$4:$C$62,MATCH('PR24 - Wastewater (CWW3)'!C136,Wastewater!$A$4:$A$62,0)), "")</f>
        <v>Sludge enhancement (growth) (wastewater)</v>
      </c>
    </row>
    <row r="137" spans="1:14">
      <c r="A137" t="s">
        <v>270</v>
      </c>
      <c r="B137" t="s">
        <v>1271</v>
      </c>
      <c r="C137" t="s">
        <v>1272</v>
      </c>
      <c r="D137" t="s">
        <v>300</v>
      </c>
      <c r="E137" t="s">
        <v>933</v>
      </c>
      <c r="F137" s="4">
        <v>0.1970669733059548</v>
      </c>
      <c r="G137" s="4">
        <v>1.7999999999999999E-2</v>
      </c>
      <c r="H137" s="4">
        <v>7.5999999999999998E-2</v>
      </c>
      <c r="I137" s="4">
        <v>2.3260000000000001</v>
      </c>
      <c r="J137" s="4">
        <v>11.054</v>
      </c>
      <c r="K137" s="4">
        <v>8.7330000000000005</v>
      </c>
      <c r="L137" s="4">
        <v>0.18</v>
      </c>
      <c r="M137" s="8">
        <f t="shared" ref="M137:M200" si="2">SUM(G137)</f>
        <v>1.7999999999999999E-2</v>
      </c>
      <c r="N137" t="str">
        <f>IFERROR(INDEX(Wastewater!$C$4:$C$62,MATCH('PR24 - Wastewater (CWW3)'!C137,Wastewater!$A$4:$A$62,0)), "")</f>
        <v>Odour (wastewater)</v>
      </c>
    </row>
    <row r="138" spans="1:14">
      <c r="A138" t="s">
        <v>270</v>
      </c>
      <c r="B138" t="s">
        <v>1273</v>
      </c>
      <c r="C138" t="s">
        <v>1274</v>
      </c>
      <c r="D138" t="s">
        <v>300</v>
      </c>
      <c r="E138" t="s">
        <v>933</v>
      </c>
      <c r="F138" s="4">
        <v>0</v>
      </c>
      <c r="G138" s="4">
        <v>0</v>
      </c>
      <c r="H138" s="4">
        <v>1.43</v>
      </c>
      <c r="I138" s="4">
        <v>1.7250000000000001</v>
      </c>
      <c r="J138" s="4">
        <v>4.1130000000000004</v>
      </c>
      <c r="K138" s="4">
        <v>6.7549999999999999</v>
      </c>
      <c r="L138" s="4">
        <v>4.5760000000000014</v>
      </c>
      <c r="M138" s="8">
        <f t="shared" si="2"/>
        <v>0</v>
      </c>
      <c r="N138" t="str">
        <f>IFERROR(INDEX(Wastewater!$C$4:$C$62,MATCH('PR24 - Wastewater (CWW3)'!C138,Wastewater!$A$4:$A$62,0)), "")</f>
        <v>Enhancing resilience to low probability high consequence events (wastewater)</v>
      </c>
    </row>
    <row r="139" spans="1:14">
      <c r="A139" t="s">
        <v>270</v>
      </c>
      <c r="B139" t="s">
        <v>1275</v>
      </c>
      <c r="C139" t="s">
        <v>1276</v>
      </c>
      <c r="D139" t="s">
        <v>300</v>
      </c>
      <c r="E139" t="s">
        <v>933</v>
      </c>
      <c r="F139" s="4">
        <v>0.3950813839835729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8">
        <f t="shared" si="2"/>
        <v>0</v>
      </c>
      <c r="N139" t="str">
        <f>IFERROR(INDEX(Wastewater!$C$4:$C$62,MATCH('PR24 - Wastewater (CWW3)'!C139,Wastewater!$A$4:$A$62,0)), "")</f>
        <v>Security - SEMD (wastewater)</v>
      </c>
    </row>
    <row r="140" spans="1:14">
      <c r="A140" t="s">
        <v>270</v>
      </c>
      <c r="B140" t="s">
        <v>1277</v>
      </c>
      <c r="C140" t="s">
        <v>1278</v>
      </c>
      <c r="D140" t="s">
        <v>300</v>
      </c>
      <c r="E140" t="s">
        <v>933</v>
      </c>
      <c r="F140" s="4">
        <v>0.39792369609856271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8">
        <f t="shared" si="2"/>
        <v>0</v>
      </c>
      <c r="N140" t="str">
        <f>IFERROR(INDEX(Wastewater!$C$4:$C$62,MATCH('PR24 - Wastewater (CWW3)'!C140,Wastewater!$A$4:$A$62,0)), "")</f>
        <v>Security - Non-SEMD (wastewater)</v>
      </c>
    </row>
    <row r="141" spans="1:14">
      <c r="A141" t="s">
        <v>270</v>
      </c>
      <c r="B141" t="s">
        <v>1279</v>
      </c>
      <c r="C141" t="s">
        <v>1280</v>
      </c>
      <c r="D141" t="s">
        <v>300</v>
      </c>
      <c r="E141" t="s">
        <v>933</v>
      </c>
      <c r="F141" s="4">
        <v>0</v>
      </c>
      <c r="G141" s="4">
        <v>0</v>
      </c>
      <c r="H141" s="4">
        <v>6.4379999999999997</v>
      </c>
      <c r="I141" s="4">
        <v>7.5650000000000004</v>
      </c>
      <c r="J141" s="4">
        <v>7.5539999999999994</v>
      </c>
      <c r="K141" s="4">
        <v>7.6890000000000009</v>
      </c>
      <c r="L141" s="4">
        <v>7.3839999999999986</v>
      </c>
      <c r="M141" s="8">
        <f t="shared" si="2"/>
        <v>0</v>
      </c>
      <c r="N141" t="str">
        <f>IFERROR(INDEX(Wastewater!$C$4:$C$62,MATCH('PR24 - Wastewater (CWW3)'!C141,Wastewater!$A$4:$A$62,0)), "")</f>
        <v>N/A</v>
      </c>
    </row>
    <row r="142" spans="1:14">
      <c r="A142" t="s">
        <v>270</v>
      </c>
      <c r="B142" t="s">
        <v>1281</v>
      </c>
      <c r="C142" t="s">
        <v>1282</v>
      </c>
      <c r="D142" t="s">
        <v>300</v>
      </c>
      <c r="E142" t="s">
        <v>933</v>
      </c>
      <c r="F142" s="4">
        <v>18.046425987679669</v>
      </c>
      <c r="G142" s="4">
        <v>14.914000000000001</v>
      </c>
      <c r="H142" s="4">
        <v>30.974</v>
      </c>
      <c r="I142" s="4">
        <v>39.662999999999997</v>
      </c>
      <c r="J142" s="4">
        <v>61.064</v>
      </c>
      <c r="K142" s="4">
        <v>54.369</v>
      </c>
      <c r="L142" s="4">
        <v>33.133000000000003</v>
      </c>
      <c r="M142" s="8">
        <f t="shared" si="2"/>
        <v>14.914000000000001</v>
      </c>
      <c r="N142" t="str">
        <f>IFERROR(INDEX(Wastewater!$C$4:$C$62,MATCH('PR24 - Wastewater (CWW3)'!C142,Wastewater!$A$4:$A$62,0)), "")</f>
        <v/>
      </c>
    </row>
    <row r="143" spans="1:14">
      <c r="A143" t="s">
        <v>270</v>
      </c>
      <c r="B143" t="s">
        <v>1283</v>
      </c>
      <c r="C143" t="s">
        <v>1284</v>
      </c>
      <c r="D143" t="s">
        <v>300</v>
      </c>
      <c r="E143" t="s">
        <v>933</v>
      </c>
      <c r="F143" s="4">
        <v>0</v>
      </c>
      <c r="G143" s="4">
        <v>0</v>
      </c>
      <c r="H143" s="4">
        <v>0</v>
      </c>
      <c r="I143" s="4">
        <v>9.8150000000000013</v>
      </c>
      <c r="J143" s="4">
        <v>39.192999999999998</v>
      </c>
      <c r="K143" s="4">
        <v>73.497</v>
      </c>
      <c r="L143" s="4">
        <v>73.505999999999986</v>
      </c>
      <c r="M143" s="8">
        <f t="shared" si="2"/>
        <v>0</v>
      </c>
      <c r="N143" t="str">
        <f>IFERROR(INDEX(Wastewater!$C$4:$C$62,MATCH('PR24 - Wastewater (CWW3)'!C143,Wastewater!$A$4:$A$62,0)), "")</f>
        <v/>
      </c>
    </row>
    <row r="144" spans="1:14">
      <c r="A144" t="s">
        <v>270</v>
      </c>
      <c r="B144" t="s">
        <v>1285</v>
      </c>
      <c r="C144" t="s">
        <v>1286</v>
      </c>
      <c r="D144" t="s">
        <v>300</v>
      </c>
      <c r="E144" t="s">
        <v>933</v>
      </c>
      <c r="F144" s="4">
        <v>0</v>
      </c>
      <c r="G144" s="4">
        <v>0</v>
      </c>
      <c r="H144" s="4">
        <v>0</v>
      </c>
      <c r="I144" s="4">
        <v>3.1E-2</v>
      </c>
      <c r="J144" s="4">
        <v>9.9000000000000005E-2</v>
      </c>
      <c r="K144" s="4">
        <v>0.24299999999999999</v>
      </c>
      <c r="L144" s="4">
        <v>0.37999999999999989</v>
      </c>
      <c r="M144" s="8">
        <f t="shared" si="2"/>
        <v>0</v>
      </c>
      <c r="N144" t="str">
        <f>IFERROR(INDEX(Wastewater!$C$4:$C$62,MATCH('PR24 - Wastewater (CWW3)'!C144,Wastewater!$A$4:$A$62,0)), "")</f>
        <v/>
      </c>
    </row>
    <row r="145" spans="1:14">
      <c r="A145" t="s">
        <v>270</v>
      </c>
      <c r="B145" t="s">
        <v>1287</v>
      </c>
      <c r="C145" t="s">
        <v>1288</v>
      </c>
      <c r="D145" t="s">
        <v>300</v>
      </c>
      <c r="E145" t="s">
        <v>933</v>
      </c>
      <c r="F145" s="4">
        <v>4.0607165749486658</v>
      </c>
      <c r="G145" s="4">
        <v>3.992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8">
        <f t="shared" si="2"/>
        <v>3.992</v>
      </c>
      <c r="N145" t="str">
        <f>IFERROR(INDEX(Wastewater!$C$4:$C$62,MATCH('PR24 - Wastewater (CWW3)'!C145,Wastewater!$A$4:$A$62,0)), "")</f>
        <v/>
      </c>
    </row>
    <row r="146" spans="1:14">
      <c r="A146" t="s">
        <v>270</v>
      </c>
      <c r="B146" t="s">
        <v>1289</v>
      </c>
      <c r="C146" t="s">
        <v>1290</v>
      </c>
      <c r="D146" t="s">
        <v>300</v>
      </c>
      <c r="E146" t="s">
        <v>933</v>
      </c>
      <c r="F146" s="4">
        <v>0.22700000000000001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8">
        <f t="shared" si="2"/>
        <v>0</v>
      </c>
      <c r="N146" t="str">
        <f>IFERROR(INDEX(Wastewater!$C$4:$C$62,MATCH('PR24 - Wastewater (CWW3)'!C146,Wastewater!$A$4:$A$62,0)), "")</f>
        <v/>
      </c>
    </row>
    <row r="147" spans="1:14">
      <c r="A147" t="s">
        <v>270</v>
      </c>
      <c r="B147" t="s">
        <v>1291</v>
      </c>
      <c r="C147" t="s">
        <v>1292</v>
      </c>
      <c r="D147" t="s">
        <v>300</v>
      </c>
      <c r="E147" t="s">
        <v>933</v>
      </c>
      <c r="F147" s="4">
        <v>0</v>
      </c>
      <c r="G147" s="4">
        <v>0</v>
      </c>
      <c r="H147" s="4">
        <v>1.554</v>
      </c>
      <c r="I147" s="4">
        <v>3.3079999999999998</v>
      </c>
      <c r="J147" s="4">
        <v>6.1820000000000004</v>
      </c>
      <c r="K147" s="4">
        <v>5.4860000000000007</v>
      </c>
      <c r="L147" s="4">
        <v>5.6349999999999998</v>
      </c>
      <c r="M147" s="8">
        <f t="shared" si="2"/>
        <v>0</v>
      </c>
      <c r="N147" t="str">
        <f>IFERROR(INDEX(Wastewater!$C$4:$C$62,MATCH('PR24 - Wastewater (CWW3)'!C147,Wastewater!$A$4:$A$62,0)), "")</f>
        <v/>
      </c>
    </row>
    <row r="148" spans="1:14">
      <c r="A148" t="s">
        <v>270</v>
      </c>
      <c r="B148" t="s">
        <v>1293</v>
      </c>
      <c r="C148" t="s">
        <v>1294</v>
      </c>
      <c r="D148" t="s">
        <v>300</v>
      </c>
      <c r="E148" t="s">
        <v>933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0.36</v>
      </c>
      <c r="M148" s="8">
        <f t="shared" si="2"/>
        <v>0</v>
      </c>
      <c r="N148" t="str">
        <f>IFERROR(INDEX(Wastewater!$C$4:$C$62,MATCH('PR24 - Wastewater (CWW3)'!C148,Wastewater!$A$4:$A$62,0)), "")</f>
        <v/>
      </c>
    </row>
    <row r="149" spans="1:14">
      <c r="A149" t="s">
        <v>270</v>
      </c>
      <c r="B149" t="s">
        <v>1295</v>
      </c>
      <c r="C149" t="s">
        <v>1296</v>
      </c>
      <c r="D149" t="s">
        <v>300</v>
      </c>
      <c r="E149" t="s">
        <v>933</v>
      </c>
      <c r="F149" s="4">
        <v>0</v>
      </c>
      <c r="G149" s="4">
        <v>0</v>
      </c>
      <c r="H149" s="4">
        <v>4.0069999999999997</v>
      </c>
      <c r="I149" s="4">
        <v>13.225</v>
      </c>
      <c r="J149" s="4">
        <v>14.603999999999999</v>
      </c>
      <c r="K149" s="4">
        <v>10.579000000000001</v>
      </c>
      <c r="L149" s="4">
        <v>10.667999999999999</v>
      </c>
      <c r="M149" s="8">
        <f t="shared" si="2"/>
        <v>0</v>
      </c>
      <c r="N149" t="str">
        <f>IFERROR(INDEX(Wastewater!$C$4:$C$62,MATCH('PR24 - Wastewater (CWW3)'!C149,Wastewater!$A$4:$A$62,0)), "")</f>
        <v/>
      </c>
    </row>
    <row r="150" spans="1:14">
      <c r="A150" t="s">
        <v>270</v>
      </c>
      <c r="B150" t="s">
        <v>1297</v>
      </c>
      <c r="C150" t="s">
        <v>1298</v>
      </c>
      <c r="D150" t="s">
        <v>300</v>
      </c>
      <c r="E150" t="s">
        <v>933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8">
        <f t="shared" si="2"/>
        <v>0</v>
      </c>
      <c r="N150" t="str">
        <f>IFERROR(INDEX(Wastewater!$C$4:$C$62,MATCH('PR24 - Wastewater (CWW3)'!C150,Wastewater!$A$4:$A$62,0)), "")</f>
        <v/>
      </c>
    </row>
    <row r="151" spans="1:14">
      <c r="A151" t="s">
        <v>270</v>
      </c>
      <c r="B151" t="s">
        <v>1299</v>
      </c>
      <c r="C151" t="s">
        <v>1300</v>
      </c>
      <c r="D151" t="s">
        <v>300</v>
      </c>
      <c r="E151" t="s">
        <v>933</v>
      </c>
      <c r="F151" s="4">
        <v>0.33444539219712532</v>
      </c>
      <c r="G151" s="4">
        <v>2.8530000000000002</v>
      </c>
      <c r="H151" s="4">
        <v>14.3</v>
      </c>
      <c r="I151" s="4">
        <v>0</v>
      </c>
      <c r="J151" s="4">
        <v>0</v>
      </c>
      <c r="K151" s="4">
        <v>0</v>
      </c>
      <c r="L151" s="4">
        <v>0</v>
      </c>
      <c r="M151" s="8">
        <f t="shared" si="2"/>
        <v>2.8530000000000002</v>
      </c>
      <c r="N151" t="str">
        <f>IFERROR(INDEX(Wastewater!$C$4:$C$62,MATCH('PR24 - Wastewater (CWW3)'!C151,Wastewater!$A$4:$A$62,0)), "")</f>
        <v/>
      </c>
    </row>
    <row r="152" spans="1:14">
      <c r="A152" t="s">
        <v>270</v>
      </c>
      <c r="B152" t="s">
        <v>1301</v>
      </c>
      <c r="C152" t="s">
        <v>1302</v>
      </c>
      <c r="D152" t="s">
        <v>300</v>
      </c>
      <c r="E152" t="s">
        <v>933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8">
        <f t="shared" si="2"/>
        <v>0</v>
      </c>
      <c r="N152" t="str">
        <f>IFERROR(INDEX(Wastewater!$C$4:$C$62,MATCH('PR24 - Wastewater (CWW3)'!C152,Wastewater!$A$4:$A$62,0)), "")</f>
        <v/>
      </c>
    </row>
    <row r="153" spans="1:14">
      <c r="A153" t="s">
        <v>270</v>
      </c>
      <c r="B153" t="s">
        <v>1303</v>
      </c>
      <c r="C153" t="s">
        <v>1304</v>
      </c>
      <c r="D153" t="s">
        <v>300</v>
      </c>
      <c r="E153" t="s">
        <v>933</v>
      </c>
      <c r="F153" s="4">
        <v>94.210467133470232</v>
      </c>
      <c r="G153" s="4">
        <v>152.327</v>
      </c>
      <c r="H153" s="4">
        <v>251.839</v>
      </c>
      <c r="I153" s="4">
        <v>395.78100000000001</v>
      </c>
      <c r="J153" s="4">
        <v>501.79199999999997</v>
      </c>
      <c r="K153" s="4">
        <v>471.48700000000002</v>
      </c>
      <c r="L153" s="4">
        <v>321.92399999999998</v>
      </c>
      <c r="M153" s="8">
        <f t="shared" si="2"/>
        <v>152.327</v>
      </c>
      <c r="N153" t="str">
        <f>IFERROR(INDEX(Wastewater!$C$4:$C$62,MATCH('PR24 - Wastewater (CWW3)'!C153,Wastewater!$A$4:$A$62,0)), "")</f>
        <v/>
      </c>
    </row>
    <row r="154" spans="1:14">
      <c r="A154" t="s">
        <v>271</v>
      </c>
      <c r="B154" t="s">
        <v>1159</v>
      </c>
      <c r="C154" t="s">
        <v>1160</v>
      </c>
      <c r="D154" t="s">
        <v>300</v>
      </c>
      <c r="E154" t="s">
        <v>933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8">
        <f t="shared" si="2"/>
        <v>0</v>
      </c>
      <c r="N154" t="str">
        <f>IFERROR(INDEX(Wastewater!$C$4:$C$62,MATCH('PR24 - Wastewater (CWW3)'!C154,Wastewater!$A$4:$A$62,0)), "")</f>
        <v>Event Duration Monitoring at intermittent discharges (wastewater)</v>
      </c>
    </row>
    <row r="155" spans="1:14">
      <c r="A155" t="s">
        <v>271</v>
      </c>
      <c r="B155" t="s">
        <v>1161</v>
      </c>
      <c r="C155" t="s">
        <v>1162</v>
      </c>
      <c r="D155" t="s">
        <v>300</v>
      </c>
      <c r="E155" t="s">
        <v>933</v>
      </c>
      <c r="F155" s="4">
        <v>0.18096220482546199</v>
      </c>
      <c r="G155" s="4">
        <v>5.1216505473683532E-2</v>
      </c>
      <c r="H155" s="4">
        <v>2.4E-2</v>
      </c>
      <c r="I155" s="4">
        <v>2E-3</v>
      </c>
      <c r="J155" s="4">
        <v>2E-3</v>
      </c>
      <c r="K155" s="4">
        <v>2E-3</v>
      </c>
      <c r="L155" s="4">
        <v>2E-3</v>
      </c>
      <c r="M155" s="8">
        <f t="shared" si="2"/>
        <v>5.1216505473683532E-2</v>
      </c>
      <c r="N155" t="str">
        <f>IFERROR(INDEX(Wastewater!$C$4:$C$62,MATCH('PR24 - Wastewater (CWW3)'!C155,Wastewater!$A$4:$A$62,0)), "")</f>
        <v>Flow monitoring at sewage treatment works (wastewater)</v>
      </c>
    </row>
    <row r="156" spans="1:14">
      <c r="A156" t="s">
        <v>271</v>
      </c>
      <c r="B156" t="s">
        <v>1163</v>
      </c>
      <c r="C156" t="s">
        <v>1164</v>
      </c>
      <c r="D156" t="s">
        <v>300</v>
      </c>
      <c r="E156" t="s">
        <v>933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8">
        <f t="shared" si="2"/>
        <v>0</v>
      </c>
      <c r="N156" t="str">
        <f>IFERROR(INDEX(Wastewater!$C$4:$C$62,MATCH('PR24 - Wastewater (CWW3)'!C156,Wastewater!$A$4:$A$62,0)), "")</f>
        <v>N/A</v>
      </c>
    </row>
    <row r="157" spans="1:14">
      <c r="A157" t="s">
        <v>271</v>
      </c>
      <c r="B157" t="s">
        <v>1165</v>
      </c>
      <c r="C157" t="s">
        <v>1166</v>
      </c>
      <c r="D157" t="s">
        <v>300</v>
      </c>
      <c r="E157" t="s">
        <v>933</v>
      </c>
      <c r="F157" s="4">
        <v>0</v>
      </c>
      <c r="G157" s="4">
        <v>0</v>
      </c>
      <c r="H157" s="4">
        <v>5.5E-2</v>
      </c>
      <c r="I157" s="4">
        <v>5.5E-2</v>
      </c>
      <c r="J157" s="4">
        <v>0.13900000000000001</v>
      </c>
      <c r="K157" s="4">
        <v>0.17100000000000001</v>
      </c>
      <c r="L157" s="4">
        <v>0.14599999999999999</v>
      </c>
      <c r="M157" s="8">
        <f t="shared" si="2"/>
        <v>0</v>
      </c>
      <c r="N157" t="str">
        <f>IFERROR(INDEX(Wastewater!$C$4:$C$62,MATCH('PR24 - Wastewater (CWW3)'!C157,Wastewater!$A$4:$A$62,0)), "")</f>
        <v>N/A</v>
      </c>
    </row>
    <row r="158" spans="1:14">
      <c r="A158" t="s">
        <v>271</v>
      </c>
      <c r="B158" t="s">
        <v>1167</v>
      </c>
      <c r="C158" t="s">
        <v>1168</v>
      </c>
      <c r="D158" t="s">
        <v>300</v>
      </c>
      <c r="E158" t="s">
        <v>933</v>
      </c>
      <c r="F158" s="4">
        <v>0.16011839065708419</v>
      </c>
      <c r="G158" s="4">
        <v>0.52302926907581671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8">
        <f t="shared" si="2"/>
        <v>0.52302926907581671</v>
      </c>
      <c r="N158" t="str">
        <f>IFERROR(INDEX(Wastewater!$C$4:$C$62,MATCH('PR24 - Wastewater (CWW3)'!C158,Wastewater!$A$4:$A$62,0)), "")</f>
        <v>Schemes to increase flow to full treatment (wastewater)</v>
      </c>
    </row>
    <row r="159" spans="1:14">
      <c r="A159" t="s">
        <v>271</v>
      </c>
      <c r="B159" t="s">
        <v>1169</v>
      </c>
      <c r="C159" t="s">
        <v>1170</v>
      </c>
      <c r="D159" t="s">
        <v>300</v>
      </c>
      <c r="E159" t="s">
        <v>933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8">
        <f t="shared" si="2"/>
        <v>0</v>
      </c>
      <c r="N159" t="str">
        <f>IFERROR(INDEX(Wastewater!$C$4:$C$62,MATCH('PR24 - Wastewater (CWW3)'!C159,Wastewater!$A$4:$A$62,0)), "")</f>
        <v>Schemes to increase storm tank capacity (wastewater)</v>
      </c>
    </row>
    <row r="160" spans="1:14">
      <c r="A160" t="s">
        <v>271</v>
      </c>
      <c r="B160" t="s">
        <v>1171</v>
      </c>
      <c r="C160" t="s">
        <v>1172</v>
      </c>
      <c r="D160" t="s">
        <v>300</v>
      </c>
      <c r="E160" t="s">
        <v>933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8">
        <f t="shared" si="2"/>
        <v>0</v>
      </c>
      <c r="N160" t="str">
        <f>IFERROR(INDEX(Wastewater!$C$4:$C$62,MATCH('PR24 - Wastewater (CWW3)'!C160,Wastewater!$A$4:$A$62,0)), "")</f>
        <v>Schemes to increase storm tank capacity (wastewater)</v>
      </c>
    </row>
    <row r="161" spans="1:14">
      <c r="A161" t="s">
        <v>271</v>
      </c>
      <c r="B161" t="s">
        <v>1173</v>
      </c>
      <c r="C161" t="s">
        <v>1174</v>
      </c>
      <c r="D161" t="s">
        <v>300</v>
      </c>
      <c r="E161" t="s">
        <v>933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8">
        <f t="shared" si="2"/>
        <v>0</v>
      </c>
      <c r="N161" t="str">
        <f>IFERROR(INDEX(Wastewater!$C$4:$C$62,MATCH('PR24 - Wastewater (CWW3)'!C161,Wastewater!$A$4:$A$62,0)), "")</f>
        <v>Storage schemes to reduce spill frequency at CSOs, storm tanks, etc (wastewater)</v>
      </c>
    </row>
    <row r="162" spans="1:14">
      <c r="A162" t="s">
        <v>271</v>
      </c>
      <c r="B162" t="s">
        <v>1175</v>
      </c>
      <c r="C162" t="s">
        <v>1176</v>
      </c>
      <c r="D162" t="s">
        <v>300</v>
      </c>
      <c r="E162" t="s">
        <v>933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8">
        <f t="shared" si="2"/>
        <v>0</v>
      </c>
      <c r="N162" t="str">
        <f>IFERROR(INDEX(Wastewater!$C$4:$C$62,MATCH('PR24 - Wastewater (CWW3)'!C162,Wastewater!$A$4:$A$62,0)), "")</f>
        <v>Storage schemes to reduce spill frequency at CSOs, storm tanks, etc (wastewater)</v>
      </c>
    </row>
    <row r="163" spans="1:14">
      <c r="A163" t="s">
        <v>271</v>
      </c>
      <c r="B163" t="s">
        <v>1177</v>
      </c>
      <c r="C163" t="s">
        <v>1178</v>
      </c>
      <c r="D163" t="s">
        <v>300</v>
      </c>
      <c r="E163" t="s">
        <v>933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8">
        <f t="shared" si="2"/>
        <v>0</v>
      </c>
      <c r="N163" t="str">
        <f>IFERROR(INDEX(Wastewater!$C$4:$C$62,MATCH('PR24 - Wastewater (CWW3)'!C163,Wastewater!$A$4:$A$62,0)), "")</f>
        <v>Storage schemes to reduce spill frequency at CSOs, storm tanks, etc (wastewater)</v>
      </c>
    </row>
    <row r="164" spans="1:14">
      <c r="A164" t="s">
        <v>271</v>
      </c>
      <c r="B164" t="s">
        <v>1179</v>
      </c>
      <c r="C164" t="s">
        <v>1180</v>
      </c>
      <c r="D164" t="s">
        <v>300</v>
      </c>
      <c r="E164" t="s">
        <v>933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8">
        <f t="shared" si="2"/>
        <v>0</v>
      </c>
      <c r="N164" t="str">
        <f>IFERROR(INDEX(Wastewater!$C$4:$C$62,MATCH('PR24 - Wastewater (CWW3)'!C164,Wastewater!$A$4:$A$62,0)), "")</f>
        <v>Storage schemes to reduce spill frequency at CSOs, storm tanks, etc (wastewater)</v>
      </c>
    </row>
    <row r="165" spans="1:14">
      <c r="A165" t="s">
        <v>271</v>
      </c>
      <c r="B165" t="s">
        <v>1181</v>
      </c>
      <c r="C165" t="s">
        <v>1182</v>
      </c>
      <c r="D165" t="s">
        <v>300</v>
      </c>
      <c r="E165" t="s">
        <v>933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8">
        <f t="shared" si="2"/>
        <v>0</v>
      </c>
      <c r="N165" t="str">
        <f>IFERROR(INDEX(Wastewater!$C$4:$C$62,MATCH('PR24 - Wastewater (CWW3)'!C165,Wastewater!$A$4:$A$62,0)), "")</f>
        <v>Storage schemes to reduce spill frequency at CSOs, storm tanks, etc (wastewater)</v>
      </c>
    </row>
    <row r="166" spans="1:14">
      <c r="A166" t="s">
        <v>271</v>
      </c>
      <c r="B166" t="s">
        <v>1183</v>
      </c>
      <c r="C166" t="s">
        <v>1184</v>
      </c>
      <c r="D166" t="s">
        <v>300</v>
      </c>
      <c r="E166" t="s">
        <v>933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8">
        <f t="shared" si="2"/>
        <v>0</v>
      </c>
      <c r="N166" t="str">
        <f>IFERROR(INDEX(Wastewater!$C$4:$C$62,MATCH('PR24 - Wastewater (CWW3)'!C166,Wastewater!$A$4:$A$62,0)), "")</f>
        <v>Storage schemes to reduce spill frequency at CSOs, storm tanks, etc (wastewater)</v>
      </c>
    </row>
    <row r="167" spans="1:14">
      <c r="A167" t="s">
        <v>271</v>
      </c>
      <c r="B167" t="s">
        <v>1185</v>
      </c>
      <c r="C167" t="s">
        <v>1186</v>
      </c>
      <c r="D167" t="s">
        <v>300</v>
      </c>
      <c r="E167" t="s">
        <v>933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8">
        <f t="shared" si="2"/>
        <v>0</v>
      </c>
      <c r="N167" t="str">
        <f>IFERROR(INDEX(Wastewater!$C$4:$C$62,MATCH('PR24 - Wastewater (CWW3)'!C167,Wastewater!$A$4:$A$62,0)), "")</f>
        <v>Storage schemes to reduce spill frequency at CSOs, storm tanks, etc (wastewater)</v>
      </c>
    </row>
    <row r="168" spans="1:14">
      <c r="A168" t="s">
        <v>271</v>
      </c>
      <c r="B168" t="s">
        <v>1187</v>
      </c>
      <c r="C168" t="s">
        <v>1188</v>
      </c>
      <c r="D168" t="s">
        <v>300</v>
      </c>
      <c r="E168" t="s">
        <v>933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8">
        <f t="shared" si="2"/>
        <v>0</v>
      </c>
      <c r="N168" t="str">
        <f>IFERROR(INDEX(Wastewater!$C$4:$C$62,MATCH('PR24 - Wastewater (CWW3)'!C168,Wastewater!$A$4:$A$62,0)), "")</f>
        <v>Storage schemes to reduce spill frequency at CSOs, storm tanks, etc (wastewater)</v>
      </c>
    </row>
    <row r="169" spans="1:14">
      <c r="A169" t="s">
        <v>271</v>
      </c>
      <c r="B169" t="s">
        <v>1189</v>
      </c>
      <c r="C169" t="s">
        <v>1190</v>
      </c>
      <c r="D169" t="s">
        <v>300</v>
      </c>
      <c r="E169" t="s">
        <v>933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8">
        <f t="shared" si="2"/>
        <v>0</v>
      </c>
      <c r="N169" t="str">
        <f>IFERROR(INDEX(Wastewater!$C$4:$C$62,MATCH('PR24 - Wastewater (CWW3)'!C169,Wastewater!$A$4:$A$62,0)), "")</f>
        <v>Storage schemes to reduce spill frequency at CSOs, storm tanks, etc (wastewater)</v>
      </c>
    </row>
    <row r="170" spans="1:14">
      <c r="A170" t="s">
        <v>271</v>
      </c>
      <c r="B170" t="s">
        <v>1191</v>
      </c>
      <c r="C170" t="s">
        <v>1192</v>
      </c>
      <c r="D170" t="s">
        <v>300</v>
      </c>
      <c r="E170" t="s">
        <v>933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8">
        <f t="shared" si="2"/>
        <v>0</v>
      </c>
      <c r="N170" t="str">
        <f>IFERROR(INDEX(Wastewater!$C$4:$C$62,MATCH('PR24 - Wastewater (CWW3)'!C170,Wastewater!$A$4:$A$62,0)), "")</f>
        <v>Chemical removals schemes (wastewater)</v>
      </c>
    </row>
    <row r="171" spans="1:14">
      <c r="A171" t="s">
        <v>271</v>
      </c>
      <c r="B171" t="s">
        <v>1193</v>
      </c>
      <c r="C171" t="s">
        <v>1194</v>
      </c>
      <c r="D171" t="s">
        <v>300</v>
      </c>
      <c r="E171" t="s">
        <v>933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8">
        <f t="shared" si="2"/>
        <v>0</v>
      </c>
      <c r="N171" t="str">
        <f>IFERROR(INDEX(Wastewater!$C$4:$C$62,MATCH('PR24 - Wastewater (CWW3)'!C171,Wastewater!$A$4:$A$62,0)), "")</f>
        <v>Chemicals monitoring/ investigations/ options appraisals (wastewater)</v>
      </c>
    </row>
    <row r="172" spans="1:14">
      <c r="A172" t="s">
        <v>271</v>
      </c>
      <c r="B172" t="s">
        <v>1195</v>
      </c>
      <c r="C172" t="s">
        <v>1196</v>
      </c>
      <c r="D172" t="s">
        <v>300</v>
      </c>
      <c r="E172" t="s">
        <v>933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8">
        <f t="shared" si="2"/>
        <v>0</v>
      </c>
      <c r="N172" t="str">
        <f>IFERROR(INDEX(Wastewater!$C$4:$C$62,MATCH('PR24 - Wastewater (CWW3)'!C172,Wastewater!$A$4:$A$62,0)), "")</f>
        <v>Nitrogen removal (wastewater)</v>
      </c>
    </row>
    <row r="173" spans="1:14">
      <c r="A173" t="s">
        <v>271</v>
      </c>
      <c r="B173" t="s">
        <v>1197</v>
      </c>
      <c r="C173" t="s">
        <v>1198</v>
      </c>
      <c r="D173" t="s">
        <v>300</v>
      </c>
      <c r="E173" t="s">
        <v>933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8">
        <f t="shared" si="2"/>
        <v>0</v>
      </c>
      <c r="N173" t="str">
        <f>IFERROR(INDEX(Wastewater!$C$4:$C$62,MATCH('PR24 - Wastewater (CWW3)'!C173,Wastewater!$A$4:$A$62,0)), "")</f>
        <v>Nitrogen removal (wastewater)</v>
      </c>
    </row>
    <row r="174" spans="1:14">
      <c r="A174" t="s">
        <v>271</v>
      </c>
      <c r="B174" t="s">
        <v>1199</v>
      </c>
      <c r="C174" t="s">
        <v>1200</v>
      </c>
      <c r="D174" t="s">
        <v>300</v>
      </c>
      <c r="E174" t="s">
        <v>933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8">
        <f t="shared" si="2"/>
        <v>0</v>
      </c>
      <c r="N174" t="str">
        <f>IFERROR(INDEX(Wastewater!$C$4:$C$62,MATCH('PR24 - Wastewater (CWW3)'!C174,Wastewater!$A$4:$A$62,0)), "")</f>
        <v>Nitrogen removal (wastewater)</v>
      </c>
    </row>
    <row r="175" spans="1:14">
      <c r="A175" t="s">
        <v>271</v>
      </c>
      <c r="B175" t="s">
        <v>1201</v>
      </c>
      <c r="C175" t="s">
        <v>1202</v>
      </c>
      <c r="D175" t="s">
        <v>300</v>
      </c>
      <c r="E175" t="s">
        <v>933</v>
      </c>
      <c r="F175" s="4">
        <v>1.4505399768993841</v>
      </c>
      <c r="G175" s="4">
        <v>2.7277177265194452</v>
      </c>
      <c r="H175" s="4">
        <v>8.7999999999999995E-2</v>
      </c>
      <c r="I175" s="4">
        <v>0.45900000000000002</v>
      </c>
      <c r="J175" s="4">
        <v>1.639</v>
      </c>
      <c r="K175" s="4">
        <v>2.544</v>
      </c>
      <c r="L175" s="4">
        <v>0.6090000000000001</v>
      </c>
      <c r="M175" s="8">
        <f t="shared" si="2"/>
        <v>2.7277177265194452</v>
      </c>
      <c r="N175" t="str">
        <f>IFERROR(INDEX(Wastewater!$C$4:$C$62,MATCH('PR24 - Wastewater (CWW3)'!C175,Wastewater!$A$4:$A$62,0)), "")</f>
        <v>Phosphorus removal (wastewater)</v>
      </c>
    </row>
    <row r="176" spans="1:14">
      <c r="A176" t="s">
        <v>271</v>
      </c>
      <c r="B176" t="s">
        <v>1203</v>
      </c>
      <c r="C176" t="s">
        <v>1204</v>
      </c>
      <c r="D176" t="s">
        <v>300</v>
      </c>
      <c r="E176" t="s">
        <v>933</v>
      </c>
      <c r="F176" s="4">
        <v>0</v>
      </c>
      <c r="G176" s="4">
        <v>0</v>
      </c>
      <c r="H176" s="4">
        <v>3.4000000000000002E-2</v>
      </c>
      <c r="I176" s="4">
        <v>0.16900000000000001</v>
      </c>
      <c r="J176" s="4">
        <v>0.59499999999999997</v>
      </c>
      <c r="K176" s="4">
        <v>0.86499999999999999</v>
      </c>
      <c r="L176" s="4">
        <v>7.0999999999999994E-2</v>
      </c>
      <c r="M176" s="8">
        <f t="shared" si="2"/>
        <v>0</v>
      </c>
      <c r="N176" t="str">
        <f>IFERROR(INDEX(Wastewater!$C$4:$C$62,MATCH('PR24 - Wastewater (CWW3)'!C176,Wastewater!$A$4:$A$62,0)), "")</f>
        <v>Phosphorus removal (wastewater)</v>
      </c>
    </row>
    <row r="177" spans="1:14">
      <c r="A177" t="s">
        <v>271</v>
      </c>
      <c r="B177" t="s">
        <v>1205</v>
      </c>
      <c r="C177" t="s">
        <v>1206</v>
      </c>
      <c r="D177" t="s">
        <v>300</v>
      </c>
      <c r="E177" t="s">
        <v>933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8">
        <f t="shared" si="2"/>
        <v>0</v>
      </c>
      <c r="N177" t="str">
        <f>IFERROR(INDEX(Wastewater!$C$4:$C$62,MATCH('PR24 - Wastewater (CWW3)'!C177,Wastewater!$A$4:$A$62,0)), "")</f>
        <v>Phosphorus removal (wastewater)</v>
      </c>
    </row>
    <row r="178" spans="1:14">
      <c r="A178" t="s">
        <v>271</v>
      </c>
      <c r="B178" t="s">
        <v>1207</v>
      </c>
      <c r="C178" t="s">
        <v>1208</v>
      </c>
      <c r="D178" t="s">
        <v>300</v>
      </c>
      <c r="E178" t="s">
        <v>933</v>
      </c>
      <c r="F178" s="4">
        <v>1.136935318275154E-2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8">
        <f t="shared" si="2"/>
        <v>0</v>
      </c>
      <c r="N178" t="str">
        <f>IFERROR(INDEX(Wastewater!$C$4:$C$62,MATCH('PR24 - Wastewater (CWW3)'!C178,Wastewater!$A$4:$A$62,0)), "")</f>
        <v>Reduction of sanitary parameters (wastewater)</v>
      </c>
    </row>
    <row r="179" spans="1:14">
      <c r="A179" t="s">
        <v>271</v>
      </c>
      <c r="B179" t="s">
        <v>1209</v>
      </c>
      <c r="C179" t="s">
        <v>1210</v>
      </c>
      <c r="D179" t="s">
        <v>300</v>
      </c>
      <c r="E179" t="s">
        <v>933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8">
        <f t="shared" si="2"/>
        <v>0</v>
      </c>
      <c r="N179" t="str">
        <f>IFERROR(INDEX(Wastewater!$C$4:$C$62,MATCH('PR24 - Wastewater (CWW3)'!C179,Wastewater!$A$4:$A$62,0)), "")</f>
        <v>Chemical removals schemes (wastewater)</v>
      </c>
    </row>
    <row r="180" spans="1:14">
      <c r="A180" t="s">
        <v>271</v>
      </c>
      <c r="B180" t="s">
        <v>1211</v>
      </c>
      <c r="C180" t="s">
        <v>1212</v>
      </c>
      <c r="D180" t="s">
        <v>300</v>
      </c>
      <c r="E180" t="s">
        <v>933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8">
        <f t="shared" si="2"/>
        <v>0</v>
      </c>
      <c r="N180" t="str">
        <f>IFERROR(INDEX(Wastewater!$C$4:$C$62,MATCH('PR24 - Wastewater (CWW3)'!C180,Wastewater!$A$4:$A$62,0)), "")</f>
        <v>Phosphorus removal (wastewater)</v>
      </c>
    </row>
    <row r="181" spans="1:14">
      <c r="A181" t="s">
        <v>271</v>
      </c>
      <c r="B181" t="s">
        <v>1213</v>
      </c>
      <c r="C181" t="s">
        <v>1214</v>
      </c>
      <c r="D181" t="s">
        <v>300</v>
      </c>
      <c r="E181" t="s">
        <v>933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8">
        <f t="shared" si="2"/>
        <v>0</v>
      </c>
      <c r="N181" t="str">
        <f>IFERROR(INDEX(Wastewater!$C$4:$C$62,MATCH('PR24 - Wastewater (CWW3)'!C181,Wastewater!$A$4:$A$62,0)), "")</f>
        <v>Phosphorus removal (wastewater)</v>
      </c>
    </row>
    <row r="182" spans="1:14">
      <c r="A182" t="s">
        <v>271</v>
      </c>
      <c r="B182" t="s">
        <v>1215</v>
      </c>
      <c r="C182" t="s">
        <v>1216</v>
      </c>
      <c r="D182" t="s">
        <v>300</v>
      </c>
      <c r="E182" t="s">
        <v>933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8">
        <f t="shared" si="2"/>
        <v>0</v>
      </c>
      <c r="N182" t="str">
        <f>IFERROR(INDEX(Wastewater!$C$4:$C$62,MATCH('PR24 - Wastewater (CWW3)'!C182,Wastewater!$A$4:$A$62,0)), "")</f>
        <v>Conservation drivers (wastewater)</v>
      </c>
    </row>
    <row r="183" spans="1:14">
      <c r="A183" t="s">
        <v>271</v>
      </c>
      <c r="B183" t="s">
        <v>1217</v>
      </c>
      <c r="C183" t="s">
        <v>1218</v>
      </c>
      <c r="D183" t="s">
        <v>300</v>
      </c>
      <c r="E183" t="s">
        <v>933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8">
        <f t="shared" si="2"/>
        <v>0</v>
      </c>
      <c r="N183" t="str">
        <f>IFERROR(INDEX(Wastewater!$C$4:$C$62,MATCH('PR24 - Wastewater (CWW3)'!C183,Wastewater!$A$4:$A$62,0)), "")</f>
        <v>UV disinfection (or similar) (wastewater)</v>
      </c>
    </row>
    <row r="184" spans="1:14">
      <c r="A184" t="s">
        <v>271</v>
      </c>
      <c r="B184" t="s">
        <v>1219</v>
      </c>
      <c r="C184" t="s">
        <v>1220</v>
      </c>
      <c r="D184" t="s">
        <v>300</v>
      </c>
      <c r="E184" t="s">
        <v>933</v>
      </c>
      <c r="F184" s="4">
        <v>0</v>
      </c>
      <c r="G184" s="4">
        <v>0</v>
      </c>
      <c r="H184" s="4">
        <v>0.20499999999999999</v>
      </c>
      <c r="I184" s="4">
        <v>0.60299999999999998</v>
      </c>
      <c r="J184" s="4">
        <v>0.875</v>
      </c>
      <c r="K184" s="4">
        <v>6.9999999999999993E-2</v>
      </c>
      <c r="L184" s="4">
        <v>1.7999999999999999E-2</v>
      </c>
      <c r="M184" s="8">
        <f t="shared" si="2"/>
        <v>0</v>
      </c>
      <c r="N184" t="str">
        <f>IFERROR(INDEX(Wastewater!$C$4:$C$62,MATCH('PR24 - Wastewater (CWW3)'!C184,Wastewater!$A$4:$A$62,0)), "")</f>
        <v>N/A</v>
      </c>
    </row>
    <row r="185" spans="1:14">
      <c r="A185" t="s">
        <v>271</v>
      </c>
      <c r="B185" t="s">
        <v>1221</v>
      </c>
      <c r="C185" t="s">
        <v>1222</v>
      </c>
      <c r="D185" t="s">
        <v>300</v>
      </c>
      <c r="E185" t="s">
        <v>933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8">
        <f t="shared" si="2"/>
        <v>0</v>
      </c>
      <c r="N185" t="str">
        <f>IFERROR(INDEX(Wastewater!$C$4:$C$62,MATCH('PR24 - Wastewater (CWW3)'!C185,Wastewater!$A$4:$A$62,0)), "")</f>
        <v>N/A</v>
      </c>
    </row>
    <row r="186" spans="1:14">
      <c r="A186" t="s">
        <v>271</v>
      </c>
      <c r="B186" t="s">
        <v>1223</v>
      </c>
      <c r="C186" t="s">
        <v>1224</v>
      </c>
      <c r="D186" t="s">
        <v>300</v>
      </c>
      <c r="E186" t="s">
        <v>933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8">
        <f t="shared" si="2"/>
        <v>0</v>
      </c>
      <c r="N186" t="str">
        <f>IFERROR(INDEX(Wastewater!$C$4:$C$62,MATCH('PR24 - Wastewater (CWW3)'!C186,Wastewater!$A$4:$A$62,0)), "")</f>
        <v>N/A</v>
      </c>
    </row>
    <row r="187" spans="1:14">
      <c r="A187" t="s">
        <v>271</v>
      </c>
      <c r="B187" t="s">
        <v>1225</v>
      </c>
      <c r="C187" t="s">
        <v>1226</v>
      </c>
      <c r="D187" t="s">
        <v>300</v>
      </c>
      <c r="E187" t="s">
        <v>933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8">
        <f t="shared" si="2"/>
        <v>0</v>
      </c>
      <c r="N187" t="str">
        <f>IFERROR(INDEX(Wastewater!$C$4:$C$62,MATCH('PR24 - Wastewater (CWW3)'!C187,Wastewater!$A$4:$A$62,0)), "")</f>
        <v>Conservation drivers (wastewater)</v>
      </c>
    </row>
    <row r="188" spans="1:14">
      <c r="A188" t="s">
        <v>271</v>
      </c>
      <c r="B188" t="s">
        <v>1227</v>
      </c>
      <c r="C188" t="s">
        <v>1228</v>
      </c>
      <c r="D188" t="s">
        <v>300</v>
      </c>
      <c r="E188" t="s">
        <v>933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8">
        <f t="shared" si="2"/>
        <v>0</v>
      </c>
      <c r="N188" t="str">
        <f>IFERROR(INDEX(Wastewater!$C$4:$C$62,MATCH('PR24 - Wastewater (CWW3)'!C188,Wastewater!$A$4:$A$62,0)), "")</f>
        <v>Ignore as captured under 'Investigations total'</v>
      </c>
    </row>
    <row r="189" spans="1:14">
      <c r="A189" t="s">
        <v>271</v>
      </c>
      <c r="B189" t="s">
        <v>1229</v>
      </c>
      <c r="C189" t="s">
        <v>1230</v>
      </c>
      <c r="D189" t="s">
        <v>300</v>
      </c>
      <c r="E189" t="s">
        <v>933</v>
      </c>
      <c r="F189" s="4">
        <v>0</v>
      </c>
      <c r="G189" s="4">
        <v>0</v>
      </c>
      <c r="H189" s="4">
        <v>3.2000000000000001E-2</v>
      </c>
      <c r="I189" s="4">
        <v>3.2000000000000001E-2</v>
      </c>
      <c r="J189" s="4">
        <v>0</v>
      </c>
      <c r="K189" s="4">
        <v>0</v>
      </c>
      <c r="L189" s="4">
        <v>0</v>
      </c>
      <c r="M189" s="8">
        <f t="shared" si="2"/>
        <v>0</v>
      </c>
      <c r="N189" t="str">
        <f>IFERROR(INDEX(Wastewater!$C$4:$C$62,MATCH('PR24 - Wastewater (CWW3)'!C189,Wastewater!$A$4:$A$62,0)), "")</f>
        <v>Ignore as captured under 'Investigations total'</v>
      </c>
    </row>
    <row r="190" spans="1:14">
      <c r="A190" t="s">
        <v>271</v>
      </c>
      <c r="B190" t="s">
        <v>1231</v>
      </c>
      <c r="C190" t="s">
        <v>1232</v>
      </c>
      <c r="D190" t="s">
        <v>300</v>
      </c>
      <c r="E190" t="s">
        <v>933</v>
      </c>
      <c r="F190" s="4">
        <v>0</v>
      </c>
      <c r="G190" s="4">
        <v>0</v>
      </c>
      <c r="H190" s="4">
        <v>0.35399999999999998</v>
      </c>
      <c r="I190" s="4">
        <v>0.35599999999999998</v>
      </c>
      <c r="J190" s="4">
        <v>0.35799999999999998</v>
      </c>
      <c r="K190" s="4">
        <v>0</v>
      </c>
      <c r="L190" s="4">
        <v>0</v>
      </c>
      <c r="M190" s="8">
        <f t="shared" si="2"/>
        <v>0</v>
      </c>
      <c r="N190" t="str">
        <f>IFERROR(INDEX(Wastewater!$C$4:$C$62,MATCH('PR24 - Wastewater (CWW3)'!C190,Wastewater!$A$4:$A$62,0)), "")</f>
        <v>Ignore as captured under 'Investigations total'</v>
      </c>
    </row>
    <row r="191" spans="1:14">
      <c r="A191" t="s">
        <v>271</v>
      </c>
      <c r="B191" t="s">
        <v>1233</v>
      </c>
      <c r="C191" t="s">
        <v>1234</v>
      </c>
      <c r="D191" t="s">
        <v>300</v>
      </c>
      <c r="E191" t="s">
        <v>933</v>
      </c>
      <c r="F191" s="4">
        <v>0</v>
      </c>
      <c r="G191" s="4">
        <v>0</v>
      </c>
      <c r="H191" s="4">
        <v>0.38600000000000001</v>
      </c>
      <c r="I191" s="4">
        <v>0.38800000000000001</v>
      </c>
      <c r="J191" s="4">
        <v>0.35799999999999998</v>
      </c>
      <c r="K191" s="4">
        <v>0</v>
      </c>
      <c r="L191" s="4">
        <v>0</v>
      </c>
      <c r="M191" s="8">
        <f t="shared" si="2"/>
        <v>0</v>
      </c>
      <c r="N191" t="str">
        <f>IFERROR(INDEX(Wastewater!$C$4:$C$62,MATCH('PR24 - Wastewater (CWW3)'!C191,Wastewater!$A$4:$A$62,0)), "")</f>
        <v>Investigations (wastewater)</v>
      </c>
    </row>
    <row r="192" spans="1:14">
      <c r="A192" t="s">
        <v>271</v>
      </c>
      <c r="B192" t="s">
        <v>1235</v>
      </c>
      <c r="C192" t="s">
        <v>1236</v>
      </c>
      <c r="D192" t="s">
        <v>300</v>
      </c>
      <c r="E192" t="s">
        <v>933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8">
        <f t="shared" si="2"/>
        <v>0</v>
      </c>
      <c r="N192">
        <f>IFERROR(INDEX(Wastewater!$C$4:$C$62,MATCH('PR24 - Wastewater (CWW3)'!C192,Wastewater!$A$4:$A$62,0)), "")</f>
        <v>0</v>
      </c>
    </row>
    <row r="193" spans="1:14">
      <c r="A193" t="s">
        <v>271</v>
      </c>
      <c r="B193" t="s">
        <v>1237</v>
      </c>
      <c r="C193" t="s">
        <v>1238</v>
      </c>
      <c r="D193" t="s">
        <v>300</v>
      </c>
      <c r="E193" t="s">
        <v>933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8">
        <f t="shared" si="2"/>
        <v>0</v>
      </c>
      <c r="N193" t="str">
        <f>IFERROR(INDEX(Wastewater!$C$4:$C$62,MATCH('PR24 - Wastewater (CWW3)'!C193,Wastewater!$A$4:$A$62,0)), "")</f>
        <v>Conservation drivers (wastewater)</v>
      </c>
    </row>
    <row r="194" spans="1:14">
      <c r="A194" t="s">
        <v>271</v>
      </c>
      <c r="B194" t="s">
        <v>1239</v>
      </c>
      <c r="C194" t="s">
        <v>1240</v>
      </c>
      <c r="D194" t="s">
        <v>300</v>
      </c>
      <c r="E194" t="s">
        <v>933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8">
        <f t="shared" si="2"/>
        <v>0</v>
      </c>
      <c r="N194" t="str">
        <f>IFERROR(INDEX(Wastewater!$C$4:$C$62,MATCH('PR24 - Wastewater (CWW3)'!C194,Wastewater!$A$4:$A$62,0)), "")</f>
        <v>Conservation drivers (wastewater)</v>
      </c>
    </row>
    <row r="195" spans="1:14">
      <c r="A195" t="s">
        <v>271</v>
      </c>
      <c r="B195" t="s">
        <v>1241</v>
      </c>
      <c r="C195" t="s">
        <v>1242</v>
      </c>
      <c r="D195" t="s">
        <v>300</v>
      </c>
      <c r="E195" t="s">
        <v>933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8">
        <f t="shared" si="2"/>
        <v>0</v>
      </c>
      <c r="N195" t="str">
        <f>IFERROR(INDEX(Wastewater!$C$4:$C$62,MATCH('PR24 - Wastewater (CWW3)'!C195,Wastewater!$A$4:$A$62,0)), "")</f>
        <v>Conservation drivers (wastewater)</v>
      </c>
    </row>
    <row r="196" spans="1:14">
      <c r="A196" t="s">
        <v>271</v>
      </c>
      <c r="B196" t="s">
        <v>1243</v>
      </c>
      <c r="C196" t="s">
        <v>1244</v>
      </c>
      <c r="D196" t="s">
        <v>300</v>
      </c>
      <c r="E196" t="s">
        <v>933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8">
        <f t="shared" si="2"/>
        <v>0</v>
      </c>
      <c r="N196" t="str">
        <f>IFERROR(INDEX(Wastewater!$C$4:$C$62,MATCH('PR24 - Wastewater (CWW3)'!C196,Wastewater!$A$4:$A$62,0)), "")</f>
        <v>N/A</v>
      </c>
    </row>
    <row r="197" spans="1:14">
      <c r="A197" t="s">
        <v>271</v>
      </c>
      <c r="B197" t="s">
        <v>1245</v>
      </c>
      <c r="C197" t="s">
        <v>1246</v>
      </c>
      <c r="D197" t="s">
        <v>300</v>
      </c>
      <c r="E197" t="s">
        <v>933</v>
      </c>
      <c r="F197" s="4">
        <v>1.802989925564682</v>
      </c>
      <c r="G197" s="4">
        <v>3.3019635010689452</v>
      </c>
      <c r="H197" s="4">
        <v>0.79200000000000004</v>
      </c>
      <c r="I197" s="4">
        <v>1.6759999999999999</v>
      </c>
      <c r="J197" s="4">
        <v>3.6080000000000001</v>
      </c>
      <c r="K197" s="4">
        <v>3.6520000000000001</v>
      </c>
      <c r="L197" s="4">
        <v>0.84600000000000009</v>
      </c>
      <c r="M197" s="8">
        <f t="shared" si="2"/>
        <v>3.3019635010689452</v>
      </c>
      <c r="N197" t="str">
        <f>IFERROR(INDEX(Wastewater!$C$4:$C$62,MATCH('PR24 - Wastewater (CWW3)'!C197,Wastewater!$A$4:$A$62,0)), "")</f>
        <v/>
      </c>
    </row>
    <row r="198" spans="1:14">
      <c r="A198" t="s">
        <v>271</v>
      </c>
      <c r="B198" t="s">
        <v>1247</v>
      </c>
      <c r="C198" t="s">
        <v>1248</v>
      </c>
      <c r="D198" t="s">
        <v>300</v>
      </c>
      <c r="E198" t="s">
        <v>933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8">
        <f t="shared" si="2"/>
        <v>0</v>
      </c>
      <c r="N198" t="str">
        <f>IFERROR(INDEX(Wastewater!$C$4:$C$62,MATCH('PR24 - Wastewater (CWW3)'!C198,Wastewater!$A$4:$A$62,0)), "")</f>
        <v>Sludge enhancement (quality) (wastewater)</v>
      </c>
    </row>
    <row r="199" spans="1:14">
      <c r="A199" t="s">
        <v>271</v>
      </c>
      <c r="B199" t="s">
        <v>1249</v>
      </c>
      <c r="C199" t="s">
        <v>1250</v>
      </c>
      <c r="D199" t="s">
        <v>300</v>
      </c>
      <c r="E199" t="s">
        <v>933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8">
        <f t="shared" si="2"/>
        <v>0</v>
      </c>
      <c r="N199" t="str">
        <f>IFERROR(INDEX(Wastewater!$C$4:$C$62,MATCH('PR24 - Wastewater (CWW3)'!C199,Wastewater!$A$4:$A$62,0)), "")</f>
        <v>Sludge enhancement (quality) (wastewater)</v>
      </c>
    </row>
    <row r="200" spans="1:14">
      <c r="A200" t="s">
        <v>271</v>
      </c>
      <c r="B200" t="s">
        <v>1251</v>
      </c>
      <c r="C200" t="s">
        <v>1252</v>
      </c>
      <c r="D200" t="s">
        <v>300</v>
      </c>
      <c r="E200" t="s">
        <v>933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8">
        <f t="shared" si="2"/>
        <v>0</v>
      </c>
      <c r="N200" t="str">
        <f>IFERROR(INDEX(Wastewater!$C$4:$C$62,MATCH('PR24 - Wastewater (CWW3)'!C200,Wastewater!$A$4:$A$62,0)), "")</f>
        <v>Sludge enhancement (quality) (wastewater)</v>
      </c>
    </row>
    <row r="201" spans="1:14">
      <c r="A201" t="s">
        <v>271</v>
      </c>
      <c r="B201" t="s">
        <v>1253</v>
      </c>
      <c r="C201" t="s">
        <v>1254</v>
      </c>
      <c r="D201" t="s">
        <v>300</v>
      </c>
      <c r="E201" t="s">
        <v>933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8">
        <f t="shared" ref="M201:M264" si="3">SUM(G201)</f>
        <v>0</v>
      </c>
      <c r="N201" t="str">
        <f>IFERROR(INDEX(Wastewater!$C$4:$C$62,MATCH('PR24 - Wastewater (CWW3)'!C201,Wastewater!$A$4:$A$62,0)), "")</f>
        <v>Sludge enhancement (quality) (wastewater)</v>
      </c>
    </row>
    <row r="202" spans="1:14">
      <c r="A202" t="s">
        <v>271</v>
      </c>
      <c r="B202" t="s">
        <v>1255</v>
      </c>
      <c r="C202" t="s">
        <v>1256</v>
      </c>
      <c r="D202" t="s">
        <v>300</v>
      </c>
      <c r="E202" t="s">
        <v>933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8">
        <f t="shared" si="3"/>
        <v>0</v>
      </c>
      <c r="N202" t="str">
        <f>IFERROR(INDEX(Wastewater!$C$4:$C$62,MATCH('PR24 - Wastewater (CWW3)'!C202,Wastewater!$A$4:$A$62,0)), "")</f>
        <v>Sludge enhancement (quality) (wastewater)</v>
      </c>
    </row>
    <row r="203" spans="1:14">
      <c r="A203" t="s">
        <v>271</v>
      </c>
      <c r="B203" t="s">
        <v>1257</v>
      </c>
      <c r="C203" t="s">
        <v>1258</v>
      </c>
      <c r="D203" t="s">
        <v>300</v>
      </c>
      <c r="E203" t="s">
        <v>933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8">
        <f t="shared" si="3"/>
        <v>0</v>
      </c>
      <c r="N203" t="str">
        <f>IFERROR(INDEX(Wastewater!$C$4:$C$62,MATCH('PR24 - Wastewater (CWW3)'!C203,Wastewater!$A$4:$A$62,0)), "")</f>
        <v>Sludge enhancement (quality) (wastewater)</v>
      </c>
    </row>
    <row r="204" spans="1:14">
      <c r="A204" t="s">
        <v>271</v>
      </c>
      <c r="B204" t="s">
        <v>1259</v>
      </c>
      <c r="C204" t="s">
        <v>1260</v>
      </c>
      <c r="D204" t="s">
        <v>300</v>
      </c>
      <c r="E204" t="s">
        <v>933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8">
        <f t="shared" si="3"/>
        <v>0</v>
      </c>
      <c r="N204" t="str">
        <f>IFERROR(INDEX(Wastewater!$C$4:$C$62,MATCH('PR24 - Wastewater (CWW3)'!C204,Wastewater!$A$4:$A$62,0)), "")</f>
        <v>Sludge enhancement (quality) (wastewater)</v>
      </c>
    </row>
    <row r="205" spans="1:14">
      <c r="A205" t="s">
        <v>271</v>
      </c>
      <c r="B205" t="s">
        <v>1261</v>
      </c>
      <c r="C205" t="s">
        <v>1262</v>
      </c>
      <c r="D205" t="s">
        <v>300</v>
      </c>
      <c r="E205" t="s">
        <v>933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8">
        <f t="shared" si="3"/>
        <v>0</v>
      </c>
      <c r="N205" t="str">
        <f>IFERROR(INDEX(Wastewater!$C$4:$C$62,MATCH('PR24 - Wastewater (CWW3)'!C205,Wastewater!$A$4:$A$62,0)), "")</f>
        <v/>
      </c>
    </row>
    <row r="206" spans="1:14">
      <c r="A206" t="s">
        <v>271</v>
      </c>
      <c r="B206" t="s">
        <v>1263</v>
      </c>
      <c r="C206" t="s">
        <v>1264</v>
      </c>
      <c r="D206" t="s">
        <v>300</v>
      </c>
      <c r="E206" t="s">
        <v>933</v>
      </c>
      <c r="F206" s="4">
        <v>0.37518865503080079</v>
      </c>
      <c r="G206" s="4">
        <v>0.89216632623123493</v>
      </c>
      <c r="H206" s="4">
        <v>0.19900000000000001</v>
      </c>
      <c r="I206" s="4">
        <v>0.2</v>
      </c>
      <c r="J206" s="4">
        <v>1.4999999999999999E-2</v>
      </c>
      <c r="K206" s="4">
        <v>0.45600000000000002</v>
      </c>
      <c r="L206" s="4">
        <v>0.01</v>
      </c>
      <c r="M206" s="8">
        <f t="shared" si="3"/>
        <v>0.89216632623123493</v>
      </c>
      <c r="N206" t="str">
        <f>IFERROR(INDEX(Wastewater!$C$4:$C$62,MATCH('PR24 - Wastewater (CWW3)'!C206,Wastewater!$A$4:$A$62,0)), "")</f>
        <v>Growth at sewage treatment works (excluding sludge treatment) (wastewater)</v>
      </c>
    </row>
    <row r="207" spans="1:14">
      <c r="A207" t="s">
        <v>271</v>
      </c>
      <c r="B207" t="s">
        <v>1265</v>
      </c>
      <c r="C207" t="s">
        <v>1266</v>
      </c>
      <c r="D207" t="s">
        <v>300</v>
      </c>
      <c r="E207" t="s">
        <v>933</v>
      </c>
      <c r="F207" s="4">
        <v>2.4633598562628339E-2</v>
      </c>
      <c r="G207" s="4">
        <v>6.5654970324884626E-2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8">
        <f t="shared" si="3"/>
        <v>6.5654970324884626E-2</v>
      </c>
      <c r="N207" t="str">
        <f>IFERROR(INDEX(Wastewater!$C$4:$C$62,MATCH('PR24 - Wastewater (CWW3)'!C207,Wastewater!$A$4:$A$62,0)), "")</f>
        <v>Reduce flooding risk for properties (wastewater)</v>
      </c>
    </row>
    <row r="208" spans="1:14">
      <c r="A208" t="s">
        <v>271</v>
      </c>
      <c r="B208" t="s">
        <v>1267</v>
      </c>
      <c r="C208" t="s">
        <v>1268</v>
      </c>
      <c r="D208" t="s">
        <v>300</v>
      </c>
      <c r="E208" t="s">
        <v>933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8">
        <f t="shared" si="3"/>
        <v>0</v>
      </c>
      <c r="N208" t="str">
        <f>IFERROR(INDEX(Wastewater!$C$4:$C$62,MATCH('PR24 - Wastewater (CWW3)'!C208,Wastewater!$A$4:$A$62,0)), "")</f>
        <v>First time sewerage (wastewater)</v>
      </c>
    </row>
    <row r="209" spans="1:14">
      <c r="A209" t="s">
        <v>271</v>
      </c>
      <c r="B209" t="s">
        <v>1269</v>
      </c>
      <c r="C209" t="s">
        <v>1270</v>
      </c>
      <c r="D209" t="s">
        <v>300</v>
      </c>
      <c r="E209" t="s">
        <v>933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8">
        <f t="shared" si="3"/>
        <v>0</v>
      </c>
      <c r="N209" t="str">
        <f>IFERROR(INDEX(Wastewater!$C$4:$C$62,MATCH('PR24 - Wastewater (CWW3)'!C209,Wastewater!$A$4:$A$62,0)), "")</f>
        <v>Sludge enhancement (growth) (wastewater)</v>
      </c>
    </row>
    <row r="210" spans="1:14">
      <c r="A210" t="s">
        <v>271</v>
      </c>
      <c r="B210" t="s">
        <v>1271</v>
      </c>
      <c r="C210" t="s">
        <v>1272</v>
      </c>
      <c r="D210" t="s">
        <v>300</v>
      </c>
      <c r="E210" t="s">
        <v>933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8">
        <f t="shared" si="3"/>
        <v>0</v>
      </c>
      <c r="N210" t="str">
        <f>IFERROR(INDEX(Wastewater!$C$4:$C$62,MATCH('PR24 - Wastewater (CWW3)'!C210,Wastewater!$A$4:$A$62,0)), "")</f>
        <v>Odour (wastewater)</v>
      </c>
    </row>
    <row r="211" spans="1:14">
      <c r="A211" t="s">
        <v>271</v>
      </c>
      <c r="B211" t="s">
        <v>1273</v>
      </c>
      <c r="C211" t="s">
        <v>1274</v>
      </c>
      <c r="D211" t="s">
        <v>300</v>
      </c>
      <c r="E211" t="s">
        <v>933</v>
      </c>
      <c r="F211" s="4">
        <v>0</v>
      </c>
      <c r="G211" s="4">
        <v>0</v>
      </c>
      <c r="H211" s="4">
        <v>0</v>
      </c>
      <c r="I211" s="4">
        <v>0.05</v>
      </c>
      <c r="J211" s="4">
        <v>0.05</v>
      </c>
      <c r="K211" s="4">
        <v>0.05</v>
      </c>
      <c r="L211" s="4">
        <v>0.05</v>
      </c>
      <c r="M211" s="8">
        <f t="shared" si="3"/>
        <v>0</v>
      </c>
      <c r="N211" t="str">
        <f>IFERROR(INDEX(Wastewater!$C$4:$C$62,MATCH('PR24 - Wastewater (CWW3)'!C211,Wastewater!$A$4:$A$62,0)), "")</f>
        <v>Enhancing resilience to low probability high consequence events (wastewater)</v>
      </c>
    </row>
    <row r="212" spans="1:14">
      <c r="A212" t="s">
        <v>271</v>
      </c>
      <c r="B212" t="s">
        <v>1275</v>
      </c>
      <c r="C212" t="s">
        <v>1276</v>
      </c>
      <c r="D212" t="s">
        <v>300</v>
      </c>
      <c r="E212" t="s">
        <v>933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8">
        <f t="shared" si="3"/>
        <v>0</v>
      </c>
      <c r="N212" t="str">
        <f>IFERROR(INDEX(Wastewater!$C$4:$C$62,MATCH('PR24 - Wastewater (CWW3)'!C212,Wastewater!$A$4:$A$62,0)), "")</f>
        <v>Security - SEMD (wastewater)</v>
      </c>
    </row>
    <row r="213" spans="1:14">
      <c r="A213" t="s">
        <v>271</v>
      </c>
      <c r="B213" t="s">
        <v>1277</v>
      </c>
      <c r="C213" t="s">
        <v>1278</v>
      </c>
      <c r="D213" t="s">
        <v>300</v>
      </c>
      <c r="E213" t="s">
        <v>933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8">
        <f t="shared" si="3"/>
        <v>0</v>
      </c>
      <c r="N213" t="str">
        <f>IFERROR(INDEX(Wastewater!$C$4:$C$62,MATCH('PR24 - Wastewater (CWW3)'!C213,Wastewater!$A$4:$A$62,0)), "")</f>
        <v>Security - Non-SEMD (wastewater)</v>
      </c>
    </row>
    <row r="214" spans="1:14">
      <c r="A214" t="s">
        <v>271</v>
      </c>
      <c r="B214" t="s">
        <v>1279</v>
      </c>
      <c r="C214" t="s">
        <v>1280</v>
      </c>
      <c r="D214" t="s">
        <v>300</v>
      </c>
      <c r="E214" t="s">
        <v>933</v>
      </c>
      <c r="F214" s="4">
        <v>0</v>
      </c>
      <c r="G214" s="4">
        <v>0</v>
      </c>
      <c r="H214" s="4">
        <v>0.49099999999999999</v>
      </c>
      <c r="I214" s="4">
        <v>0.29599999999999999</v>
      </c>
      <c r="J214" s="4">
        <v>2.5000000000000001E-2</v>
      </c>
      <c r="K214" s="4">
        <v>2.5000000000000001E-2</v>
      </c>
      <c r="L214" s="4">
        <v>2.5000000000000001E-2</v>
      </c>
      <c r="M214" s="8">
        <f t="shared" si="3"/>
        <v>0</v>
      </c>
      <c r="N214" t="str">
        <f>IFERROR(INDEX(Wastewater!$C$4:$C$62,MATCH('PR24 - Wastewater (CWW3)'!C214,Wastewater!$A$4:$A$62,0)), "")</f>
        <v>N/A</v>
      </c>
    </row>
    <row r="215" spans="1:14">
      <c r="A215" t="s">
        <v>271</v>
      </c>
      <c r="B215" t="s">
        <v>1281</v>
      </c>
      <c r="C215" t="s">
        <v>1282</v>
      </c>
      <c r="D215" t="s">
        <v>300</v>
      </c>
      <c r="E215" t="s">
        <v>933</v>
      </c>
      <c r="F215" s="4">
        <v>0.39982225359342921</v>
      </c>
      <c r="G215" s="4">
        <v>0.95782129655611936</v>
      </c>
      <c r="H215" s="4">
        <v>0.69</v>
      </c>
      <c r="I215" s="4">
        <v>0.54600000000000004</v>
      </c>
      <c r="J215" s="4">
        <v>0.09</v>
      </c>
      <c r="K215" s="4">
        <v>0.53100000000000003</v>
      </c>
      <c r="L215" s="4">
        <v>8.5000000000000006E-2</v>
      </c>
      <c r="M215" s="8">
        <f t="shared" si="3"/>
        <v>0.95782129655611936</v>
      </c>
      <c r="N215" t="str">
        <f>IFERROR(INDEX(Wastewater!$C$4:$C$62,MATCH('PR24 - Wastewater (CWW3)'!C215,Wastewater!$A$4:$A$62,0)), "")</f>
        <v/>
      </c>
    </row>
    <row r="216" spans="1:14">
      <c r="A216" t="s">
        <v>271</v>
      </c>
      <c r="B216" t="s">
        <v>1283</v>
      </c>
      <c r="C216" t="s">
        <v>1284</v>
      </c>
      <c r="D216" t="s">
        <v>300</v>
      </c>
      <c r="E216" t="s">
        <v>933</v>
      </c>
      <c r="F216" s="4">
        <v>0</v>
      </c>
      <c r="G216" s="4">
        <v>0</v>
      </c>
      <c r="H216" s="4">
        <v>8.5999999999999993E-2</v>
      </c>
      <c r="I216" s="4">
        <v>0.20300000000000001</v>
      </c>
      <c r="J216" s="4">
        <v>0.73899999999999999</v>
      </c>
      <c r="K216" s="4">
        <v>2.145</v>
      </c>
      <c r="L216" s="4">
        <v>0.32800000000000001</v>
      </c>
      <c r="M216" s="8">
        <f t="shared" si="3"/>
        <v>0</v>
      </c>
      <c r="N216" t="str">
        <f>IFERROR(INDEX(Wastewater!$C$4:$C$62,MATCH('PR24 - Wastewater (CWW3)'!C216,Wastewater!$A$4:$A$62,0)), "")</f>
        <v/>
      </c>
    </row>
    <row r="217" spans="1:14">
      <c r="A217" t="s">
        <v>271</v>
      </c>
      <c r="B217" t="s">
        <v>1285</v>
      </c>
      <c r="C217" t="s">
        <v>1286</v>
      </c>
      <c r="D217" t="s">
        <v>300</v>
      </c>
      <c r="E217" t="s">
        <v>933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1.0999999999999999E-2</v>
      </c>
      <c r="L217" s="4">
        <v>1.4E-2</v>
      </c>
      <c r="M217" s="8">
        <f t="shared" si="3"/>
        <v>0</v>
      </c>
      <c r="N217" t="str">
        <f>IFERROR(INDEX(Wastewater!$C$4:$C$62,MATCH('PR24 - Wastewater (CWW3)'!C217,Wastewater!$A$4:$A$62,0)), "")</f>
        <v/>
      </c>
    </row>
    <row r="218" spans="1:14">
      <c r="A218" t="s">
        <v>271</v>
      </c>
      <c r="B218" t="s">
        <v>1287</v>
      </c>
      <c r="C218" t="s">
        <v>1288</v>
      </c>
      <c r="D218" t="s">
        <v>300</v>
      </c>
      <c r="E218" t="s">
        <v>933</v>
      </c>
      <c r="F218" s="4">
        <v>0</v>
      </c>
      <c r="G218" s="4">
        <v>0</v>
      </c>
      <c r="H218" s="4">
        <v>0.187</v>
      </c>
      <c r="I218" s="4">
        <v>0.69099999999999995</v>
      </c>
      <c r="J218" s="4">
        <v>2.6539999999999999</v>
      </c>
      <c r="K218" s="4">
        <v>3.5680000000000001</v>
      </c>
      <c r="L218" s="4">
        <v>0.51300000000000001</v>
      </c>
      <c r="M218" s="8">
        <f t="shared" si="3"/>
        <v>0</v>
      </c>
      <c r="N218" t="str">
        <f>IFERROR(INDEX(Wastewater!$C$4:$C$62,MATCH('PR24 - Wastewater (CWW3)'!C218,Wastewater!$A$4:$A$62,0)), "")</f>
        <v/>
      </c>
    </row>
    <row r="219" spans="1:14">
      <c r="A219" t="s">
        <v>271</v>
      </c>
      <c r="B219" t="s">
        <v>1289</v>
      </c>
      <c r="C219" t="s">
        <v>1290</v>
      </c>
      <c r="D219" t="s">
        <v>300</v>
      </c>
      <c r="E219" t="s">
        <v>933</v>
      </c>
      <c r="F219" s="4">
        <v>0</v>
      </c>
      <c r="G219" s="4">
        <v>0</v>
      </c>
      <c r="H219" s="4">
        <v>0</v>
      </c>
      <c r="I219" s="4">
        <v>0</v>
      </c>
      <c r="J219" s="4">
        <v>0.02</v>
      </c>
      <c r="K219" s="4">
        <v>0.08</v>
      </c>
      <c r="L219" s="4">
        <v>9.7000000000000003E-2</v>
      </c>
      <c r="M219" s="8">
        <f t="shared" si="3"/>
        <v>0</v>
      </c>
      <c r="N219" t="str">
        <f>IFERROR(INDEX(Wastewater!$C$4:$C$62,MATCH('PR24 - Wastewater (CWW3)'!C219,Wastewater!$A$4:$A$62,0)), "")</f>
        <v/>
      </c>
    </row>
    <row r="220" spans="1:14">
      <c r="A220" t="s">
        <v>271</v>
      </c>
      <c r="B220" t="s">
        <v>1291</v>
      </c>
      <c r="C220" t="s">
        <v>1292</v>
      </c>
      <c r="D220" t="s">
        <v>300</v>
      </c>
      <c r="E220" t="s">
        <v>933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8">
        <f t="shared" si="3"/>
        <v>0</v>
      </c>
      <c r="N220" t="str">
        <f>IFERROR(INDEX(Wastewater!$C$4:$C$62,MATCH('PR24 - Wastewater (CWW3)'!C220,Wastewater!$A$4:$A$62,0)), "")</f>
        <v/>
      </c>
    </row>
    <row r="221" spans="1:14">
      <c r="A221" t="s">
        <v>271</v>
      </c>
      <c r="B221" t="s">
        <v>1293</v>
      </c>
      <c r="C221" t="s">
        <v>1294</v>
      </c>
      <c r="D221" t="s">
        <v>300</v>
      </c>
      <c r="E221" t="s">
        <v>933</v>
      </c>
      <c r="F221" s="4">
        <v>0</v>
      </c>
      <c r="G221" s="4">
        <v>0</v>
      </c>
      <c r="H221" s="4">
        <v>0</v>
      </c>
      <c r="I221" s="4">
        <v>2E-3</v>
      </c>
      <c r="J221" s="4">
        <v>2E-3</v>
      </c>
      <c r="K221" s="4">
        <v>2E-3</v>
      </c>
      <c r="L221" s="4">
        <v>2E-3</v>
      </c>
      <c r="M221" s="8">
        <f t="shared" si="3"/>
        <v>0</v>
      </c>
      <c r="N221" t="str">
        <f>IFERROR(INDEX(Wastewater!$C$4:$C$62,MATCH('PR24 - Wastewater (CWW3)'!C221,Wastewater!$A$4:$A$62,0)), "")</f>
        <v/>
      </c>
    </row>
    <row r="222" spans="1:14">
      <c r="A222" t="s">
        <v>271</v>
      </c>
      <c r="B222" t="s">
        <v>1295</v>
      </c>
      <c r="C222" t="s">
        <v>1296</v>
      </c>
      <c r="D222" t="s">
        <v>300</v>
      </c>
      <c r="E222" t="s">
        <v>933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8">
        <f t="shared" si="3"/>
        <v>0</v>
      </c>
      <c r="N222" t="str">
        <f>IFERROR(INDEX(Wastewater!$C$4:$C$62,MATCH('PR24 - Wastewater (CWW3)'!C222,Wastewater!$A$4:$A$62,0)), "")</f>
        <v/>
      </c>
    </row>
    <row r="223" spans="1:14">
      <c r="A223" t="s">
        <v>271</v>
      </c>
      <c r="B223" t="s">
        <v>1297</v>
      </c>
      <c r="C223" t="s">
        <v>1298</v>
      </c>
      <c r="D223" t="s">
        <v>300</v>
      </c>
      <c r="E223" t="s">
        <v>933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8">
        <f t="shared" si="3"/>
        <v>0</v>
      </c>
      <c r="N223" t="str">
        <f>IFERROR(INDEX(Wastewater!$C$4:$C$62,MATCH('PR24 - Wastewater (CWW3)'!C223,Wastewater!$A$4:$A$62,0)), "")</f>
        <v/>
      </c>
    </row>
    <row r="224" spans="1:14">
      <c r="A224" t="s">
        <v>271</v>
      </c>
      <c r="B224" t="s">
        <v>1299</v>
      </c>
      <c r="C224" t="s">
        <v>1300</v>
      </c>
      <c r="D224" t="s">
        <v>300</v>
      </c>
      <c r="E224" t="s">
        <v>933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8">
        <f t="shared" si="3"/>
        <v>0</v>
      </c>
      <c r="N224" t="str">
        <f>IFERROR(INDEX(Wastewater!$C$4:$C$62,MATCH('PR24 - Wastewater (CWW3)'!C224,Wastewater!$A$4:$A$62,0)), "")</f>
        <v/>
      </c>
    </row>
    <row r="225" spans="1:14">
      <c r="A225" t="s">
        <v>271</v>
      </c>
      <c r="B225" t="s">
        <v>1301</v>
      </c>
      <c r="C225" t="s">
        <v>1302</v>
      </c>
      <c r="D225" t="s">
        <v>300</v>
      </c>
      <c r="E225" t="s">
        <v>933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8">
        <f t="shared" si="3"/>
        <v>0</v>
      </c>
      <c r="N225" t="str">
        <f>IFERROR(INDEX(Wastewater!$C$4:$C$62,MATCH('PR24 - Wastewater (CWW3)'!C225,Wastewater!$A$4:$A$62,0)), "")</f>
        <v/>
      </c>
    </row>
    <row r="226" spans="1:14">
      <c r="A226" t="s">
        <v>271</v>
      </c>
      <c r="B226" t="s">
        <v>1303</v>
      </c>
      <c r="C226" t="s">
        <v>1304</v>
      </c>
      <c r="D226" t="s">
        <v>300</v>
      </c>
      <c r="E226" t="s">
        <v>933</v>
      </c>
      <c r="F226" s="4">
        <v>2.2028121791581108</v>
      </c>
      <c r="G226" s="4">
        <v>4.2597847976250645</v>
      </c>
      <c r="H226" s="4">
        <v>1.7549999999999999</v>
      </c>
      <c r="I226" s="4">
        <v>3.1179999999999999</v>
      </c>
      <c r="J226" s="4">
        <v>7.1130000000000004</v>
      </c>
      <c r="K226" s="4">
        <v>9.988999999999999</v>
      </c>
      <c r="L226" s="4">
        <v>1.885</v>
      </c>
      <c r="M226" s="8">
        <f t="shared" si="3"/>
        <v>4.2597847976250645</v>
      </c>
      <c r="N226" t="str">
        <f>IFERROR(INDEX(Wastewater!$C$4:$C$62,MATCH('PR24 - Wastewater (CWW3)'!C226,Wastewater!$A$4:$A$62,0)), "")</f>
        <v/>
      </c>
    </row>
    <row r="227" spans="1:14">
      <c r="A227" t="s">
        <v>272</v>
      </c>
      <c r="B227" t="s">
        <v>1159</v>
      </c>
      <c r="C227" t="s">
        <v>1160</v>
      </c>
      <c r="D227" t="s">
        <v>300</v>
      </c>
      <c r="E227" t="s">
        <v>933</v>
      </c>
      <c r="F227" s="4">
        <v>0.68400000000000005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8">
        <f t="shared" si="3"/>
        <v>0</v>
      </c>
      <c r="N227" t="str">
        <f>IFERROR(INDEX(Wastewater!$C$4:$C$62,MATCH('PR24 - Wastewater (CWW3)'!C227,Wastewater!$A$4:$A$62,0)), "")</f>
        <v>Event Duration Monitoring at intermittent discharges (wastewater)</v>
      </c>
    </row>
    <row r="228" spans="1:14">
      <c r="A228" t="s">
        <v>272</v>
      </c>
      <c r="B228" t="s">
        <v>1161</v>
      </c>
      <c r="C228" t="s">
        <v>1162</v>
      </c>
      <c r="D228" t="s">
        <v>300</v>
      </c>
      <c r="E228" t="s">
        <v>933</v>
      </c>
      <c r="F228" s="4">
        <v>2.0329999999999999</v>
      </c>
      <c r="G228" s="4">
        <v>4.5579999999999998</v>
      </c>
      <c r="H228" s="4">
        <v>2.5880000000000001</v>
      </c>
      <c r="I228" s="4">
        <v>0.104</v>
      </c>
      <c r="J228" s="4">
        <v>0.104</v>
      </c>
      <c r="K228" s="4">
        <v>0.104</v>
      </c>
      <c r="L228" s="4">
        <v>0.104</v>
      </c>
      <c r="M228" s="8">
        <f t="shared" si="3"/>
        <v>4.5579999999999998</v>
      </c>
      <c r="N228" t="str">
        <f>IFERROR(INDEX(Wastewater!$C$4:$C$62,MATCH('PR24 - Wastewater (CWW3)'!C228,Wastewater!$A$4:$A$62,0)), "")</f>
        <v>Flow monitoring at sewage treatment works (wastewater)</v>
      </c>
    </row>
    <row r="229" spans="1:14">
      <c r="A229" t="s">
        <v>272</v>
      </c>
      <c r="B229" t="s">
        <v>1163</v>
      </c>
      <c r="C229" t="s">
        <v>1164</v>
      </c>
      <c r="D229" t="s">
        <v>300</v>
      </c>
      <c r="E229" t="s">
        <v>933</v>
      </c>
      <c r="F229" s="4">
        <v>0</v>
      </c>
      <c r="G229" s="4">
        <v>0</v>
      </c>
      <c r="H229" s="4">
        <v>2.718</v>
      </c>
      <c r="I229" s="4">
        <v>12.323</v>
      </c>
      <c r="J229" s="4">
        <v>12.978</v>
      </c>
      <c r="K229" s="4">
        <v>13.387</v>
      </c>
      <c r="L229" s="4">
        <v>14.042</v>
      </c>
      <c r="M229" s="8">
        <f t="shared" si="3"/>
        <v>0</v>
      </c>
      <c r="N229" t="str">
        <f>IFERROR(INDEX(Wastewater!$C$4:$C$62,MATCH('PR24 - Wastewater (CWW3)'!C229,Wastewater!$A$4:$A$62,0)), "")</f>
        <v>N/A</v>
      </c>
    </row>
    <row r="230" spans="1:14">
      <c r="A230" t="s">
        <v>272</v>
      </c>
      <c r="B230" t="s">
        <v>1165</v>
      </c>
      <c r="C230" t="s">
        <v>1166</v>
      </c>
      <c r="D230" t="s">
        <v>300</v>
      </c>
      <c r="E230" t="s">
        <v>933</v>
      </c>
      <c r="F230" s="4">
        <v>0</v>
      </c>
      <c r="G230" s="4">
        <v>0</v>
      </c>
      <c r="H230" s="4">
        <v>5.6752500000000001</v>
      </c>
      <c r="I230" s="4">
        <v>6.4127500000000008</v>
      </c>
      <c r="J230" s="4">
        <v>6.4127500000000008</v>
      </c>
      <c r="K230" s="4">
        <v>6.4127500000000008</v>
      </c>
      <c r="L230" s="4">
        <v>6.4127500000000008</v>
      </c>
      <c r="M230" s="8">
        <f t="shared" si="3"/>
        <v>0</v>
      </c>
      <c r="N230" t="str">
        <f>IFERROR(INDEX(Wastewater!$C$4:$C$62,MATCH('PR24 - Wastewater (CWW3)'!C230,Wastewater!$A$4:$A$62,0)), "")</f>
        <v>N/A</v>
      </c>
    </row>
    <row r="231" spans="1:14">
      <c r="A231" t="s">
        <v>272</v>
      </c>
      <c r="B231" t="s">
        <v>1167</v>
      </c>
      <c r="C231" t="s">
        <v>1168</v>
      </c>
      <c r="D231" t="s">
        <v>300</v>
      </c>
      <c r="E231" t="s">
        <v>933</v>
      </c>
      <c r="F231" s="4">
        <v>4.9349999999999996</v>
      </c>
      <c r="G231" s="4">
        <v>11.677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8">
        <f t="shared" si="3"/>
        <v>11.677</v>
      </c>
      <c r="N231" t="str">
        <f>IFERROR(INDEX(Wastewater!$C$4:$C$62,MATCH('PR24 - Wastewater (CWW3)'!C231,Wastewater!$A$4:$A$62,0)), "")</f>
        <v>Schemes to increase flow to full treatment (wastewater)</v>
      </c>
    </row>
    <row r="232" spans="1:14">
      <c r="A232" t="s">
        <v>272</v>
      </c>
      <c r="B232" t="s">
        <v>1169</v>
      </c>
      <c r="C232" t="s">
        <v>1170</v>
      </c>
      <c r="D232" t="s">
        <v>300</v>
      </c>
      <c r="E232" t="s">
        <v>933</v>
      </c>
      <c r="F232" s="4">
        <v>1.1279999999999999</v>
      </c>
      <c r="G232" s="4">
        <v>2.473938744692743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8">
        <f t="shared" si="3"/>
        <v>2.473938744692743</v>
      </c>
      <c r="N232" t="str">
        <f>IFERROR(INDEX(Wastewater!$C$4:$C$62,MATCH('PR24 - Wastewater (CWW3)'!C232,Wastewater!$A$4:$A$62,0)), "")</f>
        <v>Schemes to increase storm tank capacity (wastewater)</v>
      </c>
    </row>
    <row r="233" spans="1:14">
      <c r="A233" t="s">
        <v>272</v>
      </c>
      <c r="B233" t="s">
        <v>1171</v>
      </c>
      <c r="C233" t="s">
        <v>1172</v>
      </c>
      <c r="D233" t="s">
        <v>300</v>
      </c>
      <c r="E233" t="s">
        <v>933</v>
      </c>
      <c r="F233" s="4">
        <v>1E-3</v>
      </c>
      <c r="G233" s="4">
        <v>0.748</v>
      </c>
      <c r="H233" s="4">
        <v>3.2351350000000001E-3</v>
      </c>
      <c r="I233" s="4">
        <v>3.2351350000000001E-3</v>
      </c>
      <c r="J233" s="4">
        <v>3.2351350000000001E-3</v>
      </c>
      <c r="K233" s="4">
        <v>3.2351350000000001E-3</v>
      </c>
      <c r="L233" s="4">
        <v>3.2351350000000001E-3</v>
      </c>
      <c r="M233" s="8">
        <f t="shared" si="3"/>
        <v>0.748</v>
      </c>
      <c r="N233" t="str">
        <f>IFERROR(INDEX(Wastewater!$C$4:$C$62,MATCH('PR24 - Wastewater (CWW3)'!C233,Wastewater!$A$4:$A$62,0)), "")</f>
        <v>Schemes to increase storm tank capacity (wastewater)</v>
      </c>
    </row>
    <row r="234" spans="1:14">
      <c r="A234" t="s">
        <v>272</v>
      </c>
      <c r="B234" t="s">
        <v>1173</v>
      </c>
      <c r="C234" t="s">
        <v>1174</v>
      </c>
      <c r="D234" t="s">
        <v>300</v>
      </c>
      <c r="E234" t="s">
        <v>933</v>
      </c>
      <c r="F234" s="4">
        <v>6.71</v>
      </c>
      <c r="G234" s="4">
        <v>20.311646650763052</v>
      </c>
      <c r="H234" s="4">
        <v>37.329616767542348</v>
      </c>
      <c r="I234" s="4">
        <v>48.641263418305407</v>
      </c>
      <c r="J234" s="4">
        <v>48.635248435507982</v>
      </c>
      <c r="K234" s="4">
        <v>48.641263418305407</v>
      </c>
      <c r="L234" s="4">
        <v>49.382727290590722</v>
      </c>
      <c r="M234" s="8">
        <f t="shared" si="3"/>
        <v>20.311646650763052</v>
      </c>
      <c r="N234" t="str">
        <f>IFERROR(INDEX(Wastewater!$C$4:$C$62,MATCH('PR24 - Wastewater (CWW3)'!C234,Wastewater!$A$4:$A$62,0)), "")</f>
        <v>Storage schemes to reduce spill frequency at CSOs, storm tanks, etc (wastewater)</v>
      </c>
    </row>
    <row r="235" spans="1:14">
      <c r="A235" t="s">
        <v>272</v>
      </c>
      <c r="B235" t="s">
        <v>1175</v>
      </c>
      <c r="C235" t="s">
        <v>1176</v>
      </c>
      <c r="D235" t="s">
        <v>300</v>
      </c>
      <c r="E235" t="s">
        <v>933</v>
      </c>
      <c r="F235" s="4">
        <v>1.266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8">
        <f t="shared" si="3"/>
        <v>0</v>
      </c>
      <c r="N235" t="str">
        <f>IFERROR(INDEX(Wastewater!$C$4:$C$62,MATCH('PR24 - Wastewater (CWW3)'!C235,Wastewater!$A$4:$A$62,0)), "")</f>
        <v>Storage schemes to reduce spill frequency at CSOs, storm tanks, etc (wastewater)</v>
      </c>
    </row>
    <row r="236" spans="1:14">
      <c r="A236" t="s">
        <v>272</v>
      </c>
      <c r="B236" t="s">
        <v>1177</v>
      </c>
      <c r="C236" t="s">
        <v>1178</v>
      </c>
      <c r="D236" t="s">
        <v>300</v>
      </c>
      <c r="E236" t="s">
        <v>933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8">
        <f t="shared" si="3"/>
        <v>0</v>
      </c>
      <c r="N236" t="str">
        <f>IFERROR(INDEX(Wastewater!$C$4:$C$62,MATCH('PR24 - Wastewater (CWW3)'!C236,Wastewater!$A$4:$A$62,0)), "")</f>
        <v>Storage schemes to reduce spill frequency at CSOs, storm tanks, etc (wastewater)</v>
      </c>
    </row>
    <row r="237" spans="1:14">
      <c r="A237" t="s">
        <v>272</v>
      </c>
      <c r="B237" t="s">
        <v>1179</v>
      </c>
      <c r="C237" t="s">
        <v>1180</v>
      </c>
      <c r="D237" t="s">
        <v>300</v>
      </c>
      <c r="E237" t="s">
        <v>933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8">
        <f t="shared" si="3"/>
        <v>0</v>
      </c>
      <c r="N237" t="str">
        <f>IFERROR(INDEX(Wastewater!$C$4:$C$62,MATCH('PR24 - Wastewater (CWW3)'!C237,Wastewater!$A$4:$A$62,0)), "")</f>
        <v>Storage schemes to reduce spill frequency at CSOs, storm tanks, etc (wastewater)</v>
      </c>
    </row>
    <row r="238" spans="1:14">
      <c r="A238" t="s">
        <v>272</v>
      </c>
      <c r="B238" t="s">
        <v>1181</v>
      </c>
      <c r="C238" t="s">
        <v>1182</v>
      </c>
      <c r="D238" t="s">
        <v>300</v>
      </c>
      <c r="E238" t="s">
        <v>933</v>
      </c>
      <c r="F238" s="4">
        <v>0</v>
      </c>
      <c r="G238" s="4">
        <v>0</v>
      </c>
      <c r="H238" s="4">
        <v>25.272975842469041</v>
      </c>
      <c r="I238" s="4">
        <v>25.272975842469041</v>
      </c>
      <c r="J238" s="4">
        <v>25.272975842469041</v>
      </c>
      <c r="K238" s="4">
        <v>25.272975842469041</v>
      </c>
      <c r="L238" s="4">
        <v>25.272975842469041</v>
      </c>
      <c r="M238" s="8">
        <f t="shared" si="3"/>
        <v>0</v>
      </c>
      <c r="N238" t="str">
        <f>IFERROR(INDEX(Wastewater!$C$4:$C$62,MATCH('PR24 - Wastewater (CWW3)'!C238,Wastewater!$A$4:$A$62,0)), "")</f>
        <v>Storage schemes to reduce spill frequency at CSOs, storm tanks, etc (wastewater)</v>
      </c>
    </row>
    <row r="239" spans="1:14">
      <c r="A239" t="s">
        <v>272</v>
      </c>
      <c r="B239" t="s">
        <v>1183</v>
      </c>
      <c r="C239" t="s">
        <v>1184</v>
      </c>
      <c r="D239" t="s">
        <v>300</v>
      </c>
      <c r="E239" t="s">
        <v>933</v>
      </c>
      <c r="F239" s="4">
        <v>0</v>
      </c>
      <c r="G239" s="4">
        <v>1.214</v>
      </c>
      <c r="H239" s="4">
        <v>120.6393904043789</v>
      </c>
      <c r="I239" s="4">
        <v>120.1243746478886</v>
      </c>
      <c r="J239" s="4">
        <v>120.1312752369587</v>
      </c>
      <c r="K239" s="4">
        <v>120.12614586043399</v>
      </c>
      <c r="L239" s="4">
        <v>120.113330422337</v>
      </c>
      <c r="M239" s="8">
        <f t="shared" si="3"/>
        <v>1.214</v>
      </c>
      <c r="N239" t="str">
        <f>IFERROR(INDEX(Wastewater!$C$4:$C$62,MATCH('PR24 - Wastewater (CWW3)'!C239,Wastewater!$A$4:$A$62,0)), "")</f>
        <v>Storage schemes to reduce spill frequency at CSOs, storm tanks, etc (wastewater)</v>
      </c>
    </row>
    <row r="240" spans="1:14">
      <c r="A240" t="s">
        <v>272</v>
      </c>
      <c r="B240" t="s">
        <v>1185</v>
      </c>
      <c r="C240" t="s">
        <v>1186</v>
      </c>
      <c r="D240" t="s">
        <v>300</v>
      </c>
      <c r="E240" t="s">
        <v>933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8">
        <f t="shared" si="3"/>
        <v>0</v>
      </c>
      <c r="N240" t="str">
        <f>IFERROR(INDEX(Wastewater!$C$4:$C$62,MATCH('PR24 - Wastewater (CWW3)'!C240,Wastewater!$A$4:$A$62,0)), "")</f>
        <v>Storage schemes to reduce spill frequency at CSOs, storm tanks, etc (wastewater)</v>
      </c>
    </row>
    <row r="241" spans="1:14">
      <c r="A241" t="s">
        <v>272</v>
      </c>
      <c r="B241" t="s">
        <v>1187</v>
      </c>
      <c r="C241" t="s">
        <v>1188</v>
      </c>
      <c r="D241" t="s">
        <v>300</v>
      </c>
      <c r="E241" t="s">
        <v>933</v>
      </c>
      <c r="F241" s="4">
        <v>0</v>
      </c>
      <c r="G241" s="4">
        <v>4.5999999999999999E-2</v>
      </c>
      <c r="H241" s="4">
        <v>7.2816042889129697</v>
      </c>
      <c r="I241" s="4">
        <v>7.2816042889129697</v>
      </c>
      <c r="J241" s="4">
        <v>7.2816042889129697</v>
      </c>
      <c r="K241" s="4">
        <v>7.2816042889129697</v>
      </c>
      <c r="L241" s="4">
        <v>7.2816042889129697</v>
      </c>
      <c r="M241" s="8">
        <f t="shared" si="3"/>
        <v>4.5999999999999999E-2</v>
      </c>
      <c r="N241" t="str">
        <f>IFERROR(INDEX(Wastewater!$C$4:$C$62,MATCH('PR24 - Wastewater (CWW3)'!C241,Wastewater!$A$4:$A$62,0)), "")</f>
        <v>Storage schemes to reduce spill frequency at CSOs, storm tanks, etc (wastewater)</v>
      </c>
    </row>
    <row r="242" spans="1:14">
      <c r="A242" t="s">
        <v>272</v>
      </c>
      <c r="B242" t="s">
        <v>1189</v>
      </c>
      <c r="C242" t="s">
        <v>1190</v>
      </c>
      <c r="D242" t="s">
        <v>300</v>
      </c>
      <c r="E242" t="s">
        <v>933</v>
      </c>
      <c r="F242" s="4">
        <v>0</v>
      </c>
      <c r="G242" s="4">
        <v>0</v>
      </c>
      <c r="H242" s="4">
        <v>10.13192363700653</v>
      </c>
      <c r="I242" s="4">
        <v>10.171853125582279</v>
      </c>
      <c r="J242" s="4">
        <v>10.211782614158039</v>
      </c>
      <c r="K242" s="4">
        <v>10.2517121027338</v>
      </c>
      <c r="L242" s="4">
        <v>10.29164159130956</v>
      </c>
      <c r="M242" s="8">
        <f t="shared" si="3"/>
        <v>0</v>
      </c>
      <c r="N242" t="str">
        <f>IFERROR(INDEX(Wastewater!$C$4:$C$62,MATCH('PR24 - Wastewater (CWW3)'!C242,Wastewater!$A$4:$A$62,0)), "")</f>
        <v>Storage schemes to reduce spill frequency at CSOs, storm tanks, etc (wastewater)</v>
      </c>
    </row>
    <row r="243" spans="1:14">
      <c r="A243" t="s">
        <v>272</v>
      </c>
      <c r="B243" t="s">
        <v>1191</v>
      </c>
      <c r="C243" t="s">
        <v>1192</v>
      </c>
      <c r="D243" t="s">
        <v>300</v>
      </c>
      <c r="E243" t="s">
        <v>933</v>
      </c>
      <c r="F243" s="4">
        <v>1.1970000000000001</v>
      </c>
      <c r="G243" s="4">
        <v>8.8450977899999987</v>
      </c>
      <c r="H243" s="4">
        <v>7.4361556699999998</v>
      </c>
      <c r="I243" s="4">
        <v>7.6656045499999994</v>
      </c>
      <c r="J243" s="4">
        <v>1.1297885299999999</v>
      </c>
      <c r="K243" s="4">
        <v>1.1226005299999999</v>
      </c>
      <c r="L243" s="4">
        <v>1.29822393</v>
      </c>
      <c r="M243" s="8">
        <f t="shared" si="3"/>
        <v>8.8450977899999987</v>
      </c>
      <c r="N243" t="str">
        <f>IFERROR(INDEX(Wastewater!$C$4:$C$62,MATCH('PR24 - Wastewater (CWW3)'!C243,Wastewater!$A$4:$A$62,0)), "")</f>
        <v>Chemical removals schemes (wastewater)</v>
      </c>
    </row>
    <row r="244" spans="1:14">
      <c r="A244" t="s">
        <v>272</v>
      </c>
      <c r="B244" t="s">
        <v>1193</v>
      </c>
      <c r="C244" t="s">
        <v>1194</v>
      </c>
      <c r="D244" t="s">
        <v>300</v>
      </c>
      <c r="E244" t="s">
        <v>933</v>
      </c>
      <c r="F244" s="4">
        <v>0.188</v>
      </c>
      <c r="G244" s="4">
        <v>0.06</v>
      </c>
      <c r="H244" s="4">
        <v>2.6019999999999999</v>
      </c>
      <c r="I244" s="4">
        <v>2.6019999999999999</v>
      </c>
      <c r="J244" s="4">
        <v>0</v>
      </c>
      <c r="K244" s="4">
        <v>0</v>
      </c>
      <c r="L244" s="4">
        <v>0</v>
      </c>
      <c r="M244" s="8">
        <f t="shared" si="3"/>
        <v>0.06</v>
      </c>
      <c r="N244" t="str">
        <f>IFERROR(INDEX(Wastewater!$C$4:$C$62,MATCH('PR24 - Wastewater (CWW3)'!C244,Wastewater!$A$4:$A$62,0)), "")</f>
        <v>Chemicals monitoring/ investigations/ options appraisals (wastewater)</v>
      </c>
    </row>
    <row r="245" spans="1:14">
      <c r="A245" t="s">
        <v>272</v>
      </c>
      <c r="B245" t="s">
        <v>1195</v>
      </c>
      <c r="C245" t="s">
        <v>1196</v>
      </c>
      <c r="D245" t="s">
        <v>300</v>
      </c>
      <c r="E245" t="s">
        <v>933</v>
      </c>
      <c r="F245" s="4">
        <v>0</v>
      </c>
      <c r="G245" s="4">
        <v>4.3479999999999999</v>
      </c>
      <c r="H245" s="4">
        <v>48.2</v>
      </c>
      <c r="I245" s="4">
        <v>48.2</v>
      </c>
      <c r="J245" s="4">
        <v>48.2</v>
      </c>
      <c r="K245" s="4">
        <v>48.2</v>
      </c>
      <c r="L245" s="4">
        <v>48.2</v>
      </c>
      <c r="M245" s="8">
        <f t="shared" si="3"/>
        <v>4.3479999999999999</v>
      </c>
      <c r="N245" t="str">
        <f>IFERROR(INDEX(Wastewater!$C$4:$C$62,MATCH('PR24 - Wastewater (CWW3)'!C245,Wastewater!$A$4:$A$62,0)), "")</f>
        <v>Nitrogen removal (wastewater)</v>
      </c>
    </row>
    <row r="246" spans="1:14">
      <c r="A246" t="s">
        <v>272</v>
      </c>
      <c r="B246" t="s">
        <v>1197</v>
      </c>
      <c r="C246" t="s">
        <v>1198</v>
      </c>
      <c r="D246" t="s">
        <v>300</v>
      </c>
      <c r="E246" t="s">
        <v>933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8">
        <f t="shared" si="3"/>
        <v>0</v>
      </c>
      <c r="N246" t="str">
        <f>IFERROR(INDEX(Wastewater!$C$4:$C$62,MATCH('PR24 - Wastewater (CWW3)'!C246,Wastewater!$A$4:$A$62,0)), "")</f>
        <v>Nitrogen removal (wastewater)</v>
      </c>
    </row>
    <row r="247" spans="1:14">
      <c r="A247" t="s">
        <v>272</v>
      </c>
      <c r="B247" t="s">
        <v>1199</v>
      </c>
      <c r="C247" t="s">
        <v>1200</v>
      </c>
      <c r="D247" t="s">
        <v>300</v>
      </c>
      <c r="E247" t="s">
        <v>933</v>
      </c>
      <c r="F247" s="4">
        <v>0</v>
      </c>
      <c r="G247" s="4">
        <v>3</v>
      </c>
      <c r="H247" s="4">
        <v>0.55254999999999999</v>
      </c>
      <c r="I247" s="4">
        <v>0.55254999999999999</v>
      </c>
      <c r="J247" s="4">
        <v>0</v>
      </c>
      <c r="K247" s="4">
        <v>0</v>
      </c>
      <c r="L247" s="4">
        <v>0</v>
      </c>
      <c r="M247" s="8">
        <f t="shared" si="3"/>
        <v>3</v>
      </c>
      <c r="N247" t="str">
        <f>IFERROR(INDEX(Wastewater!$C$4:$C$62,MATCH('PR24 - Wastewater (CWW3)'!C247,Wastewater!$A$4:$A$62,0)), "")</f>
        <v>Nitrogen removal (wastewater)</v>
      </c>
    </row>
    <row r="248" spans="1:14">
      <c r="A248" t="s">
        <v>272</v>
      </c>
      <c r="B248" t="s">
        <v>1201</v>
      </c>
      <c r="C248" t="s">
        <v>1202</v>
      </c>
      <c r="D248" t="s">
        <v>300</v>
      </c>
      <c r="E248" t="s">
        <v>933</v>
      </c>
      <c r="F248" s="4">
        <v>33.311999999999998</v>
      </c>
      <c r="G248" s="4">
        <v>43.231000000000002</v>
      </c>
      <c r="H248" s="4">
        <v>7.31</v>
      </c>
      <c r="I248" s="4">
        <v>7.31</v>
      </c>
      <c r="J248" s="4">
        <v>7.31</v>
      </c>
      <c r="K248" s="4">
        <v>0.82899999999999996</v>
      </c>
      <c r="L248" s="4">
        <v>0.82899999999999996</v>
      </c>
      <c r="M248" s="8">
        <f t="shared" si="3"/>
        <v>43.231000000000002</v>
      </c>
      <c r="N248" t="str">
        <f>IFERROR(INDEX(Wastewater!$C$4:$C$62,MATCH('PR24 - Wastewater (CWW3)'!C248,Wastewater!$A$4:$A$62,0)), "")</f>
        <v>Phosphorus removal (wastewater)</v>
      </c>
    </row>
    <row r="249" spans="1:14">
      <c r="A249" t="s">
        <v>272</v>
      </c>
      <c r="B249" t="s">
        <v>1203</v>
      </c>
      <c r="C249" t="s">
        <v>1204</v>
      </c>
      <c r="D249" t="s">
        <v>300</v>
      </c>
      <c r="E249" t="s">
        <v>933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8">
        <f t="shared" si="3"/>
        <v>0</v>
      </c>
      <c r="N249" t="str">
        <f>IFERROR(INDEX(Wastewater!$C$4:$C$62,MATCH('PR24 - Wastewater (CWW3)'!C249,Wastewater!$A$4:$A$62,0)), "")</f>
        <v>Phosphorus removal (wastewater)</v>
      </c>
    </row>
    <row r="250" spans="1:14">
      <c r="A250" t="s">
        <v>272</v>
      </c>
      <c r="B250" t="s">
        <v>1205</v>
      </c>
      <c r="C250" t="s">
        <v>1206</v>
      </c>
      <c r="D250" t="s">
        <v>300</v>
      </c>
      <c r="E250" t="s">
        <v>933</v>
      </c>
      <c r="F250" s="4">
        <v>0</v>
      </c>
      <c r="G250" s="4">
        <v>3.6960000000000002</v>
      </c>
      <c r="H250" s="4">
        <v>1.7110000000000001</v>
      </c>
      <c r="I250" s="4">
        <v>1.7110000000000001</v>
      </c>
      <c r="J250" s="4">
        <v>1.7110000000000001</v>
      </c>
      <c r="K250" s="4">
        <v>0.53600000000000003</v>
      </c>
      <c r="L250" s="4">
        <v>0.53600000000000003</v>
      </c>
      <c r="M250" s="8">
        <f t="shared" si="3"/>
        <v>3.6960000000000002</v>
      </c>
      <c r="N250" t="str">
        <f>IFERROR(INDEX(Wastewater!$C$4:$C$62,MATCH('PR24 - Wastewater (CWW3)'!C250,Wastewater!$A$4:$A$62,0)), "")</f>
        <v>Phosphorus removal (wastewater)</v>
      </c>
    </row>
    <row r="251" spans="1:14">
      <c r="A251" t="s">
        <v>272</v>
      </c>
      <c r="B251" t="s">
        <v>1207</v>
      </c>
      <c r="C251" t="s">
        <v>1208</v>
      </c>
      <c r="D251" t="s">
        <v>300</v>
      </c>
      <c r="E251" t="s">
        <v>933</v>
      </c>
      <c r="F251" s="4">
        <v>5.0999999999999997E-2</v>
      </c>
      <c r="G251" s="4">
        <v>0.5</v>
      </c>
      <c r="H251" s="4">
        <v>2.4889999999999999</v>
      </c>
      <c r="I251" s="4">
        <v>2.4870000000000001</v>
      </c>
      <c r="J251" s="4">
        <v>2.4870000000000001</v>
      </c>
      <c r="K251" s="4">
        <v>0.70100000000000007</v>
      </c>
      <c r="L251" s="4">
        <v>0.70100000000000007</v>
      </c>
      <c r="M251" s="8">
        <f t="shared" si="3"/>
        <v>0.5</v>
      </c>
      <c r="N251" t="str">
        <f>IFERROR(INDEX(Wastewater!$C$4:$C$62,MATCH('PR24 - Wastewater (CWW3)'!C251,Wastewater!$A$4:$A$62,0)), "")</f>
        <v>Reduction of sanitary parameters (wastewater)</v>
      </c>
    </row>
    <row r="252" spans="1:14">
      <c r="A252" t="s">
        <v>272</v>
      </c>
      <c r="B252" t="s">
        <v>1209</v>
      </c>
      <c r="C252" t="s">
        <v>1210</v>
      </c>
      <c r="D252" t="s">
        <v>300</v>
      </c>
      <c r="E252" t="s">
        <v>933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8">
        <f t="shared" si="3"/>
        <v>0</v>
      </c>
      <c r="N252" t="str">
        <f>IFERROR(INDEX(Wastewater!$C$4:$C$62,MATCH('PR24 - Wastewater (CWW3)'!C252,Wastewater!$A$4:$A$62,0)), "")</f>
        <v>Chemical removals schemes (wastewater)</v>
      </c>
    </row>
    <row r="253" spans="1:14">
      <c r="A253" t="s">
        <v>272</v>
      </c>
      <c r="B253" t="s">
        <v>1211</v>
      </c>
      <c r="C253" t="s">
        <v>1212</v>
      </c>
      <c r="D253" t="s">
        <v>300</v>
      </c>
      <c r="E253" t="s">
        <v>933</v>
      </c>
      <c r="F253" s="4">
        <v>0</v>
      </c>
      <c r="G253" s="4">
        <v>10.547000000000001</v>
      </c>
      <c r="H253" s="4">
        <v>14.610950593792911</v>
      </c>
      <c r="I253" s="4">
        <v>14.610950593792911</v>
      </c>
      <c r="J253" s="4">
        <v>14.610950593792911</v>
      </c>
      <c r="K253" s="4">
        <v>14.610950593792911</v>
      </c>
      <c r="L253" s="4">
        <v>14.610950593792911</v>
      </c>
      <c r="M253" s="8">
        <f t="shared" si="3"/>
        <v>10.547000000000001</v>
      </c>
      <c r="N253" t="str">
        <f>IFERROR(INDEX(Wastewater!$C$4:$C$62,MATCH('PR24 - Wastewater (CWW3)'!C253,Wastewater!$A$4:$A$62,0)), "")</f>
        <v>Phosphorus removal (wastewater)</v>
      </c>
    </row>
    <row r="254" spans="1:14">
      <c r="A254" t="s">
        <v>272</v>
      </c>
      <c r="B254" t="s">
        <v>1213</v>
      </c>
      <c r="C254" t="s">
        <v>1214</v>
      </c>
      <c r="D254" t="s">
        <v>300</v>
      </c>
      <c r="E254" t="s">
        <v>933</v>
      </c>
      <c r="F254" s="4">
        <v>0</v>
      </c>
      <c r="G254" s="4">
        <v>0.9</v>
      </c>
      <c r="H254" s="4">
        <v>6.158177573333333</v>
      </c>
      <c r="I254" s="4">
        <v>6.158177573333333</v>
      </c>
      <c r="J254" s="4">
        <v>6.158177573333333</v>
      </c>
      <c r="K254" s="4">
        <v>0.62802168999999997</v>
      </c>
      <c r="L254" s="4">
        <v>0.62802168999999997</v>
      </c>
      <c r="M254" s="8">
        <f t="shared" si="3"/>
        <v>0.9</v>
      </c>
      <c r="N254" t="str">
        <f>IFERROR(INDEX(Wastewater!$C$4:$C$62,MATCH('PR24 - Wastewater (CWW3)'!C254,Wastewater!$A$4:$A$62,0)), "")</f>
        <v>Phosphorus removal (wastewater)</v>
      </c>
    </row>
    <row r="255" spans="1:14">
      <c r="A255" t="s">
        <v>272</v>
      </c>
      <c r="B255" t="s">
        <v>1215</v>
      </c>
      <c r="C255" t="s">
        <v>1216</v>
      </c>
      <c r="D255" t="s">
        <v>300</v>
      </c>
      <c r="E255" t="s">
        <v>933</v>
      </c>
      <c r="F255" s="4">
        <v>0</v>
      </c>
      <c r="G255" s="4">
        <v>9.8000000000000004E-2</v>
      </c>
      <c r="H255" s="4">
        <v>1.4079999999999999</v>
      </c>
      <c r="I255" s="4">
        <v>0.59499999999999997</v>
      </c>
      <c r="J255" s="4">
        <v>0.59499999999999997</v>
      </c>
      <c r="K255" s="4">
        <v>0.59499999999999997</v>
      </c>
      <c r="L255" s="4">
        <v>0.59499999999999997</v>
      </c>
      <c r="M255" s="8">
        <f t="shared" si="3"/>
        <v>9.8000000000000004E-2</v>
      </c>
      <c r="N255" t="str">
        <f>IFERROR(INDEX(Wastewater!$C$4:$C$62,MATCH('PR24 - Wastewater (CWW3)'!C255,Wastewater!$A$4:$A$62,0)), "")</f>
        <v>Conservation drivers (wastewater)</v>
      </c>
    </row>
    <row r="256" spans="1:14">
      <c r="A256" t="s">
        <v>272</v>
      </c>
      <c r="B256" t="s">
        <v>1217</v>
      </c>
      <c r="C256" t="s">
        <v>1218</v>
      </c>
      <c r="D256" t="s">
        <v>300</v>
      </c>
      <c r="E256" t="s">
        <v>933</v>
      </c>
      <c r="F256" s="4">
        <v>0</v>
      </c>
      <c r="G256" s="4">
        <v>0</v>
      </c>
      <c r="H256" s="4">
        <v>0.36899999999999999</v>
      </c>
      <c r="I256" s="4">
        <v>0.36899999999999999</v>
      </c>
      <c r="J256" s="4">
        <v>0.36899999999999999</v>
      </c>
      <c r="K256" s="4">
        <v>0.36899999999999999</v>
      </c>
      <c r="L256" s="4">
        <v>0.36899999999999999</v>
      </c>
      <c r="M256" s="8">
        <f t="shared" si="3"/>
        <v>0</v>
      </c>
      <c r="N256" t="str">
        <f>IFERROR(INDEX(Wastewater!$C$4:$C$62,MATCH('PR24 - Wastewater (CWW3)'!C256,Wastewater!$A$4:$A$62,0)), "")</f>
        <v>UV disinfection (or similar) (wastewater)</v>
      </c>
    </row>
    <row r="257" spans="1:14">
      <c r="A257" t="s">
        <v>272</v>
      </c>
      <c r="B257" t="s">
        <v>1219</v>
      </c>
      <c r="C257" t="s">
        <v>1220</v>
      </c>
      <c r="D257" t="s">
        <v>300</v>
      </c>
      <c r="E257" t="s">
        <v>933</v>
      </c>
      <c r="F257" s="4">
        <v>0</v>
      </c>
      <c r="G257" s="4">
        <v>3.5</v>
      </c>
      <c r="H257" s="4">
        <v>1.264</v>
      </c>
      <c r="I257" s="4">
        <v>1.014</v>
      </c>
      <c r="J257" s="4">
        <v>0.51900000000000002</v>
      </c>
      <c r="K257" s="4">
        <v>1.7000000000000001E-2</v>
      </c>
      <c r="L257" s="4">
        <v>1.7000000000000001E-2</v>
      </c>
      <c r="M257" s="8">
        <f t="shared" si="3"/>
        <v>3.5</v>
      </c>
      <c r="N257" t="str">
        <f>IFERROR(INDEX(Wastewater!$C$4:$C$62,MATCH('PR24 - Wastewater (CWW3)'!C257,Wastewater!$A$4:$A$62,0)), "")</f>
        <v>N/A</v>
      </c>
    </row>
    <row r="258" spans="1:14">
      <c r="A258" t="s">
        <v>272</v>
      </c>
      <c r="B258" t="s">
        <v>1221</v>
      </c>
      <c r="C258" t="s">
        <v>1222</v>
      </c>
      <c r="D258" t="s">
        <v>300</v>
      </c>
      <c r="E258" t="s">
        <v>933</v>
      </c>
      <c r="F258" s="4">
        <v>0</v>
      </c>
      <c r="G258" s="4">
        <v>3.5</v>
      </c>
      <c r="H258" s="4">
        <v>6.6180000000000003</v>
      </c>
      <c r="I258" s="4">
        <v>6.681</v>
      </c>
      <c r="J258" s="4">
        <v>4.4889999999999999</v>
      </c>
      <c r="K258" s="4">
        <v>8.5000000000000006E-2</v>
      </c>
      <c r="L258" s="4">
        <v>1.7000000000000001E-2</v>
      </c>
      <c r="M258" s="8">
        <f t="shared" si="3"/>
        <v>3.5</v>
      </c>
      <c r="N258" t="str">
        <f>IFERROR(INDEX(Wastewater!$C$4:$C$62,MATCH('PR24 - Wastewater (CWW3)'!C258,Wastewater!$A$4:$A$62,0)), "")</f>
        <v>N/A</v>
      </c>
    </row>
    <row r="259" spans="1:14">
      <c r="A259" t="s">
        <v>272</v>
      </c>
      <c r="B259" t="s">
        <v>1223</v>
      </c>
      <c r="C259" t="s">
        <v>1224</v>
      </c>
      <c r="D259" t="s">
        <v>300</v>
      </c>
      <c r="E259" t="s">
        <v>933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8">
        <f t="shared" si="3"/>
        <v>0</v>
      </c>
      <c r="N259" t="str">
        <f>IFERROR(INDEX(Wastewater!$C$4:$C$62,MATCH('PR24 - Wastewater (CWW3)'!C259,Wastewater!$A$4:$A$62,0)), "")</f>
        <v>N/A</v>
      </c>
    </row>
    <row r="260" spans="1:14">
      <c r="A260" t="s">
        <v>272</v>
      </c>
      <c r="B260" t="s">
        <v>1225</v>
      </c>
      <c r="C260" t="s">
        <v>1226</v>
      </c>
      <c r="D260" t="s">
        <v>300</v>
      </c>
      <c r="E260" t="s">
        <v>933</v>
      </c>
      <c r="F260" s="4">
        <v>0</v>
      </c>
      <c r="G260" s="4">
        <v>0</v>
      </c>
      <c r="H260" s="4">
        <v>13.01</v>
      </c>
      <c r="I260" s="4">
        <v>13.01</v>
      </c>
      <c r="J260" s="4">
        <v>13.01</v>
      </c>
      <c r="K260" s="4">
        <v>13.01</v>
      </c>
      <c r="L260" s="4">
        <v>13.01</v>
      </c>
      <c r="M260" s="8">
        <f t="shared" si="3"/>
        <v>0</v>
      </c>
      <c r="N260" t="str">
        <f>IFERROR(INDEX(Wastewater!$C$4:$C$62,MATCH('PR24 - Wastewater (CWW3)'!C260,Wastewater!$A$4:$A$62,0)), "")</f>
        <v>Conservation drivers (wastewater)</v>
      </c>
    </row>
    <row r="261" spans="1:14">
      <c r="A261" t="s">
        <v>272</v>
      </c>
      <c r="B261" t="s">
        <v>1227</v>
      </c>
      <c r="C261" t="s">
        <v>1228</v>
      </c>
      <c r="D261" t="s">
        <v>300</v>
      </c>
      <c r="E261" t="s">
        <v>933</v>
      </c>
      <c r="F261" s="4">
        <v>0</v>
      </c>
      <c r="G261" s="4">
        <v>0</v>
      </c>
      <c r="H261" s="4">
        <v>8.6999999999999994E-2</v>
      </c>
      <c r="I261" s="4">
        <v>8.6999999999999994E-2</v>
      </c>
      <c r="J261" s="4">
        <v>0</v>
      </c>
      <c r="K261" s="4">
        <v>0</v>
      </c>
      <c r="L261" s="4">
        <v>0</v>
      </c>
      <c r="M261" s="8">
        <f t="shared" si="3"/>
        <v>0</v>
      </c>
      <c r="N261" t="str">
        <f>IFERROR(INDEX(Wastewater!$C$4:$C$62,MATCH('PR24 - Wastewater (CWW3)'!C261,Wastewater!$A$4:$A$62,0)), "")</f>
        <v>Ignore as captured under 'Investigations total'</v>
      </c>
    </row>
    <row r="262" spans="1:14">
      <c r="A262" t="s">
        <v>272</v>
      </c>
      <c r="B262" t="s">
        <v>1229</v>
      </c>
      <c r="C262" t="s">
        <v>1230</v>
      </c>
      <c r="D262" t="s">
        <v>300</v>
      </c>
      <c r="E262" t="s">
        <v>933</v>
      </c>
      <c r="F262" s="4">
        <v>0</v>
      </c>
      <c r="G262" s="4">
        <v>0</v>
      </c>
      <c r="H262" s="4">
        <v>0.11</v>
      </c>
      <c r="I262" s="4">
        <v>0.11</v>
      </c>
      <c r="J262" s="4">
        <v>0</v>
      </c>
      <c r="K262" s="4">
        <v>0</v>
      </c>
      <c r="L262" s="4">
        <v>0</v>
      </c>
      <c r="M262" s="8">
        <f t="shared" si="3"/>
        <v>0</v>
      </c>
      <c r="N262" t="str">
        <f>IFERROR(INDEX(Wastewater!$C$4:$C$62,MATCH('PR24 - Wastewater (CWW3)'!C262,Wastewater!$A$4:$A$62,0)), "")</f>
        <v>Ignore as captured under 'Investigations total'</v>
      </c>
    </row>
    <row r="263" spans="1:14">
      <c r="A263" t="s">
        <v>272</v>
      </c>
      <c r="B263" t="s">
        <v>1231</v>
      </c>
      <c r="C263" t="s">
        <v>1232</v>
      </c>
      <c r="D263" t="s">
        <v>300</v>
      </c>
      <c r="E263" t="s">
        <v>933</v>
      </c>
      <c r="F263" s="4">
        <v>0</v>
      </c>
      <c r="G263" s="4">
        <v>4.18</v>
      </c>
      <c r="H263" s="4">
        <v>14.486000000000001</v>
      </c>
      <c r="I263" s="4">
        <v>14.486000000000001</v>
      </c>
      <c r="J263" s="4">
        <v>0</v>
      </c>
      <c r="K263" s="4">
        <v>0</v>
      </c>
      <c r="L263" s="4">
        <v>0</v>
      </c>
      <c r="M263" s="8">
        <f t="shared" si="3"/>
        <v>4.18</v>
      </c>
      <c r="N263" t="str">
        <f>IFERROR(INDEX(Wastewater!$C$4:$C$62,MATCH('PR24 - Wastewater (CWW3)'!C263,Wastewater!$A$4:$A$62,0)), "")</f>
        <v>Ignore as captured under 'Investigations total'</v>
      </c>
    </row>
    <row r="264" spans="1:14">
      <c r="A264" t="s">
        <v>272</v>
      </c>
      <c r="B264" t="s">
        <v>1233</v>
      </c>
      <c r="C264" t="s">
        <v>1234</v>
      </c>
      <c r="D264" t="s">
        <v>300</v>
      </c>
      <c r="E264" t="s">
        <v>933</v>
      </c>
      <c r="F264" s="4">
        <v>0</v>
      </c>
      <c r="G264" s="4">
        <v>4.18</v>
      </c>
      <c r="H264" s="4">
        <v>14.683</v>
      </c>
      <c r="I264" s="4">
        <v>14.683</v>
      </c>
      <c r="J264" s="4">
        <v>0</v>
      </c>
      <c r="K264" s="4">
        <v>0</v>
      </c>
      <c r="L264" s="4">
        <v>0</v>
      </c>
      <c r="M264" s="8">
        <f t="shared" si="3"/>
        <v>4.18</v>
      </c>
      <c r="N264" t="str">
        <f>IFERROR(INDEX(Wastewater!$C$4:$C$62,MATCH('PR24 - Wastewater (CWW3)'!C264,Wastewater!$A$4:$A$62,0)), "")</f>
        <v>Investigations (wastewater)</v>
      </c>
    </row>
    <row r="265" spans="1:14">
      <c r="A265" t="s">
        <v>272</v>
      </c>
      <c r="B265" t="s">
        <v>1235</v>
      </c>
      <c r="C265" t="s">
        <v>1236</v>
      </c>
      <c r="D265" t="s">
        <v>300</v>
      </c>
      <c r="E265" t="s">
        <v>933</v>
      </c>
      <c r="F265" s="4">
        <v>0</v>
      </c>
      <c r="G265" s="4">
        <v>7.0000000000000007E-2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8">
        <f t="shared" ref="M265:M328" si="4">SUM(G265)</f>
        <v>7.0000000000000007E-2</v>
      </c>
      <c r="N265">
        <f>IFERROR(INDEX(Wastewater!$C$4:$C$62,MATCH('PR24 - Wastewater (CWW3)'!C265,Wastewater!$A$4:$A$62,0)), "")</f>
        <v>0</v>
      </c>
    </row>
    <row r="266" spans="1:14">
      <c r="A266" t="s">
        <v>272</v>
      </c>
      <c r="B266" t="s">
        <v>1237</v>
      </c>
      <c r="C266" t="s">
        <v>1238</v>
      </c>
      <c r="D266" t="s">
        <v>300</v>
      </c>
      <c r="E266" t="s">
        <v>933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8">
        <f t="shared" si="4"/>
        <v>0</v>
      </c>
      <c r="N266" t="str">
        <f>IFERROR(INDEX(Wastewater!$C$4:$C$62,MATCH('PR24 - Wastewater (CWW3)'!C266,Wastewater!$A$4:$A$62,0)), "")</f>
        <v>Conservation drivers (wastewater)</v>
      </c>
    </row>
    <row r="267" spans="1:14">
      <c r="A267" t="s">
        <v>272</v>
      </c>
      <c r="B267" t="s">
        <v>1239</v>
      </c>
      <c r="C267" t="s">
        <v>1240</v>
      </c>
      <c r="D267" t="s">
        <v>300</v>
      </c>
      <c r="E267" t="s">
        <v>933</v>
      </c>
      <c r="F267" s="4">
        <v>0</v>
      </c>
      <c r="G267" s="4">
        <v>2.0640000000000001</v>
      </c>
      <c r="H267" s="4">
        <v>1.0109999999999999</v>
      </c>
      <c r="I267" s="4">
        <v>1.0109999999999999</v>
      </c>
      <c r="J267" s="4">
        <v>1.0109999999999999</v>
      </c>
      <c r="K267" s="4">
        <v>1.0109999999999999</v>
      </c>
      <c r="L267" s="4">
        <v>1.0109999999999999</v>
      </c>
      <c r="M267" s="8">
        <f t="shared" si="4"/>
        <v>2.0640000000000001</v>
      </c>
      <c r="N267" t="str">
        <f>IFERROR(INDEX(Wastewater!$C$4:$C$62,MATCH('PR24 - Wastewater (CWW3)'!C267,Wastewater!$A$4:$A$62,0)), "")</f>
        <v>Conservation drivers (wastewater)</v>
      </c>
    </row>
    <row r="268" spans="1:14">
      <c r="A268" t="s">
        <v>272</v>
      </c>
      <c r="B268" t="s">
        <v>1241</v>
      </c>
      <c r="C268" t="s">
        <v>1242</v>
      </c>
      <c r="D268" t="s">
        <v>300</v>
      </c>
      <c r="E268" t="s">
        <v>933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8">
        <f t="shared" si="4"/>
        <v>0</v>
      </c>
      <c r="N268" t="str">
        <f>IFERROR(INDEX(Wastewater!$C$4:$C$62,MATCH('PR24 - Wastewater (CWW3)'!C268,Wastewater!$A$4:$A$62,0)), "")</f>
        <v>Conservation drivers (wastewater)</v>
      </c>
    </row>
    <row r="269" spans="1:14">
      <c r="A269" t="s">
        <v>272</v>
      </c>
      <c r="B269" t="s">
        <v>1243</v>
      </c>
      <c r="C269" t="s">
        <v>1244</v>
      </c>
      <c r="D269" t="s">
        <v>300</v>
      </c>
      <c r="E269" t="s">
        <v>933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8">
        <f t="shared" si="4"/>
        <v>0</v>
      </c>
      <c r="N269" t="str">
        <f>IFERROR(INDEX(Wastewater!$C$4:$C$62,MATCH('PR24 - Wastewater (CWW3)'!C269,Wastewater!$A$4:$A$62,0)), "")</f>
        <v>N/A</v>
      </c>
    </row>
    <row r="270" spans="1:14">
      <c r="A270" t="s">
        <v>272</v>
      </c>
      <c r="B270" t="s">
        <v>1245</v>
      </c>
      <c r="C270" t="s">
        <v>1246</v>
      </c>
      <c r="D270" t="s">
        <v>300</v>
      </c>
      <c r="E270" t="s">
        <v>933</v>
      </c>
      <c r="F270" s="4">
        <v>51.50500000000001</v>
      </c>
      <c r="G270" s="4">
        <v>129.56768318545579</v>
      </c>
      <c r="H270" s="4">
        <v>341.07282991243608</v>
      </c>
      <c r="I270" s="4">
        <v>358.99533917528453</v>
      </c>
      <c r="J270" s="4">
        <v>332.63078825013298</v>
      </c>
      <c r="K270" s="4">
        <v>313.19525946164822</v>
      </c>
      <c r="L270" s="4">
        <v>314.72646078441221</v>
      </c>
      <c r="M270" s="8">
        <f t="shared" si="4"/>
        <v>129.56768318545579</v>
      </c>
      <c r="N270" t="str">
        <f>IFERROR(INDEX(Wastewater!$C$4:$C$62,MATCH('PR24 - Wastewater (CWW3)'!C270,Wastewater!$A$4:$A$62,0)), "")</f>
        <v/>
      </c>
    </row>
    <row r="271" spans="1:14">
      <c r="A271" t="s">
        <v>272</v>
      </c>
      <c r="B271" t="s">
        <v>1247</v>
      </c>
      <c r="C271" t="s">
        <v>1248</v>
      </c>
      <c r="D271" t="s">
        <v>300</v>
      </c>
      <c r="E271" t="s">
        <v>933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8">
        <f t="shared" si="4"/>
        <v>0</v>
      </c>
      <c r="N271" t="str">
        <f>IFERROR(INDEX(Wastewater!$C$4:$C$62,MATCH('PR24 - Wastewater (CWW3)'!C271,Wastewater!$A$4:$A$62,0)), "")</f>
        <v>Sludge enhancement (quality) (wastewater)</v>
      </c>
    </row>
    <row r="272" spans="1:14">
      <c r="A272" t="s">
        <v>272</v>
      </c>
      <c r="B272" t="s">
        <v>1249</v>
      </c>
      <c r="C272" t="s">
        <v>1250</v>
      </c>
      <c r="D272" t="s">
        <v>300</v>
      </c>
      <c r="E272" t="s">
        <v>933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8">
        <f t="shared" si="4"/>
        <v>0</v>
      </c>
      <c r="N272" t="str">
        <f>IFERROR(INDEX(Wastewater!$C$4:$C$62,MATCH('PR24 - Wastewater (CWW3)'!C272,Wastewater!$A$4:$A$62,0)), "")</f>
        <v>Sludge enhancement (quality) (wastewater)</v>
      </c>
    </row>
    <row r="273" spans="1:14">
      <c r="A273" t="s">
        <v>272</v>
      </c>
      <c r="B273" t="s">
        <v>1251</v>
      </c>
      <c r="C273" t="s">
        <v>1252</v>
      </c>
      <c r="D273" t="s">
        <v>300</v>
      </c>
      <c r="E273" t="s">
        <v>933</v>
      </c>
      <c r="F273" s="4">
        <v>0</v>
      </c>
      <c r="G273" s="4">
        <v>0</v>
      </c>
      <c r="H273" s="4">
        <v>7.94</v>
      </c>
      <c r="I273" s="4">
        <v>15.882</v>
      </c>
      <c r="J273" s="4">
        <v>15.881</v>
      </c>
      <c r="K273" s="4">
        <v>5.0000000000000001E-3</v>
      </c>
      <c r="L273" s="4">
        <v>5.0000000000000001E-3</v>
      </c>
      <c r="M273" s="8">
        <f t="shared" si="4"/>
        <v>0</v>
      </c>
      <c r="N273" t="str">
        <f>IFERROR(INDEX(Wastewater!$C$4:$C$62,MATCH('PR24 - Wastewater (CWW3)'!C273,Wastewater!$A$4:$A$62,0)), "")</f>
        <v>Sludge enhancement (quality) (wastewater)</v>
      </c>
    </row>
    <row r="274" spans="1:14">
      <c r="A274" t="s">
        <v>272</v>
      </c>
      <c r="B274" t="s">
        <v>1253</v>
      </c>
      <c r="C274" t="s">
        <v>1254</v>
      </c>
      <c r="D274" t="s">
        <v>300</v>
      </c>
      <c r="E274" t="s">
        <v>933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8">
        <f t="shared" si="4"/>
        <v>0</v>
      </c>
      <c r="N274" t="str">
        <f>IFERROR(INDEX(Wastewater!$C$4:$C$62,MATCH('PR24 - Wastewater (CWW3)'!C274,Wastewater!$A$4:$A$62,0)), "")</f>
        <v>Sludge enhancement (quality) (wastewater)</v>
      </c>
    </row>
    <row r="275" spans="1:14">
      <c r="A275" t="s">
        <v>272</v>
      </c>
      <c r="B275" t="s">
        <v>1255</v>
      </c>
      <c r="C275" t="s">
        <v>1256</v>
      </c>
      <c r="D275" t="s">
        <v>300</v>
      </c>
      <c r="E275" t="s">
        <v>933</v>
      </c>
      <c r="F275" s="4">
        <v>0</v>
      </c>
      <c r="G275" s="4">
        <v>0</v>
      </c>
      <c r="H275" s="4">
        <v>0.71799999999999997</v>
      </c>
      <c r="I275" s="4">
        <v>0.71799999999999997</v>
      </c>
      <c r="J275" s="4">
        <v>8.8840000000000003</v>
      </c>
      <c r="K275" s="4">
        <v>8.8000000000000007</v>
      </c>
      <c r="L275" s="4">
        <v>0.55000000000000004</v>
      </c>
      <c r="M275" s="8">
        <f t="shared" si="4"/>
        <v>0</v>
      </c>
      <c r="N275" t="str">
        <f>IFERROR(INDEX(Wastewater!$C$4:$C$62,MATCH('PR24 - Wastewater (CWW3)'!C275,Wastewater!$A$4:$A$62,0)), "")</f>
        <v>Sludge enhancement (quality) (wastewater)</v>
      </c>
    </row>
    <row r="276" spans="1:14">
      <c r="A276" t="s">
        <v>272</v>
      </c>
      <c r="B276" t="s">
        <v>1257</v>
      </c>
      <c r="C276" t="s">
        <v>1258</v>
      </c>
      <c r="D276" t="s">
        <v>300</v>
      </c>
      <c r="E276" t="s">
        <v>933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8">
        <f t="shared" si="4"/>
        <v>0</v>
      </c>
      <c r="N276" t="str">
        <f>IFERROR(INDEX(Wastewater!$C$4:$C$62,MATCH('PR24 - Wastewater (CWW3)'!C276,Wastewater!$A$4:$A$62,0)), "")</f>
        <v>Sludge enhancement (quality) (wastewater)</v>
      </c>
    </row>
    <row r="277" spans="1:14">
      <c r="A277" t="s">
        <v>272</v>
      </c>
      <c r="B277" t="s">
        <v>1259</v>
      </c>
      <c r="C277" t="s">
        <v>1260</v>
      </c>
      <c r="D277" t="s">
        <v>300</v>
      </c>
      <c r="E277" t="s">
        <v>933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8">
        <f t="shared" si="4"/>
        <v>0</v>
      </c>
      <c r="N277" t="str">
        <f>IFERROR(INDEX(Wastewater!$C$4:$C$62,MATCH('PR24 - Wastewater (CWW3)'!C277,Wastewater!$A$4:$A$62,0)), "")</f>
        <v>Sludge enhancement (quality) (wastewater)</v>
      </c>
    </row>
    <row r="278" spans="1:14">
      <c r="A278" t="s">
        <v>272</v>
      </c>
      <c r="B278" t="s">
        <v>1261</v>
      </c>
      <c r="C278" t="s">
        <v>1262</v>
      </c>
      <c r="D278" t="s">
        <v>300</v>
      </c>
      <c r="E278" t="s">
        <v>933</v>
      </c>
      <c r="F278" s="4">
        <v>0</v>
      </c>
      <c r="G278" s="4">
        <v>0</v>
      </c>
      <c r="H278" s="4">
        <v>8.6580000000000013</v>
      </c>
      <c r="I278" s="4">
        <v>16.600000000000001</v>
      </c>
      <c r="J278" s="4">
        <v>24.765000000000001</v>
      </c>
      <c r="K278" s="4">
        <v>8.8050000000000015</v>
      </c>
      <c r="L278" s="4">
        <v>0.55500000000000005</v>
      </c>
      <c r="M278" s="8">
        <f t="shared" si="4"/>
        <v>0</v>
      </c>
      <c r="N278" t="str">
        <f>IFERROR(INDEX(Wastewater!$C$4:$C$62,MATCH('PR24 - Wastewater (CWW3)'!C278,Wastewater!$A$4:$A$62,0)), "")</f>
        <v/>
      </c>
    </row>
    <row r="279" spans="1:14">
      <c r="A279" t="s">
        <v>272</v>
      </c>
      <c r="B279" t="s">
        <v>1263</v>
      </c>
      <c r="C279" t="s">
        <v>1264</v>
      </c>
      <c r="D279" t="s">
        <v>300</v>
      </c>
      <c r="E279" t="s">
        <v>933</v>
      </c>
      <c r="F279" s="4">
        <v>2.6629999999999998</v>
      </c>
      <c r="G279" s="4">
        <v>8.6440000000000001</v>
      </c>
      <c r="H279" s="4">
        <v>10.48</v>
      </c>
      <c r="I279" s="4">
        <v>2.2410000000000001</v>
      </c>
      <c r="J279" s="4">
        <v>3.746</v>
      </c>
      <c r="K279" s="4">
        <v>24.074999999999999</v>
      </c>
      <c r="L279" s="4">
        <v>3.746</v>
      </c>
      <c r="M279" s="8">
        <f t="shared" si="4"/>
        <v>8.6440000000000001</v>
      </c>
      <c r="N279" t="str">
        <f>IFERROR(INDEX(Wastewater!$C$4:$C$62,MATCH('PR24 - Wastewater (CWW3)'!C279,Wastewater!$A$4:$A$62,0)), "")</f>
        <v>Growth at sewage treatment works (excluding sludge treatment) (wastewater)</v>
      </c>
    </row>
    <row r="280" spans="1:14">
      <c r="A280" t="s">
        <v>272</v>
      </c>
      <c r="B280" t="s">
        <v>1265</v>
      </c>
      <c r="C280" t="s">
        <v>1266</v>
      </c>
      <c r="D280" t="s">
        <v>300</v>
      </c>
      <c r="E280" t="s">
        <v>933</v>
      </c>
      <c r="F280" s="4">
        <v>3.79</v>
      </c>
      <c r="G280" s="4">
        <v>4.7169999999999996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8">
        <f t="shared" si="4"/>
        <v>4.7169999999999996</v>
      </c>
      <c r="N280" t="str">
        <f>IFERROR(INDEX(Wastewater!$C$4:$C$62,MATCH('PR24 - Wastewater (CWW3)'!C280,Wastewater!$A$4:$A$62,0)), "")</f>
        <v>Reduce flooding risk for properties (wastewater)</v>
      </c>
    </row>
    <row r="281" spans="1:14">
      <c r="A281" t="s">
        <v>272</v>
      </c>
      <c r="B281" t="s">
        <v>1267</v>
      </c>
      <c r="C281" t="s">
        <v>1268</v>
      </c>
      <c r="D281" t="s">
        <v>300</v>
      </c>
      <c r="E281" t="s">
        <v>933</v>
      </c>
      <c r="F281" s="4">
        <v>0</v>
      </c>
      <c r="G281" s="4">
        <v>0.05</v>
      </c>
      <c r="H281" s="4">
        <v>2.3776302</v>
      </c>
      <c r="I281" s="4">
        <v>2.571818E-2</v>
      </c>
      <c r="J281" s="4">
        <v>2.571818E-2</v>
      </c>
      <c r="K281" s="4">
        <v>2.571818E-2</v>
      </c>
      <c r="L281" s="4">
        <v>2.571818E-2</v>
      </c>
      <c r="M281" s="8">
        <f t="shared" si="4"/>
        <v>0.05</v>
      </c>
      <c r="N281" t="str">
        <f>IFERROR(INDEX(Wastewater!$C$4:$C$62,MATCH('PR24 - Wastewater (CWW3)'!C281,Wastewater!$A$4:$A$62,0)), "")</f>
        <v>First time sewerage (wastewater)</v>
      </c>
    </row>
    <row r="282" spans="1:14">
      <c r="A282" t="s">
        <v>272</v>
      </c>
      <c r="B282" t="s">
        <v>1269</v>
      </c>
      <c r="C282" t="s">
        <v>1270</v>
      </c>
      <c r="D282" t="s">
        <v>300</v>
      </c>
      <c r="E282" t="s">
        <v>933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8">
        <f t="shared" si="4"/>
        <v>0</v>
      </c>
      <c r="N282" t="str">
        <f>IFERROR(INDEX(Wastewater!$C$4:$C$62,MATCH('PR24 - Wastewater (CWW3)'!C282,Wastewater!$A$4:$A$62,0)), "")</f>
        <v>Sludge enhancement (growth) (wastewater)</v>
      </c>
    </row>
    <row r="283" spans="1:14">
      <c r="A283" t="s">
        <v>272</v>
      </c>
      <c r="B283" t="s">
        <v>1271</v>
      </c>
      <c r="C283" t="s">
        <v>1272</v>
      </c>
      <c r="D283" t="s">
        <v>300</v>
      </c>
      <c r="E283" t="s">
        <v>933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8">
        <f t="shared" si="4"/>
        <v>0</v>
      </c>
      <c r="N283" t="str">
        <f>IFERROR(INDEX(Wastewater!$C$4:$C$62,MATCH('PR24 - Wastewater (CWW3)'!C283,Wastewater!$A$4:$A$62,0)), "")</f>
        <v>Odour (wastewater)</v>
      </c>
    </row>
    <row r="284" spans="1:14">
      <c r="A284" t="s">
        <v>272</v>
      </c>
      <c r="B284" t="s">
        <v>1273</v>
      </c>
      <c r="C284" t="s">
        <v>1274</v>
      </c>
      <c r="D284" t="s">
        <v>300</v>
      </c>
      <c r="E284" t="s">
        <v>933</v>
      </c>
      <c r="F284" s="4">
        <v>2.407</v>
      </c>
      <c r="G284" s="4">
        <v>18.524000000000001</v>
      </c>
      <c r="H284" s="4">
        <v>15.179</v>
      </c>
      <c r="I284" s="4">
        <v>15.359</v>
      </c>
      <c r="J284" s="4">
        <v>15.359</v>
      </c>
      <c r="K284" s="4">
        <v>15.359</v>
      </c>
      <c r="L284" s="4">
        <v>15.359</v>
      </c>
      <c r="M284" s="8">
        <f t="shared" si="4"/>
        <v>18.524000000000001</v>
      </c>
      <c r="N284" t="str">
        <f>IFERROR(INDEX(Wastewater!$C$4:$C$62,MATCH('PR24 - Wastewater (CWW3)'!C284,Wastewater!$A$4:$A$62,0)), "")</f>
        <v>Enhancing resilience to low probability high consequence events (wastewater)</v>
      </c>
    </row>
    <row r="285" spans="1:14">
      <c r="A285" t="s">
        <v>272</v>
      </c>
      <c r="B285" t="s">
        <v>1275</v>
      </c>
      <c r="C285" t="s">
        <v>1276</v>
      </c>
      <c r="D285" t="s">
        <v>300</v>
      </c>
      <c r="E285" t="s">
        <v>933</v>
      </c>
      <c r="F285" s="4">
        <v>0</v>
      </c>
      <c r="G285" s="4">
        <v>0</v>
      </c>
      <c r="H285" s="4">
        <v>2.4816404588000012</v>
      </c>
      <c r="I285" s="4">
        <v>3.1763289442999998</v>
      </c>
      <c r="J285" s="4">
        <v>3.8895870225000002</v>
      </c>
      <c r="K285" s="4">
        <v>2.1397742345999999</v>
      </c>
      <c r="L285" s="4">
        <v>1.5750728979999999</v>
      </c>
      <c r="M285" s="8">
        <f t="shared" si="4"/>
        <v>0</v>
      </c>
      <c r="N285" t="str">
        <f>IFERROR(INDEX(Wastewater!$C$4:$C$62,MATCH('PR24 - Wastewater (CWW3)'!C285,Wastewater!$A$4:$A$62,0)), "")</f>
        <v>Security - SEMD (wastewater)</v>
      </c>
    </row>
    <row r="286" spans="1:14">
      <c r="A286" t="s">
        <v>272</v>
      </c>
      <c r="B286" t="s">
        <v>1277</v>
      </c>
      <c r="C286" t="s">
        <v>1278</v>
      </c>
      <c r="D286" t="s">
        <v>300</v>
      </c>
      <c r="E286" t="s">
        <v>933</v>
      </c>
      <c r="F286" s="4">
        <v>0.19500000000000001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8">
        <f t="shared" si="4"/>
        <v>0</v>
      </c>
      <c r="N286" t="str">
        <f>IFERROR(INDEX(Wastewater!$C$4:$C$62,MATCH('PR24 - Wastewater (CWW3)'!C286,Wastewater!$A$4:$A$62,0)), "")</f>
        <v>Security - Non-SEMD (wastewater)</v>
      </c>
    </row>
    <row r="287" spans="1:14">
      <c r="A287" t="s">
        <v>272</v>
      </c>
      <c r="B287" t="s">
        <v>1279</v>
      </c>
      <c r="C287" t="s">
        <v>1280</v>
      </c>
      <c r="D287" t="s">
        <v>300</v>
      </c>
      <c r="E287" t="s">
        <v>933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8">
        <f t="shared" si="4"/>
        <v>0</v>
      </c>
      <c r="N287" t="str">
        <f>IFERROR(INDEX(Wastewater!$C$4:$C$62,MATCH('PR24 - Wastewater (CWW3)'!C287,Wastewater!$A$4:$A$62,0)), "")</f>
        <v>N/A</v>
      </c>
    </row>
    <row r="288" spans="1:14">
      <c r="A288" t="s">
        <v>272</v>
      </c>
      <c r="B288" t="s">
        <v>1281</v>
      </c>
      <c r="C288" t="s">
        <v>1282</v>
      </c>
      <c r="D288" t="s">
        <v>300</v>
      </c>
      <c r="E288" t="s">
        <v>933</v>
      </c>
      <c r="F288" s="4">
        <v>9.0550000000000015</v>
      </c>
      <c r="G288" s="4">
        <v>31.934999999999999</v>
      </c>
      <c r="H288" s="4">
        <v>30.518270658799999</v>
      </c>
      <c r="I288" s="4">
        <v>20.8020471243</v>
      </c>
      <c r="J288" s="4">
        <v>23.020305202500001</v>
      </c>
      <c r="K288" s="4">
        <v>41.599492414600007</v>
      </c>
      <c r="L288" s="4">
        <v>20.705791078000001</v>
      </c>
      <c r="M288" s="8">
        <f t="shared" si="4"/>
        <v>31.934999999999999</v>
      </c>
      <c r="N288" t="str">
        <f>IFERROR(INDEX(Wastewater!$C$4:$C$62,MATCH('PR24 - Wastewater (CWW3)'!C288,Wastewater!$A$4:$A$62,0)), "")</f>
        <v/>
      </c>
    </row>
    <row r="289" spans="1:14">
      <c r="A289" t="s">
        <v>272</v>
      </c>
      <c r="B289" t="s">
        <v>1283</v>
      </c>
      <c r="C289" t="s">
        <v>1284</v>
      </c>
      <c r="D289" t="s">
        <v>300</v>
      </c>
      <c r="E289" t="s">
        <v>933</v>
      </c>
      <c r="F289" s="4">
        <v>5.1999999999999998E-2</v>
      </c>
      <c r="G289" s="4">
        <v>0</v>
      </c>
      <c r="H289" s="4">
        <v>0.50667169000000001</v>
      </c>
      <c r="I289" s="4">
        <v>0</v>
      </c>
      <c r="J289" s="4">
        <v>0</v>
      </c>
      <c r="K289" s="4">
        <v>0</v>
      </c>
      <c r="L289" s="4">
        <v>0</v>
      </c>
      <c r="M289" s="8">
        <f t="shared" si="4"/>
        <v>0</v>
      </c>
      <c r="N289" t="str">
        <f>IFERROR(INDEX(Wastewater!$C$4:$C$62,MATCH('PR24 - Wastewater (CWW3)'!C289,Wastewater!$A$4:$A$62,0)), "")</f>
        <v/>
      </c>
    </row>
    <row r="290" spans="1:14">
      <c r="A290" t="s">
        <v>272</v>
      </c>
      <c r="B290" t="s">
        <v>1285</v>
      </c>
      <c r="C290" t="s">
        <v>1286</v>
      </c>
      <c r="D290" t="s">
        <v>300</v>
      </c>
      <c r="E290" t="s">
        <v>933</v>
      </c>
      <c r="F290" s="4">
        <v>0</v>
      </c>
      <c r="G290" s="4">
        <v>0</v>
      </c>
      <c r="H290" s="4">
        <v>0</v>
      </c>
      <c r="I290" s="4">
        <v>2.4659999999999999E-3</v>
      </c>
      <c r="J290" s="4">
        <v>2.4659999999999999E-3</v>
      </c>
      <c r="K290" s="4">
        <v>2.4659999999999999E-3</v>
      </c>
      <c r="L290" s="4">
        <v>2.4659999999999999E-3</v>
      </c>
      <c r="M290" s="8">
        <f t="shared" si="4"/>
        <v>0</v>
      </c>
      <c r="N290" t="str">
        <f>IFERROR(INDEX(Wastewater!$C$4:$C$62,MATCH('PR24 - Wastewater (CWW3)'!C290,Wastewater!$A$4:$A$62,0)), "")</f>
        <v/>
      </c>
    </row>
    <row r="291" spans="1:14">
      <c r="A291" t="s">
        <v>272</v>
      </c>
      <c r="B291" t="s">
        <v>1287</v>
      </c>
      <c r="C291" t="s">
        <v>1288</v>
      </c>
      <c r="D291" t="s">
        <v>300</v>
      </c>
      <c r="E291" t="s">
        <v>933</v>
      </c>
      <c r="F291" s="4">
        <v>0.46200000000000002</v>
      </c>
      <c r="G291" s="4">
        <v>0</v>
      </c>
      <c r="H291" s="4">
        <v>1.6990000000000001</v>
      </c>
      <c r="I291" s="4">
        <v>1.6990000000000001</v>
      </c>
      <c r="J291" s="4">
        <v>1.601</v>
      </c>
      <c r="K291" s="4">
        <v>1.601</v>
      </c>
      <c r="L291" s="4">
        <v>1.601</v>
      </c>
      <c r="M291" s="8">
        <f t="shared" si="4"/>
        <v>0</v>
      </c>
      <c r="N291" t="str">
        <f>IFERROR(INDEX(Wastewater!$C$4:$C$62,MATCH('PR24 - Wastewater (CWW3)'!C291,Wastewater!$A$4:$A$62,0)), "")</f>
        <v/>
      </c>
    </row>
    <row r="292" spans="1:14">
      <c r="A292" t="s">
        <v>272</v>
      </c>
      <c r="B292" t="s">
        <v>1289</v>
      </c>
      <c r="C292" t="s">
        <v>1290</v>
      </c>
      <c r="D292" t="s">
        <v>300</v>
      </c>
      <c r="E292" t="s">
        <v>933</v>
      </c>
      <c r="F292" s="4">
        <v>0</v>
      </c>
      <c r="G292" s="4">
        <v>0</v>
      </c>
      <c r="H292" s="4">
        <v>1.145</v>
      </c>
      <c r="I292" s="4">
        <v>1.0509999999999999</v>
      </c>
      <c r="J292" s="4">
        <v>1.0509999999999999</v>
      </c>
      <c r="K292" s="4">
        <v>1.0509999999999999</v>
      </c>
      <c r="L292" s="4">
        <v>1.0509999999999999</v>
      </c>
      <c r="M292" s="8">
        <f t="shared" si="4"/>
        <v>0</v>
      </c>
      <c r="N292" t="str">
        <f>IFERROR(INDEX(Wastewater!$C$4:$C$62,MATCH('PR24 - Wastewater (CWW3)'!C292,Wastewater!$A$4:$A$62,0)), "")</f>
        <v/>
      </c>
    </row>
    <row r="293" spans="1:14">
      <c r="A293" t="s">
        <v>272</v>
      </c>
      <c r="B293" t="s">
        <v>1291</v>
      </c>
      <c r="C293" t="s">
        <v>1292</v>
      </c>
      <c r="D293" t="s">
        <v>300</v>
      </c>
      <c r="E293" t="s">
        <v>933</v>
      </c>
      <c r="F293" s="4">
        <v>0</v>
      </c>
      <c r="G293" s="4">
        <v>0</v>
      </c>
      <c r="H293" s="4">
        <v>24.71</v>
      </c>
      <c r="I293" s="4">
        <v>24.71</v>
      </c>
      <c r="J293" s="4">
        <v>24.71</v>
      </c>
      <c r="K293" s="4">
        <v>24.71</v>
      </c>
      <c r="L293" s="4">
        <v>24.71</v>
      </c>
      <c r="M293" s="8">
        <f t="shared" si="4"/>
        <v>0</v>
      </c>
      <c r="N293" t="str">
        <f>IFERROR(INDEX(Wastewater!$C$4:$C$62,MATCH('PR24 - Wastewater (CWW3)'!C293,Wastewater!$A$4:$A$62,0)), "")</f>
        <v/>
      </c>
    </row>
    <row r="294" spans="1:14">
      <c r="A294" t="s">
        <v>272</v>
      </c>
      <c r="B294" t="s">
        <v>1293</v>
      </c>
      <c r="C294" t="s">
        <v>1294</v>
      </c>
      <c r="D294" t="s">
        <v>300</v>
      </c>
      <c r="E294" t="s">
        <v>933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8">
        <f t="shared" si="4"/>
        <v>0</v>
      </c>
      <c r="N294" t="str">
        <f>IFERROR(INDEX(Wastewater!$C$4:$C$62,MATCH('PR24 - Wastewater (CWW3)'!C294,Wastewater!$A$4:$A$62,0)), "")</f>
        <v/>
      </c>
    </row>
    <row r="295" spans="1:14">
      <c r="A295" t="s">
        <v>272</v>
      </c>
      <c r="B295" t="s">
        <v>1295</v>
      </c>
      <c r="C295" t="s">
        <v>1296</v>
      </c>
      <c r="D295" t="s">
        <v>300</v>
      </c>
      <c r="E295" t="s">
        <v>933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8">
        <f t="shared" si="4"/>
        <v>0</v>
      </c>
      <c r="N295" t="str">
        <f>IFERROR(INDEX(Wastewater!$C$4:$C$62,MATCH('PR24 - Wastewater (CWW3)'!C295,Wastewater!$A$4:$A$62,0)), "")</f>
        <v/>
      </c>
    </row>
    <row r="296" spans="1:14">
      <c r="A296" t="s">
        <v>272</v>
      </c>
      <c r="B296" t="s">
        <v>1297</v>
      </c>
      <c r="C296" t="s">
        <v>1298</v>
      </c>
      <c r="D296" t="s">
        <v>300</v>
      </c>
      <c r="E296" t="s">
        <v>933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8">
        <f t="shared" si="4"/>
        <v>0</v>
      </c>
      <c r="N296" t="str">
        <f>IFERROR(INDEX(Wastewater!$C$4:$C$62,MATCH('PR24 - Wastewater (CWW3)'!C296,Wastewater!$A$4:$A$62,0)), "")</f>
        <v/>
      </c>
    </row>
    <row r="297" spans="1:14">
      <c r="A297" t="s">
        <v>272</v>
      </c>
      <c r="B297" t="s">
        <v>1299</v>
      </c>
      <c r="C297" t="s">
        <v>1300</v>
      </c>
      <c r="D297" t="s">
        <v>300</v>
      </c>
      <c r="E297" t="s">
        <v>933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8">
        <f t="shared" si="4"/>
        <v>0</v>
      </c>
      <c r="N297" t="str">
        <f>IFERROR(INDEX(Wastewater!$C$4:$C$62,MATCH('PR24 - Wastewater (CWW3)'!C297,Wastewater!$A$4:$A$62,0)), "")</f>
        <v/>
      </c>
    </row>
    <row r="298" spans="1:14">
      <c r="A298" t="s">
        <v>272</v>
      </c>
      <c r="B298" t="s">
        <v>1301</v>
      </c>
      <c r="C298" t="s">
        <v>1302</v>
      </c>
      <c r="D298" t="s">
        <v>300</v>
      </c>
      <c r="E298" t="s">
        <v>933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8">
        <f t="shared" si="4"/>
        <v>0</v>
      </c>
      <c r="N298" t="str">
        <f>IFERROR(INDEX(Wastewater!$C$4:$C$62,MATCH('PR24 - Wastewater (CWW3)'!C298,Wastewater!$A$4:$A$62,0)), "")</f>
        <v/>
      </c>
    </row>
    <row r="299" spans="1:14">
      <c r="A299" t="s">
        <v>272</v>
      </c>
      <c r="B299" t="s">
        <v>1303</v>
      </c>
      <c r="C299" t="s">
        <v>1304</v>
      </c>
      <c r="D299" t="s">
        <v>300</v>
      </c>
      <c r="E299" t="s">
        <v>933</v>
      </c>
      <c r="F299" s="4">
        <v>61.074000000000012</v>
      </c>
      <c r="G299" s="4">
        <v>161.50268318545579</v>
      </c>
      <c r="H299" s="4">
        <v>408.30977226123599</v>
      </c>
      <c r="I299" s="4">
        <v>423.85985229958447</v>
      </c>
      <c r="J299" s="4">
        <v>407.78055945263299</v>
      </c>
      <c r="K299" s="4">
        <v>390.96421787624809</v>
      </c>
      <c r="L299" s="4">
        <v>363.35171786241227</v>
      </c>
      <c r="M299" s="8">
        <f t="shared" si="4"/>
        <v>161.50268318545579</v>
      </c>
      <c r="N299" t="str">
        <f>IFERROR(INDEX(Wastewater!$C$4:$C$62,MATCH('PR24 - Wastewater (CWW3)'!C299,Wastewater!$A$4:$A$62,0)), "")</f>
        <v/>
      </c>
    </row>
    <row r="300" spans="1:14">
      <c r="A300" t="s">
        <v>273</v>
      </c>
      <c r="B300" t="s">
        <v>1159</v>
      </c>
      <c r="C300" t="s">
        <v>1160</v>
      </c>
      <c r="D300" t="s">
        <v>300</v>
      </c>
      <c r="E300" t="s">
        <v>933</v>
      </c>
      <c r="F300" s="4">
        <v>0</v>
      </c>
      <c r="G300" s="4">
        <v>-6.6610894743176219E-3</v>
      </c>
      <c r="H300" s="4">
        <v>0.45321153639166362</v>
      </c>
      <c r="I300" s="4">
        <v>0</v>
      </c>
      <c r="J300" s="4">
        <v>0</v>
      </c>
      <c r="K300" s="4">
        <v>0</v>
      </c>
      <c r="L300" s="4">
        <v>0</v>
      </c>
      <c r="M300" s="8">
        <f t="shared" si="4"/>
        <v>-6.6610894743176219E-3</v>
      </c>
      <c r="N300" t="str">
        <f>IFERROR(INDEX(Wastewater!$C$4:$C$62,MATCH('PR24 - Wastewater (CWW3)'!C300,Wastewater!$A$4:$A$62,0)), "")</f>
        <v>Event Duration Monitoring at intermittent discharges (wastewater)</v>
      </c>
    </row>
    <row r="301" spans="1:14">
      <c r="A301" t="s">
        <v>273</v>
      </c>
      <c r="B301" t="s">
        <v>1161</v>
      </c>
      <c r="C301" t="s">
        <v>1162</v>
      </c>
      <c r="D301" t="s">
        <v>300</v>
      </c>
      <c r="E301" t="s">
        <v>933</v>
      </c>
      <c r="F301" s="4">
        <v>1.84</v>
      </c>
      <c r="G301" s="4">
        <v>9.9789279768343775</v>
      </c>
      <c r="H301" s="4">
        <v>27.015443733122261</v>
      </c>
      <c r="I301" s="4">
        <v>10.095533432093269</v>
      </c>
      <c r="J301" s="4">
        <v>5.174702614364448E-2</v>
      </c>
      <c r="K301" s="4">
        <v>5.2062105321016378E-2</v>
      </c>
      <c r="L301" s="4">
        <v>5.2379104360908917E-2</v>
      </c>
      <c r="M301" s="8">
        <f t="shared" si="4"/>
        <v>9.9789279768343775</v>
      </c>
      <c r="N301" t="str">
        <f>IFERROR(INDEX(Wastewater!$C$4:$C$62,MATCH('PR24 - Wastewater (CWW3)'!C301,Wastewater!$A$4:$A$62,0)), "")</f>
        <v>Flow monitoring at sewage treatment works (wastewater)</v>
      </c>
    </row>
    <row r="302" spans="1:14">
      <c r="A302" t="s">
        <v>273</v>
      </c>
      <c r="B302" t="s">
        <v>1163</v>
      </c>
      <c r="C302" t="s">
        <v>1164</v>
      </c>
      <c r="D302" t="s">
        <v>300</v>
      </c>
      <c r="E302" t="s">
        <v>933</v>
      </c>
      <c r="F302" s="4">
        <v>0</v>
      </c>
      <c r="G302" s="4">
        <v>0.9697382180509998</v>
      </c>
      <c r="H302" s="4">
        <v>9.5366632622977665</v>
      </c>
      <c r="I302" s="4">
        <v>26.538144298272439</v>
      </c>
      <c r="J302" s="4">
        <v>29.62432710420288</v>
      </c>
      <c r="K302" s="4">
        <v>32.589070209772828</v>
      </c>
      <c r="L302" s="4">
        <v>35.306541762076343</v>
      </c>
      <c r="M302" s="8">
        <f t="shared" si="4"/>
        <v>0.9697382180509998</v>
      </c>
      <c r="N302" t="str">
        <f>IFERROR(INDEX(Wastewater!$C$4:$C$62,MATCH('PR24 - Wastewater (CWW3)'!C302,Wastewater!$A$4:$A$62,0)), "")</f>
        <v>N/A</v>
      </c>
    </row>
    <row r="303" spans="1:14">
      <c r="A303" t="s">
        <v>273</v>
      </c>
      <c r="B303" t="s">
        <v>1165</v>
      </c>
      <c r="C303" t="s">
        <v>1166</v>
      </c>
      <c r="D303" t="s">
        <v>300</v>
      </c>
      <c r="E303" t="s">
        <v>933</v>
      </c>
      <c r="F303" s="4">
        <v>0</v>
      </c>
      <c r="G303" s="4">
        <v>5.643126094345547E-2</v>
      </c>
      <c r="H303" s="4">
        <v>2.4456396816332191</v>
      </c>
      <c r="I303" s="4">
        <v>2.5956780450566521</v>
      </c>
      <c r="J303" s="4">
        <v>4.0118995193230811</v>
      </c>
      <c r="K303" s="4">
        <v>7.1805980452856897</v>
      </c>
      <c r="L303" s="4">
        <v>9.963315354160132</v>
      </c>
      <c r="M303" s="8">
        <f t="shared" si="4"/>
        <v>5.643126094345547E-2</v>
      </c>
      <c r="N303" t="str">
        <f>IFERROR(INDEX(Wastewater!$C$4:$C$62,MATCH('PR24 - Wastewater (CWW3)'!C303,Wastewater!$A$4:$A$62,0)), "")</f>
        <v>N/A</v>
      </c>
    </row>
    <row r="304" spans="1:14">
      <c r="A304" t="s">
        <v>273</v>
      </c>
      <c r="B304" t="s">
        <v>1167</v>
      </c>
      <c r="C304" t="s">
        <v>1168</v>
      </c>
      <c r="D304" t="s">
        <v>300</v>
      </c>
      <c r="E304" t="s">
        <v>933</v>
      </c>
      <c r="F304" s="4">
        <v>17.318000000000001</v>
      </c>
      <c r="G304" s="4">
        <v>19.324000000000002</v>
      </c>
      <c r="H304" s="4">
        <v>6.6854524019731382E-2</v>
      </c>
      <c r="I304" s="4">
        <v>0.16418868260207251</v>
      </c>
      <c r="J304" s="4">
        <v>0.23489174703194771</v>
      </c>
      <c r="K304" s="4">
        <v>0.27238595992835979</v>
      </c>
      <c r="L304" s="4">
        <v>0.27238595992835979</v>
      </c>
      <c r="M304" s="8">
        <f t="shared" si="4"/>
        <v>19.324000000000002</v>
      </c>
      <c r="N304" t="str">
        <f>IFERROR(INDEX(Wastewater!$C$4:$C$62,MATCH('PR24 - Wastewater (CWW3)'!C304,Wastewater!$A$4:$A$62,0)), "")</f>
        <v>Schemes to increase flow to full treatment (wastewater)</v>
      </c>
    </row>
    <row r="305" spans="1:14">
      <c r="A305" t="s">
        <v>273</v>
      </c>
      <c r="B305" t="s">
        <v>1169</v>
      </c>
      <c r="C305" t="s">
        <v>1170</v>
      </c>
      <c r="D305" t="s">
        <v>300</v>
      </c>
      <c r="E305" t="s">
        <v>933</v>
      </c>
      <c r="F305" s="4">
        <v>5.645607312273925</v>
      </c>
      <c r="G305" s="4">
        <v>94.74586919433969</v>
      </c>
      <c r="H305" s="4">
        <v>42.440020204504357</v>
      </c>
      <c r="I305" s="4">
        <v>104.566631520055</v>
      </c>
      <c r="J305" s="4">
        <v>105.3340203752674</v>
      </c>
      <c r="K305" s="4">
        <v>93.3730364131752</v>
      </c>
      <c r="L305" s="4">
        <v>93.970665196708566</v>
      </c>
      <c r="M305" s="8">
        <f t="shared" si="4"/>
        <v>94.74586919433969</v>
      </c>
      <c r="N305" t="str">
        <f>IFERROR(INDEX(Wastewater!$C$4:$C$62,MATCH('PR24 - Wastewater (CWW3)'!C305,Wastewater!$A$4:$A$62,0)), "")</f>
        <v>Schemes to increase storm tank capacity (wastewater)</v>
      </c>
    </row>
    <row r="306" spans="1:14">
      <c r="A306" t="s">
        <v>273</v>
      </c>
      <c r="B306" t="s">
        <v>1171</v>
      </c>
      <c r="C306" t="s">
        <v>1172</v>
      </c>
      <c r="D306" t="s">
        <v>300</v>
      </c>
      <c r="E306" t="s">
        <v>933</v>
      </c>
      <c r="F306" s="4">
        <v>0.03</v>
      </c>
      <c r="G306" s="4">
        <v>-1.6617327395675521E-4</v>
      </c>
      <c r="H306" s="4">
        <v>24.229315927224771</v>
      </c>
      <c r="I306" s="4">
        <v>35.170706164518961</v>
      </c>
      <c r="J306" s="4">
        <v>35.429856873095311</v>
      </c>
      <c r="K306" s="4">
        <v>35.307700623342761</v>
      </c>
      <c r="L306" s="4">
        <v>35.550708092436217</v>
      </c>
      <c r="M306" s="8">
        <f t="shared" si="4"/>
        <v>-1.6617327395675521E-4</v>
      </c>
      <c r="N306" t="str">
        <f>IFERROR(INDEX(Wastewater!$C$4:$C$62,MATCH('PR24 - Wastewater (CWW3)'!C306,Wastewater!$A$4:$A$62,0)), "")</f>
        <v>Schemes to increase storm tank capacity (wastewater)</v>
      </c>
    </row>
    <row r="307" spans="1:14">
      <c r="A307" t="s">
        <v>273</v>
      </c>
      <c r="B307" t="s">
        <v>1173</v>
      </c>
      <c r="C307" t="s">
        <v>1174</v>
      </c>
      <c r="D307" t="s">
        <v>300</v>
      </c>
      <c r="E307" t="s">
        <v>933</v>
      </c>
      <c r="F307" s="4">
        <v>11.67058123951483</v>
      </c>
      <c r="G307" s="4">
        <v>96.207457532627657</v>
      </c>
      <c r="H307" s="4">
        <v>97.499193277805432</v>
      </c>
      <c r="I307" s="4">
        <v>144.36350264451261</v>
      </c>
      <c r="J307" s="4">
        <v>141.07602133614731</v>
      </c>
      <c r="K307" s="4">
        <v>128.16054610407909</v>
      </c>
      <c r="L307" s="4">
        <v>128.9792214613521</v>
      </c>
      <c r="M307" s="8">
        <f t="shared" si="4"/>
        <v>96.207457532627657</v>
      </c>
      <c r="N307" t="str">
        <f>IFERROR(INDEX(Wastewater!$C$4:$C$62,MATCH('PR24 - Wastewater (CWW3)'!C307,Wastewater!$A$4:$A$62,0)), "")</f>
        <v>Storage schemes to reduce spill frequency at CSOs, storm tanks, etc (wastewater)</v>
      </c>
    </row>
    <row r="308" spans="1:14">
      <c r="A308" t="s">
        <v>273</v>
      </c>
      <c r="B308" t="s">
        <v>1175</v>
      </c>
      <c r="C308" t="s">
        <v>1176</v>
      </c>
      <c r="D308" t="s">
        <v>300</v>
      </c>
      <c r="E308" t="s">
        <v>933</v>
      </c>
      <c r="F308" s="4">
        <v>7.5810000000000004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8">
        <f t="shared" si="4"/>
        <v>0</v>
      </c>
      <c r="N308" t="str">
        <f>IFERROR(INDEX(Wastewater!$C$4:$C$62,MATCH('PR24 - Wastewater (CWW3)'!C308,Wastewater!$A$4:$A$62,0)), "")</f>
        <v>Storage schemes to reduce spill frequency at CSOs, storm tanks, etc (wastewater)</v>
      </c>
    </row>
    <row r="309" spans="1:14">
      <c r="A309" t="s">
        <v>273</v>
      </c>
      <c r="B309" t="s">
        <v>1177</v>
      </c>
      <c r="C309" t="s">
        <v>1178</v>
      </c>
      <c r="D309" t="s">
        <v>300</v>
      </c>
      <c r="E309" t="s">
        <v>933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8">
        <f t="shared" si="4"/>
        <v>0</v>
      </c>
      <c r="N309" t="str">
        <f>IFERROR(INDEX(Wastewater!$C$4:$C$62,MATCH('PR24 - Wastewater (CWW3)'!C309,Wastewater!$A$4:$A$62,0)), "")</f>
        <v>Storage schemes to reduce spill frequency at CSOs, storm tanks, etc (wastewater)</v>
      </c>
    </row>
    <row r="310" spans="1:14">
      <c r="A310" t="s">
        <v>273</v>
      </c>
      <c r="B310" t="s">
        <v>1179</v>
      </c>
      <c r="C310" t="s">
        <v>1180</v>
      </c>
      <c r="D310" t="s">
        <v>300</v>
      </c>
      <c r="E310" t="s">
        <v>933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8">
        <f t="shared" si="4"/>
        <v>0</v>
      </c>
      <c r="N310" t="str">
        <f>IFERROR(INDEX(Wastewater!$C$4:$C$62,MATCH('PR24 - Wastewater (CWW3)'!C310,Wastewater!$A$4:$A$62,0)), "")</f>
        <v>Storage schemes to reduce spill frequency at CSOs, storm tanks, etc (wastewater)</v>
      </c>
    </row>
    <row r="311" spans="1:14">
      <c r="A311" t="s">
        <v>273</v>
      </c>
      <c r="B311" t="s">
        <v>1181</v>
      </c>
      <c r="C311" t="s">
        <v>1182</v>
      </c>
      <c r="D311" t="s">
        <v>300</v>
      </c>
      <c r="E311" t="s">
        <v>933</v>
      </c>
      <c r="F311" s="4">
        <v>0</v>
      </c>
      <c r="G311" s="4">
        <v>5.436211470886211</v>
      </c>
      <c r="H311" s="4">
        <v>8.6438094476337035</v>
      </c>
      <c r="I311" s="4">
        <v>19.164813350228179</v>
      </c>
      <c r="J311" s="4">
        <v>19.198288673002612</v>
      </c>
      <c r="K311" s="4">
        <v>18.709333996512651</v>
      </c>
      <c r="L311" s="4">
        <v>18.847826183216998</v>
      </c>
      <c r="M311" s="8">
        <f t="shared" si="4"/>
        <v>5.436211470886211</v>
      </c>
      <c r="N311" t="str">
        <f>IFERROR(INDEX(Wastewater!$C$4:$C$62,MATCH('PR24 - Wastewater (CWW3)'!C311,Wastewater!$A$4:$A$62,0)), "")</f>
        <v>Storage schemes to reduce spill frequency at CSOs, storm tanks, etc (wastewater)</v>
      </c>
    </row>
    <row r="312" spans="1:14">
      <c r="A312" t="s">
        <v>273</v>
      </c>
      <c r="B312" t="s">
        <v>1183</v>
      </c>
      <c r="C312" t="s">
        <v>1184</v>
      </c>
      <c r="D312" t="s">
        <v>300</v>
      </c>
      <c r="E312" t="s">
        <v>933</v>
      </c>
      <c r="F312" s="4">
        <v>0.17192943327296309</v>
      </c>
      <c r="G312" s="4">
        <v>-1.408656012668999E-3</v>
      </c>
      <c r="H312" s="4">
        <v>3.6001866054075728</v>
      </c>
      <c r="I312" s="4">
        <v>4.7914759873322144</v>
      </c>
      <c r="J312" s="4">
        <v>4.7936236892363961</v>
      </c>
      <c r="K312" s="4">
        <v>4.6647947887848504</v>
      </c>
      <c r="L312" s="4">
        <v>4.6929273787766386</v>
      </c>
      <c r="M312" s="8">
        <f t="shared" si="4"/>
        <v>-1.408656012668999E-3</v>
      </c>
      <c r="N312" t="str">
        <f>IFERROR(INDEX(Wastewater!$C$4:$C$62,MATCH('PR24 - Wastewater (CWW3)'!C312,Wastewater!$A$4:$A$62,0)), "")</f>
        <v>Storage schemes to reduce spill frequency at CSOs, storm tanks, etc (wastewater)</v>
      </c>
    </row>
    <row r="313" spans="1:14">
      <c r="A313" t="s">
        <v>273</v>
      </c>
      <c r="B313" t="s">
        <v>1185</v>
      </c>
      <c r="C313" t="s">
        <v>1186</v>
      </c>
      <c r="D313" t="s">
        <v>300</v>
      </c>
      <c r="E313" t="s">
        <v>933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8">
        <f t="shared" si="4"/>
        <v>0</v>
      </c>
      <c r="N313" t="str">
        <f>IFERROR(INDEX(Wastewater!$C$4:$C$62,MATCH('PR24 - Wastewater (CWW3)'!C313,Wastewater!$A$4:$A$62,0)), "")</f>
        <v>Storage schemes to reduce spill frequency at CSOs, storm tanks, etc (wastewater)</v>
      </c>
    </row>
    <row r="314" spans="1:14">
      <c r="A314" t="s">
        <v>273</v>
      </c>
      <c r="B314" t="s">
        <v>1187</v>
      </c>
      <c r="C314" t="s">
        <v>1188</v>
      </c>
      <c r="D314" t="s">
        <v>300</v>
      </c>
      <c r="E314" t="s">
        <v>933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8">
        <f t="shared" si="4"/>
        <v>0</v>
      </c>
      <c r="N314" t="str">
        <f>IFERROR(INDEX(Wastewater!$C$4:$C$62,MATCH('PR24 - Wastewater (CWW3)'!C314,Wastewater!$A$4:$A$62,0)), "")</f>
        <v>Storage schemes to reduce spill frequency at CSOs, storm tanks, etc (wastewater)</v>
      </c>
    </row>
    <row r="315" spans="1:14">
      <c r="A315" t="s">
        <v>273</v>
      </c>
      <c r="B315" t="s">
        <v>1189</v>
      </c>
      <c r="C315" t="s">
        <v>1190</v>
      </c>
      <c r="D315" t="s">
        <v>300</v>
      </c>
      <c r="E315" t="s">
        <v>933</v>
      </c>
      <c r="F315" s="4">
        <v>0</v>
      </c>
      <c r="G315" s="4">
        <v>0</v>
      </c>
      <c r="H315" s="4">
        <v>15.9298825251044</v>
      </c>
      <c r="I315" s="4">
        <v>16.48771291524795</v>
      </c>
      <c r="J315" s="4">
        <v>16.579350249805518</v>
      </c>
      <c r="K315" s="4">
        <v>14.420431459222421</v>
      </c>
      <c r="L315" s="4">
        <v>14.59270939399264</v>
      </c>
      <c r="M315" s="8">
        <f t="shared" si="4"/>
        <v>0</v>
      </c>
      <c r="N315" t="str">
        <f>IFERROR(INDEX(Wastewater!$C$4:$C$62,MATCH('PR24 - Wastewater (CWW3)'!C315,Wastewater!$A$4:$A$62,0)), "")</f>
        <v>Storage schemes to reduce spill frequency at CSOs, storm tanks, etc (wastewater)</v>
      </c>
    </row>
    <row r="316" spans="1:14">
      <c r="A316" t="s">
        <v>273</v>
      </c>
      <c r="B316" t="s">
        <v>1191</v>
      </c>
      <c r="C316" t="s">
        <v>1192</v>
      </c>
      <c r="D316" t="s">
        <v>300</v>
      </c>
      <c r="E316" t="s">
        <v>933</v>
      </c>
      <c r="F316" s="4">
        <v>11.475</v>
      </c>
      <c r="G316" s="4">
        <v>14.381</v>
      </c>
      <c r="H316" s="4">
        <v>1.5387668808625301</v>
      </c>
      <c r="I316" s="4">
        <v>6.3910427916493298</v>
      </c>
      <c r="J316" s="4">
        <v>36.067317913230681</v>
      </c>
      <c r="K316" s="4">
        <v>34.237135126046063</v>
      </c>
      <c r="L316" s="4">
        <v>5.9201870659078981</v>
      </c>
      <c r="M316" s="8">
        <f t="shared" si="4"/>
        <v>14.381</v>
      </c>
      <c r="N316" t="str">
        <f>IFERROR(INDEX(Wastewater!$C$4:$C$62,MATCH('PR24 - Wastewater (CWW3)'!C316,Wastewater!$A$4:$A$62,0)), "")</f>
        <v>Chemical removals schemes (wastewater)</v>
      </c>
    </row>
    <row r="317" spans="1:14">
      <c r="A317" t="s">
        <v>273</v>
      </c>
      <c r="B317" t="s">
        <v>1193</v>
      </c>
      <c r="C317" t="s">
        <v>1194</v>
      </c>
      <c r="D317" t="s">
        <v>300</v>
      </c>
      <c r="E317" t="s">
        <v>933</v>
      </c>
      <c r="F317" s="4">
        <v>0.433</v>
      </c>
      <c r="G317" s="4">
        <v>1.9317451020150891</v>
      </c>
      <c r="H317" s="4">
        <v>1.0951869413392581</v>
      </c>
      <c r="I317" s="4">
        <v>2.62753219832075</v>
      </c>
      <c r="J317" s="4">
        <v>0.18554710569434299</v>
      </c>
      <c r="K317" s="4">
        <v>0.186676871668983</v>
      </c>
      <c r="L317" s="4">
        <v>0.188</v>
      </c>
      <c r="M317" s="8">
        <f t="shared" si="4"/>
        <v>1.9317451020150891</v>
      </c>
      <c r="N317" t="str">
        <f>IFERROR(INDEX(Wastewater!$C$4:$C$62,MATCH('PR24 - Wastewater (CWW3)'!C317,Wastewater!$A$4:$A$62,0)), "")</f>
        <v>Chemicals monitoring/ investigations/ options appraisals (wastewater)</v>
      </c>
    </row>
    <row r="318" spans="1:14">
      <c r="A318" t="s">
        <v>273</v>
      </c>
      <c r="B318" t="s">
        <v>1195</v>
      </c>
      <c r="C318" t="s">
        <v>1196</v>
      </c>
      <c r="D318" t="s">
        <v>300</v>
      </c>
      <c r="E318" t="s">
        <v>933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8">
        <f t="shared" si="4"/>
        <v>0</v>
      </c>
      <c r="N318" t="str">
        <f>IFERROR(INDEX(Wastewater!$C$4:$C$62,MATCH('PR24 - Wastewater (CWW3)'!C318,Wastewater!$A$4:$A$62,0)), "")</f>
        <v>Nitrogen removal (wastewater)</v>
      </c>
    </row>
    <row r="319" spans="1:14">
      <c r="A319" t="s">
        <v>273</v>
      </c>
      <c r="B319" t="s">
        <v>1197</v>
      </c>
      <c r="C319" t="s">
        <v>1198</v>
      </c>
      <c r="D319" t="s">
        <v>300</v>
      </c>
      <c r="E319" t="s">
        <v>933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8">
        <f t="shared" si="4"/>
        <v>0</v>
      </c>
      <c r="N319" t="str">
        <f>IFERROR(INDEX(Wastewater!$C$4:$C$62,MATCH('PR24 - Wastewater (CWW3)'!C319,Wastewater!$A$4:$A$62,0)), "")</f>
        <v>Nitrogen removal (wastewater)</v>
      </c>
    </row>
    <row r="320" spans="1:14">
      <c r="A320" t="s">
        <v>273</v>
      </c>
      <c r="B320" t="s">
        <v>1199</v>
      </c>
      <c r="C320" t="s">
        <v>1200</v>
      </c>
      <c r="D320" t="s">
        <v>300</v>
      </c>
      <c r="E320" t="s">
        <v>933</v>
      </c>
      <c r="F320" s="4">
        <v>7</v>
      </c>
      <c r="G320" s="4">
        <v>3.085029675528896</v>
      </c>
      <c r="H320" s="4">
        <v>23.14001883838484</v>
      </c>
      <c r="I320" s="4">
        <v>3.135146840416748</v>
      </c>
      <c r="J320" s="4">
        <v>1.9071516132073369</v>
      </c>
      <c r="K320" s="4">
        <v>0.50381979749707384</v>
      </c>
      <c r="L320" s="4">
        <v>0.37468588880067072</v>
      </c>
      <c r="M320" s="8">
        <f t="shared" si="4"/>
        <v>3.085029675528896</v>
      </c>
      <c r="N320" t="str">
        <f>IFERROR(INDEX(Wastewater!$C$4:$C$62,MATCH('PR24 - Wastewater (CWW3)'!C320,Wastewater!$A$4:$A$62,0)), "")</f>
        <v>Nitrogen removal (wastewater)</v>
      </c>
    </row>
    <row r="321" spans="1:14">
      <c r="A321" t="s">
        <v>273</v>
      </c>
      <c r="B321" t="s">
        <v>1201</v>
      </c>
      <c r="C321" t="s">
        <v>1202</v>
      </c>
      <c r="D321" t="s">
        <v>300</v>
      </c>
      <c r="E321" t="s">
        <v>933</v>
      </c>
      <c r="F321" s="4">
        <v>176.226</v>
      </c>
      <c r="G321" s="4">
        <v>284.55903676324783</v>
      </c>
      <c r="H321" s="4">
        <v>97.245854102925293</v>
      </c>
      <c r="I321" s="4">
        <v>91.980009892430019</v>
      </c>
      <c r="J321" s="4">
        <v>166.84796122728221</v>
      </c>
      <c r="K321" s="4">
        <v>253.72470795973189</v>
      </c>
      <c r="L321" s="4">
        <v>168.7802960742012</v>
      </c>
      <c r="M321" s="8">
        <f t="shared" si="4"/>
        <v>284.55903676324783</v>
      </c>
      <c r="N321" t="str">
        <f>IFERROR(INDEX(Wastewater!$C$4:$C$62,MATCH('PR24 - Wastewater (CWW3)'!C321,Wastewater!$A$4:$A$62,0)), "")</f>
        <v>Phosphorus removal (wastewater)</v>
      </c>
    </row>
    <row r="322" spans="1:14">
      <c r="A322" t="s">
        <v>273</v>
      </c>
      <c r="B322" t="s">
        <v>1203</v>
      </c>
      <c r="C322" t="s">
        <v>1204</v>
      </c>
      <c r="D322" t="s">
        <v>300</v>
      </c>
      <c r="E322" t="s">
        <v>933</v>
      </c>
      <c r="F322" s="4">
        <v>52.015000000000001</v>
      </c>
      <c r="G322" s="4">
        <v>35.966000000000001</v>
      </c>
      <c r="H322" s="4">
        <v>1.5493075632106841</v>
      </c>
      <c r="I322" s="4">
        <v>2.7442644289215501</v>
      </c>
      <c r="J322" s="4">
        <v>4.1542283601688288</v>
      </c>
      <c r="K322" s="4">
        <v>5.8254053726384951</v>
      </c>
      <c r="L322" s="4">
        <v>7.3916246502569649</v>
      </c>
      <c r="M322" s="8">
        <f t="shared" si="4"/>
        <v>35.966000000000001</v>
      </c>
      <c r="N322" t="str">
        <f>IFERROR(INDEX(Wastewater!$C$4:$C$62,MATCH('PR24 - Wastewater (CWW3)'!C322,Wastewater!$A$4:$A$62,0)), "")</f>
        <v>Phosphorus removal (wastewater)</v>
      </c>
    </row>
    <row r="323" spans="1:14">
      <c r="A323" t="s">
        <v>273</v>
      </c>
      <c r="B323" t="s">
        <v>1205</v>
      </c>
      <c r="C323" t="s">
        <v>1206</v>
      </c>
      <c r="D323" t="s">
        <v>300</v>
      </c>
      <c r="E323" t="s">
        <v>933</v>
      </c>
      <c r="F323" s="4">
        <v>0</v>
      </c>
      <c r="G323" s="4">
        <v>0</v>
      </c>
      <c r="H323" s="4">
        <v>1.399647408203909</v>
      </c>
      <c r="I323" s="4">
        <v>3.3656784403627151</v>
      </c>
      <c r="J323" s="4">
        <v>3.3737095472014671</v>
      </c>
      <c r="K323" s="4">
        <v>0.2599982547224145</v>
      </c>
      <c r="L323" s="4">
        <v>6.3020719336494294E-2</v>
      </c>
      <c r="M323" s="8">
        <f t="shared" si="4"/>
        <v>0</v>
      </c>
      <c r="N323" t="str">
        <f>IFERROR(INDEX(Wastewater!$C$4:$C$62,MATCH('PR24 - Wastewater (CWW3)'!C323,Wastewater!$A$4:$A$62,0)), "")</f>
        <v>Phosphorus removal (wastewater)</v>
      </c>
    </row>
    <row r="324" spans="1:14">
      <c r="A324" t="s">
        <v>273</v>
      </c>
      <c r="B324" t="s">
        <v>1207</v>
      </c>
      <c r="C324" t="s">
        <v>1208</v>
      </c>
      <c r="D324" t="s">
        <v>300</v>
      </c>
      <c r="E324" t="s">
        <v>933</v>
      </c>
      <c r="F324" s="4">
        <v>42.652000000000001</v>
      </c>
      <c r="G324" s="4">
        <v>51.665247810450957</v>
      </c>
      <c r="H324" s="4">
        <v>3.363135655726853</v>
      </c>
      <c r="I324" s="4">
        <v>15.71979950727062</v>
      </c>
      <c r="J324" s="4">
        <v>53.737642965610867</v>
      </c>
      <c r="K324" s="4">
        <v>78.873502670086665</v>
      </c>
      <c r="L324" s="4">
        <v>33.734270648729478</v>
      </c>
      <c r="M324" s="8">
        <f t="shared" si="4"/>
        <v>51.665247810450957</v>
      </c>
      <c r="N324" t="str">
        <f>IFERROR(INDEX(Wastewater!$C$4:$C$62,MATCH('PR24 - Wastewater (CWW3)'!C324,Wastewater!$A$4:$A$62,0)), "")</f>
        <v>Reduction of sanitary parameters (wastewater)</v>
      </c>
    </row>
    <row r="325" spans="1:14">
      <c r="A325" t="s">
        <v>273</v>
      </c>
      <c r="B325" t="s">
        <v>1209</v>
      </c>
      <c r="C325" t="s">
        <v>1210</v>
      </c>
      <c r="D325" t="s">
        <v>300</v>
      </c>
      <c r="E325" t="s">
        <v>933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8">
        <f t="shared" si="4"/>
        <v>0</v>
      </c>
      <c r="N325" t="str">
        <f>IFERROR(INDEX(Wastewater!$C$4:$C$62,MATCH('PR24 - Wastewater (CWW3)'!C325,Wastewater!$A$4:$A$62,0)), "")</f>
        <v>Chemical removals schemes (wastewater)</v>
      </c>
    </row>
    <row r="326" spans="1:14">
      <c r="A326" t="s">
        <v>273</v>
      </c>
      <c r="B326" t="s">
        <v>1211</v>
      </c>
      <c r="C326" t="s">
        <v>1212</v>
      </c>
      <c r="D326" t="s">
        <v>300</v>
      </c>
      <c r="E326" t="s">
        <v>933</v>
      </c>
      <c r="F326" s="4">
        <v>0</v>
      </c>
      <c r="G326" s="4">
        <v>0</v>
      </c>
      <c r="H326" s="4">
        <v>4.6398372641285457</v>
      </c>
      <c r="I326" s="4">
        <v>4.6529401279739711</v>
      </c>
      <c r="J326" s="4">
        <v>4.6212931155357149</v>
      </c>
      <c r="K326" s="4">
        <v>4.6494314133616683</v>
      </c>
      <c r="L326" s="4">
        <v>4.6777411654355436</v>
      </c>
      <c r="M326" s="8">
        <f t="shared" si="4"/>
        <v>0</v>
      </c>
      <c r="N326" t="str">
        <f>IFERROR(INDEX(Wastewater!$C$4:$C$62,MATCH('PR24 - Wastewater (CWW3)'!C326,Wastewater!$A$4:$A$62,0)), "")</f>
        <v>Phosphorus removal (wastewater)</v>
      </c>
    </row>
    <row r="327" spans="1:14">
      <c r="A327" t="s">
        <v>273</v>
      </c>
      <c r="B327" t="s">
        <v>1213</v>
      </c>
      <c r="C327" t="s">
        <v>1214</v>
      </c>
      <c r="D327" t="s">
        <v>300</v>
      </c>
      <c r="E327" t="s">
        <v>933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8">
        <f t="shared" si="4"/>
        <v>0</v>
      </c>
      <c r="N327" t="str">
        <f>IFERROR(INDEX(Wastewater!$C$4:$C$62,MATCH('PR24 - Wastewater (CWW3)'!C327,Wastewater!$A$4:$A$62,0)), "")</f>
        <v>Phosphorus removal (wastewater)</v>
      </c>
    </row>
    <row r="328" spans="1:14">
      <c r="A328" t="s">
        <v>273</v>
      </c>
      <c r="B328" t="s">
        <v>1215</v>
      </c>
      <c r="C328" t="s">
        <v>1216</v>
      </c>
      <c r="D328" t="s">
        <v>300</v>
      </c>
      <c r="E328" t="s">
        <v>933</v>
      </c>
      <c r="F328" s="4">
        <v>0</v>
      </c>
      <c r="G328" s="4">
        <v>0</v>
      </c>
      <c r="H328" s="4">
        <v>-3.0335064639114211E-2</v>
      </c>
      <c r="I328" s="4">
        <v>-4.7547847952939017E-2</v>
      </c>
      <c r="J328" s="4">
        <v>-4.0128696877620579E-2</v>
      </c>
      <c r="K328" s="4">
        <v>-3.3724294237545832E-2</v>
      </c>
      <c r="L328" s="4">
        <v>-3.2605388237545843E-2</v>
      </c>
      <c r="M328" s="8">
        <f t="shared" si="4"/>
        <v>0</v>
      </c>
      <c r="N328" t="str">
        <f>IFERROR(INDEX(Wastewater!$C$4:$C$62,MATCH('PR24 - Wastewater (CWW3)'!C328,Wastewater!$A$4:$A$62,0)), "")</f>
        <v>Conservation drivers (wastewater)</v>
      </c>
    </row>
    <row r="329" spans="1:14">
      <c r="A329" t="s">
        <v>273</v>
      </c>
      <c r="B329" t="s">
        <v>1217</v>
      </c>
      <c r="C329" t="s">
        <v>1218</v>
      </c>
      <c r="D329" t="s">
        <v>300</v>
      </c>
      <c r="E329" t="s">
        <v>933</v>
      </c>
      <c r="F329" s="4">
        <v>0</v>
      </c>
      <c r="G329" s="4">
        <v>9.3941115414403651</v>
      </c>
      <c r="H329" s="4">
        <v>47.237305664674913</v>
      </c>
      <c r="I329" s="4">
        <v>24.63491644471025</v>
      </c>
      <c r="J329" s="4">
        <v>0</v>
      </c>
      <c r="K329" s="4">
        <v>0</v>
      </c>
      <c r="L329" s="4">
        <v>0</v>
      </c>
      <c r="M329" s="8">
        <f t="shared" ref="M329:M392" si="5">SUM(G329)</f>
        <v>9.3941115414403651</v>
      </c>
      <c r="N329" t="str">
        <f>IFERROR(INDEX(Wastewater!$C$4:$C$62,MATCH('PR24 - Wastewater (CWW3)'!C329,Wastewater!$A$4:$A$62,0)), "")</f>
        <v>UV disinfection (or similar) (wastewater)</v>
      </c>
    </row>
    <row r="330" spans="1:14">
      <c r="A330" t="s">
        <v>273</v>
      </c>
      <c r="B330" t="s">
        <v>1219</v>
      </c>
      <c r="C330" t="s">
        <v>1220</v>
      </c>
      <c r="D330" t="s">
        <v>300</v>
      </c>
      <c r="E330" t="s">
        <v>933</v>
      </c>
      <c r="F330" s="4">
        <v>0</v>
      </c>
      <c r="G330" s="4">
        <v>1.3261346321712031</v>
      </c>
      <c r="H330" s="4">
        <v>4.8935432413449087</v>
      </c>
      <c r="I330" s="4">
        <v>8.4876950303800331</v>
      </c>
      <c r="J330" s="4">
        <v>4.7951078687866362</v>
      </c>
      <c r="K330" s="4">
        <v>0.40408365753322772</v>
      </c>
      <c r="L330" s="4">
        <v>0.1417965620600504</v>
      </c>
      <c r="M330" s="8">
        <f t="shared" si="5"/>
        <v>1.3261346321712031</v>
      </c>
      <c r="N330" t="str">
        <f>IFERROR(INDEX(Wastewater!$C$4:$C$62,MATCH('PR24 - Wastewater (CWW3)'!C330,Wastewater!$A$4:$A$62,0)), "")</f>
        <v>N/A</v>
      </c>
    </row>
    <row r="331" spans="1:14">
      <c r="A331" t="s">
        <v>273</v>
      </c>
      <c r="B331" t="s">
        <v>1221</v>
      </c>
      <c r="C331" t="s">
        <v>1222</v>
      </c>
      <c r="D331" t="s">
        <v>300</v>
      </c>
      <c r="E331" t="s">
        <v>933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8">
        <f t="shared" si="5"/>
        <v>0</v>
      </c>
      <c r="N331" t="str">
        <f>IFERROR(INDEX(Wastewater!$C$4:$C$62,MATCH('PR24 - Wastewater (CWW3)'!C331,Wastewater!$A$4:$A$62,0)), "")</f>
        <v>N/A</v>
      </c>
    </row>
    <row r="332" spans="1:14">
      <c r="A332" t="s">
        <v>273</v>
      </c>
      <c r="B332" t="s">
        <v>1223</v>
      </c>
      <c r="C332" t="s">
        <v>1224</v>
      </c>
      <c r="D332" t="s">
        <v>300</v>
      </c>
      <c r="E332" t="s">
        <v>933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8">
        <f t="shared" si="5"/>
        <v>0</v>
      </c>
      <c r="N332" t="str">
        <f>IFERROR(INDEX(Wastewater!$C$4:$C$62,MATCH('PR24 - Wastewater (CWW3)'!C332,Wastewater!$A$4:$A$62,0)), "")</f>
        <v>N/A</v>
      </c>
    </row>
    <row r="333" spans="1:14">
      <c r="A333" t="s">
        <v>273</v>
      </c>
      <c r="B333" t="s">
        <v>1225</v>
      </c>
      <c r="C333" t="s">
        <v>1226</v>
      </c>
      <c r="D333" t="s">
        <v>300</v>
      </c>
      <c r="E333" t="s">
        <v>933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8">
        <f t="shared" si="5"/>
        <v>0</v>
      </c>
      <c r="N333" t="str">
        <f>IFERROR(INDEX(Wastewater!$C$4:$C$62,MATCH('PR24 - Wastewater (CWW3)'!C333,Wastewater!$A$4:$A$62,0)), "")</f>
        <v>Conservation drivers (wastewater)</v>
      </c>
    </row>
    <row r="334" spans="1:14">
      <c r="A334" t="s">
        <v>273</v>
      </c>
      <c r="B334" t="s">
        <v>1227</v>
      </c>
      <c r="C334" t="s">
        <v>1228</v>
      </c>
      <c r="D334" t="s">
        <v>300</v>
      </c>
      <c r="E334" t="s">
        <v>933</v>
      </c>
      <c r="F334" s="4">
        <v>0</v>
      </c>
      <c r="G334" s="4">
        <v>4.5197123200876526</v>
      </c>
      <c r="H334" s="4">
        <v>12.497681025056879</v>
      </c>
      <c r="I334" s="4">
        <v>12.573777520536551</v>
      </c>
      <c r="J334" s="4">
        <v>0</v>
      </c>
      <c r="K334" s="4">
        <v>0</v>
      </c>
      <c r="L334" s="4">
        <v>0</v>
      </c>
      <c r="M334" s="8">
        <f t="shared" si="5"/>
        <v>4.5197123200876526</v>
      </c>
      <c r="N334" t="str">
        <f>IFERROR(INDEX(Wastewater!$C$4:$C$62,MATCH('PR24 - Wastewater (CWW3)'!C334,Wastewater!$A$4:$A$62,0)), "")</f>
        <v>Ignore as captured under 'Investigations total'</v>
      </c>
    </row>
    <row r="335" spans="1:14">
      <c r="A335" t="s">
        <v>273</v>
      </c>
      <c r="B335" t="s">
        <v>1229</v>
      </c>
      <c r="C335" t="s">
        <v>1230</v>
      </c>
      <c r="D335" t="s">
        <v>300</v>
      </c>
      <c r="E335" t="s">
        <v>933</v>
      </c>
      <c r="F335" s="4">
        <v>0.67300000000000004</v>
      </c>
      <c r="G335" s="4">
        <v>0.89660016269907805</v>
      </c>
      <c r="H335" s="4">
        <v>6.8945735816952407</v>
      </c>
      <c r="I335" s="4">
        <v>7.3030489439238453</v>
      </c>
      <c r="J335" s="4">
        <v>0</v>
      </c>
      <c r="K335" s="4">
        <v>0</v>
      </c>
      <c r="L335" s="4">
        <v>0</v>
      </c>
      <c r="M335" s="8">
        <f t="shared" si="5"/>
        <v>0.89660016269907805</v>
      </c>
      <c r="N335" t="str">
        <f>IFERROR(INDEX(Wastewater!$C$4:$C$62,MATCH('PR24 - Wastewater (CWW3)'!C335,Wastewater!$A$4:$A$62,0)), "")</f>
        <v>Ignore as captured under 'Investigations total'</v>
      </c>
    </row>
    <row r="336" spans="1:14">
      <c r="A336" t="s">
        <v>273</v>
      </c>
      <c r="B336" t="s">
        <v>1231</v>
      </c>
      <c r="C336" t="s">
        <v>1232</v>
      </c>
      <c r="D336" t="s">
        <v>300</v>
      </c>
      <c r="E336" t="s">
        <v>933</v>
      </c>
      <c r="F336" s="4">
        <v>0</v>
      </c>
      <c r="G336" s="4">
        <v>0</v>
      </c>
      <c r="H336" s="4">
        <v>2.922029355873105</v>
      </c>
      <c r="I336" s="4">
        <v>2.939821152065123</v>
      </c>
      <c r="J336" s="4">
        <v>0</v>
      </c>
      <c r="K336" s="4">
        <v>0</v>
      </c>
      <c r="L336" s="4">
        <v>0</v>
      </c>
      <c r="M336" s="8">
        <f t="shared" si="5"/>
        <v>0</v>
      </c>
      <c r="N336" t="str">
        <f>IFERROR(INDEX(Wastewater!$C$4:$C$62,MATCH('PR24 - Wastewater (CWW3)'!C336,Wastewater!$A$4:$A$62,0)), "")</f>
        <v>Ignore as captured under 'Investigations total'</v>
      </c>
    </row>
    <row r="337" spans="1:14">
      <c r="A337" t="s">
        <v>273</v>
      </c>
      <c r="B337" t="s">
        <v>1233</v>
      </c>
      <c r="C337" t="s">
        <v>1234</v>
      </c>
      <c r="D337" t="s">
        <v>300</v>
      </c>
      <c r="E337" t="s">
        <v>933</v>
      </c>
      <c r="F337" s="4">
        <v>0.67300000000000004</v>
      </c>
      <c r="G337" s="4">
        <v>5.4163124827867311</v>
      </c>
      <c r="H337" s="4">
        <v>22.314283962625229</v>
      </c>
      <c r="I337" s="4">
        <v>22.816647616525518</v>
      </c>
      <c r="J337" s="4">
        <v>0</v>
      </c>
      <c r="K337" s="4">
        <v>0</v>
      </c>
      <c r="L337" s="4">
        <v>0</v>
      </c>
      <c r="M337" s="8">
        <f t="shared" si="5"/>
        <v>5.4163124827867311</v>
      </c>
      <c r="N337" t="str">
        <f>IFERROR(INDEX(Wastewater!$C$4:$C$62,MATCH('PR24 - Wastewater (CWW3)'!C337,Wastewater!$A$4:$A$62,0)), "")</f>
        <v>Investigations (wastewater)</v>
      </c>
    </row>
    <row r="338" spans="1:14">
      <c r="A338" t="s">
        <v>273</v>
      </c>
      <c r="B338" t="s">
        <v>1235</v>
      </c>
      <c r="C338" t="s">
        <v>1236</v>
      </c>
      <c r="D338" t="s">
        <v>300</v>
      </c>
      <c r="E338" t="s">
        <v>933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8">
        <f t="shared" si="5"/>
        <v>0</v>
      </c>
      <c r="N338">
        <f>IFERROR(INDEX(Wastewater!$C$4:$C$62,MATCH('PR24 - Wastewater (CWW3)'!C338,Wastewater!$A$4:$A$62,0)), "")</f>
        <v>0</v>
      </c>
    </row>
    <row r="339" spans="1:14">
      <c r="A339" t="s">
        <v>273</v>
      </c>
      <c r="B339" t="s">
        <v>1237</v>
      </c>
      <c r="C339" t="s">
        <v>1238</v>
      </c>
      <c r="D339" t="s">
        <v>300</v>
      </c>
      <c r="E339" t="s">
        <v>933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8">
        <f t="shared" si="5"/>
        <v>0</v>
      </c>
      <c r="N339" t="str">
        <f>IFERROR(INDEX(Wastewater!$C$4:$C$62,MATCH('PR24 - Wastewater (CWW3)'!C339,Wastewater!$A$4:$A$62,0)), "")</f>
        <v>Conservation drivers (wastewater)</v>
      </c>
    </row>
    <row r="340" spans="1:14">
      <c r="A340" t="s">
        <v>273</v>
      </c>
      <c r="B340" t="s">
        <v>1239</v>
      </c>
      <c r="C340" t="s">
        <v>1240</v>
      </c>
      <c r="D340" t="s">
        <v>300</v>
      </c>
      <c r="E340" t="s">
        <v>933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8">
        <f t="shared" si="5"/>
        <v>0</v>
      </c>
      <c r="N340" t="str">
        <f>IFERROR(INDEX(Wastewater!$C$4:$C$62,MATCH('PR24 - Wastewater (CWW3)'!C340,Wastewater!$A$4:$A$62,0)), "")</f>
        <v>Conservation drivers (wastewater)</v>
      </c>
    </row>
    <row r="341" spans="1:14">
      <c r="A341" t="s">
        <v>273</v>
      </c>
      <c r="B341" t="s">
        <v>1241</v>
      </c>
      <c r="C341" t="s">
        <v>1242</v>
      </c>
      <c r="D341" t="s">
        <v>300</v>
      </c>
      <c r="E341" t="s">
        <v>933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8">
        <f t="shared" si="5"/>
        <v>0</v>
      </c>
      <c r="N341" t="str">
        <f>IFERROR(INDEX(Wastewater!$C$4:$C$62,MATCH('PR24 - Wastewater (CWW3)'!C341,Wastewater!$A$4:$A$62,0)), "")</f>
        <v>Conservation drivers (wastewater)</v>
      </c>
    </row>
    <row r="342" spans="1:14">
      <c r="A342" t="s">
        <v>273</v>
      </c>
      <c r="B342" t="s">
        <v>1243</v>
      </c>
      <c r="C342" t="s">
        <v>1244</v>
      </c>
      <c r="D342" t="s">
        <v>300</v>
      </c>
      <c r="E342" t="s">
        <v>933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8">
        <f t="shared" si="5"/>
        <v>0</v>
      </c>
      <c r="N342" t="str">
        <f>IFERROR(INDEX(Wastewater!$C$4:$C$62,MATCH('PR24 - Wastewater (CWW3)'!C342,Wastewater!$A$4:$A$62,0)), "")</f>
        <v>N/A</v>
      </c>
    </row>
    <row r="343" spans="1:14">
      <c r="A343" t="s">
        <v>273</v>
      </c>
      <c r="B343" t="s">
        <v>1245</v>
      </c>
      <c r="C343" t="s">
        <v>1246</v>
      </c>
      <c r="D343" t="s">
        <v>300</v>
      </c>
      <c r="E343" t="s">
        <v>933</v>
      </c>
      <c r="F343" s="4">
        <v>334.7311179850617</v>
      </c>
      <c r="G343" s="4">
        <v>634.43501774256265</v>
      </c>
      <c r="H343" s="4">
        <v>440.24677318393282</v>
      </c>
      <c r="I343" s="4">
        <v>550.44651251092796</v>
      </c>
      <c r="J343" s="4">
        <v>631.98385761309646</v>
      </c>
      <c r="K343" s="4">
        <v>713.360996534474</v>
      </c>
      <c r="L343" s="4">
        <v>563.46769727349965</v>
      </c>
      <c r="M343" s="8">
        <f t="shared" si="5"/>
        <v>634.43501774256265</v>
      </c>
      <c r="N343" t="str">
        <f>IFERROR(INDEX(Wastewater!$C$4:$C$62,MATCH('PR24 - Wastewater (CWW3)'!C343,Wastewater!$A$4:$A$62,0)), "")</f>
        <v/>
      </c>
    </row>
    <row r="344" spans="1:14">
      <c r="A344" t="s">
        <v>273</v>
      </c>
      <c r="B344" t="s">
        <v>1247</v>
      </c>
      <c r="C344" t="s">
        <v>1248</v>
      </c>
      <c r="D344" t="s">
        <v>300</v>
      </c>
      <c r="E344" t="s">
        <v>933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8">
        <f t="shared" si="5"/>
        <v>0</v>
      </c>
      <c r="N344" t="str">
        <f>IFERROR(INDEX(Wastewater!$C$4:$C$62,MATCH('PR24 - Wastewater (CWW3)'!C344,Wastewater!$A$4:$A$62,0)), "")</f>
        <v>Sludge enhancement (quality) (wastewater)</v>
      </c>
    </row>
    <row r="345" spans="1:14">
      <c r="A345" t="s">
        <v>273</v>
      </c>
      <c r="B345" t="s">
        <v>1249</v>
      </c>
      <c r="C345" t="s">
        <v>1250</v>
      </c>
      <c r="D345" t="s">
        <v>300</v>
      </c>
      <c r="E345" t="s">
        <v>933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8">
        <f t="shared" si="5"/>
        <v>0</v>
      </c>
      <c r="N345" t="str">
        <f>IFERROR(INDEX(Wastewater!$C$4:$C$62,MATCH('PR24 - Wastewater (CWW3)'!C345,Wastewater!$A$4:$A$62,0)), "")</f>
        <v>Sludge enhancement (quality) (wastewater)</v>
      </c>
    </row>
    <row r="346" spans="1:14">
      <c r="A346" t="s">
        <v>273</v>
      </c>
      <c r="B346" t="s">
        <v>1251</v>
      </c>
      <c r="C346" t="s">
        <v>1252</v>
      </c>
      <c r="D346" t="s">
        <v>300</v>
      </c>
      <c r="E346" t="s">
        <v>933</v>
      </c>
      <c r="F346" s="4">
        <v>0</v>
      </c>
      <c r="G346" s="4">
        <v>0</v>
      </c>
      <c r="H346" s="4">
        <v>3.2547919098508098</v>
      </c>
      <c r="I346" s="4">
        <v>3.379987297770835</v>
      </c>
      <c r="J346" s="4">
        <v>3.5066607581348999</v>
      </c>
      <c r="K346" s="4">
        <v>3.6348256261712568</v>
      </c>
      <c r="L346" s="4">
        <v>3.764495433265155</v>
      </c>
      <c r="M346" s="8">
        <f t="shared" si="5"/>
        <v>0</v>
      </c>
      <c r="N346" t="str">
        <f>IFERROR(INDEX(Wastewater!$C$4:$C$62,MATCH('PR24 - Wastewater (CWW3)'!C346,Wastewater!$A$4:$A$62,0)), "")</f>
        <v>Sludge enhancement (quality) (wastewater)</v>
      </c>
    </row>
    <row r="347" spans="1:14">
      <c r="A347" t="s">
        <v>273</v>
      </c>
      <c r="B347" t="s">
        <v>1253</v>
      </c>
      <c r="C347" t="s">
        <v>1254</v>
      </c>
      <c r="D347" t="s">
        <v>300</v>
      </c>
      <c r="E347" t="s">
        <v>933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8">
        <f t="shared" si="5"/>
        <v>0</v>
      </c>
      <c r="N347" t="str">
        <f>IFERROR(INDEX(Wastewater!$C$4:$C$62,MATCH('PR24 - Wastewater (CWW3)'!C347,Wastewater!$A$4:$A$62,0)), "")</f>
        <v>Sludge enhancement (quality) (wastewater)</v>
      </c>
    </row>
    <row r="348" spans="1:14">
      <c r="A348" t="s">
        <v>273</v>
      </c>
      <c r="B348" t="s">
        <v>1255</v>
      </c>
      <c r="C348" t="s">
        <v>1256</v>
      </c>
      <c r="D348" t="s">
        <v>300</v>
      </c>
      <c r="E348" t="s">
        <v>933</v>
      </c>
      <c r="F348" s="4">
        <v>0</v>
      </c>
      <c r="G348" s="4">
        <v>4.4998816472205183</v>
      </c>
      <c r="H348" s="4">
        <v>31.417840502047799</v>
      </c>
      <c r="I348" s="4">
        <v>-0.18887353606394031</v>
      </c>
      <c r="J348" s="4">
        <v>-0.19002355867753901</v>
      </c>
      <c r="K348" s="4">
        <v>-0.1911805810421324</v>
      </c>
      <c r="L348" s="4">
        <v>-0.19234465345646851</v>
      </c>
      <c r="M348" s="8">
        <f t="shared" si="5"/>
        <v>4.4998816472205183</v>
      </c>
      <c r="N348" t="str">
        <f>IFERROR(INDEX(Wastewater!$C$4:$C$62,MATCH('PR24 - Wastewater (CWW3)'!C348,Wastewater!$A$4:$A$62,0)), "")</f>
        <v>Sludge enhancement (quality) (wastewater)</v>
      </c>
    </row>
    <row r="349" spans="1:14">
      <c r="A349" t="s">
        <v>273</v>
      </c>
      <c r="B349" t="s">
        <v>1257</v>
      </c>
      <c r="C349" t="s">
        <v>1258</v>
      </c>
      <c r="D349" t="s">
        <v>300</v>
      </c>
      <c r="E349" t="s">
        <v>933</v>
      </c>
      <c r="F349" s="4">
        <v>0</v>
      </c>
      <c r="G349" s="4">
        <v>0.5</v>
      </c>
      <c r="H349" s="4">
        <v>18.574990891961502</v>
      </c>
      <c r="I349" s="4">
        <v>63.242087386905183</v>
      </c>
      <c r="J349" s="4">
        <v>57.442255442033343</v>
      </c>
      <c r="K349" s="4">
        <v>49.115777945380003</v>
      </c>
      <c r="L349" s="4">
        <v>46.196743981496738</v>
      </c>
      <c r="M349" s="8">
        <f t="shared" si="5"/>
        <v>0.5</v>
      </c>
      <c r="N349" t="str">
        <f>IFERROR(INDEX(Wastewater!$C$4:$C$62,MATCH('PR24 - Wastewater (CWW3)'!C349,Wastewater!$A$4:$A$62,0)), "")</f>
        <v>Sludge enhancement (quality) (wastewater)</v>
      </c>
    </row>
    <row r="350" spans="1:14">
      <c r="A350" t="s">
        <v>273</v>
      </c>
      <c r="B350" t="s">
        <v>1259</v>
      </c>
      <c r="C350" t="s">
        <v>1260</v>
      </c>
      <c r="D350" t="s">
        <v>300</v>
      </c>
      <c r="E350" t="s">
        <v>933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8">
        <f t="shared" si="5"/>
        <v>0</v>
      </c>
      <c r="N350" t="str">
        <f>IFERROR(INDEX(Wastewater!$C$4:$C$62,MATCH('PR24 - Wastewater (CWW3)'!C350,Wastewater!$A$4:$A$62,0)), "")</f>
        <v>Sludge enhancement (quality) (wastewater)</v>
      </c>
    </row>
    <row r="351" spans="1:14">
      <c r="A351" t="s">
        <v>273</v>
      </c>
      <c r="B351" t="s">
        <v>1261</v>
      </c>
      <c r="C351" t="s">
        <v>1262</v>
      </c>
      <c r="D351" t="s">
        <v>300</v>
      </c>
      <c r="E351" t="s">
        <v>933</v>
      </c>
      <c r="F351" s="4">
        <v>0</v>
      </c>
      <c r="G351" s="4">
        <v>4.9998816472205183</v>
      </c>
      <c r="H351" s="4">
        <v>53.247623303860109</v>
      </c>
      <c r="I351" s="4">
        <v>66.433201148612071</v>
      </c>
      <c r="J351" s="4">
        <v>60.758892641490696</v>
      </c>
      <c r="K351" s="4">
        <v>52.55942299050912</v>
      </c>
      <c r="L351" s="4">
        <v>49.768894761305432</v>
      </c>
      <c r="M351" s="8">
        <f t="shared" si="5"/>
        <v>4.9998816472205183</v>
      </c>
      <c r="N351" t="str">
        <f>IFERROR(INDEX(Wastewater!$C$4:$C$62,MATCH('PR24 - Wastewater (CWW3)'!C351,Wastewater!$A$4:$A$62,0)), "")</f>
        <v/>
      </c>
    </row>
    <row r="352" spans="1:14">
      <c r="A352" t="s">
        <v>273</v>
      </c>
      <c r="B352" t="s">
        <v>1263</v>
      </c>
      <c r="C352" t="s">
        <v>1264</v>
      </c>
      <c r="D352" t="s">
        <v>300</v>
      </c>
      <c r="E352" t="s">
        <v>933</v>
      </c>
      <c r="F352" s="4">
        <v>84.829800000000006</v>
      </c>
      <c r="G352" s="4">
        <v>86.751751891128222</v>
      </c>
      <c r="H352" s="4">
        <v>271.98941396458372</v>
      </c>
      <c r="I352" s="4">
        <v>289.22526093482969</v>
      </c>
      <c r="J352" s="4">
        <v>197.9581454307866</v>
      </c>
      <c r="K352" s="4">
        <v>82.115007472259649</v>
      </c>
      <c r="L352" s="4">
        <v>25.52490099563575</v>
      </c>
      <c r="M352" s="8">
        <f t="shared" si="5"/>
        <v>86.751751891128222</v>
      </c>
      <c r="N352" t="str">
        <f>IFERROR(INDEX(Wastewater!$C$4:$C$62,MATCH('PR24 - Wastewater (CWW3)'!C352,Wastewater!$A$4:$A$62,0)), "")</f>
        <v>Growth at sewage treatment works (excluding sludge treatment) (wastewater)</v>
      </c>
    </row>
    <row r="353" spans="1:14">
      <c r="A353" t="s">
        <v>273</v>
      </c>
      <c r="B353" t="s">
        <v>1265</v>
      </c>
      <c r="C353" t="s">
        <v>1266</v>
      </c>
      <c r="D353" t="s">
        <v>300</v>
      </c>
      <c r="E353" t="s">
        <v>933</v>
      </c>
      <c r="F353" s="4">
        <v>72.984469496593391</v>
      </c>
      <c r="G353" s="4">
        <v>45.610045187325873</v>
      </c>
      <c r="H353" s="4">
        <v>67.035287992650268</v>
      </c>
      <c r="I353" s="4">
        <v>78.692069212820485</v>
      </c>
      <c r="J353" s="4">
        <v>77.270390697435587</v>
      </c>
      <c r="K353" s="4">
        <v>76.496235467334046</v>
      </c>
      <c r="L353" s="4">
        <v>86.75968044726973</v>
      </c>
      <c r="M353" s="8">
        <f t="shared" si="5"/>
        <v>45.610045187325873</v>
      </c>
      <c r="N353" t="str">
        <f>IFERROR(INDEX(Wastewater!$C$4:$C$62,MATCH('PR24 - Wastewater (CWW3)'!C353,Wastewater!$A$4:$A$62,0)), "")</f>
        <v>Reduce flooding risk for properties (wastewater)</v>
      </c>
    </row>
    <row r="354" spans="1:14">
      <c r="A354" t="s">
        <v>273</v>
      </c>
      <c r="B354" t="s">
        <v>1267</v>
      </c>
      <c r="C354" t="s">
        <v>1268</v>
      </c>
      <c r="D354" t="s">
        <v>300</v>
      </c>
      <c r="E354" t="s">
        <v>933</v>
      </c>
      <c r="F354" s="4">
        <v>2.6764999999999999</v>
      </c>
      <c r="G354" s="4">
        <v>6.5968</v>
      </c>
      <c r="H354" s="4">
        <v>4.8729804717913483</v>
      </c>
      <c r="I354" s="4">
        <v>4.9026513151822737</v>
      </c>
      <c r="J354" s="4">
        <v>4.932502823215354</v>
      </c>
      <c r="K354" s="4">
        <v>4.9625360260434563</v>
      </c>
      <c r="L354" s="4">
        <v>4.9927522292874089</v>
      </c>
      <c r="M354" s="8">
        <f t="shared" si="5"/>
        <v>6.5968</v>
      </c>
      <c r="N354" t="str">
        <f>IFERROR(INDEX(Wastewater!$C$4:$C$62,MATCH('PR24 - Wastewater (CWW3)'!C354,Wastewater!$A$4:$A$62,0)), "")</f>
        <v>First time sewerage (wastewater)</v>
      </c>
    </row>
    <row r="355" spans="1:14">
      <c r="A355" t="s">
        <v>273</v>
      </c>
      <c r="B355" t="s">
        <v>1269</v>
      </c>
      <c r="C355" t="s">
        <v>1270</v>
      </c>
      <c r="D355" t="s">
        <v>300</v>
      </c>
      <c r="E355" t="s">
        <v>933</v>
      </c>
      <c r="F355" s="4">
        <v>0.77629999999999999</v>
      </c>
      <c r="G355" s="4">
        <v>3.0000000000000001E-3</v>
      </c>
      <c r="H355" s="4">
        <v>38.501152458301689</v>
      </c>
      <c r="I355" s="4">
        <v>32.556326001761732</v>
      </c>
      <c r="J355" s="4">
        <v>32.342464001111892</v>
      </c>
      <c r="K355" s="4">
        <v>25.296046702366379</v>
      </c>
      <c r="L355" s="4">
        <v>12.73855545568799</v>
      </c>
      <c r="M355" s="8">
        <f t="shared" si="5"/>
        <v>3.0000000000000001E-3</v>
      </c>
      <c r="N355" t="str">
        <f>IFERROR(INDEX(Wastewater!$C$4:$C$62,MATCH('PR24 - Wastewater (CWW3)'!C355,Wastewater!$A$4:$A$62,0)), "")</f>
        <v>Sludge enhancement (growth) (wastewater)</v>
      </c>
    </row>
    <row r="356" spans="1:14">
      <c r="A356" t="s">
        <v>273</v>
      </c>
      <c r="B356" t="s">
        <v>1271</v>
      </c>
      <c r="C356" t="s">
        <v>1272</v>
      </c>
      <c r="D356" t="s">
        <v>300</v>
      </c>
      <c r="E356" t="s">
        <v>933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8">
        <f t="shared" si="5"/>
        <v>0</v>
      </c>
      <c r="N356" t="str">
        <f>IFERROR(INDEX(Wastewater!$C$4:$C$62,MATCH('PR24 - Wastewater (CWW3)'!C356,Wastewater!$A$4:$A$62,0)), "")</f>
        <v>Odour (wastewater)</v>
      </c>
    </row>
    <row r="357" spans="1:14">
      <c r="A357" t="s">
        <v>273</v>
      </c>
      <c r="B357" t="s">
        <v>1273</v>
      </c>
      <c r="C357" t="s">
        <v>1274</v>
      </c>
      <c r="D357" t="s">
        <v>300</v>
      </c>
      <c r="E357" t="s">
        <v>933</v>
      </c>
      <c r="F357" s="4">
        <v>0</v>
      </c>
      <c r="G357" s="4">
        <v>0</v>
      </c>
      <c r="H357" s="4">
        <v>3.0746496357928819</v>
      </c>
      <c r="I357" s="4">
        <v>4.6434727670714206</v>
      </c>
      <c r="J357" s="4">
        <v>4.6700322041197291</v>
      </c>
      <c r="K357" s="4">
        <v>9.4068745624763004</v>
      </c>
      <c r="L357" s="4">
        <v>9.4648495307343605</v>
      </c>
      <c r="M357" s="8">
        <f t="shared" si="5"/>
        <v>0</v>
      </c>
      <c r="N357" t="str">
        <f>IFERROR(INDEX(Wastewater!$C$4:$C$62,MATCH('PR24 - Wastewater (CWW3)'!C357,Wastewater!$A$4:$A$62,0)), "")</f>
        <v>Enhancing resilience to low probability high consequence events (wastewater)</v>
      </c>
    </row>
    <row r="358" spans="1:14">
      <c r="A358" t="s">
        <v>273</v>
      </c>
      <c r="B358" t="s">
        <v>1275</v>
      </c>
      <c r="C358" t="s">
        <v>1276</v>
      </c>
      <c r="D358" t="s">
        <v>300</v>
      </c>
      <c r="E358" t="s">
        <v>933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8">
        <f t="shared" si="5"/>
        <v>0</v>
      </c>
      <c r="N358" t="str">
        <f>IFERROR(INDEX(Wastewater!$C$4:$C$62,MATCH('PR24 - Wastewater (CWW3)'!C358,Wastewater!$A$4:$A$62,0)), "")</f>
        <v>Security - SEMD (wastewater)</v>
      </c>
    </row>
    <row r="359" spans="1:14">
      <c r="A359" t="s">
        <v>273</v>
      </c>
      <c r="B359" t="s">
        <v>1277</v>
      </c>
      <c r="C359" t="s">
        <v>1278</v>
      </c>
      <c r="D359" t="s">
        <v>300</v>
      </c>
      <c r="E359" t="s">
        <v>933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8">
        <f t="shared" si="5"/>
        <v>0</v>
      </c>
      <c r="N359" t="str">
        <f>IFERROR(INDEX(Wastewater!$C$4:$C$62,MATCH('PR24 - Wastewater (CWW3)'!C359,Wastewater!$A$4:$A$62,0)), "")</f>
        <v>Security - Non-SEMD (wastewater)</v>
      </c>
    </row>
    <row r="360" spans="1:14">
      <c r="A360" t="s">
        <v>273</v>
      </c>
      <c r="B360" t="s">
        <v>1279</v>
      </c>
      <c r="C360" t="s">
        <v>1280</v>
      </c>
      <c r="D360" t="s">
        <v>300</v>
      </c>
      <c r="E360" t="s">
        <v>933</v>
      </c>
      <c r="F360" s="4">
        <v>0</v>
      </c>
      <c r="G360" s="4">
        <v>3.0368694989353369</v>
      </c>
      <c r="H360" s="4">
        <v>42.955593324761217</v>
      </c>
      <c r="I360" s="4">
        <v>71.983216374796868</v>
      </c>
      <c r="J360" s="4">
        <v>104.55003610230411</v>
      </c>
      <c r="K360" s="4">
        <v>105.8427175352525</v>
      </c>
      <c r="L360" s="4">
        <v>89.801879916493206</v>
      </c>
      <c r="M360" s="8">
        <f t="shared" si="5"/>
        <v>3.0368694989353369</v>
      </c>
      <c r="N360" t="str">
        <f>IFERROR(INDEX(Wastewater!$C$4:$C$62,MATCH('PR24 - Wastewater (CWW3)'!C360,Wastewater!$A$4:$A$62,0)), "")</f>
        <v>N/A</v>
      </c>
    </row>
    <row r="361" spans="1:14">
      <c r="A361" t="s">
        <v>273</v>
      </c>
      <c r="B361" t="s">
        <v>1281</v>
      </c>
      <c r="C361" t="s">
        <v>1282</v>
      </c>
      <c r="D361" t="s">
        <v>300</v>
      </c>
      <c r="E361" t="s">
        <v>933</v>
      </c>
      <c r="F361" s="4">
        <v>161.26706949659339</v>
      </c>
      <c r="G361" s="4">
        <v>141.99846657738942</v>
      </c>
      <c r="H361" s="4">
        <v>428.4290778478811</v>
      </c>
      <c r="I361" s="4">
        <v>482.00299660646249</v>
      </c>
      <c r="J361" s="4">
        <v>421.72357125897332</v>
      </c>
      <c r="K361" s="4">
        <v>304.11941776573241</v>
      </c>
      <c r="L361" s="4">
        <v>229.28261857510839</v>
      </c>
      <c r="M361" s="8">
        <f t="shared" si="5"/>
        <v>141.99846657738942</v>
      </c>
      <c r="N361" t="str">
        <f>IFERROR(INDEX(Wastewater!$C$4:$C$62,MATCH('PR24 - Wastewater (CWW3)'!C361,Wastewater!$A$4:$A$62,0)), "")</f>
        <v/>
      </c>
    </row>
    <row r="362" spans="1:14">
      <c r="A362" t="s">
        <v>273</v>
      </c>
      <c r="B362" t="s">
        <v>1283</v>
      </c>
      <c r="C362" t="s">
        <v>1284</v>
      </c>
      <c r="D362" t="s">
        <v>300</v>
      </c>
      <c r="E362" t="s">
        <v>933</v>
      </c>
      <c r="F362" s="4">
        <v>0.41</v>
      </c>
      <c r="G362" s="4">
        <v>9.4740000000000002</v>
      </c>
      <c r="H362" s="4">
        <v>3.2721859347661919E-5</v>
      </c>
      <c r="I362" s="4">
        <v>0.1582913122967996</v>
      </c>
      <c r="J362" s="4">
        <v>0.29200447088579667</v>
      </c>
      <c r="K362" s="4">
        <v>0.29400879059001261</v>
      </c>
      <c r="L362" s="4">
        <v>0.69732763864932668</v>
      </c>
      <c r="M362" s="8">
        <f t="shared" si="5"/>
        <v>9.4740000000000002</v>
      </c>
      <c r="N362" t="str">
        <f>IFERROR(INDEX(Wastewater!$C$4:$C$62,MATCH('PR24 - Wastewater (CWW3)'!C362,Wastewater!$A$4:$A$62,0)), "")</f>
        <v/>
      </c>
    </row>
    <row r="363" spans="1:14">
      <c r="A363" t="s">
        <v>273</v>
      </c>
      <c r="B363" t="s">
        <v>1285</v>
      </c>
      <c r="C363" t="s">
        <v>1286</v>
      </c>
      <c r="D363" t="s">
        <v>300</v>
      </c>
      <c r="E363" t="s">
        <v>933</v>
      </c>
      <c r="F363" s="4">
        <v>0</v>
      </c>
      <c r="G363" s="4">
        <v>0</v>
      </c>
      <c r="H363" s="4">
        <v>0</v>
      </c>
      <c r="I363" s="4">
        <v>4.9620348748166947E-2</v>
      </c>
      <c r="J363" s="4">
        <v>4.992247960431679E-2</v>
      </c>
      <c r="K363" s="4">
        <v>5.0226449416271378E-2</v>
      </c>
      <c r="L363" s="4">
        <v>5.0532271398382837E-2</v>
      </c>
      <c r="M363" s="8">
        <f t="shared" si="5"/>
        <v>0</v>
      </c>
      <c r="N363" t="str">
        <f>IFERROR(INDEX(Wastewater!$C$4:$C$62,MATCH('PR24 - Wastewater (CWW3)'!C363,Wastewater!$A$4:$A$62,0)), "")</f>
        <v/>
      </c>
    </row>
    <row r="364" spans="1:14">
      <c r="A364" t="s">
        <v>273</v>
      </c>
      <c r="B364" t="s">
        <v>1287</v>
      </c>
      <c r="C364" t="s">
        <v>1288</v>
      </c>
      <c r="D364" t="s">
        <v>300</v>
      </c>
      <c r="E364" t="s">
        <v>933</v>
      </c>
      <c r="F364" s="4">
        <v>0</v>
      </c>
      <c r="G364" s="4">
        <v>2.0127149736499121</v>
      </c>
      <c r="H364" s="4">
        <v>1.0824188481472421</v>
      </c>
      <c r="I364" s="4">
        <v>2.8859936626947191</v>
      </c>
      <c r="J364" s="4">
        <v>2.81900759021369</v>
      </c>
      <c r="K364" s="4">
        <v>2.0442387887574718</v>
      </c>
      <c r="L364" s="4">
        <v>1.981616188562213</v>
      </c>
      <c r="M364" s="8">
        <f t="shared" si="5"/>
        <v>2.0127149736499121</v>
      </c>
      <c r="N364" t="str">
        <f>IFERROR(INDEX(Wastewater!$C$4:$C$62,MATCH('PR24 - Wastewater (CWW3)'!C364,Wastewater!$A$4:$A$62,0)), "")</f>
        <v/>
      </c>
    </row>
    <row r="365" spans="1:14">
      <c r="A365" t="s">
        <v>273</v>
      </c>
      <c r="B365" t="s">
        <v>1289</v>
      </c>
      <c r="C365" t="s">
        <v>1290</v>
      </c>
      <c r="D365" t="s">
        <v>300</v>
      </c>
      <c r="E365" t="s">
        <v>933</v>
      </c>
      <c r="F365" s="4">
        <v>0</v>
      </c>
      <c r="G365" s="4">
        <v>0</v>
      </c>
      <c r="H365" s="4">
        <v>0.15810735946996929</v>
      </c>
      <c r="I365" s="4">
        <v>0.21371974979055619</v>
      </c>
      <c r="J365" s="4">
        <v>0.2428563186580768</v>
      </c>
      <c r="K365" s="4">
        <v>0.24337343774792819</v>
      </c>
      <c r="L365" s="4">
        <v>0.24735719011903209</v>
      </c>
      <c r="M365" s="8">
        <f t="shared" si="5"/>
        <v>0</v>
      </c>
      <c r="N365" t="str">
        <f>IFERROR(INDEX(Wastewater!$C$4:$C$62,MATCH('PR24 - Wastewater (CWW3)'!C365,Wastewater!$A$4:$A$62,0)), "")</f>
        <v/>
      </c>
    </row>
    <row r="366" spans="1:14">
      <c r="A366" t="s">
        <v>273</v>
      </c>
      <c r="B366" t="s">
        <v>1291</v>
      </c>
      <c r="C366" t="s">
        <v>1292</v>
      </c>
      <c r="D366" t="s">
        <v>300</v>
      </c>
      <c r="E366" t="s">
        <v>933</v>
      </c>
      <c r="F366" s="4">
        <v>0</v>
      </c>
      <c r="G366" s="4">
        <v>4.4044132268825003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8">
        <f t="shared" si="5"/>
        <v>4.4044132268825003</v>
      </c>
      <c r="N366" t="str">
        <f>IFERROR(INDEX(Wastewater!$C$4:$C$62,MATCH('PR24 - Wastewater (CWW3)'!C366,Wastewater!$A$4:$A$62,0)), "")</f>
        <v/>
      </c>
    </row>
    <row r="367" spans="1:14">
      <c r="A367" t="s">
        <v>273</v>
      </c>
      <c r="B367" t="s">
        <v>1293</v>
      </c>
      <c r="C367" t="s">
        <v>1294</v>
      </c>
      <c r="D367" t="s">
        <v>300</v>
      </c>
      <c r="E367" t="s">
        <v>933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8">
        <f t="shared" si="5"/>
        <v>0</v>
      </c>
      <c r="N367" t="str">
        <f>IFERROR(INDEX(Wastewater!$C$4:$C$62,MATCH('PR24 - Wastewater (CWW3)'!C367,Wastewater!$A$4:$A$62,0)), "")</f>
        <v/>
      </c>
    </row>
    <row r="368" spans="1:14">
      <c r="A368" t="s">
        <v>273</v>
      </c>
      <c r="B368" t="s">
        <v>1295</v>
      </c>
      <c r="C368" t="s">
        <v>1296</v>
      </c>
      <c r="D368" t="s">
        <v>300</v>
      </c>
      <c r="E368" t="s">
        <v>933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8">
        <f t="shared" si="5"/>
        <v>0</v>
      </c>
      <c r="N368" t="str">
        <f>IFERROR(INDEX(Wastewater!$C$4:$C$62,MATCH('PR24 - Wastewater (CWW3)'!C368,Wastewater!$A$4:$A$62,0)), "")</f>
        <v/>
      </c>
    </row>
    <row r="369" spans="1:14">
      <c r="A369" t="s">
        <v>273</v>
      </c>
      <c r="B369" t="s">
        <v>1297</v>
      </c>
      <c r="C369" t="s">
        <v>1298</v>
      </c>
      <c r="D369" t="s">
        <v>300</v>
      </c>
      <c r="E369" t="s">
        <v>933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8">
        <f t="shared" si="5"/>
        <v>0</v>
      </c>
      <c r="N369" t="str">
        <f>IFERROR(INDEX(Wastewater!$C$4:$C$62,MATCH('PR24 - Wastewater (CWW3)'!C369,Wastewater!$A$4:$A$62,0)), "")</f>
        <v/>
      </c>
    </row>
    <row r="370" spans="1:14">
      <c r="A370" t="s">
        <v>273</v>
      </c>
      <c r="B370" t="s">
        <v>1299</v>
      </c>
      <c r="C370" t="s">
        <v>1300</v>
      </c>
      <c r="D370" t="s">
        <v>300</v>
      </c>
      <c r="E370" t="s">
        <v>933</v>
      </c>
      <c r="F370" s="4">
        <v>0</v>
      </c>
      <c r="G370" s="4">
        <v>11.39043656011663</v>
      </c>
      <c r="H370" s="4">
        <v>49.708108131177191</v>
      </c>
      <c r="I370" s="4">
        <v>79.758726623859985</v>
      </c>
      <c r="J370" s="4">
        <v>7.9441983295098382</v>
      </c>
      <c r="K370" s="4">
        <v>17.316378059666981</v>
      </c>
      <c r="L370" s="4">
        <v>17.42181511768613</v>
      </c>
      <c r="M370" s="8">
        <f t="shared" si="5"/>
        <v>11.39043656011663</v>
      </c>
      <c r="N370" t="str">
        <f>IFERROR(INDEX(Wastewater!$C$4:$C$62,MATCH('PR24 - Wastewater (CWW3)'!C370,Wastewater!$A$4:$A$62,0)), "")</f>
        <v/>
      </c>
    </row>
    <row r="371" spans="1:14">
      <c r="A371" t="s">
        <v>273</v>
      </c>
      <c r="B371" t="s">
        <v>1301</v>
      </c>
      <c r="C371" t="s">
        <v>1302</v>
      </c>
      <c r="D371" t="s">
        <v>300</v>
      </c>
      <c r="E371" t="s">
        <v>933</v>
      </c>
      <c r="F371" s="4">
        <v>0</v>
      </c>
      <c r="G371" s="4">
        <v>2.3729928239301001</v>
      </c>
      <c r="H371" s="4">
        <v>4.4285271817690086</v>
      </c>
      <c r="I371" s="4">
        <v>2.849047232572345</v>
      </c>
      <c r="J371" s="4">
        <v>3.749719352346792</v>
      </c>
      <c r="K371" s="4">
        <v>3.759259870144354</v>
      </c>
      <c r="L371" s="4">
        <v>3.7955213259113032</v>
      </c>
      <c r="M371" s="8">
        <f t="shared" si="5"/>
        <v>2.3729928239301001</v>
      </c>
      <c r="N371" t="str">
        <f>IFERROR(INDEX(Wastewater!$C$4:$C$62,MATCH('PR24 - Wastewater (CWW3)'!C371,Wastewater!$A$4:$A$62,0)), "")</f>
        <v/>
      </c>
    </row>
    <row r="372" spans="1:14">
      <c r="A372" t="s">
        <v>273</v>
      </c>
      <c r="B372" t="s">
        <v>1303</v>
      </c>
      <c r="C372" t="s">
        <v>1304</v>
      </c>
      <c r="D372" t="s">
        <v>300</v>
      </c>
      <c r="E372" t="s">
        <v>933</v>
      </c>
      <c r="F372" s="4">
        <v>496.4081874816552</v>
      </c>
      <c r="G372" s="4">
        <v>811.08792355175183</v>
      </c>
      <c r="H372" s="4">
        <v>977.30066857809675</v>
      </c>
      <c r="I372" s="4">
        <v>1184.798109195965</v>
      </c>
      <c r="J372" s="4">
        <v>1129.5640300547791</v>
      </c>
      <c r="K372" s="4">
        <v>1093.7473226870379</v>
      </c>
      <c r="L372" s="4">
        <v>866.71338034223993</v>
      </c>
      <c r="M372" s="8">
        <f t="shared" si="5"/>
        <v>811.08792355175183</v>
      </c>
      <c r="N372" t="str">
        <f>IFERROR(INDEX(Wastewater!$C$4:$C$62,MATCH('PR24 - Wastewater (CWW3)'!C372,Wastewater!$A$4:$A$62,0)), "")</f>
        <v/>
      </c>
    </row>
    <row r="373" spans="1:14">
      <c r="A373" t="s">
        <v>274</v>
      </c>
      <c r="B373" t="s">
        <v>1159</v>
      </c>
      <c r="C373" t="s">
        <v>1160</v>
      </c>
      <c r="D373" t="s">
        <v>300</v>
      </c>
      <c r="E373" t="s">
        <v>933</v>
      </c>
      <c r="F373" s="4">
        <v>1.0669999999999999</v>
      </c>
      <c r="G373" s="4">
        <v>3.5000000000000003E-2</v>
      </c>
      <c r="H373" s="4">
        <v>0.32600000000000001</v>
      </c>
      <c r="I373" s="4">
        <v>0.32600000000000001</v>
      </c>
      <c r="J373" s="4">
        <v>0.16400000000000001</v>
      </c>
      <c r="K373" s="4">
        <v>0.16400000000000001</v>
      </c>
      <c r="L373" s="4">
        <v>0.16400000000000001</v>
      </c>
      <c r="M373" s="8">
        <f t="shared" si="5"/>
        <v>3.5000000000000003E-2</v>
      </c>
      <c r="N373" t="str">
        <f>IFERROR(INDEX(Wastewater!$C$4:$C$62,MATCH('PR24 - Wastewater (CWW3)'!C373,Wastewater!$A$4:$A$62,0)), "")</f>
        <v>Event Duration Monitoring at intermittent discharges (wastewater)</v>
      </c>
    </row>
    <row r="374" spans="1:14">
      <c r="A374" t="s">
        <v>274</v>
      </c>
      <c r="B374" t="s">
        <v>1161</v>
      </c>
      <c r="C374" t="s">
        <v>1162</v>
      </c>
      <c r="D374" t="s">
        <v>300</v>
      </c>
      <c r="E374" t="s">
        <v>933</v>
      </c>
      <c r="F374" s="4">
        <v>13.96346060061602</v>
      </c>
      <c r="G374" s="4">
        <v>8.2140000000000004</v>
      </c>
      <c r="H374" s="4">
        <v>7.0539999999999994</v>
      </c>
      <c r="I374" s="4">
        <v>6.1260000000000003</v>
      </c>
      <c r="J374" s="4">
        <v>5.3999999999999999E-2</v>
      </c>
      <c r="K374" s="4">
        <v>5.3999999999999999E-2</v>
      </c>
      <c r="L374" s="4">
        <v>5.3999999999999999E-2</v>
      </c>
      <c r="M374" s="8">
        <f t="shared" si="5"/>
        <v>8.2140000000000004</v>
      </c>
      <c r="N374" t="str">
        <f>IFERROR(INDEX(Wastewater!$C$4:$C$62,MATCH('PR24 - Wastewater (CWW3)'!C374,Wastewater!$A$4:$A$62,0)), "")</f>
        <v>Flow monitoring at sewage treatment works (wastewater)</v>
      </c>
    </row>
    <row r="375" spans="1:14">
      <c r="A375" t="s">
        <v>274</v>
      </c>
      <c r="B375" t="s">
        <v>1163</v>
      </c>
      <c r="C375" t="s">
        <v>1164</v>
      </c>
      <c r="D375" t="s">
        <v>300</v>
      </c>
      <c r="E375" t="s">
        <v>933</v>
      </c>
      <c r="F375" s="4">
        <v>0</v>
      </c>
      <c r="G375" s="4">
        <v>0</v>
      </c>
      <c r="H375" s="4">
        <v>9.282</v>
      </c>
      <c r="I375" s="4">
        <v>10.082000000000001</v>
      </c>
      <c r="J375" s="4">
        <v>10.882</v>
      </c>
      <c r="K375" s="4">
        <v>11.693</v>
      </c>
      <c r="L375" s="4">
        <v>12.494</v>
      </c>
      <c r="M375" s="8">
        <f t="shared" si="5"/>
        <v>0</v>
      </c>
      <c r="N375" t="str">
        <f>IFERROR(INDEX(Wastewater!$C$4:$C$62,MATCH('PR24 - Wastewater (CWW3)'!C375,Wastewater!$A$4:$A$62,0)), "")</f>
        <v>N/A</v>
      </c>
    </row>
    <row r="376" spans="1:14">
      <c r="A376" t="s">
        <v>274</v>
      </c>
      <c r="B376" t="s">
        <v>1165</v>
      </c>
      <c r="C376" t="s">
        <v>1166</v>
      </c>
      <c r="D376" t="s">
        <v>300</v>
      </c>
      <c r="E376" t="s">
        <v>933</v>
      </c>
      <c r="F376" s="4">
        <v>0</v>
      </c>
      <c r="G376" s="4">
        <v>4.6221479436184298E-4</v>
      </c>
      <c r="H376" s="4">
        <v>2.04</v>
      </c>
      <c r="I376" s="4">
        <v>2.04</v>
      </c>
      <c r="J376" s="4">
        <v>2.04</v>
      </c>
      <c r="K376" s="4">
        <v>2.04</v>
      </c>
      <c r="L376" s="4">
        <v>2.04</v>
      </c>
      <c r="M376" s="8">
        <f t="shared" si="5"/>
        <v>4.6221479436184298E-4</v>
      </c>
      <c r="N376" t="str">
        <f>IFERROR(INDEX(Wastewater!$C$4:$C$62,MATCH('PR24 - Wastewater (CWW3)'!C376,Wastewater!$A$4:$A$62,0)), "")</f>
        <v>N/A</v>
      </c>
    </row>
    <row r="377" spans="1:14">
      <c r="A377" t="s">
        <v>274</v>
      </c>
      <c r="B377" t="s">
        <v>1167</v>
      </c>
      <c r="C377" t="s">
        <v>1168</v>
      </c>
      <c r="D377" t="s">
        <v>300</v>
      </c>
      <c r="E377" t="s">
        <v>933</v>
      </c>
      <c r="F377" s="4">
        <v>12.89758373973306</v>
      </c>
      <c r="G377" s="4">
        <v>32.666616979493348</v>
      </c>
      <c r="H377" s="4">
        <v>18.637652957324018</v>
      </c>
      <c r="I377" s="4">
        <v>27.00530886672523</v>
      </c>
      <c r="J377" s="4">
        <v>14.32250359311951</v>
      </c>
      <c r="K377" s="4">
        <v>28.476297999139611</v>
      </c>
      <c r="L377" s="4">
        <v>8.9034234693057588</v>
      </c>
      <c r="M377" s="8">
        <f t="shared" si="5"/>
        <v>32.666616979493348</v>
      </c>
      <c r="N377" t="str">
        <f>IFERROR(INDEX(Wastewater!$C$4:$C$62,MATCH('PR24 - Wastewater (CWW3)'!C377,Wastewater!$A$4:$A$62,0)), "")</f>
        <v>Schemes to increase flow to full treatment (wastewater)</v>
      </c>
    </row>
    <row r="378" spans="1:14">
      <c r="A378" t="s">
        <v>274</v>
      </c>
      <c r="B378" t="s">
        <v>1169</v>
      </c>
      <c r="C378" t="s">
        <v>1170</v>
      </c>
      <c r="D378" t="s">
        <v>300</v>
      </c>
      <c r="E378" t="s">
        <v>933</v>
      </c>
      <c r="F378" s="4">
        <v>16.228804222279258</v>
      </c>
      <c r="G378" s="4">
        <v>23.20758686389221</v>
      </c>
      <c r="H378" s="4">
        <v>11.142967973882699</v>
      </c>
      <c r="I378" s="4">
        <v>10.48498955236686</v>
      </c>
      <c r="J378" s="4">
        <v>11.15897883196773</v>
      </c>
      <c r="K378" s="4">
        <v>10.5432112801955</v>
      </c>
      <c r="L378" s="4">
        <v>5.1452817583840957</v>
      </c>
      <c r="M378" s="8">
        <f t="shared" si="5"/>
        <v>23.20758686389221</v>
      </c>
      <c r="N378" t="str">
        <f>IFERROR(INDEX(Wastewater!$C$4:$C$62,MATCH('PR24 - Wastewater (CWW3)'!C378,Wastewater!$A$4:$A$62,0)), "")</f>
        <v>Schemes to increase storm tank capacity (wastewater)</v>
      </c>
    </row>
    <row r="379" spans="1:14">
      <c r="A379" t="s">
        <v>274</v>
      </c>
      <c r="B379" t="s">
        <v>1171</v>
      </c>
      <c r="C379" t="s">
        <v>1172</v>
      </c>
      <c r="D379" t="s">
        <v>300</v>
      </c>
      <c r="E379" t="s">
        <v>933</v>
      </c>
      <c r="F379" s="4">
        <v>2.5301220000000001E-4</v>
      </c>
      <c r="G379" s="4">
        <v>0</v>
      </c>
      <c r="H379" s="4">
        <v>0</v>
      </c>
      <c r="I379" s="4">
        <v>0</v>
      </c>
      <c r="J379" s="4">
        <v>1.0783778018307391</v>
      </c>
      <c r="K379" s="4">
        <v>1.617566702746108</v>
      </c>
      <c r="L379" s="4">
        <v>0</v>
      </c>
      <c r="M379" s="8">
        <f t="shared" si="5"/>
        <v>0</v>
      </c>
      <c r="N379" t="str">
        <f>IFERROR(INDEX(Wastewater!$C$4:$C$62,MATCH('PR24 - Wastewater (CWW3)'!C379,Wastewater!$A$4:$A$62,0)), "")</f>
        <v>Schemes to increase storm tank capacity (wastewater)</v>
      </c>
    </row>
    <row r="380" spans="1:14">
      <c r="A380" t="s">
        <v>274</v>
      </c>
      <c r="B380" t="s">
        <v>1173</v>
      </c>
      <c r="C380" t="s">
        <v>1174</v>
      </c>
      <c r="D380" t="s">
        <v>300</v>
      </c>
      <c r="E380" t="s">
        <v>933</v>
      </c>
      <c r="F380" s="4">
        <v>20.375142675685009</v>
      </c>
      <c r="G380" s="4">
        <v>44.899075478886999</v>
      </c>
      <c r="H380" s="4">
        <v>29.576238398805511</v>
      </c>
      <c r="I380" s="4">
        <v>24.98246795173738</v>
      </c>
      <c r="J380" s="4">
        <v>28.005929814400421</v>
      </c>
      <c r="K380" s="4">
        <v>34.108413138898712</v>
      </c>
      <c r="L380" s="4">
        <v>31.180971890924241</v>
      </c>
      <c r="M380" s="8">
        <f t="shared" si="5"/>
        <v>44.899075478886999</v>
      </c>
      <c r="N380" t="str">
        <f>IFERROR(INDEX(Wastewater!$C$4:$C$62,MATCH('PR24 - Wastewater (CWW3)'!C380,Wastewater!$A$4:$A$62,0)), "")</f>
        <v>Storage schemes to reduce spill frequency at CSOs, storm tanks, etc (wastewater)</v>
      </c>
    </row>
    <row r="381" spans="1:14">
      <c r="A381" t="s">
        <v>274</v>
      </c>
      <c r="B381" t="s">
        <v>1175</v>
      </c>
      <c r="C381" t="s">
        <v>1176</v>
      </c>
      <c r="D381" t="s">
        <v>300</v>
      </c>
      <c r="E381" t="s">
        <v>933</v>
      </c>
      <c r="F381" s="4">
        <v>0</v>
      </c>
      <c r="G381" s="4">
        <v>0</v>
      </c>
      <c r="H381" s="4">
        <v>1.25814E-4</v>
      </c>
      <c r="I381" s="4">
        <v>0</v>
      </c>
      <c r="J381" s="4">
        <v>0</v>
      </c>
      <c r="K381" s="4">
        <v>0</v>
      </c>
      <c r="L381" s="4">
        <v>0</v>
      </c>
      <c r="M381" s="8">
        <f t="shared" si="5"/>
        <v>0</v>
      </c>
      <c r="N381" t="str">
        <f>IFERROR(INDEX(Wastewater!$C$4:$C$62,MATCH('PR24 - Wastewater (CWW3)'!C381,Wastewater!$A$4:$A$62,0)), "")</f>
        <v>Storage schemes to reduce spill frequency at CSOs, storm tanks, etc (wastewater)</v>
      </c>
    </row>
    <row r="382" spans="1:14">
      <c r="A382" t="s">
        <v>274</v>
      </c>
      <c r="B382" t="s">
        <v>1177</v>
      </c>
      <c r="C382" t="s">
        <v>1178</v>
      </c>
      <c r="D382" t="s">
        <v>300</v>
      </c>
      <c r="E382" t="s">
        <v>933</v>
      </c>
      <c r="F382" s="4">
        <v>0</v>
      </c>
      <c r="G382" s="4">
        <v>0</v>
      </c>
      <c r="H382" s="4">
        <v>0.30843025229178989</v>
      </c>
      <c r="I382" s="4">
        <v>0</v>
      </c>
      <c r="J382" s="4">
        <v>0</v>
      </c>
      <c r="K382" s="4">
        <v>0</v>
      </c>
      <c r="L382" s="4">
        <v>0</v>
      </c>
      <c r="M382" s="8">
        <f t="shared" si="5"/>
        <v>0</v>
      </c>
      <c r="N382" t="str">
        <f>IFERROR(INDEX(Wastewater!$C$4:$C$62,MATCH('PR24 - Wastewater (CWW3)'!C382,Wastewater!$A$4:$A$62,0)), "")</f>
        <v>Storage schemes to reduce spill frequency at CSOs, storm tanks, etc (wastewater)</v>
      </c>
    </row>
    <row r="383" spans="1:14">
      <c r="A383" t="s">
        <v>274</v>
      </c>
      <c r="B383" t="s">
        <v>1179</v>
      </c>
      <c r="C383" t="s">
        <v>1180</v>
      </c>
      <c r="D383" t="s">
        <v>300</v>
      </c>
      <c r="E383" t="s">
        <v>933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8">
        <f t="shared" si="5"/>
        <v>0</v>
      </c>
      <c r="N383" t="str">
        <f>IFERROR(INDEX(Wastewater!$C$4:$C$62,MATCH('PR24 - Wastewater (CWW3)'!C383,Wastewater!$A$4:$A$62,0)), "")</f>
        <v>Storage schemes to reduce spill frequency at CSOs, storm tanks, etc (wastewater)</v>
      </c>
    </row>
    <row r="384" spans="1:14">
      <c r="A384" t="s">
        <v>274</v>
      </c>
      <c r="B384" t="s">
        <v>1181</v>
      </c>
      <c r="C384" t="s">
        <v>1182</v>
      </c>
      <c r="D384" t="s">
        <v>300</v>
      </c>
      <c r="E384" t="s">
        <v>933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8">
        <f t="shared" si="5"/>
        <v>0</v>
      </c>
      <c r="N384" t="str">
        <f>IFERROR(INDEX(Wastewater!$C$4:$C$62,MATCH('PR24 - Wastewater (CWW3)'!C384,Wastewater!$A$4:$A$62,0)), "")</f>
        <v>Storage schemes to reduce spill frequency at CSOs, storm tanks, etc (wastewater)</v>
      </c>
    </row>
    <row r="385" spans="1:14">
      <c r="A385" t="s">
        <v>274</v>
      </c>
      <c r="B385" t="s">
        <v>1183</v>
      </c>
      <c r="C385" t="s">
        <v>1184</v>
      </c>
      <c r="D385" t="s">
        <v>300</v>
      </c>
      <c r="E385" t="s">
        <v>933</v>
      </c>
      <c r="F385" s="4">
        <v>4.0000000000001151E-4</v>
      </c>
      <c r="G385" s="4">
        <v>17.594965866400969</v>
      </c>
      <c r="H385" s="4">
        <v>36.127376715400167</v>
      </c>
      <c r="I385" s="4">
        <v>38.684283063211637</v>
      </c>
      <c r="J385" s="4">
        <v>41.06163899690155</v>
      </c>
      <c r="K385" s="4">
        <v>50.299379895619268</v>
      </c>
      <c r="L385" s="4">
        <v>41.142400580096357</v>
      </c>
      <c r="M385" s="8">
        <f t="shared" si="5"/>
        <v>17.594965866400969</v>
      </c>
      <c r="N385" t="str">
        <f>IFERROR(INDEX(Wastewater!$C$4:$C$62,MATCH('PR24 - Wastewater (CWW3)'!C385,Wastewater!$A$4:$A$62,0)), "")</f>
        <v>Storage schemes to reduce spill frequency at CSOs, storm tanks, etc (wastewater)</v>
      </c>
    </row>
    <row r="386" spans="1:14">
      <c r="A386" t="s">
        <v>274</v>
      </c>
      <c r="B386" t="s">
        <v>1185</v>
      </c>
      <c r="C386" t="s">
        <v>1186</v>
      </c>
      <c r="D386" t="s">
        <v>300</v>
      </c>
      <c r="E386" t="s">
        <v>933</v>
      </c>
      <c r="F386" s="4">
        <v>0</v>
      </c>
      <c r="G386" s="4">
        <v>12.153288773082437</v>
      </c>
      <c r="H386" s="4">
        <v>11.76585709703042</v>
      </c>
      <c r="I386" s="4">
        <v>13.378106691833199</v>
      </c>
      <c r="J386" s="4">
        <v>14.725676687264929</v>
      </c>
      <c r="K386" s="4">
        <v>17.218582097998539</v>
      </c>
      <c r="L386" s="4">
        <v>2.20720744985899</v>
      </c>
      <c r="M386" s="8">
        <f t="shared" si="5"/>
        <v>12.153288773082437</v>
      </c>
      <c r="N386" t="str">
        <f>IFERROR(INDEX(Wastewater!$C$4:$C$62,MATCH('PR24 - Wastewater (CWW3)'!C386,Wastewater!$A$4:$A$62,0)), "")</f>
        <v>Storage schemes to reduce spill frequency at CSOs, storm tanks, etc (wastewater)</v>
      </c>
    </row>
    <row r="387" spans="1:14">
      <c r="A387" t="s">
        <v>274</v>
      </c>
      <c r="B387" t="s">
        <v>1187</v>
      </c>
      <c r="C387" t="s">
        <v>1188</v>
      </c>
      <c r="D387" t="s">
        <v>300</v>
      </c>
      <c r="E387" t="s">
        <v>933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8">
        <f t="shared" si="5"/>
        <v>0</v>
      </c>
      <c r="N387" t="str">
        <f>IFERROR(INDEX(Wastewater!$C$4:$C$62,MATCH('PR24 - Wastewater (CWW3)'!C387,Wastewater!$A$4:$A$62,0)), "")</f>
        <v>Storage schemes to reduce spill frequency at CSOs, storm tanks, etc (wastewater)</v>
      </c>
    </row>
    <row r="388" spans="1:14">
      <c r="A388" t="s">
        <v>274</v>
      </c>
      <c r="B388" t="s">
        <v>1189</v>
      </c>
      <c r="C388" t="s">
        <v>1190</v>
      </c>
      <c r="D388" t="s">
        <v>300</v>
      </c>
      <c r="E388" t="s">
        <v>933</v>
      </c>
      <c r="F388" s="4">
        <v>0</v>
      </c>
      <c r="G388" s="4">
        <v>7.9234331951655754</v>
      </c>
      <c r="H388" s="4">
        <v>11.701499517780331</v>
      </c>
      <c r="I388" s="4">
        <v>10.240705750995</v>
      </c>
      <c r="J388" s="4">
        <v>13.47152157408123</v>
      </c>
      <c r="K388" s="4">
        <v>17.195956925616951</v>
      </c>
      <c r="L388" s="4">
        <v>10.21550264001683</v>
      </c>
      <c r="M388" s="8">
        <f t="shared" si="5"/>
        <v>7.9234331951655754</v>
      </c>
      <c r="N388" t="str">
        <f>IFERROR(INDEX(Wastewater!$C$4:$C$62,MATCH('PR24 - Wastewater (CWW3)'!C388,Wastewater!$A$4:$A$62,0)), "")</f>
        <v>Storage schemes to reduce spill frequency at CSOs, storm tanks, etc (wastewater)</v>
      </c>
    </row>
    <row r="389" spans="1:14">
      <c r="A389" t="s">
        <v>274</v>
      </c>
      <c r="B389" t="s">
        <v>1191</v>
      </c>
      <c r="C389" t="s">
        <v>1192</v>
      </c>
      <c r="D389" t="s">
        <v>300</v>
      </c>
      <c r="E389" t="s">
        <v>933</v>
      </c>
      <c r="F389" s="4">
        <v>0</v>
      </c>
      <c r="G389" s="4">
        <v>0</v>
      </c>
      <c r="H389" s="4">
        <v>7.7220000000000004</v>
      </c>
      <c r="I389" s="4">
        <v>6.915</v>
      </c>
      <c r="J389" s="4">
        <v>0.13300000000000001</v>
      </c>
      <c r="K389" s="4">
        <v>0.13300000000000001</v>
      </c>
      <c r="L389" s="4">
        <v>0.13300000000000001</v>
      </c>
      <c r="M389" s="8">
        <f t="shared" si="5"/>
        <v>0</v>
      </c>
      <c r="N389" t="str">
        <f>IFERROR(INDEX(Wastewater!$C$4:$C$62,MATCH('PR24 - Wastewater (CWW3)'!C389,Wastewater!$A$4:$A$62,0)), "")</f>
        <v>Chemical removals schemes (wastewater)</v>
      </c>
    </row>
    <row r="390" spans="1:14">
      <c r="A390" t="s">
        <v>274</v>
      </c>
      <c r="B390" t="s">
        <v>1193</v>
      </c>
      <c r="C390" t="s">
        <v>1194</v>
      </c>
      <c r="D390" t="s">
        <v>300</v>
      </c>
      <c r="E390" t="s">
        <v>933</v>
      </c>
      <c r="F390" s="4">
        <v>0.15632860626283371</v>
      </c>
      <c r="G390" s="4">
        <v>0.26400000000000001</v>
      </c>
      <c r="H390" s="4">
        <v>0.56999999999999995</v>
      </c>
      <c r="I390" s="4">
        <v>0.67200000000000004</v>
      </c>
      <c r="J390" s="4">
        <v>0.70599999999999996</v>
      </c>
      <c r="K390" s="4">
        <v>0.17</v>
      </c>
      <c r="L390" s="4">
        <v>6.8000000000000005E-2</v>
      </c>
      <c r="M390" s="8">
        <f t="shared" si="5"/>
        <v>0.26400000000000001</v>
      </c>
      <c r="N390" t="str">
        <f>IFERROR(INDEX(Wastewater!$C$4:$C$62,MATCH('PR24 - Wastewater (CWW3)'!C390,Wastewater!$A$4:$A$62,0)), "")</f>
        <v>Chemicals monitoring/ investigations/ options appraisals (wastewater)</v>
      </c>
    </row>
    <row r="391" spans="1:14">
      <c r="A391" t="s">
        <v>274</v>
      </c>
      <c r="B391" t="s">
        <v>1195</v>
      </c>
      <c r="C391" t="s">
        <v>1196</v>
      </c>
      <c r="D391" t="s">
        <v>300</v>
      </c>
      <c r="E391" t="s">
        <v>933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8">
        <f t="shared" si="5"/>
        <v>0</v>
      </c>
      <c r="N391" t="str">
        <f>IFERROR(INDEX(Wastewater!$C$4:$C$62,MATCH('PR24 - Wastewater (CWW3)'!C391,Wastewater!$A$4:$A$62,0)), "")</f>
        <v>Nitrogen removal (wastewater)</v>
      </c>
    </row>
    <row r="392" spans="1:14">
      <c r="A392" t="s">
        <v>274</v>
      </c>
      <c r="B392" t="s">
        <v>1197</v>
      </c>
      <c r="C392" t="s">
        <v>1198</v>
      </c>
      <c r="D392" t="s">
        <v>300</v>
      </c>
      <c r="E392" t="s">
        <v>933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8">
        <f t="shared" si="5"/>
        <v>0</v>
      </c>
      <c r="N392" t="str">
        <f>IFERROR(INDEX(Wastewater!$C$4:$C$62,MATCH('PR24 - Wastewater (CWW3)'!C392,Wastewater!$A$4:$A$62,0)), "")</f>
        <v>Nitrogen removal (wastewater)</v>
      </c>
    </row>
    <row r="393" spans="1:14">
      <c r="A393" t="s">
        <v>274</v>
      </c>
      <c r="B393" t="s">
        <v>1199</v>
      </c>
      <c r="C393" t="s">
        <v>1200</v>
      </c>
      <c r="D393" t="s">
        <v>300</v>
      </c>
      <c r="E393" t="s">
        <v>933</v>
      </c>
      <c r="F393" s="4">
        <v>0</v>
      </c>
      <c r="G393" s="4">
        <v>0</v>
      </c>
      <c r="H393" s="4">
        <v>0.65300000000000002</v>
      </c>
      <c r="I393" s="4">
        <v>0.65300000000000002</v>
      </c>
      <c r="J393" s="4">
        <v>0.65300000000000002</v>
      </c>
      <c r="K393" s="4">
        <v>0</v>
      </c>
      <c r="L393" s="4">
        <v>0</v>
      </c>
      <c r="M393" s="8">
        <f t="shared" ref="M393:M456" si="6">SUM(G393)</f>
        <v>0</v>
      </c>
      <c r="N393" t="str">
        <f>IFERROR(INDEX(Wastewater!$C$4:$C$62,MATCH('PR24 - Wastewater (CWW3)'!C393,Wastewater!$A$4:$A$62,0)), "")</f>
        <v>Nitrogen removal (wastewater)</v>
      </c>
    </row>
    <row r="394" spans="1:14">
      <c r="A394" t="s">
        <v>274</v>
      </c>
      <c r="B394" t="s">
        <v>1201</v>
      </c>
      <c r="C394" t="s">
        <v>1202</v>
      </c>
      <c r="D394" t="s">
        <v>300</v>
      </c>
      <c r="E394" t="s">
        <v>933</v>
      </c>
      <c r="F394" s="4">
        <v>11.0661704312115</v>
      </c>
      <c r="G394" s="4">
        <v>31</v>
      </c>
      <c r="H394" s="4">
        <v>34.253</v>
      </c>
      <c r="I394" s="4">
        <v>30.105</v>
      </c>
      <c r="J394" s="4">
        <v>21.338999999999999</v>
      </c>
      <c r="K394" s="4">
        <v>5.2309999999999999</v>
      </c>
      <c r="L394" s="4">
        <v>3.3879999999999999</v>
      </c>
      <c r="M394" s="8">
        <f t="shared" si="6"/>
        <v>31</v>
      </c>
      <c r="N394" t="str">
        <f>IFERROR(INDEX(Wastewater!$C$4:$C$62,MATCH('PR24 - Wastewater (CWW3)'!C394,Wastewater!$A$4:$A$62,0)), "")</f>
        <v>Phosphorus removal (wastewater)</v>
      </c>
    </row>
    <row r="395" spans="1:14">
      <c r="A395" t="s">
        <v>274</v>
      </c>
      <c r="B395" t="s">
        <v>1203</v>
      </c>
      <c r="C395" t="s">
        <v>1204</v>
      </c>
      <c r="D395" t="s">
        <v>300</v>
      </c>
      <c r="E395" t="s">
        <v>933</v>
      </c>
      <c r="F395" s="4">
        <v>0</v>
      </c>
      <c r="G395" s="4">
        <v>0</v>
      </c>
      <c r="H395" s="4">
        <v>3.306</v>
      </c>
      <c r="I395" s="4">
        <v>3.306</v>
      </c>
      <c r="J395" s="4">
        <v>3.306</v>
      </c>
      <c r="K395" s="4">
        <v>2.415</v>
      </c>
      <c r="L395" s="4">
        <v>0.72399999999999998</v>
      </c>
      <c r="M395" s="8">
        <f t="shared" si="6"/>
        <v>0</v>
      </c>
      <c r="N395" t="str">
        <f>IFERROR(INDEX(Wastewater!$C$4:$C$62,MATCH('PR24 - Wastewater (CWW3)'!C395,Wastewater!$A$4:$A$62,0)), "")</f>
        <v>Phosphorus removal (wastewater)</v>
      </c>
    </row>
    <row r="396" spans="1:14">
      <c r="A396" t="s">
        <v>274</v>
      </c>
      <c r="B396" t="s">
        <v>1205</v>
      </c>
      <c r="C396" t="s">
        <v>1206</v>
      </c>
      <c r="D396" t="s">
        <v>300</v>
      </c>
      <c r="E396" t="s">
        <v>933</v>
      </c>
      <c r="F396" s="4">
        <v>0</v>
      </c>
      <c r="G396" s="4">
        <v>0</v>
      </c>
      <c r="H396" s="4">
        <v>1.7589999999999999</v>
      </c>
      <c r="I396" s="4">
        <v>10.125</v>
      </c>
      <c r="J396" s="4">
        <v>11.413</v>
      </c>
      <c r="K396" s="4">
        <v>10.125</v>
      </c>
      <c r="L396" s="4">
        <v>8.2390000000000008</v>
      </c>
      <c r="M396" s="8">
        <f t="shared" si="6"/>
        <v>0</v>
      </c>
      <c r="N396" t="str">
        <f>IFERROR(INDEX(Wastewater!$C$4:$C$62,MATCH('PR24 - Wastewater (CWW3)'!C396,Wastewater!$A$4:$A$62,0)), "")</f>
        <v>Phosphorus removal (wastewater)</v>
      </c>
    </row>
    <row r="397" spans="1:14">
      <c r="A397" t="s">
        <v>274</v>
      </c>
      <c r="B397" t="s">
        <v>1207</v>
      </c>
      <c r="C397" t="s">
        <v>1208</v>
      </c>
      <c r="D397" t="s">
        <v>300</v>
      </c>
      <c r="E397" t="s">
        <v>933</v>
      </c>
      <c r="F397" s="4">
        <v>1.1880974075975359</v>
      </c>
      <c r="G397" s="4">
        <v>0.89600000000000002</v>
      </c>
      <c r="H397" s="4">
        <v>3.0000000000000001E-3</v>
      </c>
      <c r="I397" s="4">
        <v>10.090999999999999</v>
      </c>
      <c r="J397" s="4">
        <v>11.493</v>
      </c>
      <c r="K397" s="4">
        <v>10.09</v>
      </c>
      <c r="L397" s="4">
        <v>8.6880000000000006</v>
      </c>
      <c r="M397" s="8">
        <f t="shared" si="6"/>
        <v>0.89600000000000002</v>
      </c>
      <c r="N397" t="str">
        <f>IFERROR(INDEX(Wastewater!$C$4:$C$62,MATCH('PR24 - Wastewater (CWW3)'!C397,Wastewater!$A$4:$A$62,0)), "")</f>
        <v>Reduction of sanitary parameters (wastewater)</v>
      </c>
    </row>
    <row r="398" spans="1:14">
      <c r="A398" t="s">
        <v>274</v>
      </c>
      <c r="B398" t="s">
        <v>1209</v>
      </c>
      <c r="C398" t="s">
        <v>1210</v>
      </c>
      <c r="D398" t="s">
        <v>300</v>
      </c>
      <c r="E398" t="s">
        <v>933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8">
        <f t="shared" si="6"/>
        <v>0</v>
      </c>
      <c r="N398" t="str">
        <f>IFERROR(INDEX(Wastewater!$C$4:$C$62,MATCH('PR24 - Wastewater (CWW3)'!C398,Wastewater!$A$4:$A$62,0)), "")</f>
        <v>Chemical removals schemes (wastewater)</v>
      </c>
    </row>
    <row r="399" spans="1:14">
      <c r="A399" t="s">
        <v>274</v>
      </c>
      <c r="B399" t="s">
        <v>1211</v>
      </c>
      <c r="C399" t="s">
        <v>1212</v>
      </c>
      <c r="D399" t="s">
        <v>300</v>
      </c>
      <c r="E399" t="s">
        <v>933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8">
        <f t="shared" si="6"/>
        <v>0</v>
      </c>
      <c r="N399" t="str">
        <f>IFERROR(INDEX(Wastewater!$C$4:$C$62,MATCH('PR24 - Wastewater (CWW3)'!C399,Wastewater!$A$4:$A$62,0)), "")</f>
        <v>Phosphorus removal (wastewater)</v>
      </c>
    </row>
    <row r="400" spans="1:14">
      <c r="A400" t="s">
        <v>274</v>
      </c>
      <c r="B400" t="s">
        <v>1213</v>
      </c>
      <c r="C400" t="s">
        <v>1214</v>
      </c>
      <c r="D400" t="s">
        <v>300</v>
      </c>
      <c r="E400" t="s">
        <v>933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8">
        <f t="shared" si="6"/>
        <v>0</v>
      </c>
      <c r="N400" t="str">
        <f>IFERROR(INDEX(Wastewater!$C$4:$C$62,MATCH('PR24 - Wastewater (CWW3)'!C400,Wastewater!$A$4:$A$62,0)), "")</f>
        <v>Phosphorus removal (wastewater)</v>
      </c>
    </row>
    <row r="401" spans="1:14">
      <c r="A401" t="s">
        <v>274</v>
      </c>
      <c r="B401" t="s">
        <v>1215</v>
      </c>
      <c r="C401" t="s">
        <v>1216</v>
      </c>
      <c r="D401" t="s">
        <v>300</v>
      </c>
      <c r="E401" t="s">
        <v>933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8">
        <f t="shared" si="6"/>
        <v>0</v>
      </c>
      <c r="N401" t="str">
        <f>IFERROR(INDEX(Wastewater!$C$4:$C$62,MATCH('PR24 - Wastewater (CWW3)'!C401,Wastewater!$A$4:$A$62,0)), "")</f>
        <v>Conservation drivers (wastewater)</v>
      </c>
    </row>
    <row r="402" spans="1:14">
      <c r="A402" t="s">
        <v>274</v>
      </c>
      <c r="B402" t="s">
        <v>1217</v>
      </c>
      <c r="C402" t="s">
        <v>1218</v>
      </c>
      <c r="D402" t="s">
        <v>300</v>
      </c>
      <c r="E402" t="s">
        <v>933</v>
      </c>
      <c r="F402" s="4">
        <v>4.0000000000000001E-3</v>
      </c>
      <c r="G402" s="4">
        <v>0.25900000000000001</v>
      </c>
      <c r="H402" s="4">
        <v>0.74900000000000011</v>
      </c>
      <c r="I402" s="4">
        <v>0.70400000000000018</v>
      </c>
      <c r="J402" s="4">
        <v>1.575</v>
      </c>
      <c r="K402" s="4">
        <v>1.5660000000000001</v>
      </c>
      <c r="L402" s="4">
        <v>1.91</v>
      </c>
      <c r="M402" s="8">
        <f t="shared" si="6"/>
        <v>0.25900000000000001</v>
      </c>
      <c r="N402" t="str">
        <f>IFERROR(INDEX(Wastewater!$C$4:$C$62,MATCH('PR24 - Wastewater (CWW3)'!C402,Wastewater!$A$4:$A$62,0)), "")</f>
        <v>UV disinfection (or similar) (wastewater)</v>
      </c>
    </row>
    <row r="403" spans="1:14">
      <c r="A403" t="s">
        <v>274</v>
      </c>
      <c r="B403" t="s">
        <v>1219</v>
      </c>
      <c r="C403" t="s">
        <v>1220</v>
      </c>
      <c r="D403" t="s">
        <v>300</v>
      </c>
      <c r="E403" t="s">
        <v>933</v>
      </c>
      <c r="F403" s="4">
        <v>0</v>
      </c>
      <c r="G403" s="4">
        <v>0</v>
      </c>
      <c r="H403" s="4">
        <v>3.149</v>
      </c>
      <c r="I403" s="4">
        <v>3.14866</v>
      </c>
      <c r="J403" s="4">
        <v>3.1486200000000002</v>
      </c>
      <c r="K403" s="4">
        <v>0.214</v>
      </c>
      <c r="L403" s="4">
        <v>0.215</v>
      </c>
      <c r="M403" s="8">
        <f t="shared" si="6"/>
        <v>0</v>
      </c>
      <c r="N403" t="str">
        <f>IFERROR(INDEX(Wastewater!$C$4:$C$62,MATCH('PR24 - Wastewater (CWW3)'!C403,Wastewater!$A$4:$A$62,0)), "")</f>
        <v>N/A</v>
      </c>
    </row>
    <row r="404" spans="1:14">
      <c r="A404" t="s">
        <v>274</v>
      </c>
      <c r="B404" t="s">
        <v>1221</v>
      </c>
      <c r="C404" t="s">
        <v>1222</v>
      </c>
      <c r="D404" t="s">
        <v>300</v>
      </c>
      <c r="E404" t="s">
        <v>933</v>
      </c>
      <c r="F404" s="4">
        <v>0</v>
      </c>
      <c r="G404" s="4">
        <v>0</v>
      </c>
      <c r="H404" s="4">
        <v>1.456292234885334</v>
      </c>
      <c r="I404" s="4">
        <v>1.45634</v>
      </c>
      <c r="J404" s="4">
        <v>1.4563200000000001</v>
      </c>
      <c r="K404" s="4">
        <v>7.5999999999999998E-2</v>
      </c>
      <c r="L404" s="4">
        <v>7.6999999999999999E-2</v>
      </c>
      <c r="M404" s="8">
        <f t="shared" si="6"/>
        <v>0</v>
      </c>
      <c r="N404" t="str">
        <f>IFERROR(INDEX(Wastewater!$C$4:$C$62,MATCH('PR24 - Wastewater (CWW3)'!C404,Wastewater!$A$4:$A$62,0)), "")</f>
        <v>N/A</v>
      </c>
    </row>
    <row r="405" spans="1:14">
      <c r="A405" t="s">
        <v>274</v>
      </c>
      <c r="B405" t="s">
        <v>1223</v>
      </c>
      <c r="C405" t="s">
        <v>1224</v>
      </c>
      <c r="D405" t="s">
        <v>300</v>
      </c>
      <c r="E405" t="s">
        <v>933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8">
        <f t="shared" si="6"/>
        <v>0</v>
      </c>
      <c r="N405" t="str">
        <f>IFERROR(INDEX(Wastewater!$C$4:$C$62,MATCH('PR24 - Wastewater (CWW3)'!C405,Wastewater!$A$4:$A$62,0)), "")</f>
        <v>N/A</v>
      </c>
    </row>
    <row r="406" spans="1:14">
      <c r="A406" t="s">
        <v>274</v>
      </c>
      <c r="B406" t="s">
        <v>1225</v>
      </c>
      <c r="C406" t="s">
        <v>1226</v>
      </c>
      <c r="D406" t="s">
        <v>300</v>
      </c>
      <c r="E406" t="s">
        <v>933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8">
        <f t="shared" si="6"/>
        <v>0</v>
      </c>
      <c r="N406" t="str">
        <f>IFERROR(INDEX(Wastewater!$C$4:$C$62,MATCH('PR24 - Wastewater (CWW3)'!C406,Wastewater!$A$4:$A$62,0)), "")</f>
        <v>Conservation drivers (wastewater)</v>
      </c>
    </row>
    <row r="407" spans="1:14">
      <c r="A407" t="s">
        <v>274</v>
      </c>
      <c r="B407" t="s">
        <v>1227</v>
      </c>
      <c r="C407" t="s">
        <v>1228</v>
      </c>
      <c r="D407" t="s">
        <v>300</v>
      </c>
      <c r="E407" t="s">
        <v>933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8">
        <f t="shared" si="6"/>
        <v>0</v>
      </c>
      <c r="N407" t="str">
        <f>IFERROR(INDEX(Wastewater!$C$4:$C$62,MATCH('PR24 - Wastewater (CWW3)'!C407,Wastewater!$A$4:$A$62,0)), "")</f>
        <v>Ignore as captured under 'Investigations total'</v>
      </c>
    </row>
    <row r="408" spans="1:14">
      <c r="A408" t="s">
        <v>274</v>
      </c>
      <c r="B408" t="s">
        <v>1229</v>
      </c>
      <c r="C408" t="s">
        <v>1230</v>
      </c>
      <c r="D408" t="s">
        <v>300</v>
      </c>
      <c r="E408" t="s">
        <v>933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8">
        <f t="shared" si="6"/>
        <v>0</v>
      </c>
      <c r="N408" t="str">
        <f>IFERROR(INDEX(Wastewater!$C$4:$C$62,MATCH('PR24 - Wastewater (CWW3)'!C408,Wastewater!$A$4:$A$62,0)), "")</f>
        <v>Ignore as captured under 'Investigations total'</v>
      </c>
    </row>
    <row r="409" spans="1:14">
      <c r="A409" t="s">
        <v>274</v>
      </c>
      <c r="B409" t="s">
        <v>1231</v>
      </c>
      <c r="C409" t="s">
        <v>1232</v>
      </c>
      <c r="D409" t="s">
        <v>300</v>
      </c>
      <c r="E409" t="s">
        <v>933</v>
      </c>
      <c r="F409" s="4">
        <v>1E-3</v>
      </c>
      <c r="G409" s="4">
        <v>0</v>
      </c>
      <c r="H409" s="4">
        <v>3.5833300000000001</v>
      </c>
      <c r="I409" s="4">
        <v>3.5833300000000001</v>
      </c>
      <c r="J409" s="4">
        <v>3.5833300000000001</v>
      </c>
      <c r="K409" s="4">
        <v>2.6150000000000002</v>
      </c>
      <c r="L409" s="4">
        <v>2.6150000000000002</v>
      </c>
      <c r="M409" s="8">
        <f t="shared" si="6"/>
        <v>0</v>
      </c>
      <c r="N409" t="str">
        <f>IFERROR(INDEX(Wastewater!$C$4:$C$62,MATCH('PR24 - Wastewater (CWW3)'!C409,Wastewater!$A$4:$A$62,0)), "")</f>
        <v>Ignore as captured under 'Investigations total'</v>
      </c>
    </row>
    <row r="410" spans="1:14">
      <c r="A410" t="s">
        <v>274</v>
      </c>
      <c r="B410" t="s">
        <v>1233</v>
      </c>
      <c r="C410" t="s">
        <v>1234</v>
      </c>
      <c r="D410" t="s">
        <v>300</v>
      </c>
      <c r="E410" t="s">
        <v>933</v>
      </c>
      <c r="F410" s="4">
        <v>1E-3</v>
      </c>
      <c r="G410" s="4">
        <v>0</v>
      </c>
      <c r="H410" s="4">
        <v>3.5833300000000001</v>
      </c>
      <c r="I410" s="4">
        <v>3.5833300000000001</v>
      </c>
      <c r="J410" s="4">
        <v>3.5833300000000001</v>
      </c>
      <c r="K410" s="4">
        <v>2.6150000000000002</v>
      </c>
      <c r="L410" s="4">
        <v>2.6150000000000002</v>
      </c>
      <c r="M410" s="8">
        <f t="shared" si="6"/>
        <v>0</v>
      </c>
      <c r="N410" t="str">
        <f>IFERROR(INDEX(Wastewater!$C$4:$C$62,MATCH('PR24 - Wastewater (CWW3)'!C410,Wastewater!$A$4:$A$62,0)), "")</f>
        <v>Investigations (wastewater)</v>
      </c>
    </row>
    <row r="411" spans="1:14">
      <c r="A411" t="s">
        <v>274</v>
      </c>
      <c r="B411" t="s">
        <v>1235</v>
      </c>
      <c r="C411" t="s">
        <v>1236</v>
      </c>
      <c r="D411" t="s">
        <v>300</v>
      </c>
      <c r="E411" t="s">
        <v>933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8">
        <f t="shared" si="6"/>
        <v>0</v>
      </c>
      <c r="N411">
        <f>IFERROR(INDEX(Wastewater!$C$4:$C$62,MATCH('PR24 - Wastewater (CWW3)'!C411,Wastewater!$A$4:$A$62,0)), "")</f>
        <v>0</v>
      </c>
    </row>
    <row r="412" spans="1:14">
      <c r="A412" t="s">
        <v>274</v>
      </c>
      <c r="B412" t="s">
        <v>1237</v>
      </c>
      <c r="C412" t="s">
        <v>1238</v>
      </c>
      <c r="D412" t="s">
        <v>300</v>
      </c>
      <c r="E412" t="s">
        <v>933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8">
        <f t="shared" si="6"/>
        <v>0</v>
      </c>
      <c r="N412" t="str">
        <f>IFERROR(INDEX(Wastewater!$C$4:$C$62,MATCH('PR24 - Wastewater (CWW3)'!C412,Wastewater!$A$4:$A$62,0)), "")</f>
        <v>Conservation drivers (wastewater)</v>
      </c>
    </row>
    <row r="413" spans="1:14">
      <c r="A413" t="s">
        <v>274</v>
      </c>
      <c r="B413" t="s">
        <v>1239</v>
      </c>
      <c r="C413" t="s">
        <v>1240</v>
      </c>
      <c r="D413" t="s">
        <v>300</v>
      </c>
      <c r="E413" t="s">
        <v>933</v>
      </c>
      <c r="F413" s="4">
        <v>3.8845290041067758E-2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8">
        <f t="shared" si="6"/>
        <v>0</v>
      </c>
      <c r="N413" t="str">
        <f>IFERROR(INDEX(Wastewater!$C$4:$C$62,MATCH('PR24 - Wastewater (CWW3)'!C413,Wastewater!$A$4:$A$62,0)), "")</f>
        <v>Conservation drivers (wastewater)</v>
      </c>
    </row>
    <row r="414" spans="1:14">
      <c r="A414" t="s">
        <v>274</v>
      </c>
      <c r="B414" t="s">
        <v>1241</v>
      </c>
      <c r="C414" t="s">
        <v>1242</v>
      </c>
      <c r="D414" t="s">
        <v>300</v>
      </c>
      <c r="E414" t="s">
        <v>933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8">
        <f t="shared" si="6"/>
        <v>0</v>
      </c>
      <c r="N414" t="str">
        <f>IFERROR(INDEX(Wastewater!$C$4:$C$62,MATCH('PR24 - Wastewater (CWW3)'!C414,Wastewater!$A$4:$A$62,0)), "")</f>
        <v>Conservation drivers (wastewater)</v>
      </c>
    </row>
    <row r="415" spans="1:14">
      <c r="A415" t="s">
        <v>274</v>
      </c>
      <c r="B415" t="s">
        <v>1243</v>
      </c>
      <c r="C415" t="s">
        <v>1244</v>
      </c>
      <c r="D415" t="s">
        <v>300</v>
      </c>
      <c r="E415" t="s">
        <v>933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8">
        <f t="shared" si="6"/>
        <v>0</v>
      </c>
      <c r="N415" t="str">
        <f>IFERROR(INDEX(Wastewater!$C$4:$C$62,MATCH('PR24 - Wastewater (CWW3)'!C415,Wastewater!$A$4:$A$62,0)), "")</f>
        <v>N/A</v>
      </c>
    </row>
    <row r="416" spans="1:14">
      <c r="A416" t="s">
        <v>274</v>
      </c>
      <c r="B416" t="s">
        <v>1245</v>
      </c>
      <c r="C416" t="s">
        <v>1246</v>
      </c>
      <c r="D416" t="s">
        <v>300</v>
      </c>
      <c r="E416" t="s">
        <v>933</v>
      </c>
      <c r="F416" s="4">
        <v>76.98708598562628</v>
      </c>
      <c r="G416" s="4">
        <v>179.11342937171594</v>
      </c>
      <c r="H416" s="4">
        <v>195.16577096140031</v>
      </c>
      <c r="I416" s="4">
        <v>214.10919187686929</v>
      </c>
      <c r="J416" s="4">
        <v>195.77089729956609</v>
      </c>
      <c r="K416" s="4">
        <v>206.04540804021471</v>
      </c>
      <c r="L416" s="4">
        <v>139.60378778858629</v>
      </c>
      <c r="M416" s="8">
        <f t="shared" si="6"/>
        <v>179.11342937171594</v>
      </c>
      <c r="N416" t="str">
        <f>IFERROR(INDEX(Wastewater!$C$4:$C$62,MATCH('PR24 - Wastewater (CWW3)'!C416,Wastewater!$A$4:$A$62,0)), "")</f>
        <v/>
      </c>
    </row>
    <row r="417" spans="1:14">
      <c r="A417" t="s">
        <v>274</v>
      </c>
      <c r="B417" t="s">
        <v>1247</v>
      </c>
      <c r="C417" t="s">
        <v>1248</v>
      </c>
      <c r="D417" t="s">
        <v>300</v>
      </c>
      <c r="E417" t="s">
        <v>933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8">
        <f t="shared" si="6"/>
        <v>0</v>
      </c>
      <c r="N417" t="str">
        <f>IFERROR(INDEX(Wastewater!$C$4:$C$62,MATCH('PR24 - Wastewater (CWW3)'!C417,Wastewater!$A$4:$A$62,0)), "")</f>
        <v>Sludge enhancement (quality) (wastewater)</v>
      </c>
    </row>
    <row r="418" spans="1:14">
      <c r="A418" t="s">
        <v>274</v>
      </c>
      <c r="B418" t="s">
        <v>1249</v>
      </c>
      <c r="C418" t="s">
        <v>1250</v>
      </c>
      <c r="D418" t="s">
        <v>300</v>
      </c>
      <c r="E418" t="s">
        <v>933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8">
        <f t="shared" si="6"/>
        <v>0</v>
      </c>
      <c r="N418" t="str">
        <f>IFERROR(INDEX(Wastewater!$C$4:$C$62,MATCH('PR24 - Wastewater (CWW3)'!C418,Wastewater!$A$4:$A$62,0)), "")</f>
        <v>Sludge enhancement (quality) (wastewater)</v>
      </c>
    </row>
    <row r="419" spans="1:14">
      <c r="A419" t="s">
        <v>274</v>
      </c>
      <c r="B419" t="s">
        <v>1251</v>
      </c>
      <c r="C419" t="s">
        <v>1252</v>
      </c>
      <c r="D419" t="s">
        <v>300</v>
      </c>
      <c r="E419" t="s">
        <v>933</v>
      </c>
      <c r="F419" s="4">
        <v>0</v>
      </c>
      <c r="G419" s="4">
        <v>0</v>
      </c>
      <c r="H419" s="4">
        <v>1.85</v>
      </c>
      <c r="I419" s="4">
        <v>2.5</v>
      </c>
      <c r="J419" s="4">
        <v>8.3000000000000004E-2</v>
      </c>
      <c r="K419" s="4">
        <v>8.3000000000000004E-2</v>
      </c>
      <c r="L419" s="4">
        <v>8.3000000000000004E-2</v>
      </c>
      <c r="M419" s="8">
        <f t="shared" si="6"/>
        <v>0</v>
      </c>
      <c r="N419" t="str">
        <f>IFERROR(INDEX(Wastewater!$C$4:$C$62,MATCH('PR24 - Wastewater (CWW3)'!C419,Wastewater!$A$4:$A$62,0)), "")</f>
        <v>Sludge enhancement (quality) (wastewater)</v>
      </c>
    </row>
    <row r="420" spans="1:14">
      <c r="A420" t="s">
        <v>274</v>
      </c>
      <c r="B420" t="s">
        <v>1253</v>
      </c>
      <c r="C420" t="s">
        <v>1254</v>
      </c>
      <c r="D420" t="s">
        <v>300</v>
      </c>
      <c r="E420" t="s">
        <v>933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8">
        <f t="shared" si="6"/>
        <v>0</v>
      </c>
      <c r="N420" t="str">
        <f>IFERROR(INDEX(Wastewater!$C$4:$C$62,MATCH('PR24 - Wastewater (CWW3)'!C420,Wastewater!$A$4:$A$62,0)), "")</f>
        <v>Sludge enhancement (quality) (wastewater)</v>
      </c>
    </row>
    <row r="421" spans="1:14">
      <c r="A421" t="s">
        <v>274</v>
      </c>
      <c r="B421" t="s">
        <v>1255</v>
      </c>
      <c r="C421" t="s">
        <v>1256</v>
      </c>
      <c r="D421" t="s">
        <v>300</v>
      </c>
      <c r="E421" t="s">
        <v>933</v>
      </c>
      <c r="F421" s="4">
        <v>0</v>
      </c>
      <c r="G421" s="4">
        <v>0</v>
      </c>
      <c r="H421" s="4">
        <v>2.532</v>
      </c>
      <c r="I421" s="4">
        <v>6.33</v>
      </c>
      <c r="J421" s="4">
        <v>11.186</v>
      </c>
      <c r="K421" s="4">
        <v>9.92</v>
      </c>
      <c r="L421" s="4">
        <v>6.1199999999999992</v>
      </c>
      <c r="M421" s="8">
        <f t="shared" si="6"/>
        <v>0</v>
      </c>
      <c r="N421" t="str">
        <f>IFERROR(INDEX(Wastewater!$C$4:$C$62,MATCH('PR24 - Wastewater (CWW3)'!C421,Wastewater!$A$4:$A$62,0)), "")</f>
        <v>Sludge enhancement (quality) (wastewater)</v>
      </c>
    </row>
    <row r="422" spans="1:14">
      <c r="A422" t="s">
        <v>274</v>
      </c>
      <c r="B422" t="s">
        <v>1257</v>
      </c>
      <c r="C422" t="s">
        <v>1258</v>
      </c>
      <c r="D422" t="s">
        <v>300</v>
      </c>
      <c r="E422" t="s">
        <v>933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8">
        <f t="shared" si="6"/>
        <v>0</v>
      </c>
      <c r="N422" t="str">
        <f>IFERROR(INDEX(Wastewater!$C$4:$C$62,MATCH('PR24 - Wastewater (CWW3)'!C422,Wastewater!$A$4:$A$62,0)), "")</f>
        <v>Sludge enhancement (quality) (wastewater)</v>
      </c>
    </row>
    <row r="423" spans="1:14">
      <c r="A423" t="s">
        <v>274</v>
      </c>
      <c r="B423" t="s">
        <v>1259</v>
      </c>
      <c r="C423" t="s">
        <v>1260</v>
      </c>
      <c r="D423" t="s">
        <v>300</v>
      </c>
      <c r="E423" t="s">
        <v>933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8">
        <f t="shared" si="6"/>
        <v>0</v>
      </c>
      <c r="N423" t="str">
        <f>IFERROR(INDEX(Wastewater!$C$4:$C$62,MATCH('PR24 - Wastewater (CWW3)'!C423,Wastewater!$A$4:$A$62,0)), "")</f>
        <v>Sludge enhancement (quality) (wastewater)</v>
      </c>
    </row>
    <row r="424" spans="1:14">
      <c r="A424" t="s">
        <v>274</v>
      </c>
      <c r="B424" t="s">
        <v>1261</v>
      </c>
      <c r="C424" t="s">
        <v>1262</v>
      </c>
      <c r="D424" t="s">
        <v>300</v>
      </c>
      <c r="E424" t="s">
        <v>933</v>
      </c>
      <c r="F424" s="4">
        <v>0</v>
      </c>
      <c r="G424" s="4">
        <v>0</v>
      </c>
      <c r="H424" s="4">
        <v>4.3819999999999997</v>
      </c>
      <c r="I424" s="4">
        <v>8.83</v>
      </c>
      <c r="J424" s="4">
        <v>11.269</v>
      </c>
      <c r="K424" s="4">
        <v>10.003</v>
      </c>
      <c r="L424" s="4">
        <v>6.2029999999999994</v>
      </c>
      <c r="M424" s="8">
        <f t="shared" si="6"/>
        <v>0</v>
      </c>
      <c r="N424" t="str">
        <f>IFERROR(INDEX(Wastewater!$C$4:$C$62,MATCH('PR24 - Wastewater (CWW3)'!C424,Wastewater!$A$4:$A$62,0)), "")</f>
        <v/>
      </c>
    </row>
    <row r="425" spans="1:14">
      <c r="A425" t="s">
        <v>274</v>
      </c>
      <c r="B425" t="s">
        <v>1263</v>
      </c>
      <c r="C425" t="s">
        <v>1264</v>
      </c>
      <c r="D425" t="s">
        <v>300</v>
      </c>
      <c r="E425" t="s">
        <v>933</v>
      </c>
      <c r="F425" s="4">
        <v>0.20370091119096501</v>
      </c>
      <c r="G425" s="4">
        <v>1.57</v>
      </c>
      <c r="H425" s="4">
        <v>6.88</v>
      </c>
      <c r="I425" s="4">
        <v>6.88</v>
      </c>
      <c r="J425" s="4">
        <v>6.88</v>
      </c>
      <c r="K425" s="4">
        <v>6.88</v>
      </c>
      <c r="L425" s="4">
        <v>6.88</v>
      </c>
      <c r="M425" s="8">
        <f t="shared" si="6"/>
        <v>1.57</v>
      </c>
      <c r="N425" t="str">
        <f>IFERROR(INDEX(Wastewater!$C$4:$C$62,MATCH('PR24 - Wastewater (CWW3)'!C425,Wastewater!$A$4:$A$62,0)), "")</f>
        <v>Growth at sewage treatment works (excluding sludge treatment) (wastewater)</v>
      </c>
    </row>
    <row r="426" spans="1:14">
      <c r="A426" t="s">
        <v>274</v>
      </c>
      <c r="B426" t="s">
        <v>1265</v>
      </c>
      <c r="C426" t="s">
        <v>1266</v>
      </c>
      <c r="D426" t="s">
        <v>300</v>
      </c>
      <c r="E426" t="s">
        <v>933</v>
      </c>
      <c r="F426" s="4">
        <v>0.87733508726899367</v>
      </c>
      <c r="G426" s="4">
        <v>0.29600000000000004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8">
        <f t="shared" si="6"/>
        <v>0.29600000000000004</v>
      </c>
      <c r="N426" t="str">
        <f>IFERROR(INDEX(Wastewater!$C$4:$C$62,MATCH('PR24 - Wastewater (CWW3)'!C426,Wastewater!$A$4:$A$62,0)), "")</f>
        <v>Reduce flooding risk for properties (wastewater)</v>
      </c>
    </row>
    <row r="427" spans="1:14">
      <c r="A427" t="s">
        <v>274</v>
      </c>
      <c r="B427" t="s">
        <v>1267</v>
      </c>
      <c r="C427" t="s">
        <v>1268</v>
      </c>
      <c r="D427" t="s">
        <v>300</v>
      </c>
      <c r="E427" t="s">
        <v>933</v>
      </c>
      <c r="F427" s="4">
        <v>0.34581782597535943</v>
      </c>
      <c r="G427" s="4">
        <v>0</v>
      </c>
      <c r="H427" s="4">
        <v>10.547000000000001</v>
      </c>
      <c r="I427" s="4">
        <v>9.832437999999998</v>
      </c>
      <c r="J427" s="4">
        <v>6.0500489999999996</v>
      </c>
      <c r="K427" s="4">
        <v>5.667841000000001</v>
      </c>
      <c r="L427" s="4">
        <v>1.477427</v>
      </c>
      <c r="M427" s="8">
        <f t="shared" si="6"/>
        <v>0</v>
      </c>
      <c r="N427" t="str">
        <f>IFERROR(INDEX(Wastewater!$C$4:$C$62,MATCH('PR24 - Wastewater (CWW3)'!C427,Wastewater!$A$4:$A$62,0)), "")</f>
        <v>First time sewerage (wastewater)</v>
      </c>
    </row>
    <row r="428" spans="1:14">
      <c r="A428" t="s">
        <v>274</v>
      </c>
      <c r="B428" t="s">
        <v>1269</v>
      </c>
      <c r="C428" t="s">
        <v>1270</v>
      </c>
      <c r="D428" t="s">
        <v>300</v>
      </c>
      <c r="E428" t="s">
        <v>933</v>
      </c>
      <c r="F428" s="4">
        <v>0</v>
      </c>
      <c r="G428" s="4">
        <v>0</v>
      </c>
      <c r="H428" s="4">
        <v>1.917</v>
      </c>
      <c r="I428" s="4">
        <v>4.7932070000000007</v>
      </c>
      <c r="J428" s="4">
        <v>5.7513280000000009</v>
      </c>
      <c r="K428" s="4">
        <v>4.7932070000000007</v>
      </c>
      <c r="L428" s="4">
        <v>1.9179759999999999</v>
      </c>
      <c r="M428" s="8">
        <f t="shared" si="6"/>
        <v>0</v>
      </c>
      <c r="N428" t="str">
        <f>IFERROR(INDEX(Wastewater!$C$4:$C$62,MATCH('PR24 - Wastewater (CWW3)'!C428,Wastewater!$A$4:$A$62,0)), "")</f>
        <v>Sludge enhancement (growth) (wastewater)</v>
      </c>
    </row>
    <row r="429" spans="1:14">
      <c r="A429" t="s">
        <v>274</v>
      </c>
      <c r="B429" t="s">
        <v>1271</v>
      </c>
      <c r="C429" t="s">
        <v>1272</v>
      </c>
      <c r="D429" t="s">
        <v>300</v>
      </c>
      <c r="E429" t="s">
        <v>933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8">
        <f t="shared" si="6"/>
        <v>0</v>
      </c>
      <c r="N429" t="str">
        <f>IFERROR(INDEX(Wastewater!$C$4:$C$62,MATCH('PR24 - Wastewater (CWW3)'!C429,Wastewater!$A$4:$A$62,0)), "")</f>
        <v>Odour (wastewater)</v>
      </c>
    </row>
    <row r="430" spans="1:14">
      <c r="A430" t="s">
        <v>274</v>
      </c>
      <c r="B430" t="s">
        <v>1273</v>
      </c>
      <c r="C430" t="s">
        <v>1274</v>
      </c>
      <c r="D430" t="s">
        <v>300</v>
      </c>
      <c r="E430" t="s">
        <v>933</v>
      </c>
      <c r="F430" s="4">
        <v>1.5017020662217659</v>
      </c>
      <c r="G430" s="4">
        <v>0.88200000000000001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8">
        <f t="shared" si="6"/>
        <v>0.88200000000000001</v>
      </c>
      <c r="N430" t="str">
        <f>IFERROR(INDEX(Wastewater!$C$4:$C$62,MATCH('PR24 - Wastewater (CWW3)'!C430,Wastewater!$A$4:$A$62,0)), "")</f>
        <v>Enhancing resilience to low probability high consequence events (wastewater)</v>
      </c>
    </row>
    <row r="431" spans="1:14">
      <c r="A431" t="s">
        <v>274</v>
      </c>
      <c r="B431" t="s">
        <v>1275</v>
      </c>
      <c r="C431" t="s">
        <v>1276</v>
      </c>
      <c r="D431" t="s">
        <v>300</v>
      </c>
      <c r="E431" t="s">
        <v>933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8">
        <f t="shared" si="6"/>
        <v>0</v>
      </c>
      <c r="N431" t="str">
        <f>IFERROR(INDEX(Wastewater!$C$4:$C$62,MATCH('PR24 - Wastewater (CWW3)'!C431,Wastewater!$A$4:$A$62,0)), "")</f>
        <v>Security - SEMD (wastewater)</v>
      </c>
    </row>
    <row r="432" spans="1:14">
      <c r="A432" t="s">
        <v>274</v>
      </c>
      <c r="B432" t="s">
        <v>1277</v>
      </c>
      <c r="C432" t="s">
        <v>1278</v>
      </c>
      <c r="D432" t="s">
        <v>300</v>
      </c>
      <c r="E432" t="s">
        <v>933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8">
        <f t="shared" si="6"/>
        <v>0</v>
      </c>
      <c r="N432" t="str">
        <f>IFERROR(INDEX(Wastewater!$C$4:$C$62,MATCH('PR24 - Wastewater (CWW3)'!C432,Wastewater!$A$4:$A$62,0)), "")</f>
        <v>Security - Non-SEMD (wastewater)</v>
      </c>
    </row>
    <row r="433" spans="1:14">
      <c r="A433" t="s">
        <v>274</v>
      </c>
      <c r="B433" t="s">
        <v>1279</v>
      </c>
      <c r="C433" t="s">
        <v>1280</v>
      </c>
      <c r="D433" t="s">
        <v>300</v>
      </c>
      <c r="E433" t="s">
        <v>933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8">
        <f t="shared" si="6"/>
        <v>0</v>
      </c>
      <c r="N433" t="str">
        <f>IFERROR(INDEX(Wastewater!$C$4:$C$62,MATCH('PR24 - Wastewater (CWW3)'!C433,Wastewater!$A$4:$A$62,0)), "")</f>
        <v>N/A</v>
      </c>
    </row>
    <row r="434" spans="1:14">
      <c r="A434" t="s">
        <v>274</v>
      </c>
      <c r="B434" t="s">
        <v>1281</v>
      </c>
      <c r="C434" t="s">
        <v>1282</v>
      </c>
      <c r="D434" t="s">
        <v>300</v>
      </c>
      <c r="E434" t="s">
        <v>933</v>
      </c>
      <c r="F434" s="4">
        <v>2.9285558906570839</v>
      </c>
      <c r="G434" s="4">
        <v>2.7480000000000002</v>
      </c>
      <c r="H434" s="4">
        <v>19.344000000000001</v>
      </c>
      <c r="I434" s="4">
        <v>21.505645000000001</v>
      </c>
      <c r="J434" s="4">
        <v>18.681377000000001</v>
      </c>
      <c r="K434" s="4">
        <v>17.341048000000001</v>
      </c>
      <c r="L434" s="4">
        <v>10.275403000000001</v>
      </c>
      <c r="M434" s="8">
        <f t="shared" si="6"/>
        <v>2.7480000000000002</v>
      </c>
      <c r="N434" t="str">
        <f>IFERROR(INDEX(Wastewater!$C$4:$C$62,MATCH('PR24 - Wastewater (CWW3)'!C434,Wastewater!$A$4:$A$62,0)), "")</f>
        <v/>
      </c>
    </row>
    <row r="435" spans="1:14">
      <c r="A435" t="s">
        <v>274</v>
      </c>
      <c r="B435" t="s">
        <v>1283</v>
      </c>
      <c r="C435" t="s">
        <v>1284</v>
      </c>
      <c r="D435" t="s">
        <v>300</v>
      </c>
      <c r="E435" t="s">
        <v>933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8">
        <f t="shared" si="6"/>
        <v>0</v>
      </c>
      <c r="N435" t="str">
        <f>IFERROR(INDEX(Wastewater!$C$4:$C$62,MATCH('PR24 - Wastewater (CWW3)'!C435,Wastewater!$A$4:$A$62,0)), "")</f>
        <v/>
      </c>
    </row>
    <row r="436" spans="1:14">
      <c r="A436" t="s">
        <v>274</v>
      </c>
      <c r="B436" t="s">
        <v>1285</v>
      </c>
      <c r="C436" t="s">
        <v>1286</v>
      </c>
      <c r="D436" t="s">
        <v>300</v>
      </c>
      <c r="E436" t="s">
        <v>933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8">
        <f t="shared" si="6"/>
        <v>0</v>
      </c>
      <c r="N436" t="str">
        <f>IFERROR(INDEX(Wastewater!$C$4:$C$62,MATCH('PR24 - Wastewater (CWW3)'!C436,Wastewater!$A$4:$A$62,0)), "")</f>
        <v/>
      </c>
    </row>
    <row r="437" spans="1:14">
      <c r="A437" t="s">
        <v>274</v>
      </c>
      <c r="B437" t="s">
        <v>1287</v>
      </c>
      <c r="C437" t="s">
        <v>1288</v>
      </c>
      <c r="D437" t="s">
        <v>300</v>
      </c>
      <c r="E437" t="s">
        <v>933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8">
        <f t="shared" si="6"/>
        <v>0</v>
      </c>
      <c r="N437" t="str">
        <f>IFERROR(INDEX(Wastewater!$C$4:$C$62,MATCH('PR24 - Wastewater (CWW3)'!C437,Wastewater!$A$4:$A$62,0)), "")</f>
        <v/>
      </c>
    </row>
    <row r="438" spans="1:14">
      <c r="A438" t="s">
        <v>274</v>
      </c>
      <c r="B438" t="s">
        <v>1289</v>
      </c>
      <c r="C438" t="s">
        <v>1290</v>
      </c>
      <c r="D438" t="s">
        <v>300</v>
      </c>
      <c r="E438" t="s">
        <v>933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8">
        <f t="shared" si="6"/>
        <v>0</v>
      </c>
      <c r="N438" t="str">
        <f>IFERROR(INDEX(Wastewater!$C$4:$C$62,MATCH('PR24 - Wastewater (CWW3)'!C438,Wastewater!$A$4:$A$62,0)), "")</f>
        <v/>
      </c>
    </row>
    <row r="439" spans="1:14">
      <c r="A439" t="s">
        <v>274</v>
      </c>
      <c r="B439" t="s">
        <v>1291</v>
      </c>
      <c r="C439" t="s">
        <v>1292</v>
      </c>
      <c r="D439" t="s">
        <v>300</v>
      </c>
      <c r="E439" t="s">
        <v>933</v>
      </c>
      <c r="F439" s="4">
        <v>0.51635812371663248</v>
      </c>
      <c r="G439" s="4">
        <v>2.9710000000000001</v>
      </c>
      <c r="H439" s="4">
        <v>9.0570000000000004</v>
      </c>
      <c r="I439" s="4">
        <v>9.0570000000000004</v>
      </c>
      <c r="J439" s="4">
        <v>9.0570000000000004</v>
      </c>
      <c r="K439" s="4">
        <v>9.0570000000000004</v>
      </c>
      <c r="L439" s="4">
        <v>9.0570000000000004</v>
      </c>
      <c r="M439" s="8">
        <f t="shared" si="6"/>
        <v>2.9710000000000001</v>
      </c>
      <c r="N439" t="str">
        <f>IFERROR(INDEX(Wastewater!$C$4:$C$62,MATCH('PR24 - Wastewater (CWW3)'!C439,Wastewater!$A$4:$A$62,0)), "")</f>
        <v/>
      </c>
    </row>
    <row r="440" spans="1:14">
      <c r="A440" t="s">
        <v>274</v>
      </c>
      <c r="B440" t="s">
        <v>1293</v>
      </c>
      <c r="C440" t="s">
        <v>1294</v>
      </c>
      <c r="D440" t="s">
        <v>300</v>
      </c>
      <c r="E440" t="s">
        <v>933</v>
      </c>
      <c r="F440" s="4">
        <v>0</v>
      </c>
      <c r="G440" s="4">
        <v>0</v>
      </c>
      <c r="H440" s="4">
        <v>0.37</v>
      </c>
      <c r="I440" s="4">
        <v>0.37</v>
      </c>
      <c r="J440" s="4">
        <v>0.37</v>
      </c>
      <c r="K440" s="4">
        <v>0.37</v>
      </c>
      <c r="L440" s="4">
        <v>0.37</v>
      </c>
      <c r="M440" s="8">
        <f t="shared" si="6"/>
        <v>0</v>
      </c>
      <c r="N440" t="str">
        <f>IFERROR(INDEX(Wastewater!$C$4:$C$62,MATCH('PR24 - Wastewater (CWW3)'!C440,Wastewater!$A$4:$A$62,0)), "")</f>
        <v/>
      </c>
    </row>
    <row r="441" spans="1:14">
      <c r="A441" t="s">
        <v>274</v>
      </c>
      <c r="B441" t="s">
        <v>1295</v>
      </c>
      <c r="C441" t="s">
        <v>1296</v>
      </c>
      <c r="D441" t="s">
        <v>300</v>
      </c>
      <c r="E441" t="s">
        <v>933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8">
        <f t="shared" si="6"/>
        <v>0</v>
      </c>
      <c r="N441" t="str">
        <f>IFERROR(INDEX(Wastewater!$C$4:$C$62,MATCH('PR24 - Wastewater (CWW3)'!C441,Wastewater!$A$4:$A$62,0)), "")</f>
        <v/>
      </c>
    </row>
    <row r="442" spans="1:14">
      <c r="A442" t="s">
        <v>274</v>
      </c>
      <c r="B442" t="s">
        <v>1297</v>
      </c>
      <c r="C442" t="s">
        <v>1298</v>
      </c>
      <c r="D442" t="s">
        <v>300</v>
      </c>
      <c r="E442" t="s">
        <v>933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8">
        <f t="shared" si="6"/>
        <v>0</v>
      </c>
      <c r="N442" t="str">
        <f>IFERROR(INDEX(Wastewater!$C$4:$C$62,MATCH('PR24 - Wastewater (CWW3)'!C442,Wastewater!$A$4:$A$62,0)), "")</f>
        <v/>
      </c>
    </row>
    <row r="443" spans="1:14">
      <c r="A443" t="s">
        <v>274</v>
      </c>
      <c r="B443" t="s">
        <v>1299</v>
      </c>
      <c r="C443" t="s">
        <v>1300</v>
      </c>
      <c r="D443" t="s">
        <v>300</v>
      </c>
      <c r="E443" t="s">
        <v>933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8">
        <f t="shared" si="6"/>
        <v>0</v>
      </c>
      <c r="N443" t="str">
        <f>IFERROR(INDEX(Wastewater!$C$4:$C$62,MATCH('PR24 - Wastewater (CWW3)'!C443,Wastewater!$A$4:$A$62,0)), "")</f>
        <v/>
      </c>
    </row>
    <row r="444" spans="1:14">
      <c r="A444" t="s">
        <v>274</v>
      </c>
      <c r="B444" t="s">
        <v>1301</v>
      </c>
      <c r="C444" t="s">
        <v>1302</v>
      </c>
      <c r="D444" t="s">
        <v>300</v>
      </c>
      <c r="E444" t="s">
        <v>933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8">
        <f t="shared" si="6"/>
        <v>0</v>
      </c>
      <c r="N444" t="str">
        <f>IFERROR(INDEX(Wastewater!$C$4:$C$62,MATCH('PR24 - Wastewater (CWW3)'!C444,Wastewater!$A$4:$A$62,0)), "")</f>
        <v/>
      </c>
    </row>
    <row r="445" spans="1:14">
      <c r="A445" t="s">
        <v>274</v>
      </c>
      <c r="B445" t="s">
        <v>1303</v>
      </c>
      <c r="C445" t="s">
        <v>1304</v>
      </c>
      <c r="D445" t="s">
        <v>300</v>
      </c>
      <c r="E445" t="s">
        <v>933</v>
      </c>
      <c r="F445" s="4">
        <v>80.432000000000002</v>
      </c>
      <c r="G445" s="4">
        <v>184.8324293717159</v>
      </c>
      <c r="H445" s="4">
        <v>228.31877096140019</v>
      </c>
      <c r="I445" s="4">
        <v>253.87183687686931</v>
      </c>
      <c r="J445" s="4">
        <v>235.14827429956611</v>
      </c>
      <c r="K445" s="4">
        <v>242.81645604021469</v>
      </c>
      <c r="L445" s="4">
        <v>165.5091907885863</v>
      </c>
      <c r="M445" s="8">
        <f t="shared" si="6"/>
        <v>184.8324293717159</v>
      </c>
      <c r="N445" t="str">
        <f>IFERROR(INDEX(Wastewater!$C$4:$C$62,MATCH('PR24 - Wastewater (CWW3)'!C445,Wastewater!$A$4:$A$62,0)), "")</f>
        <v/>
      </c>
    </row>
    <row r="446" spans="1:14">
      <c r="A446" t="s">
        <v>275</v>
      </c>
      <c r="B446" t="s">
        <v>1159</v>
      </c>
      <c r="C446" t="s">
        <v>1160</v>
      </c>
      <c r="D446" t="s">
        <v>300</v>
      </c>
      <c r="E446" t="s">
        <v>933</v>
      </c>
      <c r="F446" s="4">
        <v>1.456</v>
      </c>
      <c r="G446" s="4">
        <v>0.52100000000000002</v>
      </c>
      <c r="H446" s="4">
        <v>7.8630000000000004</v>
      </c>
      <c r="I446" s="4">
        <v>6.6000000000000003E-2</v>
      </c>
      <c r="J446" s="4">
        <v>0.13200000000000001</v>
      </c>
      <c r="K446" s="4">
        <v>0.13200000000000001</v>
      </c>
      <c r="L446" s="4">
        <v>0.13200000000000001</v>
      </c>
      <c r="M446" s="8">
        <f t="shared" si="6"/>
        <v>0.52100000000000002</v>
      </c>
      <c r="N446" t="str">
        <f>IFERROR(INDEX(Wastewater!$C$4:$C$62,MATCH('PR24 - Wastewater (CWW3)'!C446,Wastewater!$A$4:$A$62,0)), "")</f>
        <v>Event Duration Monitoring at intermittent discharges (wastewater)</v>
      </c>
    </row>
    <row r="447" spans="1:14">
      <c r="A447" t="s">
        <v>275</v>
      </c>
      <c r="B447" t="s">
        <v>1161</v>
      </c>
      <c r="C447" t="s">
        <v>1162</v>
      </c>
      <c r="D447" t="s">
        <v>300</v>
      </c>
      <c r="E447" t="s">
        <v>933</v>
      </c>
      <c r="F447" s="4">
        <v>0.44500000000000001</v>
      </c>
      <c r="G447" s="4">
        <v>13.874000000000001</v>
      </c>
      <c r="H447" s="4">
        <v>36.966000000000001</v>
      </c>
      <c r="I447" s="4">
        <v>22.021999999999998</v>
      </c>
      <c r="J447" s="4">
        <v>0.19700000000000001</v>
      </c>
      <c r="K447" s="4">
        <v>0.19700000000000001</v>
      </c>
      <c r="L447" s="4">
        <v>0.19700000000000001</v>
      </c>
      <c r="M447" s="8">
        <f t="shared" si="6"/>
        <v>13.874000000000001</v>
      </c>
      <c r="N447" t="str">
        <f>IFERROR(INDEX(Wastewater!$C$4:$C$62,MATCH('PR24 - Wastewater (CWW3)'!C447,Wastewater!$A$4:$A$62,0)), "")</f>
        <v>Flow monitoring at sewage treatment works (wastewater)</v>
      </c>
    </row>
    <row r="448" spans="1:14">
      <c r="A448" t="s">
        <v>275</v>
      </c>
      <c r="B448" t="s">
        <v>1163</v>
      </c>
      <c r="C448" t="s">
        <v>1164</v>
      </c>
      <c r="D448" t="s">
        <v>300</v>
      </c>
      <c r="E448" t="s">
        <v>933</v>
      </c>
      <c r="F448" s="4">
        <v>0</v>
      </c>
      <c r="G448" s="4">
        <v>0</v>
      </c>
      <c r="H448" s="4">
        <v>8.6729999999999983</v>
      </c>
      <c r="I448" s="4">
        <v>9.9629999999999992</v>
      </c>
      <c r="J448" s="4">
        <v>9.8889999999999993</v>
      </c>
      <c r="K448" s="4">
        <v>10.321</v>
      </c>
      <c r="L448" s="4">
        <v>4.3010000000000002</v>
      </c>
      <c r="M448" s="8">
        <f t="shared" si="6"/>
        <v>0</v>
      </c>
      <c r="N448" t="str">
        <f>IFERROR(INDEX(Wastewater!$C$4:$C$62,MATCH('PR24 - Wastewater (CWW3)'!C448,Wastewater!$A$4:$A$62,0)), "")</f>
        <v>N/A</v>
      </c>
    </row>
    <row r="449" spans="1:14">
      <c r="A449" t="s">
        <v>275</v>
      </c>
      <c r="B449" t="s">
        <v>1165</v>
      </c>
      <c r="C449" t="s">
        <v>1166</v>
      </c>
      <c r="D449" t="s">
        <v>300</v>
      </c>
      <c r="E449" t="s">
        <v>933</v>
      </c>
      <c r="F449" s="4">
        <v>0</v>
      </c>
      <c r="G449" s="4">
        <v>0</v>
      </c>
      <c r="H449" s="4">
        <v>4.9539999999999997</v>
      </c>
      <c r="I449" s="4">
        <v>5.6970000000000001</v>
      </c>
      <c r="J449" s="4">
        <v>5.8279999999999994</v>
      </c>
      <c r="K449" s="4">
        <v>6.4059999999999997</v>
      </c>
      <c r="L449" s="4">
        <v>16.821999999999999</v>
      </c>
      <c r="M449" s="8">
        <f t="shared" si="6"/>
        <v>0</v>
      </c>
      <c r="N449" t="str">
        <f>IFERROR(INDEX(Wastewater!$C$4:$C$62,MATCH('PR24 - Wastewater (CWW3)'!C449,Wastewater!$A$4:$A$62,0)), "")</f>
        <v>N/A</v>
      </c>
    </row>
    <row r="450" spans="1:14">
      <c r="A450" t="s">
        <v>275</v>
      </c>
      <c r="B450" t="s">
        <v>1167</v>
      </c>
      <c r="C450" t="s">
        <v>1168</v>
      </c>
      <c r="D450" t="s">
        <v>300</v>
      </c>
      <c r="E450" t="s">
        <v>933</v>
      </c>
      <c r="F450" s="4">
        <v>55.38</v>
      </c>
      <c r="G450" s="4">
        <v>63.711000000000006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8">
        <f t="shared" si="6"/>
        <v>63.711000000000006</v>
      </c>
      <c r="N450" t="str">
        <f>IFERROR(INDEX(Wastewater!$C$4:$C$62,MATCH('PR24 - Wastewater (CWW3)'!C450,Wastewater!$A$4:$A$62,0)), "")</f>
        <v>Schemes to increase flow to full treatment (wastewater)</v>
      </c>
    </row>
    <row r="451" spans="1:14">
      <c r="A451" t="s">
        <v>275</v>
      </c>
      <c r="B451" t="s">
        <v>1169</v>
      </c>
      <c r="C451" t="s">
        <v>1170</v>
      </c>
      <c r="D451" t="s">
        <v>300</v>
      </c>
      <c r="E451" t="s">
        <v>933</v>
      </c>
      <c r="F451" s="4">
        <v>28.504999999999999</v>
      </c>
      <c r="G451" s="4">
        <v>60.723999999999997</v>
      </c>
      <c r="H451" s="4">
        <v>64.593000000000004</v>
      </c>
      <c r="I451" s="4">
        <v>84.72</v>
      </c>
      <c r="J451" s="4">
        <v>34.018000000000001</v>
      </c>
      <c r="K451" s="4">
        <v>46.944000000000003</v>
      </c>
      <c r="L451" s="4">
        <v>14.07</v>
      </c>
      <c r="M451" s="8">
        <f t="shared" si="6"/>
        <v>60.723999999999997</v>
      </c>
      <c r="N451" t="str">
        <f>IFERROR(INDEX(Wastewater!$C$4:$C$62,MATCH('PR24 - Wastewater (CWW3)'!C451,Wastewater!$A$4:$A$62,0)), "")</f>
        <v>Schemes to increase storm tank capacity (wastewater)</v>
      </c>
    </row>
    <row r="452" spans="1:14">
      <c r="A452" t="s">
        <v>275</v>
      </c>
      <c r="B452" t="s">
        <v>1171</v>
      </c>
      <c r="C452" t="s">
        <v>1172</v>
      </c>
      <c r="D452" t="s">
        <v>300</v>
      </c>
      <c r="E452" t="s">
        <v>933</v>
      </c>
      <c r="F452" s="4">
        <v>0</v>
      </c>
      <c r="G452" s="4">
        <v>0</v>
      </c>
      <c r="H452" s="4">
        <v>1.4510000000000001</v>
      </c>
      <c r="I452" s="4">
        <v>9.0060000000000002</v>
      </c>
      <c r="J452" s="4">
        <v>10.454000000000001</v>
      </c>
      <c r="K452" s="4">
        <v>26.667999999999999</v>
      </c>
      <c r="L452" s="4">
        <v>23.922000000000001</v>
      </c>
      <c r="M452" s="8">
        <f t="shared" si="6"/>
        <v>0</v>
      </c>
      <c r="N452" t="str">
        <f>IFERROR(INDEX(Wastewater!$C$4:$C$62,MATCH('PR24 - Wastewater (CWW3)'!C452,Wastewater!$A$4:$A$62,0)), "")</f>
        <v>Schemes to increase storm tank capacity (wastewater)</v>
      </c>
    </row>
    <row r="453" spans="1:14">
      <c r="A453" t="s">
        <v>275</v>
      </c>
      <c r="B453" t="s">
        <v>1173</v>
      </c>
      <c r="C453" t="s">
        <v>1174</v>
      </c>
      <c r="D453" t="s">
        <v>300</v>
      </c>
      <c r="E453" t="s">
        <v>933</v>
      </c>
      <c r="F453" s="4">
        <v>0.91200000000000003</v>
      </c>
      <c r="G453" s="4">
        <v>0.89</v>
      </c>
      <c r="H453" s="4">
        <v>82.049000000000007</v>
      </c>
      <c r="I453" s="4">
        <v>108.089</v>
      </c>
      <c r="J453" s="4">
        <v>22.08</v>
      </c>
      <c r="K453" s="4">
        <v>38.561999999999998</v>
      </c>
      <c r="L453" s="4">
        <v>17.905999999999999</v>
      </c>
      <c r="M453" s="8">
        <f t="shared" si="6"/>
        <v>0.89</v>
      </c>
      <c r="N453" t="str">
        <f>IFERROR(INDEX(Wastewater!$C$4:$C$62,MATCH('PR24 - Wastewater (CWW3)'!C453,Wastewater!$A$4:$A$62,0)), "")</f>
        <v>Storage schemes to reduce spill frequency at CSOs, storm tanks, etc (wastewater)</v>
      </c>
    </row>
    <row r="454" spans="1:14">
      <c r="A454" t="s">
        <v>275</v>
      </c>
      <c r="B454" t="s">
        <v>1175</v>
      </c>
      <c r="C454" t="s">
        <v>1176</v>
      </c>
      <c r="D454" t="s">
        <v>300</v>
      </c>
      <c r="E454" t="s">
        <v>933</v>
      </c>
      <c r="F454" s="4">
        <v>12.773999999999999</v>
      </c>
      <c r="G454" s="4">
        <v>0</v>
      </c>
      <c r="H454" s="4">
        <v>0.45900000000000002</v>
      </c>
      <c r="I454" s="4">
        <v>1.62</v>
      </c>
      <c r="J454" s="4">
        <v>1.8819999999999999</v>
      </c>
      <c r="K454" s="4">
        <v>22.940999999999999</v>
      </c>
      <c r="L454" s="4">
        <v>21.861999999999998</v>
      </c>
      <c r="M454" s="8">
        <f t="shared" si="6"/>
        <v>0</v>
      </c>
      <c r="N454" t="str">
        <f>IFERROR(INDEX(Wastewater!$C$4:$C$62,MATCH('PR24 - Wastewater (CWW3)'!C454,Wastewater!$A$4:$A$62,0)), "")</f>
        <v>Storage schemes to reduce spill frequency at CSOs, storm tanks, etc (wastewater)</v>
      </c>
    </row>
    <row r="455" spans="1:14">
      <c r="A455" t="s">
        <v>275</v>
      </c>
      <c r="B455" t="s">
        <v>1177</v>
      </c>
      <c r="C455" t="s">
        <v>1178</v>
      </c>
      <c r="D455" t="s">
        <v>300</v>
      </c>
      <c r="E455" t="s">
        <v>933</v>
      </c>
      <c r="F455" s="4">
        <v>0</v>
      </c>
      <c r="G455" s="4">
        <v>0</v>
      </c>
      <c r="H455" s="4">
        <v>0</v>
      </c>
      <c r="I455" s="4">
        <v>2.4049999999999998</v>
      </c>
      <c r="J455" s="4">
        <v>3.2069999999999999</v>
      </c>
      <c r="K455" s="4">
        <v>3.2069999999999999</v>
      </c>
      <c r="L455" s="4">
        <v>3.2069999999999999</v>
      </c>
      <c r="M455" s="8">
        <f t="shared" si="6"/>
        <v>0</v>
      </c>
      <c r="N455" t="str">
        <f>IFERROR(INDEX(Wastewater!$C$4:$C$62,MATCH('PR24 - Wastewater (CWW3)'!C455,Wastewater!$A$4:$A$62,0)), "")</f>
        <v>Storage schemes to reduce spill frequency at CSOs, storm tanks, etc (wastewater)</v>
      </c>
    </row>
    <row r="456" spans="1:14">
      <c r="A456" t="s">
        <v>275</v>
      </c>
      <c r="B456" t="s">
        <v>1179</v>
      </c>
      <c r="C456" t="s">
        <v>1180</v>
      </c>
      <c r="D456" t="s">
        <v>300</v>
      </c>
      <c r="E456" t="s">
        <v>933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8">
        <f t="shared" si="6"/>
        <v>0</v>
      </c>
      <c r="N456" t="str">
        <f>IFERROR(INDEX(Wastewater!$C$4:$C$62,MATCH('PR24 - Wastewater (CWW3)'!C456,Wastewater!$A$4:$A$62,0)), "")</f>
        <v>Storage schemes to reduce spill frequency at CSOs, storm tanks, etc (wastewater)</v>
      </c>
    </row>
    <row r="457" spans="1:14">
      <c r="A457" t="s">
        <v>275</v>
      </c>
      <c r="B457" t="s">
        <v>1181</v>
      </c>
      <c r="C457" t="s">
        <v>1182</v>
      </c>
      <c r="D457" t="s">
        <v>300</v>
      </c>
      <c r="E457" t="s">
        <v>933</v>
      </c>
      <c r="F457" s="4">
        <v>0</v>
      </c>
      <c r="G457" s="4">
        <v>31.977999999999998</v>
      </c>
      <c r="H457" s="4">
        <v>30.888999999999999</v>
      </c>
      <c r="I457" s="4">
        <v>56.653000000000013</v>
      </c>
      <c r="J457" s="4">
        <v>23.216000000000001</v>
      </c>
      <c r="K457" s="4">
        <v>57.706999999999987</v>
      </c>
      <c r="L457" s="4">
        <v>39.534999999999997</v>
      </c>
      <c r="M457" s="8">
        <f t="shared" ref="M457:M520" si="7">SUM(G457)</f>
        <v>31.977999999999998</v>
      </c>
      <c r="N457" t="str">
        <f>IFERROR(INDEX(Wastewater!$C$4:$C$62,MATCH('PR24 - Wastewater (CWW3)'!C457,Wastewater!$A$4:$A$62,0)), "")</f>
        <v>Storage schemes to reduce spill frequency at CSOs, storm tanks, etc (wastewater)</v>
      </c>
    </row>
    <row r="458" spans="1:14">
      <c r="A458" t="s">
        <v>275</v>
      </c>
      <c r="B458" t="s">
        <v>1183</v>
      </c>
      <c r="C458" t="s">
        <v>1184</v>
      </c>
      <c r="D458" t="s">
        <v>300</v>
      </c>
      <c r="E458" t="s">
        <v>933</v>
      </c>
      <c r="F458" s="4">
        <v>0</v>
      </c>
      <c r="G458" s="4">
        <v>0</v>
      </c>
      <c r="H458" s="4">
        <v>20.593</v>
      </c>
      <c r="I458" s="4">
        <v>37.767999999999986</v>
      </c>
      <c r="J458" s="4">
        <v>15.433999999999999</v>
      </c>
      <c r="K458" s="4">
        <v>38.470999999999997</v>
      </c>
      <c r="L458" s="4">
        <v>26.306000000000001</v>
      </c>
      <c r="M458" s="8">
        <f t="shared" si="7"/>
        <v>0</v>
      </c>
      <c r="N458" t="str">
        <f>IFERROR(INDEX(Wastewater!$C$4:$C$62,MATCH('PR24 - Wastewater (CWW3)'!C458,Wastewater!$A$4:$A$62,0)), "")</f>
        <v>Storage schemes to reduce spill frequency at CSOs, storm tanks, etc (wastewater)</v>
      </c>
    </row>
    <row r="459" spans="1:14">
      <c r="A459" t="s">
        <v>275</v>
      </c>
      <c r="B459" t="s">
        <v>1185</v>
      </c>
      <c r="C459" t="s">
        <v>1186</v>
      </c>
      <c r="D459" t="s">
        <v>300</v>
      </c>
      <c r="E459" t="s">
        <v>933</v>
      </c>
      <c r="F459" s="4">
        <v>0</v>
      </c>
      <c r="G459" s="4">
        <v>0</v>
      </c>
      <c r="H459" s="4">
        <v>1.81</v>
      </c>
      <c r="I459" s="4">
        <v>9.7370000000000001</v>
      </c>
      <c r="J459" s="4">
        <v>10.615</v>
      </c>
      <c r="K459" s="4">
        <v>29.204000000000001</v>
      </c>
      <c r="L459" s="4">
        <v>26.734999999999999</v>
      </c>
      <c r="M459" s="8">
        <f t="shared" si="7"/>
        <v>0</v>
      </c>
      <c r="N459" t="str">
        <f>IFERROR(INDEX(Wastewater!$C$4:$C$62,MATCH('PR24 - Wastewater (CWW3)'!C459,Wastewater!$A$4:$A$62,0)), "")</f>
        <v>Storage schemes to reduce spill frequency at CSOs, storm tanks, etc (wastewater)</v>
      </c>
    </row>
    <row r="460" spans="1:14">
      <c r="A460" t="s">
        <v>275</v>
      </c>
      <c r="B460" t="s">
        <v>1187</v>
      </c>
      <c r="C460" t="s">
        <v>1188</v>
      </c>
      <c r="D460" t="s">
        <v>300</v>
      </c>
      <c r="E460" t="s">
        <v>933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8">
        <f t="shared" si="7"/>
        <v>0</v>
      </c>
      <c r="N460" t="str">
        <f>IFERROR(INDEX(Wastewater!$C$4:$C$62,MATCH('PR24 - Wastewater (CWW3)'!C460,Wastewater!$A$4:$A$62,0)), "")</f>
        <v>Storage schemes to reduce spill frequency at CSOs, storm tanks, etc (wastewater)</v>
      </c>
    </row>
    <row r="461" spans="1:14">
      <c r="A461" t="s">
        <v>275</v>
      </c>
      <c r="B461" t="s">
        <v>1189</v>
      </c>
      <c r="C461" t="s">
        <v>1190</v>
      </c>
      <c r="D461" t="s">
        <v>300</v>
      </c>
      <c r="E461" t="s">
        <v>933</v>
      </c>
      <c r="F461" s="4">
        <v>0</v>
      </c>
      <c r="G461" s="4">
        <v>0</v>
      </c>
      <c r="H461" s="4">
        <v>1.8859999999999999</v>
      </c>
      <c r="I461" s="4">
        <v>4.9210000000000003</v>
      </c>
      <c r="J461" s="4">
        <v>4.165</v>
      </c>
      <c r="K461" s="4">
        <v>5.37</v>
      </c>
      <c r="L461" s="4">
        <v>1.2430000000000001</v>
      </c>
      <c r="M461" s="8">
        <f t="shared" si="7"/>
        <v>0</v>
      </c>
      <c r="N461" t="str">
        <f>IFERROR(INDEX(Wastewater!$C$4:$C$62,MATCH('PR24 - Wastewater (CWW3)'!C461,Wastewater!$A$4:$A$62,0)), "")</f>
        <v>Storage schemes to reduce spill frequency at CSOs, storm tanks, etc (wastewater)</v>
      </c>
    </row>
    <row r="462" spans="1:14">
      <c r="A462" t="s">
        <v>275</v>
      </c>
      <c r="B462" t="s">
        <v>1191</v>
      </c>
      <c r="C462" t="s">
        <v>1192</v>
      </c>
      <c r="D462" t="s">
        <v>300</v>
      </c>
      <c r="E462" t="s">
        <v>933</v>
      </c>
      <c r="F462" s="4">
        <v>0.94799999999999995</v>
      </c>
      <c r="G462" s="4">
        <v>0.21099999999999999</v>
      </c>
      <c r="H462" s="4">
        <v>0.66500000000000004</v>
      </c>
      <c r="I462" s="4">
        <v>4.5640000000000001</v>
      </c>
      <c r="J462" s="4">
        <v>5.1259999999999986</v>
      </c>
      <c r="K462" s="4">
        <v>6.8470000000000004</v>
      </c>
      <c r="L462" s="4">
        <v>1.752</v>
      </c>
      <c r="M462" s="8">
        <f t="shared" si="7"/>
        <v>0.21099999999999999</v>
      </c>
      <c r="N462" t="str">
        <f>IFERROR(INDEX(Wastewater!$C$4:$C$62,MATCH('PR24 - Wastewater (CWW3)'!C462,Wastewater!$A$4:$A$62,0)), "")</f>
        <v>Chemical removals schemes (wastewater)</v>
      </c>
    </row>
    <row r="463" spans="1:14">
      <c r="A463" t="s">
        <v>275</v>
      </c>
      <c r="B463" t="s">
        <v>1193</v>
      </c>
      <c r="C463" t="s">
        <v>1194</v>
      </c>
      <c r="D463" t="s">
        <v>300</v>
      </c>
      <c r="E463" t="s">
        <v>933</v>
      </c>
      <c r="F463" s="4">
        <v>0.10299999999999999</v>
      </c>
      <c r="G463" s="4">
        <v>0.151</v>
      </c>
      <c r="H463" s="4">
        <v>0.70899999999999996</v>
      </c>
      <c r="I463" s="4">
        <v>1.4750000000000001</v>
      </c>
      <c r="J463" s="4">
        <v>5.5E-2</v>
      </c>
      <c r="K463" s="4">
        <v>0</v>
      </c>
      <c r="L463" s="4">
        <v>0</v>
      </c>
      <c r="M463" s="8">
        <f t="shared" si="7"/>
        <v>0.151</v>
      </c>
      <c r="N463" t="str">
        <f>IFERROR(INDEX(Wastewater!$C$4:$C$62,MATCH('PR24 - Wastewater (CWW3)'!C463,Wastewater!$A$4:$A$62,0)), "")</f>
        <v>Chemicals monitoring/ investigations/ options appraisals (wastewater)</v>
      </c>
    </row>
    <row r="464" spans="1:14">
      <c r="A464" t="s">
        <v>275</v>
      </c>
      <c r="B464" t="s">
        <v>1195</v>
      </c>
      <c r="C464" t="s">
        <v>1196</v>
      </c>
      <c r="D464" t="s">
        <v>300</v>
      </c>
      <c r="E464" t="s">
        <v>933</v>
      </c>
      <c r="F464" s="4">
        <v>8.734</v>
      </c>
      <c r="G464" s="4">
        <v>11.047000000000001</v>
      </c>
      <c r="H464" s="4">
        <v>11.608000000000001</v>
      </c>
      <c r="I464" s="4">
        <v>52.746000000000002</v>
      </c>
      <c r="J464" s="4">
        <v>86.77300000000001</v>
      </c>
      <c r="K464" s="4">
        <v>82.054000000000002</v>
      </c>
      <c r="L464" s="4">
        <v>26.827999999999999</v>
      </c>
      <c r="M464" s="8">
        <f t="shared" si="7"/>
        <v>11.047000000000001</v>
      </c>
      <c r="N464" t="str">
        <f>IFERROR(INDEX(Wastewater!$C$4:$C$62,MATCH('PR24 - Wastewater (CWW3)'!C464,Wastewater!$A$4:$A$62,0)), "")</f>
        <v>Nitrogen removal (wastewater)</v>
      </c>
    </row>
    <row r="465" spans="1:14">
      <c r="A465" t="s">
        <v>275</v>
      </c>
      <c r="B465" t="s">
        <v>1197</v>
      </c>
      <c r="C465" t="s">
        <v>1198</v>
      </c>
      <c r="D465" t="s">
        <v>300</v>
      </c>
      <c r="E465" t="s">
        <v>933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8">
        <f t="shared" si="7"/>
        <v>0</v>
      </c>
      <c r="N465" t="str">
        <f>IFERROR(INDEX(Wastewater!$C$4:$C$62,MATCH('PR24 - Wastewater (CWW3)'!C465,Wastewater!$A$4:$A$62,0)), "")</f>
        <v>Nitrogen removal (wastewater)</v>
      </c>
    </row>
    <row r="466" spans="1:14">
      <c r="A466" t="s">
        <v>275</v>
      </c>
      <c r="B466" t="s">
        <v>1199</v>
      </c>
      <c r="C466" t="s">
        <v>1200</v>
      </c>
      <c r="D466" t="s">
        <v>300</v>
      </c>
      <c r="E466" t="s">
        <v>933</v>
      </c>
      <c r="F466" s="4">
        <v>0</v>
      </c>
      <c r="G466" s="4">
        <v>0</v>
      </c>
      <c r="H466" s="4">
        <v>0.72799999999999998</v>
      </c>
      <c r="I466" s="4">
        <v>2.5489999999999999</v>
      </c>
      <c r="J466" s="4">
        <v>0.36399999999999999</v>
      </c>
      <c r="K466" s="4">
        <v>0</v>
      </c>
      <c r="L466" s="4">
        <v>0</v>
      </c>
      <c r="M466" s="8">
        <f t="shared" si="7"/>
        <v>0</v>
      </c>
      <c r="N466" t="str">
        <f>IFERROR(INDEX(Wastewater!$C$4:$C$62,MATCH('PR24 - Wastewater (CWW3)'!C466,Wastewater!$A$4:$A$62,0)), "")</f>
        <v>Nitrogen removal (wastewater)</v>
      </c>
    </row>
    <row r="467" spans="1:14">
      <c r="A467" t="s">
        <v>275</v>
      </c>
      <c r="B467" t="s">
        <v>1201</v>
      </c>
      <c r="C467" t="s">
        <v>1202</v>
      </c>
      <c r="D467" t="s">
        <v>300</v>
      </c>
      <c r="E467" t="s">
        <v>933</v>
      </c>
      <c r="F467" s="4">
        <v>60.463000000000001</v>
      </c>
      <c r="G467" s="4">
        <v>67.736000000000004</v>
      </c>
      <c r="H467" s="4">
        <v>5.1470000000000002</v>
      </c>
      <c r="I467" s="4">
        <v>57.884</v>
      </c>
      <c r="J467" s="4">
        <v>97.183000000000007</v>
      </c>
      <c r="K467" s="4">
        <v>119.291</v>
      </c>
      <c r="L467" s="4">
        <v>29.542000000000002</v>
      </c>
      <c r="M467" s="8">
        <f t="shared" si="7"/>
        <v>67.736000000000004</v>
      </c>
      <c r="N467" t="str">
        <f>IFERROR(INDEX(Wastewater!$C$4:$C$62,MATCH('PR24 - Wastewater (CWW3)'!C467,Wastewater!$A$4:$A$62,0)), "")</f>
        <v>Phosphorus removal (wastewater)</v>
      </c>
    </row>
    <row r="468" spans="1:14">
      <c r="A468" t="s">
        <v>275</v>
      </c>
      <c r="B468" t="s">
        <v>1203</v>
      </c>
      <c r="C468" t="s">
        <v>1204</v>
      </c>
      <c r="D468" t="s">
        <v>300</v>
      </c>
      <c r="E468" t="s">
        <v>933</v>
      </c>
      <c r="F468" s="4">
        <v>0</v>
      </c>
      <c r="G468" s="4">
        <v>0</v>
      </c>
      <c r="H468" s="4">
        <v>0</v>
      </c>
      <c r="I468" s="4">
        <v>7.1139999999999999</v>
      </c>
      <c r="J468" s="4">
        <v>13.423999999999999</v>
      </c>
      <c r="K468" s="4">
        <v>15.86</v>
      </c>
      <c r="L468" s="4">
        <v>4.4509999999999996</v>
      </c>
      <c r="M468" s="8">
        <f t="shared" si="7"/>
        <v>0</v>
      </c>
      <c r="N468" t="str">
        <f>IFERROR(INDEX(Wastewater!$C$4:$C$62,MATCH('PR24 - Wastewater (CWW3)'!C468,Wastewater!$A$4:$A$62,0)), "")</f>
        <v>Phosphorus removal (wastewater)</v>
      </c>
    </row>
    <row r="469" spans="1:14">
      <c r="A469" t="s">
        <v>275</v>
      </c>
      <c r="B469" t="s">
        <v>1205</v>
      </c>
      <c r="C469" t="s">
        <v>1206</v>
      </c>
      <c r="D469" t="s">
        <v>300</v>
      </c>
      <c r="E469" t="s">
        <v>933</v>
      </c>
      <c r="F469" s="4">
        <v>0</v>
      </c>
      <c r="G469" s="4">
        <v>0</v>
      </c>
      <c r="H469" s="4">
        <v>0</v>
      </c>
      <c r="I469" s="4">
        <v>2.1</v>
      </c>
      <c r="J469" s="4">
        <v>7.9169999999999998</v>
      </c>
      <c r="K469" s="4">
        <v>3.07</v>
      </c>
      <c r="L469" s="4">
        <v>0.39</v>
      </c>
      <c r="M469" s="8">
        <f t="shared" si="7"/>
        <v>0</v>
      </c>
      <c r="N469" t="str">
        <f>IFERROR(INDEX(Wastewater!$C$4:$C$62,MATCH('PR24 - Wastewater (CWW3)'!C469,Wastewater!$A$4:$A$62,0)), "")</f>
        <v>Phosphorus removal (wastewater)</v>
      </c>
    </row>
    <row r="470" spans="1:14">
      <c r="A470" t="s">
        <v>275</v>
      </c>
      <c r="B470" t="s">
        <v>1207</v>
      </c>
      <c r="C470" t="s">
        <v>1208</v>
      </c>
      <c r="D470" t="s">
        <v>300</v>
      </c>
      <c r="E470" t="s">
        <v>933</v>
      </c>
      <c r="F470" s="4">
        <v>11.994999999999999</v>
      </c>
      <c r="G470" s="4">
        <v>18.114999999999998</v>
      </c>
      <c r="H470" s="4">
        <v>11.458</v>
      </c>
      <c r="I470" s="4">
        <v>47.521999999999998</v>
      </c>
      <c r="J470" s="4">
        <v>20.760999999999999</v>
      </c>
      <c r="K470" s="4">
        <v>19.550999999999998</v>
      </c>
      <c r="L470" s="4">
        <v>5.8170000000000002</v>
      </c>
      <c r="M470" s="8">
        <f t="shared" si="7"/>
        <v>18.114999999999998</v>
      </c>
      <c r="N470" t="str">
        <f>IFERROR(INDEX(Wastewater!$C$4:$C$62,MATCH('PR24 - Wastewater (CWW3)'!C470,Wastewater!$A$4:$A$62,0)), "")</f>
        <v>Reduction of sanitary parameters (wastewater)</v>
      </c>
    </row>
    <row r="471" spans="1:14">
      <c r="A471" t="s">
        <v>275</v>
      </c>
      <c r="B471" t="s">
        <v>1209</v>
      </c>
      <c r="C471" t="s">
        <v>1210</v>
      </c>
      <c r="D471" t="s">
        <v>300</v>
      </c>
      <c r="E471" t="s">
        <v>933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8">
        <f t="shared" si="7"/>
        <v>0</v>
      </c>
      <c r="N471" t="str">
        <f>IFERROR(INDEX(Wastewater!$C$4:$C$62,MATCH('PR24 - Wastewater (CWW3)'!C471,Wastewater!$A$4:$A$62,0)), "")</f>
        <v>Chemical removals schemes (wastewater)</v>
      </c>
    </row>
    <row r="472" spans="1:14">
      <c r="A472" t="s">
        <v>275</v>
      </c>
      <c r="B472" t="s">
        <v>1211</v>
      </c>
      <c r="C472" t="s">
        <v>1212</v>
      </c>
      <c r="D472" t="s">
        <v>300</v>
      </c>
      <c r="E472" t="s">
        <v>933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8">
        <f t="shared" si="7"/>
        <v>0</v>
      </c>
      <c r="N472" t="str">
        <f>IFERROR(INDEX(Wastewater!$C$4:$C$62,MATCH('PR24 - Wastewater (CWW3)'!C472,Wastewater!$A$4:$A$62,0)), "")</f>
        <v>Phosphorus removal (wastewater)</v>
      </c>
    </row>
    <row r="473" spans="1:14">
      <c r="A473" t="s">
        <v>275</v>
      </c>
      <c r="B473" t="s">
        <v>1213</v>
      </c>
      <c r="C473" t="s">
        <v>1214</v>
      </c>
      <c r="D473" t="s">
        <v>300</v>
      </c>
      <c r="E473" t="s">
        <v>933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8">
        <f t="shared" si="7"/>
        <v>0</v>
      </c>
      <c r="N473" t="str">
        <f>IFERROR(INDEX(Wastewater!$C$4:$C$62,MATCH('PR24 - Wastewater (CWW3)'!C473,Wastewater!$A$4:$A$62,0)), "")</f>
        <v>Phosphorus removal (wastewater)</v>
      </c>
    </row>
    <row r="474" spans="1:14">
      <c r="A474" t="s">
        <v>275</v>
      </c>
      <c r="B474" t="s">
        <v>1215</v>
      </c>
      <c r="C474" t="s">
        <v>1216</v>
      </c>
      <c r="D474" t="s">
        <v>300</v>
      </c>
      <c r="E474" t="s">
        <v>933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8">
        <f t="shared" si="7"/>
        <v>0</v>
      </c>
      <c r="N474" t="str">
        <f>IFERROR(INDEX(Wastewater!$C$4:$C$62,MATCH('PR24 - Wastewater (CWW3)'!C474,Wastewater!$A$4:$A$62,0)), "")</f>
        <v>Conservation drivers (wastewater)</v>
      </c>
    </row>
    <row r="475" spans="1:14">
      <c r="A475" t="s">
        <v>275</v>
      </c>
      <c r="B475" t="s">
        <v>1217</v>
      </c>
      <c r="C475" t="s">
        <v>1218</v>
      </c>
      <c r="D475" t="s">
        <v>300</v>
      </c>
      <c r="E475" t="s">
        <v>933</v>
      </c>
      <c r="F475" s="4">
        <v>0</v>
      </c>
      <c r="G475" s="4">
        <v>2.52</v>
      </c>
      <c r="H475" s="4">
        <v>4.9989999999999997</v>
      </c>
      <c r="I475" s="4">
        <v>26.315999999999999</v>
      </c>
      <c r="J475" s="4">
        <v>4.3759999999999986</v>
      </c>
      <c r="K475" s="4">
        <v>1.234</v>
      </c>
      <c r="L475" s="4">
        <v>1.234</v>
      </c>
      <c r="M475" s="8">
        <f t="shared" si="7"/>
        <v>2.52</v>
      </c>
      <c r="N475" t="str">
        <f>IFERROR(INDEX(Wastewater!$C$4:$C$62,MATCH('PR24 - Wastewater (CWW3)'!C475,Wastewater!$A$4:$A$62,0)), "")</f>
        <v>UV disinfection (or similar) (wastewater)</v>
      </c>
    </row>
    <row r="476" spans="1:14">
      <c r="A476" t="s">
        <v>275</v>
      </c>
      <c r="B476" t="s">
        <v>1219</v>
      </c>
      <c r="C476" t="s">
        <v>1220</v>
      </c>
      <c r="D476" t="s">
        <v>300</v>
      </c>
      <c r="E476" t="s">
        <v>933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8">
        <f t="shared" si="7"/>
        <v>0</v>
      </c>
      <c r="N476" t="str">
        <f>IFERROR(INDEX(Wastewater!$C$4:$C$62,MATCH('PR24 - Wastewater (CWW3)'!C476,Wastewater!$A$4:$A$62,0)), "")</f>
        <v>N/A</v>
      </c>
    </row>
    <row r="477" spans="1:14">
      <c r="A477" t="s">
        <v>275</v>
      </c>
      <c r="B477" t="s">
        <v>1221</v>
      </c>
      <c r="C477" t="s">
        <v>1222</v>
      </c>
      <c r="D477" t="s">
        <v>300</v>
      </c>
      <c r="E477" t="s">
        <v>933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8">
        <f t="shared" si="7"/>
        <v>0</v>
      </c>
      <c r="N477" t="str">
        <f>IFERROR(INDEX(Wastewater!$C$4:$C$62,MATCH('PR24 - Wastewater (CWW3)'!C477,Wastewater!$A$4:$A$62,0)), "")</f>
        <v>N/A</v>
      </c>
    </row>
    <row r="478" spans="1:14">
      <c r="A478" t="s">
        <v>275</v>
      </c>
      <c r="B478" t="s">
        <v>1223</v>
      </c>
      <c r="C478" t="s">
        <v>1224</v>
      </c>
      <c r="D478" t="s">
        <v>300</v>
      </c>
      <c r="E478" t="s">
        <v>933</v>
      </c>
      <c r="F478" s="4">
        <v>2.7E-2</v>
      </c>
      <c r="G478" s="4">
        <v>0.25900000000000001</v>
      </c>
      <c r="H478" s="4">
        <v>0</v>
      </c>
      <c r="I478" s="4">
        <v>0</v>
      </c>
      <c r="J478" s="4">
        <v>0.35599999999999998</v>
      </c>
      <c r="K478" s="4">
        <v>1.246</v>
      </c>
      <c r="L478" s="4">
        <v>0.23400000000000001</v>
      </c>
      <c r="M478" s="8">
        <f t="shared" si="7"/>
        <v>0.25900000000000001</v>
      </c>
      <c r="N478" t="str">
        <f>IFERROR(INDEX(Wastewater!$C$4:$C$62,MATCH('PR24 - Wastewater (CWW3)'!C478,Wastewater!$A$4:$A$62,0)), "")</f>
        <v>N/A</v>
      </c>
    </row>
    <row r="479" spans="1:14">
      <c r="A479" t="s">
        <v>275</v>
      </c>
      <c r="B479" t="s">
        <v>1225</v>
      </c>
      <c r="C479" t="s">
        <v>1226</v>
      </c>
      <c r="D479" t="s">
        <v>300</v>
      </c>
      <c r="E479" t="s">
        <v>933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8">
        <f t="shared" si="7"/>
        <v>0</v>
      </c>
      <c r="N479" t="str">
        <f>IFERROR(INDEX(Wastewater!$C$4:$C$62,MATCH('PR24 - Wastewater (CWW3)'!C479,Wastewater!$A$4:$A$62,0)), "")</f>
        <v>Conservation drivers (wastewater)</v>
      </c>
    </row>
    <row r="480" spans="1:14">
      <c r="A480" t="s">
        <v>275</v>
      </c>
      <c r="B480" t="s">
        <v>1227</v>
      </c>
      <c r="C480" t="s">
        <v>1228</v>
      </c>
      <c r="D480" t="s">
        <v>300</v>
      </c>
      <c r="E480" t="s">
        <v>933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8">
        <f t="shared" si="7"/>
        <v>0</v>
      </c>
      <c r="N480" t="str">
        <f>IFERROR(INDEX(Wastewater!$C$4:$C$62,MATCH('PR24 - Wastewater (CWW3)'!C480,Wastewater!$A$4:$A$62,0)), "")</f>
        <v>Ignore as captured under 'Investigations total'</v>
      </c>
    </row>
    <row r="481" spans="1:14">
      <c r="A481" t="s">
        <v>275</v>
      </c>
      <c r="B481" t="s">
        <v>1229</v>
      </c>
      <c r="C481" t="s">
        <v>1230</v>
      </c>
      <c r="D481" t="s">
        <v>300</v>
      </c>
      <c r="E481" t="s">
        <v>933</v>
      </c>
      <c r="F481" s="4">
        <v>9.0000000000000011E-3</v>
      </c>
      <c r="G481" s="4">
        <v>3.226</v>
      </c>
      <c r="H481" s="4">
        <v>8.7960000000000012</v>
      </c>
      <c r="I481" s="4">
        <v>13.188000000000001</v>
      </c>
      <c r="J481" s="4">
        <v>0</v>
      </c>
      <c r="K481" s="4">
        <v>0</v>
      </c>
      <c r="L481" s="4">
        <v>0</v>
      </c>
      <c r="M481" s="8">
        <f t="shared" si="7"/>
        <v>3.226</v>
      </c>
      <c r="N481" t="str">
        <f>IFERROR(INDEX(Wastewater!$C$4:$C$62,MATCH('PR24 - Wastewater (CWW3)'!C481,Wastewater!$A$4:$A$62,0)), "")</f>
        <v>Ignore as captured under 'Investigations total'</v>
      </c>
    </row>
    <row r="482" spans="1:14">
      <c r="A482" t="s">
        <v>275</v>
      </c>
      <c r="B482" t="s">
        <v>1231</v>
      </c>
      <c r="C482" t="s">
        <v>1232</v>
      </c>
      <c r="D482" t="s">
        <v>300</v>
      </c>
      <c r="E482" t="s">
        <v>933</v>
      </c>
      <c r="F482" s="4">
        <v>0</v>
      </c>
      <c r="G482" s="4">
        <v>0</v>
      </c>
      <c r="H482" s="4">
        <v>3.085</v>
      </c>
      <c r="I482" s="4">
        <v>7.2370000000000001</v>
      </c>
      <c r="J482" s="4">
        <v>4.1900000000000004</v>
      </c>
      <c r="K482" s="4">
        <v>0</v>
      </c>
      <c r="L482" s="4">
        <v>0</v>
      </c>
      <c r="M482" s="8">
        <f t="shared" si="7"/>
        <v>0</v>
      </c>
      <c r="N482" t="str">
        <f>IFERROR(INDEX(Wastewater!$C$4:$C$62,MATCH('PR24 - Wastewater (CWW3)'!C482,Wastewater!$A$4:$A$62,0)), "")</f>
        <v>Ignore as captured under 'Investigations total'</v>
      </c>
    </row>
    <row r="483" spans="1:14">
      <c r="A483" t="s">
        <v>275</v>
      </c>
      <c r="B483" t="s">
        <v>1233</v>
      </c>
      <c r="C483" t="s">
        <v>1234</v>
      </c>
      <c r="D483" t="s">
        <v>300</v>
      </c>
      <c r="E483" t="s">
        <v>933</v>
      </c>
      <c r="F483" s="4">
        <v>9.0000000000000011E-3</v>
      </c>
      <c r="G483" s="4">
        <v>3.226</v>
      </c>
      <c r="H483" s="4">
        <v>11.881</v>
      </c>
      <c r="I483" s="4">
        <v>20.425000000000001</v>
      </c>
      <c r="J483" s="4">
        <v>4.1900000000000004</v>
      </c>
      <c r="K483" s="4">
        <v>0</v>
      </c>
      <c r="L483" s="4">
        <v>0</v>
      </c>
      <c r="M483" s="8">
        <f t="shared" si="7"/>
        <v>3.226</v>
      </c>
      <c r="N483" t="str">
        <f>IFERROR(INDEX(Wastewater!$C$4:$C$62,MATCH('PR24 - Wastewater (CWW3)'!C483,Wastewater!$A$4:$A$62,0)), "")</f>
        <v>Investigations (wastewater)</v>
      </c>
    </row>
    <row r="484" spans="1:14">
      <c r="A484" t="s">
        <v>275</v>
      </c>
      <c r="B484" t="s">
        <v>1235</v>
      </c>
      <c r="C484" t="s">
        <v>1236</v>
      </c>
      <c r="D484" t="s">
        <v>300</v>
      </c>
      <c r="E484" t="s">
        <v>933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8">
        <f t="shared" si="7"/>
        <v>0</v>
      </c>
      <c r="N484">
        <f>IFERROR(INDEX(Wastewater!$C$4:$C$62,MATCH('PR24 - Wastewater (CWW3)'!C484,Wastewater!$A$4:$A$62,0)), "")</f>
        <v>0</v>
      </c>
    </row>
    <row r="485" spans="1:14">
      <c r="A485" t="s">
        <v>275</v>
      </c>
      <c r="B485" t="s">
        <v>1237</v>
      </c>
      <c r="C485" t="s">
        <v>1238</v>
      </c>
      <c r="D485" t="s">
        <v>300</v>
      </c>
      <c r="E485" t="s">
        <v>933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8">
        <f t="shared" si="7"/>
        <v>0</v>
      </c>
      <c r="N485" t="str">
        <f>IFERROR(INDEX(Wastewater!$C$4:$C$62,MATCH('PR24 - Wastewater (CWW3)'!C485,Wastewater!$A$4:$A$62,0)), "")</f>
        <v>Conservation drivers (wastewater)</v>
      </c>
    </row>
    <row r="486" spans="1:14">
      <c r="A486" t="s">
        <v>275</v>
      </c>
      <c r="B486" t="s">
        <v>1239</v>
      </c>
      <c r="C486" t="s">
        <v>1240</v>
      </c>
      <c r="D486" t="s">
        <v>300</v>
      </c>
      <c r="E486" t="s">
        <v>933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8">
        <f t="shared" si="7"/>
        <v>0</v>
      </c>
      <c r="N486" t="str">
        <f>IFERROR(INDEX(Wastewater!$C$4:$C$62,MATCH('PR24 - Wastewater (CWW3)'!C486,Wastewater!$A$4:$A$62,0)), "")</f>
        <v>Conservation drivers (wastewater)</v>
      </c>
    </row>
    <row r="487" spans="1:14">
      <c r="A487" t="s">
        <v>275</v>
      </c>
      <c r="B487" t="s">
        <v>1241</v>
      </c>
      <c r="C487" t="s">
        <v>1242</v>
      </c>
      <c r="D487" t="s">
        <v>300</v>
      </c>
      <c r="E487" t="s">
        <v>933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8">
        <f t="shared" si="7"/>
        <v>0</v>
      </c>
      <c r="N487" t="str">
        <f>IFERROR(INDEX(Wastewater!$C$4:$C$62,MATCH('PR24 - Wastewater (CWW3)'!C487,Wastewater!$A$4:$A$62,0)), "")</f>
        <v>Conservation drivers (wastewater)</v>
      </c>
    </row>
    <row r="488" spans="1:14">
      <c r="A488" t="s">
        <v>275</v>
      </c>
      <c r="B488" t="s">
        <v>1243</v>
      </c>
      <c r="C488" t="s">
        <v>1244</v>
      </c>
      <c r="D488" t="s">
        <v>300</v>
      </c>
      <c r="E488" t="s">
        <v>933</v>
      </c>
      <c r="F488" s="4">
        <v>-11.901</v>
      </c>
      <c r="G488" s="4">
        <v>5.4459999999999997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8">
        <f t="shared" si="7"/>
        <v>5.4459999999999997</v>
      </c>
      <c r="N488" t="str">
        <f>IFERROR(INDEX(Wastewater!$C$4:$C$62,MATCH('PR24 - Wastewater (CWW3)'!C488,Wastewater!$A$4:$A$62,0)), "")</f>
        <v>N/A</v>
      </c>
    </row>
    <row r="489" spans="1:14">
      <c r="A489" t="s">
        <v>275</v>
      </c>
      <c r="B489" t="s">
        <v>1245</v>
      </c>
      <c r="C489" t="s">
        <v>1246</v>
      </c>
      <c r="D489" t="s">
        <v>300</v>
      </c>
      <c r="E489" t="s">
        <v>933</v>
      </c>
      <c r="F489" s="4">
        <v>169.85000000000011</v>
      </c>
      <c r="G489" s="4">
        <v>280.40900000000005</v>
      </c>
      <c r="H489" s="4">
        <v>309.38100000000009</v>
      </c>
      <c r="I489" s="4">
        <v>575.36199999999997</v>
      </c>
      <c r="J489" s="4">
        <v>381.64199999999988</v>
      </c>
      <c r="K489" s="4">
        <v>535.2829999999999</v>
      </c>
      <c r="L489" s="4">
        <v>266.48599999999988</v>
      </c>
      <c r="M489" s="8">
        <f t="shared" si="7"/>
        <v>280.40900000000005</v>
      </c>
      <c r="N489" t="str">
        <f>IFERROR(INDEX(Wastewater!$C$4:$C$62,MATCH('PR24 - Wastewater (CWW3)'!C489,Wastewater!$A$4:$A$62,0)), "")</f>
        <v/>
      </c>
    </row>
    <row r="490" spans="1:14">
      <c r="A490" t="s">
        <v>275</v>
      </c>
      <c r="B490" t="s">
        <v>1247</v>
      </c>
      <c r="C490" t="s">
        <v>1248</v>
      </c>
      <c r="D490" t="s">
        <v>300</v>
      </c>
      <c r="E490" t="s">
        <v>933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8">
        <f t="shared" si="7"/>
        <v>0</v>
      </c>
      <c r="N490" t="str">
        <f>IFERROR(INDEX(Wastewater!$C$4:$C$62,MATCH('PR24 - Wastewater (CWW3)'!C490,Wastewater!$A$4:$A$62,0)), "")</f>
        <v>Sludge enhancement (quality) (wastewater)</v>
      </c>
    </row>
    <row r="491" spans="1:14">
      <c r="A491" t="s">
        <v>275</v>
      </c>
      <c r="B491" t="s">
        <v>1249</v>
      </c>
      <c r="C491" t="s">
        <v>1250</v>
      </c>
      <c r="D491" t="s">
        <v>300</v>
      </c>
      <c r="E491" t="s">
        <v>933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8">
        <f t="shared" si="7"/>
        <v>0</v>
      </c>
      <c r="N491" t="str">
        <f>IFERROR(INDEX(Wastewater!$C$4:$C$62,MATCH('PR24 - Wastewater (CWW3)'!C491,Wastewater!$A$4:$A$62,0)), "")</f>
        <v>Sludge enhancement (quality) (wastewater)</v>
      </c>
    </row>
    <row r="492" spans="1:14">
      <c r="A492" t="s">
        <v>275</v>
      </c>
      <c r="B492" t="s">
        <v>1251</v>
      </c>
      <c r="C492" t="s">
        <v>1252</v>
      </c>
      <c r="D492" t="s">
        <v>300</v>
      </c>
      <c r="E492" t="s">
        <v>933</v>
      </c>
      <c r="F492" s="4">
        <v>0</v>
      </c>
      <c r="G492" s="4">
        <v>0</v>
      </c>
      <c r="H492" s="4">
        <v>6.069</v>
      </c>
      <c r="I492" s="4">
        <v>6.226</v>
      </c>
      <c r="J492" s="4">
        <v>12.714</v>
      </c>
      <c r="K492" s="4">
        <v>12.872</v>
      </c>
      <c r="L492" s="4">
        <v>13.186999999999999</v>
      </c>
      <c r="M492" s="8">
        <f t="shared" si="7"/>
        <v>0</v>
      </c>
      <c r="N492" t="str">
        <f>IFERROR(INDEX(Wastewater!$C$4:$C$62,MATCH('PR24 - Wastewater (CWW3)'!C492,Wastewater!$A$4:$A$62,0)), "")</f>
        <v>Sludge enhancement (quality) (wastewater)</v>
      </c>
    </row>
    <row r="493" spans="1:14">
      <c r="A493" t="s">
        <v>275</v>
      </c>
      <c r="B493" t="s">
        <v>1253</v>
      </c>
      <c r="C493" t="s">
        <v>1254</v>
      </c>
      <c r="D493" t="s">
        <v>300</v>
      </c>
      <c r="E493" t="s">
        <v>933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8">
        <f t="shared" si="7"/>
        <v>0</v>
      </c>
      <c r="N493" t="str">
        <f>IFERROR(INDEX(Wastewater!$C$4:$C$62,MATCH('PR24 - Wastewater (CWW3)'!C493,Wastewater!$A$4:$A$62,0)), "")</f>
        <v>Sludge enhancement (quality) (wastewater)</v>
      </c>
    </row>
    <row r="494" spans="1:14">
      <c r="A494" t="s">
        <v>275</v>
      </c>
      <c r="B494" t="s">
        <v>1255</v>
      </c>
      <c r="C494" t="s">
        <v>1256</v>
      </c>
      <c r="D494" t="s">
        <v>300</v>
      </c>
      <c r="E494" t="s">
        <v>933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8">
        <f t="shared" si="7"/>
        <v>0</v>
      </c>
      <c r="N494" t="str">
        <f>IFERROR(INDEX(Wastewater!$C$4:$C$62,MATCH('PR24 - Wastewater (CWW3)'!C494,Wastewater!$A$4:$A$62,0)), "")</f>
        <v>Sludge enhancement (quality) (wastewater)</v>
      </c>
    </row>
    <row r="495" spans="1:14">
      <c r="A495" t="s">
        <v>275</v>
      </c>
      <c r="B495" t="s">
        <v>1257</v>
      </c>
      <c r="C495" t="s">
        <v>1258</v>
      </c>
      <c r="D495" t="s">
        <v>300</v>
      </c>
      <c r="E495" t="s">
        <v>933</v>
      </c>
      <c r="F495" s="4">
        <v>0</v>
      </c>
      <c r="G495" s="4">
        <v>7.66</v>
      </c>
      <c r="H495" s="4">
        <v>63.255000000000003</v>
      </c>
      <c r="I495" s="4">
        <v>59.515999999999998</v>
      </c>
      <c r="J495" s="4">
        <v>26.76</v>
      </c>
      <c r="K495" s="4">
        <v>6.9640000000000004</v>
      </c>
      <c r="L495" s="4">
        <v>6.9640000000000004</v>
      </c>
      <c r="M495" s="8">
        <f t="shared" si="7"/>
        <v>7.66</v>
      </c>
      <c r="N495" t="str">
        <f>IFERROR(INDEX(Wastewater!$C$4:$C$62,MATCH('PR24 - Wastewater (CWW3)'!C495,Wastewater!$A$4:$A$62,0)), "")</f>
        <v>Sludge enhancement (quality) (wastewater)</v>
      </c>
    </row>
    <row r="496" spans="1:14">
      <c r="A496" t="s">
        <v>275</v>
      </c>
      <c r="B496" t="s">
        <v>1259</v>
      </c>
      <c r="C496" t="s">
        <v>1260</v>
      </c>
      <c r="D496" t="s">
        <v>300</v>
      </c>
      <c r="E496" t="s">
        <v>933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8">
        <f t="shared" si="7"/>
        <v>0</v>
      </c>
      <c r="N496" t="str">
        <f>IFERROR(INDEX(Wastewater!$C$4:$C$62,MATCH('PR24 - Wastewater (CWW3)'!C496,Wastewater!$A$4:$A$62,0)), "")</f>
        <v>Sludge enhancement (quality) (wastewater)</v>
      </c>
    </row>
    <row r="497" spans="1:14">
      <c r="A497" t="s">
        <v>275</v>
      </c>
      <c r="B497" t="s">
        <v>1261</v>
      </c>
      <c r="C497" t="s">
        <v>1262</v>
      </c>
      <c r="D497" t="s">
        <v>300</v>
      </c>
      <c r="E497" t="s">
        <v>933</v>
      </c>
      <c r="F497" s="4">
        <v>0</v>
      </c>
      <c r="G497" s="4">
        <v>7.66</v>
      </c>
      <c r="H497" s="4">
        <v>69.323999999999998</v>
      </c>
      <c r="I497" s="4">
        <v>65.742000000000004</v>
      </c>
      <c r="J497" s="4">
        <v>39.473999999999997</v>
      </c>
      <c r="K497" s="4">
        <v>19.835999999999999</v>
      </c>
      <c r="L497" s="4">
        <v>20.151</v>
      </c>
      <c r="M497" s="8">
        <f t="shared" si="7"/>
        <v>7.66</v>
      </c>
      <c r="N497" t="str">
        <f>IFERROR(INDEX(Wastewater!$C$4:$C$62,MATCH('PR24 - Wastewater (CWW3)'!C497,Wastewater!$A$4:$A$62,0)), "")</f>
        <v/>
      </c>
    </row>
    <row r="498" spans="1:14">
      <c r="A498" t="s">
        <v>275</v>
      </c>
      <c r="B498" t="s">
        <v>1263</v>
      </c>
      <c r="C498" t="s">
        <v>1264</v>
      </c>
      <c r="D498" t="s">
        <v>300</v>
      </c>
      <c r="E498" t="s">
        <v>933</v>
      </c>
      <c r="F498" s="4">
        <v>12.802</v>
      </c>
      <c r="G498" s="4">
        <v>13.407</v>
      </c>
      <c r="H498" s="4">
        <v>27.504000000000001</v>
      </c>
      <c r="I498" s="4">
        <v>97.661999999999992</v>
      </c>
      <c r="J498" s="4">
        <v>95.39500000000001</v>
      </c>
      <c r="K498" s="4">
        <v>73.065000000000012</v>
      </c>
      <c r="L498" s="4">
        <v>54.375999999999998</v>
      </c>
      <c r="M498" s="8">
        <f t="shared" si="7"/>
        <v>13.407</v>
      </c>
      <c r="N498" t="str">
        <f>IFERROR(INDEX(Wastewater!$C$4:$C$62,MATCH('PR24 - Wastewater (CWW3)'!C498,Wastewater!$A$4:$A$62,0)), "")</f>
        <v>Growth at sewage treatment works (excluding sludge treatment) (wastewater)</v>
      </c>
    </row>
    <row r="499" spans="1:14">
      <c r="A499" t="s">
        <v>275</v>
      </c>
      <c r="B499" t="s">
        <v>1265</v>
      </c>
      <c r="C499" t="s">
        <v>1266</v>
      </c>
      <c r="D499" t="s">
        <v>300</v>
      </c>
      <c r="E499" t="s">
        <v>933</v>
      </c>
      <c r="F499" s="4">
        <v>0.48599999999999999</v>
      </c>
      <c r="G499" s="4">
        <v>1.3780000000000001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8">
        <f t="shared" si="7"/>
        <v>1.3780000000000001</v>
      </c>
      <c r="N499" t="str">
        <f>IFERROR(INDEX(Wastewater!$C$4:$C$62,MATCH('PR24 - Wastewater (CWW3)'!C499,Wastewater!$A$4:$A$62,0)), "")</f>
        <v>Reduce flooding risk for properties (wastewater)</v>
      </c>
    </row>
    <row r="500" spans="1:14">
      <c r="A500" t="s">
        <v>275</v>
      </c>
      <c r="B500" t="s">
        <v>1267</v>
      </c>
      <c r="C500" t="s">
        <v>1268</v>
      </c>
      <c r="D500" t="s">
        <v>300</v>
      </c>
      <c r="E500" t="s">
        <v>933</v>
      </c>
      <c r="F500" s="4">
        <v>1.2470000000000001</v>
      </c>
      <c r="G500" s="4">
        <v>0.125</v>
      </c>
      <c r="H500" s="4">
        <v>1.6910000000000001</v>
      </c>
      <c r="I500" s="4">
        <v>0.56399999999999995</v>
      </c>
      <c r="J500" s="4">
        <v>1.127</v>
      </c>
      <c r="K500" s="4">
        <v>1.6910000000000001</v>
      </c>
      <c r="L500" s="4">
        <v>0.56399999999999995</v>
      </c>
      <c r="M500" s="8">
        <f t="shared" si="7"/>
        <v>0.125</v>
      </c>
      <c r="N500" t="str">
        <f>IFERROR(INDEX(Wastewater!$C$4:$C$62,MATCH('PR24 - Wastewater (CWW3)'!C500,Wastewater!$A$4:$A$62,0)), "")</f>
        <v>First time sewerage (wastewater)</v>
      </c>
    </row>
    <row r="501" spans="1:14">
      <c r="A501" t="s">
        <v>275</v>
      </c>
      <c r="B501" t="s">
        <v>1269</v>
      </c>
      <c r="C501" t="s">
        <v>1270</v>
      </c>
      <c r="D501" t="s">
        <v>300</v>
      </c>
      <c r="E501" t="s">
        <v>933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8">
        <f t="shared" si="7"/>
        <v>0</v>
      </c>
      <c r="N501" t="str">
        <f>IFERROR(INDEX(Wastewater!$C$4:$C$62,MATCH('PR24 - Wastewater (CWW3)'!C501,Wastewater!$A$4:$A$62,0)), "")</f>
        <v>Sludge enhancement (growth) (wastewater)</v>
      </c>
    </row>
    <row r="502" spans="1:14">
      <c r="A502" t="s">
        <v>275</v>
      </c>
      <c r="B502" t="s">
        <v>1271</v>
      </c>
      <c r="C502" t="s">
        <v>1272</v>
      </c>
      <c r="D502" t="s">
        <v>300</v>
      </c>
      <c r="E502" t="s">
        <v>933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8">
        <f t="shared" si="7"/>
        <v>0</v>
      </c>
      <c r="N502" t="str">
        <f>IFERROR(INDEX(Wastewater!$C$4:$C$62,MATCH('PR24 - Wastewater (CWW3)'!C502,Wastewater!$A$4:$A$62,0)), "")</f>
        <v>Odour (wastewater)</v>
      </c>
    </row>
    <row r="503" spans="1:14">
      <c r="A503" t="s">
        <v>275</v>
      </c>
      <c r="B503" t="s">
        <v>1273</v>
      </c>
      <c r="C503" t="s">
        <v>1274</v>
      </c>
      <c r="D503" t="s">
        <v>300</v>
      </c>
      <c r="E503" t="s">
        <v>933</v>
      </c>
      <c r="F503" s="4">
        <v>0</v>
      </c>
      <c r="G503" s="4">
        <v>0</v>
      </c>
      <c r="H503" s="4">
        <v>19.373000000000001</v>
      </c>
      <c r="I503" s="4">
        <v>15.17</v>
      </c>
      <c r="J503" s="4">
        <v>11.481</v>
      </c>
      <c r="K503" s="4">
        <v>8.0459999999999994</v>
      </c>
      <c r="L503" s="4">
        <v>7.1189999999999998</v>
      </c>
      <c r="M503" s="8">
        <f t="shared" si="7"/>
        <v>0</v>
      </c>
      <c r="N503" t="str">
        <f>IFERROR(INDEX(Wastewater!$C$4:$C$62,MATCH('PR24 - Wastewater (CWW3)'!C503,Wastewater!$A$4:$A$62,0)), "")</f>
        <v>Enhancing resilience to low probability high consequence events (wastewater)</v>
      </c>
    </row>
    <row r="504" spans="1:14">
      <c r="A504" t="s">
        <v>275</v>
      </c>
      <c r="B504" t="s">
        <v>1275</v>
      </c>
      <c r="C504" t="s">
        <v>1276</v>
      </c>
      <c r="D504" t="s">
        <v>300</v>
      </c>
      <c r="E504" t="s">
        <v>933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8">
        <f t="shared" si="7"/>
        <v>0</v>
      </c>
      <c r="N504" t="str">
        <f>IFERROR(INDEX(Wastewater!$C$4:$C$62,MATCH('PR24 - Wastewater (CWW3)'!C504,Wastewater!$A$4:$A$62,0)), "")</f>
        <v>Security - SEMD (wastewater)</v>
      </c>
    </row>
    <row r="505" spans="1:14">
      <c r="A505" t="s">
        <v>275</v>
      </c>
      <c r="B505" t="s">
        <v>1277</v>
      </c>
      <c r="C505" t="s">
        <v>1278</v>
      </c>
      <c r="D505" t="s">
        <v>300</v>
      </c>
      <c r="E505" t="s">
        <v>933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8">
        <f t="shared" si="7"/>
        <v>0</v>
      </c>
      <c r="N505" t="str">
        <f>IFERROR(INDEX(Wastewater!$C$4:$C$62,MATCH('PR24 - Wastewater (CWW3)'!C505,Wastewater!$A$4:$A$62,0)), "")</f>
        <v>Security - Non-SEMD (wastewater)</v>
      </c>
    </row>
    <row r="506" spans="1:14">
      <c r="A506" t="s">
        <v>275</v>
      </c>
      <c r="B506" t="s">
        <v>1279</v>
      </c>
      <c r="C506" t="s">
        <v>1280</v>
      </c>
      <c r="D506" t="s">
        <v>300</v>
      </c>
      <c r="E506" t="s">
        <v>933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8">
        <f t="shared" si="7"/>
        <v>0</v>
      </c>
      <c r="N506" t="str">
        <f>IFERROR(INDEX(Wastewater!$C$4:$C$62,MATCH('PR24 - Wastewater (CWW3)'!C506,Wastewater!$A$4:$A$62,0)), "")</f>
        <v>N/A</v>
      </c>
    </row>
    <row r="507" spans="1:14">
      <c r="A507" t="s">
        <v>275</v>
      </c>
      <c r="B507" t="s">
        <v>1281</v>
      </c>
      <c r="C507" t="s">
        <v>1282</v>
      </c>
      <c r="D507" t="s">
        <v>300</v>
      </c>
      <c r="E507" t="s">
        <v>933</v>
      </c>
      <c r="F507" s="4">
        <v>14.535</v>
      </c>
      <c r="G507" s="4">
        <v>14.91</v>
      </c>
      <c r="H507" s="4">
        <v>48.567999999999998</v>
      </c>
      <c r="I507" s="4">
        <v>113.396</v>
      </c>
      <c r="J507" s="4">
        <v>108.003</v>
      </c>
      <c r="K507" s="4">
        <v>82.802000000000021</v>
      </c>
      <c r="L507" s="4">
        <v>62.058999999999997</v>
      </c>
      <c r="M507" s="8">
        <f t="shared" si="7"/>
        <v>14.91</v>
      </c>
      <c r="N507" t="str">
        <f>IFERROR(INDEX(Wastewater!$C$4:$C$62,MATCH('PR24 - Wastewater (CWW3)'!C507,Wastewater!$A$4:$A$62,0)), "")</f>
        <v/>
      </c>
    </row>
    <row r="508" spans="1:14">
      <c r="A508" t="s">
        <v>275</v>
      </c>
      <c r="B508" t="s">
        <v>1283</v>
      </c>
      <c r="C508" t="s">
        <v>1284</v>
      </c>
      <c r="D508" t="s">
        <v>300</v>
      </c>
      <c r="E508" t="s">
        <v>933</v>
      </c>
      <c r="F508" s="4">
        <v>0.20799999999999999</v>
      </c>
      <c r="G508" s="4">
        <v>0.19900000000000001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8">
        <f t="shared" si="7"/>
        <v>0.19900000000000001</v>
      </c>
      <c r="N508" t="str">
        <f>IFERROR(INDEX(Wastewater!$C$4:$C$62,MATCH('PR24 - Wastewater (CWW3)'!C508,Wastewater!$A$4:$A$62,0)), "")</f>
        <v/>
      </c>
    </row>
    <row r="509" spans="1:14">
      <c r="A509" t="s">
        <v>275</v>
      </c>
      <c r="B509" t="s">
        <v>1285</v>
      </c>
      <c r="C509" t="s">
        <v>1286</v>
      </c>
      <c r="D509" t="s">
        <v>300</v>
      </c>
      <c r="E509" t="s">
        <v>933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8">
        <f t="shared" si="7"/>
        <v>0</v>
      </c>
      <c r="N509" t="str">
        <f>IFERROR(INDEX(Wastewater!$C$4:$C$62,MATCH('PR24 - Wastewater (CWW3)'!C509,Wastewater!$A$4:$A$62,0)), "")</f>
        <v/>
      </c>
    </row>
    <row r="510" spans="1:14">
      <c r="A510" t="s">
        <v>275</v>
      </c>
      <c r="B510" t="s">
        <v>1287</v>
      </c>
      <c r="C510" t="s">
        <v>1288</v>
      </c>
      <c r="D510" t="s">
        <v>300</v>
      </c>
      <c r="E510" t="s">
        <v>933</v>
      </c>
      <c r="F510" s="4">
        <v>0</v>
      </c>
      <c r="G510" s="4">
        <v>0.42899999999999999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8">
        <f t="shared" si="7"/>
        <v>0.42899999999999999</v>
      </c>
      <c r="N510" t="str">
        <f>IFERROR(INDEX(Wastewater!$C$4:$C$62,MATCH('PR24 - Wastewater (CWW3)'!C510,Wastewater!$A$4:$A$62,0)), "")</f>
        <v/>
      </c>
    </row>
    <row r="511" spans="1:14">
      <c r="A511" t="s">
        <v>275</v>
      </c>
      <c r="B511" t="s">
        <v>1289</v>
      </c>
      <c r="C511" t="s">
        <v>1290</v>
      </c>
      <c r="D511" t="s">
        <v>300</v>
      </c>
      <c r="E511" t="s">
        <v>933</v>
      </c>
      <c r="F511" s="4">
        <v>0.40699999999999997</v>
      </c>
      <c r="G511" s="4">
        <v>0.38400000000000001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8">
        <f t="shared" si="7"/>
        <v>0.38400000000000001</v>
      </c>
      <c r="N511" t="str">
        <f>IFERROR(INDEX(Wastewater!$C$4:$C$62,MATCH('PR24 - Wastewater (CWW3)'!C511,Wastewater!$A$4:$A$62,0)), "")</f>
        <v/>
      </c>
    </row>
    <row r="512" spans="1:14">
      <c r="A512" t="s">
        <v>275</v>
      </c>
      <c r="B512" t="s">
        <v>1291</v>
      </c>
      <c r="C512" t="s">
        <v>1292</v>
      </c>
      <c r="D512" t="s">
        <v>300</v>
      </c>
      <c r="E512" t="s">
        <v>933</v>
      </c>
      <c r="F512" s="4">
        <v>8.1370000000000005</v>
      </c>
      <c r="G512" s="4">
        <v>2.4059999999999997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8">
        <f t="shared" si="7"/>
        <v>2.4059999999999997</v>
      </c>
      <c r="N512" t="str">
        <f>IFERROR(INDEX(Wastewater!$C$4:$C$62,MATCH('PR24 - Wastewater (CWW3)'!C512,Wastewater!$A$4:$A$62,0)), "")</f>
        <v/>
      </c>
    </row>
    <row r="513" spans="1:14">
      <c r="A513" t="s">
        <v>275</v>
      </c>
      <c r="B513" t="s">
        <v>1293</v>
      </c>
      <c r="C513" t="s">
        <v>1294</v>
      </c>
      <c r="D513" t="s">
        <v>300</v>
      </c>
      <c r="E513" t="s">
        <v>933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8">
        <f t="shared" si="7"/>
        <v>0</v>
      </c>
      <c r="N513" t="str">
        <f>IFERROR(INDEX(Wastewater!$C$4:$C$62,MATCH('PR24 - Wastewater (CWW3)'!C513,Wastewater!$A$4:$A$62,0)), "")</f>
        <v/>
      </c>
    </row>
    <row r="514" spans="1:14">
      <c r="A514" t="s">
        <v>275</v>
      </c>
      <c r="B514" t="s">
        <v>1295</v>
      </c>
      <c r="C514" t="s">
        <v>1296</v>
      </c>
      <c r="D514" t="s">
        <v>300</v>
      </c>
      <c r="E514" t="s">
        <v>933</v>
      </c>
      <c r="F514" s="4">
        <v>-5.1999999999999998E-2</v>
      </c>
      <c r="G514" s="4">
        <v>5.4</v>
      </c>
      <c r="H514" s="4">
        <v>38.225000000000001</v>
      </c>
      <c r="I514" s="4">
        <v>43.625</v>
      </c>
      <c r="J514" s="4">
        <v>0</v>
      </c>
      <c r="K514" s="4">
        <v>0</v>
      </c>
      <c r="L514" s="4">
        <v>0</v>
      </c>
      <c r="M514" s="8">
        <f t="shared" si="7"/>
        <v>5.4</v>
      </c>
      <c r="N514" t="str">
        <f>IFERROR(INDEX(Wastewater!$C$4:$C$62,MATCH('PR24 - Wastewater (CWW3)'!C514,Wastewater!$A$4:$A$62,0)), "")</f>
        <v/>
      </c>
    </row>
    <row r="515" spans="1:14">
      <c r="A515" t="s">
        <v>275</v>
      </c>
      <c r="B515" t="s">
        <v>1297</v>
      </c>
      <c r="C515" t="s">
        <v>1298</v>
      </c>
      <c r="D515" t="s">
        <v>300</v>
      </c>
      <c r="E515" t="s">
        <v>933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8">
        <f t="shared" si="7"/>
        <v>0</v>
      </c>
      <c r="N515" t="str">
        <f>IFERROR(INDEX(Wastewater!$C$4:$C$62,MATCH('PR24 - Wastewater (CWW3)'!C515,Wastewater!$A$4:$A$62,0)), "")</f>
        <v/>
      </c>
    </row>
    <row r="516" spans="1:14">
      <c r="A516" t="s">
        <v>275</v>
      </c>
      <c r="B516" t="s">
        <v>1299</v>
      </c>
      <c r="C516" t="s">
        <v>1300</v>
      </c>
      <c r="D516" t="s">
        <v>300</v>
      </c>
      <c r="E516" t="s">
        <v>933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8">
        <f t="shared" si="7"/>
        <v>0</v>
      </c>
      <c r="N516" t="str">
        <f>IFERROR(INDEX(Wastewater!$C$4:$C$62,MATCH('PR24 - Wastewater (CWW3)'!C516,Wastewater!$A$4:$A$62,0)), "")</f>
        <v/>
      </c>
    </row>
    <row r="517" spans="1:14">
      <c r="A517" t="s">
        <v>275</v>
      </c>
      <c r="B517" t="s">
        <v>1301</v>
      </c>
      <c r="C517" t="s">
        <v>1302</v>
      </c>
      <c r="D517" t="s">
        <v>300</v>
      </c>
      <c r="E517" t="s">
        <v>933</v>
      </c>
      <c r="F517" s="4">
        <v>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8">
        <f t="shared" si="7"/>
        <v>0</v>
      </c>
      <c r="N517" t="str">
        <f>IFERROR(INDEX(Wastewater!$C$4:$C$62,MATCH('PR24 - Wastewater (CWW3)'!C517,Wastewater!$A$4:$A$62,0)), "")</f>
        <v/>
      </c>
    </row>
    <row r="518" spans="1:14">
      <c r="A518" t="s">
        <v>275</v>
      </c>
      <c r="B518" t="s">
        <v>1303</v>
      </c>
      <c r="C518" t="s">
        <v>1304</v>
      </c>
      <c r="D518" t="s">
        <v>300</v>
      </c>
      <c r="E518" t="s">
        <v>933</v>
      </c>
      <c r="F518" s="4">
        <v>193.08500000000001</v>
      </c>
      <c r="G518" s="4">
        <v>311.79700000000008</v>
      </c>
      <c r="H518" s="4">
        <v>465.49799999999999</v>
      </c>
      <c r="I518" s="4">
        <v>798.125</v>
      </c>
      <c r="J518" s="4">
        <v>529.11900000000014</v>
      </c>
      <c r="K518" s="4">
        <v>637.92100000000005</v>
      </c>
      <c r="L518" s="4">
        <v>348.69600000000003</v>
      </c>
      <c r="M518" s="8">
        <f t="shared" si="7"/>
        <v>311.79700000000008</v>
      </c>
      <c r="N518" t="str">
        <f>IFERROR(INDEX(Wastewater!$C$4:$C$62,MATCH('PR24 - Wastewater (CWW3)'!C518,Wastewater!$A$4:$A$62,0)), "")</f>
        <v/>
      </c>
    </row>
    <row r="519" spans="1:14">
      <c r="A519" t="s">
        <v>276</v>
      </c>
      <c r="B519" t="s">
        <v>1159</v>
      </c>
      <c r="C519" t="s">
        <v>1160</v>
      </c>
      <c r="D519" t="s">
        <v>300</v>
      </c>
      <c r="E519" t="s">
        <v>933</v>
      </c>
      <c r="F519" s="4">
        <v>0.44700000000000001</v>
      </c>
      <c r="G519" s="4">
        <v>0.97599999999999998</v>
      </c>
      <c r="H519" s="4">
        <v>1.825</v>
      </c>
      <c r="I519" s="4">
        <v>0</v>
      </c>
      <c r="J519" s="4">
        <v>0</v>
      </c>
      <c r="K519" s="4">
        <v>0</v>
      </c>
      <c r="L519" s="4">
        <v>0</v>
      </c>
      <c r="M519" s="8">
        <f t="shared" si="7"/>
        <v>0.97599999999999998</v>
      </c>
      <c r="N519" t="str">
        <f>IFERROR(INDEX(Wastewater!$C$4:$C$62,MATCH('PR24 - Wastewater (CWW3)'!C519,Wastewater!$A$4:$A$62,0)), "")</f>
        <v>Event Duration Monitoring at intermittent discharges (wastewater)</v>
      </c>
    </row>
    <row r="520" spans="1:14">
      <c r="A520" t="s">
        <v>276</v>
      </c>
      <c r="B520" t="s">
        <v>1161</v>
      </c>
      <c r="C520" t="s">
        <v>1162</v>
      </c>
      <c r="D520" t="s">
        <v>300</v>
      </c>
      <c r="E520" t="s">
        <v>933</v>
      </c>
      <c r="F520" s="4">
        <v>3.2610000000000001</v>
      </c>
      <c r="G520" s="4">
        <v>8.5559999999999992</v>
      </c>
      <c r="H520" s="4">
        <v>14.236000000000001</v>
      </c>
      <c r="I520" s="4">
        <v>26.556999999999999</v>
      </c>
      <c r="J520" s="4">
        <v>0</v>
      </c>
      <c r="K520" s="4">
        <v>0</v>
      </c>
      <c r="L520" s="4">
        <v>0.89200000000000002</v>
      </c>
      <c r="M520" s="8">
        <f t="shared" si="7"/>
        <v>8.5559999999999992</v>
      </c>
      <c r="N520" t="str">
        <f>IFERROR(INDEX(Wastewater!$C$4:$C$62,MATCH('PR24 - Wastewater (CWW3)'!C520,Wastewater!$A$4:$A$62,0)), "")</f>
        <v>Flow monitoring at sewage treatment works (wastewater)</v>
      </c>
    </row>
    <row r="521" spans="1:14">
      <c r="A521" t="s">
        <v>276</v>
      </c>
      <c r="B521" t="s">
        <v>1163</v>
      </c>
      <c r="C521" t="s">
        <v>1164</v>
      </c>
      <c r="D521" t="s">
        <v>300</v>
      </c>
      <c r="E521" t="s">
        <v>933</v>
      </c>
      <c r="F521" s="4">
        <v>0</v>
      </c>
      <c r="G521" s="4">
        <v>0</v>
      </c>
      <c r="H521" s="4">
        <v>16.802</v>
      </c>
      <c r="I521" s="4">
        <v>18.088999999999999</v>
      </c>
      <c r="J521" s="4">
        <v>6.0679999999999996</v>
      </c>
      <c r="K521" s="4">
        <v>5.77</v>
      </c>
      <c r="L521" s="4">
        <v>6.2569999999999997</v>
      </c>
      <c r="M521" s="8">
        <f t="shared" ref="M521:M584" si="8">SUM(G521)</f>
        <v>0</v>
      </c>
      <c r="N521" t="str">
        <f>IFERROR(INDEX(Wastewater!$C$4:$C$62,MATCH('PR24 - Wastewater (CWW3)'!C521,Wastewater!$A$4:$A$62,0)), "")</f>
        <v>N/A</v>
      </c>
    </row>
    <row r="522" spans="1:14">
      <c r="A522" t="s">
        <v>276</v>
      </c>
      <c r="B522" t="s">
        <v>1165</v>
      </c>
      <c r="C522" t="s">
        <v>1166</v>
      </c>
      <c r="D522" t="s">
        <v>300</v>
      </c>
      <c r="E522" t="s">
        <v>933</v>
      </c>
      <c r="F522" s="4">
        <v>0</v>
      </c>
      <c r="G522" s="4">
        <v>0</v>
      </c>
      <c r="H522" s="4">
        <v>4.6950000000000003</v>
      </c>
      <c r="I522" s="4">
        <v>4.7160000000000002</v>
      </c>
      <c r="J522" s="4">
        <v>1.1839999999999999</v>
      </c>
      <c r="K522" s="4">
        <v>0.59499999999999997</v>
      </c>
      <c r="L522" s="4">
        <v>0.59799999999999998</v>
      </c>
      <c r="M522" s="8">
        <f t="shared" si="8"/>
        <v>0</v>
      </c>
      <c r="N522" t="str">
        <f>IFERROR(INDEX(Wastewater!$C$4:$C$62,MATCH('PR24 - Wastewater (CWW3)'!C522,Wastewater!$A$4:$A$62,0)), "")</f>
        <v>N/A</v>
      </c>
    </row>
    <row r="523" spans="1:14">
      <c r="A523" t="s">
        <v>276</v>
      </c>
      <c r="B523" t="s">
        <v>1167</v>
      </c>
      <c r="C523" t="s">
        <v>1168</v>
      </c>
      <c r="D523" t="s">
        <v>300</v>
      </c>
      <c r="E523" t="s">
        <v>933</v>
      </c>
      <c r="F523" s="4">
        <v>37.137999999999998</v>
      </c>
      <c r="G523" s="4">
        <v>33.177</v>
      </c>
      <c r="H523" s="4">
        <v>6.1520000000000001</v>
      </c>
      <c r="I523" s="4">
        <v>4.3310000000000004</v>
      </c>
      <c r="J523" s="4">
        <v>20.901</v>
      </c>
      <c r="K523" s="4">
        <v>45.383000000000003</v>
      </c>
      <c r="L523" s="4">
        <v>82.51</v>
      </c>
      <c r="M523" s="8">
        <f t="shared" si="8"/>
        <v>33.177</v>
      </c>
      <c r="N523" t="str">
        <f>IFERROR(INDEX(Wastewater!$C$4:$C$62,MATCH('PR24 - Wastewater (CWW3)'!C523,Wastewater!$A$4:$A$62,0)), "")</f>
        <v>Schemes to increase flow to full treatment (wastewater)</v>
      </c>
    </row>
    <row r="524" spans="1:14">
      <c r="A524" t="s">
        <v>276</v>
      </c>
      <c r="B524" t="s">
        <v>1169</v>
      </c>
      <c r="C524" t="s">
        <v>1170</v>
      </c>
      <c r="D524" t="s">
        <v>300</v>
      </c>
      <c r="E524" t="s">
        <v>933</v>
      </c>
      <c r="F524" s="4">
        <v>27.434999999999999</v>
      </c>
      <c r="G524" s="4">
        <v>41.379000000000005</v>
      </c>
      <c r="H524" s="4">
        <v>1.84</v>
      </c>
      <c r="I524" s="4">
        <v>1.397</v>
      </c>
      <c r="J524" s="4">
        <v>13.773999999999999</v>
      </c>
      <c r="K524" s="4">
        <v>31.741</v>
      </c>
      <c r="L524" s="4">
        <v>69.298000000000002</v>
      </c>
      <c r="M524" s="8">
        <f t="shared" si="8"/>
        <v>41.379000000000005</v>
      </c>
      <c r="N524" t="str">
        <f>IFERROR(INDEX(Wastewater!$C$4:$C$62,MATCH('PR24 - Wastewater (CWW3)'!C524,Wastewater!$A$4:$A$62,0)), "")</f>
        <v>Schemes to increase storm tank capacity (wastewater)</v>
      </c>
    </row>
    <row r="525" spans="1:14">
      <c r="A525" t="s">
        <v>276</v>
      </c>
      <c r="B525" t="s">
        <v>1171</v>
      </c>
      <c r="C525" t="s">
        <v>1172</v>
      </c>
      <c r="D525" t="s">
        <v>300</v>
      </c>
      <c r="E525" t="s">
        <v>933</v>
      </c>
      <c r="F525" s="4">
        <v>0</v>
      </c>
      <c r="G525" s="4">
        <v>0</v>
      </c>
      <c r="H525" s="4">
        <v>1.7669999999999999</v>
      </c>
      <c r="I525" s="4">
        <v>1.728</v>
      </c>
      <c r="J525" s="4">
        <v>9.9160000000000004</v>
      </c>
      <c r="K525" s="4">
        <v>22.486999999999998</v>
      </c>
      <c r="L525" s="4">
        <v>46.883000000000003</v>
      </c>
      <c r="M525" s="8">
        <f t="shared" si="8"/>
        <v>0</v>
      </c>
      <c r="N525" t="str">
        <f>IFERROR(INDEX(Wastewater!$C$4:$C$62,MATCH('PR24 - Wastewater (CWW3)'!C525,Wastewater!$A$4:$A$62,0)), "")</f>
        <v>Schemes to increase storm tank capacity (wastewater)</v>
      </c>
    </row>
    <row r="526" spans="1:14">
      <c r="A526" t="s">
        <v>276</v>
      </c>
      <c r="B526" t="s">
        <v>1173</v>
      </c>
      <c r="C526" t="s">
        <v>1174</v>
      </c>
      <c r="D526" t="s">
        <v>300</v>
      </c>
      <c r="E526" t="s">
        <v>933</v>
      </c>
      <c r="F526" s="4">
        <v>0</v>
      </c>
      <c r="G526" s="4">
        <v>0</v>
      </c>
      <c r="H526" s="4">
        <v>2.4340000000000002</v>
      </c>
      <c r="I526" s="4">
        <v>2.4169999999999998</v>
      </c>
      <c r="J526" s="4">
        <v>16.637</v>
      </c>
      <c r="K526" s="4">
        <v>36.933999999999997</v>
      </c>
      <c r="L526" s="4">
        <v>70.111999999999995</v>
      </c>
      <c r="M526" s="8">
        <f t="shared" si="8"/>
        <v>0</v>
      </c>
      <c r="N526" t="str">
        <f>IFERROR(INDEX(Wastewater!$C$4:$C$62,MATCH('PR24 - Wastewater (CWW3)'!C526,Wastewater!$A$4:$A$62,0)), "")</f>
        <v>Storage schemes to reduce spill frequency at CSOs, storm tanks, etc (wastewater)</v>
      </c>
    </row>
    <row r="527" spans="1:14">
      <c r="A527" t="s">
        <v>276</v>
      </c>
      <c r="B527" t="s">
        <v>1175</v>
      </c>
      <c r="C527" t="s">
        <v>1176</v>
      </c>
      <c r="D527" t="s">
        <v>300</v>
      </c>
      <c r="E527" t="s">
        <v>933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8">
        <f t="shared" si="8"/>
        <v>0</v>
      </c>
      <c r="N527" t="str">
        <f>IFERROR(INDEX(Wastewater!$C$4:$C$62,MATCH('PR24 - Wastewater (CWW3)'!C527,Wastewater!$A$4:$A$62,0)), "")</f>
        <v>Storage schemes to reduce spill frequency at CSOs, storm tanks, etc (wastewater)</v>
      </c>
    </row>
    <row r="528" spans="1:14">
      <c r="A528" t="s">
        <v>276</v>
      </c>
      <c r="B528" t="s">
        <v>1177</v>
      </c>
      <c r="C528" t="s">
        <v>1178</v>
      </c>
      <c r="D528" t="s">
        <v>300</v>
      </c>
      <c r="E528" t="s">
        <v>933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8">
        <f t="shared" si="8"/>
        <v>0</v>
      </c>
      <c r="N528" t="str">
        <f>IFERROR(INDEX(Wastewater!$C$4:$C$62,MATCH('PR24 - Wastewater (CWW3)'!C528,Wastewater!$A$4:$A$62,0)), "")</f>
        <v>Storage schemes to reduce spill frequency at CSOs, storm tanks, etc (wastewater)</v>
      </c>
    </row>
    <row r="529" spans="1:14">
      <c r="A529" t="s">
        <v>276</v>
      </c>
      <c r="B529" t="s">
        <v>1179</v>
      </c>
      <c r="C529" t="s">
        <v>1180</v>
      </c>
      <c r="D529" t="s">
        <v>300</v>
      </c>
      <c r="E529" t="s">
        <v>933</v>
      </c>
      <c r="F529" s="4">
        <v>0</v>
      </c>
      <c r="G529" s="4">
        <v>0</v>
      </c>
      <c r="H529" s="4">
        <v>0.66700000000000004</v>
      </c>
      <c r="I529" s="4">
        <v>2.97</v>
      </c>
      <c r="J529" s="4">
        <v>5.0979999999999999</v>
      </c>
      <c r="K529" s="4">
        <v>7.0140000000000002</v>
      </c>
      <c r="L529" s="4">
        <v>11.388</v>
      </c>
      <c r="M529" s="8">
        <f t="shared" si="8"/>
        <v>0</v>
      </c>
      <c r="N529" t="str">
        <f>IFERROR(INDEX(Wastewater!$C$4:$C$62,MATCH('PR24 - Wastewater (CWW3)'!C529,Wastewater!$A$4:$A$62,0)), "")</f>
        <v>Storage schemes to reduce spill frequency at CSOs, storm tanks, etc (wastewater)</v>
      </c>
    </row>
    <row r="530" spans="1:14">
      <c r="A530" t="s">
        <v>276</v>
      </c>
      <c r="B530" t="s">
        <v>1181</v>
      </c>
      <c r="C530" t="s">
        <v>1182</v>
      </c>
      <c r="D530" t="s">
        <v>300</v>
      </c>
      <c r="E530" t="s">
        <v>933</v>
      </c>
      <c r="F530" s="4">
        <v>0</v>
      </c>
      <c r="G530" s="4">
        <v>0</v>
      </c>
      <c r="H530" s="4">
        <v>3.3759999999999999</v>
      </c>
      <c r="I530" s="4">
        <v>2.657</v>
      </c>
      <c r="J530" s="4">
        <v>10.67</v>
      </c>
      <c r="K530" s="4">
        <v>23.797000000000001</v>
      </c>
      <c r="L530" s="4">
        <v>41.780999999999999</v>
      </c>
      <c r="M530" s="8">
        <f t="shared" si="8"/>
        <v>0</v>
      </c>
      <c r="N530" t="str">
        <f>IFERROR(INDEX(Wastewater!$C$4:$C$62,MATCH('PR24 - Wastewater (CWW3)'!C530,Wastewater!$A$4:$A$62,0)), "")</f>
        <v>Storage schemes to reduce spill frequency at CSOs, storm tanks, etc (wastewater)</v>
      </c>
    </row>
    <row r="531" spans="1:14">
      <c r="A531" t="s">
        <v>276</v>
      </c>
      <c r="B531" t="s">
        <v>1183</v>
      </c>
      <c r="C531" t="s">
        <v>1184</v>
      </c>
      <c r="D531" t="s">
        <v>300</v>
      </c>
      <c r="E531" t="s">
        <v>933</v>
      </c>
      <c r="F531" s="4">
        <v>0</v>
      </c>
      <c r="G531" s="4">
        <v>0</v>
      </c>
      <c r="H531" s="4">
        <v>2.8929999999999998</v>
      </c>
      <c r="I531" s="4">
        <v>2.27</v>
      </c>
      <c r="J531" s="4">
        <v>9.2189999999999994</v>
      </c>
      <c r="K531" s="4">
        <v>20.635999999999999</v>
      </c>
      <c r="L531" s="4">
        <v>36.405000000000001</v>
      </c>
      <c r="M531" s="8">
        <f t="shared" si="8"/>
        <v>0</v>
      </c>
      <c r="N531" t="str">
        <f>IFERROR(INDEX(Wastewater!$C$4:$C$62,MATCH('PR24 - Wastewater (CWW3)'!C531,Wastewater!$A$4:$A$62,0)), "")</f>
        <v>Storage schemes to reduce spill frequency at CSOs, storm tanks, etc (wastewater)</v>
      </c>
    </row>
    <row r="532" spans="1:14">
      <c r="A532" t="s">
        <v>276</v>
      </c>
      <c r="B532" t="s">
        <v>1185</v>
      </c>
      <c r="C532" t="s">
        <v>1186</v>
      </c>
      <c r="D532" t="s">
        <v>300</v>
      </c>
      <c r="E532" t="s">
        <v>933</v>
      </c>
      <c r="F532" s="4">
        <v>0</v>
      </c>
      <c r="G532" s="4">
        <v>0</v>
      </c>
      <c r="H532" s="4">
        <v>5.0199999999999996</v>
      </c>
      <c r="I532" s="4">
        <v>5.1970000000000001</v>
      </c>
      <c r="J532" s="4">
        <v>16.207999999999998</v>
      </c>
      <c r="K532" s="4">
        <v>29.172000000000001</v>
      </c>
      <c r="L532" s="4">
        <v>49.529000000000003</v>
      </c>
      <c r="M532" s="8">
        <f t="shared" si="8"/>
        <v>0</v>
      </c>
      <c r="N532" t="str">
        <f>IFERROR(INDEX(Wastewater!$C$4:$C$62,MATCH('PR24 - Wastewater (CWW3)'!C532,Wastewater!$A$4:$A$62,0)), "")</f>
        <v>Storage schemes to reduce spill frequency at CSOs, storm tanks, etc (wastewater)</v>
      </c>
    </row>
    <row r="533" spans="1:14">
      <c r="A533" t="s">
        <v>276</v>
      </c>
      <c r="B533" t="s">
        <v>1187</v>
      </c>
      <c r="C533" t="s">
        <v>1188</v>
      </c>
      <c r="D533" t="s">
        <v>300</v>
      </c>
      <c r="E533" t="s">
        <v>933</v>
      </c>
      <c r="F533" s="4">
        <v>0</v>
      </c>
      <c r="G533" s="4">
        <v>0</v>
      </c>
      <c r="H533" s="4">
        <v>0</v>
      </c>
      <c r="I533" s="4">
        <v>0</v>
      </c>
      <c r="J533" s="4">
        <v>0</v>
      </c>
      <c r="K533" s="4">
        <v>0</v>
      </c>
      <c r="L533" s="4">
        <v>0</v>
      </c>
      <c r="M533" s="8">
        <f t="shared" si="8"/>
        <v>0</v>
      </c>
      <c r="N533" t="str">
        <f>IFERROR(INDEX(Wastewater!$C$4:$C$62,MATCH('PR24 - Wastewater (CWW3)'!C533,Wastewater!$A$4:$A$62,0)), "")</f>
        <v>Storage schemes to reduce spill frequency at CSOs, storm tanks, etc (wastewater)</v>
      </c>
    </row>
    <row r="534" spans="1:14">
      <c r="A534" t="s">
        <v>276</v>
      </c>
      <c r="B534" t="s">
        <v>1189</v>
      </c>
      <c r="C534" t="s">
        <v>1190</v>
      </c>
      <c r="D534" t="s">
        <v>300</v>
      </c>
      <c r="E534" t="s">
        <v>933</v>
      </c>
      <c r="F534" s="4">
        <v>0</v>
      </c>
      <c r="G534" s="4">
        <v>0</v>
      </c>
      <c r="H534" s="4">
        <v>0.81</v>
      </c>
      <c r="I534" s="4">
        <v>0.77900000000000003</v>
      </c>
      <c r="J534" s="4">
        <v>4.37</v>
      </c>
      <c r="K534" s="4">
        <v>9.84</v>
      </c>
      <c r="L534" s="4">
        <v>19.004000000000001</v>
      </c>
      <c r="M534" s="8">
        <f t="shared" si="8"/>
        <v>0</v>
      </c>
      <c r="N534" t="str">
        <f>IFERROR(INDEX(Wastewater!$C$4:$C$62,MATCH('PR24 - Wastewater (CWW3)'!C534,Wastewater!$A$4:$A$62,0)), "")</f>
        <v>Storage schemes to reduce spill frequency at CSOs, storm tanks, etc (wastewater)</v>
      </c>
    </row>
    <row r="535" spans="1:14">
      <c r="A535" t="s">
        <v>276</v>
      </c>
      <c r="B535" t="s">
        <v>1191</v>
      </c>
      <c r="C535" t="s">
        <v>1192</v>
      </c>
      <c r="D535" t="s">
        <v>300</v>
      </c>
      <c r="E535" t="s">
        <v>933</v>
      </c>
      <c r="F535" s="4">
        <v>0</v>
      </c>
      <c r="G535" s="4">
        <v>0.99099999999999999</v>
      </c>
      <c r="H535" s="4">
        <v>0.46700000000000003</v>
      </c>
      <c r="I535" s="4">
        <v>0.314</v>
      </c>
      <c r="J535" s="4">
        <v>22.326000000000001</v>
      </c>
      <c r="K535" s="4">
        <v>55.591999999999999</v>
      </c>
      <c r="L535" s="4">
        <v>139.352</v>
      </c>
      <c r="M535" s="8">
        <f t="shared" si="8"/>
        <v>0.99099999999999999</v>
      </c>
      <c r="N535" t="str">
        <f>IFERROR(INDEX(Wastewater!$C$4:$C$62,MATCH('PR24 - Wastewater (CWW3)'!C535,Wastewater!$A$4:$A$62,0)), "")</f>
        <v>Chemical removals schemes (wastewater)</v>
      </c>
    </row>
    <row r="536" spans="1:14">
      <c r="A536" t="s">
        <v>276</v>
      </c>
      <c r="B536" t="s">
        <v>1193</v>
      </c>
      <c r="C536" t="s">
        <v>1194</v>
      </c>
      <c r="D536" t="s">
        <v>300</v>
      </c>
      <c r="E536" t="s">
        <v>933</v>
      </c>
      <c r="F536" s="4">
        <v>1.452</v>
      </c>
      <c r="G536" s="4">
        <v>0</v>
      </c>
      <c r="H536" s="4">
        <v>1.752</v>
      </c>
      <c r="I536" s="4">
        <v>2.6120000000000001</v>
      </c>
      <c r="J536" s="4">
        <v>2.7869999999999999</v>
      </c>
      <c r="K536" s="4">
        <v>8.5000000000000006E-2</v>
      </c>
      <c r="L536" s="4">
        <v>8.5999999999999993E-2</v>
      </c>
      <c r="M536" s="8">
        <f t="shared" si="8"/>
        <v>0</v>
      </c>
      <c r="N536" t="str">
        <f>IFERROR(INDEX(Wastewater!$C$4:$C$62,MATCH('PR24 - Wastewater (CWW3)'!C536,Wastewater!$A$4:$A$62,0)), "")</f>
        <v>Chemicals monitoring/ investigations/ options appraisals (wastewater)</v>
      </c>
    </row>
    <row r="537" spans="1:14">
      <c r="A537" t="s">
        <v>276</v>
      </c>
      <c r="B537" t="s">
        <v>1195</v>
      </c>
      <c r="C537" t="s">
        <v>1196</v>
      </c>
      <c r="D537" t="s">
        <v>300</v>
      </c>
      <c r="E537" t="s">
        <v>933</v>
      </c>
      <c r="F537" s="4">
        <v>0</v>
      </c>
      <c r="G537" s="4">
        <v>4.0000000000000001E-3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8">
        <f t="shared" si="8"/>
        <v>4.0000000000000001E-3</v>
      </c>
      <c r="N537" t="str">
        <f>IFERROR(INDEX(Wastewater!$C$4:$C$62,MATCH('PR24 - Wastewater (CWW3)'!C537,Wastewater!$A$4:$A$62,0)), "")</f>
        <v>Nitrogen removal (wastewater)</v>
      </c>
    </row>
    <row r="538" spans="1:14">
      <c r="A538" t="s">
        <v>276</v>
      </c>
      <c r="B538" t="s">
        <v>1197</v>
      </c>
      <c r="C538" t="s">
        <v>1198</v>
      </c>
      <c r="D538" t="s">
        <v>300</v>
      </c>
      <c r="E538" t="s">
        <v>933</v>
      </c>
      <c r="F538" s="4">
        <v>-3.5999999999999997E-2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0</v>
      </c>
      <c r="M538" s="8">
        <f t="shared" si="8"/>
        <v>0</v>
      </c>
      <c r="N538" t="str">
        <f>IFERROR(INDEX(Wastewater!$C$4:$C$62,MATCH('PR24 - Wastewater (CWW3)'!C538,Wastewater!$A$4:$A$62,0)), "")</f>
        <v>Nitrogen removal (wastewater)</v>
      </c>
    </row>
    <row r="539" spans="1:14">
      <c r="A539" t="s">
        <v>276</v>
      </c>
      <c r="B539" t="s">
        <v>1199</v>
      </c>
      <c r="C539" t="s">
        <v>1200</v>
      </c>
      <c r="D539" t="s">
        <v>300</v>
      </c>
      <c r="E539" t="s">
        <v>933</v>
      </c>
      <c r="F539" s="4">
        <v>0</v>
      </c>
      <c r="G539" s="4">
        <v>0</v>
      </c>
      <c r="H539" s="4">
        <v>0</v>
      </c>
      <c r="I539" s="4">
        <v>0</v>
      </c>
      <c r="J539" s="4">
        <v>17.071000000000002</v>
      </c>
      <c r="K539" s="4">
        <v>0.45800000000000002</v>
      </c>
      <c r="L539" s="4">
        <v>0.45900000000000002</v>
      </c>
      <c r="M539" s="8">
        <f t="shared" si="8"/>
        <v>0</v>
      </c>
      <c r="N539" t="str">
        <f>IFERROR(INDEX(Wastewater!$C$4:$C$62,MATCH('PR24 - Wastewater (CWW3)'!C539,Wastewater!$A$4:$A$62,0)), "")</f>
        <v>Nitrogen removal (wastewater)</v>
      </c>
    </row>
    <row r="540" spans="1:14">
      <c r="A540" t="s">
        <v>276</v>
      </c>
      <c r="B540" t="s">
        <v>1201</v>
      </c>
      <c r="C540" t="s">
        <v>1202</v>
      </c>
      <c r="D540" t="s">
        <v>300</v>
      </c>
      <c r="E540" t="s">
        <v>933</v>
      </c>
      <c r="F540" s="4">
        <v>66.320999999999998</v>
      </c>
      <c r="G540" s="4">
        <v>114.697</v>
      </c>
      <c r="H540" s="4">
        <v>25.614000000000001</v>
      </c>
      <c r="I540" s="4">
        <v>42.383000000000003</v>
      </c>
      <c r="J540" s="4">
        <v>173.63300000000001</v>
      </c>
      <c r="K540" s="4">
        <v>390.68700000000001</v>
      </c>
      <c r="L540" s="4">
        <v>564.14300000000003</v>
      </c>
      <c r="M540" s="8">
        <f t="shared" si="8"/>
        <v>114.697</v>
      </c>
      <c r="N540" t="str">
        <f>IFERROR(INDEX(Wastewater!$C$4:$C$62,MATCH('PR24 - Wastewater (CWW3)'!C540,Wastewater!$A$4:$A$62,0)), "")</f>
        <v>Phosphorus removal (wastewater)</v>
      </c>
    </row>
    <row r="541" spans="1:14">
      <c r="A541" t="s">
        <v>276</v>
      </c>
      <c r="B541" t="s">
        <v>1203</v>
      </c>
      <c r="C541" t="s">
        <v>1204</v>
      </c>
      <c r="D541" t="s">
        <v>300</v>
      </c>
      <c r="E541" t="s">
        <v>933</v>
      </c>
      <c r="F541" s="4">
        <v>0</v>
      </c>
      <c r="G541" s="4">
        <v>0</v>
      </c>
      <c r="H541" s="4">
        <v>7.2560000000000002</v>
      </c>
      <c r="I541" s="4">
        <v>5.6959999999999997</v>
      </c>
      <c r="J541" s="4">
        <v>39.298000000000002</v>
      </c>
      <c r="K541" s="4">
        <v>73.796000000000006</v>
      </c>
      <c r="L541" s="4">
        <v>194.03299999999999</v>
      </c>
      <c r="M541" s="8">
        <f t="shared" si="8"/>
        <v>0</v>
      </c>
      <c r="N541" t="str">
        <f>IFERROR(INDEX(Wastewater!$C$4:$C$62,MATCH('PR24 - Wastewater (CWW3)'!C541,Wastewater!$A$4:$A$62,0)), "")</f>
        <v>Phosphorus removal (wastewater)</v>
      </c>
    </row>
    <row r="542" spans="1:14">
      <c r="A542" t="s">
        <v>276</v>
      </c>
      <c r="B542" t="s">
        <v>1205</v>
      </c>
      <c r="C542" t="s">
        <v>1206</v>
      </c>
      <c r="D542" t="s">
        <v>300</v>
      </c>
      <c r="E542" t="s">
        <v>933</v>
      </c>
      <c r="F542" s="4">
        <v>0</v>
      </c>
      <c r="G542" s="4">
        <v>0</v>
      </c>
      <c r="H542" s="4">
        <v>0.11600000000000001</v>
      </c>
      <c r="I542" s="4">
        <v>0.372</v>
      </c>
      <c r="J542" s="4">
        <v>0.75900000000000001</v>
      </c>
      <c r="K542" s="4">
        <v>1.093</v>
      </c>
      <c r="L542" s="4">
        <v>4.9000000000000002E-2</v>
      </c>
      <c r="M542" s="8">
        <f t="shared" si="8"/>
        <v>0</v>
      </c>
      <c r="N542" t="str">
        <f>IFERROR(INDEX(Wastewater!$C$4:$C$62,MATCH('PR24 - Wastewater (CWW3)'!C542,Wastewater!$A$4:$A$62,0)), "")</f>
        <v>Phosphorus removal (wastewater)</v>
      </c>
    </row>
    <row r="543" spans="1:14">
      <c r="A543" t="s">
        <v>276</v>
      </c>
      <c r="B543" t="s">
        <v>1207</v>
      </c>
      <c r="C543" t="s">
        <v>1208</v>
      </c>
      <c r="D543" t="s">
        <v>300</v>
      </c>
      <c r="E543" t="s">
        <v>933</v>
      </c>
      <c r="F543" s="4">
        <v>9.8070000000000004</v>
      </c>
      <c r="G543" s="4">
        <v>3.5230000000000001</v>
      </c>
      <c r="H543" s="4">
        <v>43.177999999999997</v>
      </c>
      <c r="I543" s="4">
        <v>41.226999999999997</v>
      </c>
      <c r="J543" s="4">
        <v>0.86</v>
      </c>
      <c r="K543" s="4">
        <v>0.96199999999999997</v>
      </c>
      <c r="L543" s="4">
        <v>8.57</v>
      </c>
      <c r="M543" s="8">
        <f t="shared" si="8"/>
        <v>3.5230000000000001</v>
      </c>
      <c r="N543" t="str">
        <f>IFERROR(INDEX(Wastewater!$C$4:$C$62,MATCH('PR24 - Wastewater (CWW3)'!C543,Wastewater!$A$4:$A$62,0)), "")</f>
        <v>Reduction of sanitary parameters (wastewater)</v>
      </c>
    </row>
    <row r="544" spans="1:14">
      <c r="A544" t="s">
        <v>276</v>
      </c>
      <c r="B544" t="s">
        <v>1209</v>
      </c>
      <c r="C544" t="s">
        <v>1210</v>
      </c>
      <c r="D544" t="s">
        <v>300</v>
      </c>
      <c r="E544" t="s">
        <v>933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8">
        <f t="shared" si="8"/>
        <v>0</v>
      </c>
      <c r="N544" t="str">
        <f>IFERROR(INDEX(Wastewater!$C$4:$C$62,MATCH('PR24 - Wastewater (CWW3)'!C544,Wastewater!$A$4:$A$62,0)), "")</f>
        <v>Chemical removals schemes (wastewater)</v>
      </c>
    </row>
    <row r="545" spans="1:14">
      <c r="A545" t="s">
        <v>276</v>
      </c>
      <c r="B545" t="s">
        <v>1211</v>
      </c>
      <c r="C545" t="s">
        <v>1212</v>
      </c>
      <c r="D545" t="s">
        <v>300</v>
      </c>
      <c r="E545" t="s">
        <v>933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8">
        <f t="shared" si="8"/>
        <v>0</v>
      </c>
      <c r="N545" t="str">
        <f>IFERROR(INDEX(Wastewater!$C$4:$C$62,MATCH('PR24 - Wastewater (CWW3)'!C545,Wastewater!$A$4:$A$62,0)), "")</f>
        <v>Phosphorus removal (wastewater)</v>
      </c>
    </row>
    <row r="546" spans="1:14">
      <c r="A546" t="s">
        <v>276</v>
      </c>
      <c r="B546" t="s">
        <v>1213</v>
      </c>
      <c r="C546" t="s">
        <v>1214</v>
      </c>
      <c r="D546" t="s">
        <v>300</v>
      </c>
      <c r="E546" t="s">
        <v>933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8">
        <f t="shared" si="8"/>
        <v>0</v>
      </c>
      <c r="N546" t="str">
        <f>IFERROR(INDEX(Wastewater!$C$4:$C$62,MATCH('PR24 - Wastewater (CWW3)'!C546,Wastewater!$A$4:$A$62,0)), "")</f>
        <v>Phosphorus removal (wastewater)</v>
      </c>
    </row>
    <row r="547" spans="1:14">
      <c r="A547" t="s">
        <v>276</v>
      </c>
      <c r="B547" t="s">
        <v>1215</v>
      </c>
      <c r="C547" t="s">
        <v>1216</v>
      </c>
      <c r="D547" t="s">
        <v>300</v>
      </c>
      <c r="E547" t="s">
        <v>933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8">
        <f t="shared" si="8"/>
        <v>0</v>
      </c>
      <c r="N547" t="str">
        <f>IFERROR(INDEX(Wastewater!$C$4:$C$62,MATCH('PR24 - Wastewater (CWW3)'!C547,Wastewater!$A$4:$A$62,0)), "")</f>
        <v>Conservation drivers (wastewater)</v>
      </c>
    </row>
    <row r="548" spans="1:14">
      <c r="A548" t="s">
        <v>276</v>
      </c>
      <c r="B548" t="s">
        <v>1217</v>
      </c>
      <c r="C548" t="s">
        <v>1218</v>
      </c>
      <c r="D548" t="s">
        <v>300</v>
      </c>
      <c r="E548" t="s">
        <v>933</v>
      </c>
      <c r="F548" s="4">
        <v>1.1060000000000001</v>
      </c>
      <c r="G548" s="4">
        <v>0</v>
      </c>
      <c r="H548" s="4">
        <v>1.8819999999999999</v>
      </c>
      <c r="I548" s="4">
        <v>1.89</v>
      </c>
      <c r="J548" s="4">
        <v>1.946</v>
      </c>
      <c r="K548" s="4">
        <v>2.0030000000000001</v>
      </c>
      <c r="L548" s="4">
        <v>2.0129999999999999</v>
      </c>
      <c r="M548" s="8">
        <f t="shared" si="8"/>
        <v>0</v>
      </c>
      <c r="N548" t="str">
        <f>IFERROR(INDEX(Wastewater!$C$4:$C$62,MATCH('PR24 - Wastewater (CWW3)'!C548,Wastewater!$A$4:$A$62,0)), "")</f>
        <v>UV disinfection (or similar) (wastewater)</v>
      </c>
    </row>
    <row r="549" spans="1:14">
      <c r="A549" t="s">
        <v>276</v>
      </c>
      <c r="B549" t="s">
        <v>1219</v>
      </c>
      <c r="C549" t="s">
        <v>1220</v>
      </c>
      <c r="D549" t="s">
        <v>300</v>
      </c>
      <c r="E549" t="s">
        <v>933</v>
      </c>
      <c r="F549" s="4">
        <v>0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8">
        <f t="shared" si="8"/>
        <v>0</v>
      </c>
      <c r="N549" t="str">
        <f>IFERROR(INDEX(Wastewater!$C$4:$C$62,MATCH('PR24 - Wastewater (CWW3)'!C549,Wastewater!$A$4:$A$62,0)), "")</f>
        <v>N/A</v>
      </c>
    </row>
    <row r="550" spans="1:14">
      <c r="A550" t="s">
        <v>276</v>
      </c>
      <c r="B550" t="s">
        <v>1221</v>
      </c>
      <c r="C550" t="s">
        <v>1222</v>
      </c>
      <c r="D550" t="s">
        <v>300</v>
      </c>
      <c r="E550" t="s">
        <v>933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8">
        <f t="shared" si="8"/>
        <v>0</v>
      </c>
      <c r="N550" t="str">
        <f>IFERROR(INDEX(Wastewater!$C$4:$C$62,MATCH('PR24 - Wastewater (CWW3)'!C550,Wastewater!$A$4:$A$62,0)), "")</f>
        <v>N/A</v>
      </c>
    </row>
    <row r="551" spans="1:14">
      <c r="A551" t="s">
        <v>276</v>
      </c>
      <c r="B551" t="s">
        <v>1223</v>
      </c>
      <c r="C551" t="s">
        <v>1224</v>
      </c>
      <c r="D551" t="s">
        <v>300</v>
      </c>
      <c r="E551" t="s">
        <v>933</v>
      </c>
      <c r="F551" s="4">
        <v>0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0</v>
      </c>
      <c r="M551" s="8">
        <f t="shared" si="8"/>
        <v>0</v>
      </c>
      <c r="N551" t="str">
        <f>IFERROR(INDEX(Wastewater!$C$4:$C$62,MATCH('PR24 - Wastewater (CWW3)'!C551,Wastewater!$A$4:$A$62,0)), "")</f>
        <v>N/A</v>
      </c>
    </row>
    <row r="552" spans="1:14">
      <c r="A552" t="s">
        <v>276</v>
      </c>
      <c r="B552" t="s">
        <v>1225</v>
      </c>
      <c r="C552" t="s">
        <v>1226</v>
      </c>
      <c r="D552" t="s">
        <v>300</v>
      </c>
      <c r="E552" t="s">
        <v>933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  <c r="M552" s="8">
        <f t="shared" si="8"/>
        <v>0</v>
      </c>
      <c r="N552" t="str">
        <f>IFERROR(INDEX(Wastewater!$C$4:$C$62,MATCH('PR24 - Wastewater (CWW3)'!C552,Wastewater!$A$4:$A$62,0)), "")</f>
        <v>Conservation drivers (wastewater)</v>
      </c>
    </row>
    <row r="553" spans="1:14">
      <c r="A553" t="s">
        <v>276</v>
      </c>
      <c r="B553" t="s">
        <v>1227</v>
      </c>
      <c r="C553" t="s">
        <v>1228</v>
      </c>
      <c r="D553" t="s">
        <v>300</v>
      </c>
      <c r="E553" t="s">
        <v>933</v>
      </c>
      <c r="F553" s="4">
        <v>1.272</v>
      </c>
      <c r="G553" s="4">
        <v>1.23</v>
      </c>
      <c r="H553" s="4">
        <v>0.26200000000000001</v>
      </c>
      <c r="I553" s="4">
        <v>0.184</v>
      </c>
      <c r="J553" s="4">
        <v>0</v>
      </c>
      <c r="K553" s="4">
        <v>0</v>
      </c>
      <c r="L553" s="4">
        <v>0</v>
      </c>
      <c r="M553" s="8">
        <f t="shared" si="8"/>
        <v>1.23</v>
      </c>
      <c r="N553" t="str">
        <f>IFERROR(INDEX(Wastewater!$C$4:$C$62,MATCH('PR24 - Wastewater (CWW3)'!C553,Wastewater!$A$4:$A$62,0)), "")</f>
        <v>Ignore as captured under 'Investigations total'</v>
      </c>
    </row>
    <row r="554" spans="1:14">
      <c r="A554" t="s">
        <v>276</v>
      </c>
      <c r="B554" t="s">
        <v>1229</v>
      </c>
      <c r="C554" t="s">
        <v>1230</v>
      </c>
      <c r="D554" t="s">
        <v>300</v>
      </c>
      <c r="E554" t="s">
        <v>933</v>
      </c>
      <c r="F554" s="4">
        <v>0</v>
      </c>
      <c r="G554" s="4">
        <v>0</v>
      </c>
      <c r="H554" s="4">
        <v>4.7210000000000001</v>
      </c>
      <c r="I554" s="4">
        <v>3.4460000000000002</v>
      </c>
      <c r="J554" s="4">
        <v>0.50700000000000001</v>
      </c>
      <c r="K554" s="4">
        <v>0.21199999999999999</v>
      </c>
      <c r="L554" s="4">
        <v>5.6000000000000001E-2</v>
      </c>
      <c r="M554" s="8">
        <f t="shared" si="8"/>
        <v>0</v>
      </c>
      <c r="N554" t="str">
        <f>IFERROR(INDEX(Wastewater!$C$4:$C$62,MATCH('PR24 - Wastewater (CWW3)'!C554,Wastewater!$A$4:$A$62,0)), "")</f>
        <v>Ignore as captured under 'Investigations total'</v>
      </c>
    </row>
    <row r="555" spans="1:14">
      <c r="A555" t="s">
        <v>276</v>
      </c>
      <c r="B555" t="s">
        <v>1231</v>
      </c>
      <c r="C555" t="s">
        <v>1232</v>
      </c>
      <c r="D555" t="s">
        <v>300</v>
      </c>
      <c r="E555" t="s">
        <v>933</v>
      </c>
      <c r="F555" s="4">
        <v>0</v>
      </c>
      <c r="G555" s="4">
        <v>0</v>
      </c>
      <c r="H555" s="4">
        <v>12.346</v>
      </c>
      <c r="I555" s="4">
        <v>12.541</v>
      </c>
      <c r="J555" s="4">
        <v>5.8869999999999996</v>
      </c>
      <c r="K555" s="4">
        <v>0.68100000000000005</v>
      </c>
      <c r="L555" s="4">
        <v>8.5000000000000006E-2</v>
      </c>
      <c r="M555" s="8">
        <f t="shared" si="8"/>
        <v>0</v>
      </c>
      <c r="N555" t="str">
        <f>IFERROR(INDEX(Wastewater!$C$4:$C$62,MATCH('PR24 - Wastewater (CWW3)'!C555,Wastewater!$A$4:$A$62,0)), "")</f>
        <v>Ignore as captured under 'Investigations total'</v>
      </c>
    </row>
    <row r="556" spans="1:14">
      <c r="A556" t="s">
        <v>276</v>
      </c>
      <c r="B556" t="s">
        <v>1233</v>
      </c>
      <c r="C556" t="s">
        <v>1234</v>
      </c>
      <c r="D556" t="s">
        <v>300</v>
      </c>
      <c r="E556" t="s">
        <v>933</v>
      </c>
      <c r="F556" s="4">
        <v>1.272</v>
      </c>
      <c r="G556" s="4">
        <v>1.23</v>
      </c>
      <c r="H556" s="4">
        <v>17.329000000000001</v>
      </c>
      <c r="I556" s="4">
        <v>16.170999999999999</v>
      </c>
      <c r="J556" s="4">
        <v>6.3940000000000001</v>
      </c>
      <c r="K556" s="4">
        <v>0.89300000000000002</v>
      </c>
      <c r="L556" s="4">
        <v>0.14099999999999999</v>
      </c>
      <c r="M556" s="8">
        <f t="shared" si="8"/>
        <v>1.23</v>
      </c>
      <c r="N556" t="str">
        <f>IFERROR(INDEX(Wastewater!$C$4:$C$62,MATCH('PR24 - Wastewater (CWW3)'!C556,Wastewater!$A$4:$A$62,0)), "")</f>
        <v>Investigations (wastewater)</v>
      </c>
    </row>
    <row r="557" spans="1:14">
      <c r="A557" t="s">
        <v>276</v>
      </c>
      <c r="B557" t="s">
        <v>1235</v>
      </c>
      <c r="C557" t="s">
        <v>1236</v>
      </c>
      <c r="D557" t="s">
        <v>300</v>
      </c>
      <c r="E557" t="s">
        <v>933</v>
      </c>
      <c r="F557" s="4">
        <v>0</v>
      </c>
      <c r="G557" s="4">
        <v>0</v>
      </c>
      <c r="H557" s="4">
        <v>0</v>
      </c>
      <c r="I557" s="4">
        <v>0</v>
      </c>
      <c r="J557" s="4">
        <v>2E-3</v>
      </c>
      <c r="K557" s="4">
        <v>7.4999999999999997E-2</v>
      </c>
      <c r="L557" s="4">
        <v>0.108</v>
      </c>
      <c r="M557" s="8">
        <f t="shared" si="8"/>
        <v>0</v>
      </c>
      <c r="N557">
        <f>IFERROR(INDEX(Wastewater!$C$4:$C$62,MATCH('PR24 - Wastewater (CWW3)'!C557,Wastewater!$A$4:$A$62,0)), "")</f>
        <v>0</v>
      </c>
    </row>
    <row r="558" spans="1:14">
      <c r="A558" t="s">
        <v>276</v>
      </c>
      <c r="B558" t="s">
        <v>1237</v>
      </c>
      <c r="C558" t="s">
        <v>1238</v>
      </c>
      <c r="D558" t="s">
        <v>300</v>
      </c>
      <c r="E558" t="s">
        <v>933</v>
      </c>
      <c r="F558" s="4">
        <v>0</v>
      </c>
      <c r="G558" s="4">
        <v>0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  <c r="M558" s="8">
        <f t="shared" si="8"/>
        <v>0</v>
      </c>
      <c r="N558" t="str">
        <f>IFERROR(INDEX(Wastewater!$C$4:$C$62,MATCH('PR24 - Wastewater (CWW3)'!C558,Wastewater!$A$4:$A$62,0)), "")</f>
        <v>Conservation drivers (wastewater)</v>
      </c>
    </row>
    <row r="559" spans="1:14">
      <c r="A559" t="s">
        <v>276</v>
      </c>
      <c r="B559" t="s">
        <v>1239</v>
      </c>
      <c r="C559" t="s">
        <v>1240</v>
      </c>
      <c r="D559" t="s">
        <v>300</v>
      </c>
      <c r="E559" t="s">
        <v>933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8">
        <f t="shared" si="8"/>
        <v>0</v>
      </c>
      <c r="N559" t="str">
        <f>IFERROR(INDEX(Wastewater!$C$4:$C$62,MATCH('PR24 - Wastewater (CWW3)'!C559,Wastewater!$A$4:$A$62,0)), "")</f>
        <v>Conservation drivers (wastewater)</v>
      </c>
    </row>
    <row r="560" spans="1:14">
      <c r="A560" t="s">
        <v>276</v>
      </c>
      <c r="B560" t="s">
        <v>1241</v>
      </c>
      <c r="C560" t="s">
        <v>1242</v>
      </c>
      <c r="D560" t="s">
        <v>300</v>
      </c>
      <c r="E560" t="s">
        <v>933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0</v>
      </c>
      <c r="L560" s="4">
        <v>0</v>
      </c>
      <c r="M560" s="8">
        <f t="shared" si="8"/>
        <v>0</v>
      </c>
      <c r="N560" t="str">
        <f>IFERROR(INDEX(Wastewater!$C$4:$C$62,MATCH('PR24 - Wastewater (CWW3)'!C560,Wastewater!$A$4:$A$62,0)), "")</f>
        <v>Conservation drivers (wastewater)</v>
      </c>
    </row>
    <row r="561" spans="1:14">
      <c r="A561" t="s">
        <v>276</v>
      </c>
      <c r="B561" t="s">
        <v>1243</v>
      </c>
      <c r="C561" t="s">
        <v>1244</v>
      </c>
      <c r="D561" t="s">
        <v>300</v>
      </c>
      <c r="E561" t="s">
        <v>933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8">
        <f t="shared" si="8"/>
        <v>0</v>
      </c>
      <c r="N561" t="str">
        <f>IFERROR(INDEX(Wastewater!$C$4:$C$62,MATCH('PR24 - Wastewater (CWW3)'!C561,Wastewater!$A$4:$A$62,0)), "")</f>
        <v>N/A</v>
      </c>
    </row>
    <row r="562" spans="1:14">
      <c r="A562" t="s">
        <v>276</v>
      </c>
      <c r="B562" t="s">
        <v>1245</v>
      </c>
      <c r="C562" t="s">
        <v>1246</v>
      </c>
      <c r="D562" t="s">
        <v>300</v>
      </c>
      <c r="E562" t="s">
        <v>933</v>
      </c>
      <c r="F562" s="4">
        <v>148.203</v>
      </c>
      <c r="G562" s="4">
        <v>204.53299999999999</v>
      </c>
      <c r="H562" s="4">
        <v>160.11099999999999</v>
      </c>
      <c r="I562" s="4">
        <v>183.773</v>
      </c>
      <c r="J562" s="4">
        <v>379.12099999999998</v>
      </c>
      <c r="K562" s="4">
        <v>759.01300000000015</v>
      </c>
      <c r="L562" s="4">
        <v>1343.6110000000001</v>
      </c>
      <c r="M562" s="8">
        <f t="shared" si="8"/>
        <v>204.53299999999999</v>
      </c>
      <c r="N562" t="str">
        <f>IFERROR(INDEX(Wastewater!$C$4:$C$62,MATCH('PR24 - Wastewater (CWW3)'!C562,Wastewater!$A$4:$A$62,0)), "")</f>
        <v/>
      </c>
    </row>
    <row r="563" spans="1:14">
      <c r="A563" t="s">
        <v>276</v>
      </c>
      <c r="B563" t="s">
        <v>1247</v>
      </c>
      <c r="C563" t="s">
        <v>1248</v>
      </c>
      <c r="D563" t="s">
        <v>300</v>
      </c>
      <c r="E563" t="s">
        <v>933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8">
        <f t="shared" si="8"/>
        <v>0</v>
      </c>
      <c r="N563" t="str">
        <f>IFERROR(INDEX(Wastewater!$C$4:$C$62,MATCH('PR24 - Wastewater (CWW3)'!C563,Wastewater!$A$4:$A$62,0)), "")</f>
        <v>Sludge enhancement (quality) (wastewater)</v>
      </c>
    </row>
    <row r="564" spans="1:14">
      <c r="A564" t="s">
        <v>276</v>
      </c>
      <c r="B564" t="s">
        <v>1249</v>
      </c>
      <c r="C564" t="s">
        <v>1250</v>
      </c>
      <c r="D564" t="s">
        <v>300</v>
      </c>
      <c r="E564" t="s">
        <v>933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8">
        <f t="shared" si="8"/>
        <v>0</v>
      </c>
      <c r="N564" t="str">
        <f>IFERROR(INDEX(Wastewater!$C$4:$C$62,MATCH('PR24 - Wastewater (CWW3)'!C564,Wastewater!$A$4:$A$62,0)), "")</f>
        <v>Sludge enhancement (quality) (wastewater)</v>
      </c>
    </row>
    <row r="565" spans="1:14">
      <c r="A565" t="s">
        <v>276</v>
      </c>
      <c r="B565" t="s">
        <v>1251</v>
      </c>
      <c r="C565" t="s">
        <v>1252</v>
      </c>
      <c r="D565" t="s">
        <v>300</v>
      </c>
      <c r="E565" t="s">
        <v>933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  <c r="M565" s="8">
        <f t="shared" si="8"/>
        <v>0</v>
      </c>
      <c r="N565" t="str">
        <f>IFERROR(INDEX(Wastewater!$C$4:$C$62,MATCH('PR24 - Wastewater (CWW3)'!C565,Wastewater!$A$4:$A$62,0)), "")</f>
        <v>Sludge enhancement (quality) (wastewater)</v>
      </c>
    </row>
    <row r="566" spans="1:14">
      <c r="A566" t="s">
        <v>276</v>
      </c>
      <c r="B566" t="s">
        <v>1253</v>
      </c>
      <c r="C566" t="s">
        <v>1254</v>
      </c>
      <c r="D566" t="s">
        <v>300</v>
      </c>
      <c r="E566" t="s">
        <v>933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8">
        <f t="shared" si="8"/>
        <v>0</v>
      </c>
      <c r="N566" t="str">
        <f>IFERROR(INDEX(Wastewater!$C$4:$C$62,MATCH('PR24 - Wastewater (CWW3)'!C566,Wastewater!$A$4:$A$62,0)), "")</f>
        <v>Sludge enhancement (quality) (wastewater)</v>
      </c>
    </row>
    <row r="567" spans="1:14">
      <c r="A567" t="s">
        <v>276</v>
      </c>
      <c r="B567" t="s">
        <v>1255</v>
      </c>
      <c r="C567" t="s">
        <v>1256</v>
      </c>
      <c r="D567" t="s">
        <v>300</v>
      </c>
      <c r="E567" t="s">
        <v>933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8">
        <f t="shared" si="8"/>
        <v>0</v>
      </c>
      <c r="N567" t="str">
        <f>IFERROR(INDEX(Wastewater!$C$4:$C$62,MATCH('PR24 - Wastewater (CWW3)'!C567,Wastewater!$A$4:$A$62,0)), "")</f>
        <v>Sludge enhancement (quality) (wastewater)</v>
      </c>
    </row>
    <row r="568" spans="1:14">
      <c r="A568" t="s">
        <v>276</v>
      </c>
      <c r="B568" t="s">
        <v>1257</v>
      </c>
      <c r="C568" t="s">
        <v>1258</v>
      </c>
      <c r="D568" t="s">
        <v>300</v>
      </c>
      <c r="E568" t="s">
        <v>933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8">
        <f t="shared" si="8"/>
        <v>0</v>
      </c>
      <c r="N568" t="str">
        <f>IFERROR(INDEX(Wastewater!$C$4:$C$62,MATCH('PR24 - Wastewater (CWW3)'!C568,Wastewater!$A$4:$A$62,0)), "")</f>
        <v>Sludge enhancement (quality) (wastewater)</v>
      </c>
    </row>
    <row r="569" spans="1:14">
      <c r="A569" t="s">
        <v>276</v>
      </c>
      <c r="B569" t="s">
        <v>1259</v>
      </c>
      <c r="C569" t="s">
        <v>1260</v>
      </c>
      <c r="D569" t="s">
        <v>300</v>
      </c>
      <c r="E569" t="s">
        <v>933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8">
        <f t="shared" si="8"/>
        <v>0</v>
      </c>
      <c r="N569" t="str">
        <f>IFERROR(INDEX(Wastewater!$C$4:$C$62,MATCH('PR24 - Wastewater (CWW3)'!C569,Wastewater!$A$4:$A$62,0)), "")</f>
        <v>Sludge enhancement (quality) (wastewater)</v>
      </c>
    </row>
    <row r="570" spans="1:14">
      <c r="A570" t="s">
        <v>276</v>
      </c>
      <c r="B570" t="s">
        <v>1261</v>
      </c>
      <c r="C570" t="s">
        <v>1262</v>
      </c>
      <c r="D570" t="s">
        <v>300</v>
      </c>
      <c r="E570" t="s">
        <v>933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8">
        <f t="shared" si="8"/>
        <v>0</v>
      </c>
      <c r="N570" t="str">
        <f>IFERROR(INDEX(Wastewater!$C$4:$C$62,MATCH('PR24 - Wastewater (CWW3)'!C570,Wastewater!$A$4:$A$62,0)), "")</f>
        <v/>
      </c>
    </row>
    <row r="571" spans="1:14">
      <c r="A571" t="s">
        <v>276</v>
      </c>
      <c r="B571" t="s">
        <v>1263</v>
      </c>
      <c r="C571" t="s">
        <v>1264</v>
      </c>
      <c r="D571" t="s">
        <v>300</v>
      </c>
      <c r="E571" t="s">
        <v>933</v>
      </c>
      <c r="F571" s="4">
        <v>84.923000000000002</v>
      </c>
      <c r="G571" s="4">
        <v>70.914000000000001</v>
      </c>
      <c r="H571" s="4">
        <v>0</v>
      </c>
      <c r="I571" s="4">
        <v>0</v>
      </c>
      <c r="J571" s="4">
        <v>0</v>
      </c>
      <c r="K571" s="4">
        <v>105.64700000000001</v>
      </c>
      <c r="L571" s="4">
        <v>249.51900000000001</v>
      </c>
      <c r="M571" s="8">
        <f t="shared" si="8"/>
        <v>70.914000000000001</v>
      </c>
      <c r="N571" t="str">
        <f>IFERROR(INDEX(Wastewater!$C$4:$C$62,MATCH('PR24 - Wastewater (CWW3)'!C571,Wastewater!$A$4:$A$62,0)), "")</f>
        <v>Growth at sewage treatment works (excluding sludge treatment) (wastewater)</v>
      </c>
    </row>
    <row r="572" spans="1:14">
      <c r="A572" t="s">
        <v>276</v>
      </c>
      <c r="B572" t="s">
        <v>1265</v>
      </c>
      <c r="C572" t="s">
        <v>1266</v>
      </c>
      <c r="D572" t="s">
        <v>300</v>
      </c>
      <c r="E572" t="s">
        <v>933</v>
      </c>
      <c r="F572" s="4">
        <v>4.16</v>
      </c>
      <c r="G572" s="4">
        <v>11.257000000000001</v>
      </c>
      <c r="H572" s="4">
        <v>0</v>
      </c>
      <c r="I572" s="4">
        <v>19.329999999999998</v>
      </c>
      <c r="J572" s="4">
        <v>45.305999999999997</v>
      </c>
      <c r="K572" s="4">
        <v>47.972999999999999</v>
      </c>
      <c r="L572" s="4">
        <v>23.334</v>
      </c>
      <c r="M572" s="8">
        <f t="shared" si="8"/>
        <v>11.257000000000001</v>
      </c>
      <c r="N572" t="str">
        <f>IFERROR(INDEX(Wastewater!$C$4:$C$62,MATCH('PR24 - Wastewater (CWW3)'!C572,Wastewater!$A$4:$A$62,0)), "")</f>
        <v>Reduce flooding risk for properties (wastewater)</v>
      </c>
    </row>
    <row r="573" spans="1:14">
      <c r="A573" t="s">
        <v>276</v>
      </c>
      <c r="B573" t="s">
        <v>1267</v>
      </c>
      <c r="C573" t="s">
        <v>1268</v>
      </c>
      <c r="D573" t="s">
        <v>300</v>
      </c>
      <c r="E573" t="s">
        <v>933</v>
      </c>
      <c r="F573" s="4">
        <v>0.77300000000000002</v>
      </c>
      <c r="G573" s="4">
        <v>3.524</v>
      </c>
      <c r="H573" s="4">
        <v>1.4219999999999999</v>
      </c>
      <c r="I573" s="4">
        <v>1.27</v>
      </c>
      <c r="J573" s="4">
        <v>2.5880000000000001</v>
      </c>
      <c r="K573" s="4">
        <v>2.2170000000000001</v>
      </c>
      <c r="L573" s="4">
        <v>2.347</v>
      </c>
      <c r="M573" s="8">
        <f t="shared" si="8"/>
        <v>3.524</v>
      </c>
      <c r="N573" t="str">
        <f>IFERROR(INDEX(Wastewater!$C$4:$C$62,MATCH('PR24 - Wastewater (CWW3)'!C573,Wastewater!$A$4:$A$62,0)), "")</f>
        <v>First time sewerage (wastewater)</v>
      </c>
    </row>
    <row r="574" spans="1:14">
      <c r="A574" t="s">
        <v>276</v>
      </c>
      <c r="B574" t="s">
        <v>1269</v>
      </c>
      <c r="C574" t="s">
        <v>1270</v>
      </c>
      <c r="D574" t="s">
        <v>300</v>
      </c>
      <c r="E574" t="s">
        <v>933</v>
      </c>
      <c r="F574" s="4">
        <v>9.2870000000000008</v>
      </c>
      <c r="G574" s="4">
        <v>4.5339999999999998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8">
        <f t="shared" si="8"/>
        <v>4.5339999999999998</v>
      </c>
      <c r="N574" t="str">
        <f>IFERROR(INDEX(Wastewater!$C$4:$C$62,MATCH('PR24 - Wastewater (CWW3)'!C574,Wastewater!$A$4:$A$62,0)), "")</f>
        <v>Sludge enhancement (growth) (wastewater)</v>
      </c>
    </row>
    <row r="575" spans="1:14">
      <c r="A575" t="s">
        <v>276</v>
      </c>
      <c r="B575" t="s">
        <v>1271</v>
      </c>
      <c r="C575" t="s">
        <v>1272</v>
      </c>
      <c r="D575" t="s">
        <v>300</v>
      </c>
      <c r="E575" t="s">
        <v>933</v>
      </c>
      <c r="F575" s="4">
        <v>8.9999999999999993E-3</v>
      </c>
      <c r="G575" s="4">
        <v>5.8999999999999997E-2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8">
        <f t="shared" si="8"/>
        <v>5.8999999999999997E-2</v>
      </c>
      <c r="N575" t="str">
        <f>IFERROR(INDEX(Wastewater!$C$4:$C$62,MATCH('PR24 - Wastewater (CWW3)'!C575,Wastewater!$A$4:$A$62,0)), "")</f>
        <v>Odour (wastewater)</v>
      </c>
    </row>
    <row r="576" spans="1:14">
      <c r="A576" t="s">
        <v>276</v>
      </c>
      <c r="B576" t="s">
        <v>1273</v>
      </c>
      <c r="C576" t="s">
        <v>1274</v>
      </c>
      <c r="D576" t="s">
        <v>300</v>
      </c>
      <c r="E576" t="s">
        <v>933</v>
      </c>
      <c r="F576" s="4">
        <v>14.307</v>
      </c>
      <c r="G576" s="4">
        <v>29.693999999999999</v>
      </c>
      <c r="H576" s="4">
        <v>1.139</v>
      </c>
      <c r="I576" s="4">
        <v>0.88600000000000001</v>
      </c>
      <c r="J576" s="4">
        <v>4.4809999999999999</v>
      </c>
      <c r="K576" s="4">
        <v>7.5490000000000004</v>
      </c>
      <c r="L576" s="4">
        <v>14.842000000000001</v>
      </c>
      <c r="M576" s="8">
        <f t="shared" si="8"/>
        <v>29.693999999999999</v>
      </c>
      <c r="N576" t="str">
        <f>IFERROR(INDEX(Wastewater!$C$4:$C$62,MATCH('PR24 - Wastewater (CWW3)'!C576,Wastewater!$A$4:$A$62,0)), "")</f>
        <v>Enhancing resilience to low probability high consequence events (wastewater)</v>
      </c>
    </row>
    <row r="577" spans="1:14">
      <c r="A577" t="s">
        <v>276</v>
      </c>
      <c r="B577" t="s">
        <v>1275</v>
      </c>
      <c r="C577" t="s">
        <v>1276</v>
      </c>
      <c r="D577" t="s">
        <v>300</v>
      </c>
      <c r="E577" t="s">
        <v>933</v>
      </c>
      <c r="F577" s="4">
        <v>0.24199999999999999</v>
      </c>
      <c r="G577" s="4">
        <v>0.58299999999999996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8">
        <f t="shared" si="8"/>
        <v>0.58299999999999996</v>
      </c>
      <c r="N577" t="str">
        <f>IFERROR(INDEX(Wastewater!$C$4:$C$62,MATCH('PR24 - Wastewater (CWW3)'!C577,Wastewater!$A$4:$A$62,0)), "")</f>
        <v>Security - SEMD (wastewater)</v>
      </c>
    </row>
    <row r="578" spans="1:14">
      <c r="A578" t="s">
        <v>276</v>
      </c>
      <c r="B578" t="s">
        <v>1277</v>
      </c>
      <c r="C578" t="s">
        <v>1278</v>
      </c>
      <c r="D578" t="s">
        <v>300</v>
      </c>
      <c r="E578" t="s">
        <v>933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8">
        <f t="shared" si="8"/>
        <v>0</v>
      </c>
      <c r="N578" t="str">
        <f>IFERROR(INDEX(Wastewater!$C$4:$C$62,MATCH('PR24 - Wastewater (CWW3)'!C578,Wastewater!$A$4:$A$62,0)), "")</f>
        <v>Security - Non-SEMD (wastewater)</v>
      </c>
    </row>
    <row r="579" spans="1:14">
      <c r="A579" t="s">
        <v>276</v>
      </c>
      <c r="B579" t="s">
        <v>1279</v>
      </c>
      <c r="C579" t="s">
        <v>1280</v>
      </c>
      <c r="D579" t="s">
        <v>300</v>
      </c>
      <c r="E579" t="s">
        <v>933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8">
        <f t="shared" si="8"/>
        <v>0</v>
      </c>
      <c r="N579" t="str">
        <f>IFERROR(INDEX(Wastewater!$C$4:$C$62,MATCH('PR24 - Wastewater (CWW3)'!C579,Wastewater!$A$4:$A$62,0)), "")</f>
        <v>N/A</v>
      </c>
    </row>
    <row r="580" spans="1:14">
      <c r="A580" t="s">
        <v>276</v>
      </c>
      <c r="B580" t="s">
        <v>1281</v>
      </c>
      <c r="C580" t="s">
        <v>1282</v>
      </c>
      <c r="D580" t="s">
        <v>300</v>
      </c>
      <c r="E580" t="s">
        <v>933</v>
      </c>
      <c r="F580" s="4">
        <v>113.70099999999999</v>
      </c>
      <c r="G580" s="4">
        <v>120.565</v>
      </c>
      <c r="H580" s="4">
        <v>2.5609999999999999</v>
      </c>
      <c r="I580" s="4">
        <v>21.486000000000001</v>
      </c>
      <c r="J580" s="4">
        <v>52.375</v>
      </c>
      <c r="K580" s="4">
        <v>163.386</v>
      </c>
      <c r="L580" s="4">
        <v>290.04199999999997</v>
      </c>
      <c r="M580" s="8">
        <f t="shared" si="8"/>
        <v>120.565</v>
      </c>
      <c r="N580" t="str">
        <f>IFERROR(INDEX(Wastewater!$C$4:$C$62,MATCH('PR24 - Wastewater (CWW3)'!C580,Wastewater!$A$4:$A$62,0)), "")</f>
        <v/>
      </c>
    </row>
    <row r="581" spans="1:14">
      <c r="A581" t="s">
        <v>276</v>
      </c>
      <c r="B581" t="s">
        <v>1283</v>
      </c>
      <c r="C581" t="s">
        <v>1284</v>
      </c>
      <c r="D581" t="s">
        <v>300</v>
      </c>
      <c r="E581" t="s">
        <v>933</v>
      </c>
      <c r="F581" s="4">
        <v>0.65300000000000002</v>
      </c>
      <c r="G581" s="4">
        <v>8.1859999999999999</v>
      </c>
      <c r="H581" s="4">
        <v>271.08300000000003</v>
      </c>
      <c r="I581" s="4">
        <v>311.82499999999999</v>
      </c>
      <c r="J581" s="4">
        <v>154.833</v>
      </c>
      <c r="K581" s="4">
        <v>152.72200000000001</v>
      </c>
      <c r="L581" s="4">
        <v>153.78399999999999</v>
      </c>
      <c r="M581" s="8">
        <f t="shared" si="8"/>
        <v>8.1859999999999999</v>
      </c>
      <c r="N581" t="str">
        <f>IFERROR(INDEX(Wastewater!$C$4:$C$62,MATCH('PR24 - Wastewater (CWW3)'!C581,Wastewater!$A$4:$A$62,0)), "")</f>
        <v/>
      </c>
    </row>
    <row r="582" spans="1:14">
      <c r="A582" t="s">
        <v>276</v>
      </c>
      <c r="B582" t="s">
        <v>1285</v>
      </c>
      <c r="C582" t="s">
        <v>1286</v>
      </c>
      <c r="D582" t="s">
        <v>300</v>
      </c>
      <c r="E582" t="s">
        <v>933</v>
      </c>
      <c r="F582" s="4">
        <v>-3.5000000000000003E-2</v>
      </c>
      <c r="G582" s="4">
        <v>0.02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8">
        <f t="shared" si="8"/>
        <v>0.02</v>
      </c>
      <c r="N582" t="str">
        <f>IFERROR(INDEX(Wastewater!$C$4:$C$62,MATCH('PR24 - Wastewater (CWW3)'!C582,Wastewater!$A$4:$A$62,0)), "")</f>
        <v/>
      </c>
    </row>
    <row r="583" spans="1:14">
      <c r="A583" t="s">
        <v>276</v>
      </c>
      <c r="B583" t="s">
        <v>1287</v>
      </c>
      <c r="C583" t="s">
        <v>1288</v>
      </c>
      <c r="D583" t="s">
        <v>300</v>
      </c>
      <c r="E583" t="s">
        <v>933</v>
      </c>
      <c r="F583" s="4">
        <v>4.8879999999999999</v>
      </c>
      <c r="G583" s="4">
        <v>1.6E-2</v>
      </c>
      <c r="H583" s="4">
        <v>288.72300000000001</v>
      </c>
      <c r="I583" s="4">
        <v>315.27800000000002</v>
      </c>
      <c r="J583" s="4">
        <v>184.709</v>
      </c>
      <c r="K583" s="4">
        <v>95.573000000000008</v>
      </c>
      <c r="L583" s="4">
        <v>68.891000000000005</v>
      </c>
      <c r="M583" s="8">
        <f t="shared" si="8"/>
        <v>1.6E-2</v>
      </c>
      <c r="N583" t="str">
        <f>IFERROR(INDEX(Wastewater!$C$4:$C$62,MATCH('PR24 - Wastewater (CWW3)'!C583,Wastewater!$A$4:$A$62,0)), "")</f>
        <v/>
      </c>
    </row>
    <row r="584" spans="1:14">
      <c r="A584" t="s">
        <v>276</v>
      </c>
      <c r="B584" t="s">
        <v>1289</v>
      </c>
      <c r="C584" t="s">
        <v>1290</v>
      </c>
      <c r="D584" t="s">
        <v>300</v>
      </c>
      <c r="E584" t="s">
        <v>933</v>
      </c>
      <c r="F584" s="4">
        <v>0</v>
      </c>
      <c r="G584" s="4">
        <v>0</v>
      </c>
      <c r="H584" s="4">
        <v>8.77</v>
      </c>
      <c r="I584" s="4">
        <v>11.269</v>
      </c>
      <c r="J584" s="4">
        <v>11.084</v>
      </c>
      <c r="K584" s="4">
        <v>11.553000000000001</v>
      </c>
      <c r="L584" s="4">
        <v>11.372999999999999</v>
      </c>
      <c r="M584" s="8">
        <f t="shared" si="8"/>
        <v>0</v>
      </c>
      <c r="N584" t="str">
        <f>IFERROR(INDEX(Wastewater!$C$4:$C$62,MATCH('PR24 - Wastewater (CWW3)'!C584,Wastewater!$A$4:$A$62,0)), "")</f>
        <v/>
      </c>
    </row>
    <row r="585" spans="1:14">
      <c r="A585" t="s">
        <v>276</v>
      </c>
      <c r="B585" t="s">
        <v>1291</v>
      </c>
      <c r="C585" t="s">
        <v>1292</v>
      </c>
      <c r="D585" t="s">
        <v>300</v>
      </c>
      <c r="E585" t="s">
        <v>933</v>
      </c>
      <c r="F585" s="4">
        <v>-0.10100000000000001</v>
      </c>
      <c r="G585" s="4">
        <v>0.499</v>
      </c>
      <c r="H585" s="4">
        <v>30.634</v>
      </c>
      <c r="I585" s="4">
        <v>72.123000000000005</v>
      </c>
      <c r="J585" s="4">
        <v>115.508</v>
      </c>
      <c r="K585" s="4">
        <v>124.691</v>
      </c>
      <c r="L585" s="4">
        <v>168.999</v>
      </c>
      <c r="M585" s="8">
        <f t="shared" ref="M585:M648" si="9">SUM(G585)</f>
        <v>0.499</v>
      </c>
      <c r="N585" t="str">
        <f>IFERROR(INDEX(Wastewater!$C$4:$C$62,MATCH('PR24 - Wastewater (CWW3)'!C585,Wastewater!$A$4:$A$62,0)), "")</f>
        <v/>
      </c>
    </row>
    <row r="586" spans="1:14">
      <c r="A586" t="s">
        <v>276</v>
      </c>
      <c r="B586" t="s">
        <v>1293</v>
      </c>
      <c r="C586" t="s">
        <v>1294</v>
      </c>
      <c r="D586" t="s">
        <v>300</v>
      </c>
      <c r="E586" t="s">
        <v>933</v>
      </c>
      <c r="F586" s="4">
        <v>8.2000000000000003E-2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8">
        <f t="shared" si="9"/>
        <v>0</v>
      </c>
      <c r="N586" t="str">
        <f>IFERROR(INDEX(Wastewater!$C$4:$C$62,MATCH('PR24 - Wastewater (CWW3)'!C586,Wastewater!$A$4:$A$62,0)), "")</f>
        <v/>
      </c>
    </row>
    <row r="587" spans="1:14">
      <c r="A587" t="s">
        <v>276</v>
      </c>
      <c r="B587" t="s">
        <v>1295</v>
      </c>
      <c r="C587" t="s">
        <v>1296</v>
      </c>
      <c r="D587" t="s">
        <v>300</v>
      </c>
      <c r="E587" t="s">
        <v>933</v>
      </c>
      <c r="F587" s="4">
        <v>35.292000000000002</v>
      </c>
      <c r="G587" s="4">
        <v>8.1140000000000008</v>
      </c>
      <c r="H587" s="4">
        <v>-77.019000000000005</v>
      </c>
      <c r="I587" s="4">
        <v>13.923</v>
      </c>
      <c r="J587" s="4">
        <v>13.497999999999999</v>
      </c>
      <c r="K587" s="4">
        <v>3.0760000000000001</v>
      </c>
      <c r="L587" s="4">
        <v>6.25</v>
      </c>
      <c r="M587" s="8">
        <f t="shared" si="9"/>
        <v>8.1140000000000008</v>
      </c>
      <c r="N587" t="str">
        <f>IFERROR(INDEX(Wastewater!$C$4:$C$62,MATCH('PR24 - Wastewater (CWW3)'!C587,Wastewater!$A$4:$A$62,0)), "")</f>
        <v/>
      </c>
    </row>
    <row r="588" spans="1:14">
      <c r="A588" t="s">
        <v>276</v>
      </c>
      <c r="B588" t="s">
        <v>1297</v>
      </c>
      <c r="C588" t="s">
        <v>1298</v>
      </c>
      <c r="D588" t="s">
        <v>300</v>
      </c>
      <c r="E588" t="s">
        <v>933</v>
      </c>
      <c r="F588" s="4">
        <v>0</v>
      </c>
      <c r="G588" s="4">
        <v>0</v>
      </c>
      <c r="H588" s="4">
        <v>28.129000000000001</v>
      </c>
      <c r="I588" s="4">
        <v>15.500999999999999</v>
      </c>
      <c r="J588" s="4">
        <v>19.556000000000001</v>
      </c>
      <c r="K588" s="4">
        <v>19.100999999999999</v>
      </c>
      <c r="L588" s="4">
        <v>15.476000000000001</v>
      </c>
      <c r="M588" s="8">
        <f t="shared" si="9"/>
        <v>0</v>
      </c>
      <c r="N588" t="str">
        <f>IFERROR(INDEX(Wastewater!$C$4:$C$62,MATCH('PR24 - Wastewater (CWW3)'!C588,Wastewater!$A$4:$A$62,0)), "")</f>
        <v/>
      </c>
    </row>
    <row r="589" spans="1:14">
      <c r="A589" t="s">
        <v>276</v>
      </c>
      <c r="B589" t="s">
        <v>1299</v>
      </c>
      <c r="C589" t="s">
        <v>1300</v>
      </c>
      <c r="D589" t="s">
        <v>300</v>
      </c>
      <c r="E589" t="s">
        <v>933</v>
      </c>
      <c r="F589" s="4">
        <v>0</v>
      </c>
      <c r="G589" s="4">
        <v>0</v>
      </c>
      <c r="H589" s="4">
        <v>26.138999999999999</v>
      </c>
      <c r="I589" s="4">
        <v>25.373000000000001</v>
      </c>
      <c r="J589" s="4">
        <v>73.361999999999995</v>
      </c>
      <c r="K589" s="4">
        <v>124.97</v>
      </c>
      <c r="L589" s="4">
        <v>247.69200000000001</v>
      </c>
      <c r="M589" s="8">
        <f t="shared" si="9"/>
        <v>0</v>
      </c>
      <c r="N589" t="str">
        <f>IFERROR(INDEX(Wastewater!$C$4:$C$62,MATCH('PR24 - Wastewater (CWW3)'!C589,Wastewater!$A$4:$A$62,0)), "")</f>
        <v/>
      </c>
    </row>
    <row r="590" spans="1:14">
      <c r="A590" t="s">
        <v>276</v>
      </c>
      <c r="B590" t="s">
        <v>1301</v>
      </c>
      <c r="C590" t="s">
        <v>1302</v>
      </c>
      <c r="D590" t="s">
        <v>300</v>
      </c>
      <c r="E590" t="s">
        <v>933</v>
      </c>
      <c r="F590" s="4">
        <v>0</v>
      </c>
      <c r="G590" s="4">
        <v>0</v>
      </c>
      <c r="H590" s="4">
        <v>7.35</v>
      </c>
      <c r="I590" s="4">
        <v>7.35</v>
      </c>
      <c r="J590" s="4">
        <v>7.35</v>
      </c>
      <c r="K590" s="4">
        <v>7.35</v>
      </c>
      <c r="L590" s="4">
        <v>7.35</v>
      </c>
      <c r="M590" s="8">
        <f t="shared" si="9"/>
        <v>0</v>
      </c>
      <c r="N590" t="str">
        <f>IFERROR(INDEX(Wastewater!$C$4:$C$62,MATCH('PR24 - Wastewater (CWW3)'!C590,Wastewater!$A$4:$A$62,0)), "")</f>
        <v/>
      </c>
    </row>
    <row r="591" spans="1:14">
      <c r="A591" t="s">
        <v>276</v>
      </c>
      <c r="B591" t="s">
        <v>1303</v>
      </c>
      <c r="C591" t="s">
        <v>1304</v>
      </c>
      <c r="D591" t="s">
        <v>300</v>
      </c>
      <c r="E591" t="s">
        <v>933</v>
      </c>
      <c r="F591" s="4">
        <v>302.68299999999999</v>
      </c>
      <c r="G591" s="4">
        <v>341.93300000000005</v>
      </c>
      <c r="H591" s="4">
        <v>746.48099999999999</v>
      </c>
      <c r="I591" s="4">
        <v>977.90099999999995</v>
      </c>
      <c r="J591" s="4">
        <v>1011.396</v>
      </c>
      <c r="K591" s="4">
        <v>1461.4349999999999</v>
      </c>
      <c r="L591" s="4">
        <v>2313.4679999999998</v>
      </c>
      <c r="M591" s="8">
        <f t="shared" si="9"/>
        <v>341.93300000000005</v>
      </c>
      <c r="N591" t="str">
        <f>IFERROR(INDEX(Wastewater!$C$4:$C$62,MATCH('PR24 - Wastewater (CWW3)'!C591,Wastewater!$A$4:$A$62,0)), "")</f>
        <v/>
      </c>
    </row>
    <row r="592" spans="1:14">
      <c r="A592" t="s">
        <v>278</v>
      </c>
      <c r="B592" t="s">
        <v>1159</v>
      </c>
      <c r="C592" t="s">
        <v>1160</v>
      </c>
      <c r="D592" t="s">
        <v>300</v>
      </c>
      <c r="E592" t="s">
        <v>933</v>
      </c>
      <c r="F592" s="4">
        <v>0.1099970898228953</v>
      </c>
      <c r="G592" s="4">
        <v>1.7359402422239274</v>
      </c>
      <c r="H592" s="4">
        <v>0.4779611697024172</v>
      </c>
      <c r="I592" s="4">
        <v>0.55162663972444015</v>
      </c>
      <c r="J592" s="4">
        <v>0.26337890719236451</v>
      </c>
      <c r="K592" s="4">
        <v>0.26748409937471912</v>
      </c>
      <c r="L592" s="4">
        <v>0.26665913864894919</v>
      </c>
      <c r="M592" s="8">
        <f t="shared" si="9"/>
        <v>1.7359402422239274</v>
      </c>
      <c r="N592" t="str">
        <f>IFERROR(INDEX(Wastewater!$C$4:$C$62,MATCH('PR24 - Wastewater (CWW3)'!C592,Wastewater!$A$4:$A$62,0)), "")</f>
        <v>Event Duration Monitoring at intermittent discharges (wastewater)</v>
      </c>
    </row>
    <row r="593" spans="1:14">
      <c r="A593" t="s">
        <v>278</v>
      </c>
      <c r="B593" t="s">
        <v>1161</v>
      </c>
      <c r="C593" t="s">
        <v>1162</v>
      </c>
      <c r="D593" t="s">
        <v>300</v>
      </c>
      <c r="E593" t="s">
        <v>933</v>
      </c>
      <c r="F593" s="4">
        <v>4.9277792604466111</v>
      </c>
      <c r="G593" s="4">
        <v>11.574842887867081</v>
      </c>
      <c r="H593" s="4">
        <v>7.737033255093551</v>
      </c>
      <c r="I593" s="4">
        <v>8.1962809034540971</v>
      </c>
      <c r="J593" s="4">
        <v>1.3121715471776021</v>
      </c>
      <c r="K593" s="4">
        <v>1.3326238925639671</v>
      </c>
      <c r="L593" s="4">
        <v>1.328513882375856</v>
      </c>
      <c r="M593" s="8">
        <f t="shared" si="9"/>
        <v>11.574842887867081</v>
      </c>
      <c r="N593" t="str">
        <f>IFERROR(INDEX(Wastewater!$C$4:$C$62,MATCH('PR24 - Wastewater (CWW3)'!C593,Wastewater!$A$4:$A$62,0)), "")</f>
        <v>Flow monitoring at sewage treatment works (wastewater)</v>
      </c>
    </row>
    <row r="594" spans="1:14">
      <c r="A594" t="s">
        <v>278</v>
      </c>
      <c r="B594" t="s">
        <v>1163</v>
      </c>
      <c r="C594" t="s">
        <v>1164</v>
      </c>
      <c r="D594" t="s">
        <v>300</v>
      </c>
      <c r="E594" t="s">
        <v>933</v>
      </c>
      <c r="F594" s="4">
        <v>5.3045270647081554E-3</v>
      </c>
      <c r="G594" s="4">
        <v>6.8595941985444431E-3</v>
      </c>
      <c r="H594" s="4">
        <v>15.435637619025091</v>
      </c>
      <c r="I594" s="4">
        <v>16.350592020793108</v>
      </c>
      <c r="J594" s="4">
        <v>16.872155217518529</v>
      </c>
      <c r="K594" s="4">
        <v>17.789417828071741</v>
      </c>
      <c r="L594" s="4">
        <v>18.386817117704751</v>
      </c>
      <c r="M594" s="8">
        <f t="shared" si="9"/>
        <v>6.8595941985444431E-3</v>
      </c>
      <c r="N594" t="str">
        <f>IFERROR(INDEX(Wastewater!$C$4:$C$62,MATCH('PR24 - Wastewater (CWW3)'!C594,Wastewater!$A$4:$A$62,0)), "")</f>
        <v>N/A</v>
      </c>
    </row>
    <row r="595" spans="1:14">
      <c r="A595" t="s">
        <v>278</v>
      </c>
      <c r="B595" t="s">
        <v>1165</v>
      </c>
      <c r="C595" t="s">
        <v>1166</v>
      </c>
      <c r="D595" t="s">
        <v>300</v>
      </c>
      <c r="E595" t="s">
        <v>933</v>
      </c>
      <c r="F595" s="4">
        <v>0</v>
      </c>
      <c r="G595" s="4">
        <v>0</v>
      </c>
      <c r="H595" s="4">
        <v>1.6461148382606829</v>
      </c>
      <c r="I595" s="4">
        <v>1.675691521730561</v>
      </c>
      <c r="J595" s="4">
        <v>1.6539984130945491</v>
      </c>
      <c r="K595" s="4">
        <v>8.6805518033848337</v>
      </c>
      <c r="L595" s="4">
        <v>13.637641680326199</v>
      </c>
      <c r="M595" s="8">
        <f t="shared" si="9"/>
        <v>0</v>
      </c>
      <c r="N595" t="str">
        <f>IFERROR(INDEX(Wastewater!$C$4:$C$62,MATCH('PR24 - Wastewater (CWW3)'!C595,Wastewater!$A$4:$A$62,0)), "")</f>
        <v>N/A</v>
      </c>
    </row>
    <row r="596" spans="1:14">
      <c r="A596" t="s">
        <v>278</v>
      </c>
      <c r="B596" t="s">
        <v>1167</v>
      </c>
      <c r="C596" t="s">
        <v>1168</v>
      </c>
      <c r="D596" t="s">
        <v>300</v>
      </c>
      <c r="E596" t="s">
        <v>933</v>
      </c>
      <c r="F596" s="4">
        <v>0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8">
        <f t="shared" si="9"/>
        <v>0</v>
      </c>
      <c r="N596" t="str">
        <f>IFERROR(INDEX(Wastewater!$C$4:$C$62,MATCH('PR24 - Wastewater (CWW3)'!C596,Wastewater!$A$4:$A$62,0)), "")</f>
        <v>Schemes to increase flow to full treatment (wastewater)</v>
      </c>
    </row>
    <row r="597" spans="1:14">
      <c r="A597" t="s">
        <v>278</v>
      </c>
      <c r="B597" t="s">
        <v>1169</v>
      </c>
      <c r="C597" t="s">
        <v>1170</v>
      </c>
      <c r="D597" t="s">
        <v>300</v>
      </c>
      <c r="E597" t="s">
        <v>933</v>
      </c>
      <c r="F597" s="4">
        <v>26.800464781391408</v>
      </c>
      <c r="G597" s="4">
        <v>113.17963963658249</v>
      </c>
      <c r="H597" s="4">
        <v>95.256419563885032</v>
      </c>
      <c r="I597" s="4">
        <v>205.4040973766763</v>
      </c>
      <c r="J597" s="4">
        <v>258.94119036424757</v>
      </c>
      <c r="K597" s="4">
        <v>175.70305442455449</v>
      </c>
      <c r="L597" s="4">
        <v>38.552055565166746</v>
      </c>
      <c r="M597" s="8">
        <f t="shared" si="9"/>
        <v>113.17963963658249</v>
      </c>
      <c r="N597" t="str">
        <f>IFERROR(INDEX(Wastewater!$C$4:$C$62,MATCH('PR24 - Wastewater (CWW3)'!C597,Wastewater!$A$4:$A$62,0)), "")</f>
        <v>Schemes to increase storm tank capacity (wastewater)</v>
      </c>
    </row>
    <row r="598" spans="1:14">
      <c r="A598" t="s">
        <v>278</v>
      </c>
      <c r="B598" t="s">
        <v>1171</v>
      </c>
      <c r="C598" t="s">
        <v>1172</v>
      </c>
      <c r="D598" t="s">
        <v>300</v>
      </c>
      <c r="E598" t="s">
        <v>933</v>
      </c>
      <c r="F598" s="4">
        <v>9.6129267100205404E-2</v>
      </c>
      <c r="G598" s="4">
        <v>0.30190890593863506</v>
      </c>
      <c r="H598" s="4">
        <v>1.652338172096226</v>
      </c>
      <c r="I598" s="4">
        <v>6.9221268234710059E-2</v>
      </c>
      <c r="J598" s="4">
        <v>6.8701904598023944E-2</v>
      </c>
      <c r="K598" s="4">
        <v>6.9772736445096226E-2</v>
      </c>
      <c r="L598" s="4">
        <v>6.9557546953716159E-2</v>
      </c>
      <c r="M598" s="8">
        <f t="shared" si="9"/>
        <v>0.30190890593863506</v>
      </c>
      <c r="N598" t="str">
        <f>IFERROR(INDEX(Wastewater!$C$4:$C$62,MATCH('PR24 - Wastewater (CWW3)'!C598,Wastewater!$A$4:$A$62,0)), "")</f>
        <v>Schemes to increase storm tank capacity (wastewater)</v>
      </c>
    </row>
    <row r="599" spans="1:14">
      <c r="A599" t="s">
        <v>278</v>
      </c>
      <c r="B599" t="s">
        <v>1173</v>
      </c>
      <c r="C599" t="s">
        <v>1174</v>
      </c>
      <c r="D599" t="s">
        <v>300</v>
      </c>
      <c r="E599" t="s">
        <v>933</v>
      </c>
      <c r="F599" s="4">
        <v>30.851716008087831</v>
      </c>
      <c r="G599" s="4">
        <v>151.42492244973755</v>
      </c>
      <c r="H599" s="4">
        <v>286.9830472778354</v>
      </c>
      <c r="I599" s="4">
        <v>388.1964298321563</v>
      </c>
      <c r="J599" s="4">
        <v>456.67489261223739</v>
      </c>
      <c r="K599" s="4">
        <v>356.11123397587397</v>
      </c>
      <c r="L599" s="4">
        <v>106.2352712614086</v>
      </c>
      <c r="M599" s="8">
        <f t="shared" si="9"/>
        <v>151.42492244973755</v>
      </c>
      <c r="N599" t="str">
        <f>IFERROR(INDEX(Wastewater!$C$4:$C$62,MATCH('PR24 - Wastewater (CWW3)'!C599,Wastewater!$A$4:$A$62,0)), "")</f>
        <v>Storage schemes to reduce spill frequency at CSOs, storm tanks, etc (wastewater)</v>
      </c>
    </row>
    <row r="600" spans="1:14">
      <c r="A600" t="s">
        <v>278</v>
      </c>
      <c r="B600" t="s">
        <v>1175</v>
      </c>
      <c r="C600" t="s">
        <v>1176</v>
      </c>
      <c r="D600" t="s">
        <v>300</v>
      </c>
      <c r="E600" t="s">
        <v>933</v>
      </c>
      <c r="F600" s="4">
        <v>4.0184185622561603</v>
      </c>
      <c r="G600" s="4">
        <v>5.1791830850807186</v>
      </c>
      <c r="H600" s="4">
        <v>33.947122719222591</v>
      </c>
      <c r="I600" s="4">
        <v>51.782319418058492</v>
      </c>
      <c r="J600" s="4">
        <v>68.685398334647473</v>
      </c>
      <c r="K600" s="4">
        <v>55.675350014803932</v>
      </c>
      <c r="L600" s="4">
        <v>33.2594920482302</v>
      </c>
      <c r="M600" s="8">
        <f t="shared" si="9"/>
        <v>5.1791830850807186</v>
      </c>
      <c r="N600" t="str">
        <f>IFERROR(INDEX(Wastewater!$C$4:$C$62,MATCH('PR24 - Wastewater (CWW3)'!C600,Wastewater!$A$4:$A$62,0)), "")</f>
        <v>Storage schemes to reduce spill frequency at CSOs, storm tanks, etc (wastewater)</v>
      </c>
    </row>
    <row r="601" spans="1:14">
      <c r="A601" t="s">
        <v>278</v>
      </c>
      <c r="B601" t="s">
        <v>1177</v>
      </c>
      <c r="C601" t="s">
        <v>1178</v>
      </c>
      <c r="D601" t="s">
        <v>300</v>
      </c>
      <c r="E601" t="s">
        <v>933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8">
        <f t="shared" si="9"/>
        <v>0</v>
      </c>
      <c r="N601" t="str">
        <f>IFERROR(INDEX(Wastewater!$C$4:$C$62,MATCH('PR24 - Wastewater (CWW3)'!C601,Wastewater!$A$4:$A$62,0)), "")</f>
        <v>Storage schemes to reduce spill frequency at CSOs, storm tanks, etc (wastewater)</v>
      </c>
    </row>
    <row r="602" spans="1:14">
      <c r="A602" t="s">
        <v>278</v>
      </c>
      <c r="B602" t="s">
        <v>1179</v>
      </c>
      <c r="C602" t="s">
        <v>1180</v>
      </c>
      <c r="D602" t="s">
        <v>300</v>
      </c>
      <c r="E602" t="s">
        <v>933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0</v>
      </c>
      <c r="L602" s="4">
        <v>0</v>
      </c>
      <c r="M602" s="8">
        <f t="shared" si="9"/>
        <v>0</v>
      </c>
      <c r="N602" t="str">
        <f>IFERROR(INDEX(Wastewater!$C$4:$C$62,MATCH('PR24 - Wastewater (CWW3)'!C602,Wastewater!$A$4:$A$62,0)), "")</f>
        <v>Storage schemes to reduce spill frequency at CSOs, storm tanks, etc (wastewater)</v>
      </c>
    </row>
    <row r="603" spans="1:14">
      <c r="A603" t="s">
        <v>278</v>
      </c>
      <c r="B603" t="s">
        <v>1181</v>
      </c>
      <c r="C603" t="s">
        <v>1182</v>
      </c>
      <c r="D603" t="s">
        <v>300</v>
      </c>
      <c r="E603" t="s">
        <v>933</v>
      </c>
      <c r="F603" s="4">
        <v>1.345358042000306</v>
      </c>
      <c r="G603" s="4">
        <v>4.9611398240696554</v>
      </c>
      <c r="H603" s="4">
        <v>13.38923684621429</v>
      </c>
      <c r="I603" s="4">
        <v>18.874598995783249</v>
      </c>
      <c r="J603" s="4">
        <v>31.122607182561872</v>
      </c>
      <c r="K603" s="4">
        <v>35.101951750558683</v>
      </c>
      <c r="L603" s="4">
        <v>13.244595890091549</v>
      </c>
      <c r="M603" s="8">
        <f t="shared" si="9"/>
        <v>4.9611398240696554</v>
      </c>
      <c r="N603" t="str">
        <f>IFERROR(INDEX(Wastewater!$C$4:$C$62,MATCH('PR24 - Wastewater (CWW3)'!C603,Wastewater!$A$4:$A$62,0)), "")</f>
        <v>Storage schemes to reduce spill frequency at CSOs, storm tanks, etc (wastewater)</v>
      </c>
    </row>
    <row r="604" spans="1:14">
      <c r="A604" t="s">
        <v>278</v>
      </c>
      <c r="B604" t="s">
        <v>1183</v>
      </c>
      <c r="C604" t="s">
        <v>1184</v>
      </c>
      <c r="D604" t="s">
        <v>300</v>
      </c>
      <c r="E604" t="s">
        <v>933</v>
      </c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8">
        <f t="shared" si="9"/>
        <v>0</v>
      </c>
      <c r="N604" t="str">
        <f>IFERROR(INDEX(Wastewater!$C$4:$C$62,MATCH('PR24 - Wastewater (CWW3)'!C604,Wastewater!$A$4:$A$62,0)), "")</f>
        <v>Storage schemes to reduce spill frequency at CSOs, storm tanks, etc (wastewater)</v>
      </c>
    </row>
    <row r="605" spans="1:14">
      <c r="A605" t="s">
        <v>278</v>
      </c>
      <c r="B605" t="s">
        <v>1185</v>
      </c>
      <c r="C605" t="s">
        <v>1186</v>
      </c>
      <c r="D605" t="s">
        <v>300</v>
      </c>
      <c r="E605" t="s">
        <v>933</v>
      </c>
      <c r="F605" s="4">
        <v>0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8">
        <f t="shared" si="9"/>
        <v>0</v>
      </c>
      <c r="N605" t="str">
        <f>IFERROR(INDEX(Wastewater!$C$4:$C$62,MATCH('PR24 - Wastewater (CWW3)'!C605,Wastewater!$A$4:$A$62,0)), "")</f>
        <v>Storage schemes to reduce spill frequency at CSOs, storm tanks, etc (wastewater)</v>
      </c>
    </row>
    <row r="606" spans="1:14">
      <c r="A606" t="s">
        <v>278</v>
      </c>
      <c r="B606" t="s">
        <v>1187</v>
      </c>
      <c r="C606" t="s">
        <v>1188</v>
      </c>
      <c r="D606" t="s">
        <v>300</v>
      </c>
      <c r="E606" t="s">
        <v>933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8">
        <f t="shared" si="9"/>
        <v>0</v>
      </c>
      <c r="N606" t="str">
        <f>IFERROR(INDEX(Wastewater!$C$4:$C$62,MATCH('PR24 - Wastewater (CWW3)'!C606,Wastewater!$A$4:$A$62,0)), "")</f>
        <v>Storage schemes to reduce spill frequency at CSOs, storm tanks, etc (wastewater)</v>
      </c>
    </row>
    <row r="607" spans="1:14">
      <c r="A607" t="s">
        <v>278</v>
      </c>
      <c r="B607" t="s">
        <v>1189</v>
      </c>
      <c r="C607" t="s">
        <v>1190</v>
      </c>
      <c r="D607" t="s">
        <v>300</v>
      </c>
      <c r="E607" t="s">
        <v>933</v>
      </c>
      <c r="F607" s="4">
        <v>0.80060183648252792</v>
      </c>
      <c r="G607" s="4">
        <v>5.8720112891228258</v>
      </c>
      <c r="H607" s="4">
        <v>19.05670661091585</v>
      </c>
      <c r="I607" s="4">
        <v>20.76820658972861</v>
      </c>
      <c r="J607" s="4">
        <v>31.255137976141601</v>
      </c>
      <c r="K607" s="4">
        <v>25.496445646429581</v>
      </c>
      <c r="L607" s="4">
        <v>5.989662904363791</v>
      </c>
      <c r="M607" s="8">
        <f t="shared" si="9"/>
        <v>5.8720112891228258</v>
      </c>
      <c r="N607" t="str">
        <f>IFERROR(INDEX(Wastewater!$C$4:$C$62,MATCH('PR24 - Wastewater (CWW3)'!C607,Wastewater!$A$4:$A$62,0)), "")</f>
        <v>Storage schemes to reduce spill frequency at CSOs, storm tanks, etc (wastewater)</v>
      </c>
    </row>
    <row r="608" spans="1:14">
      <c r="A608" t="s">
        <v>278</v>
      </c>
      <c r="B608" t="s">
        <v>1191</v>
      </c>
      <c r="C608" t="s">
        <v>1192</v>
      </c>
      <c r="D608" t="s">
        <v>300</v>
      </c>
      <c r="E608" t="s">
        <v>933</v>
      </c>
      <c r="F608" s="4">
        <v>0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8">
        <f t="shared" si="9"/>
        <v>0</v>
      </c>
      <c r="N608" t="str">
        <f>IFERROR(INDEX(Wastewater!$C$4:$C$62,MATCH('PR24 - Wastewater (CWW3)'!C608,Wastewater!$A$4:$A$62,0)), "")</f>
        <v>Chemical removals schemes (wastewater)</v>
      </c>
    </row>
    <row r="609" spans="1:14">
      <c r="A609" t="s">
        <v>278</v>
      </c>
      <c r="B609" t="s">
        <v>1193</v>
      </c>
      <c r="C609" t="s">
        <v>1194</v>
      </c>
      <c r="D609" t="s">
        <v>300</v>
      </c>
      <c r="E609" t="s">
        <v>933</v>
      </c>
      <c r="F609" s="4">
        <v>0.37231388565515922</v>
      </c>
      <c r="G609" s="4">
        <v>2.1633008817464328</v>
      </c>
      <c r="H609" s="4">
        <v>3.24249915219084</v>
      </c>
      <c r="I609" s="4">
        <v>2.681757880249751</v>
      </c>
      <c r="J609" s="4">
        <v>3.4002496492784327E-2</v>
      </c>
      <c r="K609" s="4">
        <v>5.6356616175938533E-2</v>
      </c>
      <c r="L609" s="4">
        <v>3.4621007874756547E-2</v>
      </c>
      <c r="M609" s="8">
        <f t="shared" si="9"/>
        <v>2.1633008817464328</v>
      </c>
      <c r="N609" t="str">
        <f>IFERROR(INDEX(Wastewater!$C$4:$C$62,MATCH('PR24 - Wastewater (CWW3)'!C609,Wastewater!$A$4:$A$62,0)), "")</f>
        <v>Chemicals monitoring/ investigations/ options appraisals (wastewater)</v>
      </c>
    </row>
    <row r="610" spans="1:14">
      <c r="A610" t="s">
        <v>278</v>
      </c>
      <c r="B610" t="s">
        <v>1195</v>
      </c>
      <c r="C610" t="s">
        <v>1196</v>
      </c>
      <c r="D610" t="s">
        <v>300</v>
      </c>
      <c r="E610" t="s">
        <v>933</v>
      </c>
      <c r="F610" s="4">
        <v>0</v>
      </c>
      <c r="G610" s="4">
        <v>0</v>
      </c>
      <c r="H610" s="4">
        <v>0</v>
      </c>
      <c r="I610" s="4">
        <v>0</v>
      </c>
      <c r="J610" s="4">
        <v>0</v>
      </c>
      <c r="K610" s="4">
        <v>0</v>
      </c>
      <c r="L610" s="4">
        <v>0</v>
      </c>
      <c r="M610" s="8">
        <f t="shared" si="9"/>
        <v>0</v>
      </c>
      <c r="N610" t="str">
        <f>IFERROR(INDEX(Wastewater!$C$4:$C$62,MATCH('PR24 - Wastewater (CWW3)'!C610,Wastewater!$A$4:$A$62,0)), "")</f>
        <v>Nitrogen removal (wastewater)</v>
      </c>
    </row>
    <row r="611" spans="1:14">
      <c r="A611" t="s">
        <v>278</v>
      </c>
      <c r="B611" t="s">
        <v>1197</v>
      </c>
      <c r="C611" t="s">
        <v>1198</v>
      </c>
      <c r="D611" t="s">
        <v>300</v>
      </c>
      <c r="E611" t="s">
        <v>933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8">
        <f t="shared" si="9"/>
        <v>0</v>
      </c>
      <c r="N611" t="str">
        <f>IFERROR(INDEX(Wastewater!$C$4:$C$62,MATCH('PR24 - Wastewater (CWW3)'!C611,Wastewater!$A$4:$A$62,0)), "")</f>
        <v>Nitrogen removal (wastewater)</v>
      </c>
    </row>
    <row r="612" spans="1:14">
      <c r="A612" t="s">
        <v>278</v>
      </c>
      <c r="B612" t="s">
        <v>1199</v>
      </c>
      <c r="C612" t="s">
        <v>1200</v>
      </c>
      <c r="D612" t="s">
        <v>300</v>
      </c>
      <c r="E612" t="s">
        <v>933</v>
      </c>
      <c r="F612" s="4">
        <v>3.2030689232546211E-3</v>
      </c>
      <c r="G612" s="4">
        <v>0.66086141833885603</v>
      </c>
      <c r="H612" s="4">
        <v>3.1438494009064191</v>
      </c>
      <c r="I612" s="4">
        <v>0</v>
      </c>
      <c r="J612" s="4">
        <v>0</v>
      </c>
      <c r="K612" s="4">
        <v>0</v>
      </c>
      <c r="L612" s="4">
        <v>0</v>
      </c>
      <c r="M612" s="8">
        <f t="shared" si="9"/>
        <v>0.66086141833885603</v>
      </c>
      <c r="N612" t="str">
        <f>IFERROR(INDEX(Wastewater!$C$4:$C$62,MATCH('PR24 - Wastewater (CWW3)'!C612,Wastewater!$A$4:$A$62,0)), "")</f>
        <v>Nitrogen removal (wastewater)</v>
      </c>
    </row>
    <row r="613" spans="1:14">
      <c r="A613" t="s">
        <v>278</v>
      </c>
      <c r="B613" t="s">
        <v>1201</v>
      </c>
      <c r="C613" t="s">
        <v>1202</v>
      </c>
      <c r="D613" t="s">
        <v>300</v>
      </c>
      <c r="E613" t="s">
        <v>933</v>
      </c>
      <c r="F613" s="4">
        <v>120.2405982833189</v>
      </c>
      <c r="G613" s="4">
        <v>153.23254398797351</v>
      </c>
      <c r="H613" s="4">
        <v>78.621860994461841</v>
      </c>
      <c r="I613" s="4">
        <v>71.956954231342721</v>
      </c>
      <c r="J613" s="4">
        <v>108.30576514827889</v>
      </c>
      <c r="K613" s="4">
        <v>116.9124696188513</v>
      </c>
      <c r="L613" s="4">
        <v>31.602289538528382</v>
      </c>
      <c r="M613" s="8">
        <f t="shared" si="9"/>
        <v>153.23254398797351</v>
      </c>
      <c r="N613" t="str">
        <f>IFERROR(INDEX(Wastewater!$C$4:$C$62,MATCH('PR24 - Wastewater (CWW3)'!C613,Wastewater!$A$4:$A$62,0)), "")</f>
        <v>Phosphorus removal (wastewater)</v>
      </c>
    </row>
    <row r="614" spans="1:14">
      <c r="A614" t="s">
        <v>278</v>
      </c>
      <c r="B614" t="s">
        <v>1203</v>
      </c>
      <c r="C614" t="s">
        <v>1204</v>
      </c>
      <c r="D614" t="s">
        <v>300</v>
      </c>
      <c r="E614" t="s">
        <v>933</v>
      </c>
      <c r="F614" s="4">
        <v>1.6681372701235591</v>
      </c>
      <c r="G614" s="4">
        <v>7.6848335097946467</v>
      </c>
      <c r="H614" s="4">
        <v>23.366932700854761</v>
      </c>
      <c r="I614" s="4">
        <v>37.853863620358332</v>
      </c>
      <c r="J614" s="4">
        <v>55.359128403425643</v>
      </c>
      <c r="K614" s="4">
        <v>65.420030524584021</v>
      </c>
      <c r="L614" s="4">
        <v>40.038041507154468</v>
      </c>
      <c r="M614" s="8">
        <f t="shared" si="9"/>
        <v>7.6848335097946467</v>
      </c>
      <c r="N614" t="str">
        <f>IFERROR(INDEX(Wastewater!$C$4:$C$62,MATCH('PR24 - Wastewater (CWW3)'!C614,Wastewater!$A$4:$A$62,0)), "")</f>
        <v>Phosphorus removal (wastewater)</v>
      </c>
    </row>
    <row r="615" spans="1:14">
      <c r="A615" t="s">
        <v>278</v>
      </c>
      <c r="B615" t="s">
        <v>1205</v>
      </c>
      <c r="C615" t="s">
        <v>1206</v>
      </c>
      <c r="D615" t="s">
        <v>300</v>
      </c>
      <c r="E615" t="s">
        <v>933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8">
        <f t="shared" si="9"/>
        <v>0</v>
      </c>
      <c r="N615" t="str">
        <f>IFERROR(INDEX(Wastewater!$C$4:$C$62,MATCH('PR24 - Wastewater (CWW3)'!C615,Wastewater!$A$4:$A$62,0)), "")</f>
        <v>Phosphorus removal (wastewater)</v>
      </c>
    </row>
    <row r="616" spans="1:14">
      <c r="A616" t="s">
        <v>278</v>
      </c>
      <c r="B616" t="s">
        <v>1207</v>
      </c>
      <c r="C616" t="s">
        <v>1208</v>
      </c>
      <c r="D616" t="s">
        <v>300</v>
      </c>
      <c r="E616" t="s">
        <v>933</v>
      </c>
      <c r="F616" s="4">
        <v>15.961115878843691</v>
      </c>
      <c r="G616" s="4">
        <v>83.121338957079161</v>
      </c>
      <c r="H616" s="4">
        <v>126.6941149946659</v>
      </c>
      <c r="I616" s="4">
        <v>241.49244866852081</v>
      </c>
      <c r="J616" s="4">
        <v>292.74115947361958</v>
      </c>
      <c r="K616" s="4">
        <v>208.42559352510261</v>
      </c>
      <c r="L616" s="4">
        <v>104.06590378133311</v>
      </c>
      <c r="M616" s="8">
        <f t="shared" si="9"/>
        <v>83.121338957079161</v>
      </c>
      <c r="N616" t="str">
        <f>IFERROR(INDEX(Wastewater!$C$4:$C$62,MATCH('PR24 - Wastewater (CWW3)'!C616,Wastewater!$A$4:$A$62,0)), "")</f>
        <v>Reduction of sanitary parameters (wastewater)</v>
      </c>
    </row>
    <row r="617" spans="1:14">
      <c r="A617" t="s">
        <v>278</v>
      </c>
      <c r="B617" t="s">
        <v>1209</v>
      </c>
      <c r="C617" t="s">
        <v>1210</v>
      </c>
      <c r="D617" t="s">
        <v>300</v>
      </c>
      <c r="E617" t="s">
        <v>933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8">
        <f t="shared" si="9"/>
        <v>0</v>
      </c>
      <c r="N617" t="str">
        <f>IFERROR(INDEX(Wastewater!$C$4:$C$62,MATCH('PR24 - Wastewater (CWW3)'!C617,Wastewater!$A$4:$A$62,0)), "")</f>
        <v>Chemical removals schemes (wastewater)</v>
      </c>
    </row>
    <row r="618" spans="1:14">
      <c r="A618" t="s">
        <v>278</v>
      </c>
      <c r="B618" t="s">
        <v>1211</v>
      </c>
      <c r="C618" t="s">
        <v>1212</v>
      </c>
      <c r="D618" t="s">
        <v>300</v>
      </c>
      <c r="E618" t="s">
        <v>933</v>
      </c>
      <c r="F618" s="4">
        <v>1.415150349427154E-2</v>
      </c>
      <c r="G618" s="4">
        <v>0.32632796823735055</v>
      </c>
      <c r="H618" s="4">
        <v>1.0973831030096599</v>
      </c>
      <c r="I618" s="4">
        <v>0.40827986635812141</v>
      </c>
      <c r="J618" s="4">
        <v>2.01514304589353</v>
      </c>
      <c r="K618" s="4">
        <v>1.786559508432247</v>
      </c>
      <c r="L618" s="4">
        <v>0.19161013759078371</v>
      </c>
      <c r="M618" s="8">
        <f t="shared" si="9"/>
        <v>0.32632796823735055</v>
      </c>
      <c r="N618" t="str">
        <f>IFERROR(INDEX(Wastewater!$C$4:$C$62,MATCH('PR24 - Wastewater (CWW3)'!C618,Wastewater!$A$4:$A$62,0)), "")</f>
        <v>Phosphorus removal (wastewater)</v>
      </c>
    </row>
    <row r="619" spans="1:14">
      <c r="A619" t="s">
        <v>278</v>
      </c>
      <c r="B619" t="s">
        <v>1213</v>
      </c>
      <c r="C619" t="s">
        <v>1214</v>
      </c>
      <c r="D619" t="s">
        <v>300</v>
      </c>
      <c r="E619" t="s">
        <v>933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8">
        <f t="shared" si="9"/>
        <v>0</v>
      </c>
      <c r="N619" t="str">
        <f>IFERROR(INDEX(Wastewater!$C$4:$C$62,MATCH('PR24 - Wastewater (CWW3)'!C619,Wastewater!$A$4:$A$62,0)), "")</f>
        <v>Phosphorus removal (wastewater)</v>
      </c>
    </row>
    <row r="620" spans="1:14">
      <c r="A620" t="s">
        <v>278</v>
      </c>
      <c r="B620" t="s">
        <v>1215</v>
      </c>
      <c r="C620" t="s">
        <v>1216</v>
      </c>
      <c r="D620" t="s">
        <v>300</v>
      </c>
      <c r="E620" t="s">
        <v>933</v>
      </c>
      <c r="F620" s="4">
        <v>0</v>
      </c>
      <c r="G620" s="4">
        <v>0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  <c r="M620" s="8">
        <f t="shared" si="9"/>
        <v>0</v>
      </c>
      <c r="N620" t="str">
        <f>IFERROR(INDEX(Wastewater!$C$4:$C$62,MATCH('PR24 - Wastewater (CWW3)'!C620,Wastewater!$A$4:$A$62,0)), "")</f>
        <v>Conservation drivers (wastewater)</v>
      </c>
    </row>
    <row r="621" spans="1:14">
      <c r="A621" t="s">
        <v>278</v>
      </c>
      <c r="B621" t="s">
        <v>1217</v>
      </c>
      <c r="C621" t="s">
        <v>1218</v>
      </c>
      <c r="D621" t="s">
        <v>300</v>
      </c>
      <c r="E621" t="s">
        <v>933</v>
      </c>
      <c r="F621" s="4">
        <v>1.061043330508888E-2</v>
      </c>
      <c r="G621" s="4">
        <v>1.3660295319031439</v>
      </c>
      <c r="H621" s="4">
        <v>3.183268238493099</v>
      </c>
      <c r="I621" s="4">
        <v>8.0573518475473414</v>
      </c>
      <c r="J621" s="4">
        <v>23.363863424307091</v>
      </c>
      <c r="K621" s="4">
        <v>14.47475543557583</v>
      </c>
      <c r="L621" s="4">
        <v>6.2566868948091852</v>
      </c>
      <c r="M621" s="8">
        <f t="shared" si="9"/>
        <v>1.3660295319031439</v>
      </c>
      <c r="N621" t="str">
        <f>IFERROR(INDEX(Wastewater!$C$4:$C$62,MATCH('PR24 - Wastewater (CWW3)'!C621,Wastewater!$A$4:$A$62,0)), "")</f>
        <v>UV disinfection (or similar) (wastewater)</v>
      </c>
    </row>
    <row r="622" spans="1:14">
      <c r="A622" t="s">
        <v>278</v>
      </c>
      <c r="B622" t="s">
        <v>1219</v>
      </c>
      <c r="C622" t="s">
        <v>1220</v>
      </c>
      <c r="D622" t="s">
        <v>300</v>
      </c>
      <c r="E622" t="s">
        <v>933</v>
      </c>
      <c r="F622" s="4">
        <v>0.16506680371399471</v>
      </c>
      <c r="G622" s="4">
        <v>1.2031554441841172</v>
      </c>
      <c r="H622" s="4">
        <v>6.7198506559373454</v>
      </c>
      <c r="I622" s="4">
        <v>6.9234578097170489</v>
      </c>
      <c r="J622" s="4">
        <v>19.534690365737031</v>
      </c>
      <c r="K622" s="4">
        <v>4.3594584009561466</v>
      </c>
      <c r="L622" s="4">
        <v>0.88387495561273766</v>
      </c>
      <c r="M622" s="8">
        <f t="shared" si="9"/>
        <v>1.2031554441841172</v>
      </c>
      <c r="N622" t="str">
        <f>IFERROR(INDEX(Wastewater!$C$4:$C$62,MATCH('PR24 - Wastewater (CWW3)'!C622,Wastewater!$A$4:$A$62,0)), "")</f>
        <v>N/A</v>
      </c>
    </row>
    <row r="623" spans="1:14">
      <c r="A623" t="s">
        <v>278</v>
      </c>
      <c r="B623" t="s">
        <v>1221</v>
      </c>
      <c r="C623" t="s">
        <v>1222</v>
      </c>
      <c r="D623" t="s">
        <v>300</v>
      </c>
      <c r="E623" t="s">
        <v>933</v>
      </c>
      <c r="F623" s="4">
        <v>0</v>
      </c>
      <c r="G623" s="4">
        <v>0</v>
      </c>
      <c r="H623" s="4">
        <v>0.17771045378847419</v>
      </c>
      <c r="I623" s="4">
        <v>0.17402643811144511</v>
      </c>
      <c r="J623" s="4">
        <v>0.87462388431106464</v>
      </c>
      <c r="K623" s="4">
        <v>0.1693641877054767</v>
      </c>
      <c r="L623" s="4">
        <v>5.225795772839166E-2</v>
      </c>
      <c r="M623" s="8">
        <f t="shared" si="9"/>
        <v>0</v>
      </c>
      <c r="N623" t="str">
        <f>IFERROR(INDEX(Wastewater!$C$4:$C$62,MATCH('PR24 - Wastewater (CWW3)'!C623,Wastewater!$A$4:$A$62,0)), "")</f>
        <v>N/A</v>
      </c>
    </row>
    <row r="624" spans="1:14">
      <c r="A624" t="s">
        <v>278</v>
      </c>
      <c r="B624" t="s">
        <v>1223</v>
      </c>
      <c r="C624" t="s">
        <v>1224</v>
      </c>
      <c r="D624" t="s">
        <v>300</v>
      </c>
      <c r="E624" t="s">
        <v>933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8">
        <f t="shared" si="9"/>
        <v>0</v>
      </c>
      <c r="N624" t="str">
        <f>IFERROR(INDEX(Wastewater!$C$4:$C$62,MATCH('PR24 - Wastewater (CWW3)'!C624,Wastewater!$A$4:$A$62,0)), "")</f>
        <v>N/A</v>
      </c>
    </row>
    <row r="625" spans="1:14">
      <c r="A625" t="s">
        <v>278</v>
      </c>
      <c r="B625" t="s">
        <v>1225</v>
      </c>
      <c r="C625" t="s">
        <v>1226</v>
      </c>
      <c r="D625" t="s">
        <v>300</v>
      </c>
      <c r="E625" t="s">
        <v>933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8">
        <f t="shared" si="9"/>
        <v>0</v>
      </c>
      <c r="N625" t="str">
        <f>IFERROR(INDEX(Wastewater!$C$4:$C$62,MATCH('PR24 - Wastewater (CWW3)'!C625,Wastewater!$A$4:$A$62,0)), "")</f>
        <v>Conservation drivers (wastewater)</v>
      </c>
    </row>
    <row r="626" spans="1:14">
      <c r="A626" t="s">
        <v>278</v>
      </c>
      <c r="B626" t="s">
        <v>1227</v>
      </c>
      <c r="C626" t="s">
        <v>1228</v>
      </c>
      <c r="D626" t="s">
        <v>300</v>
      </c>
      <c r="E626" t="s">
        <v>933</v>
      </c>
      <c r="F626" s="4">
        <v>1.7222561486140139E-2</v>
      </c>
      <c r="G626" s="4">
        <v>0</v>
      </c>
      <c r="H626" s="4">
        <v>0.49028050773896248</v>
      </c>
      <c r="I626" s="4">
        <v>0.33640943786187238</v>
      </c>
      <c r="J626" s="4">
        <v>0</v>
      </c>
      <c r="K626" s="4">
        <v>0</v>
      </c>
      <c r="L626" s="4">
        <v>0</v>
      </c>
      <c r="M626" s="8">
        <f t="shared" si="9"/>
        <v>0</v>
      </c>
      <c r="N626" t="str">
        <f>IFERROR(INDEX(Wastewater!$C$4:$C$62,MATCH('PR24 - Wastewater (CWW3)'!C626,Wastewater!$A$4:$A$62,0)), "")</f>
        <v>Ignore as captured under 'Investigations total'</v>
      </c>
    </row>
    <row r="627" spans="1:14">
      <c r="A627" t="s">
        <v>278</v>
      </c>
      <c r="B627" t="s">
        <v>1229</v>
      </c>
      <c r="C627" t="s">
        <v>1230</v>
      </c>
      <c r="D627" t="s">
        <v>300</v>
      </c>
      <c r="E627" t="s">
        <v>933</v>
      </c>
      <c r="F627" s="4">
        <v>0</v>
      </c>
      <c r="G627" s="4">
        <v>0.56786775468868167</v>
      </c>
      <c r="H627" s="4">
        <v>5.2770404855888398</v>
      </c>
      <c r="I627" s="4">
        <v>3.2777030704283838</v>
      </c>
      <c r="J627" s="4">
        <v>0</v>
      </c>
      <c r="K627" s="4">
        <v>0</v>
      </c>
      <c r="L627" s="4">
        <v>0</v>
      </c>
      <c r="M627" s="8">
        <f t="shared" si="9"/>
        <v>0.56786775468868167</v>
      </c>
      <c r="N627" t="str">
        <f>IFERROR(INDEX(Wastewater!$C$4:$C$62,MATCH('PR24 - Wastewater (CWW3)'!C627,Wastewater!$A$4:$A$62,0)), "")</f>
        <v>Ignore as captured under 'Investigations total'</v>
      </c>
    </row>
    <row r="628" spans="1:14">
      <c r="A628" t="s">
        <v>278</v>
      </c>
      <c r="B628" t="s">
        <v>1231</v>
      </c>
      <c r="C628" t="s">
        <v>1232</v>
      </c>
      <c r="D628" t="s">
        <v>300</v>
      </c>
      <c r="E628" t="s">
        <v>933</v>
      </c>
      <c r="F628" s="4">
        <v>2.2385673547997951</v>
      </c>
      <c r="G628" s="4">
        <v>14.308141079173971</v>
      </c>
      <c r="H628" s="4">
        <v>25.47184885202412</v>
      </c>
      <c r="I628" s="4">
        <v>23.807435656612</v>
      </c>
      <c r="J628" s="4">
        <v>0</v>
      </c>
      <c r="K628" s="4">
        <v>0</v>
      </c>
      <c r="L628" s="4">
        <v>0</v>
      </c>
      <c r="M628" s="8">
        <f t="shared" si="9"/>
        <v>14.308141079173971</v>
      </c>
      <c r="N628" t="str">
        <f>IFERROR(INDEX(Wastewater!$C$4:$C$62,MATCH('PR24 - Wastewater (CWW3)'!C628,Wastewater!$A$4:$A$62,0)), "")</f>
        <v>Ignore as captured under 'Investigations total'</v>
      </c>
    </row>
    <row r="629" spans="1:14">
      <c r="A629" t="s">
        <v>278</v>
      </c>
      <c r="B629" t="s">
        <v>1233</v>
      </c>
      <c r="C629" t="s">
        <v>1234</v>
      </c>
      <c r="D629" t="s">
        <v>300</v>
      </c>
      <c r="E629" t="s">
        <v>933</v>
      </c>
      <c r="F629" s="4">
        <v>2.2557899162859352</v>
      </c>
      <c r="G629" s="4">
        <v>14.876008833862652</v>
      </c>
      <c r="H629" s="4">
        <v>31.23916984535192</v>
      </c>
      <c r="I629" s="4">
        <v>27.421548164902259</v>
      </c>
      <c r="J629" s="4">
        <v>0</v>
      </c>
      <c r="K629" s="4">
        <v>0</v>
      </c>
      <c r="L629" s="4">
        <v>0</v>
      </c>
      <c r="M629" s="8">
        <f t="shared" si="9"/>
        <v>14.876008833862652</v>
      </c>
      <c r="N629" t="str">
        <f>IFERROR(INDEX(Wastewater!$C$4:$C$62,MATCH('PR24 - Wastewater (CWW3)'!C629,Wastewater!$A$4:$A$62,0)), "")</f>
        <v>Investigations (wastewater)</v>
      </c>
    </row>
    <row r="630" spans="1:14">
      <c r="A630" t="s">
        <v>278</v>
      </c>
      <c r="B630" t="s">
        <v>1235</v>
      </c>
      <c r="C630" t="s">
        <v>1236</v>
      </c>
      <c r="D630" t="s">
        <v>300</v>
      </c>
      <c r="E630" t="s">
        <v>933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8">
        <f t="shared" si="9"/>
        <v>0</v>
      </c>
      <c r="N630">
        <f>IFERROR(INDEX(Wastewater!$C$4:$C$62,MATCH('PR24 - Wastewater (CWW3)'!C630,Wastewater!$A$4:$A$62,0)), "")</f>
        <v>0</v>
      </c>
    </row>
    <row r="631" spans="1:14">
      <c r="A631" t="s">
        <v>278</v>
      </c>
      <c r="B631" t="s">
        <v>1237</v>
      </c>
      <c r="C631" t="s">
        <v>1238</v>
      </c>
      <c r="D631" t="s">
        <v>300</v>
      </c>
      <c r="E631" t="s">
        <v>933</v>
      </c>
      <c r="F631" s="4">
        <v>0</v>
      </c>
      <c r="G631" s="4">
        <v>0</v>
      </c>
      <c r="H631" s="4">
        <v>0</v>
      </c>
      <c r="I631" s="4">
        <v>5.963006706068618E-2</v>
      </c>
      <c r="J631" s="4">
        <v>4.1498720024057301</v>
      </c>
      <c r="K631" s="4">
        <v>2.9593432545784051</v>
      </c>
      <c r="L631" s="4">
        <v>0.23707971202770289</v>
      </c>
      <c r="M631" s="8">
        <f t="shared" si="9"/>
        <v>0</v>
      </c>
      <c r="N631" t="str">
        <f>IFERROR(INDEX(Wastewater!$C$4:$C$62,MATCH('PR24 - Wastewater (CWW3)'!C631,Wastewater!$A$4:$A$62,0)), "")</f>
        <v>Conservation drivers (wastewater)</v>
      </c>
    </row>
    <row r="632" spans="1:14">
      <c r="A632" t="s">
        <v>278</v>
      </c>
      <c r="B632" t="s">
        <v>1239</v>
      </c>
      <c r="C632" t="s">
        <v>1240</v>
      </c>
      <c r="D632" t="s">
        <v>300</v>
      </c>
      <c r="E632" t="s">
        <v>933</v>
      </c>
      <c r="F632" s="4">
        <v>3.2518965053901443E-2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8">
        <f t="shared" si="9"/>
        <v>0</v>
      </c>
      <c r="N632" t="str">
        <f>IFERROR(INDEX(Wastewater!$C$4:$C$62,MATCH('PR24 - Wastewater (CWW3)'!C632,Wastewater!$A$4:$A$62,0)), "")</f>
        <v>Conservation drivers (wastewater)</v>
      </c>
    </row>
    <row r="633" spans="1:14">
      <c r="A633" t="s">
        <v>278</v>
      </c>
      <c r="B633" t="s">
        <v>1241</v>
      </c>
      <c r="C633" t="s">
        <v>1242</v>
      </c>
      <c r="D633" t="s">
        <v>300</v>
      </c>
      <c r="E633" t="s">
        <v>933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8">
        <f t="shared" si="9"/>
        <v>0</v>
      </c>
      <c r="N633" t="str">
        <f>IFERROR(INDEX(Wastewater!$C$4:$C$62,MATCH('PR24 - Wastewater (CWW3)'!C633,Wastewater!$A$4:$A$62,0)), "")</f>
        <v>Conservation drivers (wastewater)</v>
      </c>
    </row>
    <row r="634" spans="1:14">
      <c r="A634" t="s">
        <v>278</v>
      </c>
      <c r="B634" t="s">
        <v>1243</v>
      </c>
      <c r="C634" t="s">
        <v>1244</v>
      </c>
      <c r="D634" t="s">
        <v>300</v>
      </c>
      <c r="E634" t="s">
        <v>933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8">
        <f t="shared" si="9"/>
        <v>0</v>
      </c>
      <c r="N634" t="str">
        <f>IFERROR(INDEX(Wastewater!$C$4:$C$62,MATCH('PR24 - Wastewater (CWW3)'!C634,Wastewater!$A$4:$A$62,0)), "")</f>
        <v>N/A</v>
      </c>
    </row>
    <row r="635" spans="1:14">
      <c r="A635" t="s">
        <v>278</v>
      </c>
      <c r="B635" t="s">
        <v>1245</v>
      </c>
      <c r="C635" t="s">
        <v>1246</v>
      </c>
      <c r="D635" t="s">
        <v>300</v>
      </c>
      <c r="E635" t="s">
        <v>933</v>
      </c>
      <c r="F635" s="4">
        <v>209.67927538337051</v>
      </c>
      <c r="G635" s="4">
        <v>558.87084844794128</v>
      </c>
      <c r="H635" s="4">
        <v>753.06825761191135</v>
      </c>
      <c r="I635" s="4">
        <v>1108.898383160509</v>
      </c>
      <c r="J635" s="4">
        <v>1373.227880703889</v>
      </c>
      <c r="K635" s="4">
        <v>1090.7918172440229</v>
      </c>
      <c r="L635" s="4">
        <v>414.33263252792989</v>
      </c>
      <c r="M635" s="8">
        <f t="shared" si="9"/>
        <v>558.87084844794128</v>
      </c>
      <c r="N635" t="str">
        <f>IFERROR(INDEX(Wastewater!$C$4:$C$62,MATCH('PR24 - Wastewater (CWW3)'!C635,Wastewater!$A$4:$A$62,0)), "")</f>
        <v/>
      </c>
    </row>
    <row r="636" spans="1:14">
      <c r="A636" t="s">
        <v>278</v>
      </c>
      <c r="B636" t="s">
        <v>1247</v>
      </c>
      <c r="C636" t="s">
        <v>1248</v>
      </c>
      <c r="D636" t="s">
        <v>300</v>
      </c>
      <c r="E636" t="s">
        <v>933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8">
        <f t="shared" si="9"/>
        <v>0</v>
      </c>
      <c r="N636" t="str">
        <f>IFERROR(INDEX(Wastewater!$C$4:$C$62,MATCH('PR24 - Wastewater (CWW3)'!C636,Wastewater!$A$4:$A$62,0)), "")</f>
        <v>Sludge enhancement (quality) (wastewater)</v>
      </c>
    </row>
    <row r="637" spans="1:14">
      <c r="A637" t="s">
        <v>278</v>
      </c>
      <c r="B637" t="s">
        <v>1249</v>
      </c>
      <c r="C637" t="s">
        <v>1250</v>
      </c>
      <c r="D637" t="s">
        <v>300</v>
      </c>
      <c r="E637" t="s">
        <v>933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8">
        <f t="shared" si="9"/>
        <v>0</v>
      </c>
      <c r="N637" t="str">
        <f>IFERROR(INDEX(Wastewater!$C$4:$C$62,MATCH('PR24 - Wastewater (CWW3)'!C637,Wastewater!$A$4:$A$62,0)), "")</f>
        <v>Sludge enhancement (quality) (wastewater)</v>
      </c>
    </row>
    <row r="638" spans="1:14">
      <c r="A638" t="s">
        <v>278</v>
      </c>
      <c r="B638" t="s">
        <v>1251</v>
      </c>
      <c r="C638" t="s">
        <v>1252</v>
      </c>
      <c r="D638" t="s">
        <v>300</v>
      </c>
      <c r="E638" t="s">
        <v>933</v>
      </c>
      <c r="F638" s="4">
        <v>0</v>
      </c>
      <c r="G638" s="4">
        <v>0</v>
      </c>
      <c r="H638" s="4">
        <v>0</v>
      </c>
      <c r="I638" s="4">
        <v>19.80279413367143</v>
      </c>
      <c r="J638" s="4">
        <v>19.65132254955283</v>
      </c>
      <c r="K638" s="4">
        <v>20.54588331677574</v>
      </c>
      <c r="L638" s="4">
        <v>0</v>
      </c>
      <c r="M638" s="8">
        <f t="shared" si="9"/>
        <v>0</v>
      </c>
      <c r="N638" t="str">
        <f>IFERROR(INDEX(Wastewater!$C$4:$C$62,MATCH('PR24 - Wastewater (CWW3)'!C638,Wastewater!$A$4:$A$62,0)), "")</f>
        <v>Sludge enhancement (quality) (wastewater)</v>
      </c>
    </row>
    <row r="639" spans="1:14">
      <c r="A639" t="s">
        <v>278</v>
      </c>
      <c r="B639" t="s">
        <v>1253</v>
      </c>
      <c r="C639" t="s">
        <v>1254</v>
      </c>
      <c r="D639" t="s">
        <v>300</v>
      </c>
      <c r="E639" t="s">
        <v>933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8">
        <f t="shared" si="9"/>
        <v>0</v>
      </c>
      <c r="N639" t="str">
        <f>IFERROR(INDEX(Wastewater!$C$4:$C$62,MATCH('PR24 - Wastewater (CWW3)'!C639,Wastewater!$A$4:$A$62,0)), "")</f>
        <v>Sludge enhancement (quality) (wastewater)</v>
      </c>
    </row>
    <row r="640" spans="1:14">
      <c r="A640" t="s">
        <v>278</v>
      </c>
      <c r="B640" t="s">
        <v>1255</v>
      </c>
      <c r="C640" t="s">
        <v>1256</v>
      </c>
      <c r="D640" t="s">
        <v>300</v>
      </c>
      <c r="E640" t="s">
        <v>933</v>
      </c>
      <c r="F640" s="4">
        <v>0</v>
      </c>
      <c r="G640" s="4">
        <v>0</v>
      </c>
      <c r="H640" s="4">
        <v>8.8363880614342385</v>
      </c>
      <c r="I640" s="4">
        <v>8.9779658245475638</v>
      </c>
      <c r="J640" s="4">
        <v>9.0851662187238631</v>
      </c>
      <c r="K640" s="4">
        <v>3.151358115513748</v>
      </c>
      <c r="L640" s="4">
        <v>3.1412447965530101</v>
      </c>
      <c r="M640" s="8">
        <f t="shared" si="9"/>
        <v>0</v>
      </c>
      <c r="N640" t="str">
        <f>IFERROR(INDEX(Wastewater!$C$4:$C$62,MATCH('PR24 - Wastewater (CWW3)'!C640,Wastewater!$A$4:$A$62,0)), "")</f>
        <v>Sludge enhancement (quality) (wastewater)</v>
      </c>
    </row>
    <row r="641" spans="1:14">
      <c r="A641" t="s">
        <v>278</v>
      </c>
      <c r="B641" t="s">
        <v>1257</v>
      </c>
      <c r="C641" t="s">
        <v>1258</v>
      </c>
      <c r="D641" t="s">
        <v>300</v>
      </c>
      <c r="E641" t="s">
        <v>933</v>
      </c>
      <c r="F641" s="4">
        <v>0</v>
      </c>
      <c r="G641" s="4">
        <v>0</v>
      </c>
      <c r="H641" s="4">
        <v>2.5762696165074699</v>
      </c>
      <c r="I641" s="4">
        <v>3.4755038099584259</v>
      </c>
      <c r="J641" s="4">
        <v>3.4489196792468149</v>
      </c>
      <c r="K641" s="4">
        <v>3.4998637498502831</v>
      </c>
      <c r="L641" s="4">
        <v>3.488632008764712</v>
      </c>
      <c r="M641" s="8">
        <f t="shared" si="9"/>
        <v>0</v>
      </c>
      <c r="N641" t="str">
        <f>IFERROR(INDEX(Wastewater!$C$4:$C$62,MATCH('PR24 - Wastewater (CWW3)'!C641,Wastewater!$A$4:$A$62,0)), "")</f>
        <v>Sludge enhancement (quality) (wastewater)</v>
      </c>
    </row>
    <row r="642" spans="1:14">
      <c r="A642" t="s">
        <v>278</v>
      </c>
      <c r="B642" t="s">
        <v>1259</v>
      </c>
      <c r="C642" t="s">
        <v>1260</v>
      </c>
      <c r="D642" t="s">
        <v>300</v>
      </c>
      <c r="E642" t="s">
        <v>933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8">
        <f t="shared" si="9"/>
        <v>0</v>
      </c>
      <c r="N642" t="str">
        <f>IFERROR(INDEX(Wastewater!$C$4:$C$62,MATCH('PR24 - Wastewater (CWW3)'!C642,Wastewater!$A$4:$A$62,0)), "")</f>
        <v>Sludge enhancement (quality) (wastewater)</v>
      </c>
    </row>
    <row r="643" spans="1:14">
      <c r="A643" t="s">
        <v>278</v>
      </c>
      <c r="B643" t="s">
        <v>1261</v>
      </c>
      <c r="C643" t="s">
        <v>1262</v>
      </c>
      <c r="D643" t="s">
        <v>300</v>
      </c>
      <c r="E643" t="s">
        <v>933</v>
      </c>
      <c r="F643" s="4">
        <v>0</v>
      </c>
      <c r="G643" s="4">
        <v>0</v>
      </c>
      <c r="H643" s="4">
        <v>11.412657677941709</v>
      </c>
      <c r="I643" s="4">
        <v>32.256263768177419</v>
      </c>
      <c r="J643" s="4">
        <v>32.185408447523507</v>
      </c>
      <c r="K643" s="4">
        <v>27.197105182139769</v>
      </c>
      <c r="L643" s="4">
        <v>6.6298768053177222</v>
      </c>
      <c r="M643" s="8">
        <f t="shared" si="9"/>
        <v>0</v>
      </c>
      <c r="N643" t="str">
        <f>IFERROR(INDEX(Wastewater!$C$4:$C$62,MATCH('PR24 - Wastewater (CWW3)'!C643,Wastewater!$A$4:$A$62,0)), "")</f>
        <v/>
      </c>
    </row>
    <row r="644" spans="1:14">
      <c r="A644" t="s">
        <v>278</v>
      </c>
      <c r="B644" t="s">
        <v>1263</v>
      </c>
      <c r="C644" t="s">
        <v>1264</v>
      </c>
      <c r="D644" t="s">
        <v>300</v>
      </c>
      <c r="E644" t="s">
        <v>933</v>
      </c>
      <c r="F644" s="4">
        <v>11.480044299022699</v>
      </c>
      <c r="G644" s="4">
        <v>6.2865808661617733</v>
      </c>
      <c r="H644" s="4">
        <v>9.0703964704847557</v>
      </c>
      <c r="I644" s="4">
        <v>18.581910209238089</v>
      </c>
      <c r="J644" s="4">
        <v>33.502481894973052</v>
      </c>
      <c r="K644" s="4">
        <v>36.24150428666227</v>
      </c>
      <c r="L644" s="4">
        <v>10.482839670672259</v>
      </c>
      <c r="M644" s="8">
        <f t="shared" si="9"/>
        <v>6.2865808661617733</v>
      </c>
      <c r="N644" t="str">
        <f>IFERROR(INDEX(Wastewater!$C$4:$C$62,MATCH('PR24 - Wastewater (CWW3)'!C644,Wastewater!$A$4:$A$62,0)), "")</f>
        <v>Growth at sewage treatment works (excluding sludge treatment) (wastewater)</v>
      </c>
    </row>
    <row r="645" spans="1:14">
      <c r="A645" t="s">
        <v>278</v>
      </c>
      <c r="B645" t="s">
        <v>1265</v>
      </c>
      <c r="C645" t="s">
        <v>1266</v>
      </c>
      <c r="D645" t="s">
        <v>300</v>
      </c>
      <c r="E645" t="s">
        <v>933</v>
      </c>
      <c r="F645" s="4">
        <v>44.612876903176478</v>
      </c>
      <c r="G645" s="4">
        <v>3.9857482305048233</v>
      </c>
      <c r="H645" s="4">
        <v>28.02490054784435</v>
      </c>
      <c r="I645" s="4">
        <v>28.50756490374209</v>
      </c>
      <c r="J645" s="4">
        <v>28.293674101694499</v>
      </c>
      <c r="K645" s="4">
        <v>28.734677411225011</v>
      </c>
      <c r="L645" s="4">
        <v>28.64605539448705</v>
      </c>
      <c r="M645" s="8">
        <f t="shared" si="9"/>
        <v>3.9857482305048233</v>
      </c>
      <c r="N645" t="str">
        <f>IFERROR(INDEX(Wastewater!$C$4:$C$62,MATCH('PR24 - Wastewater (CWW3)'!C645,Wastewater!$A$4:$A$62,0)), "")</f>
        <v>Reduce flooding risk for properties (wastewater)</v>
      </c>
    </row>
    <row r="646" spans="1:14">
      <c r="A646" t="s">
        <v>278</v>
      </c>
      <c r="B646" t="s">
        <v>1267</v>
      </c>
      <c r="C646" t="s">
        <v>1268</v>
      </c>
      <c r="D646" t="s">
        <v>300</v>
      </c>
      <c r="E646" t="s">
        <v>933</v>
      </c>
      <c r="F646" s="4">
        <v>0.29162816317055951</v>
      </c>
      <c r="G646" s="4">
        <v>-6.1583389096573196E-2</v>
      </c>
      <c r="H646" s="4">
        <v>0.40541419163056969</v>
      </c>
      <c r="I646" s="4">
        <v>0.824793034399944</v>
      </c>
      <c r="J646" s="4">
        <v>1.2279069816445329</v>
      </c>
      <c r="K646" s="4">
        <v>1.662726736880298</v>
      </c>
      <c r="L646" s="4">
        <v>1.6575986404483221</v>
      </c>
      <c r="M646" s="8">
        <f t="shared" si="9"/>
        <v>-6.1583389096573196E-2</v>
      </c>
      <c r="N646" t="str">
        <f>IFERROR(INDEX(Wastewater!$C$4:$C$62,MATCH('PR24 - Wastewater (CWW3)'!C646,Wastewater!$A$4:$A$62,0)), "")</f>
        <v>First time sewerage (wastewater)</v>
      </c>
    </row>
    <row r="647" spans="1:14">
      <c r="A647" t="s">
        <v>278</v>
      </c>
      <c r="B647" t="s">
        <v>1269</v>
      </c>
      <c r="C647" t="s">
        <v>1270</v>
      </c>
      <c r="D647" t="s">
        <v>300</v>
      </c>
      <c r="E647" t="s">
        <v>933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8">
        <f t="shared" si="9"/>
        <v>0</v>
      </c>
      <c r="N647" t="str">
        <f>IFERROR(INDEX(Wastewater!$C$4:$C$62,MATCH('PR24 - Wastewater (CWW3)'!C647,Wastewater!$A$4:$A$62,0)), "")</f>
        <v>Sludge enhancement (growth) (wastewater)</v>
      </c>
    </row>
    <row r="648" spans="1:14">
      <c r="A648" t="s">
        <v>278</v>
      </c>
      <c r="B648" t="s">
        <v>1271</v>
      </c>
      <c r="C648" t="s">
        <v>1272</v>
      </c>
      <c r="D648" t="s">
        <v>300</v>
      </c>
      <c r="E648" t="s">
        <v>933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8">
        <f t="shared" si="9"/>
        <v>0</v>
      </c>
      <c r="N648" t="str">
        <f>IFERROR(INDEX(Wastewater!$C$4:$C$62,MATCH('PR24 - Wastewater (CWW3)'!C648,Wastewater!$A$4:$A$62,0)), "")</f>
        <v>Odour (wastewater)</v>
      </c>
    </row>
    <row r="649" spans="1:14">
      <c r="A649" t="s">
        <v>278</v>
      </c>
      <c r="B649" t="s">
        <v>1273</v>
      </c>
      <c r="C649" t="s">
        <v>1274</v>
      </c>
      <c r="D649" t="s">
        <v>300</v>
      </c>
      <c r="E649" t="s">
        <v>933</v>
      </c>
      <c r="F649" s="4">
        <v>0</v>
      </c>
      <c r="G649" s="4">
        <v>0</v>
      </c>
      <c r="H649" s="4">
        <v>6.7497661173682779</v>
      </c>
      <c r="I649" s="4">
        <v>13.758987093057479</v>
      </c>
      <c r="J649" s="4">
        <v>19.012750166984208</v>
      </c>
      <c r="K649" s="4">
        <v>18.262051735012971</v>
      </c>
      <c r="L649" s="4">
        <v>17.32799824677706</v>
      </c>
      <c r="M649" s="8">
        <f t="shared" ref="M649:M712" si="10">SUM(G649)</f>
        <v>0</v>
      </c>
      <c r="N649" t="str">
        <f>IFERROR(INDEX(Wastewater!$C$4:$C$62,MATCH('PR24 - Wastewater (CWW3)'!C649,Wastewater!$A$4:$A$62,0)), "")</f>
        <v>Enhancing resilience to low probability high consequence events (wastewater)</v>
      </c>
    </row>
    <row r="650" spans="1:14">
      <c r="A650" t="s">
        <v>278</v>
      </c>
      <c r="B650" t="s">
        <v>1275</v>
      </c>
      <c r="C650" t="s">
        <v>1276</v>
      </c>
      <c r="D650" t="s">
        <v>300</v>
      </c>
      <c r="E650" t="s">
        <v>933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8">
        <f t="shared" si="10"/>
        <v>0</v>
      </c>
      <c r="N650" t="str">
        <f>IFERROR(INDEX(Wastewater!$C$4:$C$62,MATCH('PR24 - Wastewater (CWW3)'!C650,Wastewater!$A$4:$A$62,0)), "")</f>
        <v>Security - SEMD (wastewater)</v>
      </c>
    </row>
    <row r="651" spans="1:14">
      <c r="A651" t="s">
        <v>278</v>
      </c>
      <c r="B651" t="s">
        <v>1277</v>
      </c>
      <c r="C651" t="s">
        <v>1278</v>
      </c>
      <c r="D651" t="s">
        <v>300</v>
      </c>
      <c r="E651" t="s">
        <v>933</v>
      </c>
      <c r="F651" s="4">
        <v>0</v>
      </c>
      <c r="G651" s="4">
        <v>0</v>
      </c>
      <c r="H651" s="4">
        <v>0</v>
      </c>
      <c r="I651" s="4">
        <v>0</v>
      </c>
      <c r="J651" s="4">
        <v>0</v>
      </c>
      <c r="K651" s="4">
        <v>0</v>
      </c>
      <c r="L651" s="4">
        <v>0</v>
      </c>
      <c r="M651" s="8">
        <f t="shared" si="10"/>
        <v>0</v>
      </c>
      <c r="N651" t="str">
        <f>IFERROR(INDEX(Wastewater!$C$4:$C$62,MATCH('PR24 - Wastewater (CWW3)'!C651,Wastewater!$A$4:$A$62,0)), "")</f>
        <v>Security - Non-SEMD (wastewater)</v>
      </c>
    </row>
    <row r="652" spans="1:14">
      <c r="A652" t="s">
        <v>278</v>
      </c>
      <c r="B652" t="s">
        <v>1279</v>
      </c>
      <c r="C652" t="s">
        <v>1280</v>
      </c>
      <c r="D652" t="s">
        <v>300</v>
      </c>
      <c r="E652" t="s">
        <v>933</v>
      </c>
      <c r="F652" s="4">
        <v>0</v>
      </c>
      <c r="G652" s="4">
        <v>0</v>
      </c>
      <c r="H652" s="4">
        <v>29.561396478991881</v>
      </c>
      <c r="I652" s="4">
        <v>3.8305425721505189</v>
      </c>
      <c r="J652" s="4">
        <v>5.1774181396188403</v>
      </c>
      <c r="K652" s="4">
        <v>3.846636527215253</v>
      </c>
      <c r="L652" s="4">
        <v>-0.26327830033202648</v>
      </c>
      <c r="M652" s="8">
        <f t="shared" si="10"/>
        <v>0</v>
      </c>
      <c r="N652" t="str">
        <f>IFERROR(INDEX(Wastewater!$C$4:$C$62,MATCH('PR24 - Wastewater (CWW3)'!C652,Wastewater!$A$4:$A$62,0)), "")</f>
        <v>N/A</v>
      </c>
    </row>
    <row r="653" spans="1:14">
      <c r="A653" t="s">
        <v>278</v>
      </c>
      <c r="B653" t="s">
        <v>1281</v>
      </c>
      <c r="C653" t="s">
        <v>1282</v>
      </c>
      <c r="D653" t="s">
        <v>300</v>
      </c>
      <c r="E653" t="s">
        <v>933</v>
      </c>
      <c r="F653" s="4">
        <v>56.384549365369743</v>
      </c>
      <c r="G653" s="4">
        <v>10.210745707570023</v>
      </c>
      <c r="H653" s="4">
        <v>73.811873806319838</v>
      </c>
      <c r="I653" s="4">
        <v>65.503797812588132</v>
      </c>
      <c r="J653" s="4">
        <v>87.214231284915144</v>
      </c>
      <c r="K653" s="4">
        <v>88.747596696995814</v>
      </c>
      <c r="L653" s="4">
        <v>57.851213652052671</v>
      </c>
      <c r="M653" s="8">
        <f t="shared" si="10"/>
        <v>10.210745707570023</v>
      </c>
      <c r="N653" t="str">
        <f>IFERROR(INDEX(Wastewater!$C$4:$C$62,MATCH('PR24 - Wastewater (CWW3)'!C653,Wastewater!$A$4:$A$62,0)), "")</f>
        <v/>
      </c>
    </row>
    <row r="654" spans="1:14">
      <c r="A654" t="s">
        <v>278</v>
      </c>
      <c r="B654" t="s">
        <v>1283</v>
      </c>
      <c r="C654" t="s">
        <v>1284</v>
      </c>
      <c r="D654" t="s">
        <v>300</v>
      </c>
      <c r="E654" t="s">
        <v>933</v>
      </c>
      <c r="F654" s="4">
        <v>0</v>
      </c>
      <c r="G654" s="4">
        <v>0</v>
      </c>
      <c r="H654" s="4">
        <v>2.091111512151806</v>
      </c>
      <c r="I654" s="4">
        <v>3.718078020654473</v>
      </c>
      <c r="J654" s="4">
        <v>3.6896384396608251</v>
      </c>
      <c r="K654" s="4">
        <v>1.0697540576290161</v>
      </c>
      <c r="L654" s="4">
        <v>0</v>
      </c>
      <c r="M654" s="8">
        <f t="shared" si="10"/>
        <v>0</v>
      </c>
      <c r="N654" t="str">
        <f>IFERROR(INDEX(Wastewater!$C$4:$C$62,MATCH('PR24 - Wastewater (CWW3)'!C654,Wastewater!$A$4:$A$62,0)), "")</f>
        <v/>
      </c>
    </row>
    <row r="655" spans="1:14">
      <c r="A655" t="s">
        <v>278</v>
      </c>
      <c r="B655" t="s">
        <v>1285</v>
      </c>
      <c r="C655" t="s">
        <v>1286</v>
      </c>
      <c r="D655" t="s">
        <v>300</v>
      </c>
      <c r="E655" t="s">
        <v>933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0</v>
      </c>
      <c r="L655" s="4">
        <v>0</v>
      </c>
      <c r="M655" s="8">
        <f t="shared" si="10"/>
        <v>0</v>
      </c>
      <c r="N655" t="str">
        <f>IFERROR(INDEX(Wastewater!$C$4:$C$62,MATCH('PR24 - Wastewater (CWW3)'!C655,Wastewater!$A$4:$A$62,0)), "")</f>
        <v/>
      </c>
    </row>
    <row r="656" spans="1:14">
      <c r="A656" t="s">
        <v>278</v>
      </c>
      <c r="B656" t="s">
        <v>1287</v>
      </c>
      <c r="C656" t="s">
        <v>1288</v>
      </c>
      <c r="D656" t="s">
        <v>300</v>
      </c>
      <c r="E656" t="s">
        <v>933</v>
      </c>
      <c r="F656" s="4">
        <v>0</v>
      </c>
      <c r="G656" s="4">
        <v>0</v>
      </c>
      <c r="H656" s="4">
        <v>83.68775081560841</v>
      </c>
      <c r="I656" s="4">
        <v>0</v>
      </c>
      <c r="J656" s="4">
        <v>0</v>
      </c>
      <c r="K656" s="4">
        <v>0</v>
      </c>
      <c r="L656" s="4">
        <v>0</v>
      </c>
      <c r="M656" s="8">
        <f t="shared" si="10"/>
        <v>0</v>
      </c>
      <c r="N656" t="str">
        <f>IFERROR(INDEX(Wastewater!$C$4:$C$62,MATCH('PR24 - Wastewater (CWW3)'!C656,Wastewater!$A$4:$A$62,0)), "")</f>
        <v/>
      </c>
    </row>
    <row r="657" spans="1:14">
      <c r="A657" t="s">
        <v>278</v>
      </c>
      <c r="B657" t="s">
        <v>1289</v>
      </c>
      <c r="C657" t="s">
        <v>1290</v>
      </c>
      <c r="D657" t="s">
        <v>300</v>
      </c>
      <c r="E657" t="s">
        <v>933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8">
        <f t="shared" si="10"/>
        <v>0</v>
      </c>
      <c r="N657" t="str">
        <f>IFERROR(INDEX(Wastewater!$C$4:$C$62,MATCH('PR24 - Wastewater (CWW3)'!C657,Wastewater!$A$4:$A$62,0)), "")</f>
        <v/>
      </c>
    </row>
    <row r="658" spans="1:14">
      <c r="A658" t="s">
        <v>278</v>
      </c>
      <c r="B658" t="s">
        <v>1291</v>
      </c>
      <c r="C658" t="s">
        <v>1292</v>
      </c>
      <c r="D658" t="s">
        <v>300</v>
      </c>
      <c r="E658" t="s">
        <v>933</v>
      </c>
      <c r="F658" s="4">
        <v>0</v>
      </c>
      <c r="G658" s="4">
        <v>0</v>
      </c>
      <c r="H658" s="4">
        <v>8.1839397619830763</v>
      </c>
      <c r="I658" s="4">
        <v>8.8670827445350859</v>
      </c>
      <c r="J658" s="4">
        <v>36.969397326749643</v>
      </c>
      <c r="K658" s="4">
        <v>54.720720021654117</v>
      </c>
      <c r="L658" s="4">
        <v>44.214757527357399</v>
      </c>
      <c r="M658" s="8">
        <f t="shared" si="10"/>
        <v>0</v>
      </c>
      <c r="N658" t="str">
        <f>IFERROR(INDEX(Wastewater!$C$4:$C$62,MATCH('PR24 - Wastewater (CWW3)'!C658,Wastewater!$A$4:$A$62,0)), "")</f>
        <v/>
      </c>
    </row>
    <row r="659" spans="1:14">
      <c r="A659" t="s">
        <v>278</v>
      </c>
      <c r="B659" t="s">
        <v>1293</v>
      </c>
      <c r="C659" t="s">
        <v>1294</v>
      </c>
      <c r="D659" t="s">
        <v>300</v>
      </c>
      <c r="E659" t="s">
        <v>933</v>
      </c>
      <c r="F659" s="4">
        <v>0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8">
        <f t="shared" si="10"/>
        <v>0</v>
      </c>
      <c r="N659" t="str">
        <f>IFERROR(INDEX(Wastewater!$C$4:$C$62,MATCH('PR24 - Wastewater (CWW3)'!C659,Wastewater!$A$4:$A$62,0)), "")</f>
        <v/>
      </c>
    </row>
    <row r="660" spans="1:14">
      <c r="A660" t="s">
        <v>278</v>
      </c>
      <c r="B660" t="s">
        <v>1295</v>
      </c>
      <c r="C660" t="s">
        <v>1296</v>
      </c>
      <c r="D660" t="s">
        <v>300</v>
      </c>
      <c r="E660" t="s">
        <v>933</v>
      </c>
      <c r="F660" s="4">
        <v>0</v>
      </c>
      <c r="G660" s="4">
        <v>0</v>
      </c>
      <c r="H660" s="4">
        <v>2.969478608487564</v>
      </c>
      <c r="I660" s="4">
        <v>4.7670784733136129</v>
      </c>
      <c r="J660" s="4">
        <v>16.06150957377363</v>
      </c>
      <c r="K660" s="4">
        <v>7.7347164133677877</v>
      </c>
      <c r="L660" s="4">
        <v>1.899901058315443</v>
      </c>
      <c r="M660" s="8">
        <f t="shared" si="10"/>
        <v>0</v>
      </c>
      <c r="N660" t="str">
        <f>IFERROR(INDEX(Wastewater!$C$4:$C$62,MATCH('PR24 - Wastewater (CWW3)'!C660,Wastewater!$A$4:$A$62,0)), "")</f>
        <v/>
      </c>
    </row>
    <row r="661" spans="1:14">
      <c r="A661" t="s">
        <v>278</v>
      </c>
      <c r="B661" t="s">
        <v>1297</v>
      </c>
      <c r="C661" t="s">
        <v>1298</v>
      </c>
      <c r="D661" t="s">
        <v>300</v>
      </c>
      <c r="E661" t="s">
        <v>933</v>
      </c>
      <c r="F661" s="4">
        <v>0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8">
        <f t="shared" si="10"/>
        <v>0</v>
      </c>
      <c r="N661" t="str">
        <f>IFERROR(INDEX(Wastewater!$C$4:$C$62,MATCH('PR24 - Wastewater (CWW3)'!C661,Wastewater!$A$4:$A$62,0)), "")</f>
        <v/>
      </c>
    </row>
    <row r="662" spans="1:14">
      <c r="A662" t="s">
        <v>278</v>
      </c>
      <c r="B662" t="s">
        <v>1299</v>
      </c>
      <c r="C662" t="s">
        <v>1300</v>
      </c>
      <c r="D662" t="s">
        <v>300</v>
      </c>
      <c r="E662" t="s">
        <v>933</v>
      </c>
      <c r="F662" s="4">
        <v>16.178677842388819</v>
      </c>
      <c r="G662" s="4">
        <v>13.294894689747682</v>
      </c>
      <c r="H662" s="4">
        <v>53.872656918990003</v>
      </c>
      <c r="I662" s="4">
        <v>48.223079460699992</v>
      </c>
      <c r="J662" s="4">
        <v>41.664693377200003</v>
      </c>
      <c r="K662" s="4">
        <v>35.581587851080002</v>
      </c>
      <c r="L662" s="4">
        <v>25.712451872700001</v>
      </c>
      <c r="M662" s="8">
        <f t="shared" si="10"/>
        <v>13.294894689747682</v>
      </c>
      <c r="N662" t="str">
        <f>IFERROR(INDEX(Wastewater!$C$4:$C$62,MATCH('PR24 - Wastewater (CWW3)'!C662,Wastewater!$A$4:$A$62,0)), "")</f>
        <v/>
      </c>
    </row>
    <row r="663" spans="1:14">
      <c r="A663" t="s">
        <v>278</v>
      </c>
      <c r="B663" t="s">
        <v>1301</v>
      </c>
      <c r="C663" t="s">
        <v>1302</v>
      </c>
      <c r="D663" t="s">
        <v>300</v>
      </c>
      <c r="E663" t="s">
        <v>933</v>
      </c>
      <c r="F663" s="4">
        <v>1.3752908207790679</v>
      </c>
      <c r="G663" s="4">
        <v>3.6708621568224298</v>
      </c>
      <c r="H663" s="4">
        <v>5.9771792455400004</v>
      </c>
      <c r="I663" s="4">
        <v>4.1983724316000002</v>
      </c>
      <c r="J663" s="4">
        <v>4.6137430978299996</v>
      </c>
      <c r="K663" s="4">
        <v>5.0418261407599996</v>
      </c>
      <c r="L663" s="4">
        <v>7.9910871860099997</v>
      </c>
      <c r="M663" s="8">
        <f t="shared" si="10"/>
        <v>3.6708621568224298</v>
      </c>
      <c r="N663" t="str">
        <f>IFERROR(INDEX(Wastewater!$C$4:$C$62,MATCH('PR24 - Wastewater (CWW3)'!C663,Wastewater!$A$4:$A$62,0)), "")</f>
        <v/>
      </c>
    </row>
    <row r="664" spans="1:14">
      <c r="A664" t="s">
        <v>278</v>
      </c>
      <c r="B664" t="s">
        <v>1303</v>
      </c>
      <c r="C664" t="s">
        <v>1304</v>
      </c>
      <c r="D664" t="s">
        <v>300</v>
      </c>
      <c r="E664" t="s">
        <v>933</v>
      </c>
      <c r="F664" s="4">
        <v>283.61779341190811</v>
      </c>
      <c r="G664" s="4">
        <v>586.04735100208143</v>
      </c>
      <c r="H664" s="4">
        <v>995.07490595893364</v>
      </c>
      <c r="I664" s="4">
        <v>1276.432135872077</v>
      </c>
      <c r="J664" s="4">
        <v>1595.626502251542</v>
      </c>
      <c r="K664" s="4">
        <v>1310.88512360765</v>
      </c>
      <c r="L664" s="4">
        <v>558.63192062968324</v>
      </c>
      <c r="M664" s="8">
        <f t="shared" si="10"/>
        <v>586.04735100208143</v>
      </c>
      <c r="N664" t="str">
        <f>IFERROR(INDEX(Wastewater!$C$4:$C$62,MATCH('PR24 - Wastewater (CWW3)'!C664,Wastewater!$A$4:$A$62,0)), "")</f>
        <v/>
      </c>
    </row>
    <row r="665" spans="1:14">
      <c r="A665" t="s">
        <v>279</v>
      </c>
      <c r="B665" t="s">
        <v>1159</v>
      </c>
      <c r="C665" t="s">
        <v>1160</v>
      </c>
      <c r="D665" t="s">
        <v>300</v>
      </c>
      <c r="E665" t="s">
        <v>933</v>
      </c>
      <c r="F665" s="4">
        <v>2.0190701642935061</v>
      </c>
      <c r="G665" s="4">
        <v>0.97288609830378625</v>
      </c>
      <c r="H665" s="4">
        <v>0.20879400000000001</v>
      </c>
      <c r="I665" s="4">
        <v>1.418293</v>
      </c>
      <c r="J665" s="4">
        <v>9.0939999999999993E-2</v>
      </c>
      <c r="K665" s="4">
        <v>9.1394000000000003E-2</v>
      </c>
      <c r="L665" s="4">
        <v>9.1851000000000002E-2</v>
      </c>
      <c r="M665" s="8">
        <f t="shared" si="10"/>
        <v>0.97288609830378625</v>
      </c>
      <c r="N665" t="str">
        <f>IFERROR(INDEX(Wastewater!$C$4:$C$62,MATCH('PR24 - Wastewater (CWW3)'!C665,Wastewater!$A$4:$A$62,0)), "")</f>
        <v>Event Duration Monitoring at intermittent discharges (wastewater)</v>
      </c>
    </row>
    <row r="666" spans="1:14">
      <c r="A666" t="s">
        <v>279</v>
      </c>
      <c r="B666" t="s">
        <v>1161</v>
      </c>
      <c r="C666" t="s">
        <v>1162</v>
      </c>
      <c r="D666" t="s">
        <v>300</v>
      </c>
      <c r="E666" t="s">
        <v>933</v>
      </c>
      <c r="F666" s="4">
        <v>9.0691016786785799</v>
      </c>
      <c r="G666" s="4">
        <v>16.34454447142058</v>
      </c>
      <c r="H666" s="4">
        <v>7.4518789999999999</v>
      </c>
      <c r="I666" s="4">
        <v>4.6466229999999999</v>
      </c>
      <c r="J666" s="4">
        <v>0.83455499999999994</v>
      </c>
      <c r="K666" s="4">
        <v>0.838727</v>
      </c>
      <c r="L666" s="4">
        <v>0.84292100000000003</v>
      </c>
      <c r="M666" s="8">
        <f t="shared" si="10"/>
        <v>16.34454447142058</v>
      </c>
      <c r="N666" t="str">
        <f>IFERROR(INDEX(Wastewater!$C$4:$C$62,MATCH('PR24 - Wastewater (CWW3)'!C666,Wastewater!$A$4:$A$62,0)), "")</f>
        <v>Flow monitoring at sewage treatment works (wastewater)</v>
      </c>
    </row>
    <row r="667" spans="1:14">
      <c r="A667" t="s">
        <v>279</v>
      </c>
      <c r="B667" t="s">
        <v>1163</v>
      </c>
      <c r="C667" t="s">
        <v>1164</v>
      </c>
      <c r="D667" t="s">
        <v>300</v>
      </c>
      <c r="E667" t="s">
        <v>933</v>
      </c>
      <c r="F667" s="4">
        <v>0.17294799999999999</v>
      </c>
      <c r="G667" s="4">
        <v>1.787744</v>
      </c>
      <c r="H667" s="4">
        <v>10.012511999999999</v>
      </c>
      <c r="I667" s="4">
        <v>11.743107999999999</v>
      </c>
      <c r="J667" s="4">
        <v>12.551933</v>
      </c>
      <c r="K667" s="4">
        <v>11.761711999999999</v>
      </c>
      <c r="L667" s="4">
        <v>14.565348999999999</v>
      </c>
      <c r="M667" s="8">
        <f t="shared" si="10"/>
        <v>1.787744</v>
      </c>
      <c r="N667" t="str">
        <f>IFERROR(INDEX(Wastewater!$C$4:$C$62,MATCH('PR24 - Wastewater (CWW3)'!C667,Wastewater!$A$4:$A$62,0)), "")</f>
        <v>N/A</v>
      </c>
    </row>
    <row r="668" spans="1:14">
      <c r="A668" t="s">
        <v>279</v>
      </c>
      <c r="B668" t="s">
        <v>1165</v>
      </c>
      <c r="C668" t="s">
        <v>1166</v>
      </c>
      <c r="D668" t="s">
        <v>300</v>
      </c>
      <c r="E668" t="s">
        <v>933</v>
      </c>
      <c r="F668" s="4">
        <v>0</v>
      </c>
      <c r="G668" s="4">
        <v>0</v>
      </c>
      <c r="H668" s="4">
        <v>1.788362</v>
      </c>
      <c r="I668" s="4">
        <v>1.8585119999999999</v>
      </c>
      <c r="J668" s="4">
        <v>2.3427769999999999</v>
      </c>
      <c r="K668" s="4">
        <v>2.3544909999999999</v>
      </c>
      <c r="L668" s="4">
        <v>2.4018459999999999</v>
      </c>
      <c r="M668" s="8">
        <f t="shared" si="10"/>
        <v>0</v>
      </c>
      <c r="N668" t="str">
        <f>IFERROR(INDEX(Wastewater!$C$4:$C$62,MATCH('PR24 - Wastewater (CWW3)'!C668,Wastewater!$A$4:$A$62,0)), "")</f>
        <v>N/A</v>
      </c>
    </row>
    <row r="669" spans="1:14">
      <c r="A669" t="s">
        <v>279</v>
      </c>
      <c r="B669" t="s">
        <v>1167</v>
      </c>
      <c r="C669" t="s">
        <v>1168</v>
      </c>
      <c r="D669" t="s">
        <v>300</v>
      </c>
      <c r="E669" t="s">
        <v>933</v>
      </c>
      <c r="F669" s="4">
        <v>18.306548817677552</v>
      </c>
      <c r="G669" s="4">
        <v>41.260689684118532</v>
      </c>
      <c r="H669" s="4">
        <v>26.221682999999999</v>
      </c>
      <c r="I669" s="4">
        <v>16.47438</v>
      </c>
      <c r="J669" s="4">
        <v>10.448347</v>
      </c>
      <c r="K669" s="4">
        <v>7.196472</v>
      </c>
      <c r="L669" s="4">
        <v>0.69478799999999996</v>
      </c>
      <c r="M669" s="8">
        <f t="shared" si="10"/>
        <v>41.260689684118532</v>
      </c>
      <c r="N669" t="str">
        <f>IFERROR(INDEX(Wastewater!$C$4:$C$62,MATCH('PR24 - Wastewater (CWW3)'!C669,Wastewater!$A$4:$A$62,0)), "")</f>
        <v>Schemes to increase flow to full treatment (wastewater)</v>
      </c>
    </row>
    <row r="670" spans="1:14">
      <c r="A670" t="s">
        <v>279</v>
      </c>
      <c r="B670" t="s">
        <v>1169</v>
      </c>
      <c r="C670" t="s">
        <v>1170</v>
      </c>
      <c r="D670" t="s">
        <v>300</v>
      </c>
      <c r="E670" t="s">
        <v>933</v>
      </c>
      <c r="F670" s="4">
        <v>11.02107355431855</v>
      </c>
      <c r="G670" s="4">
        <v>7.3295048103167071</v>
      </c>
      <c r="H670" s="4">
        <v>15.562799</v>
      </c>
      <c r="I670" s="4">
        <v>23.009736</v>
      </c>
      <c r="J670" s="4">
        <v>23.461338000000001</v>
      </c>
      <c r="K670" s="4">
        <v>25.817240999999999</v>
      </c>
      <c r="L670" s="4">
        <v>31.036477000000001</v>
      </c>
      <c r="M670" s="8">
        <f t="shared" si="10"/>
        <v>7.3295048103167071</v>
      </c>
      <c r="N670" t="str">
        <f>IFERROR(INDEX(Wastewater!$C$4:$C$62,MATCH('PR24 - Wastewater (CWW3)'!C670,Wastewater!$A$4:$A$62,0)), "")</f>
        <v>Schemes to increase storm tank capacity (wastewater)</v>
      </c>
    </row>
    <row r="671" spans="1:14">
      <c r="A671" t="s">
        <v>279</v>
      </c>
      <c r="B671" t="s">
        <v>1171</v>
      </c>
      <c r="C671" t="s">
        <v>1172</v>
      </c>
      <c r="D671" t="s">
        <v>300</v>
      </c>
      <c r="E671" t="s">
        <v>933</v>
      </c>
      <c r="F671" s="4">
        <v>0.82914100000000002</v>
      </c>
      <c r="G671" s="4">
        <v>0.46411999999999998</v>
      </c>
      <c r="H671" s="4">
        <v>10.059984999999999</v>
      </c>
      <c r="I671" s="4">
        <v>13.657075000000001</v>
      </c>
      <c r="J671" s="4">
        <v>13.992134999999999</v>
      </c>
      <c r="K671" s="4">
        <v>14.509486000000001</v>
      </c>
      <c r="L671" s="4">
        <v>18.451741999999999</v>
      </c>
      <c r="M671" s="8">
        <f t="shared" si="10"/>
        <v>0.46411999999999998</v>
      </c>
      <c r="N671" t="str">
        <f>IFERROR(INDEX(Wastewater!$C$4:$C$62,MATCH('PR24 - Wastewater (CWW3)'!C671,Wastewater!$A$4:$A$62,0)), "")</f>
        <v>Schemes to increase storm tank capacity (wastewater)</v>
      </c>
    </row>
    <row r="672" spans="1:14">
      <c r="A672" t="s">
        <v>279</v>
      </c>
      <c r="B672" t="s">
        <v>1173</v>
      </c>
      <c r="C672" t="s">
        <v>1174</v>
      </c>
      <c r="D672" t="s">
        <v>300</v>
      </c>
      <c r="E672" t="s">
        <v>933</v>
      </c>
      <c r="F672" s="4">
        <v>10.326380790180989</v>
      </c>
      <c r="G672" s="4">
        <v>18.67150992990188</v>
      </c>
      <c r="H672" s="4">
        <v>26.23611</v>
      </c>
      <c r="I672" s="4">
        <v>38.383797000000001</v>
      </c>
      <c r="J672" s="4">
        <v>40.916465000000009</v>
      </c>
      <c r="K672" s="4">
        <v>41.137524000000013</v>
      </c>
      <c r="L672" s="4">
        <v>49.220981000000002</v>
      </c>
      <c r="M672" s="8">
        <f t="shared" si="10"/>
        <v>18.67150992990188</v>
      </c>
      <c r="N672" t="str">
        <f>IFERROR(INDEX(Wastewater!$C$4:$C$62,MATCH('PR24 - Wastewater (CWW3)'!C672,Wastewater!$A$4:$A$62,0)), "")</f>
        <v>Storage schemes to reduce spill frequency at CSOs, storm tanks, etc (wastewater)</v>
      </c>
    </row>
    <row r="673" spans="1:14">
      <c r="A673" t="s">
        <v>279</v>
      </c>
      <c r="B673" t="s">
        <v>1175</v>
      </c>
      <c r="C673" t="s">
        <v>1176</v>
      </c>
      <c r="D673" t="s">
        <v>300</v>
      </c>
      <c r="E673" t="s">
        <v>933</v>
      </c>
      <c r="F673" s="4">
        <v>6.0637000000000003E-2</v>
      </c>
      <c r="G673" s="4">
        <v>0.37342799999999998</v>
      </c>
      <c r="H673" s="4">
        <v>4.2416749999999999</v>
      </c>
      <c r="I673" s="4">
        <v>5.7580100000000014</v>
      </c>
      <c r="J673" s="4">
        <v>5.8990039999999997</v>
      </c>
      <c r="K673" s="4">
        <v>6.1160420000000011</v>
      </c>
      <c r="L673" s="4">
        <v>7.7776199999999998</v>
      </c>
      <c r="M673" s="8">
        <f t="shared" si="10"/>
        <v>0.37342799999999998</v>
      </c>
      <c r="N673" t="str">
        <f>IFERROR(INDEX(Wastewater!$C$4:$C$62,MATCH('PR24 - Wastewater (CWW3)'!C673,Wastewater!$A$4:$A$62,0)), "")</f>
        <v>Storage schemes to reduce spill frequency at CSOs, storm tanks, etc (wastewater)</v>
      </c>
    </row>
    <row r="674" spans="1:14">
      <c r="A674" t="s">
        <v>279</v>
      </c>
      <c r="B674" t="s">
        <v>1177</v>
      </c>
      <c r="C674" t="s">
        <v>1178</v>
      </c>
      <c r="D674" t="s">
        <v>300</v>
      </c>
      <c r="E674" t="s">
        <v>933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8">
        <f t="shared" si="10"/>
        <v>0</v>
      </c>
      <c r="N674" t="str">
        <f>IFERROR(INDEX(Wastewater!$C$4:$C$62,MATCH('PR24 - Wastewater (CWW3)'!C674,Wastewater!$A$4:$A$62,0)), "")</f>
        <v>Storage schemes to reduce spill frequency at CSOs, storm tanks, etc (wastewater)</v>
      </c>
    </row>
    <row r="675" spans="1:14">
      <c r="A675" t="s">
        <v>279</v>
      </c>
      <c r="B675" t="s">
        <v>1179</v>
      </c>
      <c r="C675" t="s">
        <v>1180</v>
      </c>
      <c r="D675" t="s">
        <v>300</v>
      </c>
      <c r="E675" t="s">
        <v>933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8">
        <f t="shared" si="10"/>
        <v>0</v>
      </c>
      <c r="N675" t="str">
        <f>IFERROR(INDEX(Wastewater!$C$4:$C$62,MATCH('PR24 - Wastewater (CWW3)'!C675,Wastewater!$A$4:$A$62,0)), "")</f>
        <v>Storage schemes to reduce spill frequency at CSOs, storm tanks, etc (wastewater)</v>
      </c>
    </row>
    <row r="676" spans="1:14">
      <c r="A676" t="s">
        <v>279</v>
      </c>
      <c r="B676" t="s">
        <v>1181</v>
      </c>
      <c r="C676" t="s">
        <v>1182</v>
      </c>
      <c r="D676" t="s">
        <v>300</v>
      </c>
      <c r="E676" t="s">
        <v>933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8">
        <f t="shared" si="10"/>
        <v>0</v>
      </c>
      <c r="N676" t="str">
        <f>IFERROR(INDEX(Wastewater!$C$4:$C$62,MATCH('PR24 - Wastewater (CWW3)'!C676,Wastewater!$A$4:$A$62,0)), "")</f>
        <v>Storage schemes to reduce spill frequency at CSOs, storm tanks, etc (wastewater)</v>
      </c>
    </row>
    <row r="677" spans="1:14">
      <c r="A677" t="s">
        <v>279</v>
      </c>
      <c r="B677" t="s">
        <v>1183</v>
      </c>
      <c r="C677" t="s">
        <v>1184</v>
      </c>
      <c r="D677" t="s">
        <v>300</v>
      </c>
      <c r="E677" t="s">
        <v>933</v>
      </c>
      <c r="F677" s="4">
        <v>1.3507999999999999E-2</v>
      </c>
      <c r="G677" s="4">
        <v>0.40209899999999998</v>
      </c>
      <c r="H677" s="4">
        <v>3.2815279999999998</v>
      </c>
      <c r="I677" s="4">
        <v>4.4548389999999998</v>
      </c>
      <c r="J677" s="4">
        <v>4.5642140000000007</v>
      </c>
      <c r="K677" s="4">
        <v>4.7327249999999994</v>
      </c>
      <c r="L677" s="4">
        <v>6.0187030000000004</v>
      </c>
      <c r="M677" s="8">
        <f t="shared" si="10"/>
        <v>0.40209899999999998</v>
      </c>
      <c r="N677" t="str">
        <f>IFERROR(INDEX(Wastewater!$C$4:$C$62,MATCH('PR24 - Wastewater (CWW3)'!C677,Wastewater!$A$4:$A$62,0)), "")</f>
        <v>Storage schemes to reduce spill frequency at CSOs, storm tanks, etc (wastewater)</v>
      </c>
    </row>
    <row r="678" spans="1:14">
      <c r="A678" t="s">
        <v>279</v>
      </c>
      <c r="B678" t="s">
        <v>1185</v>
      </c>
      <c r="C678" t="s">
        <v>1186</v>
      </c>
      <c r="D678" t="s">
        <v>300</v>
      </c>
      <c r="E678" t="s">
        <v>933</v>
      </c>
      <c r="F678" s="4">
        <v>0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8">
        <f t="shared" si="10"/>
        <v>0</v>
      </c>
      <c r="N678" t="str">
        <f>IFERROR(INDEX(Wastewater!$C$4:$C$62,MATCH('PR24 - Wastewater (CWW3)'!C678,Wastewater!$A$4:$A$62,0)), "")</f>
        <v>Storage schemes to reduce spill frequency at CSOs, storm tanks, etc (wastewater)</v>
      </c>
    </row>
    <row r="679" spans="1:14">
      <c r="A679" t="s">
        <v>279</v>
      </c>
      <c r="B679" t="s">
        <v>1187</v>
      </c>
      <c r="C679" t="s">
        <v>1188</v>
      </c>
      <c r="D679" t="s">
        <v>300</v>
      </c>
      <c r="E679" t="s">
        <v>933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8">
        <f t="shared" si="10"/>
        <v>0</v>
      </c>
      <c r="N679" t="str">
        <f>IFERROR(INDEX(Wastewater!$C$4:$C$62,MATCH('PR24 - Wastewater (CWW3)'!C679,Wastewater!$A$4:$A$62,0)), "")</f>
        <v>Storage schemes to reduce spill frequency at CSOs, storm tanks, etc (wastewater)</v>
      </c>
    </row>
    <row r="680" spans="1:14">
      <c r="A680" t="s">
        <v>279</v>
      </c>
      <c r="B680" t="s">
        <v>1189</v>
      </c>
      <c r="C680" t="s">
        <v>1190</v>
      </c>
      <c r="D680" t="s">
        <v>300</v>
      </c>
      <c r="E680" t="s">
        <v>933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8">
        <f t="shared" si="10"/>
        <v>0</v>
      </c>
      <c r="N680" t="str">
        <f>IFERROR(INDEX(Wastewater!$C$4:$C$62,MATCH('PR24 - Wastewater (CWW3)'!C680,Wastewater!$A$4:$A$62,0)), "")</f>
        <v>Storage schemes to reduce spill frequency at CSOs, storm tanks, etc (wastewater)</v>
      </c>
    </row>
    <row r="681" spans="1:14">
      <c r="A681" t="s">
        <v>279</v>
      </c>
      <c r="B681" t="s">
        <v>1191</v>
      </c>
      <c r="C681" t="s">
        <v>1192</v>
      </c>
      <c r="D681" t="s">
        <v>300</v>
      </c>
      <c r="E681" t="s">
        <v>933</v>
      </c>
      <c r="F681" s="4">
        <v>8.9390000000000008E-3</v>
      </c>
      <c r="G681" s="4">
        <v>2E-3</v>
      </c>
      <c r="H681" s="4">
        <v>0.20445199999999999</v>
      </c>
      <c r="I681" s="4">
        <v>0.84343000000000001</v>
      </c>
      <c r="J681" s="4">
        <v>1.841798</v>
      </c>
      <c r="K681" s="4">
        <v>4.6705839999999998</v>
      </c>
      <c r="L681" s="4">
        <v>4.1067309999999999</v>
      </c>
      <c r="M681" s="8">
        <f t="shared" si="10"/>
        <v>2E-3</v>
      </c>
      <c r="N681" t="str">
        <f>IFERROR(INDEX(Wastewater!$C$4:$C$62,MATCH('PR24 - Wastewater (CWW3)'!C681,Wastewater!$A$4:$A$62,0)), "")</f>
        <v>Chemical removals schemes (wastewater)</v>
      </c>
    </row>
    <row r="682" spans="1:14">
      <c r="A682" t="s">
        <v>279</v>
      </c>
      <c r="B682" t="s">
        <v>1193</v>
      </c>
      <c r="C682" t="s">
        <v>1194</v>
      </c>
      <c r="D682" t="s">
        <v>300</v>
      </c>
      <c r="E682" t="s">
        <v>933</v>
      </c>
      <c r="F682" s="4">
        <v>0.25037575085343949</v>
      </c>
      <c r="G682" s="4">
        <v>0.8813531300520181</v>
      </c>
      <c r="H682" s="4">
        <v>3.602735</v>
      </c>
      <c r="I682" s="4">
        <v>3.3669609999999999</v>
      </c>
      <c r="J682" s="4">
        <v>1.3767480000000001</v>
      </c>
      <c r="K682" s="4">
        <v>0.60099900000000006</v>
      </c>
      <c r="L682" s="4">
        <v>0.110046</v>
      </c>
      <c r="M682" s="8">
        <f t="shared" si="10"/>
        <v>0.8813531300520181</v>
      </c>
      <c r="N682" t="str">
        <f>IFERROR(INDEX(Wastewater!$C$4:$C$62,MATCH('PR24 - Wastewater (CWW3)'!C682,Wastewater!$A$4:$A$62,0)), "")</f>
        <v>Chemicals monitoring/ investigations/ options appraisals (wastewater)</v>
      </c>
    </row>
    <row r="683" spans="1:14">
      <c r="A683" t="s">
        <v>279</v>
      </c>
      <c r="B683" t="s">
        <v>1195</v>
      </c>
      <c r="C683" t="s">
        <v>1196</v>
      </c>
      <c r="D683" t="s">
        <v>300</v>
      </c>
      <c r="E683" t="s">
        <v>933</v>
      </c>
      <c r="F683" s="4">
        <v>0.7417156448921971</v>
      </c>
      <c r="G683" s="4">
        <v>7.8964894528681917</v>
      </c>
      <c r="H683" s="4">
        <v>5.1945269999999999</v>
      </c>
      <c r="I683" s="4">
        <v>6.6681350000000004</v>
      </c>
      <c r="J683" s="4">
        <v>12.330024</v>
      </c>
      <c r="K683" s="4">
        <v>36.013001000000003</v>
      </c>
      <c r="L683" s="4">
        <v>142.96017599999999</v>
      </c>
      <c r="M683" s="8">
        <f t="shared" si="10"/>
        <v>7.8964894528681917</v>
      </c>
      <c r="N683" t="str">
        <f>IFERROR(INDEX(Wastewater!$C$4:$C$62,MATCH('PR24 - Wastewater (CWW3)'!C683,Wastewater!$A$4:$A$62,0)), "")</f>
        <v>Nitrogen removal (wastewater)</v>
      </c>
    </row>
    <row r="684" spans="1:14">
      <c r="A684" t="s">
        <v>279</v>
      </c>
      <c r="B684" t="s">
        <v>1197</v>
      </c>
      <c r="C684" t="s">
        <v>1198</v>
      </c>
      <c r="D684" t="s">
        <v>300</v>
      </c>
      <c r="E684" t="s">
        <v>933</v>
      </c>
      <c r="F684" s="4">
        <v>0</v>
      </c>
      <c r="G684" s="4">
        <v>0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  <c r="M684" s="8">
        <f t="shared" si="10"/>
        <v>0</v>
      </c>
      <c r="N684" t="str">
        <f>IFERROR(INDEX(Wastewater!$C$4:$C$62,MATCH('PR24 - Wastewater (CWW3)'!C684,Wastewater!$A$4:$A$62,0)), "")</f>
        <v>Nitrogen removal (wastewater)</v>
      </c>
    </row>
    <row r="685" spans="1:14">
      <c r="A685" t="s">
        <v>279</v>
      </c>
      <c r="B685" t="s">
        <v>1199</v>
      </c>
      <c r="C685" t="s">
        <v>1200</v>
      </c>
      <c r="D685" t="s">
        <v>300</v>
      </c>
      <c r="E685" t="s">
        <v>933</v>
      </c>
      <c r="F685" s="4">
        <v>0</v>
      </c>
      <c r="G685" s="4">
        <v>0</v>
      </c>
      <c r="H685" s="4">
        <v>2.6716250000000001</v>
      </c>
      <c r="I685" s="4">
        <v>2.2124679999999999</v>
      </c>
      <c r="J685" s="4">
        <v>0</v>
      </c>
      <c r="K685" s="4">
        <v>0</v>
      </c>
      <c r="L685" s="4">
        <v>0</v>
      </c>
      <c r="M685" s="8">
        <f t="shared" si="10"/>
        <v>0</v>
      </c>
      <c r="N685" t="str">
        <f>IFERROR(INDEX(Wastewater!$C$4:$C$62,MATCH('PR24 - Wastewater (CWW3)'!C685,Wastewater!$A$4:$A$62,0)), "")</f>
        <v>Nitrogen removal (wastewater)</v>
      </c>
    </row>
    <row r="686" spans="1:14">
      <c r="A686" t="s">
        <v>279</v>
      </c>
      <c r="B686" t="s">
        <v>1201</v>
      </c>
      <c r="C686" t="s">
        <v>1202</v>
      </c>
      <c r="D686" t="s">
        <v>300</v>
      </c>
      <c r="E686" t="s">
        <v>933</v>
      </c>
      <c r="F686" s="4">
        <v>58.772605845327519</v>
      </c>
      <c r="G686" s="4">
        <v>74.577190119164271</v>
      </c>
      <c r="H686" s="4">
        <v>26.393135999999998</v>
      </c>
      <c r="I686" s="4">
        <v>63.069780999999999</v>
      </c>
      <c r="J686" s="4">
        <v>101.835566</v>
      </c>
      <c r="K686" s="4">
        <v>287.869529</v>
      </c>
      <c r="L686" s="4">
        <v>410.96621099999999</v>
      </c>
      <c r="M686" s="8">
        <f t="shared" si="10"/>
        <v>74.577190119164271</v>
      </c>
      <c r="N686" t="str">
        <f>IFERROR(INDEX(Wastewater!$C$4:$C$62,MATCH('PR24 - Wastewater (CWW3)'!C686,Wastewater!$A$4:$A$62,0)), "")</f>
        <v>Phosphorus removal (wastewater)</v>
      </c>
    </row>
    <row r="687" spans="1:14">
      <c r="A687" t="s">
        <v>279</v>
      </c>
      <c r="B687" t="s">
        <v>1203</v>
      </c>
      <c r="C687" t="s">
        <v>1204</v>
      </c>
      <c r="D687" t="s">
        <v>300</v>
      </c>
      <c r="E687" t="s">
        <v>933</v>
      </c>
      <c r="F687" s="4">
        <v>0</v>
      </c>
      <c r="G687" s="4">
        <v>0</v>
      </c>
      <c r="H687" s="4">
        <v>0</v>
      </c>
      <c r="I687" s="4">
        <v>0</v>
      </c>
      <c r="J687" s="4">
        <v>0</v>
      </c>
      <c r="K687" s="4">
        <v>0</v>
      </c>
      <c r="L687" s="4">
        <v>0</v>
      </c>
      <c r="M687" s="8">
        <f t="shared" si="10"/>
        <v>0</v>
      </c>
      <c r="N687" t="str">
        <f>IFERROR(INDEX(Wastewater!$C$4:$C$62,MATCH('PR24 - Wastewater (CWW3)'!C687,Wastewater!$A$4:$A$62,0)), "")</f>
        <v>Phosphorus removal (wastewater)</v>
      </c>
    </row>
    <row r="688" spans="1:14">
      <c r="A688" t="s">
        <v>279</v>
      </c>
      <c r="B688" t="s">
        <v>1205</v>
      </c>
      <c r="C688" t="s">
        <v>1206</v>
      </c>
      <c r="D688" t="s">
        <v>300</v>
      </c>
      <c r="E688" t="s">
        <v>933</v>
      </c>
      <c r="F688" s="4">
        <v>1.0049000000000001E-2</v>
      </c>
      <c r="G688" s="4">
        <v>0</v>
      </c>
      <c r="H688" s="4">
        <v>0.15126200000000001</v>
      </c>
      <c r="I688" s="4">
        <v>0.153309</v>
      </c>
      <c r="J688" s="4">
        <v>0.15407499999999999</v>
      </c>
      <c r="K688" s="4">
        <v>1.238764</v>
      </c>
      <c r="L688" s="4">
        <v>1.5027509999999999</v>
      </c>
      <c r="M688" s="8">
        <f t="shared" si="10"/>
        <v>0</v>
      </c>
      <c r="N688" t="str">
        <f>IFERROR(INDEX(Wastewater!$C$4:$C$62,MATCH('PR24 - Wastewater (CWW3)'!C688,Wastewater!$A$4:$A$62,0)), "")</f>
        <v>Phosphorus removal (wastewater)</v>
      </c>
    </row>
    <row r="689" spans="1:14">
      <c r="A689" t="s">
        <v>279</v>
      </c>
      <c r="B689" t="s">
        <v>1207</v>
      </c>
      <c r="C689" t="s">
        <v>1208</v>
      </c>
      <c r="D689" t="s">
        <v>300</v>
      </c>
      <c r="E689" t="s">
        <v>933</v>
      </c>
      <c r="F689" s="4">
        <v>20.395385612529861</v>
      </c>
      <c r="G689" s="4">
        <v>19.111329966071359</v>
      </c>
      <c r="H689" s="4">
        <v>3.92143</v>
      </c>
      <c r="I689" s="4">
        <v>7.2228380000000003</v>
      </c>
      <c r="J689" s="4">
        <v>11.253132000000001</v>
      </c>
      <c r="K689" s="4">
        <v>28.000765000000001</v>
      </c>
      <c r="L689" s="4">
        <v>34.998925999999997</v>
      </c>
      <c r="M689" s="8">
        <f t="shared" si="10"/>
        <v>19.111329966071359</v>
      </c>
      <c r="N689" t="str">
        <f>IFERROR(INDEX(Wastewater!$C$4:$C$62,MATCH('PR24 - Wastewater (CWW3)'!C689,Wastewater!$A$4:$A$62,0)), "")</f>
        <v>Reduction of sanitary parameters (wastewater)</v>
      </c>
    </row>
    <row r="690" spans="1:14">
      <c r="A690" t="s">
        <v>279</v>
      </c>
      <c r="B690" t="s">
        <v>1209</v>
      </c>
      <c r="C690" t="s">
        <v>1210</v>
      </c>
      <c r="D690" t="s">
        <v>300</v>
      </c>
      <c r="E690" t="s">
        <v>933</v>
      </c>
      <c r="F690" s="4">
        <v>0</v>
      </c>
      <c r="G690" s="4">
        <v>0</v>
      </c>
      <c r="H690" s="4">
        <v>0</v>
      </c>
      <c r="I690" s="4">
        <v>0</v>
      </c>
      <c r="J690" s="4">
        <v>0</v>
      </c>
      <c r="K690" s="4">
        <v>0</v>
      </c>
      <c r="L690" s="4">
        <v>0</v>
      </c>
      <c r="M690" s="8">
        <f t="shared" si="10"/>
        <v>0</v>
      </c>
      <c r="N690" t="str">
        <f>IFERROR(INDEX(Wastewater!$C$4:$C$62,MATCH('PR24 - Wastewater (CWW3)'!C690,Wastewater!$A$4:$A$62,0)), "")</f>
        <v>Chemical removals schemes (wastewater)</v>
      </c>
    </row>
    <row r="691" spans="1:14">
      <c r="A691" t="s">
        <v>279</v>
      </c>
      <c r="B691" t="s">
        <v>1211</v>
      </c>
      <c r="C691" t="s">
        <v>1212</v>
      </c>
      <c r="D691" t="s">
        <v>300</v>
      </c>
      <c r="E691" t="s">
        <v>933</v>
      </c>
      <c r="F691" s="4">
        <v>1.169640762978055</v>
      </c>
      <c r="G691" s="4">
        <v>3.1074328147500001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8">
        <f t="shared" si="10"/>
        <v>3.1074328147500001</v>
      </c>
      <c r="N691" t="str">
        <f>IFERROR(INDEX(Wastewater!$C$4:$C$62,MATCH('PR24 - Wastewater (CWW3)'!C691,Wastewater!$A$4:$A$62,0)), "")</f>
        <v>Phosphorus removal (wastewater)</v>
      </c>
    </row>
    <row r="692" spans="1:14">
      <c r="A692" t="s">
        <v>279</v>
      </c>
      <c r="B692" t="s">
        <v>1213</v>
      </c>
      <c r="C692" t="s">
        <v>1214</v>
      </c>
      <c r="D692" t="s">
        <v>300</v>
      </c>
      <c r="E692" t="s">
        <v>933</v>
      </c>
      <c r="F692" s="4">
        <v>0</v>
      </c>
      <c r="G692" s="4">
        <v>8.0143481434730615E-2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8">
        <f t="shared" si="10"/>
        <v>8.0143481434730615E-2</v>
      </c>
      <c r="N692" t="str">
        <f>IFERROR(INDEX(Wastewater!$C$4:$C$62,MATCH('PR24 - Wastewater (CWW3)'!C692,Wastewater!$A$4:$A$62,0)), "")</f>
        <v>Phosphorus removal (wastewater)</v>
      </c>
    </row>
    <row r="693" spans="1:14">
      <c r="A693" t="s">
        <v>279</v>
      </c>
      <c r="B693" t="s">
        <v>1215</v>
      </c>
      <c r="C693" t="s">
        <v>1216</v>
      </c>
      <c r="D693" t="s">
        <v>300</v>
      </c>
      <c r="E693" t="s">
        <v>933</v>
      </c>
      <c r="F693" s="4">
        <v>0</v>
      </c>
      <c r="G693" s="4">
        <v>1.1254114813590959</v>
      </c>
      <c r="H693" s="4">
        <v>1.211212</v>
      </c>
      <c r="I693" s="4">
        <v>1.9643969999999999</v>
      </c>
      <c r="J693" s="4">
        <v>1.8396410000000001</v>
      </c>
      <c r="K693" s="4">
        <v>0.82563399999999998</v>
      </c>
      <c r="L693" s="4">
        <v>1.89116</v>
      </c>
      <c r="M693" s="8">
        <f t="shared" si="10"/>
        <v>1.1254114813590959</v>
      </c>
      <c r="N693" t="str">
        <f>IFERROR(INDEX(Wastewater!$C$4:$C$62,MATCH('PR24 - Wastewater (CWW3)'!C693,Wastewater!$A$4:$A$62,0)), "")</f>
        <v>Conservation drivers (wastewater)</v>
      </c>
    </row>
    <row r="694" spans="1:14">
      <c r="A694" t="s">
        <v>279</v>
      </c>
      <c r="B694" t="s">
        <v>1217</v>
      </c>
      <c r="C694" t="s">
        <v>1218</v>
      </c>
      <c r="D694" t="s">
        <v>300</v>
      </c>
      <c r="E694" t="s">
        <v>933</v>
      </c>
      <c r="F694" s="4">
        <v>0.55090915909687832</v>
      </c>
      <c r="G694" s="4">
        <v>0.49377496184999992</v>
      </c>
      <c r="H694" s="4">
        <v>1.1896089999999999</v>
      </c>
      <c r="I694" s="4">
        <v>2.8202889999999998</v>
      </c>
      <c r="J694" s="4">
        <v>4.1570359999999997</v>
      </c>
      <c r="K694" s="4">
        <v>1.7786169999999999</v>
      </c>
      <c r="L694" s="4">
        <v>0.220775</v>
      </c>
      <c r="M694" s="8">
        <f t="shared" si="10"/>
        <v>0.49377496184999992</v>
      </c>
      <c r="N694" t="str">
        <f>IFERROR(INDEX(Wastewater!$C$4:$C$62,MATCH('PR24 - Wastewater (CWW3)'!C694,Wastewater!$A$4:$A$62,0)), "")</f>
        <v>UV disinfection (or similar) (wastewater)</v>
      </c>
    </row>
    <row r="695" spans="1:14">
      <c r="A695" t="s">
        <v>279</v>
      </c>
      <c r="B695" t="s">
        <v>1219</v>
      </c>
      <c r="C695" t="s">
        <v>1220</v>
      </c>
      <c r="D695" t="s">
        <v>300</v>
      </c>
      <c r="E695" t="s">
        <v>933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8">
        <f t="shared" si="10"/>
        <v>0</v>
      </c>
      <c r="N695" t="str">
        <f>IFERROR(INDEX(Wastewater!$C$4:$C$62,MATCH('PR24 - Wastewater (CWW3)'!C695,Wastewater!$A$4:$A$62,0)), "")</f>
        <v>N/A</v>
      </c>
    </row>
    <row r="696" spans="1:14">
      <c r="A696" t="s">
        <v>279</v>
      </c>
      <c r="B696" t="s">
        <v>1221</v>
      </c>
      <c r="C696" t="s">
        <v>1222</v>
      </c>
      <c r="D696" t="s">
        <v>300</v>
      </c>
      <c r="E696" t="s">
        <v>933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0</v>
      </c>
      <c r="M696" s="8">
        <f t="shared" si="10"/>
        <v>0</v>
      </c>
      <c r="N696" t="str">
        <f>IFERROR(INDEX(Wastewater!$C$4:$C$62,MATCH('PR24 - Wastewater (CWW3)'!C696,Wastewater!$A$4:$A$62,0)), "")</f>
        <v>N/A</v>
      </c>
    </row>
    <row r="697" spans="1:14">
      <c r="A697" t="s">
        <v>279</v>
      </c>
      <c r="B697" t="s">
        <v>1223</v>
      </c>
      <c r="C697" t="s">
        <v>1224</v>
      </c>
      <c r="D697" t="s">
        <v>300</v>
      </c>
      <c r="E697" t="s">
        <v>933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8">
        <f t="shared" si="10"/>
        <v>0</v>
      </c>
      <c r="N697" t="str">
        <f>IFERROR(INDEX(Wastewater!$C$4:$C$62,MATCH('PR24 - Wastewater (CWW3)'!C697,Wastewater!$A$4:$A$62,0)), "")</f>
        <v>N/A</v>
      </c>
    </row>
    <row r="698" spans="1:14">
      <c r="A698" t="s">
        <v>279</v>
      </c>
      <c r="B698" t="s">
        <v>1225</v>
      </c>
      <c r="C698" t="s">
        <v>1226</v>
      </c>
      <c r="D698" t="s">
        <v>300</v>
      </c>
      <c r="E698" t="s">
        <v>933</v>
      </c>
      <c r="F698" s="4">
        <v>2.8334999999999999E-2</v>
      </c>
      <c r="G698" s="4">
        <v>3.6078000000000013E-2</v>
      </c>
      <c r="H698" s="4">
        <v>0.74220299999999995</v>
      </c>
      <c r="I698" s="4">
        <v>0.61167199999999999</v>
      </c>
      <c r="J698" s="4">
        <v>0.78509600000000002</v>
      </c>
      <c r="K698" s="4">
        <v>0.789022</v>
      </c>
      <c r="L698" s="4">
        <v>0.60908799999999996</v>
      </c>
      <c r="M698" s="8">
        <f t="shared" si="10"/>
        <v>3.6078000000000013E-2</v>
      </c>
      <c r="N698" t="str">
        <f>IFERROR(INDEX(Wastewater!$C$4:$C$62,MATCH('PR24 - Wastewater (CWW3)'!C698,Wastewater!$A$4:$A$62,0)), "")</f>
        <v>Conservation drivers (wastewater)</v>
      </c>
    </row>
    <row r="699" spans="1:14">
      <c r="A699" t="s">
        <v>279</v>
      </c>
      <c r="B699" t="s">
        <v>1227</v>
      </c>
      <c r="C699" t="s">
        <v>1228</v>
      </c>
      <c r="D699" t="s">
        <v>300</v>
      </c>
      <c r="E699" t="s">
        <v>933</v>
      </c>
      <c r="F699" s="4">
        <v>4.3499999999999997E-3</v>
      </c>
      <c r="G699" s="4">
        <v>6.0899999999999999E-3</v>
      </c>
      <c r="H699" s="4">
        <v>0.67334899999999998</v>
      </c>
      <c r="I699" s="4">
        <v>0.60902900000000004</v>
      </c>
      <c r="J699" s="4">
        <v>1.0624E-2</v>
      </c>
      <c r="K699" s="4">
        <v>0</v>
      </c>
      <c r="L699" s="4">
        <v>0</v>
      </c>
      <c r="M699" s="8">
        <f t="shared" si="10"/>
        <v>6.0899999999999999E-3</v>
      </c>
      <c r="N699" t="str">
        <f>IFERROR(INDEX(Wastewater!$C$4:$C$62,MATCH('PR24 - Wastewater (CWW3)'!C699,Wastewater!$A$4:$A$62,0)), "")</f>
        <v>Ignore as captured under 'Investigations total'</v>
      </c>
    </row>
    <row r="700" spans="1:14">
      <c r="A700" t="s">
        <v>279</v>
      </c>
      <c r="B700" t="s">
        <v>1229</v>
      </c>
      <c r="C700" t="s">
        <v>1230</v>
      </c>
      <c r="D700" t="s">
        <v>300</v>
      </c>
      <c r="E700" t="s">
        <v>933</v>
      </c>
      <c r="F700" s="4">
        <v>1.900692420601257</v>
      </c>
      <c r="G700" s="4">
        <v>4.1909014557287447</v>
      </c>
      <c r="H700" s="4">
        <v>4.6749280000000004</v>
      </c>
      <c r="I700" s="4">
        <v>2.8570000000000002</v>
      </c>
      <c r="J700" s="4">
        <v>1.1834020000000001</v>
      </c>
      <c r="K700" s="4">
        <v>0.117715</v>
      </c>
      <c r="L700" s="4">
        <v>0.11074000000000001</v>
      </c>
      <c r="M700" s="8">
        <f t="shared" si="10"/>
        <v>4.1909014557287447</v>
      </c>
      <c r="N700" t="str">
        <f>IFERROR(INDEX(Wastewater!$C$4:$C$62,MATCH('PR24 - Wastewater (CWW3)'!C700,Wastewater!$A$4:$A$62,0)), "")</f>
        <v>Ignore as captured under 'Investigations total'</v>
      </c>
    </row>
    <row r="701" spans="1:14">
      <c r="A701" t="s">
        <v>279</v>
      </c>
      <c r="B701" t="s">
        <v>1231</v>
      </c>
      <c r="C701" t="s">
        <v>1232</v>
      </c>
      <c r="D701" t="s">
        <v>300</v>
      </c>
      <c r="E701" t="s">
        <v>933</v>
      </c>
      <c r="F701" s="4">
        <v>1.077276239700975</v>
      </c>
      <c r="G701" s="4">
        <v>1.8581912180201314</v>
      </c>
      <c r="H701" s="4">
        <v>6.9691200000000011</v>
      </c>
      <c r="I701" s="4">
        <v>5.2312399999999997</v>
      </c>
      <c r="J701" s="4">
        <v>2.6611829999999999</v>
      </c>
      <c r="K701" s="4">
        <v>2.6774469999999999</v>
      </c>
      <c r="L701" s="4">
        <v>2.6908340000000002</v>
      </c>
      <c r="M701" s="8">
        <f t="shared" si="10"/>
        <v>1.8581912180201314</v>
      </c>
      <c r="N701" t="str">
        <f>IFERROR(INDEX(Wastewater!$C$4:$C$62,MATCH('PR24 - Wastewater (CWW3)'!C701,Wastewater!$A$4:$A$62,0)), "")</f>
        <v>Ignore as captured under 'Investigations total'</v>
      </c>
    </row>
    <row r="702" spans="1:14">
      <c r="A702" t="s">
        <v>279</v>
      </c>
      <c r="B702" t="s">
        <v>1233</v>
      </c>
      <c r="C702" t="s">
        <v>1234</v>
      </c>
      <c r="D702" t="s">
        <v>300</v>
      </c>
      <c r="E702" t="s">
        <v>933</v>
      </c>
      <c r="F702" s="4">
        <v>2.9823186603022331</v>
      </c>
      <c r="G702" s="4">
        <v>6.0551826737488756</v>
      </c>
      <c r="H702" s="4">
        <v>12.317397</v>
      </c>
      <c r="I702" s="4">
        <v>8.6972690000000004</v>
      </c>
      <c r="J702" s="4">
        <v>3.8552089999999999</v>
      </c>
      <c r="K702" s="4">
        <v>2.7951619999999999</v>
      </c>
      <c r="L702" s="4">
        <v>2.801574</v>
      </c>
      <c r="M702" s="8">
        <f t="shared" si="10"/>
        <v>6.0551826737488756</v>
      </c>
      <c r="N702" t="str">
        <f>IFERROR(INDEX(Wastewater!$C$4:$C$62,MATCH('PR24 - Wastewater (CWW3)'!C702,Wastewater!$A$4:$A$62,0)), "")</f>
        <v>Investigations (wastewater)</v>
      </c>
    </row>
    <row r="703" spans="1:14">
      <c r="A703" t="s">
        <v>279</v>
      </c>
      <c r="B703" t="s">
        <v>1235</v>
      </c>
      <c r="C703" t="s">
        <v>1236</v>
      </c>
      <c r="D703" t="s">
        <v>300</v>
      </c>
      <c r="E703" t="s">
        <v>933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8">
        <f t="shared" si="10"/>
        <v>0</v>
      </c>
      <c r="N703">
        <f>IFERROR(INDEX(Wastewater!$C$4:$C$62,MATCH('PR24 - Wastewater (CWW3)'!C703,Wastewater!$A$4:$A$62,0)), "")</f>
        <v>0</v>
      </c>
    </row>
    <row r="704" spans="1:14">
      <c r="A704" t="s">
        <v>279</v>
      </c>
      <c r="B704" t="s">
        <v>1237</v>
      </c>
      <c r="C704" t="s">
        <v>1238</v>
      </c>
      <c r="D704" t="s">
        <v>300</v>
      </c>
      <c r="E704" t="s">
        <v>933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8">
        <f t="shared" si="10"/>
        <v>0</v>
      </c>
      <c r="N704" t="str">
        <f>IFERROR(INDEX(Wastewater!$C$4:$C$62,MATCH('PR24 - Wastewater (CWW3)'!C704,Wastewater!$A$4:$A$62,0)), "")</f>
        <v>Conservation drivers (wastewater)</v>
      </c>
    </row>
    <row r="705" spans="1:14">
      <c r="A705" t="s">
        <v>279</v>
      </c>
      <c r="B705" t="s">
        <v>1239</v>
      </c>
      <c r="C705" t="s">
        <v>1240</v>
      </c>
      <c r="D705" t="s">
        <v>300</v>
      </c>
      <c r="E705" t="s">
        <v>933</v>
      </c>
      <c r="F705" s="4">
        <v>0</v>
      </c>
      <c r="G705" s="4">
        <v>0</v>
      </c>
      <c r="H705" s="4">
        <v>0</v>
      </c>
      <c r="I705" s="4">
        <v>0</v>
      </c>
      <c r="J705" s="4">
        <v>0.51524700000000001</v>
      </c>
      <c r="K705" s="4">
        <v>2.970812</v>
      </c>
      <c r="L705" s="4">
        <v>4.3820149999999991</v>
      </c>
      <c r="M705" s="8">
        <f t="shared" si="10"/>
        <v>0</v>
      </c>
      <c r="N705" t="str">
        <f>IFERROR(INDEX(Wastewater!$C$4:$C$62,MATCH('PR24 - Wastewater (CWW3)'!C705,Wastewater!$A$4:$A$62,0)), "")</f>
        <v>Conservation drivers (wastewater)</v>
      </c>
    </row>
    <row r="706" spans="1:14">
      <c r="A706" t="s">
        <v>279</v>
      </c>
      <c r="B706" t="s">
        <v>1241</v>
      </c>
      <c r="C706" t="s">
        <v>1242</v>
      </c>
      <c r="D706" t="s">
        <v>300</v>
      </c>
      <c r="E706" t="s">
        <v>933</v>
      </c>
      <c r="F706" s="4">
        <v>0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  <c r="L706" s="4">
        <v>0</v>
      </c>
      <c r="M706" s="8">
        <f t="shared" si="10"/>
        <v>0</v>
      </c>
      <c r="N706" t="str">
        <f>IFERROR(INDEX(Wastewater!$C$4:$C$62,MATCH('PR24 - Wastewater (CWW3)'!C706,Wastewater!$A$4:$A$62,0)), "")</f>
        <v>Conservation drivers (wastewater)</v>
      </c>
    </row>
    <row r="707" spans="1:14">
      <c r="A707" t="s">
        <v>279</v>
      </c>
      <c r="B707" t="s">
        <v>1243</v>
      </c>
      <c r="C707" t="s">
        <v>1244</v>
      </c>
      <c r="D707" t="s">
        <v>300</v>
      </c>
      <c r="E707" t="s">
        <v>933</v>
      </c>
      <c r="F707" s="4">
        <v>0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8">
        <f t="shared" si="10"/>
        <v>0</v>
      </c>
      <c r="N707" t="str">
        <f>IFERROR(INDEX(Wastewater!$C$4:$C$62,MATCH('PR24 - Wastewater (CWW3)'!C707,Wastewater!$A$4:$A$62,0)), "")</f>
        <v>N/A</v>
      </c>
    </row>
    <row r="708" spans="1:14">
      <c r="A708" t="s">
        <v>279</v>
      </c>
      <c r="B708" t="s">
        <v>1245</v>
      </c>
      <c r="C708" t="s">
        <v>1246</v>
      </c>
      <c r="D708" t="s">
        <v>300</v>
      </c>
      <c r="E708" t="s">
        <v>933</v>
      </c>
      <c r="F708" s="4">
        <v>136.72868344112931</v>
      </c>
      <c r="G708" s="4">
        <v>200.97291207536006</v>
      </c>
      <c r="H708" s="4">
        <v>162.66491500000001</v>
      </c>
      <c r="I708" s="4">
        <v>219.03492199999999</v>
      </c>
      <c r="J708" s="4">
        <v>255.04527999999999</v>
      </c>
      <c r="K708" s="4">
        <v>482.10870300000011</v>
      </c>
      <c r="L708" s="4">
        <v>735.65173100000004</v>
      </c>
      <c r="M708" s="8">
        <f t="shared" si="10"/>
        <v>200.97291207536006</v>
      </c>
      <c r="N708" t="str">
        <f>IFERROR(INDEX(Wastewater!$C$4:$C$62,MATCH('PR24 - Wastewater (CWW3)'!C708,Wastewater!$A$4:$A$62,0)), "")</f>
        <v/>
      </c>
    </row>
    <row r="709" spans="1:14">
      <c r="A709" t="s">
        <v>279</v>
      </c>
      <c r="B709" t="s">
        <v>1247</v>
      </c>
      <c r="C709" t="s">
        <v>1248</v>
      </c>
      <c r="D709" t="s">
        <v>300</v>
      </c>
      <c r="E709" t="s">
        <v>933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8">
        <f t="shared" si="10"/>
        <v>0</v>
      </c>
      <c r="N709" t="str">
        <f>IFERROR(INDEX(Wastewater!$C$4:$C$62,MATCH('PR24 - Wastewater (CWW3)'!C709,Wastewater!$A$4:$A$62,0)), "")</f>
        <v>Sludge enhancement (quality) (wastewater)</v>
      </c>
    </row>
    <row r="710" spans="1:14">
      <c r="A710" t="s">
        <v>279</v>
      </c>
      <c r="B710" t="s">
        <v>1249</v>
      </c>
      <c r="C710" t="s">
        <v>1250</v>
      </c>
      <c r="D710" t="s">
        <v>300</v>
      </c>
      <c r="E710" t="s">
        <v>933</v>
      </c>
      <c r="F710" s="4">
        <v>0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8">
        <f t="shared" si="10"/>
        <v>0</v>
      </c>
      <c r="N710" t="str">
        <f>IFERROR(INDEX(Wastewater!$C$4:$C$62,MATCH('PR24 - Wastewater (CWW3)'!C710,Wastewater!$A$4:$A$62,0)), "")</f>
        <v>Sludge enhancement (quality) (wastewater)</v>
      </c>
    </row>
    <row r="711" spans="1:14">
      <c r="A711" t="s">
        <v>279</v>
      </c>
      <c r="B711" t="s">
        <v>1251</v>
      </c>
      <c r="C711" t="s">
        <v>1252</v>
      </c>
      <c r="D711" t="s">
        <v>300</v>
      </c>
      <c r="E711" t="s">
        <v>933</v>
      </c>
      <c r="F711" s="4">
        <v>0</v>
      </c>
      <c r="G711" s="4">
        <v>0</v>
      </c>
      <c r="H711" s="4">
        <v>0</v>
      </c>
      <c r="I711" s="4">
        <v>6.1026429999999996</v>
      </c>
      <c r="J711" s="4">
        <v>0.29014600000000002</v>
      </c>
      <c r="K711" s="4">
        <v>12.61924</v>
      </c>
      <c r="L711" s="4">
        <v>25.659797000000001</v>
      </c>
      <c r="M711" s="8">
        <f t="shared" si="10"/>
        <v>0</v>
      </c>
      <c r="N711" t="str">
        <f>IFERROR(INDEX(Wastewater!$C$4:$C$62,MATCH('PR24 - Wastewater (CWW3)'!C711,Wastewater!$A$4:$A$62,0)), "")</f>
        <v>Sludge enhancement (quality) (wastewater)</v>
      </c>
    </row>
    <row r="712" spans="1:14">
      <c r="A712" t="s">
        <v>279</v>
      </c>
      <c r="B712" t="s">
        <v>1253</v>
      </c>
      <c r="C712" t="s">
        <v>1254</v>
      </c>
      <c r="D712" t="s">
        <v>300</v>
      </c>
      <c r="E712" t="s">
        <v>933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8">
        <f t="shared" si="10"/>
        <v>0</v>
      </c>
      <c r="N712" t="str">
        <f>IFERROR(INDEX(Wastewater!$C$4:$C$62,MATCH('PR24 - Wastewater (CWW3)'!C712,Wastewater!$A$4:$A$62,0)), "")</f>
        <v>Sludge enhancement (quality) (wastewater)</v>
      </c>
    </row>
    <row r="713" spans="1:14">
      <c r="A713" t="s">
        <v>279</v>
      </c>
      <c r="B713" t="s">
        <v>1255</v>
      </c>
      <c r="C713" t="s">
        <v>1256</v>
      </c>
      <c r="D713" t="s">
        <v>300</v>
      </c>
      <c r="E713" t="s">
        <v>933</v>
      </c>
      <c r="F713" s="4">
        <v>-5.2920640753336697E-2</v>
      </c>
      <c r="G713" s="4">
        <v>7.8110000000000002E-3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8">
        <f t="shared" ref="M713:M776" si="11">SUM(G713)</f>
        <v>7.8110000000000002E-3</v>
      </c>
      <c r="N713" t="str">
        <f>IFERROR(INDEX(Wastewater!$C$4:$C$62,MATCH('PR24 - Wastewater (CWW3)'!C713,Wastewater!$A$4:$A$62,0)), "")</f>
        <v>Sludge enhancement (quality) (wastewater)</v>
      </c>
    </row>
    <row r="714" spans="1:14">
      <c r="A714" t="s">
        <v>279</v>
      </c>
      <c r="B714" t="s">
        <v>1257</v>
      </c>
      <c r="C714" t="s">
        <v>1258</v>
      </c>
      <c r="D714" t="s">
        <v>300</v>
      </c>
      <c r="E714" t="s">
        <v>933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8">
        <f t="shared" si="11"/>
        <v>0</v>
      </c>
      <c r="N714" t="str">
        <f>IFERROR(INDEX(Wastewater!$C$4:$C$62,MATCH('PR24 - Wastewater (CWW3)'!C714,Wastewater!$A$4:$A$62,0)), "")</f>
        <v>Sludge enhancement (quality) (wastewater)</v>
      </c>
    </row>
    <row r="715" spans="1:14">
      <c r="A715" t="s">
        <v>279</v>
      </c>
      <c r="B715" t="s">
        <v>1259</v>
      </c>
      <c r="C715" t="s">
        <v>1260</v>
      </c>
      <c r="D715" t="s">
        <v>300</v>
      </c>
      <c r="E715" t="s">
        <v>933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8">
        <f t="shared" si="11"/>
        <v>0</v>
      </c>
      <c r="N715" t="str">
        <f>IFERROR(INDEX(Wastewater!$C$4:$C$62,MATCH('PR24 - Wastewater (CWW3)'!C715,Wastewater!$A$4:$A$62,0)), "")</f>
        <v>Sludge enhancement (quality) (wastewater)</v>
      </c>
    </row>
    <row r="716" spans="1:14">
      <c r="A716" t="s">
        <v>279</v>
      </c>
      <c r="B716" t="s">
        <v>1261</v>
      </c>
      <c r="C716" t="s">
        <v>1262</v>
      </c>
      <c r="D716" t="s">
        <v>300</v>
      </c>
      <c r="E716" t="s">
        <v>933</v>
      </c>
      <c r="F716" s="4">
        <v>-5.2920640753336697E-2</v>
      </c>
      <c r="G716" s="4">
        <v>7.8110000000000002E-3</v>
      </c>
      <c r="H716" s="4">
        <v>0</v>
      </c>
      <c r="I716" s="4">
        <v>6.1026429999999996</v>
      </c>
      <c r="J716" s="4">
        <v>0.29014600000000002</v>
      </c>
      <c r="K716" s="4">
        <v>12.61924</v>
      </c>
      <c r="L716" s="4">
        <v>25.659797000000001</v>
      </c>
      <c r="M716" s="8">
        <f t="shared" si="11"/>
        <v>7.8110000000000002E-3</v>
      </c>
      <c r="N716" t="str">
        <f>IFERROR(INDEX(Wastewater!$C$4:$C$62,MATCH('PR24 - Wastewater (CWW3)'!C716,Wastewater!$A$4:$A$62,0)), "")</f>
        <v/>
      </c>
    </row>
    <row r="717" spans="1:14">
      <c r="A717" t="s">
        <v>279</v>
      </c>
      <c r="B717" t="s">
        <v>1263</v>
      </c>
      <c r="C717" t="s">
        <v>1264</v>
      </c>
      <c r="D717" t="s">
        <v>300</v>
      </c>
      <c r="E717" t="s">
        <v>933</v>
      </c>
      <c r="F717" s="4">
        <v>16.74821569560201</v>
      </c>
      <c r="G717" s="4">
        <v>20.283411654332401</v>
      </c>
      <c r="H717" s="4">
        <v>46.861469</v>
      </c>
      <c r="I717" s="4">
        <v>45.996699</v>
      </c>
      <c r="J717" s="4">
        <v>24.650001</v>
      </c>
      <c r="K717" s="4">
        <v>11.710424</v>
      </c>
      <c r="L717" s="4">
        <v>46.994213999999999</v>
      </c>
      <c r="M717" s="8">
        <f t="shared" si="11"/>
        <v>20.283411654332401</v>
      </c>
      <c r="N717" t="str">
        <f>IFERROR(INDEX(Wastewater!$C$4:$C$62,MATCH('PR24 - Wastewater (CWW3)'!C717,Wastewater!$A$4:$A$62,0)), "")</f>
        <v>Growth at sewage treatment works (excluding sludge treatment) (wastewater)</v>
      </c>
    </row>
    <row r="718" spans="1:14">
      <c r="A718" t="s">
        <v>279</v>
      </c>
      <c r="B718" t="s">
        <v>1265</v>
      </c>
      <c r="C718" t="s">
        <v>1266</v>
      </c>
      <c r="D718" t="s">
        <v>300</v>
      </c>
      <c r="E718" t="s">
        <v>933</v>
      </c>
      <c r="F718" s="4">
        <v>5.5911789699227734</v>
      </c>
      <c r="G718" s="4">
        <v>5.3648314574147413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8">
        <f t="shared" si="11"/>
        <v>5.3648314574147413</v>
      </c>
      <c r="N718" t="str">
        <f>IFERROR(INDEX(Wastewater!$C$4:$C$62,MATCH('PR24 - Wastewater (CWW3)'!C718,Wastewater!$A$4:$A$62,0)), "")</f>
        <v>Reduce flooding risk for properties (wastewater)</v>
      </c>
    </row>
    <row r="719" spans="1:14">
      <c r="A719" t="s">
        <v>279</v>
      </c>
      <c r="B719" t="s">
        <v>1267</v>
      </c>
      <c r="C719" t="s">
        <v>1268</v>
      </c>
      <c r="D719" t="s">
        <v>300</v>
      </c>
      <c r="E719" t="s">
        <v>933</v>
      </c>
      <c r="F719" s="4">
        <v>3.489881835744995</v>
      </c>
      <c r="G719" s="4">
        <v>2.8292811384884098E-2</v>
      </c>
      <c r="H719" s="4">
        <v>1.0518209999999999</v>
      </c>
      <c r="I719" s="4">
        <v>1.05708</v>
      </c>
      <c r="J719" s="4">
        <v>1.062365</v>
      </c>
      <c r="K719" s="4">
        <v>1.067677</v>
      </c>
      <c r="L719" s="4">
        <v>1.073016</v>
      </c>
      <c r="M719" s="8">
        <f t="shared" si="11"/>
        <v>2.8292811384884098E-2</v>
      </c>
      <c r="N719" t="str">
        <f>IFERROR(INDEX(Wastewater!$C$4:$C$62,MATCH('PR24 - Wastewater (CWW3)'!C719,Wastewater!$A$4:$A$62,0)), "")</f>
        <v>First time sewerage (wastewater)</v>
      </c>
    </row>
    <row r="720" spans="1:14">
      <c r="A720" t="s">
        <v>279</v>
      </c>
      <c r="B720" t="s">
        <v>1269</v>
      </c>
      <c r="C720" t="s">
        <v>1270</v>
      </c>
      <c r="D720" t="s">
        <v>300</v>
      </c>
      <c r="E720" t="s">
        <v>933</v>
      </c>
      <c r="F720" s="4">
        <v>1.8957111411094709</v>
      </c>
      <c r="G720" s="4">
        <v>4.3140679451658892</v>
      </c>
      <c r="H720" s="4">
        <v>4.8383760000000002</v>
      </c>
      <c r="I720" s="4">
        <v>6.304621</v>
      </c>
      <c r="J720" s="4">
        <v>1.8980079999999999</v>
      </c>
      <c r="K720" s="4">
        <v>2.8300350000000001</v>
      </c>
      <c r="L720" s="4">
        <v>5.5696980000000007</v>
      </c>
      <c r="M720" s="8">
        <f t="shared" si="11"/>
        <v>4.3140679451658892</v>
      </c>
      <c r="N720" t="str">
        <f>IFERROR(INDEX(Wastewater!$C$4:$C$62,MATCH('PR24 - Wastewater (CWW3)'!C720,Wastewater!$A$4:$A$62,0)), "")</f>
        <v>Sludge enhancement (growth) (wastewater)</v>
      </c>
    </row>
    <row r="721" spans="1:14">
      <c r="A721" t="s">
        <v>279</v>
      </c>
      <c r="B721" t="s">
        <v>1271</v>
      </c>
      <c r="C721" t="s">
        <v>1272</v>
      </c>
      <c r="D721" t="s">
        <v>300</v>
      </c>
      <c r="E721" t="s">
        <v>933</v>
      </c>
      <c r="F721" s="4">
        <v>1.646433932238193E-3</v>
      </c>
      <c r="G721" s="4">
        <v>1.5328443656759019E-2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8">
        <f t="shared" si="11"/>
        <v>1.5328443656759019E-2</v>
      </c>
      <c r="N721" t="str">
        <f>IFERROR(INDEX(Wastewater!$C$4:$C$62,MATCH('PR24 - Wastewater (CWW3)'!C721,Wastewater!$A$4:$A$62,0)), "")</f>
        <v>Odour (wastewater)</v>
      </c>
    </row>
    <row r="722" spans="1:14">
      <c r="A722" t="s">
        <v>279</v>
      </c>
      <c r="B722" t="s">
        <v>1273</v>
      </c>
      <c r="C722" t="s">
        <v>1274</v>
      </c>
      <c r="D722" t="s">
        <v>300</v>
      </c>
      <c r="E722" t="s">
        <v>933</v>
      </c>
      <c r="F722" s="4">
        <v>3.8926192463423923E-2</v>
      </c>
      <c r="G722" s="4">
        <v>0.16398299999999999</v>
      </c>
      <c r="H722" s="4">
        <v>4.4242990000000004</v>
      </c>
      <c r="I722" s="4">
        <v>4.6365950000000007</v>
      </c>
      <c r="J722" s="4">
        <v>4.0934600000000003</v>
      </c>
      <c r="K722" s="4">
        <v>4.1654460000000002</v>
      </c>
      <c r="L722" s="4">
        <v>4.3721770000000006</v>
      </c>
      <c r="M722" s="8">
        <f t="shared" si="11"/>
        <v>0.16398299999999999</v>
      </c>
      <c r="N722" t="str">
        <f>IFERROR(INDEX(Wastewater!$C$4:$C$62,MATCH('PR24 - Wastewater (CWW3)'!C722,Wastewater!$A$4:$A$62,0)), "")</f>
        <v>Enhancing resilience to low probability high consequence events (wastewater)</v>
      </c>
    </row>
    <row r="723" spans="1:14">
      <c r="A723" t="s">
        <v>279</v>
      </c>
      <c r="B723" t="s">
        <v>1275</v>
      </c>
      <c r="C723" t="s">
        <v>1276</v>
      </c>
      <c r="D723" t="s">
        <v>300</v>
      </c>
      <c r="E723" t="s">
        <v>933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8">
        <f t="shared" si="11"/>
        <v>0</v>
      </c>
      <c r="N723" t="str">
        <f>IFERROR(INDEX(Wastewater!$C$4:$C$62,MATCH('PR24 - Wastewater (CWW3)'!C723,Wastewater!$A$4:$A$62,0)), "")</f>
        <v>Security - SEMD (wastewater)</v>
      </c>
    </row>
    <row r="724" spans="1:14">
      <c r="A724" t="s">
        <v>279</v>
      </c>
      <c r="B724" t="s">
        <v>1277</v>
      </c>
      <c r="C724" t="s">
        <v>1278</v>
      </c>
      <c r="D724" t="s">
        <v>300</v>
      </c>
      <c r="E724" t="s">
        <v>933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8">
        <f t="shared" si="11"/>
        <v>0</v>
      </c>
      <c r="N724" t="str">
        <f>IFERROR(INDEX(Wastewater!$C$4:$C$62,MATCH('PR24 - Wastewater (CWW3)'!C724,Wastewater!$A$4:$A$62,0)), "")</f>
        <v>Security - Non-SEMD (wastewater)</v>
      </c>
    </row>
    <row r="725" spans="1:14">
      <c r="A725" t="s">
        <v>279</v>
      </c>
      <c r="B725" t="s">
        <v>1279</v>
      </c>
      <c r="C725" t="s">
        <v>1280</v>
      </c>
      <c r="D725" t="s">
        <v>300</v>
      </c>
      <c r="E725" t="s">
        <v>933</v>
      </c>
      <c r="F725" s="4">
        <v>0</v>
      </c>
      <c r="G725" s="4">
        <v>0</v>
      </c>
      <c r="H725" s="4">
        <v>2.7438410000000002</v>
      </c>
      <c r="I725" s="4">
        <v>0.41528100000000012</v>
      </c>
      <c r="J725" s="4">
        <v>1.5886610000000001</v>
      </c>
      <c r="K725" s="4">
        <v>0.90760799999999997</v>
      </c>
      <c r="L725" s="4">
        <v>6.0439999999999661E-3</v>
      </c>
      <c r="M725" s="8">
        <f t="shared" si="11"/>
        <v>0</v>
      </c>
      <c r="N725" t="str">
        <f>IFERROR(INDEX(Wastewater!$C$4:$C$62,MATCH('PR24 - Wastewater (CWW3)'!C725,Wastewater!$A$4:$A$62,0)), "")</f>
        <v>N/A</v>
      </c>
    </row>
    <row r="726" spans="1:14">
      <c r="A726" t="s">
        <v>279</v>
      </c>
      <c r="B726" t="s">
        <v>1281</v>
      </c>
      <c r="C726" t="s">
        <v>1282</v>
      </c>
      <c r="D726" t="s">
        <v>300</v>
      </c>
      <c r="E726" t="s">
        <v>933</v>
      </c>
      <c r="F726" s="4">
        <v>27.765560268774919</v>
      </c>
      <c r="G726" s="4">
        <v>30.169915311954675</v>
      </c>
      <c r="H726" s="4">
        <v>59.919806000000001</v>
      </c>
      <c r="I726" s="4">
        <v>58.410276000000003</v>
      </c>
      <c r="J726" s="4">
        <v>33.292495000000002</v>
      </c>
      <c r="K726" s="4">
        <v>20.681190000000001</v>
      </c>
      <c r="L726" s="4">
        <v>58.015149000000001</v>
      </c>
      <c r="M726" s="8">
        <f t="shared" si="11"/>
        <v>30.169915311954675</v>
      </c>
      <c r="N726" t="str">
        <f>IFERROR(INDEX(Wastewater!$C$4:$C$62,MATCH('PR24 - Wastewater (CWW3)'!C726,Wastewater!$A$4:$A$62,0)), "")</f>
        <v/>
      </c>
    </row>
    <row r="727" spans="1:14">
      <c r="A727" t="s">
        <v>279</v>
      </c>
      <c r="B727" t="s">
        <v>1283</v>
      </c>
      <c r="C727" t="s">
        <v>1284</v>
      </c>
      <c r="D727" t="s">
        <v>300</v>
      </c>
      <c r="E727" t="s">
        <v>933</v>
      </c>
      <c r="F727" s="4">
        <v>4.4220358030493472</v>
      </c>
      <c r="G727" s="4">
        <v>4.7454511641574451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8">
        <f t="shared" si="11"/>
        <v>4.7454511641574451</v>
      </c>
      <c r="N727" t="str">
        <f>IFERROR(INDEX(Wastewater!$C$4:$C$62,MATCH('PR24 - Wastewater (CWW3)'!C727,Wastewater!$A$4:$A$62,0)), "")</f>
        <v/>
      </c>
    </row>
    <row r="728" spans="1:14">
      <c r="A728" t="s">
        <v>279</v>
      </c>
      <c r="B728" t="s">
        <v>1285</v>
      </c>
      <c r="C728" t="s">
        <v>1286</v>
      </c>
      <c r="D728" t="s">
        <v>300</v>
      </c>
      <c r="E728" t="s">
        <v>933</v>
      </c>
      <c r="F728" s="4">
        <v>0.84190100000000001</v>
      </c>
      <c r="G728" s="4">
        <v>0.89009179932268911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8">
        <f t="shared" si="11"/>
        <v>0.89009179932268911</v>
      </c>
      <c r="N728" t="str">
        <f>IFERROR(INDEX(Wastewater!$C$4:$C$62,MATCH('PR24 - Wastewater (CWW3)'!C728,Wastewater!$A$4:$A$62,0)), "")</f>
        <v/>
      </c>
    </row>
    <row r="729" spans="1:14">
      <c r="A729" t="s">
        <v>279</v>
      </c>
      <c r="B729" t="s">
        <v>1287</v>
      </c>
      <c r="C729" t="s">
        <v>1288</v>
      </c>
      <c r="D729" t="s">
        <v>300</v>
      </c>
      <c r="E729" t="s">
        <v>933</v>
      </c>
      <c r="F729" s="4">
        <v>0</v>
      </c>
      <c r="G729" s="4">
        <v>0</v>
      </c>
      <c r="H729" s="4">
        <v>0.11988699999999999</v>
      </c>
      <c r="I729" s="4">
        <v>0.167463</v>
      </c>
      <c r="J729" s="4">
        <v>0.21446999999999999</v>
      </c>
      <c r="K729" s="4">
        <v>0.18812499999999999</v>
      </c>
      <c r="L729" s="4">
        <v>0.182445</v>
      </c>
      <c r="M729" s="8">
        <f t="shared" si="11"/>
        <v>0</v>
      </c>
      <c r="N729" t="str">
        <f>IFERROR(INDEX(Wastewater!$C$4:$C$62,MATCH('PR24 - Wastewater (CWW3)'!C729,Wastewater!$A$4:$A$62,0)), "")</f>
        <v/>
      </c>
    </row>
    <row r="730" spans="1:14">
      <c r="A730" t="s">
        <v>279</v>
      </c>
      <c r="B730" t="s">
        <v>1289</v>
      </c>
      <c r="C730" t="s">
        <v>1290</v>
      </c>
      <c r="D730" t="s">
        <v>300</v>
      </c>
      <c r="E730" t="s">
        <v>933</v>
      </c>
      <c r="F730" s="4">
        <v>0</v>
      </c>
      <c r="G730" s="4">
        <v>0</v>
      </c>
      <c r="H730" s="4">
        <v>0.25298100000000001</v>
      </c>
      <c r="I730" s="4">
        <v>0.21964700000000001</v>
      </c>
      <c r="J730" s="4">
        <v>0.220745</v>
      </c>
      <c r="K730" s="4">
        <v>0.22468299999999999</v>
      </c>
      <c r="L730" s="4">
        <v>0.23529700000000001</v>
      </c>
      <c r="M730" s="8">
        <f t="shared" si="11"/>
        <v>0</v>
      </c>
      <c r="N730" t="str">
        <f>IFERROR(INDEX(Wastewater!$C$4:$C$62,MATCH('PR24 - Wastewater (CWW3)'!C730,Wastewater!$A$4:$A$62,0)), "")</f>
        <v/>
      </c>
    </row>
    <row r="731" spans="1:14">
      <c r="A731" t="s">
        <v>279</v>
      </c>
      <c r="B731" t="s">
        <v>1291</v>
      </c>
      <c r="C731" t="s">
        <v>1292</v>
      </c>
      <c r="D731" t="s">
        <v>300</v>
      </c>
      <c r="E731" t="s">
        <v>933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8">
        <f t="shared" si="11"/>
        <v>0</v>
      </c>
      <c r="N731" t="str">
        <f>IFERROR(INDEX(Wastewater!$C$4:$C$62,MATCH('PR24 - Wastewater (CWW3)'!C731,Wastewater!$A$4:$A$62,0)), "")</f>
        <v/>
      </c>
    </row>
    <row r="732" spans="1:14">
      <c r="A732" t="s">
        <v>279</v>
      </c>
      <c r="B732" t="s">
        <v>1293</v>
      </c>
      <c r="C732" t="s">
        <v>1294</v>
      </c>
      <c r="D732" t="s">
        <v>300</v>
      </c>
      <c r="E732" t="s">
        <v>933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8">
        <f t="shared" si="11"/>
        <v>0</v>
      </c>
      <c r="N732" t="str">
        <f>IFERROR(INDEX(Wastewater!$C$4:$C$62,MATCH('PR24 - Wastewater (CWW3)'!C732,Wastewater!$A$4:$A$62,0)), "")</f>
        <v/>
      </c>
    </row>
    <row r="733" spans="1:14">
      <c r="A733" t="s">
        <v>279</v>
      </c>
      <c r="B733" t="s">
        <v>1295</v>
      </c>
      <c r="C733" t="s">
        <v>1296</v>
      </c>
      <c r="D733" t="s">
        <v>300</v>
      </c>
      <c r="E733" t="s">
        <v>933</v>
      </c>
      <c r="F733" s="4">
        <v>0</v>
      </c>
      <c r="G733" s="4">
        <v>0</v>
      </c>
      <c r="H733" s="4">
        <v>9.4343070000000004</v>
      </c>
      <c r="I733" s="4">
        <v>12.186018000000001</v>
      </c>
      <c r="J733" s="4">
        <v>17.832865000000002</v>
      </c>
      <c r="K733" s="4">
        <v>48.151173</v>
      </c>
      <c r="L733" s="4">
        <v>54.216256999999999</v>
      </c>
      <c r="M733" s="8">
        <f t="shared" si="11"/>
        <v>0</v>
      </c>
      <c r="N733" t="str">
        <f>IFERROR(INDEX(Wastewater!$C$4:$C$62,MATCH('PR24 - Wastewater (CWW3)'!C733,Wastewater!$A$4:$A$62,0)), "")</f>
        <v/>
      </c>
    </row>
    <row r="734" spans="1:14">
      <c r="A734" t="s">
        <v>279</v>
      </c>
      <c r="B734" t="s">
        <v>1297</v>
      </c>
      <c r="C734" t="s">
        <v>1298</v>
      </c>
      <c r="D734" t="s">
        <v>300</v>
      </c>
      <c r="E734" t="s">
        <v>933</v>
      </c>
      <c r="F734" s="4">
        <v>0.24474000000000001</v>
      </c>
      <c r="G734" s="4">
        <v>0.247188468375</v>
      </c>
      <c r="H734" s="4">
        <v>1.1572420000000001</v>
      </c>
      <c r="I734" s="4">
        <v>0.28686200000000001</v>
      </c>
      <c r="J734" s="4">
        <v>0.45081900000000003</v>
      </c>
      <c r="K734" s="4">
        <v>1.277388</v>
      </c>
      <c r="L734" s="4">
        <v>1.733195</v>
      </c>
      <c r="M734" s="8">
        <f t="shared" si="11"/>
        <v>0.247188468375</v>
      </c>
      <c r="N734" t="str">
        <f>IFERROR(INDEX(Wastewater!$C$4:$C$62,MATCH('PR24 - Wastewater (CWW3)'!C734,Wastewater!$A$4:$A$62,0)), "")</f>
        <v/>
      </c>
    </row>
    <row r="735" spans="1:14">
      <c r="A735" t="s">
        <v>279</v>
      </c>
      <c r="B735" t="s">
        <v>1299</v>
      </c>
      <c r="C735" t="s">
        <v>1300</v>
      </c>
      <c r="D735" t="s">
        <v>300</v>
      </c>
      <c r="E735" t="s">
        <v>933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8">
        <f t="shared" si="11"/>
        <v>0</v>
      </c>
      <c r="N735" t="str">
        <f>IFERROR(INDEX(Wastewater!$C$4:$C$62,MATCH('PR24 - Wastewater (CWW3)'!C735,Wastewater!$A$4:$A$62,0)), "")</f>
        <v/>
      </c>
    </row>
    <row r="736" spans="1:14">
      <c r="A736" t="s">
        <v>279</v>
      </c>
      <c r="B736" t="s">
        <v>1301</v>
      </c>
      <c r="C736" t="s">
        <v>1302</v>
      </c>
      <c r="D736" t="s">
        <v>300</v>
      </c>
      <c r="E736" t="s">
        <v>933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8">
        <f t="shared" si="11"/>
        <v>0</v>
      </c>
      <c r="N736" t="str">
        <f>IFERROR(INDEX(Wastewater!$C$4:$C$62,MATCH('PR24 - Wastewater (CWW3)'!C736,Wastewater!$A$4:$A$62,0)), "")</f>
        <v/>
      </c>
    </row>
    <row r="737" spans="1:14">
      <c r="A737" t="s">
        <v>279</v>
      </c>
      <c r="B737" t="s">
        <v>1303</v>
      </c>
      <c r="C737" t="s">
        <v>1304</v>
      </c>
      <c r="D737" t="s">
        <v>300</v>
      </c>
      <c r="E737" t="s">
        <v>933</v>
      </c>
      <c r="F737" s="4">
        <v>169.94999987220029</v>
      </c>
      <c r="G737" s="4">
        <v>237.03336981916988</v>
      </c>
      <c r="H737" s="4">
        <v>233.54913800000011</v>
      </c>
      <c r="I737" s="4">
        <v>296.40783099999999</v>
      </c>
      <c r="J737" s="4">
        <v>307.34681999999998</v>
      </c>
      <c r="K737" s="4">
        <v>565.25050199999998</v>
      </c>
      <c r="L737" s="4">
        <v>875.69387099999994</v>
      </c>
      <c r="M737" s="8">
        <f t="shared" si="11"/>
        <v>237.03336981916988</v>
      </c>
      <c r="N737" t="str">
        <f>IFERROR(INDEX(Wastewater!$C$4:$C$62,MATCH('PR24 - Wastewater (CWW3)'!C737,Wastewater!$A$4:$A$62,0)), "")</f>
        <v/>
      </c>
    </row>
    <row r="738" spans="1:14">
      <c r="A738" t="s">
        <v>280</v>
      </c>
      <c r="B738" t="s">
        <v>1159</v>
      </c>
      <c r="C738" t="s">
        <v>1160</v>
      </c>
      <c r="D738" t="s">
        <v>300</v>
      </c>
      <c r="E738" t="s">
        <v>933</v>
      </c>
      <c r="F738" s="4">
        <v>1.0525713405713411</v>
      </c>
      <c r="G738" s="4">
        <v>0.91699999999999993</v>
      </c>
      <c r="H738" s="4">
        <v>1.0055168000000001</v>
      </c>
      <c r="I738" s="4">
        <v>6.2976000000000004E-2</v>
      </c>
      <c r="J738" s="4">
        <v>6.2976000000000004E-2</v>
      </c>
      <c r="K738" s="4">
        <v>8.606720000000001E-2</v>
      </c>
      <c r="L738" s="4">
        <v>0.1301504</v>
      </c>
      <c r="M738" s="8">
        <f t="shared" si="11"/>
        <v>0.91699999999999993</v>
      </c>
      <c r="N738" t="str">
        <f>IFERROR(INDEX(Wastewater!$C$4:$C$62,MATCH('PR24 - Wastewater (CWW3)'!C738,Wastewater!$A$4:$A$62,0)), "")</f>
        <v>Event Duration Monitoring at intermittent discharges (wastewater)</v>
      </c>
    </row>
    <row r="739" spans="1:14">
      <c r="A739" t="s">
        <v>280</v>
      </c>
      <c r="B739" t="s">
        <v>1161</v>
      </c>
      <c r="C739" t="s">
        <v>1162</v>
      </c>
      <c r="D739" t="s">
        <v>300</v>
      </c>
      <c r="E739" t="s">
        <v>933</v>
      </c>
      <c r="F739" s="4">
        <v>3.8104787864787868</v>
      </c>
      <c r="G739" s="4">
        <v>9.0090000000000003</v>
      </c>
      <c r="H739" s="4">
        <v>4.7893248000000002</v>
      </c>
      <c r="I739" s="4">
        <v>2.653</v>
      </c>
      <c r="J739" s="4">
        <v>1.7000000000000001E-2</v>
      </c>
      <c r="K739" s="4">
        <v>1.0907408000000001</v>
      </c>
      <c r="L739" s="4">
        <v>2.2996736000000002</v>
      </c>
      <c r="M739" s="8">
        <f t="shared" si="11"/>
        <v>9.0090000000000003</v>
      </c>
      <c r="N739" t="str">
        <f>IFERROR(INDEX(Wastewater!$C$4:$C$62,MATCH('PR24 - Wastewater (CWW3)'!C739,Wastewater!$A$4:$A$62,0)), "")</f>
        <v>Flow monitoring at sewage treatment works (wastewater)</v>
      </c>
    </row>
    <row r="740" spans="1:14">
      <c r="A740" t="s">
        <v>280</v>
      </c>
      <c r="B740" t="s">
        <v>1163</v>
      </c>
      <c r="C740" t="s">
        <v>1164</v>
      </c>
      <c r="D740" t="s">
        <v>300</v>
      </c>
      <c r="E740" t="s">
        <v>933</v>
      </c>
      <c r="F740" s="4">
        <v>0</v>
      </c>
      <c r="G740" s="4">
        <v>0</v>
      </c>
      <c r="H740" s="4">
        <v>4.796672</v>
      </c>
      <c r="I740" s="4">
        <v>6.7326816000000003</v>
      </c>
      <c r="J740" s="4">
        <v>15.783884799999999</v>
      </c>
      <c r="K740" s="4">
        <v>31.6003072</v>
      </c>
      <c r="L740" s="4">
        <v>38.580147199999999</v>
      </c>
      <c r="M740" s="8">
        <f t="shared" si="11"/>
        <v>0</v>
      </c>
      <c r="N740" t="str">
        <f>IFERROR(INDEX(Wastewater!$C$4:$C$62,MATCH('PR24 - Wastewater (CWW3)'!C740,Wastewater!$A$4:$A$62,0)), "")</f>
        <v>N/A</v>
      </c>
    </row>
    <row r="741" spans="1:14">
      <c r="A741" t="s">
        <v>280</v>
      </c>
      <c r="B741" t="s">
        <v>1165</v>
      </c>
      <c r="C741" t="s">
        <v>1166</v>
      </c>
      <c r="D741" t="s">
        <v>300</v>
      </c>
      <c r="E741" t="s">
        <v>933</v>
      </c>
      <c r="F741" s="4">
        <v>0</v>
      </c>
      <c r="G741" s="4">
        <v>0</v>
      </c>
      <c r="H741" s="4">
        <v>3.3398272000000002</v>
      </c>
      <c r="I741" s="4">
        <v>4.5006848000000002</v>
      </c>
      <c r="J741" s="4">
        <v>4.6917119999999999</v>
      </c>
      <c r="K741" s="4">
        <v>3.9286528000000001</v>
      </c>
      <c r="L741" s="4">
        <v>2.6680831999999999</v>
      </c>
      <c r="M741" s="8">
        <f t="shared" si="11"/>
        <v>0</v>
      </c>
      <c r="N741" t="str">
        <f>IFERROR(INDEX(Wastewater!$C$4:$C$62,MATCH('PR24 - Wastewater (CWW3)'!C741,Wastewater!$A$4:$A$62,0)), "")</f>
        <v>N/A</v>
      </c>
    </row>
    <row r="742" spans="1:14">
      <c r="A742" t="s">
        <v>280</v>
      </c>
      <c r="B742" t="s">
        <v>1167</v>
      </c>
      <c r="C742" t="s">
        <v>1168</v>
      </c>
      <c r="D742" t="s">
        <v>300</v>
      </c>
      <c r="E742" t="s">
        <v>933</v>
      </c>
      <c r="F742" s="4">
        <v>5.6680000000000001</v>
      </c>
      <c r="G742" s="4">
        <v>13.933</v>
      </c>
      <c r="H742" s="4">
        <v>18.767465600000001</v>
      </c>
      <c r="I742" s="4">
        <v>13.1075312</v>
      </c>
      <c r="J742" s="4">
        <v>20.631257600000001</v>
      </c>
      <c r="K742" s="4">
        <v>16.703113599999998</v>
      </c>
      <c r="L742" s="4">
        <v>15.385092800000001</v>
      </c>
      <c r="M742" s="8">
        <f t="shared" si="11"/>
        <v>13.933</v>
      </c>
      <c r="N742" t="str">
        <f>IFERROR(INDEX(Wastewater!$C$4:$C$62,MATCH('PR24 - Wastewater (CWW3)'!C742,Wastewater!$A$4:$A$62,0)), "")</f>
        <v>Schemes to increase flow to full treatment (wastewater)</v>
      </c>
    </row>
    <row r="743" spans="1:14">
      <c r="A743" t="s">
        <v>280</v>
      </c>
      <c r="B743" t="s">
        <v>1169</v>
      </c>
      <c r="C743" t="s">
        <v>1170</v>
      </c>
      <c r="D743" t="s">
        <v>300</v>
      </c>
      <c r="E743" t="s">
        <v>933</v>
      </c>
      <c r="F743" s="4">
        <v>9.5410000000000004</v>
      </c>
      <c r="G743" s="4">
        <v>3.5710000000000002</v>
      </c>
      <c r="H743" s="4">
        <v>8.5641856000000001</v>
      </c>
      <c r="I743" s="4">
        <v>11.152768</v>
      </c>
      <c r="J743" s="4">
        <v>16.6083648</v>
      </c>
      <c r="K743" s="4">
        <v>10.331419199999999</v>
      </c>
      <c r="L743" s="4">
        <v>7.3785360000000004</v>
      </c>
      <c r="M743" s="8">
        <f t="shared" si="11"/>
        <v>3.5710000000000002</v>
      </c>
      <c r="N743" t="str">
        <f>IFERROR(INDEX(Wastewater!$C$4:$C$62,MATCH('PR24 - Wastewater (CWW3)'!C743,Wastewater!$A$4:$A$62,0)), "")</f>
        <v>Schemes to increase storm tank capacity (wastewater)</v>
      </c>
    </row>
    <row r="744" spans="1:14">
      <c r="A744" t="s">
        <v>280</v>
      </c>
      <c r="B744" t="s">
        <v>1171</v>
      </c>
      <c r="C744" t="s">
        <v>1172</v>
      </c>
      <c r="D744" t="s">
        <v>300</v>
      </c>
      <c r="E744" t="s">
        <v>933</v>
      </c>
      <c r="F744" s="4">
        <v>0</v>
      </c>
      <c r="G744" s="4">
        <v>0.14499999999999999</v>
      </c>
      <c r="H744" s="4">
        <v>1.0842368</v>
      </c>
      <c r="I744" s="4">
        <v>2.286</v>
      </c>
      <c r="J744" s="4">
        <v>0.6981328</v>
      </c>
      <c r="K744" s="4">
        <v>0.09</v>
      </c>
      <c r="L744" s="4">
        <v>0.09</v>
      </c>
      <c r="M744" s="8">
        <f t="shared" si="11"/>
        <v>0.14499999999999999</v>
      </c>
      <c r="N744" t="str">
        <f>IFERROR(INDEX(Wastewater!$C$4:$C$62,MATCH('PR24 - Wastewater (CWW3)'!C744,Wastewater!$A$4:$A$62,0)), "")</f>
        <v>Schemes to increase storm tank capacity (wastewater)</v>
      </c>
    </row>
    <row r="745" spans="1:14">
      <c r="A745" t="s">
        <v>280</v>
      </c>
      <c r="B745" t="s">
        <v>1173</v>
      </c>
      <c r="C745" t="s">
        <v>1174</v>
      </c>
      <c r="D745" t="s">
        <v>300</v>
      </c>
      <c r="E745" t="s">
        <v>933</v>
      </c>
      <c r="F745" s="4">
        <v>6.1470000000000002</v>
      </c>
      <c r="G745" s="4">
        <v>44.323</v>
      </c>
      <c r="H745" s="4">
        <v>115.5903488</v>
      </c>
      <c r="I745" s="4">
        <v>183.5918336</v>
      </c>
      <c r="J745" s="4">
        <v>183.81224960000009</v>
      </c>
      <c r="K745" s="4">
        <v>113.4900992</v>
      </c>
      <c r="L745" s="4">
        <v>64.714137600000015</v>
      </c>
      <c r="M745" s="8">
        <f t="shared" si="11"/>
        <v>44.323</v>
      </c>
      <c r="N745" t="str">
        <f>IFERROR(INDEX(Wastewater!$C$4:$C$62,MATCH('PR24 - Wastewater (CWW3)'!C745,Wastewater!$A$4:$A$62,0)), "")</f>
        <v>Storage schemes to reduce spill frequency at CSOs, storm tanks, etc (wastewater)</v>
      </c>
    </row>
    <row r="746" spans="1:14">
      <c r="A746" t="s">
        <v>280</v>
      </c>
      <c r="B746" t="s">
        <v>1175</v>
      </c>
      <c r="C746" t="s">
        <v>1176</v>
      </c>
      <c r="D746" t="s">
        <v>300</v>
      </c>
      <c r="E746" t="s">
        <v>933</v>
      </c>
      <c r="F746" s="4">
        <v>3.5054131054131063E-2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8">
        <f t="shared" si="11"/>
        <v>0</v>
      </c>
      <c r="N746" t="str">
        <f>IFERROR(INDEX(Wastewater!$C$4:$C$62,MATCH('PR24 - Wastewater (CWW3)'!C746,Wastewater!$A$4:$A$62,0)), "")</f>
        <v>Storage schemes to reduce spill frequency at CSOs, storm tanks, etc (wastewater)</v>
      </c>
    </row>
    <row r="747" spans="1:14">
      <c r="A747" t="s">
        <v>280</v>
      </c>
      <c r="B747" t="s">
        <v>1177</v>
      </c>
      <c r="C747" t="s">
        <v>1178</v>
      </c>
      <c r="D747" t="s">
        <v>300</v>
      </c>
      <c r="E747" t="s">
        <v>933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8">
        <f t="shared" si="11"/>
        <v>0</v>
      </c>
      <c r="N747" t="str">
        <f>IFERROR(INDEX(Wastewater!$C$4:$C$62,MATCH('PR24 - Wastewater (CWW3)'!C747,Wastewater!$A$4:$A$62,0)), "")</f>
        <v>Storage schemes to reduce spill frequency at CSOs, storm tanks, etc (wastewater)</v>
      </c>
    </row>
    <row r="748" spans="1:14">
      <c r="A748" t="s">
        <v>280</v>
      </c>
      <c r="B748" t="s">
        <v>1179</v>
      </c>
      <c r="C748" t="s">
        <v>1180</v>
      </c>
      <c r="D748" t="s">
        <v>300</v>
      </c>
      <c r="E748" t="s">
        <v>933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  <c r="L748" s="4">
        <v>0</v>
      </c>
      <c r="M748" s="8">
        <f t="shared" si="11"/>
        <v>0</v>
      </c>
      <c r="N748" t="str">
        <f>IFERROR(INDEX(Wastewater!$C$4:$C$62,MATCH('PR24 - Wastewater (CWW3)'!C748,Wastewater!$A$4:$A$62,0)), "")</f>
        <v>Storage schemes to reduce spill frequency at CSOs, storm tanks, etc (wastewater)</v>
      </c>
    </row>
    <row r="749" spans="1:14">
      <c r="A749" t="s">
        <v>280</v>
      </c>
      <c r="B749" t="s">
        <v>1181</v>
      </c>
      <c r="C749" t="s">
        <v>1182</v>
      </c>
      <c r="D749" t="s">
        <v>300</v>
      </c>
      <c r="E749" t="s">
        <v>933</v>
      </c>
      <c r="F749" s="4">
        <v>0</v>
      </c>
      <c r="G749" s="4">
        <v>2.2269999999999999</v>
      </c>
      <c r="H749" s="4">
        <v>4.9488639999999986</v>
      </c>
      <c r="I749" s="4">
        <v>10.6628864</v>
      </c>
      <c r="J749" s="4">
        <v>11.720883199999999</v>
      </c>
      <c r="K749" s="4">
        <v>24.502911999999998</v>
      </c>
      <c r="L749" s="4">
        <v>4.1522176000000002</v>
      </c>
      <c r="M749" s="8">
        <f t="shared" si="11"/>
        <v>2.2269999999999999</v>
      </c>
      <c r="N749" t="str">
        <f>IFERROR(INDEX(Wastewater!$C$4:$C$62,MATCH('PR24 - Wastewater (CWW3)'!C749,Wastewater!$A$4:$A$62,0)), "")</f>
        <v>Storage schemes to reduce spill frequency at CSOs, storm tanks, etc (wastewater)</v>
      </c>
    </row>
    <row r="750" spans="1:14">
      <c r="A750" t="s">
        <v>280</v>
      </c>
      <c r="B750" t="s">
        <v>1183</v>
      </c>
      <c r="C750" t="s">
        <v>1184</v>
      </c>
      <c r="D750" t="s">
        <v>300</v>
      </c>
      <c r="E750" t="s">
        <v>933</v>
      </c>
      <c r="F750" s="4">
        <v>0</v>
      </c>
      <c r="G750" s="4">
        <v>2.1350000000000002</v>
      </c>
      <c r="H750" s="4">
        <v>4.7630847999999997</v>
      </c>
      <c r="I750" s="4">
        <v>10.254592000000001</v>
      </c>
      <c r="J750" s="4">
        <v>11.269555199999999</v>
      </c>
      <c r="K750" s="4">
        <v>23.481651200000009</v>
      </c>
      <c r="L750" s="4">
        <v>3.9811328000000001</v>
      </c>
      <c r="M750" s="8">
        <f t="shared" si="11"/>
        <v>2.1350000000000002</v>
      </c>
      <c r="N750" t="str">
        <f>IFERROR(INDEX(Wastewater!$C$4:$C$62,MATCH('PR24 - Wastewater (CWW3)'!C750,Wastewater!$A$4:$A$62,0)), "")</f>
        <v>Storage schemes to reduce spill frequency at CSOs, storm tanks, etc (wastewater)</v>
      </c>
    </row>
    <row r="751" spans="1:14" s="7" customFormat="1" ht="14.25">
      <c r="A751" s="5" t="s">
        <v>280</v>
      </c>
      <c r="B751" s="5" t="s">
        <v>1185</v>
      </c>
      <c r="C751" s="5" t="s">
        <v>1186</v>
      </c>
      <c r="D751" s="5" t="s">
        <v>300</v>
      </c>
      <c r="E751" s="5" t="s">
        <v>933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8">
        <f t="shared" si="11"/>
        <v>0</v>
      </c>
      <c r="N751" t="str">
        <f>IFERROR(INDEX(Wastewater!$C$4:$C$62,MATCH('PR24 - Wastewater (CWW3)'!C751,Wastewater!$A$4:$A$62,0)), "")</f>
        <v>Storage schemes to reduce spill frequency at CSOs, storm tanks, etc (wastewater)</v>
      </c>
    </row>
    <row r="752" spans="1:14" s="7" customFormat="1" ht="14.25">
      <c r="A752" s="5" t="s">
        <v>280</v>
      </c>
      <c r="B752" s="5" t="s">
        <v>1187</v>
      </c>
      <c r="C752" s="5" t="s">
        <v>1188</v>
      </c>
      <c r="D752" s="5" t="s">
        <v>300</v>
      </c>
      <c r="E752" s="5" t="s">
        <v>933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8">
        <f t="shared" si="11"/>
        <v>0</v>
      </c>
      <c r="N752" t="str">
        <f>IFERROR(INDEX(Wastewater!$C$4:$C$62,MATCH('PR24 - Wastewater (CWW3)'!C752,Wastewater!$A$4:$A$62,0)), "")</f>
        <v>Storage schemes to reduce spill frequency at CSOs, storm tanks, etc (wastewater)</v>
      </c>
    </row>
    <row r="753" spans="1:14" s="7" customFormat="1" ht="14.25">
      <c r="A753" s="5" t="s">
        <v>280</v>
      </c>
      <c r="B753" s="5" t="s">
        <v>1189</v>
      </c>
      <c r="C753" s="5" t="s">
        <v>1190</v>
      </c>
      <c r="D753" s="5" t="s">
        <v>300</v>
      </c>
      <c r="E753" s="5" t="s">
        <v>933</v>
      </c>
      <c r="F753" s="6">
        <v>0</v>
      </c>
      <c r="G753" s="6">
        <v>5.4740000000000002</v>
      </c>
      <c r="H753" s="6">
        <v>18.094054400000001</v>
      </c>
      <c r="I753" s="6">
        <v>33.372031999999997</v>
      </c>
      <c r="J753" s="6">
        <v>39.944627199999992</v>
      </c>
      <c r="K753" s="6">
        <v>19.921408</v>
      </c>
      <c r="L753" s="6">
        <v>4.6686207999999993</v>
      </c>
      <c r="M753" s="8">
        <f t="shared" si="11"/>
        <v>5.4740000000000002</v>
      </c>
      <c r="N753" t="str">
        <f>IFERROR(INDEX(Wastewater!$C$4:$C$62,MATCH('PR24 - Wastewater (CWW3)'!C753,Wastewater!$A$4:$A$62,0)), "")</f>
        <v>Storage schemes to reduce spill frequency at CSOs, storm tanks, etc (wastewater)</v>
      </c>
    </row>
    <row r="754" spans="1:14" s="7" customFormat="1" ht="14.25">
      <c r="A754" s="5" t="s">
        <v>280</v>
      </c>
      <c r="B754" s="5" t="s">
        <v>1191</v>
      </c>
      <c r="C754" s="5" t="s">
        <v>1192</v>
      </c>
      <c r="D754" s="5" t="s">
        <v>300</v>
      </c>
      <c r="E754" s="5" t="s">
        <v>933</v>
      </c>
      <c r="F754" s="6">
        <v>1.672176792176792</v>
      </c>
      <c r="G754" s="6">
        <v>3.0409999999999999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8">
        <f t="shared" si="11"/>
        <v>3.0409999999999999</v>
      </c>
      <c r="N754" t="str">
        <f>IFERROR(INDEX(Wastewater!$C$4:$C$62,MATCH('PR24 - Wastewater (CWW3)'!C754,Wastewater!$A$4:$A$62,0)), "")</f>
        <v>Chemical removals schemes (wastewater)</v>
      </c>
    </row>
    <row r="755" spans="1:14" s="7" customFormat="1" ht="14.25">
      <c r="A755" s="5" t="s">
        <v>280</v>
      </c>
      <c r="B755" s="5" t="s">
        <v>1193</v>
      </c>
      <c r="C755" s="5" t="s">
        <v>1194</v>
      </c>
      <c r="D755" s="5" t="s">
        <v>300</v>
      </c>
      <c r="E755" s="5" t="s">
        <v>933</v>
      </c>
      <c r="F755" s="6">
        <v>6.0634172634172631E-2</v>
      </c>
      <c r="G755" s="6">
        <v>0.51600000000000001</v>
      </c>
      <c r="H755" s="6">
        <v>2.1737215999999999</v>
      </c>
      <c r="I755" s="6">
        <v>1.9448639999999999</v>
      </c>
      <c r="J755" s="6">
        <v>0.85227520000000001</v>
      </c>
      <c r="K755" s="6">
        <v>9.4E-2</v>
      </c>
      <c r="L755" s="6">
        <v>9.4E-2</v>
      </c>
      <c r="M755" s="8">
        <f t="shared" si="11"/>
        <v>0.51600000000000001</v>
      </c>
      <c r="N755" t="str">
        <f>IFERROR(INDEX(Wastewater!$C$4:$C$62,MATCH('PR24 - Wastewater (CWW3)'!C755,Wastewater!$A$4:$A$62,0)), "")</f>
        <v>Chemicals monitoring/ investigations/ options appraisals (wastewater)</v>
      </c>
    </row>
    <row r="756" spans="1:14" s="7" customFormat="1" ht="14.25">
      <c r="A756" s="5" t="s">
        <v>280</v>
      </c>
      <c r="B756" s="5" t="s">
        <v>1195</v>
      </c>
      <c r="C756" s="5" t="s">
        <v>1196</v>
      </c>
      <c r="D756" s="5" t="s">
        <v>300</v>
      </c>
      <c r="E756" s="5" t="s">
        <v>933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8">
        <f t="shared" si="11"/>
        <v>0</v>
      </c>
      <c r="N756" t="str">
        <f>IFERROR(INDEX(Wastewater!$C$4:$C$62,MATCH('PR24 - Wastewater (CWW3)'!C756,Wastewater!$A$4:$A$62,0)), "")</f>
        <v>Nitrogen removal (wastewater)</v>
      </c>
    </row>
    <row r="757" spans="1:14" s="7" customFormat="1" ht="14.25">
      <c r="A757" s="5" t="s">
        <v>280</v>
      </c>
      <c r="B757" s="5" t="s">
        <v>1197</v>
      </c>
      <c r="C757" s="5" t="s">
        <v>1198</v>
      </c>
      <c r="D757" s="5" t="s">
        <v>300</v>
      </c>
      <c r="E757" s="5" t="s">
        <v>933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8">
        <f t="shared" si="11"/>
        <v>0</v>
      </c>
      <c r="N757" t="str">
        <f>IFERROR(INDEX(Wastewater!$C$4:$C$62,MATCH('PR24 - Wastewater (CWW3)'!C757,Wastewater!$A$4:$A$62,0)), "")</f>
        <v>Nitrogen removal (wastewater)</v>
      </c>
    </row>
    <row r="758" spans="1:14" s="7" customFormat="1" ht="14.25">
      <c r="A758" s="5" t="s">
        <v>280</v>
      </c>
      <c r="B758" s="5" t="s">
        <v>1199</v>
      </c>
      <c r="C758" s="5" t="s">
        <v>1200</v>
      </c>
      <c r="D758" s="5" t="s">
        <v>300</v>
      </c>
      <c r="E758" s="5" t="s">
        <v>933</v>
      </c>
      <c r="F758" s="6">
        <v>0</v>
      </c>
      <c r="G758" s="6">
        <v>0</v>
      </c>
      <c r="H758" s="6">
        <v>4.7E-2</v>
      </c>
      <c r="I758" s="6">
        <v>0</v>
      </c>
      <c r="J758" s="6">
        <v>0</v>
      </c>
      <c r="K758" s="6">
        <v>0</v>
      </c>
      <c r="L758" s="6">
        <v>0</v>
      </c>
      <c r="M758" s="8">
        <f t="shared" si="11"/>
        <v>0</v>
      </c>
      <c r="N758" t="str">
        <f>IFERROR(INDEX(Wastewater!$C$4:$C$62,MATCH('PR24 - Wastewater (CWW3)'!C758,Wastewater!$A$4:$A$62,0)), "")</f>
        <v>Nitrogen removal (wastewater)</v>
      </c>
    </row>
    <row r="759" spans="1:14" s="7" customFormat="1" ht="14.25">
      <c r="A759" s="5" t="s">
        <v>280</v>
      </c>
      <c r="B759" s="5" t="s">
        <v>1201</v>
      </c>
      <c r="C759" s="5" t="s">
        <v>1202</v>
      </c>
      <c r="D759" s="5" t="s">
        <v>300</v>
      </c>
      <c r="E759" s="5" t="s">
        <v>933</v>
      </c>
      <c r="F759" s="6">
        <v>172.4028505044642</v>
      </c>
      <c r="G759" s="6">
        <v>182.69570406365588</v>
      </c>
      <c r="H759" s="6">
        <v>64.12636160000001</v>
      </c>
      <c r="I759" s="6">
        <v>77.287233600000008</v>
      </c>
      <c r="J759" s="6">
        <v>51.0344336</v>
      </c>
      <c r="K759" s="6">
        <v>83.120238400000005</v>
      </c>
      <c r="L759" s="6">
        <v>70.296960000000013</v>
      </c>
      <c r="M759" s="8">
        <f t="shared" si="11"/>
        <v>182.69570406365588</v>
      </c>
      <c r="N759" t="str">
        <f>IFERROR(INDEX(Wastewater!$C$4:$C$62,MATCH('PR24 - Wastewater (CWW3)'!C759,Wastewater!$A$4:$A$62,0)), "")</f>
        <v>Phosphorus removal (wastewater)</v>
      </c>
    </row>
    <row r="760" spans="1:14" s="7" customFormat="1" ht="14.25">
      <c r="A760" s="5" t="s">
        <v>280</v>
      </c>
      <c r="B760" s="5" t="s">
        <v>1203</v>
      </c>
      <c r="C760" s="5" t="s">
        <v>1204</v>
      </c>
      <c r="D760" s="5" t="s">
        <v>300</v>
      </c>
      <c r="E760" s="5" t="s">
        <v>933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8">
        <f t="shared" si="11"/>
        <v>0</v>
      </c>
      <c r="N760" t="str">
        <f>IFERROR(INDEX(Wastewater!$C$4:$C$62,MATCH('PR24 - Wastewater (CWW3)'!C760,Wastewater!$A$4:$A$62,0)), "")</f>
        <v>Phosphorus removal (wastewater)</v>
      </c>
    </row>
    <row r="761" spans="1:14" s="7" customFormat="1" ht="14.25">
      <c r="A761" s="5" t="s">
        <v>280</v>
      </c>
      <c r="B761" s="5" t="s">
        <v>1205</v>
      </c>
      <c r="C761" s="5" t="s">
        <v>1206</v>
      </c>
      <c r="D761" s="5" t="s">
        <v>300</v>
      </c>
      <c r="E761" s="5" t="s">
        <v>933</v>
      </c>
      <c r="F761" s="6">
        <v>0</v>
      </c>
      <c r="G761" s="6">
        <v>0.53400000000000003</v>
      </c>
      <c r="H761" s="6">
        <v>1.9029248000000001</v>
      </c>
      <c r="I761" s="6">
        <v>1.2805120000000001</v>
      </c>
      <c r="J761" s="6">
        <v>0</v>
      </c>
      <c r="K761" s="6">
        <v>0</v>
      </c>
      <c r="L761" s="6">
        <v>0</v>
      </c>
      <c r="M761" s="8">
        <f t="shared" si="11"/>
        <v>0.53400000000000003</v>
      </c>
      <c r="N761" t="str">
        <f>IFERROR(INDEX(Wastewater!$C$4:$C$62,MATCH('PR24 - Wastewater (CWW3)'!C761,Wastewater!$A$4:$A$62,0)), "")</f>
        <v>Phosphorus removal (wastewater)</v>
      </c>
    </row>
    <row r="762" spans="1:14" s="7" customFormat="1" ht="14.25">
      <c r="A762" s="5" t="s">
        <v>280</v>
      </c>
      <c r="B762" s="5" t="s">
        <v>1207</v>
      </c>
      <c r="C762" s="5" t="s">
        <v>1208</v>
      </c>
      <c r="D762" s="5" t="s">
        <v>300</v>
      </c>
      <c r="E762" s="5" t="s">
        <v>933</v>
      </c>
      <c r="F762" s="6">
        <v>4.0672266112266113</v>
      </c>
      <c r="G762" s="6">
        <v>16.164000000000001</v>
      </c>
      <c r="H762" s="6">
        <v>12.1167552</v>
      </c>
      <c r="I762" s="6">
        <v>5.0401792000000016</v>
      </c>
      <c r="J762" s="6">
        <v>5.4508656000000011</v>
      </c>
      <c r="K762" s="6">
        <v>7.5507824000000001</v>
      </c>
      <c r="L762" s="6">
        <v>7.6410880000000008</v>
      </c>
      <c r="M762" s="8">
        <f t="shared" si="11"/>
        <v>16.164000000000001</v>
      </c>
      <c r="N762" t="str">
        <f>IFERROR(INDEX(Wastewater!$C$4:$C$62,MATCH('PR24 - Wastewater (CWW3)'!C762,Wastewater!$A$4:$A$62,0)), "")</f>
        <v>Reduction of sanitary parameters (wastewater)</v>
      </c>
    </row>
    <row r="763" spans="1:14" s="7" customFormat="1" ht="14.25">
      <c r="A763" s="5" t="s">
        <v>280</v>
      </c>
      <c r="B763" s="5" t="s">
        <v>1209</v>
      </c>
      <c r="C763" s="5" t="s">
        <v>1210</v>
      </c>
      <c r="D763" s="5" t="s">
        <v>300</v>
      </c>
      <c r="E763" s="5" t="s">
        <v>933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8">
        <f t="shared" si="11"/>
        <v>0</v>
      </c>
      <c r="N763" t="str">
        <f>IFERROR(INDEX(Wastewater!$C$4:$C$62,MATCH('PR24 - Wastewater (CWW3)'!C763,Wastewater!$A$4:$A$62,0)), "")</f>
        <v>Chemical removals schemes (wastewater)</v>
      </c>
    </row>
    <row r="764" spans="1:14" s="7" customFormat="1" ht="14.25">
      <c r="A764" s="5" t="s">
        <v>280</v>
      </c>
      <c r="B764" s="5" t="s">
        <v>1211</v>
      </c>
      <c r="C764" s="5" t="s">
        <v>1212</v>
      </c>
      <c r="D764" s="5" t="s">
        <v>300</v>
      </c>
      <c r="E764" s="5" t="s">
        <v>933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8">
        <f t="shared" si="11"/>
        <v>0</v>
      </c>
      <c r="N764" t="str">
        <f>IFERROR(INDEX(Wastewater!$C$4:$C$62,MATCH('PR24 - Wastewater (CWW3)'!C764,Wastewater!$A$4:$A$62,0)), "")</f>
        <v>Phosphorus removal (wastewater)</v>
      </c>
    </row>
    <row r="765" spans="1:14" s="7" customFormat="1" ht="14.25">
      <c r="A765" s="5" t="s">
        <v>280</v>
      </c>
      <c r="B765" s="5" t="s">
        <v>1213</v>
      </c>
      <c r="C765" s="5" t="s">
        <v>1214</v>
      </c>
      <c r="D765" s="5" t="s">
        <v>300</v>
      </c>
      <c r="E765" s="5" t="s">
        <v>933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8">
        <f t="shared" si="11"/>
        <v>0</v>
      </c>
      <c r="N765" t="str">
        <f>IFERROR(INDEX(Wastewater!$C$4:$C$62,MATCH('PR24 - Wastewater (CWW3)'!C765,Wastewater!$A$4:$A$62,0)), "")</f>
        <v>Phosphorus removal (wastewater)</v>
      </c>
    </row>
    <row r="766" spans="1:14" s="7" customFormat="1" ht="14.25">
      <c r="A766" s="5" t="s">
        <v>280</v>
      </c>
      <c r="B766" s="5" t="s">
        <v>1215</v>
      </c>
      <c r="C766" s="5" t="s">
        <v>1216</v>
      </c>
      <c r="D766" s="5" t="s">
        <v>300</v>
      </c>
      <c r="E766" s="5" t="s">
        <v>933</v>
      </c>
      <c r="F766" s="6">
        <v>6.0634172634172652E-2</v>
      </c>
      <c r="G766" s="6">
        <v>0</v>
      </c>
      <c r="H766" s="6">
        <v>0</v>
      </c>
      <c r="I766" s="6">
        <v>0</v>
      </c>
      <c r="J766" s="6">
        <v>0</v>
      </c>
      <c r="K766" s="6">
        <v>0</v>
      </c>
      <c r="L766" s="6">
        <v>0</v>
      </c>
      <c r="M766" s="8">
        <f t="shared" si="11"/>
        <v>0</v>
      </c>
      <c r="N766" t="str">
        <f>IFERROR(INDEX(Wastewater!$C$4:$C$62,MATCH('PR24 - Wastewater (CWW3)'!C766,Wastewater!$A$4:$A$62,0)), "")</f>
        <v>Conservation drivers (wastewater)</v>
      </c>
    </row>
    <row r="767" spans="1:14" s="7" customFormat="1" ht="14.25">
      <c r="A767" s="5" t="s">
        <v>280</v>
      </c>
      <c r="B767" s="5" t="s">
        <v>1217</v>
      </c>
      <c r="C767" s="5" t="s">
        <v>1218</v>
      </c>
      <c r="D767" s="5" t="s">
        <v>300</v>
      </c>
      <c r="E767" s="5" t="s">
        <v>933</v>
      </c>
      <c r="F767" s="6">
        <v>0.16105952105952101</v>
      </c>
      <c r="G767" s="6">
        <v>2.3609999999999998</v>
      </c>
      <c r="H767" s="6">
        <v>3.7859072</v>
      </c>
      <c r="I767" s="6">
        <v>0.33692159999999999</v>
      </c>
      <c r="J767" s="6">
        <v>2.7300095999999998</v>
      </c>
      <c r="K767" s="6">
        <v>6.0698368</v>
      </c>
      <c r="L767" s="6">
        <v>5.9911167999999986</v>
      </c>
      <c r="M767" s="8">
        <f t="shared" si="11"/>
        <v>2.3609999999999998</v>
      </c>
      <c r="N767" t="str">
        <f>IFERROR(INDEX(Wastewater!$C$4:$C$62,MATCH('PR24 - Wastewater (CWW3)'!C767,Wastewater!$A$4:$A$62,0)), "")</f>
        <v>UV disinfection (or similar) (wastewater)</v>
      </c>
    </row>
    <row r="768" spans="1:14" s="7" customFormat="1" ht="14.25">
      <c r="A768" s="5" t="s">
        <v>280</v>
      </c>
      <c r="B768" s="5" t="s">
        <v>1219</v>
      </c>
      <c r="C768" s="5" t="s">
        <v>1220</v>
      </c>
      <c r="D768" s="5" t="s">
        <v>300</v>
      </c>
      <c r="E768" s="5" t="s">
        <v>933</v>
      </c>
      <c r="F768" s="6">
        <v>0</v>
      </c>
      <c r="G768" s="6">
        <v>0.373</v>
      </c>
      <c r="H768" s="6">
        <v>1.8462464000000001</v>
      </c>
      <c r="I768" s="6">
        <v>1.0496000000000001</v>
      </c>
      <c r="J768" s="6">
        <v>0.55208960000000007</v>
      </c>
      <c r="K768" s="6">
        <v>0.1175552</v>
      </c>
      <c r="L768" s="6">
        <v>0.1175552</v>
      </c>
      <c r="M768" s="8">
        <f t="shared" si="11"/>
        <v>0.373</v>
      </c>
      <c r="N768" t="str">
        <f>IFERROR(INDEX(Wastewater!$C$4:$C$62,MATCH('PR24 - Wastewater (CWW3)'!C768,Wastewater!$A$4:$A$62,0)), "")</f>
        <v>N/A</v>
      </c>
    </row>
    <row r="769" spans="1:14" s="7" customFormat="1" ht="14.25">
      <c r="A769" s="5" t="s">
        <v>280</v>
      </c>
      <c r="B769" s="5" t="s">
        <v>1221</v>
      </c>
      <c r="C769" s="5" t="s">
        <v>1222</v>
      </c>
      <c r="D769" s="5" t="s">
        <v>300</v>
      </c>
      <c r="E769" s="5" t="s">
        <v>933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8">
        <f t="shared" si="11"/>
        <v>0</v>
      </c>
      <c r="N769" t="str">
        <f>IFERROR(INDEX(Wastewater!$C$4:$C$62,MATCH('PR24 - Wastewater (CWW3)'!C769,Wastewater!$A$4:$A$62,0)), "")</f>
        <v>N/A</v>
      </c>
    </row>
    <row r="770" spans="1:14" s="7" customFormat="1" ht="14.25">
      <c r="A770" s="5" t="s">
        <v>280</v>
      </c>
      <c r="B770" s="5" t="s">
        <v>1223</v>
      </c>
      <c r="C770" s="5" t="s">
        <v>1224</v>
      </c>
      <c r="D770" s="5" t="s">
        <v>300</v>
      </c>
      <c r="E770" s="5" t="s">
        <v>933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0</v>
      </c>
      <c r="L770" s="6">
        <v>0</v>
      </c>
      <c r="M770" s="8">
        <f t="shared" si="11"/>
        <v>0</v>
      </c>
      <c r="N770" t="str">
        <f>IFERROR(INDEX(Wastewater!$C$4:$C$62,MATCH('PR24 - Wastewater (CWW3)'!C770,Wastewater!$A$4:$A$62,0)), "")</f>
        <v>N/A</v>
      </c>
    </row>
    <row r="771" spans="1:14" s="7" customFormat="1" ht="14.25">
      <c r="A771" s="5" t="s">
        <v>280</v>
      </c>
      <c r="B771" s="5" t="s">
        <v>1225</v>
      </c>
      <c r="C771" s="5" t="s">
        <v>1226</v>
      </c>
      <c r="D771" s="5" t="s">
        <v>300</v>
      </c>
      <c r="E771" s="5" t="s">
        <v>933</v>
      </c>
      <c r="F771" s="6">
        <v>0</v>
      </c>
      <c r="G771" s="6">
        <v>0.192</v>
      </c>
      <c r="H771" s="6">
        <v>1.1430144</v>
      </c>
      <c r="I771" s="6">
        <v>2.5767679999999999</v>
      </c>
      <c r="J771" s="6">
        <v>0.88481280000000007</v>
      </c>
      <c r="K771" s="6">
        <v>0</v>
      </c>
      <c r="L771" s="6">
        <v>4.5132800000000001E-2</v>
      </c>
      <c r="M771" s="8">
        <f t="shared" si="11"/>
        <v>0.192</v>
      </c>
      <c r="N771" t="str">
        <f>IFERROR(INDEX(Wastewater!$C$4:$C$62,MATCH('PR24 - Wastewater (CWW3)'!C771,Wastewater!$A$4:$A$62,0)), "")</f>
        <v>Conservation drivers (wastewater)</v>
      </c>
    </row>
    <row r="772" spans="1:14" s="7" customFormat="1" ht="14.25">
      <c r="A772" s="5" t="s">
        <v>280</v>
      </c>
      <c r="B772" s="5" t="s">
        <v>1227</v>
      </c>
      <c r="C772" s="5" t="s">
        <v>1228</v>
      </c>
      <c r="D772" s="5" t="s">
        <v>300</v>
      </c>
      <c r="E772" s="5" t="s">
        <v>933</v>
      </c>
      <c r="F772" s="6">
        <v>0.4699148379148379</v>
      </c>
      <c r="G772" s="6">
        <v>3.9470000000000001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8">
        <f t="shared" si="11"/>
        <v>3.9470000000000001</v>
      </c>
      <c r="N772" t="str">
        <f>IFERROR(INDEX(Wastewater!$C$4:$C$62,MATCH('PR24 - Wastewater (CWW3)'!C772,Wastewater!$A$4:$A$62,0)), "")</f>
        <v>Ignore as captured under 'Investigations total'</v>
      </c>
    </row>
    <row r="773" spans="1:14" s="7" customFormat="1" ht="14.25">
      <c r="A773" s="5" t="s">
        <v>280</v>
      </c>
      <c r="B773" s="5" t="s">
        <v>1229</v>
      </c>
      <c r="C773" s="5" t="s">
        <v>1230</v>
      </c>
      <c r="D773" s="5" t="s">
        <v>300</v>
      </c>
      <c r="E773" s="5" t="s">
        <v>933</v>
      </c>
      <c r="F773" s="6">
        <v>0</v>
      </c>
      <c r="G773" s="6">
        <v>0</v>
      </c>
      <c r="H773" s="6">
        <v>1.5840000000000001</v>
      </c>
      <c r="I773" s="6">
        <v>1.353</v>
      </c>
      <c r="J773" s="6">
        <v>3.4636800000000002E-2</v>
      </c>
      <c r="K773" s="6">
        <v>0</v>
      </c>
      <c r="L773" s="6">
        <v>0</v>
      </c>
      <c r="M773" s="8">
        <f t="shared" si="11"/>
        <v>0</v>
      </c>
      <c r="N773" t="str">
        <f>IFERROR(INDEX(Wastewater!$C$4:$C$62,MATCH('PR24 - Wastewater (CWW3)'!C773,Wastewater!$A$4:$A$62,0)), "")</f>
        <v>Ignore as captured under 'Investigations total'</v>
      </c>
    </row>
    <row r="774" spans="1:14" s="7" customFormat="1" ht="14.25">
      <c r="A774" s="5" t="s">
        <v>280</v>
      </c>
      <c r="B774" s="5" t="s">
        <v>1231</v>
      </c>
      <c r="C774" s="5" t="s">
        <v>1232</v>
      </c>
      <c r="D774" s="5" t="s">
        <v>300</v>
      </c>
      <c r="E774" s="5" t="s">
        <v>933</v>
      </c>
      <c r="F774" s="6">
        <v>0</v>
      </c>
      <c r="G774" s="6">
        <v>6.59</v>
      </c>
      <c r="H774" s="6">
        <v>49.366886399999999</v>
      </c>
      <c r="I774" s="6">
        <v>42.149836800000003</v>
      </c>
      <c r="J774" s="6">
        <v>27.390361599999999</v>
      </c>
      <c r="K774" s="6">
        <v>13.680486399999999</v>
      </c>
      <c r="L774" s="6">
        <v>13.7854464</v>
      </c>
      <c r="M774" s="8">
        <f t="shared" si="11"/>
        <v>6.59</v>
      </c>
      <c r="N774" t="str">
        <f>IFERROR(INDEX(Wastewater!$C$4:$C$62,MATCH('PR24 - Wastewater (CWW3)'!C774,Wastewater!$A$4:$A$62,0)), "")</f>
        <v>Ignore as captured under 'Investigations total'</v>
      </c>
    </row>
    <row r="775" spans="1:14" s="7" customFormat="1" ht="14.25">
      <c r="A775" s="5" t="s">
        <v>280</v>
      </c>
      <c r="B775" s="5" t="s">
        <v>1233</v>
      </c>
      <c r="C775" s="5" t="s">
        <v>1234</v>
      </c>
      <c r="D775" s="5" t="s">
        <v>300</v>
      </c>
      <c r="E775" s="5" t="s">
        <v>933</v>
      </c>
      <c r="F775" s="6">
        <v>0.4699148379148379</v>
      </c>
      <c r="G775" s="6">
        <v>10.536999999999999</v>
      </c>
      <c r="H775" s="6">
        <v>50.950886399999987</v>
      </c>
      <c r="I775" s="6">
        <v>43.502836799999997</v>
      </c>
      <c r="J775" s="6">
        <v>27.4249984</v>
      </c>
      <c r="K775" s="6">
        <v>13.680486399999999</v>
      </c>
      <c r="L775" s="6">
        <v>13.7854464</v>
      </c>
      <c r="M775" s="8">
        <f t="shared" si="11"/>
        <v>10.536999999999999</v>
      </c>
      <c r="N775" t="str">
        <f>IFERROR(INDEX(Wastewater!$C$4:$C$62,MATCH('PR24 - Wastewater (CWW3)'!C775,Wastewater!$A$4:$A$62,0)), "")</f>
        <v>Investigations (wastewater)</v>
      </c>
    </row>
    <row r="776" spans="1:14" s="7" customFormat="1" ht="14.25">
      <c r="A776" s="5" t="s">
        <v>280</v>
      </c>
      <c r="B776" s="5" t="s">
        <v>1235</v>
      </c>
      <c r="C776" s="5" t="s">
        <v>1236</v>
      </c>
      <c r="D776" s="5" t="s">
        <v>300</v>
      </c>
      <c r="E776" s="5" t="s">
        <v>933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8">
        <f t="shared" si="11"/>
        <v>0</v>
      </c>
      <c r="N776">
        <f>IFERROR(INDEX(Wastewater!$C$4:$C$62,MATCH('PR24 - Wastewater (CWW3)'!C776,Wastewater!$A$4:$A$62,0)), "")</f>
        <v>0</v>
      </c>
    </row>
    <row r="777" spans="1:14" s="7" customFormat="1" ht="14.25">
      <c r="A777" s="5" t="s">
        <v>280</v>
      </c>
      <c r="B777" s="5" t="s">
        <v>1237</v>
      </c>
      <c r="C777" s="5" t="s">
        <v>1238</v>
      </c>
      <c r="D777" s="5" t="s">
        <v>300</v>
      </c>
      <c r="E777" s="5" t="s">
        <v>933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8">
        <f t="shared" ref="M777:M810" si="12">SUM(G777)</f>
        <v>0</v>
      </c>
      <c r="N777" t="str">
        <f>IFERROR(INDEX(Wastewater!$C$4:$C$62,MATCH('PR24 - Wastewater (CWW3)'!C777,Wastewater!$A$4:$A$62,0)), "")</f>
        <v>Conservation drivers (wastewater)</v>
      </c>
    </row>
    <row r="778" spans="1:14" s="7" customFormat="1" ht="14.25">
      <c r="A778" s="5" t="s">
        <v>280</v>
      </c>
      <c r="B778" s="5" t="s">
        <v>1239</v>
      </c>
      <c r="C778" s="5" t="s">
        <v>1240</v>
      </c>
      <c r="D778" s="5" t="s">
        <v>300</v>
      </c>
      <c r="E778" s="5" t="s">
        <v>933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8">
        <f t="shared" si="12"/>
        <v>0</v>
      </c>
      <c r="N778" t="str">
        <f>IFERROR(INDEX(Wastewater!$C$4:$C$62,MATCH('PR24 - Wastewater (CWW3)'!C778,Wastewater!$A$4:$A$62,0)), "")</f>
        <v>Conservation drivers (wastewater)</v>
      </c>
    </row>
    <row r="779" spans="1:14" s="7" customFormat="1" ht="14.25">
      <c r="A779" s="5" t="s">
        <v>280</v>
      </c>
      <c r="B779" s="5" t="s">
        <v>1241</v>
      </c>
      <c r="C779" s="5" t="s">
        <v>1242</v>
      </c>
      <c r="D779" s="5" t="s">
        <v>300</v>
      </c>
      <c r="E779" s="5" t="s">
        <v>933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8">
        <f t="shared" si="12"/>
        <v>0</v>
      </c>
      <c r="N779" t="str">
        <f>IFERROR(INDEX(Wastewater!$C$4:$C$62,MATCH('PR24 - Wastewater (CWW3)'!C779,Wastewater!$A$4:$A$62,0)), "")</f>
        <v>Conservation drivers (wastewater)</v>
      </c>
    </row>
    <row r="780" spans="1:14" s="7" customFormat="1" ht="14.25">
      <c r="A780" s="5" t="s">
        <v>280</v>
      </c>
      <c r="B780" s="5" t="s">
        <v>1243</v>
      </c>
      <c r="C780" s="5" t="s">
        <v>1244</v>
      </c>
      <c r="D780" s="5" t="s">
        <v>300</v>
      </c>
      <c r="E780" s="5" t="s">
        <v>933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8">
        <f t="shared" si="12"/>
        <v>0</v>
      </c>
      <c r="N780" t="str">
        <f>IFERROR(INDEX(Wastewater!$C$4:$C$62,MATCH('PR24 - Wastewater (CWW3)'!C780,Wastewater!$A$4:$A$62,0)), "")</f>
        <v>N/A</v>
      </c>
    </row>
    <row r="781" spans="1:14" s="7" customFormat="1" ht="14.25">
      <c r="A781" s="5" t="s">
        <v>280</v>
      </c>
      <c r="B781" s="5" t="s">
        <v>1245</v>
      </c>
      <c r="C781" s="5" t="s">
        <v>1246</v>
      </c>
      <c r="D781" s="5" t="s">
        <v>300</v>
      </c>
      <c r="E781" s="5" t="s">
        <v>933</v>
      </c>
      <c r="F781" s="6">
        <v>205.14860087021461</v>
      </c>
      <c r="G781" s="6">
        <v>298.14770406365585</v>
      </c>
      <c r="H781" s="6">
        <v>323.83639840000001</v>
      </c>
      <c r="I781" s="6">
        <v>411.39590079999999</v>
      </c>
      <c r="J781" s="6">
        <v>394.17012799999998</v>
      </c>
      <c r="K781" s="6">
        <v>355.85927040000001</v>
      </c>
      <c r="L781" s="6">
        <v>242.01909119999999</v>
      </c>
      <c r="M781" s="8">
        <f t="shared" si="12"/>
        <v>298.14770406365585</v>
      </c>
      <c r="N781" t="str">
        <f>IFERROR(INDEX(Wastewater!$C$4:$C$62,MATCH('PR24 - Wastewater (CWW3)'!C781,Wastewater!$A$4:$A$62,0)), "")</f>
        <v/>
      </c>
    </row>
    <row r="782" spans="1:14" s="7" customFormat="1" ht="14.25">
      <c r="A782" s="5" t="s">
        <v>280</v>
      </c>
      <c r="B782" s="5" t="s">
        <v>1247</v>
      </c>
      <c r="C782" s="5" t="s">
        <v>1248</v>
      </c>
      <c r="D782" s="5" t="s">
        <v>300</v>
      </c>
      <c r="E782" s="5" t="s">
        <v>933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0</v>
      </c>
      <c r="L782" s="6">
        <v>0</v>
      </c>
      <c r="M782" s="8">
        <f t="shared" si="12"/>
        <v>0</v>
      </c>
      <c r="N782" t="str">
        <f>IFERROR(INDEX(Wastewater!$C$4:$C$62,MATCH('PR24 - Wastewater (CWW3)'!C782,Wastewater!$A$4:$A$62,0)), "")</f>
        <v>Sludge enhancement (quality) (wastewater)</v>
      </c>
    </row>
    <row r="783" spans="1:14" s="7" customFormat="1" ht="14.25">
      <c r="A783" s="5" t="s">
        <v>280</v>
      </c>
      <c r="B783" s="5" t="s">
        <v>1249</v>
      </c>
      <c r="C783" s="5" t="s">
        <v>1250</v>
      </c>
      <c r="D783" s="5" t="s">
        <v>300</v>
      </c>
      <c r="E783" s="5" t="s">
        <v>933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8">
        <f t="shared" si="12"/>
        <v>0</v>
      </c>
      <c r="N783" t="str">
        <f>IFERROR(INDEX(Wastewater!$C$4:$C$62,MATCH('PR24 - Wastewater (CWW3)'!C783,Wastewater!$A$4:$A$62,0)), "")</f>
        <v>Sludge enhancement (quality) (wastewater)</v>
      </c>
    </row>
    <row r="784" spans="1:14" s="7" customFormat="1" ht="14.25">
      <c r="A784" s="5" t="s">
        <v>280</v>
      </c>
      <c r="B784" s="5" t="s">
        <v>1251</v>
      </c>
      <c r="C784" s="5" t="s">
        <v>1252</v>
      </c>
      <c r="D784" s="5" t="s">
        <v>300</v>
      </c>
      <c r="E784" s="5" t="s">
        <v>933</v>
      </c>
      <c r="F784" s="6">
        <v>0</v>
      </c>
      <c r="G784" s="6">
        <v>0</v>
      </c>
      <c r="H784" s="6">
        <v>0</v>
      </c>
      <c r="I784" s="6">
        <v>0</v>
      </c>
      <c r="J784" s="6">
        <v>10.757</v>
      </c>
      <c r="K784" s="6">
        <v>14.258815999999999</v>
      </c>
      <c r="L784" s="6">
        <v>12.765000000000001</v>
      </c>
      <c r="M784" s="8">
        <f t="shared" si="12"/>
        <v>0</v>
      </c>
      <c r="N784" t="str">
        <f>IFERROR(INDEX(Wastewater!$C$4:$C$62,MATCH('PR24 - Wastewater (CWW3)'!C784,Wastewater!$A$4:$A$62,0)), "")</f>
        <v>Sludge enhancement (quality) (wastewater)</v>
      </c>
    </row>
    <row r="785" spans="1:14" s="7" customFormat="1" ht="14.25">
      <c r="A785" s="5" t="s">
        <v>280</v>
      </c>
      <c r="B785" s="5" t="s">
        <v>1253</v>
      </c>
      <c r="C785" s="5" t="s">
        <v>1254</v>
      </c>
      <c r="D785" s="5" t="s">
        <v>300</v>
      </c>
      <c r="E785" s="5" t="s">
        <v>933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8">
        <f t="shared" si="12"/>
        <v>0</v>
      </c>
      <c r="N785" t="str">
        <f>IFERROR(INDEX(Wastewater!$C$4:$C$62,MATCH('PR24 - Wastewater (CWW3)'!C785,Wastewater!$A$4:$A$62,0)), "")</f>
        <v>Sludge enhancement (quality) (wastewater)</v>
      </c>
    </row>
    <row r="786" spans="1:14" s="7" customFormat="1" ht="14.25">
      <c r="A786" s="5" t="s">
        <v>280</v>
      </c>
      <c r="B786" s="5" t="s">
        <v>1255</v>
      </c>
      <c r="C786" s="5" t="s">
        <v>1256</v>
      </c>
      <c r="D786" s="5" t="s">
        <v>300</v>
      </c>
      <c r="E786" s="5" t="s">
        <v>933</v>
      </c>
      <c r="F786" s="6">
        <v>0</v>
      </c>
      <c r="G786" s="6">
        <v>0</v>
      </c>
      <c r="H786" s="6">
        <v>0</v>
      </c>
      <c r="I786" s="6">
        <v>0</v>
      </c>
      <c r="J786" s="6">
        <v>2.1309999999999998</v>
      </c>
      <c r="K786" s="6">
        <v>2.5310000000000001</v>
      </c>
      <c r="L786" s="6">
        <v>1.4005711999999999</v>
      </c>
      <c r="M786" s="8">
        <f t="shared" si="12"/>
        <v>0</v>
      </c>
      <c r="N786" t="str">
        <f>IFERROR(INDEX(Wastewater!$C$4:$C$62,MATCH('PR24 - Wastewater (CWW3)'!C786,Wastewater!$A$4:$A$62,0)), "")</f>
        <v>Sludge enhancement (quality) (wastewater)</v>
      </c>
    </row>
    <row r="787" spans="1:14" s="7" customFormat="1" ht="14.25">
      <c r="A787" s="5" t="s">
        <v>280</v>
      </c>
      <c r="B787" s="5" t="s">
        <v>1257</v>
      </c>
      <c r="C787" s="5" t="s">
        <v>1258</v>
      </c>
      <c r="D787" s="5" t="s">
        <v>300</v>
      </c>
      <c r="E787" s="5" t="s">
        <v>933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8">
        <f t="shared" si="12"/>
        <v>0</v>
      </c>
      <c r="N787" t="str">
        <f>IFERROR(INDEX(Wastewater!$C$4:$C$62,MATCH('PR24 - Wastewater (CWW3)'!C787,Wastewater!$A$4:$A$62,0)), "")</f>
        <v>Sludge enhancement (quality) (wastewater)</v>
      </c>
    </row>
    <row r="788" spans="1:14" s="7" customFormat="1" ht="14.25">
      <c r="A788" s="5" t="s">
        <v>280</v>
      </c>
      <c r="B788" s="5" t="s">
        <v>1259</v>
      </c>
      <c r="C788" s="5" t="s">
        <v>1260</v>
      </c>
      <c r="D788" s="5" t="s">
        <v>300</v>
      </c>
      <c r="E788" s="5" t="s">
        <v>933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8">
        <f t="shared" si="12"/>
        <v>0</v>
      </c>
      <c r="N788" t="str">
        <f>IFERROR(INDEX(Wastewater!$C$4:$C$62,MATCH('PR24 - Wastewater (CWW3)'!C788,Wastewater!$A$4:$A$62,0)), "")</f>
        <v>Sludge enhancement (quality) (wastewater)</v>
      </c>
    </row>
    <row r="789" spans="1:14" s="7" customFormat="1" ht="14.25">
      <c r="A789" s="5" t="s">
        <v>280</v>
      </c>
      <c r="B789" s="5" t="s">
        <v>1261</v>
      </c>
      <c r="C789" s="5" t="s">
        <v>1262</v>
      </c>
      <c r="D789" s="5" t="s">
        <v>300</v>
      </c>
      <c r="E789" s="5" t="s">
        <v>933</v>
      </c>
      <c r="F789" s="6">
        <v>0</v>
      </c>
      <c r="G789" s="6">
        <v>0</v>
      </c>
      <c r="H789" s="6">
        <v>0</v>
      </c>
      <c r="I789" s="6">
        <v>0</v>
      </c>
      <c r="J789" s="6">
        <v>12.888</v>
      </c>
      <c r="K789" s="6">
        <v>16.789815999999998</v>
      </c>
      <c r="L789" s="6">
        <v>14.1655712</v>
      </c>
      <c r="M789" s="8">
        <f t="shared" si="12"/>
        <v>0</v>
      </c>
      <c r="N789" t="str">
        <f>IFERROR(INDEX(Wastewater!$C$4:$C$62,MATCH('PR24 - Wastewater (CWW3)'!C789,Wastewater!$A$4:$A$62,0)), "")</f>
        <v/>
      </c>
    </row>
    <row r="790" spans="1:14" s="7" customFormat="1" ht="14.25">
      <c r="A790" s="5" t="s">
        <v>280</v>
      </c>
      <c r="B790" s="5" t="s">
        <v>1263</v>
      </c>
      <c r="C790" s="5" t="s">
        <v>1264</v>
      </c>
      <c r="D790" s="5" t="s">
        <v>300</v>
      </c>
      <c r="E790" s="5" t="s">
        <v>933</v>
      </c>
      <c r="F790" s="6">
        <v>0.4699148379148379</v>
      </c>
      <c r="G790" s="6">
        <v>1.748</v>
      </c>
      <c r="H790" s="6">
        <v>10.126540800000001</v>
      </c>
      <c r="I790" s="6">
        <v>15.266497599999999</v>
      </c>
      <c r="J790" s="6">
        <v>12.099788800000001</v>
      </c>
      <c r="K790" s="6">
        <v>0.8249856000000001</v>
      </c>
      <c r="L790" s="6">
        <v>0.8249856000000001</v>
      </c>
      <c r="M790" s="8">
        <f t="shared" si="12"/>
        <v>1.748</v>
      </c>
      <c r="N790" t="str">
        <f>IFERROR(INDEX(Wastewater!$C$4:$C$62,MATCH('PR24 - Wastewater (CWW3)'!C790,Wastewater!$A$4:$A$62,0)), "")</f>
        <v>Growth at sewage treatment works (excluding sludge treatment) (wastewater)</v>
      </c>
    </row>
    <row r="791" spans="1:14" s="7" customFormat="1" ht="14.25">
      <c r="A791" s="5" t="s">
        <v>280</v>
      </c>
      <c r="B791" s="5" t="s">
        <v>1265</v>
      </c>
      <c r="C791" s="5" t="s">
        <v>1266</v>
      </c>
      <c r="D791" s="5" t="s">
        <v>300</v>
      </c>
      <c r="E791" s="5" t="s">
        <v>933</v>
      </c>
      <c r="F791" s="6">
        <v>9.2846076846076847E-2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8">
        <f t="shared" si="12"/>
        <v>0</v>
      </c>
      <c r="N791" t="str">
        <f>IFERROR(INDEX(Wastewater!$C$4:$C$62,MATCH('PR24 - Wastewater (CWW3)'!C791,Wastewater!$A$4:$A$62,0)), "")</f>
        <v>Reduce flooding risk for properties (wastewater)</v>
      </c>
    </row>
    <row r="792" spans="1:14" s="7" customFormat="1" ht="14.25">
      <c r="A792" s="5" t="s">
        <v>280</v>
      </c>
      <c r="B792" s="5" t="s">
        <v>1267</v>
      </c>
      <c r="C792" s="5" t="s">
        <v>1268</v>
      </c>
      <c r="D792" s="5" t="s">
        <v>300</v>
      </c>
      <c r="E792" s="5" t="s">
        <v>933</v>
      </c>
      <c r="F792" s="6">
        <v>3.7896357896357899E-3</v>
      </c>
      <c r="G792" s="6">
        <v>0</v>
      </c>
      <c r="H792" s="6">
        <v>2.5095936000000001</v>
      </c>
      <c r="I792" s="6">
        <v>1.894528</v>
      </c>
      <c r="J792" s="6">
        <v>1.3508351999999999</v>
      </c>
      <c r="K792" s="6">
        <v>3.9884799999999998E-2</v>
      </c>
      <c r="L792" s="6">
        <v>3.9884799999999998E-2</v>
      </c>
      <c r="M792" s="8">
        <f t="shared" si="12"/>
        <v>0</v>
      </c>
      <c r="N792" t="str">
        <f>IFERROR(INDEX(Wastewater!$C$4:$C$62,MATCH('PR24 - Wastewater (CWW3)'!C792,Wastewater!$A$4:$A$62,0)), "")</f>
        <v>First time sewerage (wastewater)</v>
      </c>
    </row>
    <row r="793" spans="1:14" s="7" customFormat="1" ht="14.25">
      <c r="A793" s="5" t="s">
        <v>280</v>
      </c>
      <c r="B793" s="5" t="s">
        <v>1269</v>
      </c>
      <c r="C793" s="5" t="s">
        <v>1270</v>
      </c>
      <c r="D793" s="5" t="s">
        <v>300</v>
      </c>
      <c r="E793" s="5" t="s">
        <v>933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8">
        <f t="shared" si="12"/>
        <v>0</v>
      </c>
      <c r="N793" t="str">
        <f>IFERROR(INDEX(Wastewater!$C$4:$C$62,MATCH('PR24 - Wastewater (CWW3)'!C793,Wastewater!$A$4:$A$62,0)), "")</f>
        <v>Sludge enhancement (growth) (wastewater)</v>
      </c>
    </row>
    <row r="794" spans="1:14" s="7" customFormat="1" ht="14.25">
      <c r="A794" s="5" t="s">
        <v>280</v>
      </c>
      <c r="B794" s="5" t="s">
        <v>1271</v>
      </c>
      <c r="C794" s="5" t="s">
        <v>1272</v>
      </c>
      <c r="D794" s="5" t="s">
        <v>300</v>
      </c>
      <c r="E794" s="5" t="s">
        <v>933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8">
        <f t="shared" si="12"/>
        <v>0</v>
      </c>
      <c r="N794" t="str">
        <f>IFERROR(INDEX(Wastewater!$C$4:$C$62,MATCH('PR24 - Wastewater (CWW3)'!C794,Wastewater!$A$4:$A$62,0)), "")</f>
        <v>Odour (wastewater)</v>
      </c>
    </row>
    <row r="795" spans="1:14" s="7" customFormat="1" ht="14.25">
      <c r="A795" s="5" t="s">
        <v>280</v>
      </c>
      <c r="B795" s="5" t="s">
        <v>1273</v>
      </c>
      <c r="C795" s="5" t="s">
        <v>1274</v>
      </c>
      <c r="D795" s="5" t="s">
        <v>300</v>
      </c>
      <c r="E795" s="5" t="s">
        <v>933</v>
      </c>
      <c r="F795" s="6">
        <v>1.8948178948178952E-2</v>
      </c>
      <c r="G795" s="6">
        <v>0</v>
      </c>
      <c r="H795" s="6">
        <v>2.1999616</v>
      </c>
      <c r="I795" s="6">
        <v>3.200230400000001</v>
      </c>
      <c r="J795" s="6">
        <v>3.200230400000001</v>
      </c>
      <c r="K795" s="6">
        <v>3.200230400000001</v>
      </c>
      <c r="L795" s="6">
        <v>3.200230400000001</v>
      </c>
      <c r="M795" s="8">
        <f t="shared" si="12"/>
        <v>0</v>
      </c>
      <c r="N795" t="str">
        <f>IFERROR(INDEX(Wastewater!$C$4:$C$62,MATCH('PR24 - Wastewater (CWW3)'!C795,Wastewater!$A$4:$A$62,0)), "")</f>
        <v>Enhancing resilience to low probability high consequence events (wastewater)</v>
      </c>
    </row>
    <row r="796" spans="1:14" s="7" customFormat="1" ht="14.25">
      <c r="A796" s="5" t="s">
        <v>280</v>
      </c>
      <c r="B796" s="5" t="s">
        <v>1275</v>
      </c>
      <c r="C796" s="5" t="s">
        <v>1276</v>
      </c>
      <c r="D796" s="5" t="s">
        <v>300</v>
      </c>
      <c r="E796" s="5" t="s">
        <v>933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8">
        <f t="shared" si="12"/>
        <v>0</v>
      </c>
      <c r="N796" t="str">
        <f>IFERROR(INDEX(Wastewater!$C$4:$C$62,MATCH('PR24 - Wastewater (CWW3)'!C796,Wastewater!$A$4:$A$62,0)), "")</f>
        <v>Security - SEMD (wastewater)</v>
      </c>
    </row>
    <row r="797" spans="1:14" s="7" customFormat="1" ht="14.25">
      <c r="A797" s="5" t="s">
        <v>280</v>
      </c>
      <c r="B797" s="5" t="s">
        <v>1277</v>
      </c>
      <c r="C797" s="5" t="s">
        <v>1278</v>
      </c>
      <c r="D797" s="5" t="s">
        <v>300</v>
      </c>
      <c r="E797" s="5" t="s">
        <v>933</v>
      </c>
      <c r="F797" s="6">
        <v>1.7643128997058599</v>
      </c>
      <c r="G797" s="6">
        <v>9.2296896113904875E-2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8">
        <f t="shared" si="12"/>
        <v>9.2296896113904875E-2</v>
      </c>
      <c r="N797" t="str">
        <f>IFERROR(INDEX(Wastewater!$C$4:$C$62,MATCH('PR24 - Wastewater (CWW3)'!C797,Wastewater!$A$4:$A$62,0)), "")</f>
        <v>Security - Non-SEMD (wastewater)</v>
      </c>
    </row>
    <row r="798" spans="1:14" s="7" customFormat="1" ht="14.25">
      <c r="A798" s="5" t="s">
        <v>280</v>
      </c>
      <c r="B798" s="5" t="s">
        <v>1279</v>
      </c>
      <c r="C798" s="5" t="s">
        <v>1280</v>
      </c>
      <c r="D798" s="5" t="s">
        <v>300</v>
      </c>
      <c r="E798" s="5" t="s">
        <v>933</v>
      </c>
      <c r="F798" s="6">
        <v>0</v>
      </c>
      <c r="G798" s="6">
        <v>0</v>
      </c>
      <c r="H798" s="6">
        <v>8.9803776000000006</v>
      </c>
      <c r="I798" s="6">
        <v>10.0425728</v>
      </c>
      <c r="J798" s="6">
        <v>1.3959680000000001</v>
      </c>
      <c r="K798" s="6">
        <v>1.3959680000000001</v>
      </c>
      <c r="L798" s="6">
        <v>1.3959680000000001</v>
      </c>
      <c r="M798" s="8">
        <f t="shared" si="12"/>
        <v>0</v>
      </c>
      <c r="N798" t="str">
        <f>IFERROR(INDEX(Wastewater!$C$4:$C$62,MATCH('PR24 - Wastewater (CWW3)'!C798,Wastewater!$A$4:$A$62,0)), "")</f>
        <v>N/A</v>
      </c>
    </row>
    <row r="799" spans="1:14" s="7" customFormat="1" ht="14.25">
      <c r="A799" s="5" t="s">
        <v>280</v>
      </c>
      <c r="B799" s="5" t="s">
        <v>1281</v>
      </c>
      <c r="C799" s="5" t="s">
        <v>1282</v>
      </c>
      <c r="D799" s="5" t="s">
        <v>300</v>
      </c>
      <c r="E799" s="5" t="s">
        <v>933</v>
      </c>
      <c r="F799" s="6">
        <v>2.3498116292045892</v>
      </c>
      <c r="G799" s="6">
        <v>1.8402968961139048</v>
      </c>
      <c r="H799" s="6">
        <v>23.816473599999998</v>
      </c>
      <c r="I799" s="6">
        <v>30.40382880000001</v>
      </c>
      <c r="J799" s="6">
        <v>18.0468224</v>
      </c>
      <c r="K799" s="6">
        <v>5.4610688000000014</v>
      </c>
      <c r="L799" s="6">
        <v>5.4610688000000014</v>
      </c>
      <c r="M799" s="8">
        <f t="shared" si="12"/>
        <v>1.8402968961139048</v>
      </c>
      <c r="N799" t="str">
        <f>IFERROR(INDEX(Wastewater!$C$4:$C$62,MATCH('PR24 - Wastewater (CWW3)'!C799,Wastewater!$A$4:$A$62,0)), "")</f>
        <v/>
      </c>
    </row>
    <row r="800" spans="1:14" s="7" customFormat="1" ht="14.25">
      <c r="A800" s="5" t="s">
        <v>280</v>
      </c>
      <c r="B800" s="5" t="s">
        <v>1283</v>
      </c>
      <c r="C800" s="5" t="s">
        <v>1284</v>
      </c>
      <c r="D800" s="5" t="s">
        <v>300</v>
      </c>
      <c r="E800" s="5" t="s">
        <v>933</v>
      </c>
      <c r="F800" s="6">
        <v>4.7768359128359128</v>
      </c>
      <c r="G800" s="6">
        <v>9.66</v>
      </c>
      <c r="H800" s="6">
        <v>5</v>
      </c>
      <c r="I800" s="6">
        <v>5</v>
      </c>
      <c r="J800" s="6">
        <v>5</v>
      </c>
      <c r="K800" s="6">
        <v>5</v>
      </c>
      <c r="L800" s="6">
        <v>5</v>
      </c>
      <c r="M800" s="8">
        <f t="shared" si="12"/>
        <v>9.66</v>
      </c>
      <c r="N800" t="str">
        <f>IFERROR(INDEX(Wastewater!$C$4:$C$62,MATCH('PR24 - Wastewater (CWW3)'!C800,Wastewater!$A$4:$A$62,0)), "")</f>
        <v/>
      </c>
    </row>
    <row r="801" spans="1:14" s="7" customFormat="1" ht="14.25">
      <c r="A801" s="5" t="s">
        <v>280</v>
      </c>
      <c r="B801" s="5" t="s">
        <v>1285</v>
      </c>
      <c r="C801" s="5" t="s">
        <v>1286</v>
      </c>
      <c r="D801" s="5" t="s">
        <v>300</v>
      </c>
      <c r="E801" s="5" t="s">
        <v>933</v>
      </c>
      <c r="F801" s="6">
        <v>0</v>
      </c>
      <c r="G801" s="6">
        <v>0</v>
      </c>
      <c r="H801" s="6">
        <v>0.1</v>
      </c>
      <c r="I801" s="6">
        <v>0.1</v>
      </c>
      <c r="J801" s="6">
        <v>0.35</v>
      </c>
      <c r="K801" s="6">
        <v>0.35</v>
      </c>
      <c r="L801" s="6">
        <v>0.35</v>
      </c>
      <c r="M801" s="8">
        <f t="shared" si="12"/>
        <v>0</v>
      </c>
      <c r="N801" t="str">
        <f>IFERROR(INDEX(Wastewater!$C$4:$C$62,MATCH('PR24 - Wastewater (CWW3)'!C801,Wastewater!$A$4:$A$62,0)), "")</f>
        <v/>
      </c>
    </row>
    <row r="802" spans="1:14" s="7" customFormat="1" ht="14.25">
      <c r="A802" s="5" t="s">
        <v>280</v>
      </c>
      <c r="B802" s="5" t="s">
        <v>1287</v>
      </c>
      <c r="C802" s="5" t="s">
        <v>1288</v>
      </c>
      <c r="D802" s="5" t="s">
        <v>300</v>
      </c>
      <c r="E802" s="5" t="s">
        <v>933</v>
      </c>
      <c r="F802" s="6">
        <v>5.6380306460306473</v>
      </c>
      <c r="G802" s="6">
        <v>3.9470000000000001</v>
      </c>
      <c r="H802" s="6">
        <v>1.0002688</v>
      </c>
      <c r="I802" s="6">
        <v>2.999756800000001</v>
      </c>
      <c r="J802" s="6">
        <v>2.999756800000001</v>
      </c>
      <c r="K802" s="6">
        <v>0.5499904000000001</v>
      </c>
      <c r="L802" s="6">
        <v>0.27184639999999999</v>
      </c>
      <c r="M802" s="8">
        <f t="shared" si="12"/>
        <v>3.9470000000000001</v>
      </c>
      <c r="N802" t="str">
        <f>IFERROR(INDEX(Wastewater!$C$4:$C$62,MATCH('PR24 - Wastewater (CWW3)'!C802,Wastewater!$A$4:$A$62,0)), "")</f>
        <v/>
      </c>
    </row>
    <row r="803" spans="1:14" s="7" customFormat="1" ht="14.25">
      <c r="A803" s="5" t="s">
        <v>280</v>
      </c>
      <c r="B803" s="5" t="s">
        <v>1289</v>
      </c>
      <c r="C803" s="5" t="s">
        <v>1290</v>
      </c>
      <c r="D803" s="5" t="s">
        <v>300</v>
      </c>
      <c r="E803" s="5" t="s">
        <v>933</v>
      </c>
      <c r="F803" s="6">
        <v>0</v>
      </c>
      <c r="G803" s="6">
        <v>0</v>
      </c>
      <c r="H803" s="6">
        <v>0.39989760000000002</v>
      </c>
      <c r="I803" s="6">
        <v>0.60037119999999999</v>
      </c>
      <c r="J803" s="6">
        <v>0.5499904000000001</v>
      </c>
      <c r="K803" s="6">
        <v>0.39989760000000002</v>
      </c>
      <c r="L803" s="6">
        <v>0.2277632</v>
      </c>
      <c r="M803" s="8">
        <f t="shared" si="12"/>
        <v>0</v>
      </c>
      <c r="N803" t="str">
        <f>IFERROR(INDEX(Wastewater!$C$4:$C$62,MATCH('PR24 - Wastewater (CWW3)'!C803,Wastewater!$A$4:$A$62,0)), "")</f>
        <v/>
      </c>
    </row>
    <row r="804" spans="1:14" s="7" customFormat="1" ht="14.25">
      <c r="A804" s="5" t="s">
        <v>280</v>
      </c>
      <c r="B804" s="5" t="s">
        <v>1291</v>
      </c>
      <c r="C804" s="5" t="s">
        <v>1292</v>
      </c>
      <c r="D804" s="5" t="s">
        <v>300</v>
      </c>
      <c r="E804" s="5" t="s">
        <v>933</v>
      </c>
      <c r="F804" s="6">
        <v>1.69207238007238</v>
      </c>
      <c r="G804" s="6">
        <v>1.5669999999999999</v>
      </c>
      <c r="H804" s="6">
        <v>25.069696</v>
      </c>
      <c r="I804" s="6">
        <v>10.449817599999999</v>
      </c>
      <c r="J804" s="6">
        <v>0</v>
      </c>
      <c r="K804" s="6">
        <v>0</v>
      </c>
      <c r="L804" s="6">
        <v>0</v>
      </c>
      <c r="M804" s="8">
        <f t="shared" si="12"/>
        <v>1.5669999999999999</v>
      </c>
      <c r="N804" t="str">
        <f>IFERROR(INDEX(Wastewater!$C$4:$C$62,MATCH('PR24 - Wastewater (CWW3)'!C804,Wastewater!$A$4:$A$62,0)), "")</f>
        <v/>
      </c>
    </row>
    <row r="805" spans="1:14" s="7" customFormat="1" ht="14.25">
      <c r="A805" s="5" t="s">
        <v>280</v>
      </c>
      <c r="B805" s="5" t="s">
        <v>1293</v>
      </c>
      <c r="C805" s="5" t="s">
        <v>1294</v>
      </c>
      <c r="D805" s="5" t="s">
        <v>300</v>
      </c>
      <c r="E805" s="5" t="s">
        <v>933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8">
        <f t="shared" si="12"/>
        <v>0</v>
      </c>
      <c r="N805" t="str">
        <f>IFERROR(INDEX(Wastewater!$C$4:$C$62,MATCH('PR24 - Wastewater (CWW3)'!C805,Wastewater!$A$4:$A$62,0)), "")</f>
        <v/>
      </c>
    </row>
    <row r="806" spans="1:14" s="7" customFormat="1" ht="14.25">
      <c r="A806" s="5" t="s">
        <v>280</v>
      </c>
      <c r="B806" s="5" t="s">
        <v>1295</v>
      </c>
      <c r="C806" s="5" t="s">
        <v>1296</v>
      </c>
      <c r="D806" s="5" t="s">
        <v>300</v>
      </c>
      <c r="E806" s="5" t="s">
        <v>933</v>
      </c>
      <c r="F806" s="6">
        <v>26.118169862169861</v>
      </c>
      <c r="G806" s="6">
        <v>140.59399999999999</v>
      </c>
      <c r="H806" s="6">
        <v>35.1657984</v>
      </c>
      <c r="I806" s="6">
        <v>108.8466688</v>
      </c>
      <c r="J806" s="6">
        <v>71.530239999999992</v>
      </c>
      <c r="K806" s="6">
        <v>93.610675200000003</v>
      </c>
      <c r="L806" s="6">
        <v>60.767641599999997</v>
      </c>
      <c r="M806" s="8">
        <f t="shared" si="12"/>
        <v>140.59399999999999</v>
      </c>
      <c r="N806" t="str">
        <f>IFERROR(INDEX(Wastewater!$C$4:$C$62,MATCH('PR24 - Wastewater (CWW3)'!C806,Wastewater!$A$4:$A$62,0)), "")</f>
        <v/>
      </c>
    </row>
    <row r="807" spans="1:14" s="7" customFormat="1" ht="14.25">
      <c r="A807" s="5" t="s">
        <v>280</v>
      </c>
      <c r="B807" s="5" t="s">
        <v>1297</v>
      </c>
      <c r="C807" s="5" t="s">
        <v>1298</v>
      </c>
      <c r="D807" s="5" t="s">
        <v>300</v>
      </c>
      <c r="E807" s="5" t="s">
        <v>933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3.0438400000000001E-2</v>
      </c>
      <c r="L807" s="6">
        <v>7.6620800000000003E-2</v>
      </c>
      <c r="M807" s="8">
        <f t="shared" si="12"/>
        <v>0</v>
      </c>
      <c r="N807" t="str">
        <f>IFERROR(INDEX(Wastewater!$C$4:$C$62,MATCH('PR24 - Wastewater (CWW3)'!C807,Wastewater!$A$4:$A$62,0)), "")</f>
        <v/>
      </c>
    </row>
    <row r="808" spans="1:14" s="7" customFormat="1" ht="14.25">
      <c r="A808" s="5" t="s">
        <v>280</v>
      </c>
      <c r="B808" s="5" t="s">
        <v>1299</v>
      </c>
      <c r="C808" s="5" t="s">
        <v>1300</v>
      </c>
      <c r="D808" s="5" t="s">
        <v>300</v>
      </c>
      <c r="E808" s="5" t="s">
        <v>933</v>
      </c>
      <c r="F808" s="6">
        <v>2.3183096943096939</v>
      </c>
      <c r="G808" s="6">
        <v>31.902000000000001</v>
      </c>
      <c r="H808" s="6">
        <v>43.880627200000013</v>
      </c>
      <c r="I808" s="6">
        <v>25.9125248</v>
      </c>
      <c r="J808" s="6">
        <v>2.7205632</v>
      </c>
      <c r="K808" s="6">
        <v>0</v>
      </c>
      <c r="L808" s="6">
        <v>0</v>
      </c>
      <c r="M808" s="8">
        <f t="shared" si="12"/>
        <v>31.902000000000001</v>
      </c>
      <c r="N808" t="str">
        <f>IFERROR(INDEX(Wastewater!$C$4:$C$62,MATCH('PR24 - Wastewater (CWW3)'!C808,Wastewater!$A$4:$A$62,0)), "")</f>
        <v/>
      </c>
    </row>
    <row r="809" spans="1:14" s="7" customFormat="1" ht="14.25">
      <c r="A809" s="5" t="s">
        <v>280</v>
      </c>
      <c r="B809" s="5" t="s">
        <v>1301</v>
      </c>
      <c r="C809" s="5" t="s">
        <v>1302</v>
      </c>
      <c r="D809" s="5" t="s">
        <v>300</v>
      </c>
      <c r="E809" s="5" t="s">
        <v>933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8">
        <f t="shared" si="12"/>
        <v>0</v>
      </c>
      <c r="N809" t="str">
        <f>IFERROR(INDEX(Wastewater!$C$4:$C$62,MATCH('PR24 - Wastewater (CWW3)'!C809,Wastewater!$A$4:$A$62,0)), "")</f>
        <v/>
      </c>
    </row>
    <row r="810" spans="1:14" s="7" customFormat="1" ht="14.25">
      <c r="A810" s="5" t="s">
        <v>280</v>
      </c>
      <c r="B810" s="5" t="s">
        <v>1303</v>
      </c>
      <c r="C810" s="5" t="s">
        <v>1304</v>
      </c>
      <c r="D810" s="5" t="s">
        <v>300</v>
      </c>
      <c r="E810" s="5" t="s">
        <v>933</v>
      </c>
      <c r="F810" s="6">
        <v>248.04183099483771</v>
      </c>
      <c r="G810" s="6">
        <v>487.65800095976977</v>
      </c>
      <c r="H810" s="6">
        <v>458.26916000000011</v>
      </c>
      <c r="I810" s="6">
        <v>595.7088688</v>
      </c>
      <c r="J810" s="6">
        <v>508.25550079999988</v>
      </c>
      <c r="K810" s="6">
        <v>478.0511568</v>
      </c>
      <c r="L810" s="6">
        <v>328.3396032</v>
      </c>
      <c r="M810" s="8">
        <f t="shared" si="12"/>
        <v>487.65800095976977</v>
      </c>
      <c r="N810" t="str">
        <f>IFERROR(INDEX(Wastewater!$C$4:$C$62,MATCH('PR24 - Wastewater (CWW3)'!C810,Wastewater!$A$4:$A$62,0)), "")</f>
        <v/>
      </c>
    </row>
  </sheetData>
  <autoFilter ref="A4:N810" xr:uid="{8CC83A34-64EB-4ABB-A90B-F443CE3AE638}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0E6DF-D38D-4A17-A1A6-9CE12DDB7181}">
  <sheetPr>
    <tabColor rgb="FFFFDB8E"/>
  </sheetPr>
  <dimension ref="A2:N1613"/>
  <sheetViews>
    <sheetView zoomScale="80" zoomScaleNormal="80" workbookViewId="0"/>
  </sheetViews>
  <sheetFormatPr defaultRowHeight="13.5"/>
  <cols>
    <col min="2" max="2" width="21.875" bestFit="1" customWidth="1"/>
    <col min="3" max="3" width="165.75" bestFit="1" customWidth="1"/>
    <col min="4" max="4" width="4.25" bestFit="1" customWidth="1"/>
    <col min="5" max="5" width="20.375" bestFit="1" customWidth="1"/>
  </cols>
  <sheetData>
    <row r="2" spans="1:14" ht="14.25">
      <c r="C2" s="2" t="s">
        <v>1305</v>
      </c>
      <c r="E2" s="2" t="s">
        <v>1306</v>
      </c>
    </row>
    <row r="3" spans="1:14" ht="14.25">
      <c r="C3" s="2"/>
      <c r="E3" s="2"/>
    </row>
    <row r="4" spans="1:14" ht="14.25">
      <c r="A4" s="3" t="s">
        <v>289</v>
      </c>
      <c r="B4" s="3" t="s">
        <v>290</v>
      </c>
      <c r="C4" s="3" t="s">
        <v>291</v>
      </c>
      <c r="D4" s="3" t="s">
        <v>292</v>
      </c>
      <c r="E4" s="3" t="s">
        <v>293</v>
      </c>
      <c r="F4" s="3" t="s">
        <v>246</v>
      </c>
      <c r="G4" s="3" t="s">
        <v>927</v>
      </c>
      <c r="H4" s="3" t="s">
        <v>928</v>
      </c>
      <c r="I4" s="3" t="s">
        <v>929</v>
      </c>
      <c r="J4" s="3" t="s">
        <v>930</v>
      </c>
      <c r="K4" s="3" t="s">
        <v>931</v>
      </c>
      <c r="L4" s="3" t="s">
        <v>932</v>
      </c>
    </row>
    <row r="5" spans="1:14" ht="14.25">
      <c r="A5" t="s">
        <v>289</v>
      </c>
      <c r="B5" t="s">
        <v>290</v>
      </c>
      <c r="C5" t="s">
        <v>291</v>
      </c>
      <c r="D5" t="s">
        <v>292</v>
      </c>
      <c r="E5" t="s">
        <v>293</v>
      </c>
      <c r="F5" s="3" t="s">
        <v>933</v>
      </c>
      <c r="G5" s="3" t="s">
        <v>933</v>
      </c>
      <c r="H5" s="3" t="s">
        <v>933</v>
      </c>
      <c r="I5" s="3" t="s">
        <v>933</v>
      </c>
      <c r="J5" s="3" t="s">
        <v>933</v>
      </c>
      <c r="K5" s="3" t="s">
        <v>933</v>
      </c>
      <c r="L5" s="3" t="s">
        <v>933</v>
      </c>
    </row>
    <row r="6" spans="1:14" ht="14.25">
      <c r="A6" t="s">
        <v>289</v>
      </c>
      <c r="B6" t="s">
        <v>290</v>
      </c>
      <c r="C6" t="s">
        <v>291</v>
      </c>
      <c r="D6" t="s">
        <v>292</v>
      </c>
      <c r="E6" t="s">
        <v>293</v>
      </c>
      <c r="F6" s="3" t="s">
        <v>1158</v>
      </c>
      <c r="G6" s="3" t="s">
        <v>1158</v>
      </c>
      <c r="H6" s="3" t="s">
        <v>1158</v>
      </c>
      <c r="I6" s="3" t="s">
        <v>1158</v>
      </c>
      <c r="J6" s="3" t="s">
        <v>1158</v>
      </c>
      <c r="K6" s="3" t="s">
        <v>1158</v>
      </c>
      <c r="L6" s="3" t="s">
        <v>1158</v>
      </c>
    </row>
    <row r="7" spans="1:14" ht="14.25">
      <c r="A7" t="s">
        <v>289</v>
      </c>
      <c r="B7" t="s">
        <v>290</v>
      </c>
      <c r="C7" t="s">
        <v>291</v>
      </c>
      <c r="D7" t="s">
        <v>292</v>
      </c>
      <c r="E7" t="s">
        <v>293</v>
      </c>
      <c r="F7" s="3" t="s">
        <v>296</v>
      </c>
      <c r="G7" s="3" t="s">
        <v>296</v>
      </c>
      <c r="H7" s="3" t="s">
        <v>296</v>
      </c>
      <c r="I7" s="3" t="s">
        <v>296</v>
      </c>
      <c r="J7" s="3" t="s">
        <v>296</v>
      </c>
      <c r="K7" s="3" t="s">
        <v>296</v>
      </c>
      <c r="L7" s="3" t="s">
        <v>296</v>
      </c>
    </row>
    <row r="8" spans="1:14">
      <c r="A8" t="s">
        <v>268</v>
      </c>
      <c r="B8" t="s">
        <v>1307</v>
      </c>
      <c r="C8" t="s">
        <v>1160</v>
      </c>
      <c r="D8" t="s">
        <v>300</v>
      </c>
      <c r="E8" t="s">
        <v>933</v>
      </c>
      <c r="F8" s="4">
        <v>1E-3</v>
      </c>
      <c r="G8" s="4">
        <v>8.9999999999999993E-3</v>
      </c>
      <c r="H8" s="15" t="s">
        <v>825</v>
      </c>
      <c r="I8" s="15" t="s">
        <v>825</v>
      </c>
      <c r="J8" s="15" t="s">
        <v>825</v>
      </c>
      <c r="K8" s="15" t="s">
        <v>825</v>
      </c>
      <c r="L8" s="15" t="s">
        <v>825</v>
      </c>
      <c r="M8" s="8">
        <f>SUM(G8)</f>
        <v>8.9999999999999993E-3</v>
      </c>
      <c r="N8" t="str" cm="1">
        <f t="array" ref="N8">INDEX(Wastewater!$C$4:$C$62,MATCH(C8,Wastewater!$A$4:$A$62,0),)</f>
        <v>Event Duration Monitoring at intermittent discharges (wastewater)</v>
      </c>
    </row>
    <row r="9" spans="1:14">
      <c r="A9" t="s">
        <v>268</v>
      </c>
      <c r="B9" t="s">
        <v>1308</v>
      </c>
      <c r="C9" t="s">
        <v>1162</v>
      </c>
      <c r="D9" t="s">
        <v>300</v>
      </c>
      <c r="E9" t="s">
        <v>933</v>
      </c>
      <c r="F9" s="4">
        <v>0.52900000000000003</v>
      </c>
      <c r="G9" s="4">
        <v>10.994999999999999</v>
      </c>
      <c r="H9" s="15" t="s">
        <v>825</v>
      </c>
      <c r="I9" s="15" t="s">
        <v>825</v>
      </c>
      <c r="J9" s="15" t="s">
        <v>825</v>
      </c>
      <c r="K9" s="15" t="s">
        <v>825</v>
      </c>
      <c r="L9" s="15" t="s">
        <v>825</v>
      </c>
      <c r="M9" s="8">
        <f t="shared" ref="M9:M72" si="0">SUM(G9)</f>
        <v>10.994999999999999</v>
      </c>
      <c r="N9" t="str" cm="1">
        <f t="array" ref="N9">INDEX(Wastewater!$C$4:$C$62,MATCH(C9,Wastewater!$A$4:$A$62,0),)</f>
        <v>Flow monitoring at sewage treatment works (wastewater)</v>
      </c>
    </row>
    <row r="10" spans="1:14">
      <c r="A10" t="s">
        <v>268</v>
      </c>
      <c r="B10" t="s">
        <v>1309</v>
      </c>
      <c r="C10" t="s">
        <v>1164</v>
      </c>
      <c r="D10" t="s">
        <v>300</v>
      </c>
      <c r="E10" t="s">
        <v>933</v>
      </c>
      <c r="F10" s="4">
        <v>0</v>
      </c>
      <c r="G10" s="4">
        <v>0</v>
      </c>
      <c r="H10" s="15" t="s">
        <v>825</v>
      </c>
      <c r="I10" s="15" t="s">
        <v>825</v>
      </c>
      <c r="J10" s="15" t="s">
        <v>825</v>
      </c>
      <c r="K10" s="15" t="s">
        <v>825</v>
      </c>
      <c r="L10" s="15" t="s">
        <v>825</v>
      </c>
      <c r="M10" s="8">
        <f t="shared" si="0"/>
        <v>0</v>
      </c>
      <c r="N10" t="str" cm="1">
        <f t="array" ref="N10">INDEX(Wastewater!$C$4:$C$62,MATCH(C10,Wastewater!$A$4:$A$62,0),)</f>
        <v>N/A</v>
      </c>
    </row>
    <row r="11" spans="1:14">
      <c r="A11" t="s">
        <v>268</v>
      </c>
      <c r="B11" t="s">
        <v>1310</v>
      </c>
      <c r="C11" t="s">
        <v>1166</v>
      </c>
      <c r="D11" t="s">
        <v>300</v>
      </c>
      <c r="E11" t="s">
        <v>933</v>
      </c>
      <c r="F11" s="4">
        <v>2E-3</v>
      </c>
      <c r="G11" s="4">
        <v>4.8000000000000008E-2</v>
      </c>
      <c r="H11" s="15" t="s">
        <v>825</v>
      </c>
      <c r="I11" s="15" t="s">
        <v>825</v>
      </c>
      <c r="J11" s="15" t="s">
        <v>825</v>
      </c>
      <c r="K11" s="15" t="s">
        <v>825</v>
      </c>
      <c r="L11" s="15" t="s">
        <v>825</v>
      </c>
      <c r="M11" s="8">
        <f t="shared" si="0"/>
        <v>4.8000000000000008E-2</v>
      </c>
      <c r="N11" t="str" cm="1">
        <f t="array" ref="N11">INDEX(Wastewater!$C$4:$C$62,MATCH(C11,Wastewater!$A$4:$A$62,0),)</f>
        <v>N/A</v>
      </c>
    </row>
    <row r="12" spans="1:14">
      <c r="A12" t="s">
        <v>268</v>
      </c>
      <c r="B12" t="s">
        <v>1311</v>
      </c>
      <c r="C12" t="s">
        <v>1168</v>
      </c>
      <c r="D12" t="s">
        <v>300</v>
      </c>
      <c r="E12" t="s">
        <v>933</v>
      </c>
      <c r="F12" s="4">
        <v>0</v>
      </c>
      <c r="G12" s="4">
        <v>0</v>
      </c>
      <c r="H12" s="15" t="s">
        <v>825</v>
      </c>
      <c r="I12" s="15" t="s">
        <v>825</v>
      </c>
      <c r="J12" s="15" t="s">
        <v>825</v>
      </c>
      <c r="K12" s="15" t="s">
        <v>825</v>
      </c>
      <c r="L12" s="15" t="s">
        <v>825</v>
      </c>
      <c r="M12" s="8">
        <f t="shared" si="0"/>
        <v>0</v>
      </c>
      <c r="N12" t="str" cm="1">
        <f t="array" ref="N12">INDEX(Wastewater!$C$4:$C$62,MATCH(C12,Wastewater!$A$4:$A$62,0),)</f>
        <v>Schemes to increase flow to full treatment (wastewater)</v>
      </c>
    </row>
    <row r="13" spans="1:14">
      <c r="A13" t="s">
        <v>268</v>
      </c>
      <c r="B13" t="s">
        <v>1312</v>
      </c>
      <c r="C13" t="s">
        <v>1170</v>
      </c>
      <c r="D13" t="s">
        <v>300</v>
      </c>
      <c r="E13" t="s">
        <v>933</v>
      </c>
      <c r="F13" s="4">
        <v>0</v>
      </c>
      <c r="G13" s="4">
        <v>0</v>
      </c>
      <c r="H13" s="15" t="s">
        <v>825</v>
      </c>
      <c r="I13" s="15" t="s">
        <v>825</v>
      </c>
      <c r="J13" s="15" t="s">
        <v>825</v>
      </c>
      <c r="K13" s="15" t="s">
        <v>825</v>
      </c>
      <c r="L13" s="15" t="s">
        <v>825</v>
      </c>
      <c r="M13" s="8">
        <f t="shared" si="0"/>
        <v>0</v>
      </c>
      <c r="N13" t="str" cm="1">
        <f t="array" ref="N13">INDEX(Wastewater!$C$4:$C$62,MATCH(C13,Wastewater!$A$4:$A$62,0),)</f>
        <v>Schemes to increase storm tank capacity (wastewater)</v>
      </c>
    </row>
    <row r="14" spans="1:14">
      <c r="A14" t="s">
        <v>268</v>
      </c>
      <c r="B14" t="s">
        <v>1313</v>
      </c>
      <c r="C14" t="s">
        <v>1172</v>
      </c>
      <c r="D14" t="s">
        <v>300</v>
      </c>
      <c r="E14" t="s">
        <v>933</v>
      </c>
      <c r="F14" s="4">
        <v>0</v>
      </c>
      <c r="G14" s="4">
        <v>0</v>
      </c>
      <c r="H14" s="15" t="s">
        <v>825</v>
      </c>
      <c r="I14" s="15" t="s">
        <v>825</v>
      </c>
      <c r="J14" s="15" t="s">
        <v>825</v>
      </c>
      <c r="K14" s="15" t="s">
        <v>825</v>
      </c>
      <c r="L14" s="15" t="s">
        <v>825</v>
      </c>
      <c r="M14" s="8">
        <f t="shared" si="0"/>
        <v>0</v>
      </c>
      <c r="N14" t="str" cm="1">
        <f t="array" ref="N14">INDEX(Wastewater!$C$4:$C$62,MATCH(C14,Wastewater!$A$4:$A$62,0),)</f>
        <v>Schemes to increase storm tank capacity (wastewater)</v>
      </c>
    </row>
    <row r="15" spans="1:14">
      <c r="A15" t="s">
        <v>268</v>
      </c>
      <c r="B15" t="s">
        <v>1314</v>
      </c>
      <c r="C15" t="s">
        <v>1174</v>
      </c>
      <c r="D15" t="s">
        <v>300</v>
      </c>
      <c r="E15" t="s">
        <v>933</v>
      </c>
      <c r="F15" s="4">
        <v>4.0000000000000001E-3</v>
      </c>
      <c r="G15" s="4">
        <v>3.3314889299999995</v>
      </c>
      <c r="H15" s="15" t="s">
        <v>825</v>
      </c>
      <c r="I15" s="15" t="s">
        <v>825</v>
      </c>
      <c r="J15" s="15" t="s">
        <v>825</v>
      </c>
      <c r="K15" s="15" t="s">
        <v>825</v>
      </c>
      <c r="L15" s="15" t="s">
        <v>825</v>
      </c>
      <c r="M15" s="8">
        <f t="shared" si="0"/>
        <v>3.3314889299999995</v>
      </c>
      <c r="N15" t="str" cm="1">
        <f t="array" ref="N15">INDEX(Wastewater!$C$4:$C$62,MATCH(C15,Wastewater!$A$4:$A$62,0),)</f>
        <v>Storage schemes to reduce spill frequency at CSOs, storm tanks, etc (wastewater)</v>
      </c>
    </row>
    <row r="16" spans="1:14">
      <c r="A16" t="s">
        <v>268</v>
      </c>
      <c r="B16" t="s">
        <v>1315</v>
      </c>
      <c r="C16" t="s">
        <v>1176</v>
      </c>
      <c r="D16" t="s">
        <v>300</v>
      </c>
      <c r="E16" t="s">
        <v>933</v>
      </c>
      <c r="F16" s="4">
        <v>0</v>
      </c>
      <c r="G16" s="4">
        <v>0</v>
      </c>
      <c r="H16" s="15" t="s">
        <v>825</v>
      </c>
      <c r="I16" s="15" t="s">
        <v>825</v>
      </c>
      <c r="J16" s="15" t="s">
        <v>825</v>
      </c>
      <c r="K16" s="15" t="s">
        <v>825</v>
      </c>
      <c r="L16" s="15" t="s">
        <v>825</v>
      </c>
      <c r="M16" s="8">
        <f t="shared" si="0"/>
        <v>0</v>
      </c>
      <c r="N16" t="str" cm="1">
        <f t="array" ref="N16">INDEX(Wastewater!$C$4:$C$62,MATCH(C16,Wastewater!$A$4:$A$62,0),)</f>
        <v>Storage schemes to reduce spill frequency at CSOs, storm tanks, etc (wastewater)</v>
      </c>
    </row>
    <row r="17" spans="1:14">
      <c r="A17" t="s">
        <v>268</v>
      </c>
      <c r="B17" t="s">
        <v>1316</v>
      </c>
      <c r="C17" t="s">
        <v>1178</v>
      </c>
      <c r="D17" t="s">
        <v>300</v>
      </c>
      <c r="E17" t="s">
        <v>933</v>
      </c>
      <c r="F17" s="4">
        <v>0</v>
      </c>
      <c r="G17" s="4">
        <v>0</v>
      </c>
      <c r="H17" s="15" t="s">
        <v>825</v>
      </c>
      <c r="I17" s="15" t="s">
        <v>825</v>
      </c>
      <c r="J17" s="15" t="s">
        <v>825</v>
      </c>
      <c r="K17" s="15" t="s">
        <v>825</v>
      </c>
      <c r="L17" s="15" t="s">
        <v>825</v>
      </c>
      <c r="M17" s="8">
        <f t="shared" si="0"/>
        <v>0</v>
      </c>
      <c r="N17" t="str" cm="1">
        <f t="array" ref="N17">INDEX(Wastewater!$C$4:$C$62,MATCH(C17,Wastewater!$A$4:$A$62,0),)</f>
        <v>Storage schemes to reduce spill frequency at CSOs, storm tanks, etc (wastewater)</v>
      </c>
    </row>
    <row r="18" spans="1:14">
      <c r="A18" t="s">
        <v>268</v>
      </c>
      <c r="B18" t="s">
        <v>1317</v>
      </c>
      <c r="C18" t="s">
        <v>1180</v>
      </c>
      <c r="D18" t="s">
        <v>300</v>
      </c>
      <c r="E18" t="s">
        <v>933</v>
      </c>
      <c r="F18" s="4">
        <v>0</v>
      </c>
      <c r="G18" s="4">
        <v>0</v>
      </c>
      <c r="H18" s="15" t="s">
        <v>825</v>
      </c>
      <c r="I18" s="15" t="s">
        <v>825</v>
      </c>
      <c r="J18" s="15" t="s">
        <v>825</v>
      </c>
      <c r="K18" s="15" t="s">
        <v>825</v>
      </c>
      <c r="L18" s="15" t="s">
        <v>825</v>
      </c>
      <c r="M18" s="8">
        <f t="shared" si="0"/>
        <v>0</v>
      </c>
      <c r="N18" t="str" cm="1">
        <f t="array" ref="N18">INDEX(Wastewater!$C$4:$C$62,MATCH(C18,Wastewater!$A$4:$A$62,0),)</f>
        <v>Storage schemes to reduce spill frequency at CSOs, storm tanks, etc (wastewater)</v>
      </c>
    </row>
    <row r="19" spans="1:14">
      <c r="A19" t="s">
        <v>268</v>
      </c>
      <c r="B19" t="s">
        <v>1318</v>
      </c>
      <c r="C19" t="s">
        <v>1182</v>
      </c>
      <c r="D19" t="s">
        <v>300</v>
      </c>
      <c r="E19" t="s">
        <v>933</v>
      </c>
      <c r="F19" s="4">
        <v>0</v>
      </c>
      <c r="G19" s="4">
        <v>0</v>
      </c>
      <c r="H19" s="15" t="s">
        <v>825</v>
      </c>
      <c r="I19" s="15" t="s">
        <v>825</v>
      </c>
      <c r="J19" s="15" t="s">
        <v>825</v>
      </c>
      <c r="K19" s="15" t="s">
        <v>825</v>
      </c>
      <c r="L19" s="15" t="s">
        <v>825</v>
      </c>
      <c r="M19" s="8">
        <f t="shared" si="0"/>
        <v>0</v>
      </c>
      <c r="N19" t="str" cm="1">
        <f t="array" ref="N19">INDEX(Wastewater!$C$4:$C$62,MATCH(C19,Wastewater!$A$4:$A$62,0),)</f>
        <v>Storage schemes to reduce spill frequency at CSOs, storm tanks, etc (wastewater)</v>
      </c>
    </row>
    <row r="20" spans="1:14">
      <c r="A20" t="s">
        <v>268</v>
      </c>
      <c r="B20" t="s">
        <v>1319</v>
      </c>
      <c r="C20" t="s">
        <v>1184</v>
      </c>
      <c r="D20" t="s">
        <v>300</v>
      </c>
      <c r="E20" t="s">
        <v>933</v>
      </c>
      <c r="F20" s="4">
        <v>0</v>
      </c>
      <c r="G20" s="4">
        <v>0</v>
      </c>
      <c r="H20" s="15" t="s">
        <v>825</v>
      </c>
      <c r="I20" s="15" t="s">
        <v>825</v>
      </c>
      <c r="J20" s="15" t="s">
        <v>825</v>
      </c>
      <c r="K20" s="15" t="s">
        <v>825</v>
      </c>
      <c r="L20" s="15" t="s">
        <v>825</v>
      </c>
      <c r="M20" s="8">
        <f t="shared" si="0"/>
        <v>0</v>
      </c>
      <c r="N20" t="str" cm="1">
        <f t="array" ref="N20">INDEX(Wastewater!$C$4:$C$62,MATCH(C20,Wastewater!$A$4:$A$62,0),)</f>
        <v>Storage schemes to reduce spill frequency at CSOs, storm tanks, etc (wastewater)</v>
      </c>
    </row>
    <row r="21" spans="1:14">
      <c r="A21" t="s">
        <v>268</v>
      </c>
      <c r="B21" t="s">
        <v>1320</v>
      </c>
      <c r="C21" t="s">
        <v>1186</v>
      </c>
      <c r="D21" t="s">
        <v>300</v>
      </c>
      <c r="E21" t="s">
        <v>933</v>
      </c>
      <c r="F21" s="4">
        <v>0</v>
      </c>
      <c r="G21" s="4">
        <v>0</v>
      </c>
      <c r="H21" s="15" t="s">
        <v>825</v>
      </c>
      <c r="I21" s="15" t="s">
        <v>825</v>
      </c>
      <c r="J21" s="15" t="s">
        <v>825</v>
      </c>
      <c r="K21" s="15" t="s">
        <v>825</v>
      </c>
      <c r="L21" s="15" t="s">
        <v>825</v>
      </c>
      <c r="M21" s="8">
        <f t="shared" si="0"/>
        <v>0</v>
      </c>
      <c r="N21" t="str" cm="1">
        <f t="array" ref="N21">INDEX(Wastewater!$C$4:$C$62,MATCH(C21,Wastewater!$A$4:$A$62,0),)</f>
        <v>Storage schemes to reduce spill frequency at CSOs, storm tanks, etc (wastewater)</v>
      </c>
    </row>
    <row r="22" spans="1:14">
      <c r="A22" t="s">
        <v>268</v>
      </c>
      <c r="B22" t="s">
        <v>1321</v>
      </c>
      <c r="C22" t="s">
        <v>1188</v>
      </c>
      <c r="D22" t="s">
        <v>300</v>
      </c>
      <c r="E22" t="s">
        <v>933</v>
      </c>
      <c r="F22" s="4">
        <v>0</v>
      </c>
      <c r="G22" s="4">
        <v>0</v>
      </c>
      <c r="H22" s="15" t="s">
        <v>825</v>
      </c>
      <c r="I22" s="15" t="s">
        <v>825</v>
      </c>
      <c r="J22" s="15" t="s">
        <v>825</v>
      </c>
      <c r="K22" s="15" t="s">
        <v>825</v>
      </c>
      <c r="L22" s="15" t="s">
        <v>825</v>
      </c>
      <c r="M22" s="8">
        <f t="shared" si="0"/>
        <v>0</v>
      </c>
      <c r="N22" t="str" cm="1">
        <f t="array" ref="N22">INDEX(Wastewater!$C$4:$C$62,MATCH(C22,Wastewater!$A$4:$A$62,0),)</f>
        <v>Storage schemes to reduce spill frequency at CSOs, storm tanks, etc (wastewater)</v>
      </c>
    </row>
    <row r="23" spans="1:14">
      <c r="A23" t="s">
        <v>268</v>
      </c>
      <c r="B23" t="s">
        <v>1322</v>
      </c>
      <c r="C23" t="s">
        <v>1190</v>
      </c>
      <c r="D23" t="s">
        <v>300</v>
      </c>
      <c r="E23" t="s">
        <v>933</v>
      </c>
      <c r="F23" s="4">
        <v>3.0000000000000001E-3</v>
      </c>
      <c r="G23" s="4">
        <v>0.27700000000000002</v>
      </c>
      <c r="H23" s="15" t="s">
        <v>825</v>
      </c>
      <c r="I23" s="15" t="s">
        <v>825</v>
      </c>
      <c r="J23" s="15" t="s">
        <v>825</v>
      </c>
      <c r="K23" s="15" t="s">
        <v>825</v>
      </c>
      <c r="L23" s="15" t="s">
        <v>825</v>
      </c>
      <c r="M23" s="8">
        <f t="shared" si="0"/>
        <v>0.27700000000000002</v>
      </c>
      <c r="N23" t="str" cm="1">
        <f t="array" ref="N23">INDEX(Wastewater!$C$4:$C$62,MATCH(C23,Wastewater!$A$4:$A$62,0),)</f>
        <v>Storage schemes to reduce spill frequency at CSOs, storm tanks, etc (wastewater)</v>
      </c>
    </row>
    <row r="24" spans="1:14">
      <c r="A24" t="s">
        <v>268</v>
      </c>
      <c r="B24" t="s">
        <v>1323</v>
      </c>
      <c r="C24" t="s">
        <v>1192</v>
      </c>
      <c r="D24" t="s">
        <v>300</v>
      </c>
      <c r="E24" t="s">
        <v>933</v>
      </c>
      <c r="F24" s="4">
        <v>0</v>
      </c>
      <c r="G24" s="4">
        <v>0</v>
      </c>
      <c r="H24" s="15" t="s">
        <v>825</v>
      </c>
      <c r="I24" s="15" t="s">
        <v>825</v>
      </c>
      <c r="J24" s="15" t="s">
        <v>825</v>
      </c>
      <c r="K24" s="15" t="s">
        <v>825</v>
      </c>
      <c r="L24" s="15" t="s">
        <v>825</v>
      </c>
      <c r="M24" s="8">
        <f t="shared" si="0"/>
        <v>0</v>
      </c>
      <c r="N24" t="str" cm="1">
        <f t="array" ref="N24">INDEX(Wastewater!$C$4:$C$62,MATCH(C24,Wastewater!$A$4:$A$62,0),)</f>
        <v>Chemical removals schemes (wastewater)</v>
      </c>
    </row>
    <row r="25" spans="1:14">
      <c r="A25" t="s">
        <v>268</v>
      </c>
      <c r="B25" t="s">
        <v>1324</v>
      </c>
      <c r="C25" t="s">
        <v>1194</v>
      </c>
      <c r="D25" t="s">
        <v>300</v>
      </c>
      <c r="E25" t="s">
        <v>933</v>
      </c>
      <c r="F25" s="4">
        <v>1.9E-2</v>
      </c>
      <c r="G25" s="4">
        <v>1.7999999999999999E-2</v>
      </c>
      <c r="H25" s="15" t="s">
        <v>825</v>
      </c>
      <c r="I25" s="15" t="s">
        <v>825</v>
      </c>
      <c r="J25" s="15" t="s">
        <v>825</v>
      </c>
      <c r="K25" s="15" t="s">
        <v>825</v>
      </c>
      <c r="L25" s="15" t="s">
        <v>825</v>
      </c>
      <c r="M25" s="8">
        <f t="shared" si="0"/>
        <v>1.7999999999999999E-2</v>
      </c>
      <c r="N25" t="str" cm="1">
        <f t="array" ref="N25">INDEX(Wastewater!$C$4:$C$62,MATCH(C25,Wastewater!$A$4:$A$62,0),)</f>
        <v>Chemicals monitoring/ investigations/ options appraisals (wastewater)</v>
      </c>
    </row>
    <row r="26" spans="1:14">
      <c r="A26" t="s">
        <v>268</v>
      </c>
      <c r="B26" t="s">
        <v>1325</v>
      </c>
      <c r="C26" t="s">
        <v>1196</v>
      </c>
      <c r="D26" t="s">
        <v>300</v>
      </c>
      <c r="E26" t="s">
        <v>933</v>
      </c>
      <c r="F26" s="4">
        <v>0</v>
      </c>
      <c r="G26" s="4">
        <v>0</v>
      </c>
      <c r="H26" s="15" t="s">
        <v>825</v>
      </c>
      <c r="I26" s="15" t="s">
        <v>825</v>
      </c>
      <c r="J26" s="15" t="s">
        <v>825</v>
      </c>
      <c r="K26" s="15" t="s">
        <v>825</v>
      </c>
      <c r="L26" s="15" t="s">
        <v>825</v>
      </c>
      <c r="M26" s="8">
        <f t="shared" si="0"/>
        <v>0</v>
      </c>
      <c r="N26" t="str" cm="1">
        <f t="array" ref="N26">INDEX(Wastewater!$C$4:$C$62,MATCH(C26,Wastewater!$A$4:$A$62,0),)</f>
        <v>Nitrogen removal (wastewater)</v>
      </c>
    </row>
    <row r="27" spans="1:14">
      <c r="A27" t="s">
        <v>268</v>
      </c>
      <c r="B27" t="s">
        <v>1326</v>
      </c>
      <c r="C27" t="s">
        <v>1198</v>
      </c>
      <c r="D27" t="s">
        <v>300</v>
      </c>
      <c r="E27" t="s">
        <v>933</v>
      </c>
      <c r="F27" s="4">
        <v>0</v>
      </c>
      <c r="G27" s="4">
        <v>0</v>
      </c>
      <c r="H27" s="15" t="s">
        <v>825</v>
      </c>
      <c r="I27" s="15" t="s">
        <v>825</v>
      </c>
      <c r="J27" s="15" t="s">
        <v>825</v>
      </c>
      <c r="K27" s="15" t="s">
        <v>825</v>
      </c>
      <c r="L27" s="15" t="s">
        <v>825</v>
      </c>
      <c r="M27" s="8">
        <f t="shared" si="0"/>
        <v>0</v>
      </c>
      <c r="N27" t="str" cm="1">
        <f t="array" ref="N27">INDEX(Wastewater!$C$4:$C$62,MATCH(C27,Wastewater!$A$4:$A$62,0),)</f>
        <v>Nitrogen removal (wastewater)</v>
      </c>
    </row>
    <row r="28" spans="1:14">
      <c r="A28" t="s">
        <v>268</v>
      </c>
      <c r="B28" t="s">
        <v>1327</v>
      </c>
      <c r="C28" t="s">
        <v>1200</v>
      </c>
      <c r="D28" t="s">
        <v>300</v>
      </c>
      <c r="E28" t="s">
        <v>933</v>
      </c>
      <c r="F28" s="4">
        <v>0</v>
      </c>
      <c r="G28" s="4">
        <v>0</v>
      </c>
      <c r="H28" s="15" t="s">
        <v>825</v>
      </c>
      <c r="I28" s="15" t="s">
        <v>825</v>
      </c>
      <c r="J28" s="15" t="s">
        <v>825</v>
      </c>
      <c r="K28" s="15" t="s">
        <v>825</v>
      </c>
      <c r="L28" s="15" t="s">
        <v>825</v>
      </c>
      <c r="M28" s="8">
        <f t="shared" si="0"/>
        <v>0</v>
      </c>
      <c r="N28" t="str" cm="1">
        <f t="array" ref="N28">INDEX(Wastewater!$C$4:$C$62,MATCH(C28,Wastewater!$A$4:$A$62,0),)</f>
        <v>Nitrogen removal (wastewater)</v>
      </c>
    </row>
    <row r="29" spans="1:14">
      <c r="A29" t="s">
        <v>268</v>
      </c>
      <c r="B29" t="s">
        <v>1328</v>
      </c>
      <c r="C29" t="s">
        <v>1202</v>
      </c>
      <c r="D29" t="s">
        <v>300</v>
      </c>
      <c r="E29" t="s">
        <v>933</v>
      </c>
      <c r="F29" s="4">
        <v>3.6999999999999998E-2</v>
      </c>
      <c r="G29" s="4">
        <v>5.149</v>
      </c>
      <c r="H29" s="15" t="s">
        <v>825</v>
      </c>
      <c r="I29" s="15" t="s">
        <v>825</v>
      </c>
      <c r="J29" s="15" t="s">
        <v>825</v>
      </c>
      <c r="K29" s="15" t="s">
        <v>825</v>
      </c>
      <c r="L29" s="15" t="s">
        <v>825</v>
      </c>
      <c r="M29" s="8">
        <f t="shared" si="0"/>
        <v>5.149</v>
      </c>
      <c r="N29" t="str" cm="1">
        <f t="array" ref="N29">INDEX(Wastewater!$C$4:$C$62,MATCH(C29,Wastewater!$A$4:$A$62,0),)</f>
        <v>Phosphorus removal (wastewater)</v>
      </c>
    </row>
    <row r="30" spans="1:14">
      <c r="A30" t="s">
        <v>268</v>
      </c>
      <c r="B30" t="s">
        <v>1329</v>
      </c>
      <c r="C30" t="s">
        <v>1204</v>
      </c>
      <c r="D30" t="s">
        <v>300</v>
      </c>
      <c r="E30" t="s">
        <v>933</v>
      </c>
      <c r="F30" s="4">
        <v>0</v>
      </c>
      <c r="G30" s="4">
        <v>0</v>
      </c>
      <c r="H30" s="15" t="s">
        <v>825</v>
      </c>
      <c r="I30" s="15" t="s">
        <v>825</v>
      </c>
      <c r="J30" s="15" t="s">
        <v>825</v>
      </c>
      <c r="K30" s="15" t="s">
        <v>825</v>
      </c>
      <c r="L30" s="15" t="s">
        <v>825</v>
      </c>
      <c r="M30" s="8">
        <f t="shared" si="0"/>
        <v>0</v>
      </c>
      <c r="N30" t="str" cm="1">
        <f t="array" ref="N30">INDEX(Wastewater!$C$4:$C$62,MATCH(C30,Wastewater!$A$4:$A$62,0),)</f>
        <v>Phosphorus removal (wastewater)</v>
      </c>
    </row>
    <row r="31" spans="1:14">
      <c r="A31" t="s">
        <v>268</v>
      </c>
      <c r="B31" t="s">
        <v>1330</v>
      </c>
      <c r="C31" t="s">
        <v>1206</v>
      </c>
      <c r="D31" t="s">
        <v>300</v>
      </c>
      <c r="E31" t="s">
        <v>933</v>
      </c>
      <c r="F31" s="4">
        <v>4.4999999999999998E-2</v>
      </c>
      <c r="G31" s="4">
        <v>0.68100000000000005</v>
      </c>
      <c r="H31" s="15" t="s">
        <v>825</v>
      </c>
      <c r="I31" s="15" t="s">
        <v>825</v>
      </c>
      <c r="J31" s="15" t="s">
        <v>825</v>
      </c>
      <c r="K31" s="15" t="s">
        <v>825</v>
      </c>
      <c r="L31" s="15" t="s">
        <v>825</v>
      </c>
      <c r="M31" s="8">
        <f t="shared" si="0"/>
        <v>0.68100000000000005</v>
      </c>
      <c r="N31" t="str" cm="1">
        <f t="array" ref="N31">INDEX(Wastewater!$C$4:$C$62,MATCH(C31,Wastewater!$A$4:$A$62,0),)</f>
        <v>Phosphorus removal (wastewater)</v>
      </c>
    </row>
    <row r="32" spans="1:14">
      <c r="A32" t="s">
        <v>268</v>
      </c>
      <c r="B32" t="s">
        <v>1331</v>
      </c>
      <c r="C32" t="s">
        <v>1208</v>
      </c>
      <c r="D32" t="s">
        <v>300</v>
      </c>
      <c r="E32" t="s">
        <v>933</v>
      </c>
      <c r="F32" s="4">
        <v>0.41299999999999998</v>
      </c>
      <c r="G32" s="4">
        <v>2.3456677400000001</v>
      </c>
      <c r="H32" s="15" t="s">
        <v>825</v>
      </c>
      <c r="I32" s="15" t="s">
        <v>825</v>
      </c>
      <c r="J32" s="15" t="s">
        <v>825</v>
      </c>
      <c r="K32" s="15" t="s">
        <v>825</v>
      </c>
      <c r="L32" s="15" t="s">
        <v>825</v>
      </c>
      <c r="M32" s="8">
        <f t="shared" si="0"/>
        <v>2.3456677400000001</v>
      </c>
      <c r="N32" t="str" cm="1">
        <f t="array" ref="N32">INDEX(Wastewater!$C$4:$C$62,MATCH(C32,Wastewater!$A$4:$A$62,0),)</f>
        <v>Reduction of sanitary parameters (wastewater)</v>
      </c>
    </row>
    <row r="33" spans="1:14">
      <c r="A33" t="s">
        <v>268</v>
      </c>
      <c r="B33" t="s">
        <v>1332</v>
      </c>
      <c r="C33" t="s">
        <v>1210</v>
      </c>
      <c r="D33" t="s">
        <v>300</v>
      </c>
      <c r="E33" t="s">
        <v>933</v>
      </c>
      <c r="F33" s="4">
        <v>0</v>
      </c>
      <c r="G33" s="4">
        <v>0</v>
      </c>
      <c r="H33" s="15" t="s">
        <v>825</v>
      </c>
      <c r="I33" s="15" t="s">
        <v>825</v>
      </c>
      <c r="J33" s="15" t="s">
        <v>825</v>
      </c>
      <c r="K33" s="15" t="s">
        <v>825</v>
      </c>
      <c r="L33" s="15" t="s">
        <v>825</v>
      </c>
      <c r="M33" s="8">
        <f t="shared" si="0"/>
        <v>0</v>
      </c>
      <c r="N33" t="str" cm="1">
        <f t="array" ref="N33">INDEX(Wastewater!$C$4:$C$62,MATCH(C33,Wastewater!$A$4:$A$62,0),)</f>
        <v>Chemical removals schemes (wastewater)</v>
      </c>
    </row>
    <row r="34" spans="1:14">
      <c r="A34" t="s">
        <v>268</v>
      </c>
      <c r="B34" t="s">
        <v>1333</v>
      </c>
      <c r="C34" t="s">
        <v>1212</v>
      </c>
      <c r="D34" t="s">
        <v>300</v>
      </c>
      <c r="E34" t="s">
        <v>933</v>
      </c>
      <c r="F34" s="4">
        <v>0</v>
      </c>
      <c r="G34" s="4">
        <v>0</v>
      </c>
      <c r="H34" s="15" t="s">
        <v>825</v>
      </c>
      <c r="I34" s="15" t="s">
        <v>825</v>
      </c>
      <c r="J34" s="15" t="s">
        <v>825</v>
      </c>
      <c r="K34" s="15" t="s">
        <v>825</v>
      </c>
      <c r="L34" s="15" t="s">
        <v>825</v>
      </c>
      <c r="M34" s="8">
        <f t="shared" si="0"/>
        <v>0</v>
      </c>
      <c r="N34" t="str" cm="1">
        <f t="array" ref="N34">INDEX(Wastewater!$C$4:$C$62,MATCH(C34,Wastewater!$A$4:$A$62,0),)</f>
        <v>Phosphorus removal (wastewater)</v>
      </c>
    </row>
    <row r="35" spans="1:14">
      <c r="A35" t="s">
        <v>268</v>
      </c>
      <c r="B35" t="s">
        <v>1334</v>
      </c>
      <c r="C35" t="s">
        <v>1214</v>
      </c>
      <c r="D35" t="s">
        <v>300</v>
      </c>
      <c r="E35" t="s">
        <v>933</v>
      </c>
      <c r="F35" s="4">
        <v>0</v>
      </c>
      <c r="G35" s="4">
        <v>0</v>
      </c>
      <c r="H35" s="15" t="s">
        <v>825</v>
      </c>
      <c r="I35" s="15" t="s">
        <v>825</v>
      </c>
      <c r="J35" s="15" t="s">
        <v>825</v>
      </c>
      <c r="K35" s="15" t="s">
        <v>825</v>
      </c>
      <c r="L35" s="15" t="s">
        <v>825</v>
      </c>
      <c r="M35" s="8">
        <f t="shared" si="0"/>
        <v>0</v>
      </c>
      <c r="N35" t="str" cm="1">
        <f t="array" ref="N35">INDEX(Wastewater!$C$4:$C$62,MATCH(C35,Wastewater!$A$4:$A$62,0),)</f>
        <v>Phosphorus removal (wastewater)</v>
      </c>
    </row>
    <row r="36" spans="1:14">
      <c r="A36" t="s">
        <v>268</v>
      </c>
      <c r="B36" t="s">
        <v>1335</v>
      </c>
      <c r="C36" t="s">
        <v>1216</v>
      </c>
      <c r="D36" t="s">
        <v>300</v>
      </c>
      <c r="E36" t="s">
        <v>933</v>
      </c>
      <c r="F36" s="4">
        <v>0</v>
      </c>
      <c r="G36" s="4">
        <v>0</v>
      </c>
      <c r="H36" s="15" t="s">
        <v>825</v>
      </c>
      <c r="I36" s="15" t="s">
        <v>825</v>
      </c>
      <c r="J36" s="15" t="s">
        <v>825</v>
      </c>
      <c r="K36" s="15" t="s">
        <v>825</v>
      </c>
      <c r="L36" s="15" t="s">
        <v>825</v>
      </c>
      <c r="M36" s="8">
        <f t="shared" si="0"/>
        <v>0</v>
      </c>
      <c r="N36" t="str" cm="1">
        <f t="array" ref="N36">INDEX(Wastewater!$C$4:$C$62,MATCH(C36,Wastewater!$A$4:$A$62,0),)</f>
        <v>Conservation drivers (wastewater)</v>
      </c>
    </row>
    <row r="37" spans="1:14">
      <c r="A37" t="s">
        <v>268</v>
      </c>
      <c r="B37" t="s">
        <v>1336</v>
      </c>
      <c r="C37" t="s">
        <v>1218</v>
      </c>
      <c r="D37" t="s">
        <v>300</v>
      </c>
      <c r="E37" t="s">
        <v>933</v>
      </c>
      <c r="F37" s="4">
        <v>0</v>
      </c>
      <c r="G37" s="4">
        <v>0</v>
      </c>
      <c r="H37" s="15" t="s">
        <v>825</v>
      </c>
      <c r="I37" s="15" t="s">
        <v>825</v>
      </c>
      <c r="J37" s="15" t="s">
        <v>825</v>
      </c>
      <c r="K37" s="15" t="s">
        <v>825</v>
      </c>
      <c r="L37" s="15" t="s">
        <v>825</v>
      </c>
      <c r="M37" s="8">
        <f t="shared" si="0"/>
        <v>0</v>
      </c>
      <c r="N37" t="str" cm="1">
        <f t="array" ref="N37">INDEX(Wastewater!$C$4:$C$62,MATCH(C37,Wastewater!$A$4:$A$62,0),)</f>
        <v>UV disinfection (or similar) (wastewater)</v>
      </c>
    </row>
    <row r="38" spans="1:14">
      <c r="A38" t="s">
        <v>268</v>
      </c>
      <c r="B38" t="s">
        <v>1337</v>
      </c>
      <c r="C38" t="s">
        <v>1220</v>
      </c>
      <c r="D38" t="s">
        <v>300</v>
      </c>
      <c r="E38" t="s">
        <v>933</v>
      </c>
      <c r="F38" s="4">
        <v>0</v>
      </c>
      <c r="G38" s="4">
        <v>0</v>
      </c>
      <c r="H38" s="15" t="s">
        <v>825</v>
      </c>
      <c r="I38" s="15" t="s">
        <v>825</v>
      </c>
      <c r="J38" s="15" t="s">
        <v>825</v>
      </c>
      <c r="K38" s="15" t="s">
        <v>825</v>
      </c>
      <c r="L38" s="15" t="s">
        <v>825</v>
      </c>
      <c r="M38" s="8">
        <f t="shared" si="0"/>
        <v>0</v>
      </c>
      <c r="N38" t="str" cm="1">
        <f t="array" ref="N38">INDEX(Wastewater!$C$4:$C$62,MATCH(C38,Wastewater!$A$4:$A$62,0),)</f>
        <v>N/A</v>
      </c>
    </row>
    <row r="39" spans="1:14">
      <c r="A39" t="s">
        <v>268</v>
      </c>
      <c r="B39" t="s">
        <v>1338</v>
      </c>
      <c r="C39" t="s">
        <v>1222</v>
      </c>
      <c r="D39" t="s">
        <v>300</v>
      </c>
      <c r="E39" t="s">
        <v>933</v>
      </c>
      <c r="F39" s="4">
        <v>0</v>
      </c>
      <c r="G39" s="4">
        <v>0</v>
      </c>
      <c r="H39" s="15" t="s">
        <v>825</v>
      </c>
      <c r="I39" s="15" t="s">
        <v>825</v>
      </c>
      <c r="J39" s="15" t="s">
        <v>825</v>
      </c>
      <c r="K39" s="15" t="s">
        <v>825</v>
      </c>
      <c r="L39" s="15" t="s">
        <v>825</v>
      </c>
      <c r="M39" s="8">
        <f t="shared" si="0"/>
        <v>0</v>
      </c>
      <c r="N39" t="str" cm="1">
        <f t="array" ref="N39">INDEX(Wastewater!$C$4:$C$62,MATCH(C39,Wastewater!$A$4:$A$62,0),)</f>
        <v>N/A</v>
      </c>
    </row>
    <row r="40" spans="1:14">
      <c r="A40" t="s">
        <v>268</v>
      </c>
      <c r="B40" t="s">
        <v>1339</v>
      </c>
      <c r="C40" t="s">
        <v>1224</v>
      </c>
      <c r="D40" t="s">
        <v>300</v>
      </c>
      <c r="E40" t="s">
        <v>933</v>
      </c>
      <c r="F40" s="4">
        <v>0</v>
      </c>
      <c r="G40" s="4">
        <v>0</v>
      </c>
      <c r="H40" s="15" t="s">
        <v>825</v>
      </c>
      <c r="I40" s="15" t="s">
        <v>825</v>
      </c>
      <c r="J40" s="15" t="s">
        <v>825</v>
      </c>
      <c r="K40" s="15" t="s">
        <v>825</v>
      </c>
      <c r="L40" s="15" t="s">
        <v>825</v>
      </c>
      <c r="M40" s="8">
        <f t="shared" si="0"/>
        <v>0</v>
      </c>
      <c r="N40" t="str" cm="1">
        <f t="array" ref="N40">INDEX(Wastewater!$C$4:$C$62,MATCH(C40,Wastewater!$A$4:$A$62,0),)</f>
        <v>N/A</v>
      </c>
    </row>
    <row r="41" spans="1:14">
      <c r="A41" t="s">
        <v>268</v>
      </c>
      <c r="B41" t="s">
        <v>1340</v>
      </c>
      <c r="C41" t="s">
        <v>1226</v>
      </c>
      <c r="D41" t="s">
        <v>300</v>
      </c>
      <c r="E41" t="s">
        <v>933</v>
      </c>
      <c r="F41" s="4">
        <v>0</v>
      </c>
      <c r="G41" s="4">
        <v>0</v>
      </c>
      <c r="H41" s="15" t="s">
        <v>825</v>
      </c>
      <c r="I41" s="15" t="s">
        <v>825</v>
      </c>
      <c r="J41" s="15" t="s">
        <v>825</v>
      </c>
      <c r="K41" s="15" t="s">
        <v>825</v>
      </c>
      <c r="L41" s="15" t="s">
        <v>825</v>
      </c>
      <c r="M41" s="8">
        <f t="shared" si="0"/>
        <v>0</v>
      </c>
      <c r="N41" t="str" cm="1">
        <f t="array" ref="N41">INDEX(Wastewater!$C$4:$C$62,MATCH(C41,Wastewater!$A$4:$A$62,0),)</f>
        <v>Conservation drivers (wastewater)</v>
      </c>
    </row>
    <row r="42" spans="1:14">
      <c r="A42" t="s">
        <v>268</v>
      </c>
      <c r="B42" t="s">
        <v>1341</v>
      </c>
      <c r="C42" t="s">
        <v>1228</v>
      </c>
      <c r="D42" t="s">
        <v>300</v>
      </c>
      <c r="E42" t="s">
        <v>933</v>
      </c>
      <c r="F42" s="4">
        <v>0</v>
      </c>
      <c r="G42" s="4">
        <v>0</v>
      </c>
      <c r="H42" s="15" t="s">
        <v>825</v>
      </c>
      <c r="I42" s="15" t="s">
        <v>825</v>
      </c>
      <c r="J42" s="15" t="s">
        <v>825</v>
      </c>
      <c r="K42" s="15" t="s">
        <v>825</v>
      </c>
      <c r="L42" s="15" t="s">
        <v>825</v>
      </c>
      <c r="M42" s="8">
        <f t="shared" si="0"/>
        <v>0</v>
      </c>
      <c r="N42" t="str" cm="1">
        <f t="array" ref="N42">INDEX(Wastewater!$C$4:$C$62,MATCH(C42,Wastewater!$A$4:$A$62,0),)</f>
        <v>Ignore as captured under 'Investigations total'</v>
      </c>
    </row>
    <row r="43" spans="1:14">
      <c r="A43" t="s">
        <v>268</v>
      </c>
      <c r="B43" t="s">
        <v>1342</v>
      </c>
      <c r="C43" t="s">
        <v>1230</v>
      </c>
      <c r="D43" t="s">
        <v>300</v>
      </c>
      <c r="E43" t="s">
        <v>933</v>
      </c>
      <c r="F43" s="4">
        <v>0</v>
      </c>
      <c r="G43" s="4">
        <v>3.5650000000000004</v>
      </c>
      <c r="H43" s="15" t="s">
        <v>825</v>
      </c>
      <c r="I43" s="15" t="s">
        <v>825</v>
      </c>
      <c r="J43" s="15" t="s">
        <v>825</v>
      </c>
      <c r="K43" s="15" t="s">
        <v>825</v>
      </c>
      <c r="L43" s="15" t="s">
        <v>825</v>
      </c>
      <c r="M43" s="8">
        <f t="shared" si="0"/>
        <v>3.5650000000000004</v>
      </c>
      <c r="N43" t="str" cm="1">
        <f t="array" ref="N43">INDEX(Wastewater!$C$4:$C$62,MATCH(C43,Wastewater!$A$4:$A$62,0),)</f>
        <v>Ignore as captured under 'Investigations total'</v>
      </c>
    </row>
    <row r="44" spans="1:14">
      <c r="A44" t="s">
        <v>268</v>
      </c>
      <c r="B44" t="s">
        <v>1343</v>
      </c>
      <c r="C44" t="s">
        <v>1232</v>
      </c>
      <c r="D44" t="s">
        <v>300</v>
      </c>
      <c r="E44" t="s">
        <v>933</v>
      </c>
      <c r="F44" s="4">
        <v>0</v>
      </c>
      <c r="G44" s="4">
        <v>0</v>
      </c>
      <c r="H44" s="15" t="s">
        <v>825</v>
      </c>
      <c r="I44" s="15" t="s">
        <v>825</v>
      </c>
      <c r="J44" s="15" t="s">
        <v>825</v>
      </c>
      <c r="K44" s="15" t="s">
        <v>825</v>
      </c>
      <c r="L44" s="15" t="s">
        <v>825</v>
      </c>
      <c r="M44" s="8">
        <f t="shared" si="0"/>
        <v>0</v>
      </c>
      <c r="N44" t="str" cm="1">
        <f t="array" ref="N44">INDEX(Wastewater!$C$4:$C$62,MATCH(C44,Wastewater!$A$4:$A$62,0),)</f>
        <v>Ignore as captured under 'Investigations total'</v>
      </c>
    </row>
    <row r="45" spans="1:14">
      <c r="A45" t="s">
        <v>268</v>
      </c>
      <c r="B45" t="s">
        <v>1344</v>
      </c>
      <c r="C45" t="s">
        <v>1234</v>
      </c>
      <c r="D45" t="s">
        <v>300</v>
      </c>
      <c r="E45" t="s">
        <v>933</v>
      </c>
      <c r="F45" s="4">
        <v>0</v>
      </c>
      <c r="G45" s="4">
        <v>3.5650000000000004</v>
      </c>
      <c r="H45" s="15" t="s">
        <v>825</v>
      </c>
      <c r="I45" s="15" t="s">
        <v>825</v>
      </c>
      <c r="J45" s="15" t="s">
        <v>825</v>
      </c>
      <c r="K45" s="15" t="s">
        <v>825</v>
      </c>
      <c r="L45" s="15" t="s">
        <v>825</v>
      </c>
      <c r="M45" s="8">
        <f t="shared" si="0"/>
        <v>3.5650000000000004</v>
      </c>
      <c r="N45" t="str" cm="1">
        <f t="array" ref="N45">INDEX(Wastewater!$C$4:$C$62,MATCH(C45,Wastewater!$A$4:$A$62,0),)</f>
        <v>Investigations (wastewater)</v>
      </c>
    </row>
    <row r="46" spans="1:14">
      <c r="A46" t="s">
        <v>268</v>
      </c>
      <c r="B46" t="s">
        <v>1345</v>
      </c>
      <c r="C46" t="s">
        <v>1236</v>
      </c>
      <c r="D46" t="s">
        <v>300</v>
      </c>
      <c r="E46" t="s">
        <v>933</v>
      </c>
      <c r="F46" s="4">
        <v>0</v>
      </c>
      <c r="G46" s="4">
        <v>0</v>
      </c>
      <c r="H46" s="15" t="s">
        <v>825</v>
      </c>
      <c r="I46" s="15" t="s">
        <v>825</v>
      </c>
      <c r="J46" s="15" t="s">
        <v>825</v>
      </c>
      <c r="K46" s="15" t="s">
        <v>825</v>
      </c>
      <c r="L46" s="15" t="s">
        <v>825</v>
      </c>
      <c r="M46" s="8">
        <f t="shared" si="0"/>
        <v>0</v>
      </c>
      <c r="N46" cm="1">
        <f t="array" ref="N46">INDEX(Wastewater!$C$4:$C$62,MATCH(C46,Wastewater!$A$4:$A$62,0),)</f>
        <v>0</v>
      </c>
    </row>
    <row r="47" spans="1:14">
      <c r="A47" t="s">
        <v>268</v>
      </c>
      <c r="B47" t="s">
        <v>1346</v>
      </c>
      <c r="C47" t="s">
        <v>1238</v>
      </c>
      <c r="D47" t="s">
        <v>300</v>
      </c>
      <c r="E47" t="s">
        <v>933</v>
      </c>
      <c r="F47" s="4">
        <v>0</v>
      </c>
      <c r="G47" s="4">
        <v>0</v>
      </c>
      <c r="H47" s="15" t="s">
        <v>825</v>
      </c>
      <c r="I47" s="15" t="s">
        <v>825</v>
      </c>
      <c r="J47" s="15" t="s">
        <v>825</v>
      </c>
      <c r="K47" s="15" t="s">
        <v>825</v>
      </c>
      <c r="L47" s="15" t="s">
        <v>825</v>
      </c>
      <c r="M47" s="8">
        <f t="shared" si="0"/>
        <v>0</v>
      </c>
      <c r="N47" t="str" cm="1">
        <f t="array" ref="N47">INDEX(Wastewater!$C$4:$C$62,MATCH(C47,Wastewater!$A$4:$A$62,0),)</f>
        <v>Conservation drivers (wastewater)</v>
      </c>
    </row>
    <row r="48" spans="1:14">
      <c r="A48" t="s">
        <v>268</v>
      </c>
      <c r="B48" t="s">
        <v>1347</v>
      </c>
      <c r="C48" t="s">
        <v>1240</v>
      </c>
      <c r="D48" t="s">
        <v>300</v>
      </c>
      <c r="E48" t="s">
        <v>933</v>
      </c>
      <c r="F48" s="4">
        <v>0</v>
      </c>
      <c r="G48" s="4">
        <v>0</v>
      </c>
      <c r="H48" s="15" t="s">
        <v>825</v>
      </c>
      <c r="I48" s="15" t="s">
        <v>825</v>
      </c>
      <c r="J48" s="15" t="s">
        <v>825</v>
      </c>
      <c r="K48" s="15" t="s">
        <v>825</v>
      </c>
      <c r="L48" s="15" t="s">
        <v>825</v>
      </c>
      <c r="M48" s="8">
        <f t="shared" si="0"/>
        <v>0</v>
      </c>
      <c r="N48" t="str" cm="1">
        <f t="array" ref="N48">INDEX(Wastewater!$C$4:$C$62,MATCH(C48,Wastewater!$A$4:$A$62,0),)</f>
        <v>Conservation drivers (wastewater)</v>
      </c>
    </row>
    <row r="49" spans="1:14">
      <c r="A49" t="s">
        <v>268</v>
      </c>
      <c r="B49" t="s">
        <v>1348</v>
      </c>
      <c r="C49" t="s">
        <v>1242</v>
      </c>
      <c r="D49" t="s">
        <v>300</v>
      </c>
      <c r="E49" t="s">
        <v>933</v>
      </c>
      <c r="F49" s="4">
        <v>0</v>
      </c>
      <c r="G49" s="4">
        <v>0</v>
      </c>
      <c r="H49" s="15" t="s">
        <v>825</v>
      </c>
      <c r="I49" s="15" t="s">
        <v>825</v>
      </c>
      <c r="J49" s="15" t="s">
        <v>825</v>
      </c>
      <c r="K49" s="15" t="s">
        <v>825</v>
      </c>
      <c r="L49" s="15" t="s">
        <v>825</v>
      </c>
      <c r="M49" s="8">
        <f t="shared" si="0"/>
        <v>0</v>
      </c>
      <c r="N49" t="str" cm="1">
        <f t="array" ref="N49">INDEX(Wastewater!$C$4:$C$62,MATCH(C49,Wastewater!$A$4:$A$62,0),)</f>
        <v>Conservation drivers (wastewater)</v>
      </c>
    </row>
    <row r="50" spans="1:14">
      <c r="A50" t="s">
        <v>268</v>
      </c>
      <c r="B50" t="s">
        <v>1349</v>
      </c>
      <c r="C50" t="s">
        <v>1244</v>
      </c>
      <c r="D50" t="s">
        <v>300</v>
      </c>
      <c r="E50" t="s">
        <v>933</v>
      </c>
      <c r="F50" s="4">
        <v>0</v>
      </c>
      <c r="G50" s="4">
        <v>0</v>
      </c>
      <c r="H50" s="15" t="s">
        <v>825</v>
      </c>
      <c r="I50" s="15" t="s">
        <v>825</v>
      </c>
      <c r="J50" s="15" t="s">
        <v>825</v>
      </c>
      <c r="K50" s="15" t="s">
        <v>825</v>
      </c>
      <c r="L50" s="15" t="s">
        <v>825</v>
      </c>
      <c r="M50" s="8">
        <f t="shared" si="0"/>
        <v>0</v>
      </c>
      <c r="N50" t="str" cm="1">
        <f t="array" ref="N50">INDEX(Wastewater!$C$4:$C$62,MATCH(C50,Wastewater!$A$4:$A$62,0),)</f>
        <v>N/A</v>
      </c>
    </row>
    <row r="51" spans="1:14">
      <c r="A51" t="s">
        <v>268</v>
      </c>
      <c r="B51" t="s">
        <v>1350</v>
      </c>
      <c r="C51" t="s">
        <v>1246</v>
      </c>
      <c r="D51" t="s">
        <v>300</v>
      </c>
      <c r="E51" t="s">
        <v>933</v>
      </c>
      <c r="F51" s="4">
        <v>1.0529999999999999</v>
      </c>
      <c r="G51" s="4">
        <v>26.41915667</v>
      </c>
      <c r="H51" s="15" t="s">
        <v>825</v>
      </c>
      <c r="I51" s="15" t="s">
        <v>825</v>
      </c>
      <c r="J51" s="15" t="s">
        <v>825</v>
      </c>
      <c r="K51" s="15" t="s">
        <v>825</v>
      </c>
      <c r="L51" s="15" t="s">
        <v>825</v>
      </c>
      <c r="M51" s="8">
        <f t="shared" si="0"/>
        <v>26.41915667</v>
      </c>
      <c r="N51" t="e" cm="1">
        <f t="array" ref="N51">INDEX(Wastewater!$C$4:$C$62,MATCH(C51,Wastewater!$A$4:$A$62,0),)</f>
        <v>#N/A</v>
      </c>
    </row>
    <row r="52" spans="1:14">
      <c r="A52" t="s">
        <v>268</v>
      </c>
      <c r="B52" t="s">
        <v>1351</v>
      </c>
      <c r="C52" t="s">
        <v>1248</v>
      </c>
      <c r="D52" t="s">
        <v>300</v>
      </c>
      <c r="E52" t="s">
        <v>933</v>
      </c>
      <c r="F52" s="4">
        <v>0</v>
      </c>
      <c r="G52" s="4">
        <v>0</v>
      </c>
      <c r="H52" s="15" t="s">
        <v>825</v>
      </c>
      <c r="I52" s="15" t="s">
        <v>825</v>
      </c>
      <c r="J52" s="15" t="s">
        <v>825</v>
      </c>
      <c r="K52" s="15" t="s">
        <v>825</v>
      </c>
      <c r="L52" s="15" t="s">
        <v>825</v>
      </c>
      <c r="M52" s="8">
        <f t="shared" si="0"/>
        <v>0</v>
      </c>
      <c r="N52" t="str" cm="1">
        <f t="array" ref="N52">INDEX(Wastewater!$C$4:$C$62,MATCH(C52,Wastewater!$A$4:$A$62,0),)</f>
        <v>Sludge enhancement (quality) (wastewater)</v>
      </c>
    </row>
    <row r="53" spans="1:14">
      <c r="A53" t="s">
        <v>268</v>
      </c>
      <c r="B53" t="s">
        <v>1352</v>
      </c>
      <c r="C53" t="s">
        <v>1250</v>
      </c>
      <c r="D53" t="s">
        <v>300</v>
      </c>
      <c r="E53" t="s">
        <v>933</v>
      </c>
      <c r="F53" s="4">
        <v>0</v>
      </c>
      <c r="G53" s="4">
        <v>0</v>
      </c>
      <c r="H53" s="15" t="s">
        <v>825</v>
      </c>
      <c r="I53" s="15" t="s">
        <v>825</v>
      </c>
      <c r="J53" s="15" t="s">
        <v>825</v>
      </c>
      <c r="K53" s="15" t="s">
        <v>825</v>
      </c>
      <c r="L53" s="15" t="s">
        <v>825</v>
      </c>
      <c r="M53" s="8">
        <f t="shared" si="0"/>
        <v>0</v>
      </c>
      <c r="N53" t="str" cm="1">
        <f t="array" ref="N53">INDEX(Wastewater!$C$4:$C$62,MATCH(C53,Wastewater!$A$4:$A$62,0),)</f>
        <v>Sludge enhancement (quality) (wastewater)</v>
      </c>
    </row>
    <row r="54" spans="1:14">
      <c r="A54" t="s">
        <v>268</v>
      </c>
      <c r="B54" t="s">
        <v>1353</v>
      </c>
      <c r="C54" t="s">
        <v>1252</v>
      </c>
      <c r="D54" t="s">
        <v>300</v>
      </c>
      <c r="E54" t="s">
        <v>933</v>
      </c>
      <c r="F54" s="4">
        <v>0</v>
      </c>
      <c r="G54" s="4">
        <v>0</v>
      </c>
      <c r="H54" s="15" t="s">
        <v>825</v>
      </c>
      <c r="I54" s="15" t="s">
        <v>825</v>
      </c>
      <c r="J54" s="15" t="s">
        <v>825</v>
      </c>
      <c r="K54" s="15" t="s">
        <v>825</v>
      </c>
      <c r="L54" s="15" t="s">
        <v>825</v>
      </c>
      <c r="M54" s="8">
        <f t="shared" si="0"/>
        <v>0</v>
      </c>
      <c r="N54" t="str" cm="1">
        <f t="array" ref="N54">INDEX(Wastewater!$C$4:$C$62,MATCH(C54,Wastewater!$A$4:$A$62,0),)</f>
        <v>Sludge enhancement (quality) (wastewater)</v>
      </c>
    </row>
    <row r="55" spans="1:14">
      <c r="A55" t="s">
        <v>268</v>
      </c>
      <c r="B55" t="s">
        <v>1354</v>
      </c>
      <c r="C55" t="s">
        <v>1254</v>
      </c>
      <c r="D55" t="s">
        <v>300</v>
      </c>
      <c r="E55" t="s">
        <v>933</v>
      </c>
      <c r="F55" s="4">
        <v>0</v>
      </c>
      <c r="G55" s="4">
        <v>0</v>
      </c>
      <c r="H55" s="15" t="s">
        <v>825</v>
      </c>
      <c r="I55" s="15" t="s">
        <v>825</v>
      </c>
      <c r="J55" s="15" t="s">
        <v>825</v>
      </c>
      <c r="K55" s="15" t="s">
        <v>825</v>
      </c>
      <c r="L55" s="15" t="s">
        <v>825</v>
      </c>
      <c r="M55" s="8">
        <f t="shared" si="0"/>
        <v>0</v>
      </c>
      <c r="N55" t="str" cm="1">
        <f t="array" ref="N55">INDEX(Wastewater!$C$4:$C$62,MATCH(C55,Wastewater!$A$4:$A$62,0),)</f>
        <v>Sludge enhancement (quality) (wastewater)</v>
      </c>
    </row>
    <row r="56" spans="1:14">
      <c r="A56" t="s">
        <v>268</v>
      </c>
      <c r="B56" t="s">
        <v>1355</v>
      </c>
      <c r="C56" t="s">
        <v>1256</v>
      </c>
      <c r="D56" t="s">
        <v>300</v>
      </c>
      <c r="E56" t="s">
        <v>933</v>
      </c>
      <c r="F56" s="4">
        <v>0</v>
      </c>
      <c r="G56" s="4">
        <v>0</v>
      </c>
      <c r="H56" s="15" t="s">
        <v>825</v>
      </c>
      <c r="I56" s="15" t="s">
        <v>825</v>
      </c>
      <c r="J56" s="15" t="s">
        <v>825</v>
      </c>
      <c r="K56" s="15" t="s">
        <v>825</v>
      </c>
      <c r="L56" s="15" t="s">
        <v>825</v>
      </c>
      <c r="M56" s="8">
        <f t="shared" si="0"/>
        <v>0</v>
      </c>
      <c r="N56" t="str" cm="1">
        <f t="array" ref="N56">INDEX(Wastewater!$C$4:$C$62,MATCH(C56,Wastewater!$A$4:$A$62,0),)</f>
        <v>Sludge enhancement (quality) (wastewater)</v>
      </c>
    </row>
    <row r="57" spans="1:14">
      <c r="A57" t="s">
        <v>268</v>
      </c>
      <c r="B57" t="s">
        <v>1356</v>
      </c>
      <c r="C57" t="s">
        <v>1258</v>
      </c>
      <c r="D57" t="s">
        <v>300</v>
      </c>
      <c r="E57" t="s">
        <v>933</v>
      </c>
      <c r="F57" s="4">
        <v>0</v>
      </c>
      <c r="G57" s="4">
        <v>0</v>
      </c>
      <c r="H57" s="15" t="s">
        <v>825</v>
      </c>
      <c r="I57" s="15" t="s">
        <v>825</v>
      </c>
      <c r="J57" s="15" t="s">
        <v>825</v>
      </c>
      <c r="K57" s="15" t="s">
        <v>825</v>
      </c>
      <c r="L57" s="15" t="s">
        <v>825</v>
      </c>
      <c r="M57" s="8">
        <f t="shared" si="0"/>
        <v>0</v>
      </c>
      <c r="N57" t="str" cm="1">
        <f t="array" ref="N57">INDEX(Wastewater!$C$4:$C$62,MATCH(C57,Wastewater!$A$4:$A$62,0),)</f>
        <v>Sludge enhancement (quality) (wastewater)</v>
      </c>
    </row>
    <row r="58" spans="1:14">
      <c r="A58" t="s">
        <v>268</v>
      </c>
      <c r="B58" t="s">
        <v>1357</v>
      </c>
      <c r="C58" t="s">
        <v>1260</v>
      </c>
      <c r="D58" t="s">
        <v>300</v>
      </c>
      <c r="E58" t="s">
        <v>933</v>
      </c>
      <c r="F58" s="4">
        <v>0</v>
      </c>
      <c r="G58" s="4">
        <v>0</v>
      </c>
      <c r="H58" s="15" t="s">
        <v>825</v>
      </c>
      <c r="I58" s="15" t="s">
        <v>825</v>
      </c>
      <c r="J58" s="15" t="s">
        <v>825</v>
      </c>
      <c r="K58" s="15" t="s">
        <v>825</v>
      </c>
      <c r="L58" s="15" t="s">
        <v>825</v>
      </c>
      <c r="M58" s="8">
        <f t="shared" si="0"/>
        <v>0</v>
      </c>
      <c r="N58" t="str" cm="1">
        <f t="array" ref="N58">INDEX(Wastewater!$C$4:$C$62,MATCH(C58,Wastewater!$A$4:$A$62,0),)</f>
        <v>Sludge enhancement (quality) (wastewater)</v>
      </c>
    </row>
    <row r="59" spans="1:14">
      <c r="A59" t="s">
        <v>268</v>
      </c>
      <c r="B59" t="s">
        <v>1358</v>
      </c>
      <c r="C59" t="s">
        <v>1262</v>
      </c>
      <c r="D59" t="s">
        <v>300</v>
      </c>
      <c r="E59" t="s">
        <v>933</v>
      </c>
      <c r="F59" s="4">
        <v>0</v>
      </c>
      <c r="G59" s="4">
        <v>0</v>
      </c>
      <c r="H59" s="15" t="s">
        <v>825</v>
      </c>
      <c r="I59" s="15" t="s">
        <v>825</v>
      </c>
      <c r="J59" s="15" t="s">
        <v>825</v>
      </c>
      <c r="K59" s="15" t="s">
        <v>825</v>
      </c>
      <c r="L59" s="15" t="s">
        <v>825</v>
      </c>
      <c r="M59" s="8">
        <f t="shared" si="0"/>
        <v>0</v>
      </c>
      <c r="N59" t="e" cm="1">
        <f t="array" ref="N59">INDEX(Wastewater!$C$4:$C$62,MATCH(C59,Wastewater!$A$4:$A$62,0),)</f>
        <v>#N/A</v>
      </c>
    </row>
    <row r="60" spans="1:14">
      <c r="A60" t="s">
        <v>268</v>
      </c>
      <c r="B60" t="s">
        <v>1359</v>
      </c>
      <c r="C60" t="s">
        <v>1264</v>
      </c>
      <c r="D60" t="s">
        <v>300</v>
      </c>
      <c r="E60" t="s">
        <v>933</v>
      </c>
      <c r="F60" s="4">
        <v>0</v>
      </c>
      <c r="G60" s="4">
        <v>0</v>
      </c>
      <c r="H60" s="15" t="s">
        <v>825</v>
      </c>
      <c r="I60" s="15" t="s">
        <v>825</v>
      </c>
      <c r="J60" s="15" t="s">
        <v>825</v>
      </c>
      <c r="K60" s="15" t="s">
        <v>825</v>
      </c>
      <c r="L60" s="15" t="s">
        <v>825</v>
      </c>
      <c r="M60" s="8">
        <f t="shared" si="0"/>
        <v>0</v>
      </c>
      <c r="N60" t="str" cm="1">
        <f t="array" ref="N60">INDEX(Wastewater!$C$4:$C$62,MATCH(C60,Wastewater!$A$4:$A$62,0),)</f>
        <v>Growth at sewage treatment works (excluding sludge treatment) (wastewater)</v>
      </c>
    </row>
    <row r="61" spans="1:14">
      <c r="A61" t="s">
        <v>268</v>
      </c>
      <c r="B61" t="s">
        <v>1360</v>
      </c>
      <c r="C61" t="s">
        <v>1266</v>
      </c>
      <c r="D61" t="s">
        <v>300</v>
      </c>
      <c r="E61" t="s">
        <v>933</v>
      </c>
      <c r="F61" s="4">
        <v>0</v>
      </c>
      <c r="G61" s="4">
        <v>0</v>
      </c>
      <c r="H61" s="15" t="s">
        <v>825</v>
      </c>
      <c r="I61" s="15" t="s">
        <v>825</v>
      </c>
      <c r="J61" s="15" t="s">
        <v>825</v>
      </c>
      <c r="K61" s="15" t="s">
        <v>825</v>
      </c>
      <c r="L61" s="15" t="s">
        <v>825</v>
      </c>
      <c r="M61" s="8">
        <f t="shared" si="0"/>
        <v>0</v>
      </c>
      <c r="N61" t="str" cm="1">
        <f t="array" ref="N61">INDEX(Wastewater!$C$4:$C$62,MATCH(C61,Wastewater!$A$4:$A$62,0),)</f>
        <v>Reduce flooding risk for properties (wastewater)</v>
      </c>
    </row>
    <row r="62" spans="1:14">
      <c r="A62" t="s">
        <v>268</v>
      </c>
      <c r="B62" t="s">
        <v>1361</v>
      </c>
      <c r="C62" t="s">
        <v>1268</v>
      </c>
      <c r="D62" t="s">
        <v>300</v>
      </c>
      <c r="E62" t="s">
        <v>933</v>
      </c>
      <c r="F62" s="4">
        <v>0</v>
      </c>
      <c r="G62" s="4">
        <v>0</v>
      </c>
      <c r="H62" s="15" t="s">
        <v>825</v>
      </c>
      <c r="I62" s="15" t="s">
        <v>825</v>
      </c>
      <c r="J62" s="15" t="s">
        <v>825</v>
      </c>
      <c r="K62" s="15" t="s">
        <v>825</v>
      </c>
      <c r="L62" s="15" t="s">
        <v>825</v>
      </c>
      <c r="M62" s="8">
        <f t="shared" si="0"/>
        <v>0</v>
      </c>
      <c r="N62" t="str" cm="1">
        <f t="array" ref="N62">INDEX(Wastewater!$C$4:$C$62,MATCH(C62,Wastewater!$A$4:$A$62,0),)</f>
        <v>First time sewerage (wastewater)</v>
      </c>
    </row>
    <row r="63" spans="1:14">
      <c r="A63" t="s">
        <v>268</v>
      </c>
      <c r="B63" t="s">
        <v>1362</v>
      </c>
      <c r="C63" t="s">
        <v>1270</v>
      </c>
      <c r="D63" t="s">
        <v>300</v>
      </c>
      <c r="E63" t="s">
        <v>933</v>
      </c>
      <c r="F63" s="4">
        <v>0</v>
      </c>
      <c r="G63" s="4">
        <v>0</v>
      </c>
      <c r="H63" s="15" t="s">
        <v>825</v>
      </c>
      <c r="I63" s="15" t="s">
        <v>825</v>
      </c>
      <c r="J63" s="15" t="s">
        <v>825</v>
      </c>
      <c r="K63" s="15" t="s">
        <v>825</v>
      </c>
      <c r="L63" s="15" t="s">
        <v>825</v>
      </c>
      <c r="M63" s="8">
        <f t="shared" si="0"/>
        <v>0</v>
      </c>
      <c r="N63" t="str" cm="1">
        <f t="array" ref="N63">INDEX(Wastewater!$C$4:$C$62,MATCH(C63,Wastewater!$A$4:$A$62,0),)</f>
        <v>Sludge enhancement (growth) (wastewater)</v>
      </c>
    </row>
    <row r="64" spans="1:14">
      <c r="A64" t="s">
        <v>268</v>
      </c>
      <c r="B64" t="s">
        <v>1363</v>
      </c>
      <c r="C64" t="s">
        <v>1272</v>
      </c>
      <c r="D64" t="s">
        <v>300</v>
      </c>
      <c r="E64" t="s">
        <v>933</v>
      </c>
      <c r="F64" s="4">
        <v>0</v>
      </c>
      <c r="G64" s="4">
        <v>0</v>
      </c>
      <c r="H64" s="15" t="s">
        <v>825</v>
      </c>
      <c r="I64" s="15" t="s">
        <v>825</v>
      </c>
      <c r="J64" s="15" t="s">
        <v>825</v>
      </c>
      <c r="K64" s="15" t="s">
        <v>825</v>
      </c>
      <c r="L64" s="15" t="s">
        <v>825</v>
      </c>
      <c r="M64" s="8">
        <f t="shared" si="0"/>
        <v>0</v>
      </c>
      <c r="N64" t="str" cm="1">
        <f t="array" ref="N64">INDEX(Wastewater!$C$4:$C$62,MATCH(C64,Wastewater!$A$4:$A$62,0),)</f>
        <v>Odour (wastewater)</v>
      </c>
    </row>
    <row r="65" spans="1:14">
      <c r="A65" t="s">
        <v>268</v>
      </c>
      <c r="B65" t="s">
        <v>1364</v>
      </c>
      <c r="C65" t="s">
        <v>1274</v>
      </c>
      <c r="D65" t="s">
        <v>300</v>
      </c>
      <c r="E65" t="s">
        <v>933</v>
      </c>
      <c r="F65" s="4">
        <v>0</v>
      </c>
      <c r="G65" s="4">
        <v>0</v>
      </c>
      <c r="H65" s="15" t="s">
        <v>825</v>
      </c>
      <c r="I65" s="15" t="s">
        <v>825</v>
      </c>
      <c r="J65" s="15" t="s">
        <v>825</v>
      </c>
      <c r="K65" s="15" t="s">
        <v>825</v>
      </c>
      <c r="L65" s="15" t="s">
        <v>825</v>
      </c>
      <c r="M65" s="8">
        <f t="shared" si="0"/>
        <v>0</v>
      </c>
      <c r="N65" t="str" cm="1">
        <f t="array" ref="N65">INDEX(Wastewater!$C$4:$C$62,MATCH(C65,Wastewater!$A$4:$A$62,0),)</f>
        <v>Enhancing resilience to low probability high consequence events (wastewater)</v>
      </c>
    </row>
    <row r="66" spans="1:14">
      <c r="A66" t="s">
        <v>268</v>
      </c>
      <c r="B66" t="s">
        <v>1365</v>
      </c>
      <c r="C66" t="s">
        <v>1276</v>
      </c>
      <c r="D66" t="s">
        <v>300</v>
      </c>
      <c r="E66" t="s">
        <v>933</v>
      </c>
      <c r="F66" s="4">
        <v>0</v>
      </c>
      <c r="G66" s="4">
        <v>0</v>
      </c>
      <c r="H66" s="15" t="s">
        <v>825</v>
      </c>
      <c r="I66" s="15" t="s">
        <v>825</v>
      </c>
      <c r="J66" s="15" t="s">
        <v>825</v>
      </c>
      <c r="K66" s="15" t="s">
        <v>825</v>
      </c>
      <c r="L66" s="15" t="s">
        <v>825</v>
      </c>
      <c r="M66" s="8">
        <f t="shared" si="0"/>
        <v>0</v>
      </c>
      <c r="N66" t="str" cm="1">
        <f t="array" ref="N66">INDEX(Wastewater!$C$4:$C$62,MATCH(C66,Wastewater!$A$4:$A$62,0),)</f>
        <v>Security - SEMD (wastewater)</v>
      </c>
    </row>
    <row r="67" spans="1:14">
      <c r="A67" t="s">
        <v>268</v>
      </c>
      <c r="B67" t="s">
        <v>1366</v>
      </c>
      <c r="C67" t="s">
        <v>1278</v>
      </c>
      <c r="D67" t="s">
        <v>300</v>
      </c>
      <c r="E67" t="s">
        <v>933</v>
      </c>
      <c r="F67" s="4">
        <v>0</v>
      </c>
      <c r="G67" s="4">
        <v>0</v>
      </c>
      <c r="H67" s="15" t="s">
        <v>825</v>
      </c>
      <c r="I67" s="15" t="s">
        <v>825</v>
      </c>
      <c r="J67" s="15" t="s">
        <v>825</v>
      </c>
      <c r="K67" s="15" t="s">
        <v>825</v>
      </c>
      <c r="L67" s="15" t="s">
        <v>825</v>
      </c>
      <c r="M67" s="8">
        <f t="shared" si="0"/>
        <v>0</v>
      </c>
      <c r="N67" t="str" cm="1">
        <f t="array" ref="N67">INDEX(Wastewater!$C$4:$C$62,MATCH(C67,Wastewater!$A$4:$A$62,0),)</f>
        <v>Security - Non-SEMD (wastewater)</v>
      </c>
    </row>
    <row r="68" spans="1:14">
      <c r="A68" t="s">
        <v>268</v>
      </c>
      <c r="B68" t="s">
        <v>1367</v>
      </c>
      <c r="C68" t="s">
        <v>1280</v>
      </c>
      <c r="D68" t="s">
        <v>300</v>
      </c>
      <c r="E68" t="s">
        <v>933</v>
      </c>
      <c r="F68" s="4">
        <v>0</v>
      </c>
      <c r="G68" s="4">
        <v>0</v>
      </c>
      <c r="H68" s="15" t="s">
        <v>825</v>
      </c>
      <c r="I68" s="15" t="s">
        <v>825</v>
      </c>
      <c r="J68" s="15" t="s">
        <v>825</v>
      </c>
      <c r="K68" s="15" t="s">
        <v>825</v>
      </c>
      <c r="L68" s="15" t="s">
        <v>825</v>
      </c>
      <c r="M68" s="8">
        <f t="shared" si="0"/>
        <v>0</v>
      </c>
      <c r="N68" t="str" cm="1">
        <f t="array" ref="N68">INDEX(Wastewater!$C$4:$C$62,MATCH(C68,Wastewater!$A$4:$A$62,0),)</f>
        <v>N/A</v>
      </c>
    </row>
    <row r="69" spans="1:14">
      <c r="A69" t="s">
        <v>268</v>
      </c>
      <c r="B69" t="s">
        <v>1368</v>
      </c>
      <c r="C69" t="s">
        <v>1282</v>
      </c>
      <c r="D69" t="s">
        <v>300</v>
      </c>
      <c r="E69" t="s">
        <v>933</v>
      </c>
      <c r="F69" s="4">
        <v>0</v>
      </c>
      <c r="G69" s="4">
        <v>0</v>
      </c>
      <c r="H69" s="15" t="s">
        <v>825</v>
      </c>
      <c r="I69" s="15" t="s">
        <v>825</v>
      </c>
      <c r="J69" s="15" t="s">
        <v>825</v>
      </c>
      <c r="K69" s="15" t="s">
        <v>825</v>
      </c>
      <c r="L69" s="15" t="s">
        <v>825</v>
      </c>
      <c r="M69" s="8">
        <f t="shared" si="0"/>
        <v>0</v>
      </c>
      <c r="N69" t="e" cm="1">
        <f t="array" ref="N69">INDEX(Wastewater!$C$4:$C$62,MATCH(C69,Wastewater!$A$4:$A$62,0),)</f>
        <v>#N/A</v>
      </c>
    </row>
    <row r="70" spans="1:14">
      <c r="A70" t="s">
        <v>268</v>
      </c>
      <c r="B70" t="s">
        <v>1369</v>
      </c>
      <c r="C70" t="s">
        <v>1284</v>
      </c>
      <c r="D70" t="s">
        <v>300</v>
      </c>
      <c r="E70" t="s">
        <v>933</v>
      </c>
      <c r="F70" s="4">
        <v>0</v>
      </c>
      <c r="G70" s="4">
        <v>0</v>
      </c>
      <c r="H70" s="4" t="s">
        <v>825</v>
      </c>
      <c r="I70" s="4" t="s">
        <v>825</v>
      </c>
      <c r="J70" s="4" t="s">
        <v>825</v>
      </c>
      <c r="K70" s="4" t="s">
        <v>825</v>
      </c>
      <c r="L70" s="4" t="s">
        <v>825</v>
      </c>
      <c r="M70" s="8">
        <f t="shared" si="0"/>
        <v>0</v>
      </c>
      <c r="N70" t="e" cm="1">
        <f t="array" ref="N70">INDEX(Wastewater!$C$4:$C$62,MATCH(C70,Wastewater!$A$4:$A$62,0),)</f>
        <v>#N/A</v>
      </c>
    </row>
    <row r="71" spans="1:14">
      <c r="A71" t="s">
        <v>268</v>
      </c>
      <c r="B71" t="s">
        <v>1370</v>
      </c>
      <c r="C71" t="s">
        <v>1286</v>
      </c>
      <c r="D71" t="s">
        <v>300</v>
      </c>
      <c r="E71" t="s">
        <v>933</v>
      </c>
      <c r="F71" s="4">
        <v>0</v>
      </c>
      <c r="G71" s="4">
        <v>0</v>
      </c>
      <c r="H71" s="4" t="s">
        <v>825</v>
      </c>
      <c r="I71" s="4" t="s">
        <v>825</v>
      </c>
      <c r="J71" s="4" t="s">
        <v>825</v>
      </c>
      <c r="K71" s="4" t="s">
        <v>825</v>
      </c>
      <c r="L71" s="4" t="s">
        <v>825</v>
      </c>
      <c r="M71" s="8">
        <f t="shared" si="0"/>
        <v>0</v>
      </c>
      <c r="N71" t="e" cm="1">
        <f t="array" ref="N71">INDEX(Wastewater!$C$4:$C$62,MATCH(C71,Wastewater!$A$4:$A$62,0),)</f>
        <v>#N/A</v>
      </c>
    </row>
    <row r="72" spans="1:14">
      <c r="A72" t="s">
        <v>268</v>
      </c>
      <c r="B72" t="s">
        <v>1371</v>
      </c>
      <c r="C72" t="s">
        <v>1288</v>
      </c>
      <c r="D72" t="s">
        <v>300</v>
      </c>
      <c r="E72" t="s">
        <v>933</v>
      </c>
      <c r="F72" s="4">
        <v>0</v>
      </c>
      <c r="G72" s="4">
        <v>0</v>
      </c>
      <c r="H72" s="4" t="s">
        <v>825</v>
      </c>
      <c r="I72" s="4" t="s">
        <v>825</v>
      </c>
      <c r="J72" s="4" t="s">
        <v>825</v>
      </c>
      <c r="K72" s="4" t="s">
        <v>825</v>
      </c>
      <c r="L72" s="4" t="s">
        <v>825</v>
      </c>
      <c r="M72" s="8">
        <f t="shared" si="0"/>
        <v>0</v>
      </c>
      <c r="N72" t="e" cm="1">
        <f t="array" ref="N72">INDEX(Wastewater!$C$4:$C$62,MATCH(C72,Wastewater!$A$4:$A$62,0),)</f>
        <v>#N/A</v>
      </c>
    </row>
    <row r="73" spans="1:14">
      <c r="A73" t="s">
        <v>268</v>
      </c>
      <c r="B73" t="s">
        <v>1372</v>
      </c>
      <c r="C73" t="s">
        <v>1290</v>
      </c>
      <c r="D73" t="s">
        <v>300</v>
      </c>
      <c r="E73" t="s">
        <v>933</v>
      </c>
      <c r="F73" s="4">
        <v>0</v>
      </c>
      <c r="G73" s="4">
        <v>0</v>
      </c>
      <c r="H73" s="4" t="s">
        <v>825</v>
      </c>
      <c r="I73" s="4" t="s">
        <v>825</v>
      </c>
      <c r="J73" s="4" t="s">
        <v>825</v>
      </c>
      <c r="K73" s="4" t="s">
        <v>825</v>
      </c>
      <c r="L73" s="4" t="s">
        <v>825</v>
      </c>
      <c r="M73" s="8">
        <f t="shared" ref="M73:M136" si="1">SUM(G73)</f>
        <v>0</v>
      </c>
      <c r="N73" t="e" cm="1">
        <f t="array" ref="N73">INDEX(Wastewater!$C$4:$C$62,MATCH(C73,Wastewater!$A$4:$A$62,0),)</f>
        <v>#N/A</v>
      </c>
    </row>
    <row r="74" spans="1:14">
      <c r="A74" t="s">
        <v>268</v>
      </c>
      <c r="B74" t="s">
        <v>1373</v>
      </c>
      <c r="C74" t="s">
        <v>1292</v>
      </c>
      <c r="D74" t="s">
        <v>300</v>
      </c>
      <c r="E74" t="s">
        <v>933</v>
      </c>
      <c r="F74" s="4">
        <v>0</v>
      </c>
      <c r="G74" s="4">
        <v>0</v>
      </c>
      <c r="H74" s="4" t="s">
        <v>825</v>
      </c>
      <c r="I74" s="4" t="s">
        <v>825</v>
      </c>
      <c r="J74" s="4" t="s">
        <v>825</v>
      </c>
      <c r="K74" s="4" t="s">
        <v>825</v>
      </c>
      <c r="L74" s="4" t="s">
        <v>825</v>
      </c>
      <c r="M74" s="8">
        <f t="shared" si="1"/>
        <v>0</v>
      </c>
      <c r="N74" t="e" cm="1">
        <f t="array" ref="N74">INDEX(Wastewater!$C$4:$C$62,MATCH(C74,Wastewater!$A$4:$A$62,0),)</f>
        <v>#N/A</v>
      </c>
    </row>
    <row r="75" spans="1:14">
      <c r="A75" t="s">
        <v>268</v>
      </c>
      <c r="B75" t="s">
        <v>1374</v>
      </c>
      <c r="C75" t="s">
        <v>1294</v>
      </c>
      <c r="D75" t="s">
        <v>300</v>
      </c>
      <c r="E75" t="s">
        <v>933</v>
      </c>
      <c r="F75" s="4">
        <v>0</v>
      </c>
      <c r="G75" s="4">
        <v>0</v>
      </c>
      <c r="H75" s="4" t="s">
        <v>825</v>
      </c>
      <c r="I75" s="4" t="s">
        <v>825</v>
      </c>
      <c r="J75" s="4" t="s">
        <v>825</v>
      </c>
      <c r="K75" s="4" t="s">
        <v>825</v>
      </c>
      <c r="L75" s="4" t="s">
        <v>825</v>
      </c>
      <c r="M75" s="8">
        <f t="shared" si="1"/>
        <v>0</v>
      </c>
      <c r="N75" t="e" cm="1">
        <f t="array" ref="N75">INDEX(Wastewater!$C$4:$C$62,MATCH(C75,Wastewater!$A$4:$A$62,0),)</f>
        <v>#N/A</v>
      </c>
    </row>
    <row r="76" spans="1:14">
      <c r="A76" t="s">
        <v>268</v>
      </c>
      <c r="B76" t="s">
        <v>1375</v>
      </c>
      <c r="C76" t="s">
        <v>1296</v>
      </c>
      <c r="D76" t="s">
        <v>300</v>
      </c>
      <c r="E76" t="s">
        <v>933</v>
      </c>
      <c r="F76" s="4">
        <v>0</v>
      </c>
      <c r="G76" s="4">
        <v>0</v>
      </c>
      <c r="H76" s="4" t="s">
        <v>825</v>
      </c>
      <c r="I76" s="4" t="s">
        <v>825</v>
      </c>
      <c r="J76" s="4" t="s">
        <v>825</v>
      </c>
      <c r="K76" s="4" t="s">
        <v>825</v>
      </c>
      <c r="L76" s="4" t="s">
        <v>825</v>
      </c>
      <c r="M76" s="8">
        <f t="shared" si="1"/>
        <v>0</v>
      </c>
      <c r="N76" t="e" cm="1">
        <f t="array" ref="N76">INDEX(Wastewater!$C$4:$C$62,MATCH(C76,Wastewater!$A$4:$A$62,0),)</f>
        <v>#N/A</v>
      </c>
    </row>
    <row r="77" spans="1:14">
      <c r="A77" t="s">
        <v>268</v>
      </c>
      <c r="B77" t="s">
        <v>1376</v>
      </c>
      <c r="C77" t="s">
        <v>1298</v>
      </c>
      <c r="D77" t="s">
        <v>300</v>
      </c>
      <c r="E77" t="s">
        <v>933</v>
      </c>
      <c r="F77" s="4">
        <v>0</v>
      </c>
      <c r="G77" s="4">
        <v>0</v>
      </c>
      <c r="H77" s="4" t="s">
        <v>825</v>
      </c>
      <c r="I77" s="4" t="s">
        <v>825</v>
      </c>
      <c r="J77" s="4" t="s">
        <v>825</v>
      </c>
      <c r="K77" s="4" t="s">
        <v>825</v>
      </c>
      <c r="L77" s="4" t="s">
        <v>825</v>
      </c>
      <c r="M77" s="8">
        <f t="shared" si="1"/>
        <v>0</v>
      </c>
      <c r="N77" t="e" cm="1">
        <f t="array" ref="N77">INDEX(Wastewater!$C$4:$C$62,MATCH(C77,Wastewater!$A$4:$A$62,0),)</f>
        <v>#N/A</v>
      </c>
    </row>
    <row r="78" spans="1:14">
      <c r="A78" t="s">
        <v>268</v>
      </c>
      <c r="B78" t="s">
        <v>1377</v>
      </c>
      <c r="C78" t="s">
        <v>1300</v>
      </c>
      <c r="D78" t="s">
        <v>300</v>
      </c>
      <c r="E78" t="s">
        <v>933</v>
      </c>
      <c r="F78" s="4">
        <v>0</v>
      </c>
      <c r="G78" s="4">
        <v>0</v>
      </c>
      <c r="H78" s="4" t="s">
        <v>825</v>
      </c>
      <c r="I78" s="4" t="s">
        <v>825</v>
      </c>
      <c r="J78" s="4" t="s">
        <v>825</v>
      </c>
      <c r="K78" s="4" t="s">
        <v>825</v>
      </c>
      <c r="L78" s="4" t="s">
        <v>825</v>
      </c>
      <c r="M78" s="8">
        <f t="shared" si="1"/>
        <v>0</v>
      </c>
      <c r="N78" t="e" cm="1">
        <f t="array" ref="N78">INDEX(Wastewater!$C$4:$C$62,MATCH(C78,Wastewater!$A$4:$A$62,0),)</f>
        <v>#N/A</v>
      </c>
    </row>
    <row r="79" spans="1:14">
      <c r="A79" t="s">
        <v>268</v>
      </c>
      <c r="B79" t="s">
        <v>1378</v>
      </c>
      <c r="C79" t="s">
        <v>1302</v>
      </c>
      <c r="D79" t="s">
        <v>300</v>
      </c>
      <c r="E79" t="s">
        <v>933</v>
      </c>
      <c r="F79" s="4">
        <v>0</v>
      </c>
      <c r="G79" s="4">
        <v>0</v>
      </c>
      <c r="H79" s="4" t="s">
        <v>825</v>
      </c>
      <c r="I79" s="4" t="s">
        <v>825</v>
      </c>
      <c r="J79" s="4" t="s">
        <v>825</v>
      </c>
      <c r="K79" s="4" t="s">
        <v>825</v>
      </c>
      <c r="L79" s="4" t="s">
        <v>825</v>
      </c>
      <c r="M79" s="8">
        <f t="shared" si="1"/>
        <v>0</v>
      </c>
      <c r="N79" t="e" cm="1">
        <f t="array" ref="N79">INDEX(Wastewater!$C$4:$C$62,MATCH(C79,Wastewater!$A$4:$A$62,0),)</f>
        <v>#N/A</v>
      </c>
    </row>
    <row r="80" spans="1:14">
      <c r="A80" t="s">
        <v>268</v>
      </c>
      <c r="B80" t="s">
        <v>1379</v>
      </c>
      <c r="C80" t="s">
        <v>1380</v>
      </c>
      <c r="D80" t="s">
        <v>300</v>
      </c>
      <c r="E80" t="s">
        <v>933</v>
      </c>
      <c r="F80" s="4">
        <v>1.0529999999999999</v>
      </c>
      <c r="G80" s="4">
        <v>26.41915667</v>
      </c>
      <c r="H80" s="4" t="s">
        <v>825</v>
      </c>
      <c r="I80" s="4" t="s">
        <v>825</v>
      </c>
      <c r="J80" s="4" t="s">
        <v>825</v>
      </c>
      <c r="K80" s="4" t="s">
        <v>825</v>
      </c>
      <c r="L80" s="4" t="s">
        <v>825</v>
      </c>
      <c r="M80" s="8">
        <f t="shared" si="1"/>
        <v>26.41915667</v>
      </c>
      <c r="N80" t="e" cm="1">
        <f t="array" ref="N80">INDEX(Wastewater!$C$4:$C$62,MATCH(C80,Wastewater!$A$4:$A$62,0),)</f>
        <v>#N/A</v>
      </c>
    </row>
    <row r="81" spans="1:14">
      <c r="A81" t="s">
        <v>268</v>
      </c>
      <c r="B81" t="s">
        <v>1381</v>
      </c>
      <c r="C81" t="s">
        <v>1160</v>
      </c>
      <c r="D81" t="s">
        <v>300</v>
      </c>
      <c r="E81" t="s">
        <v>933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8">
        <f t="shared" si="1"/>
        <v>0</v>
      </c>
      <c r="N81" t="str" cm="1">
        <f t="array" ref="N81">INDEX(Wastewater!$C$4:$C$62,MATCH(C81,Wastewater!$A$4:$A$62,0),)</f>
        <v>Event Duration Monitoring at intermittent discharges (wastewater)</v>
      </c>
    </row>
    <row r="82" spans="1:14">
      <c r="A82" t="s">
        <v>268</v>
      </c>
      <c r="B82" t="s">
        <v>1382</v>
      </c>
      <c r="C82" t="s">
        <v>1162</v>
      </c>
      <c r="D82" t="s">
        <v>300</v>
      </c>
      <c r="E82" t="s">
        <v>933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8">
        <f t="shared" si="1"/>
        <v>0</v>
      </c>
      <c r="N82" t="str" cm="1">
        <f t="array" ref="N82">INDEX(Wastewater!$C$4:$C$62,MATCH(C82,Wastewater!$A$4:$A$62,0),)</f>
        <v>Flow monitoring at sewage treatment works (wastewater)</v>
      </c>
    </row>
    <row r="83" spans="1:14">
      <c r="A83" t="s">
        <v>268</v>
      </c>
      <c r="B83" t="s">
        <v>1383</v>
      </c>
      <c r="C83" t="s">
        <v>1164</v>
      </c>
      <c r="D83" t="s">
        <v>300</v>
      </c>
      <c r="E83" t="s">
        <v>933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8">
        <f t="shared" si="1"/>
        <v>0</v>
      </c>
      <c r="N83" t="str" cm="1">
        <f t="array" ref="N83">INDEX(Wastewater!$C$4:$C$62,MATCH(C83,Wastewater!$A$4:$A$62,0),)</f>
        <v>N/A</v>
      </c>
    </row>
    <row r="84" spans="1:14">
      <c r="A84" t="s">
        <v>268</v>
      </c>
      <c r="B84" t="s">
        <v>1384</v>
      </c>
      <c r="C84" t="s">
        <v>1166</v>
      </c>
      <c r="D84" t="s">
        <v>300</v>
      </c>
      <c r="E84" t="s">
        <v>933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8">
        <f t="shared" si="1"/>
        <v>0</v>
      </c>
      <c r="N84" t="str" cm="1">
        <f t="array" ref="N84">INDEX(Wastewater!$C$4:$C$62,MATCH(C84,Wastewater!$A$4:$A$62,0),)</f>
        <v>N/A</v>
      </c>
    </row>
    <row r="85" spans="1:14">
      <c r="A85" t="s">
        <v>268</v>
      </c>
      <c r="B85" t="s">
        <v>1385</v>
      </c>
      <c r="C85" t="s">
        <v>1168</v>
      </c>
      <c r="D85" t="s">
        <v>300</v>
      </c>
      <c r="E85" t="s">
        <v>933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8">
        <f t="shared" si="1"/>
        <v>0</v>
      </c>
      <c r="N85" t="str" cm="1">
        <f t="array" ref="N85">INDEX(Wastewater!$C$4:$C$62,MATCH(C85,Wastewater!$A$4:$A$62,0),)</f>
        <v>Schemes to increase flow to full treatment (wastewater)</v>
      </c>
    </row>
    <row r="86" spans="1:14">
      <c r="A86" t="s">
        <v>268</v>
      </c>
      <c r="B86" t="s">
        <v>1386</v>
      </c>
      <c r="C86" t="s">
        <v>1170</v>
      </c>
      <c r="D86" t="s">
        <v>300</v>
      </c>
      <c r="E86" t="s">
        <v>933</v>
      </c>
      <c r="F86" s="4">
        <v>2.5000000000000001E-2</v>
      </c>
      <c r="G86" s="4">
        <v>0.6018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8">
        <f t="shared" si="1"/>
        <v>0.6018</v>
      </c>
      <c r="N86" t="str" cm="1">
        <f t="array" ref="N86">INDEX(Wastewater!$C$4:$C$62,MATCH(C86,Wastewater!$A$4:$A$62,0),)</f>
        <v>Schemes to increase storm tank capacity (wastewater)</v>
      </c>
    </row>
    <row r="87" spans="1:14">
      <c r="A87" t="s">
        <v>268</v>
      </c>
      <c r="B87" t="s">
        <v>1387</v>
      </c>
      <c r="C87" t="s">
        <v>1172</v>
      </c>
      <c r="D87" t="s">
        <v>300</v>
      </c>
      <c r="E87" t="s">
        <v>933</v>
      </c>
      <c r="F87" s="4">
        <v>2.4E-2</v>
      </c>
      <c r="G87" s="4">
        <v>2.73</v>
      </c>
      <c r="H87" s="4">
        <v>0</v>
      </c>
      <c r="I87" s="4">
        <v>0</v>
      </c>
      <c r="J87" s="4">
        <v>0</v>
      </c>
      <c r="K87" s="4">
        <v>0</v>
      </c>
      <c r="L87" s="4">
        <v>4.5999999999999999E-3</v>
      </c>
      <c r="M87" s="8">
        <f t="shared" si="1"/>
        <v>2.73</v>
      </c>
      <c r="N87" t="str" cm="1">
        <f t="array" ref="N87">INDEX(Wastewater!$C$4:$C$62,MATCH(C87,Wastewater!$A$4:$A$62,0),)</f>
        <v>Schemes to increase storm tank capacity (wastewater)</v>
      </c>
    </row>
    <row r="88" spans="1:14">
      <c r="A88" t="s">
        <v>268</v>
      </c>
      <c r="B88" t="s">
        <v>1388</v>
      </c>
      <c r="C88" t="s">
        <v>1174</v>
      </c>
      <c r="D88" t="s">
        <v>300</v>
      </c>
      <c r="E88" t="s">
        <v>933</v>
      </c>
      <c r="F88" s="4">
        <v>5.0999999999999997E-2</v>
      </c>
      <c r="G88" s="4">
        <v>2.6032999999999999</v>
      </c>
      <c r="H88" s="4">
        <v>0</v>
      </c>
      <c r="I88" s="4">
        <v>3.7999999999999999E-2</v>
      </c>
      <c r="J88" s="4">
        <v>9.8999999999999991E-2</v>
      </c>
      <c r="K88" s="4">
        <v>0.123</v>
      </c>
      <c r="L88" s="4">
        <v>0.123</v>
      </c>
      <c r="M88" s="8">
        <f t="shared" si="1"/>
        <v>2.6032999999999999</v>
      </c>
      <c r="N88" t="str" cm="1">
        <f t="array" ref="N88">INDEX(Wastewater!$C$4:$C$62,MATCH(C88,Wastewater!$A$4:$A$62,0),)</f>
        <v>Storage schemes to reduce spill frequency at CSOs, storm tanks, etc (wastewater)</v>
      </c>
    </row>
    <row r="89" spans="1:14">
      <c r="A89" t="s">
        <v>268</v>
      </c>
      <c r="B89" t="s">
        <v>1389</v>
      </c>
      <c r="C89" t="s">
        <v>1176</v>
      </c>
      <c r="D89" t="s">
        <v>300</v>
      </c>
      <c r="E89" t="s">
        <v>933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8">
        <f t="shared" si="1"/>
        <v>0</v>
      </c>
      <c r="N89" t="str" cm="1">
        <f t="array" ref="N89">INDEX(Wastewater!$C$4:$C$62,MATCH(C89,Wastewater!$A$4:$A$62,0),)</f>
        <v>Storage schemes to reduce spill frequency at CSOs, storm tanks, etc (wastewater)</v>
      </c>
    </row>
    <row r="90" spans="1:14">
      <c r="A90" t="s">
        <v>268</v>
      </c>
      <c r="B90" t="s">
        <v>1390</v>
      </c>
      <c r="C90" t="s">
        <v>1178</v>
      </c>
      <c r="D90" t="s">
        <v>300</v>
      </c>
      <c r="E90" t="s">
        <v>933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8">
        <f t="shared" si="1"/>
        <v>0</v>
      </c>
      <c r="N90" t="str" cm="1">
        <f t="array" ref="N90">INDEX(Wastewater!$C$4:$C$62,MATCH(C90,Wastewater!$A$4:$A$62,0),)</f>
        <v>Storage schemes to reduce spill frequency at CSOs, storm tanks, etc (wastewater)</v>
      </c>
    </row>
    <row r="91" spans="1:14">
      <c r="A91" t="s">
        <v>268</v>
      </c>
      <c r="B91" t="s">
        <v>1391</v>
      </c>
      <c r="C91" t="s">
        <v>1180</v>
      </c>
      <c r="D91" t="s">
        <v>300</v>
      </c>
      <c r="E91" t="s">
        <v>933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8">
        <f t="shared" si="1"/>
        <v>0</v>
      </c>
      <c r="N91" t="str" cm="1">
        <f t="array" ref="N91">INDEX(Wastewater!$C$4:$C$62,MATCH(C91,Wastewater!$A$4:$A$62,0),)</f>
        <v>Storage schemes to reduce spill frequency at CSOs, storm tanks, etc (wastewater)</v>
      </c>
    </row>
    <row r="92" spans="1:14">
      <c r="A92" t="s">
        <v>268</v>
      </c>
      <c r="B92" t="s">
        <v>1392</v>
      </c>
      <c r="C92" t="s">
        <v>1182</v>
      </c>
      <c r="D92" t="s">
        <v>300</v>
      </c>
      <c r="E92" t="s">
        <v>933</v>
      </c>
      <c r="F92" s="4">
        <v>2.5100000000000001E-2</v>
      </c>
      <c r="G92" s="4">
        <v>8.0999999999999996E-3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8">
        <f t="shared" si="1"/>
        <v>8.0999999999999996E-3</v>
      </c>
      <c r="N92" t="str" cm="1">
        <f t="array" ref="N92">INDEX(Wastewater!$C$4:$C$62,MATCH(C92,Wastewater!$A$4:$A$62,0),)</f>
        <v>Storage schemes to reduce spill frequency at CSOs, storm tanks, etc (wastewater)</v>
      </c>
    </row>
    <row r="93" spans="1:14">
      <c r="A93" t="s">
        <v>268</v>
      </c>
      <c r="B93" t="s">
        <v>1393</v>
      </c>
      <c r="C93" t="s">
        <v>1184</v>
      </c>
      <c r="D93" t="s">
        <v>300</v>
      </c>
      <c r="E93" t="s">
        <v>933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8">
        <f t="shared" si="1"/>
        <v>0</v>
      </c>
      <c r="N93" t="str" cm="1">
        <f t="array" ref="N93">INDEX(Wastewater!$C$4:$C$62,MATCH(C93,Wastewater!$A$4:$A$62,0),)</f>
        <v>Storage schemes to reduce spill frequency at CSOs, storm tanks, etc (wastewater)</v>
      </c>
    </row>
    <row r="94" spans="1:14">
      <c r="A94" t="s">
        <v>268</v>
      </c>
      <c r="B94" t="s">
        <v>1394</v>
      </c>
      <c r="C94" t="s">
        <v>1186</v>
      </c>
      <c r="D94" t="s">
        <v>300</v>
      </c>
      <c r="E94" t="s">
        <v>933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8">
        <f t="shared" si="1"/>
        <v>0</v>
      </c>
      <c r="N94" t="str" cm="1">
        <f t="array" ref="N94">INDEX(Wastewater!$C$4:$C$62,MATCH(C94,Wastewater!$A$4:$A$62,0),)</f>
        <v>Storage schemes to reduce spill frequency at CSOs, storm tanks, etc (wastewater)</v>
      </c>
    </row>
    <row r="95" spans="1:14">
      <c r="A95" t="s">
        <v>268</v>
      </c>
      <c r="B95" t="s">
        <v>1395</v>
      </c>
      <c r="C95" t="s">
        <v>1188</v>
      </c>
      <c r="D95" t="s">
        <v>300</v>
      </c>
      <c r="E95" t="s">
        <v>933</v>
      </c>
      <c r="F95" s="4">
        <v>7.22E-2</v>
      </c>
      <c r="G95" s="4">
        <v>1.5246999999999999</v>
      </c>
      <c r="H95" s="4">
        <v>0</v>
      </c>
      <c r="I95" s="4">
        <v>4.7E-2</v>
      </c>
      <c r="J95" s="4">
        <v>0.29099999999999998</v>
      </c>
      <c r="K95" s="4">
        <v>0.54199999999999993</v>
      </c>
      <c r="L95" s="4">
        <v>0.59799999999999998</v>
      </c>
      <c r="M95" s="8">
        <f t="shared" si="1"/>
        <v>1.5246999999999999</v>
      </c>
      <c r="N95" t="str" cm="1">
        <f t="array" ref="N95">INDEX(Wastewater!$C$4:$C$62,MATCH(C95,Wastewater!$A$4:$A$62,0),)</f>
        <v>Storage schemes to reduce spill frequency at CSOs, storm tanks, etc (wastewater)</v>
      </c>
    </row>
    <row r="96" spans="1:14">
      <c r="A96" t="s">
        <v>268</v>
      </c>
      <c r="B96" t="s">
        <v>1396</v>
      </c>
      <c r="C96" t="s">
        <v>1190</v>
      </c>
      <c r="D96" t="s">
        <v>300</v>
      </c>
      <c r="E96" t="s">
        <v>933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8">
        <f t="shared" si="1"/>
        <v>0</v>
      </c>
      <c r="N96" t="str" cm="1">
        <f t="array" ref="N96">INDEX(Wastewater!$C$4:$C$62,MATCH(C96,Wastewater!$A$4:$A$62,0),)</f>
        <v>Storage schemes to reduce spill frequency at CSOs, storm tanks, etc (wastewater)</v>
      </c>
    </row>
    <row r="97" spans="1:14">
      <c r="A97" t="s">
        <v>268</v>
      </c>
      <c r="B97" t="s">
        <v>1397</v>
      </c>
      <c r="C97" t="s">
        <v>1192</v>
      </c>
      <c r="D97" t="s">
        <v>300</v>
      </c>
      <c r="E97" t="s">
        <v>933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8">
        <f t="shared" si="1"/>
        <v>0</v>
      </c>
      <c r="N97" t="str" cm="1">
        <f t="array" ref="N97">INDEX(Wastewater!$C$4:$C$62,MATCH(C97,Wastewater!$A$4:$A$62,0),)</f>
        <v>Chemical removals schemes (wastewater)</v>
      </c>
    </row>
    <row r="98" spans="1:14">
      <c r="A98" t="s">
        <v>268</v>
      </c>
      <c r="B98" t="s">
        <v>1398</v>
      </c>
      <c r="C98" t="s">
        <v>1194</v>
      </c>
      <c r="D98" t="s">
        <v>300</v>
      </c>
      <c r="E98" t="s">
        <v>933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8">
        <f t="shared" si="1"/>
        <v>0</v>
      </c>
      <c r="N98" t="str" cm="1">
        <f t="array" ref="N98">INDEX(Wastewater!$C$4:$C$62,MATCH(C98,Wastewater!$A$4:$A$62,0),)</f>
        <v>Chemicals monitoring/ investigations/ options appraisals (wastewater)</v>
      </c>
    </row>
    <row r="99" spans="1:14">
      <c r="A99" t="s">
        <v>268</v>
      </c>
      <c r="B99" t="s">
        <v>1399</v>
      </c>
      <c r="C99" t="s">
        <v>1196</v>
      </c>
      <c r="D99" t="s">
        <v>300</v>
      </c>
      <c r="E99" t="s">
        <v>933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8">
        <f t="shared" si="1"/>
        <v>0</v>
      </c>
      <c r="N99" t="str" cm="1">
        <f t="array" ref="N99">INDEX(Wastewater!$C$4:$C$62,MATCH(C99,Wastewater!$A$4:$A$62,0),)</f>
        <v>Nitrogen removal (wastewater)</v>
      </c>
    </row>
    <row r="100" spans="1:14">
      <c r="A100" t="s">
        <v>268</v>
      </c>
      <c r="B100" t="s">
        <v>1400</v>
      </c>
      <c r="C100" t="s">
        <v>1198</v>
      </c>
      <c r="D100" t="s">
        <v>300</v>
      </c>
      <c r="E100" t="s">
        <v>933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8">
        <f t="shared" si="1"/>
        <v>0</v>
      </c>
      <c r="N100" t="str" cm="1">
        <f t="array" ref="N100">INDEX(Wastewater!$C$4:$C$62,MATCH(C100,Wastewater!$A$4:$A$62,0),)</f>
        <v>Nitrogen removal (wastewater)</v>
      </c>
    </row>
    <row r="101" spans="1:14">
      <c r="A101" t="s">
        <v>268</v>
      </c>
      <c r="B101" t="s">
        <v>1401</v>
      </c>
      <c r="C101" t="s">
        <v>1200</v>
      </c>
      <c r="D101" t="s">
        <v>300</v>
      </c>
      <c r="E101" t="s">
        <v>933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8">
        <f t="shared" si="1"/>
        <v>0</v>
      </c>
      <c r="N101" t="str" cm="1">
        <f t="array" ref="N101">INDEX(Wastewater!$C$4:$C$62,MATCH(C101,Wastewater!$A$4:$A$62,0),)</f>
        <v>Nitrogen removal (wastewater)</v>
      </c>
    </row>
    <row r="102" spans="1:14">
      <c r="A102" t="s">
        <v>268</v>
      </c>
      <c r="B102" t="s">
        <v>1402</v>
      </c>
      <c r="C102" t="s">
        <v>1202</v>
      </c>
      <c r="D102" t="s">
        <v>300</v>
      </c>
      <c r="E102" t="s">
        <v>933</v>
      </c>
      <c r="F102" s="4">
        <v>1.0530999999999999</v>
      </c>
      <c r="G102" s="4">
        <v>13.24</v>
      </c>
      <c r="H102" s="4">
        <v>0.16300000000000001</v>
      </c>
      <c r="I102" s="4">
        <v>1.1531</v>
      </c>
      <c r="J102" s="4">
        <v>2.4417</v>
      </c>
      <c r="K102" s="4">
        <v>2.9030999999999998</v>
      </c>
      <c r="L102" s="4">
        <v>2.9030999999999998</v>
      </c>
      <c r="M102" s="8">
        <f t="shared" si="1"/>
        <v>13.24</v>
      </c>
      <c r="N102" t="str" cm="1">
        <f t="array" ref="N102">INDEX(Wastewater!$C$4:$C$62,MATCH(C102,Wastewater!$A$4:$A$62,0),)</f>
        <v>Phosphorus removal (wastewater)</v>
      </c>
    </row>
    <row r="103" spans="1:14">
      <c r="A103" t="s">
        <v>268</v>
      </c>
      <c r="B103" t="s">
        <v>1403</v>
      </c>
      <c r="C103" t="s">
        <v>1204</v>
      </c>
      <c r="D103" t="s">
        <v>300</v>
      </c>
      <c r="E103" t="s">
        <v>933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8">
        <f t="shared" si="1"/>
        <v>0</v>
      </c>
      <c r="N103" t="str" cm="1">
        <f t="array" ref="N103">INDEX(Wastewater!$C$4:$C$62,MATCH(C103,Wastewater!$A$4:$A$62,0),)</f>
        <v>Phosphorus removal (wastewater)</v>
      </c>
    </row>
    <row r="104" spans="1:14">
      <c r="A104" t="s">
        <v>268</v>
      </c>
      <c r="B104" t="s">
        <v>1404</v>
      </c>
      <c r="C104" t="s">
        <v>1206</v>
      </c>
      <c r="D104" t="s">
        <v>300</v>
      </c>
      <c r="E104" t="s">
        <v>933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8">
        <f t="shared" si="1"/>
        <v>0</v>
      </c>
      <c r="N104" t="str" cm="1">
        <f t="array" ref="N104">INDEX(Wastewater!$C$4:$C$62,MATCH(C104,Wastewater!$A$4:$A$62,0),)</f>
        <v>Phosphorus removal (wastewater)</v>
      </c>
    </row>
    <row r="105" spans="1:14">
      <c r="A105" t="s">
        <v>268</v>
      </c>
      <c r="B105" t="s">
        <v>1405</v>
      </c>
      <c r="C105" t="s">
        <v>1208</v>
      </c>
      <c r="D105" t="s">
        <v>300</v>
      </c>
      <c r="E105" t="s">
        <v>933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8">
        <f t="shared" si="1"/>
        <v>0</v>
      </c>
      <c r="N105" t="str" cm="1">
        <f t="array" ref="N105">INDEX(Wastewater!$C$4:$C$62,MATCH(C105,Wastewater!$A$4:$A$62,0),)</f>
        <v>Reduction of sanitary parameters (wastewater)</v>
      </c>
    </row>
    <row r="106" spans="1:14">
      <c r="A106" t="s">
        <v>268</v>
      </c>
      <c r="B106" t="s">
        <v>1406</v>
      </c>
      <c r="C106" t="s">
        <v>1210</v>
      </c>
      <c r="D106" t="s">
        <v>300</v>
      </c>
      <c r="E106" t="s">
        <v>933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8">
        <f t="shared" si="1"/>
        <v>0</v>
      </c>
      <c r="N106" t="str" cm="1">
        <f t="array" ref="N106">INDEX(Wastewater!$C$4:$C$62,MATCH(C106,Wastewater!$A$4:$A$62,0),)</f>
        <v>Chemical removals schemes (wastewater)</v>
      </c>
    </row>
    <row r="107" spans="1:14">
      <c r="A107" t="s">
        <v>268</v>
      </c>
      <c r="B107" t="s">
        <v>1407</v>
      </c>
      <c r="C107" t="s">
        <v>1212</v>
      </c>
      <c r="D107" t="s">
        <v>300</v>
      </c>
      <c r="E107" t="s">
        <v>933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8">
        <f t="shared" si="1"/>
        <v>0</v>
      </c>
      <c r="N107" t="str" cm="1">
        <f t="array" ref="N107">INDEX(Wastewater!$C$4:$C$62,MATCH(C107,Wastewater!$A$4:$A$62,0),)</f>
        <v>Phosphorus removal (wastewater)</v>
      </c>
    </row>
    <row r="108" spans="1:14">
      <c r="A108" t="s">
        <v>268</v>
      </c>
      <c r="B108" t="s">
        <v>1408</v>
      </c>
      <c r="C108" t="s">
        <v>1214</v>
      </c>
      <c r="D108" t="s">
        <v>300</v>
      </c>
      <c r="E108" t="s">
        <v>933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8">
        <f t="shared" si="1"/>
        <v>0</v>
      </c>
      <c r="N108" t="str" cm="1">
        <f t="array" ref="N108">INDEX(Wastewater!$C$4:$C$62,MATCH(C108,Wastewater!$A$4:$A$62,0),)</f>
        <v>Phosphorus removal (wastewater)</v>
      </c>
    </row>
    <row r="109" spans="1:14">
      <c r="A109" t="s">
        <v>268</v>
      </c>
      <c r="B109" t="s">
        <v>1409</v>
      </c>
      <c r="C109" t="s">
        <v>1216</v>
      </c>
      <c r="D109" t="s">
        <v>300</v>
      </c>
      <c r="E109" t="s">
        <v>933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8">
        <f t="shared" si="1"/>
        <v>0</v>
      </c>
      <c r="N109" t="str" cm="1">
        <f t="array" ref="N109">INDEX(Wastewater!$C$4:$C$62,MATCH(C109,Wastewater!$A$4:$A$62,0),)</f>
        <v>Conservation drivers (wastewater)</v>
      </c>
    </row>
    <row r="110" spans="1:14">
      <c r="A110" t="s">
        <v>268</v>
      </c>
      <c r="B110" t="s">
        <v>1410</v>
      </c>
      <c r="C110" t="s">
        <v>1218</v>
      </c>
      <c r="D110" t="s">
        <v>300</v>
      </c>
      <c r="E110" t="s">
        <v>933</v>
      </c>
      <c r="F110" s="4">
        <v>9.5500000000000002E-2</v>
      </c>
      <c r="G110" s="4">
        <v>9.2700000000000005E-2</v>
      </c>
      <c r="H110" s="4">
        <v>0</v>
      </c>
      <c r="I110" s="4">
        <v>0.43769999999999998</v>
      </c>
      <c r="J110" s="4">
        <v>1.3738999999999999</v>
      </c>
      <c r="K110" s="4">
        <v>1.9422999999999999</v>
      </c>
      <c r="L110" s="4">
        <v>2.0122</v>
      </c>
      <c r="M110" s="8">
        <f t="shared" si="1"/>
        <v>9.2700000000000005E-2</v>
      </c>
      <c r="N110" t="str" cm="1">
        <f t="array" ref="N110">INDEX(Wastewater!$C$4:$C$62,MATCH(C110,Wastewater!$A$4:$A$62,0),)</f>
        <v>UV disinfection (or similar) (wastewater)</v>
      </c>
    </row>
    <row r="111" spans="1:14">
      <c r="A111" t="s">
        <v>268</v>
      </c>
      <c r="B111" t="s">
        <v>1411</v>
      </c>
      <c r="C111" t="s">
        <v>1220</v>
      </c>
      <c r="D111" t="s">
        <v>300</v>
      </c>
      <c r="E111" t="s">
        <v>933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8">
        <f t="shared" si="1"/>
        <v>0</v>
      </c>
      <c r="N111" t="str" cm="1">
        <f t="array" ref="N111">INDEX(Wastewater!$C$4:$C$62,MATCH(C111,Wastewater!$A$4:$A$62,0),)</f>
        <v>N/A</v>
      </c>
    </row>
    <row r="112" spans="1:14">
      <c r="A112" t="s">
        <v>268</v>
      </c>
      <c r="B112" t="s">
        <v>1412</v>
      </c>
      <c r="C112" t="s">
        <v>1222</v>
      </c>
      <c r="D112" t="s">
        <v>300</v>
      </c>
      <c r="E112" t="s">
        <v>933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8">
        <f t="shared" si="1"/>
        <v>0</v>
      </c>
      <c r="N112" t="str" cm="1">
        <f t="array" ref="N112">INDEX(Wastewater!$C$4:$C$62,MATCH(C112,Wastewater!$A$4:$A$62,0),)</f>
        <v>N/A</v>
      </c>
    </row>
    <row r="113" spans="1:14">
      <c r="A113" t="s">
        <v>268</v>
      </c>
      <c r="B113" t="s">
        <v>1413</v>
      </c>
      <c r="C113" t="s">
        <v>1224</v>
      </c>
      <c r="D113" t="s">
        <v>300</v>
      </c>
      <c r="E113" t="s">
        <v>933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8">
        <f t="shared" si="1"/>
        <v>0</v>
      </c>
      <c r="N113" t="str" cm="1">
        <f t="array" ref="N113">INDEX(Wastewater!$C$4:$C$62,MATCH(C113,Wastewater!$A$4:$A$62,0),)</f>
        <v>N/A</v>
      </c>
    </row>
    <row r="114" spans="1:14">
      <c r="A114" t="s">
        <v>268</v>
      </c>
      <c r="B114" t="s">
        <v>1414</v>
      </c>
      <c r="C114" t="s">
        <v>1226</v>
      </c>
      <c r="D114" t="s">
        <v>300</v>
      </c>
      <c r="E114" t="s">
        <v>933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8">
        <f t="shared" si="1"/>
        <v>0</v>
      </c>
      <c r="N114" t="str" cm="1">
        <f t="array" ref="N114">INDEX(Wastewater!$C$4:$C$62,MATCH(C114,Wastewater!$A$4:$A$62,0),)</f>
        <v>Conservation drivers (wastewater)</v>
      </c>
    </row>
    <row r="115" spans="1:14">
      <c r="A115" t="s">
        <v>268</v>
      </c>
      <c r="B115" t="s">
        <v>1415</v>
      </c>
      <c r="C115" t="s">
        <v>1228</v>
      </c>
      <c r="D115" t="s">
        <v>300</v>
      </c>
      <c r="E115" t="s">
        <v>933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8">
        <f t="shared" si="1"/>
        <v>0</v>
      </c>
      <c r="N115" t="str" cm="1">
        <f t="array" ref="N115">INDEX(Wastewater!$C$4:$C$62,MATCH(C115,Wastewater!$A$4:$A$62,0),)</f>
        <v>Ignore as captured under 'Investigations total'</v>
      </c>
    </row>
    <row r="116" spans="1:14">
      <c r="A116" t="s">
        <v>268</v>
      </c>
      <c r="B116" t="s">
        <v>1416</v>
      </c>
      <c r="C116" t="s">
        <v>1230</v>
      </c>
      <c r="D116" t="s">
        <v>300</v>
      </c>
      <c r="E116" t="s">
        <v>933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8">
        <f t="shared" si="1"/>
        <v>0</v>
      </c>
      <c r="N116" t="str" cm="1">
        <f t="array" ref="N116">INDEX(Wastewater!$C$4:$C$62,MATCH(C116,Wastewater!$A$4:$A$62,0),)</f>
        <v>Ignore as captured under 'Investigations total'</v>
      </c>
    </row>
    <row r="117" spans="1:14">
      <c r="A117" t="s">
        <v>268</v>
      </c>
      <c r="B117" t="s">
        <v>1417</v>
      </c>
      <c r="C117" t="s">
        <v>1232</v>
      </c>
      <c r="D117" t="s">
        <v>300</v>
      </c>
      <c r="E117" t="s">
        <v>933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8">
        <f t="shared" si="1"/>
        <v>0</v>
      </c>
      <c r="N117" t="str" cm="1">
        <f t="array" ref="N117">INDEX(Wastewater!$C$4:$C$62,MATCH(C117,Wastewater!$A$4:$A$62,0),)</f>
        <v>Ignore as captured under 'Investigations total'</v>
      </c>
    </row>
    <row r="118" spans="1:14">
      <c r="A118" t="s">
        <v>268</v>
      </c>
      <c r="B118" t="s">
        <v>1418</v>
      </c>
      <c r="C118" t="s">
        <v>1234</v>
      </c>
      <c r="D118" t="s">
        <v>300</v>
      </c>
      <c r="E118" t="s">
        <v>933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8">
        <f t="shared" si="1"/>
        <v>0</v>
      </c>
      <c r="N118" t="str" cm="1">
        <f t="array" ref="N118">INDEX(Wastewater!$C$4:$C$62,MATCH(C118,Wastewater!$A$4:$A$62,0),)</f>
        <v>Investigations (wastewater)</v>
      </c>
    </row>
    <row r="119" spans="1:14">
      <c r="A119" t="s">
        <v>268</v>
      </c>
      <c r="B119" t="s">
        <v>1419</v>
      </c>
      <c r="C119" t="s">
        <v>1236</v>
      </c>
      <c r="D119" t="s">
        <v>300</v>
      </c>
      <c r="E119" t="s">
        <v>933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8">
        <f t="shared" si="1"/>
        <v>0</v>
      </c>
      <c r="N119" cm="1">
        <f t="array" ref="N119">INDEX(Wastewater!$C$4:$C$62,MATCH(C119,Wastewater!$A$4:$A$62,0),)</f>
        <v>0</v>
      </c>
    </row>
    <row r="120" spans="1:14">
      <c r="A120" t="s">
        <v>268</v>
      </c>
      <c r="B120" t="s">
        <v>1420</v>
      </c>
      <c r="C120" t="s">
        <v>1238</v>
      </c>
      <c r="D120" t="s">
        <v>300</v>
      </c>
      <c r="E120" t="s">
        <v>933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8">
        <f t="shared" si="1"/>
        <v>0</v>
      </c>
      <c r="N120" t="str" cm="1">
        <f t="array" ref="N120">INDEX(Wastewater!$C$4:$C$62,MATCH(C120,Wastewater!$A$4:$A$62,0),)</f>
        <v>Conservation drivers (wastewater)</v>
      </c>
    </row>
    <row r="121" spans="1:14">
      <c r="A121" t="s">
        <v>268</v>
      </c>
      <c r="B121" t="s">
        <v>1421</v>
      </c>
      <c r="C121" t="s">
        <v>1240</v>
      </c>
      <c r="D121" t="s">
        <v>300</v>
      </c>
      <c r="E121" t="s">
        <v>933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8">
        <f t="shared" si="1"/>
        <v>0</v>
      </c>
      <c r="N121" t="str" cm="1">
        <f t="array" ref="N121">INDEX(Wastewater!$C$4:$C$62,MATCH(C121,Wastewater!$A$4:$A$62,0),)</f>
        <v>Conservation drivers (wastewater)</v>
      </c>
    </row>
    <row r="122" spans="1:14">
      <c r="A122" t="s">
        <v>268</v>
      </c>
      <c r="B122" t="s">
        <v>1422</v>
      </c>
      <c r="C122" t="s">
        <v>1242</v>
      </c>
      <c r="D122" t="s">
        <v>300</v>
      </c>
      <c r="E122" t="s">
        <v>933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8">
        <f t="shared" si="1"/>
        <v>0</v>
      </c>
      <c r="N122" t="str" cm="1">
        <f t="array" ref="N122">INDEX(Wastewater!$C$4:$C$62,MATCH(C122,Wastewater!$A$4:$A$62,0),)</f>
        <v>Conservation drivers (wastewater)</v>
      </c>
    </row>
    <row r="123" spans="1:14">
      <c r="A123" t="s">
        <v>268</v>
      </c>
      <c r="B123" t="s">
        <v>1423</v>
      </c>
      <c r="C123" t="s">
        <v>1244</v>
      </c>
      <c r="D123" t="s">
        <v>300</v>
      </c>
      <c r="E123" t="s">
        <v>933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8">
        <f t="shared" si="1"/>
        <v>0</v>
      </c>
      <c r="N123" t="str" cm="1">
        <f t="array" ref="N123">INDEX(Wastewater!$C$4:$C$62,MATCH(C123,Wastewater!$A$4:$A$62,0),)</f>
        <v>N/A</v>
      </c>
    </row>
    <row r="124" spans="1:14">
      <c r="A124" t="s">
        <v>268</v>
      </c>
      <c r="B124" t="s">
        <v>1424</v>
      </c>
      <c r="C124" t="s">
        <v>1246</v>
      </c>
      <c r="D124" t="s">
        <v>300</v>
      </c>
      <c r="E124" t="s">
        <v>933</v>
      </c>
      <c r="F124" s="4">
        <v>1.3459000000000001</v>
      </c>
      <c r="G124" s="4">
        <v>20.800599999999999</v>
      </c>
      <c r="H124" s="4">
        <v>0.16300000000000001</v>
      </c>
      <c r="I124" s="4">
        <v>1.6758</v>
      </c>
      <c r="J124" s="4">
        <v>4.2055999999999996</v>
      </c>
      <c r="K124" s="4">
        <v>5.5103999999999997</v>
      </c>
      <c r="L124" s="4">
        <v>5.6408999999999994</v>
      </c>
      <c r="M124" s="8">
        <f t="shared" si="1"/>
        <v>20.800599999999999</v>
      </c>
      <c r="N124" t="e" cm="1">
        <f t="array" ref="N124">INDEX(Wastewater!$C$4:$C$62,MATCH(C124,Wastewater!$A$4:$A$62,0),)</f>
        <v>#N/A</v>
      </c>
    </row>
    <row r="125" spans="1:14">
      <c r="A125" t="s">
        <v>268</v>
      </c>
      <c r="B125" t="s">
        <v>1425</v>
      </c>
      <c r="C125" t="s">
        <v>1248</v>
      </c>
      <c r="D125" t="s">
        <v>300</v>
      </c>
      <c r="E125" t="s">
        <v>933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8">
        <f t="shared" si="1"/>
        <v>0</v>
      </c>
      <c r="N125" t="str" cm="1">
        <f t="array" ref="N125">INDEX(Wastewater!$C$4:$C$62,MATCH(C125,Wastewater!$A$4:$A$62,0),)</f>
        <v>Sludge enhancement (quality) (wastewater)</v>
      </c>
    </row>
    <row r="126" spans="1:14">
      <c r="A126" t="s">
        <v>268</v>
      </c>
      <c r="B126" t="s">
        <v>1426</v>
      </c>
      <c r="C126" t="s">
        <v>1250</v>
      </c>
      <c r="D126" t="s">
        <v>300</v>
      </c>
      <c r="E126" t="s">
        <v>933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8">
        <f t="shared" si="1"/>
        <v>0</v>
      </c>
      <c r="N126" t="str" cm="1">
        <f t="array" ref="N126">INDEX(Wastewater!$C$4:$C$62,MATCH(C126,Wastewater!$A$4:$A$62,0),)</f>
        <v>Sludge enhancement (quality) (wastewater)</v>
      </c>
    </row>
    <row r="127" spans="1:14">
      <c r="A127" t="s">
        <v>268</v>
      </c>
      <c r="B127" t="s">
        <v>1427</v>
      </c>
      <c r="C127" t="s">
        <v>1252</v>
      </c>
      <c r="D127" t="s">
        <v>300</v>
      </c>
      <c r="E127" t="s">
        <v>933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8">
        <f t="shared" si="1"/>
        <v>0</v>
      </c>
      <c r="N127" t="str" cm="1">
        <f t="array" ref="N127">INDEX(Wastewater!$C$4:$C$62,MATCH(C127,Wastewater!$A$4:$A$62,0),)</f>
        <v>Sludge enhancement (quality) (wastewater)</v>
      </c>
    </row>
    <row r="128" spans="1:14">
      <c r="A128" t="s">
        <v>268</v>
      </c>
      <c r="B128" t="s">
        <v>1428</v>
      </c>
      <c r="C128" t="s">
        <v>1254</v>
      </c>
      <c r="D128" t="s">
        <v>300</v>
      </c>
      <c r="E128" t="s">
        <v>933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8">
        <f t="shared" si="1"/>
        <v>0</v>
      </c>
      <c r="N128" t="str" cm="1">
        <f t="array" ref="N128">INDEX(Wastewater!$C$4:$C$62,MATCH(C128,Wastewater!$A$4:$A$62,0),)</f>
        <v>Sludge enhancement (quality) (wastewater)</v>
      </c>
    </row>
    <row r="129" spans="1:14">
      <c r="A129" t="s">
        <v>268</v>
      </c>
      <c r="B129" t="s">
        <v>1429</v>
      </c>
      <c r="C129" t="s">
        <v>1256</v>
      </c>
      <c r="D129" t="s">
        <v>300</v>
      </c>
      <c r="E129" t="s">
        <v>933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8">
        <f t="shared" si="1"/>
        <v>0</v>
      </c>
      <c r="N129" t="str" cm="1">
        <f t="array" ref="N129">INDEX(Wastewater!$C$4:$C$62,MATCH(C129,Wastewater!$A$4:$A$62,0),)</f>
        <v>Sludge enhancement (quality) (wastewater)</v>
      </c>
    </row>
    <row r="130" spans="1:14">
      <c r="A130" t="s">
        <v>268</v>
      </c>
      <c r="B130" t="s">
        <v>1430</v>
      </c>
      <c r="C130" t="s">
        <v>1258</v>
      </c>
      <c r="D130" t="s">
        <v>300</v>
      </c>
      <c r="E130" t="s">
        <v>933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8">
        <f t="shared" si="1"/>
        <v>0</v>
      </c>
      <c r="N130" t="str" cm="1">
        <f t="array" ref="N130">INDEX(Wastewater!$C$4:$C$62,MATCH(C130,Wastewater!$A$4:$A$62,0),)</f>
        <v>Sludge enhancement (quality) (wastewater)</v>
      </c>
    </row>
    <row r="131" spans="1:14">
      <c r="A131" t="s">
        <v>268</v>
      </c>
      <c r="B131" t="s">
        <v>1431</v>
      </c>
      <c r="C131" t="s">
        <v>1260</v>
      </c>
      <c r="D131" t="s">
        <v>300</v>
      </c>
      <c r="E131" t="s">
        <v>933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8">
        <f t="shared" si="1"/>
        <v>0</v>
      </c>
      <c r="N131" t="str" cm="1">
        <f t="array" ref="N131">INDEX(Wastewater!$C$4:$C$62,MATCH(C131,Wastewater!$A$4:$A$62,0),)</f>
        <v>Sludge enhancement (quality) (wastewater)</v>
      </c>
    </row>
    <row r="132" spans="1:14">
      <c r="A132" t="s">
        <v>268</v>
      </c>
      <c r="B132" t="s">
        <v>1432</v>
      </c>
      <c r="C132" t="s">
        <v>1262</v>
      </c>
      <c r="D132" t="s">
        <v>300</v>
      </c>
      <c r="E132" t="s">
        <v>933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8">
        <f t="shared" si="1"/>
        <v>0</v>
      </c>
      <c r="N132" t="e" cm="1">
        <f t="array" ref="N132">INDEX(Wastewater!$C$4:$C$62,MATCH(C132,Wastewater!$A$4:$A$62,0),)</f>
        <v>#N/A</v>
      </c>
    </row>
    <row r="133" spans="1:14">
      <c r="A133" t="s">
        <v>268</v>
      </c>
      <c r="B133" t="s">
        <v>1433</v>
      </c>
      <c r="C133" t="s">
        <v>1264</v>
      </c>
      <c r="D133" t="s">
        <v>300</v>
      </c>
      <c r="E133" t="s">
        <v>933</v>
      </c>
      <c r="F133" s="4">
        <v>0</v>
      </c>
      <c r="G133" s="4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8">
        <f t="shared" si="1"/>
        <v>0</v>
      </c>
      <c r="N133" t="str" cm="1">
        <f t="array" ref="N133">INDEX(Wastewater!$C$4:$C$62,MATCH(C133,Wastewater!$A$4:$A$62,0),)</f>
        <v>Growth at sewage treatment works (excluding sludge treatment) (wastewater)</v>
      </c>
    </row>
    <row r="134" spans="1:14">
      <c r="A134" t="s">
        <v>268</v>
      </c>
      <c r="B134" t="s">
        <v>1434</v>
      </c>
      <c r="C134" t="s">
        <v>1266</v>
      </c>
      <c r="D134" t="s">
        <v>300</v>
      </c>
      <c r="E134" t="s">
        <v>933</v>
      </c>
      <c r="F134" s="4">
        <v>0</v>
      </c>
      <c r="G134" s="4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8">
        <f t="shared" si="1"/>
        <v>0</v>
      </c>
      <c r="N134" t="str" cm="1">
        <f t="array" ref="N134">INDEX(Wastewater!$C$4:$C$62,MATCH(C134,Wastewater!$A$4:$A$62,0),)</f>
        <v>Reduce flooding risk for properties (wastewater)</v>
      </c>
    </row>
    <row r="135" spans="1:14">
      <c r="A135" t="s">
        <v>268</v>
      </c>
      <c r="B135" t="s">
        <v>1435</v>
      </c>
      <c r="C135" t="s">
        <v>1268</v>
      </c>
      <c r="D135" t="s">
        <v>300</v>
      </c>
      <c r="E135" t="s">
        <v>933</v>
      </c>
      <c r="F135" s="4">
        <v>0</v>
      </c>
      <c r="G135" s="4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8">
        <f t="shared" si="1"/>
        <v>0</v>
      </c>
      <c r="N135" t="str" cm="1">
        <f t="array" ref="N135">INDEX(Wastewater!$C$4:$C$62,MATCH(C135,Wastewater!$A$4:$A$62,0),)</f>
        <v>First time sewerage (wastewater)</v>
      </c>
    </row>
    <row r="136" spans="1:14">
      <c r="A136" t="s">
        <v>268</v>
      </c>
      <c r="B136" t="s">
        <v>1436</v>
      </c>
      <c r="C136" t="s">
        <v>1270</v>
      </c>
      <c r="D136" t="s">
        <v>300</v>
      </c>
      <c r="E136" t="s">
        <v>933</v>
      </c>
      <c r="F136" s="4">
        <v>0</v>
      </c>
      <c r="G136" s="4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8">
        <f t="shared" si="1"/>
        <v>0</v>
      </c>
      <c r="N136" t="str" cm="1">
        <f t="array" ref="N136">INDEX(Wastewater!$C$4:$C$62,MATCH(C136,Wastewater!$A$4:$A$62,0),)</f>
        <v>Sludge enhancement (growth) (wastewater)</v>
      </c>
    </row>
    <row r="137" spans="1:14">
      <c r="A137" t="s">
        <v>268</v>
      </c>
      <c r="B137" t="s">
        <v>1437</v>
      </c>
      <c r="C137" t="s">
        <v>1272</v>
      </c>
      <c r="D137" t="s">
        <v>300</v>
      </c>
      <c r="E137" t="s">
        <v>933</v>
      </c>
      <c r="F137" s="4">
        <v>0</v>
      </c>
      <c r="G137" s="4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8">
        <f t="shared" ref="M137:M199" si="2">SUM(G137)</f>
        <v>0</v>
      </c>
      <c r="N137" t="str" cm="1">
        <f t="array" ref="N137">INDEX(Wastewater!$C$4:$C$62,MATCH(C137,Wastewater!$A$4:$A$62,0),)</f>
        <v>Odour (wastewater)</v>
      </c>
    </row>
    <row r="138" spans="1:14">
      <c r="A138" t="s">
        <v>268</v>
      </c>
      <c r="B138" t="s">
        <v>1438</v>
      </c>
      <c r="C138" t="s">
        <v>1274</v>
      </c>
      <c r="D138" t="s">
        <v>300</v>
      </c>
      <c r="E138" t="s">
        <v>933</v>
      </c>
      <c r="F138" s="4">
        <v>0</v>
      </c>
      <c r="G138" s="4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8">
        <f t="shared" si="2"/>
        <v>0</v>
      </c>
      <c r="N138" t="str" cm="1">
        <f t="array" ref="N138">INDEX(Wastewater!$C$4:$C$62,MATCH(C138,Wastewater!$A$4:$A$62,0),)</f>
        <v>Enhancing resilience to low probability high consequence events (wastewater)</v>
      </c>
    </row>
    <row r="139" spans="1:14">
      <c r="A139" t="s">
        <v>268</v>
      </c>
      <c r="B139" t="s">
        <v>1439</v>
      </c>
      <c r="C139" t="s">
        <v>1276</v>
      </c>
      <c r="D139" t="s">
        <v>300</v>
      </c>
      <c r="E139" t="s">
        <v>933</v>
      </c>
      <c r="F139" s="4">
        <v>0</v>
      </c>
      <c r="G139" s="4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8">
        <f t="shared" si="2"/>
        <v>0</v>
      </c>
      <c r="N139" t="str" cm="1">
        <f t="array" ref="N139">INDEX(Wastewater!$C$4:$C$62,MATCH(C139,Wastewater!$A$4:$A$62,0),)</f>
        <v>Security - SEMD (wastewater)</v>
      </c>
    </row>
    <row r="140" spans="1:14">
      <c r="A140" t="s">
        <v>268</v>
      </c>
      <c r="B140" t="s">
        <v>1440</v>
      </c>
      <c r="C140" t="s">
        <v>1278</v>
      </c>
      <c r="D140" t="s">
        <v>300</v>
      </c>
      <c r="E140" t="s">
        <v>933</v>
      </c>
      <c r="F140" s="4">
        <v>0</v>
      </c>
      <c r="G140" s="4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8">
        <f t="shared" si="2"/>
        <v>0</v>
      </c>
      <c r="N140" t="str" cm="1">
        <f t="array" ref="N140">INDEX(Wastewater!$C$4:$C$62,MATCH(C140,Wastewater!$A$4:$A$62,0),)</f>
        <v>Security - Non-SEMD (wastewater)</v>
      </c>
    </row>
    <row r="141" spans="1:14">
      <c r="A141" t="s">
        <v>268</v>
      </c>
      <c r="B141" t="s">
        <v>1441</v>
      </c>
      <c r="C141" t="s">
        <v>1280</v>
      </c>
      <c r="D141" t="s">
        <v>300</v>
      </c>
      <c r="E141" t="s">
        <v>933</v>
      </c>
      <c r="F141" s="4">
        <v>0</v>
      </c>
      <c r="G141" s="4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8">
        <f t="shared" si="2"/>
        <v>0</v>
      </c>
      <c r="N141" t="str" cm="1">
        <f t="array" ref="N141">INDEX(Wastewater!$C$4:$C$62,MATCH(C141,Wastewater!$A$4:$A$62,0),)</f>
        <v>N/A</v>
      </c>
    </row>
    <row r="142" spans="1:14">
      <c r="A142" t="s">
        <v>268</v>
      </c>
      <c r="B142" t="s">
        <v>1442</v>
      </c>
      <c r="C142" t="s">
        <v>1282</v>
      </c>
      <c r="D142" t="s">
        <v>300</v>
      </c>
      <c r="E142" t="s">
        <v>933</v>
      </c>
      <c r="F142" s="4">
        <v>0</v>
      </c>
      <c r="G142" s="4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8">
        <f t="shared" si="2"/>
        <v>0</v>
      </c>
      <c r="N142" t="e" cm="1">
        <f t="array" ref="N142">INDEX(Wastewater!$C$4:$C$62,MATCH(C142,Wastewater!$A$4:$A$62,0),)</f>
        <v>#N/A</v>
      </c>
    </row>
    <row r="143" spans="1:14">
      <c r="A143" t="s">
        <v>268</v>
      </c>
      <c r="B143" t="s">
        <v>1443</v>
      </c>
      <c r="C143" t="s">
        <v>1284</v>
      </c>
      <c r="D143" t="s">
        <v>300</v>
      </c>
      <c r="E143" t="s">
        <v>933</v>
      </c>
      <c r="F143" s="4">
        <v>0</v>
      </c>
      <c r="G143" s="4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8">
        <f t="shared" si="2"/>
        <v>0</v>
      </c>
      <c r="N143" t="e" cm="1">
        <f t="array" ref="N143">INDEX(Wastewater!$C$4:$C$62,MATCH(C143,Wastewater!$A$4:$A$62,0),)</f>
        <v>#N/A</v>
      </c>
    </row>
    <row r="144" spans="1:14">
      <c r="A144" t="s">
        <v>268</v>
      </c>
      <c r="B144" t="s">
        <v>1444</v>
      </c>
      <c r="C144" t="s">
        <v>1286</v>
      </c>
      <c r="D144" t="s">
        <v>300</v>
      </c>
      <c r="E144" t="s">
        <v>933</v>
      </c>
      <c r="F144" s="4">
        <v>0</v>
      </c>
      <c r="G144" s="4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8">
        <f t="shared" si="2"/>
        <v>0</v>
      </c>
      <c r="N144" t="e" cm="1">
        <f t="array" ref="N144">INDEX(Wastewater!$C$4:$C$62,MATCH(C144,Wastewater!$A$4:$A$62,0),)</f>
        <v>#N/A</v>
      </c>
    </row>
    <row r="145" spans="1:14">
      <c r="A145" t="s">
        <v>268</v>
      </c>
      <c r="B145" t="s">
        <v>1445</v>
      </c>
      <c r="C145" t="s">
        <v>1288</v>
      </c>
      <c r="D145" t="s">
        <v>300</v>
      </c>
      <c r="E145" t="s">
        <v>933</v>
      </c>
      <c r="F145" s="4">
        <v>0</v>
      </c>
      <c r="G145" s="4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8">
        <f t="shared" si="2"/>
        <v>0</v>
      </c>
      <c r="N145" t="e" cm="1">
        <f t="array" ref="N145">INDEX(Wastewater!$C$4:$C$62,MATCH(C145,Wastewater!$A$4:$A$62,0),)</f>
        <v>#N/A</v>
      </c>
    </row>
    <row r="146" spans="1:14">
      <c r="A146" t="s">
        <v>268</v>
      </c>
      <c r="B146" t="s">
        <v>1446</v>
      </c>
      <c r="C146" t="s">
        <v>1290</v>
      </c>
      <c r="D146" t="s">
        <v>300</v>
      </c>
      <c r="E146" t="s">
        <v>933</v>
      </c>
      <c r="F146" s="4">
        <v>0</v>
      </c>
      <c r="G146" s="4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8">
        <f t="shared" si="2"/>
        <v>0</v>
      </c>
      <c r="N146" t="e" cm="1">
        <f t="array" ref="N146">INDEX(Wastewater!$C$4:$C$62,MATCH(C146,Wastewater!$A$4:$A$62,0),)</f>
        <v>#N/A</v>
      </c>
    </row>
    <row r="147" spans="1:14">
      <c r="A147" t="s">
        <v>268</v>
      </c>
      <c r="B147" t="s">
        <v>1447</v>
      </c>
      <c r="C147" t="s">
        <v>1292</v>
      </c>
      <c r="D147" t="s">
        <v>300</v>
      </c>
      <c r="E147" t="s">
        <v>933</v>
      </c>
      <c r="F147" s="4">
        <v>0</v>
      </c>
      <c r="G147" s="4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8">
        <f t="shared" si="2"/>
        <v>0</v>
      </c>
      <c r="N147" t="e" cm="1">
        <f t="array" ref="N147">INDEX(Wastewater!$C$4:$C$62,MATCH(C147,Wastewater!$A$4:$A$62,0),)</f>
        <v>#N/A</v>
      </c>
    </row>
    <row r="148" spans="1:14">
      <c r="A148" t="s">
        <v>268</v>
      </c>
      <c r="B148" t="s">
        <v>1448</v>
      </c>
      <c r="C148" t="s">
        <v>1294</v>
      </c>
      <c r="D148" t="s">
        <v>300</v>
      </c>
      <c r="E148" t="s">
        <v>933</v>
      </c>
      <c r="F148" s="4">
        <v>0</v>
      </c>
      <c r="G148" s="4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8">
        <f t="shared" si="2"/>
        <v>0</v>
      </c>
      <c r="N148" t="e" cm="1">
        <f t="array" ref="N148">INDEX(Wastewater!$C$4:$C$62,MATCH(C148,Wastewater!$A$4:$A$62,0),)</f>
        <v>#N/A</v>
      </c>
    </row>
    <row r="149" spans="1:14">
      <c r="A149" t="s">
        <v>268</v>
      </c>
      <c r="B149" t="s">
        <v>1449</v>
      </c>
      <c r="C149" t="s">
        <v>1296</v>
      </c>
      <c r="D149" t="s">
        <v>300</v>
      </c>
      <c r="E149" t="s">
        <v>933</v>
      </c>
      <c r="F149" s="4">
        <v>0</v>
      </c>
      <c r="G149" s="4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8">
        <f t="shared" si="2"/>
        <v>0</v>
      </c>
      <c r="N149" t="e" cm="1">
        <f t="array" ref="N149">INDEX(Wastewater!$C$4:$C$62,MATCH(C149,Wastewater!$A$4:$A$62,0),)</f>
        <v>#N/A</v>
      </c>
    </row>
    <row r="150" spans="1:14">
      <c r="A150" t="s">
        <v>268</v>
      </c>
      <c r="B150" t="s">
        <v>1450</v>
      </c>
      <c r="C150" t="s">
        <v>1298</v>
      </c>
      <c r="D150" t="s">
        <v>300</v>
      </c>
      <c r="E150" t="s">
        <v>933</v>
      </c>
      <c r="F150" s="4">
        <v>0</v>
      </c>
      <c r="G150" s="4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8">
        <f t="shared" si="2"/>
        <v>0</v>
      </c>
      <c r="N150" t="e" cm="1">
        <f t="array" ref="N150">INDEX(Wastewater!$C$4:$C$62,MATCH(C150,Wastewater!$A$4:$A$62,0),)</f>
        <v>#N/A</v>
      </c>
    </row>
    <row r="151" spans="1:14">
      <c r="A151" t="s">
        <v>268</v>
      </c>
      <c r="B151" t="s">
        <v>1451</v>
      </c>
      <c r="C151" t="s">
        <v>1300</v>
      </c>
      <c r="D151" t="s">
        <v>300</v>
      </c>
      <c r="E151" t="s">
        <v>933</v>
      </c>
      <c r="F151" s="4">
        <v>0</v>
      </c>
      <c r="G151" s="4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8">
        <f t="shared" si="2"/>
        <v>0</v>
      </c>
      <c r="N151" t="e" cm="1">
        <f t="array" ref="N151">INDEX(Wastewater!$C$4:$C$62,MATCH(C151,Wastewater!$A$4:$A$62,0),)</f>
        <v>#N/A</v>
      </c>
    </row>
    <row r="152" spans="1:14">
      <c r="A152" t="s">
        <v>268</v>
      </c>
      <c r="B152" t="s">
        <v>1452</v>
      </c>
      <c r="C152" t="s">
        <v>1302</v>
      </c>
      <c r="D152" t="s">
        <v>300</v>
      </c>
      <c r="E152" t="s">
        <v>933</v>
      </c>
      <c r="F152" s="4">
        <v>0</v>
      </c>
      <c r="G152" s="4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8">
        <f t="shared" si="2"/>
        <v>0</v>
      </c>
      <c r="N152" t="e" cm="1">
        <f t="array" ref="N152">INDEX(Wastewater!$C$4:$C$62,MATCH(C152,Wastewater!$A$4:$A$62,0),)</f>
        <v>#N/A</v>
      </c>
    </row>
    <row r="153" spans="1:14">
      <c r="A153" t="s">
        <v>268</v>
      </c>
      <c r="B153" t="s">
        <v>1453</v>
      </c>
      <c r="C153" t="s">
        <v>1304</v>
      </c>
      <c r="D153" t="s">
        <v>300</v>
      </c>
      <c r="E153" t="s">
        <v>933</v>
      </c>
      <c r="F153" s="4">
        <v>1.3459000000000001</v>
      </c>
      <c r="G153" s="4">
        <v>20.800599999999999</v>
      </c>
      <c r="H153" s="15">
        <v>0.16300000000000001</v>
      </c>
      <c r="I153" s="15">
        <v>1.6758</v>
      </c>
      <c r="J153" s="15">
        <v>4.2055999999999996</v>
      </c>
      <c r="K153" s="15">
        <v>5.5103999999999997</v>
      </c>
      <c r="L153" s="15">
        <v>5.6408999999999994</v>
      </c>
      <c r="M153" s="8">
        <f t="shared" si="2"/>
        <v>20.800599999999999</v>
      </c>
      <c r="N153" t="e" cm="1">
        <f t="array" ref="N153">INDEX(Wastewater!$C$4:$C$62,MATCH(C153,Wastewater!$A$4:$A$62,0),)</f>
        <v>#N/A</v>
      </c>
    </row>
    <row r="154" spans="1:14">
      <c r="A154" t="s">
        <v>270</v>
      </c>
      <c r="B154" t="s">
        <v>1307</v>
      </c>
      <c r="C154" t="s">
        <v>1160</v>
      </c>
      <c r="D154" t="s">
        <v>300</v>
      </c>
      <c r="E154" t="s">
        <v>933</v>
      </c>
      <c r="F154" s="4">
        <v>0</v>
      </c>
      <c r="G154" s="4">
        <v>0</v>
      </c>
      <c r="H154" s="15" t="s">
        <v>825</v>
      </c>
      <c r="I154" s="15" t="s">
        <v>825</v>
      </c>
      <c r="J154" s="15" t="s">
        <v>825</v>
      </c>
      <c r="K154" s="15" t="s">
        <v>825</v>
      </c>
      <c r="L154" s="15" t="s">
        <v>825</v>
      </c>
      <c r="M154" s="8">
        <f t="shared" si="2"/>
        <v>0</v>
      </c>
      <c r="N154" t="str" cm="1">
        <f t="array" ref="N154">INDEX(Wastewater!$C$4:$C$62,MATCH(C154,Wastewater!$A$4:$A$62,0),)</f>
        <v>Event Duration Monitoring at intermittent discharges (wastewater)</v>
      </c>
    </row>
    <row r="155" spans="1:14">
      <c r="A155" t="s">
        <v>270</v>
      </c>
      <c r="B155" t="s">
        <v>1308</v>
      </c>
      <c r="C155" t="s">
        <v>1162</v>
      </c>
      <c r="D155" t="s">
        <v>300</v>
      </c>
      <c r="E155" t="s">
        <v>933</v>
      </c>
      <c r="F155" s="4">
        <v>0</v>
      </c>
      <c r="G155" s="4">
        <v>0</v>
      </c>
      <c r="H155" s="15" t="s">
        <v>825</v>
      </c>
      <c r="I155" s="15" t="s">
        <v>825</v>
      </c>
      <c r="J155" s="15" t="s">
        <v>825</v>
      </c>
      <c r="K155" s="15" t="s">
        <v>825</v>
      </c>
      <c r="L155" s="15" t="s">
        <v>825</v>
      </c>
      <c r="M155" s="8">
        <f t="shared" si="2"/>
        <v>0</v>
      </c>
      <c r="N155" t="str" cm="1">
        <f t="array" ref="N155">INDEX(Wastewater!$C$4:$C$62,MATCH(C155,Wastewater!$A$4:$A$62,0),)</f>
        <v>Flow monitoring at sewage treatment works (wastewater)</v>
      </c>
    </row>
    <row r="156" spans="1:14">
      <c r="A156" t="s">
        <v>270</v>
      </c>
      <c r="B156" t="s">
        <v>1309</v>
      </c>
      <c r="C156" t="s">
        <v>1164</v>
      </c>
      <c r="D156" t="s">
        <v>300</v>
      </c>
      <c r="E156" t="s">
        <v>933</v>
      </c>
      <c r="F156" s="4">
        <v>0</v>
      </c>
      <c r="G156" s="4">
        <v>0</v>
      </c>
      <c r="H156" s="15" t="s">
        <v>825</v>
      </c>
      <c r="I156" s="15" t="s">
        <v>825</v>
      </c>
      <c r="J156" s="15" t="s">
        <v>825</v>
      </c>
      <c r="K156" s="15" t="s">
        <v>825</v>
      </c>
      <c r="L156" s="15" t="s">
        <v>825</v>
      </c>
      <c r="M156" s="8">
        <f t="shared" si="2"/>
        <v>0</v>
      </c>
      <c r="N156" t="str" cm="1">
        <f t="array" ref="N156">INDEX(Wastewater!$C$4:$C$62,MATCH(C156,Wastewater!$A$4:$A$62,0),)</f>
        <v>N/A</v>
      </c>
    </row>
    <row r="157" spans="1:14">
      <c r="A157" t="s">
        <v>270</v>
      </c>
      <c r="B157" t="s">
        <v>1310</v>
      </c>
      <c r="C157" t="s">
        <v>1166</v>
      </c>
      <c r="D157" t="s">
        <v>300</v>
      </c>
      <c r="E157" t="s">
        <v>933</v>
      </c>
      <c r="F157" s="4">
        <v>0</v>
      </c>
      <c r="G157" s="4">
        <v>0</v>
      </c>
      <c r="H157" s="15" t="s">
        <v>825</v>
      </c>
      <c r="I157" s="15" t="s">
        <v>825</v>
      </c>
      <c r="J157" s="15" t="s">
        <v>825</v>
      </c>
      <c r="K157" s="15" t="s">
        <v>825</v>
      </c>
      <c r="L157" s="15" t="s">
        <v>825</v>
      </c>
      <c r="M157" s="8">
        <f t="shared" si="2"/>
        <v>0</v>
      </c>
      <c r="N157" t="str" cm="1">
        <f t="array" ref="N157">INDEX(Wastewater!$C$4:$C$62,MATCH(C157,Wastewater!$A$4:$A$62,0),)</f>
        <v>N/A</v>
      </c>
    </row>
    <row r="158" spans="1:14">
      <c r="A158" t="s">
        <v>270</v>
      </c>
      <c r="B158" t="s">
        <v>1311</v>
      </c>
      <c r="C158" t="s">
        <v>1168</v>
      </c>
      <c r="D158" t="s">
        <v>300</v>
      </c>
      <c r="E158" t="s">
        <v>933</v>
      </c>
      <c r="F158" s="4">
        <v>0</v>
      </c>
      <c r="G158" s="4">
        <v>0</v>
      </c>
      <c r="H158" s="15" t="s">
        <v>825</v>
      </c>
      <c r="I158" s="15" t="s">
        <v>825</v>
      </c>
      <c r="J158" s="15" t="s">
        <v>825</v>
      </c>
      <c r="K158" s="15" t="s">
        <v>825</v>
      </c>
      <c r="L158" s="15" t="s">
        <v>825</v>
      </c>
      <c r="M158" s="8">
        <f t="shared" si="2"/>
        <v>0</v>
      </c>
      <c r="N158" t="str" cm="1">
        <f t="array" ref="N158">INDEX(Wastewater!$C$4:$C$62,MATCH(C158,Wastewater!$A$4:$A$62,0),)</f>
        <v>Schemes to increase flow to full treatment (wastewater)</v>
      </c>
    </row>
    <row r="159" spans="1:14">
      <c r="A159" t="s">
        <v>270</v>
      </c>
      <c r="B159" t="s">
        <v>1312</v>
      </c>
      <c r="C159" t="s">
        <v>1170</v>
      </c>
      <c r="D159" t="s">
        <v>300</v>
      </c>
      <c r="E159" t="s">
        <v>933</v>
      </c>
      <c r="F159" s="4">
        <v>0</v>
      </c>
      <c r="G159" s="4">
        <v>0</v>
      </c>
      <c r="H159" s="15" t="s">
        <v>825</v>
      </c>
      <c r="I159" s="15" t="s">
        <v>825</v>
      </c>
      <c r="J159" s="15" t="s">
        <v>825</v>
      </c>
      <c r="K159" s="15" t="s">
        <v>825</v>
      </c>
      <c r="L159" s="15" t="s">
        <v>825</v>
      </c>
      <c r="M159" s="8">
        <f t="shared" si="2"/>
        <v>0</v>
      </c>
      <c r="N159" t="str" cm="1">
        <f t="array" ref="N159">INDEX(Wastewater!$C$4:$C$62,MATCH(C159,Wastewater!$A$4:$A$62,0),)</f>
        <v>Schemes to increase storm tank capacity (wastewater)</v>
      </c>
    </row>
    <row r="160" spans="1:14">
      <c r="A160" t="s">
        <v>270</v>
      </c>
      <c r="B160" t="s">
        <v>1313</v>
      </c>
      <c r="C160" t="s">
        <v>1172</v>
      </c>
      <c r="D160" t="s">
        <v>300</v>
      </c>
      <c r="E160" t="s">
        <v>933</v>
      </c>
      <c r="F160" s="4">
        <v>0</v>
      </c>
      <c r="G160" s="4">
        <v>0</v>
      </c>
      <c r="H160" s="15" t="s">
        <v>825</v>
      </c>
      <c r="I160" s="15" t="s">
        <v>825</v>
      </c>
      <c r="J160" s="15" t="s">
        <v>825</v>
      </c>
      <c r="K160" s="15" t="s">
        <v>825</v>
      </c>
      <c r="L160" s="15" t="s">
        <v>825</v>
      </c>
      <c r="M160" s="8">
        <f t="shared" si="2"/>
        <v>0</v>
      </c>
      <c r="N160" t="str" cm="1">
        <f t="array" ref="N160">INDEX(Wastewater!$C$4:$C$62,MATCH(C160,Wastewater!$A$4:$A$62,0),)</f>
        <v>Schemes to increase storm tank capacity (wastewater)</v>
      </c>
    </row>
    <row r="161" spans="1:14">
      <c r="A161" t="s">
        <v>270</v>
      </c>
      <c r="B161" t="s">
        <v>1314</v>
      </c>
      <c r="C161" t="s">
        <v>1174</v>
      </c>
      <c r="D161" t="s">
        <v>300</v>
      </c>
      <c r="E161" t="s">
        <v>933</v>
      </c>
      <c r="F161" s="4">
        <v>0</v>
      </c>
      <c r="G161" s="4">
        <v>0</v>
      </c>
      <c r="H161" s="15" t="s">
        <v>825</v>
      </c>
      <c r="I161" s="15" t="s">
        <v>825</v>
      </c>
      <c r="J161" s="15" t="s">
        <v>825</v>
      </c>
      <c r="K161" s="15" t="s">
        <v>825</v>
      </c>
      <c r="L161" s="15" t="s">
        <v>825</v>
      </c>
      <c r="M161" s="8">
        <f t="shared" si="2"/>
        <v>0</v>
      </c>
      <c r="N161" t="str" cm="1">
        <f t="array" ref="N161">INDEX(Wastewater!$C$4:$C$62,MATCH(C161,Wastewater!$A$4:$A$62,0),)</f>
        <v>Storage schemes to reduce spill frequency at CSOs, storm tanks, etc (wastewater)</v>
      </c>
    </row>
    <row r="162" spans="1:14">
      <c r="A162" t="s">
        <v>270</v>
      </c>
      <c r="B162" t="s">
        <v>1315</v>
      </c>
      <c r="C162" t="s">
        <v>1176</v>
      </c>
      <c r="D162" t="s">
        <v>300</v>
      </c>
      <c r="E162" t="s">
        <v>933</v>
      </c>
      <c r="F162" s="4">
        <v>0</v>
      </c>
      <c r="G162" s="4">
        <v>0</v>
      </c>
      <c r="H162" s="15" t="s">
        <v>825</v>
      </c>
      <c r="I162" s="15" t="s">
        <v>825</v>
      </c>
      <c r="J162" s="15" t="s">
        <v>825</v>
      </c>
      <c r="K162" s="15" t="s">
        <v>825</v>
      </c>
      <c r="L162" s="15" t="s">
        <v>825</v>
      </c>
      <c r="M162" s="8">
        <f t="shared" si="2"/>
        <v>0</v>
      </c>
      <c r="N162" t="str" cm="1">
        <f t="array" ref="N162">INDEX(Wastewater!$C$4:$C$62,MATCH(C162,Wastewater!$A$4:$A$62,0),)</f>
        <v>Storage schemes to reduce spill frequency at CSOs, storm tanks, etc (wastewater)</v>
      </c>
    </row>
    <row r="163" spans="1:14">
      <c r="A163" t="s">
        <v>270</v>
      </c>
      <c r="B163" t="s">
        <v>1316</v>
      </c>
      <c r="C163" t="s">
        <v>1178</v>
      </c>
      <c r="D163" t="s">
        <v>300</v>
      </c>
      <c r="E163" t="s">
        <v>933</v>
      </c>
      <c r="F163" s="4">
        <v>0</v>
      </c>
      <c r="G163" s="4">
        <v>0</v>
      </c>
      <c r="H163" s="15" t="s">
        <v>825</v>
      </c>
      <c r="I163" s="15" t="s">
        <v>825</v>
      </c>
      <c r="J163" s="15" t="s">
        <v>825</v>
      </c>
      <c r="K163" s="15" t="s">
        <v>825</v>
      </c>
      <c r="L163" s="15" t="s">
        <v>825</v>
      </c>
      <c r="M163" s="8">
        <f t="shared" si="2"/>
        <v>0</v>
      </c>
      <c r="N163" t="str" cm="1">
        <f t="array" ref="N163">INDEX(Wastewater!$C$4:$C$62,MATCH(C163,Wastewater!$A$4:$A$62,0),)</f>
        <v>Storage schemes to reduce spill frequency at CSOs, storm tanks, etc (wastewater)</v>
      </c>
    </row>
    <row r="164" spans="1:14">
      <c r="A164" t="s">
        <v>270</v>
      </c>
      <c r="B164" t="s">
        <v>1317</v>
      </c>
      <c r="C164" t="s">
        <v>1180</v>
      </c>
      <c r="D164" t="s">
        <v>300</v>
      </c>
      <c r="E164" t="s">
        <v>933</v>
      </c>
      <c r="F164" s="4">
        <v>0</v>
      </c>
      <c r="G164" s="4">
        <v>0</v>
      </c>
      <c r="H164" s="15" t="s">
        <v>825</v>
      </c>
      <c r="I164" s="15" t="s">
        <v>825</v>
      </c>
      <c r="J164" s="15" t="s">
        <v>825</v>
      </c>
      <c r="K164" s="15" t="s">
        <v>825</v>
      </c>
      <c r="L164" s="15" t="s">
        <v>825</v>
      </c>
      <c r="M164" s="8">
        <f t="shared" si="2"/>
        <v>0</v>
      </c>
      <c r="N164" t="str" cm="1">
        <f t="array" ref="N164">INDEX(Wastewater!$C$4:$C$62,MATCH(C164,Wastewater!$A$4:$A$62,0),)</f>
        <v>Storage schemes to reduce spill frequency at CSOs, storm tanks, etc (wastewater)</v>
      </c>
    </row>
    <row r="165" spans="1:14">
      <c r="A165" t="s">
        <v>270</v>
      </c>
      <c r="B165" t="s">
        <v>1318</v>
      </c>
      <c r="C165" t="s">
        <v>1182</v>
      </c>
      <c r="D165" t="s">
        <v>300</v>
      </c>
      <c r="E165" t="s">
        <v>933</v>
      </c>
      <c r="F165" s="4">
        <v>0</v>
      </c>
      <c r="G165" s="4">
        <v>0</v>
      </c>
      <c r="H165" s="15" t="s">
        <v>825</v>
      </c>
      <c r="I165" s="15" t="s">
        <v>825</v>
      </c>
      <c r="J165" s="15" t="s">
        <v>825</v>
      </c>
      <c r="K165" s="15" t="s">
        <v>825</v>
      </c>
      <c r="L165" s="15" t="s">
        <v>825</v>
      </c>
      <c r="M165" s="8">
        <f t="shared" si="2"/>
        <v>0</v>
      </c>
      <c r="N165" t="str" cm="1">
        <f t="array" ref="N165">INDEX(Wastewater!$C$4:$C$62,MATCH(C165,Wastewater!$A$4:$A$62,0),)</f>
        <v>Storage schemes to reduce spill frequency at CSOs, storm tanks, etc (wastewater)</v>
      </c>
    </row>
    <row r="166" spans="1:14">
      <c r="A166" t="s">
        <v>270</v>
      </c>
      <c r="B166" t="s">
        <v>1319</v>
      </c>
      <c r="C166" t="s">
        <v>1184</v>
      </c>
      <c r="D166" t="s">
        <v>300</v>
      </c>
      <c r="E166" t="s">
        <v>933</v>
      </c>
      <c r="F166" s="4">
        <v>0</v>
      </c>
      <c r="G166" s="4">
        <v>0</v>
      </c>
      <c r="H166" s="15" t="s">
        <v>825</v>
      </c>
      <c r="I166" s="15" t="s">
        <v>825</v>
      </c>
      <c r="J166" s="15" t="s">
        <v>825</v>
      </c>
      <c r="K166" s="15" t="s">
        <v>825</v>
      </c>
      <c r="L166" s="15" t="s">
        <v>825</v>
      </c>
      <c r="M166" s="8">
        <f t="shared" si="2"/>
        <v>0</v>
      </c>
      <c r="N166" t="str" cm="1">
        <f t="array" ref="N166">INDEX(Wastewater!$C$4:$C$62,MATCH(C166,Wastewater!$A$4:$A$62,0),)</f>
        <v>Storage schemes to reduce spill frequency at CSOs, storm tanks, etc (wastewater)</v>
      </c>
    </row>
    <row r="167" spans="1:14">
      <c r="A167" t="s">
        <v>270</v>
      </c>
      <c r="B167" t="s">
        <v>1320</v>
      </c>
      <c r="C167" t="s">
        <v>1186</v>
      </c>
      <c r="D167" t="s">
        <v>300</v>
      </c>
      <c r="E167" t="s">
        <v>933</v>
      </c>
      <c r="F167" s="4">
        <v>0</v>
      </c>
      <c r="G167" s="4">
        <v>0</v>
      </c>
      <c r="H167" s="15" t="s">
        <v>825</v>
      </c>
      <c r="I167" s="15" t="s">
        <v>825</v>
      </c>
      <c r="J167" s="15" t="s">
        <v>825</v>
      </c>
      <c r="K167" s="15" t="s">
        <v>825</v>
      </c>
      <c r="L167" s="15" t="s">
        <v>825</v>
      </c>
      <c r="M167" s="8">
        <f t="shared" si="2"/>
        <v>0</v>
      </c>
      <c r="N167" t="str" cm="1">
        <f t="array" ref="N167">INDEX(Wastewater!$C$4:$C$62,MATCH(C167,Wastewater!$A$4:$A$62,0),)</f>
        <v>Storage schemes to reduce spill frequency at CSOs, storm tanks, etc (wastewater)</v>
      </c>
    </row>
    <row r="168" spans="1:14">
      <c r="A168" t="s">
        <v>270</v>
      </c>
      <c r="B168" t="s">
        <v>1321</v>
      </c>
      <c r="C168" t="s">
        <v>1188</v>
      </c>
      <c r="D168" t="s">
        <v>300</v>
      </c>
      <c r="E168" t="s">
        <v>933</v>
      </c>
      <c r="F168" s="4">
        <v>0</v>
      </c>
      <c r="G168" s="4">
        <v>0</v>
      </c>
      <c r="H168" s="15" t="s">
        <v>825</v>
      </c>
      <c r="I168" s="15" t="s">
        <v>825</v>
      </c>
      <c r="J168" s="15" t="s">
        <v>825</v>
      </c>
      <c r="K168" s="15" t="s">
        <v>825</v>
      </c>
      <c r="L168" s="15" t="s">
        <v>825</v>
      </c>
      <c r="M168" s="8">
        <f t="shared" si="2"/>
        <v>0</v>
      </c>
      <c r="N168" t="str" cm="1">
        <f t="array" ref="N168">INDEX(Wastewater!$C$4:$C$62,MATCH(C168,Wastewater!$A$4:$A$62,0),)</f>
        <v>Storage schemes to reduce spill frequency at CSOs, storm tanks, etc (wastewater)</v>
      </c>
    </row>
    <row r="169" spans="1:14">
      <c r="A169" t="s">
        <v>270</v>
      </c>
      <c r="B169" t="s">
        <v>1322</v>
      </c>
      <c r="C169" t="s">
        <v>1190</v>
      </c>
      <c r="D169" t="s">
        <v>300</v>
      </c>
      <c r="E169" t="s">
        <v>933</v>
      </c>
      <c r="F169" s="4">
        <v>0</v>
      </c>
      <c r="G169" s="4">
        <v>0</v>
      </c>
      <c r="H169" s="15" t="s">
        <v>825</v>
      </c>
      <c r="I169" s="15" t="s">
        <v>825</v>
      </c>
      <c r="J169" s="15" t="s">
        <v>825</v>
      </c>
      <c r="K169" s="15" t="s">
        <v>825</v>
      </c>
      <c r="L169" s="15" t="s">
        <v>825</v>
      </c>
      <c r="M169" s="8">
        <f t="shared" si="2"/>
        <v>0</v>
      </c>
      <c r="N169" t="str" cm="1">
        <f t="array" ref="N169">INDEX(Wastewater!$C$4:$C$62,MATCH(C169,Wastewater!$A$4:$A$62,0),)</f>
        <v>Storage schemes to reduce spill frequency at CSOs, storm tanks, etc (wastewater)</v>
      </c>
    </row>
    <row r="170" spans="1:14">
      <c r="A170" t="s">
        <v>270</v>
      </c>
      <c r="B170" t="s">
        <v>1323</v>
      </c>
      <c r="C170" t="s">
        <v>1192</v>
      </c>
      <c r="D170" t="s">
        <v>300</v>
      </c>
      <c r="E170" t="s">
        <v>933</v>
      </c>
      <c r="F170" s="4">
        <v>0</v>
      </c>
      <c r="G170" s="4">
        <v>0</v>
      </c>
      <c r="H170" s="15" t="s">
        <v>825</v>
      </c>
      <c r="I170" s="15" t="s">
        <v>825</v>
      </c>
      <c r="J170" s="15" t="s">
        <v>825</v>
      </c>
      <c r="K170" s="15" t="s">
        <v>825</v>
      </c>
      <c r="L170" s="15" t="s">
        <v>825</v>
      </c>
      <c r="M170" s="8">
        <f t="shared" si="2"/>
        <v>0</v>
      </c>
      <c r="N170" t="str" cm="1">
        <f t="array" ref="N170">INDEX(Wastewater!$C$4:$C$62,MATCH(C170,Wastewater!$A$4:$A$62,0),)</f>
        <v>Chemical removals schemes (wastewater)</v>
      </c>
    </row>
    <row r="171" spans="1:14">
      <c r="A171" t="s">
        <v>270</v>
      </c>
      <c r="B171" t="s">
        <v>1324</v>
      </c>
      <c r="C171" t="s">
        <v>1194</v>
      </c>
      <c r="D171" t="s">
        <v>300</v>
      </c>
      <c r="E171" t="s">
        <v>933</v>
      </c>
      <c r="F171" s="4">
        <v>0</v>
      </c>
      <c r="G171" s="4">
        <v>0</v>
      </c>
      <c r="H171" s="15" t="s">
        <v>825</v>
      </c>
      <c r="I171" s="15" t="s">
        <v>825</v>
      </c>
      <c r="J171" s="15" t="s">
        <v>825</v>
      </c>
      <c r="K171" s="15" t="s">
        <v>825</v>
      </c>
      <c r="L171" s="15" t="s">
        <v>825</v>
      </c>
      <c r="M171" s="8">
        <f t="shared" si="2"/>
        <v>0</v>
      </c>
      <c r="N171" t="str" cm="1">
        <f t="array" ref="N171">INDEX(Wastewater!$C$4:$C$62,MATCH(C171,Wastewater!$A$4:$A$62,0),)</f>
        <v>Chemicals monitoring/ investigations/ options appraisals (wastewater)</v>
      </c>
    </row>
    <row r="172" spans="1:14">
      <c r="A172" t="s">
        <v>270</v>
      </c>
      <c r="B172" t="s">
        <v>1325</v>
      </c>
      <c r="C172" t="s">
        <v>1196</v>
      </c>
      <c r="D172" t="s">
        <v>300</v>
      </c>
      <c r="E172" t="s">
        <v>933</v>
      </c>
      <c r="F172" s="4">
        <v>0</v>
      </c>
      <c r="G172" s="4">
        <v>0</v>
      </c>
      <c r="H172" s="15" t="s">
        <v>825</v>
      </c>
      <c r="I172" s="15" t="s">
        <v>825</v>
      </c>
      <c r="J172" s="15" t="s">
        <v>825</v>
      </c>
      <c r="K172" s="15" t="s">
        <v>825</v>
      </c>
      <c r="L172" s="15" t="s">
        <v>825</v>
      </c>
      <c r="M172" s="8">
        <f t="shared" si="2"/>
        <v>0</v>
      </c>
      <c r="N172" t="str" cm="1">
        <f t="array" ref="N172">INDEX(Wastewater!$C$4:$C$62,MATCH(C172,Wastewater!$A$4:$A$62,0),)</f>
        <v>Nitrogen removal (wastewater)</v>
      </c>
    </row>
    <row r="173" spans="1:14">
      <c r="A173" t="s">
        <v>270</v>
      </c>
      <c r="B173" t="s">
        <v>1326</v>
      </c>
      <c r="C173" t="s">
        <v>1198</v>
      </c>
      <c r="D173" t="s">
        <v>300</v>
      </c>
      <c r="E173" t="s">
        <v>933</v>
      </c>
      <c r="F173" s="4">
        <v>0</v>
      </c>
      <c r="G173" s="4">
        <v>0</v>
      </c>
      <c r="H173" s="15" t="s">
        <v>825</v>
      </c>
      <c r="I173" s="15" t="s">
        <v>825</v>
      </c>
      <c r="J173" s="15" t="s">
        <v>825</v>
      </c>
      <c r="K173" s="15" t="s">
        <v>825</v>
      </c>
      <c r="L173" s="15" t="s">
        <v>825</v>
      </c>
      <c r="M173" s="8">
        <f t="shared" si="2"/>
        <v>0</v>
      </c>
      <c r="N173" t="str" cm="1">
        <f t="array" ref="N173">INDEX(Wastewater!$C$4:$C$62,MATCH(C173,Wastewater!$A$4:$A$62,0),)</f>
        <v>Nitrogen removal (wastewater)</v>
      </c>
    </row>
    <row r="174" spans="1:14">
      <c r="A174" t="s">
        <v>270</v>
      </c>
      <c r="B174" t="s">
        <v>1327</v>
      </c>
      <c r="C174" t="s">
        <v>1200</v>
      </c>
      <c r="D174" t="s">
        <v>300</v>
      </c>
      <c r="E174" t="s">
        <v>933</v>
      </c>
      <c r="F174" s="4">
        <v>0</v>
      </c>
      <c r="G174" s="4">
        <v>0</v>
      </c>
      <c r="H174" s="15" t="s">
        <v>825</v>
      </c>
      <c r="I174" s="15" t="s">
        <v>825</v>
      </c>
      <c r="J174" s="15" t="s">
        <v>825</v>
      </c>
      <c r="K174" s="15" t="s">
        <v>825</v>
      </c>
      <c r="L174" s="15" t="s">
        <v>825</v>
      </c>
      <c r="M174" s="8">
        <f t="shared" si="2"/>
        <v>0</v>
      </c>
      <c r="N174" t="str" cm="1">
        <f t="array" ref="N174">INDEX(Wastewater!$C$4:$C$62,MATCH(C174,Wastewater!$A$4:$A$62,0),)</f>
        <v>Nitrogen removal (wastewater)</v>
      </c>
    </row>
    <row r="175" spans="1:14">
      <c r="A175" t="s">
        <v>270</v>
      </c>
      <c r="B175" t="s">
        <v>1328</v>
      </c>
      <c r="C175" t="s">
        <v>1202</v>
      </c>
      <c r="D175" t="s">
        <v>300</v>
      </c>
      <c r="E175" t="s">
        <v>933</v>
      </c>
      <c r="F175" s="4">
        <v>0</v>
      </c>
      <c r="G175" s="4">
        <v>0</v>
      </c>
      <c r="H175" s="15" t="s">
        <v>825</v>
      </c>
      <c r="I175" s="15" t="s">
        <v>825</v>
      </c>
      <c r="J175" s="15" t="s">
        <v>825</v>
      </c>
      <c r="K175" s="15" t="s">
        <v>825</v>
      </c>
      <c r="L175" s="15" t="s">
        <v>825</v>
      </c>
      <c r="M175" s="8">
        <f t="shared" si="2"/>
        <v>0</v>
      </c>
      <c r="N175" t="str" cm="1">
        <f t="array" ref="N175">INDEX(Wastewater!$C$4:$C$62,MATCH(C175,Wastewater!$A$4:$A$62,0),)</f>
        <v>Phosphorus removal (wastewater)</v>
      </c>
    </row>
    <row r="176" spans="1:14">
      <c r="A176" t="s">
        <v>270</v>
      </c>
      <c r="B176" t="s">
        <v>1329</v>
      </c>
      <c r="C176" t="s">
        <v>1204</v>
      </c>
      <c r="D176" t="s">
        <v>300</v>
      </c>
      <c r="E176" t="s">
        <v>933</v>
      </c>
      <c r="F176" s="4">
        <v>0</v>
      </c>
      <c r="G176" s="4">
        <v>0</v>
      </c>
      <c r="H176" s="15" t="s">
        <v>825</v>
      </c>
      <c r="I176" s="15" t="s">
        <v>825</v>
      </c>
      <c r="J176" s="15" t="s">
        <v>825</v>
      </c>
      <c r="K176" s="15" t="s">
        <v>825</v>
      </c>
      <c r="L176" s="15" t="s">
        <v>825</v>
      </c>
      <c r="M176" s="8">
        <f t="shared" si="2"/>
        <v>0</v>
      </c>
      <c r="N176" t="str" cm="1">
        <f t="array" ref="N176">INDEX(Wastewater!$C$4:$C$62,MATCH(C176,Wastewater!$A$4:$A$62,0),)</f>
        <v>Phosphorus removal (wastewater)</v>
      </c>
    </row>
    <row r="177" spans="1:14">
      <c r="A177" t="s">
        <v>270</v>
      </c>
      <c r="B177" t="s">
        <v>1330</v>
      </c>
      <c r="C177" t="s">
        <v>1206</v>
      </c>
      <c r="D177" t="s">
        <v>300</v>
      </c>
      <c r="E177" t="s">
        <v>933</v>
      </c>
      <c r="F177" s="4">
        <v>0</v>
      </c>
      <c r="G177" s="4">
        <v>0</v>
      </c>
      <c r="H177" s="15" t="s">
        <v>825</v>
      </c>
      <c r="I177" s="15" t="s">
        <v>825</v>
      </c>
      <c r="J177" s="15" t="s">
        <v>825</v>
      </c>
      <c r="K177" s="15" t="s">
        <v>825</v>
      </c>
      <c r="L177" s="15" t="s">
        <v>825</v>
      </c>
      <c r="M177" s="8">
        <f t="shared" si="2"/>
        <v>0</v>
      </c>
      <c r="N177" t="str" cm="1">
        <f t="array" ref="N177">INDEX(Wastewater!$C$4:$C$62,MATCH(C177,Wastewater!$A$4:$A$62,0),)</f>
        <v>Phosphorus removal (wastewater)</v>
      </c>
    </row>
    <row r="178" spans="1:14">
      <c r="A178" t="s">
        <v>270</v>
      </c>
      <c r="B178" t="s">
        <v>1331</v>
      </c>
      <c r="C178" t="s">
        <v>1208</v>
      </c>
      <c r="D178" t="s">
        <v>300</v>
      </c>
      <c r="E178" t="s">
        <v>933</v>
      </c>
      <c r="F178" s="4">
        <v>0</v>
      </c>
      <c r="G178" s="4">
        <v>0</v>
      </c>
      <c r="H178" s="15" t="s">
        <v>825</v>
      </c>
      <c r="I178" s="15" t="s">
        <v>825</v>
      </c>
      <c r="J178" s="15" t="s">
        <v>825</v>
      </c>
      <c r="K178" s="15" t="s">
        <v>825</v>
      </c>
      <c r="L178" s="15" t="s">
        <v>825</v>
      </c>
      <c r="M178" s="8">
        <f t="shared" si="2"/>
        <v>0</v>
      </c>
      <c r="N178" t="str" cm="1">
        <f t="array" ref="N178">INDEX(Wastewater!$C$4:$C$62,MATCH(C178,Wastewater!$A$4:$A$62,0),)</f>
        <v>Reduction of sanitary parameters (wastewater)</v>
      </c>
    </row>
    <row r="179" spans="1:14">
      <c r="A179" t="s">
        <v>270</v>
      </c>
      <c r="B179" t="s">
        <v>1332</v>
      </c>
      <c r="C179" t="s">
        <v>1210</v>
      </c>
      <c r="D179" t="s">
        <v>300</v>
      </c>
      <c r="E179" t="s">
        <v>933</v>
      </c>
      <c r="F179" s="4">
        <v>0</v>
      </c>
      <c r="G179" s="4">
        <v>0</v>
      </c>
      <c r="H179" s="15" t="s">
        <v>825</v>
      </c>
      <c r="I179" s="15" t="s">
        <v>825</v>
      </c>
      <c r="J179" s="15" t="s">
        <v>825</v>
      </c>
      <c r="K179" s="15" t="s">
        <v>825</v>
      </c>
      <c r="L179" s="15" t="s">
        <v>825</v>
      </c>
      <c r="M179" s="8">
        <f t="shared" si="2"/>
        <v>0</v>
      </c>
      <c r="N179" t="str" cm="1">
        <f t="array" ref="N179">INDEX(Wastewater!$C$4:$C$62,MATCH(C179,Wastewater!$A$4:$A$62,0),)</f>
        <v>Chemical removals schemes (wastewater)</v>
      </c>
    </row>
    <row r="180" spans="1:14">
      <c r="A180" t="s">
        <v>270</v>
      </c>
      <c r="B180" t="s">
        <v>1333</v>
      </c>
      <c r="C180" t="s">
        <v>1212</v>
      </c>
      <c r="D180" t="s">
        <v>300</v>
      </c>
      <c r="E180" t="s">
        <v>933</v>
      </c>
      <c r="F180" s="4">
        <v>0</v>
      </c>
      <c r="G180" s="4">
        <v>0</v>
      </c>
      <c r="H180" s="15" t="s">
        <v>825</v>
      </c>
      <c r="I180" s="15" t="s">
        <v>825</v>
      </c>
      <c r="J180" s="15" t="s">
        <v>825</v>
      </c>
      <c r="K180" s="15" t="s">
        <v>825</v>
      </c>
      <c r="L180" s="15" t="s">
        <v>825</v>
      </c>
      <c r="M180" s="8">
        <f t="shared" si="2"/>
        <v>0</v>
      </c>
      <c r="N180" t="str" cm="1">
        <f t="array" ref="N180">INDEX(Wastewater!$C$4:$C$62,MATCH(C180,Wastewater!$A$4:$A$62,0),)</f>
        <v>Phosphorus removal (wastewater)</v>
      </c>
    </row>
    <row r="181" spans="1:14">
      <c r="A181" t="s">
        <v>270</v>
      </c>
      <c r="B181" t="s">
        <v>1334</v>
      </c>
      <c r="C181" t="s">
        <v>1214</v>
      </c>
      <c r="D181" t="s">
        <v>300</v>
      </c>
      <c r="E181" t="s">
        <v>933</v>
      </c>
      <c r="F181" s="4">
        <v>0</v>
      </c>
      <c r="G181" s="4">
        <v>0</v>
      </c>
      <c r="H181" s="15" t="s">
        <v>825</v>
      </c>
      <c r="I181" s="15" t="s">
        <v>825</v>
      </c>
      <c r="J181" s="15" t="s">
        <v>825</v>
      </c>
      <c r="K181" s="15" t="s">
        <v>825</v>
      </c>
      <c r="L181" s="15" t="s">
        <v>825</v>
      </c>
      <c r="M181" s="8">
        <f t="shared" si="2"/>
        <v>0</v>
      </c>
      <c r="N181" t="str" cm="1">
        <f t="array" ref="N181">INDEX(Wastewater!$C$4:$C$62,MATCH(C181,Wastewater!$A$4:$A$62,0),)</f>
        <v>Phosphorus removal (wastewater)</v>
      </c>
    </row>
    <row r="182" spans="1:14">
      <c r="A182" t="s">
        <v>270</v>
      </c>
      <c r="B182" t="s">
        <v>1335</v>
      </c>
      <c r="C182" t="s">
        <v>1216</v>
      </c>
      <c r="D182" t="s">
        <v>300</v>
      </c>
      <c r="E182" t="s">
        <v>933</v>
      </c>
      <c r="F182" s="4">
        <v>0</v>
      </c>
      <c r="G182" s="4">
        <v>0</v>
      </c>
      <c r="H182" s="15" t="s">
        <v>825</v>
      </c>
      <c r="I182" s="15" t="s">
        <v>825</v>
      </c>
      <c r="J182" s="15" t="s">
        <v>825</v>
      </c>
      <c r="K182" s="15" t="s">
        <v>825</v>
      </c>
      <c r="L182" s="15" t="s">
        <v>825</v>
      </c>
      <c r="M182" s="8">
        <f t="shared" si="2"/>
        <v>0</v>
      </c>
      <c r="N182" t="str" cm="1">
        <f t="array" ref="N182">INDEX(Wastewater!$C$4:$C$62,MATCH(C182,Wastewater!$A$4:$A$62,0),)</f>
        <v>Conservation drivers (wastewater)</v>
      </c>
    </row>
    <row r="183" spans="1:14">
      <c r="A183" t="s">
        <v>270</v>
      </c>
      <c r="B183" t="s">
        <v>1336</v>
      </c>
      <c r="C183" t="s">
        <v>1218</v>
      </c>
      <c r="D183" t="s">
        <v>300</v>
      </c>
      <c r="E183" t="s">
        <v>933</v>
      </c>
      <c r="F183" s="4">
        <v>0</v>
      </c>
      <c r="G183" s="4">
        <v>0</v>
      </c>
      <c r="H183" s="15" t="s">
        <v>825</v>
      </c>
      <c r="I183" s="15" t="s">
        <v>825</v>
      </c>
      <c r="J183" s="15" t="s">
        <v>825</v>
      </c>
      <c r="K183" s="15" t="s">
        <v>825</v>
      </c>
      <c r="L183" s="15" t="s">
        <v>825</v>
      </c>
      <c r="M183" s="8">
        <f t="shared" si="2"/>
        <v>0</v>
      </c>
      <c r="N183" t="str" cm="1">
        <f t="array" ref="N183">INDEX(Wastewater!$C$4:$C$62,MATCH(C183,Wastewater!$A$4:$A$62,0),)</f>
        <v>UV disinfection (or similar) (wastewater)</v>
      </c>
    </row>
    <row r="184" spans="1:14">
      <c r="A184" t="s">
        <v>270</v>
      </c>
      <c r="B184" t="s">
        <v>1337</v>
      </c>
      <c r="C184" t="s">
        <v>1220</v>
      </c>
      <c r="D184" t="s">
        <v>300</v>
      </c>
      <c r="E184" t="s">
        <v>933</v>
      </c>
      <c r="F184" s="4">
        <v>0</v>
      </c>
      <c r="G184" s="4">
        <v>0</v>
      </c>
      <c r="H184" s="15" t="s">
        <v>825</v>
      </c>
      <c r="I184" s="15" t="s">
        <v>825</v>
      </c>
      <c r="J184" s="15" t="s">
        <v>825</v>
      </c>
      <c r="K184" s="15" t="s">
        <v>825</v>
      </c>
      <c r="L184" s="15" t="s">
        <v>825</v>
      </c>
      <c r="M184" s="8">
        <f t="shared" si="2"/>
        <v>0</v>
      </c>
      <c r="N184" t="str" cm="1">
        <f t="array" ref="N184">INDEX(Wastewater!$C$4:$C$62,MATCH(C184,Wastewater!$A$4:$A$62,0),)</f>
        <v>N/A</v>
      </c>
    </row>
    <row r="185" spans="1:14">
      <c r="A185" t="s">
        <v>270</v>
      </c>
      <c r="B185" t="s">
        <v>1338</v>
      </c>
      <c r="C185" t="s">
        <v>1222</v>
      </c>
      <c r="D185" t="s">
        <v>300</v>
      </c>
      <c r="E185" t="s">
        <v>933</v>
      </c>
      <c r="F185" s="4">
        <v>0</v>
      </c>
      <c r="G185" s="4">
        <v>0</v>
      </c>
      <c r="H185" s="15" t="s">
        <v>825</v>
      </c>
      <c r="I185" s="15" t="s">
        <v>825</v>
      </c>
      <c r="J185" s="15" t="s">
        <v>825</v>
      </c>
      <c r="K185" s="15" t="s">
        <v>825</v>
      </c>
      <c r="L185" s="15" t="s">
        <v>825</v>
      </c>
      <c r="M185" s="8">
        <f t="shared" si="2"/>
        <v>0</v>
      </c>
      <c r="N185" t="str" cm="1">
        <f t="array" ref="N185">INDEX(Wastewater!$C$4:$C$62,MATCH(C185,Wastewater!$A$4:$A$62,0),)</f>
        <v>N/A</v>
      </c>
    </row>
    <row r="186" spans="1:14">
      <c r="A186" t="s">
        <v>270</v>
      </c>
      <c r="B186" t="s">
        <v>1339</v>
      </c>
      <c r="C186" t="s">
        <v>1224</v>
      </c>
      <c r="D186" t="s">
        <v>300</v>
      </c>
      <c r="E186" t="s">
        <v>933</v>
      </c>
      <c r="F186" s="4">
        <v>0</v>
      </c>
      <c r="G186" s="4">
        <v>0</v>
      </c>
      <c r="H186" s="15" t="s">
        <v>825</v>
      </c>
      <c r="I186" s="15" t="s">
        <v>825</v>
      </c>
      <c r="J186" s="15" t="s">
        <v>825</v>
      </c>
      <c r="K186" s="15" t="s">
        <v>825</v>
      </c>
      <c r="L186" s="15" t="s">
        <v>825</v>
      </c>
      <c r="M186" s="8">
        <f t="shared" si="2"/>
        <v>0</v>
      </c>
      <c r="N186" t="str" cm="1">
        <f t="array" ref="N186">INDEX(Wastewater!$C$4:$C$62,MATCH(C186,Wastewater!$A$4:$A$62,0),)</f>
        <v>N/A</v>
      </c>
    </row>
    <row r="187" spans="1:14">
      <c r="A187" t="s">
        <v>270</v>
      </c>
      <c r="B187" t="s">
        <v>1340</v>
      </c>
      <c r="C187" t="s">
        <v>1226</v>
      </c>
      <c r="D187" t="s">
        <v>300</v>
      </c>
      <c r="E187" t="s">
        <v>933</v>
      </c>
      <c r="F187" s="4">
        <v>0</v>
      </c>
      <c r="G187" s="4">
        <v>0</v>
      </c>
      <c r="H187" s="15" t="s">
        <v>825</v>
      </c>
      <c r="I187" s="15" t="s">
        <v>825</v>
      </c>
      <c r="J187" s="15" t="s">
        <v>825</v>
      </c>
      <c r="K187" s="15" t="s">
        <v>825</v>
      </c>
      <c r="L187" s="15" t="s">
        <v>825</v>
      </c>
      <c r="M187" s="8">
        <f t="shared" si="2"/>
        <v>0</v>
      </c>
      <c r="N187" t="str" cm="1">
        <f t="array" ref="N187">INDEX(Wastewater!$C$4:$C$62,MATCH(C187,Wastewater!$A$4:$A$62,0),)</f>
        <v>Conservation drivers (wastewater)</v>
      </c>
    </row>
    <row r="188" spans="1:14">
      <c r="A188" t="s">
        <v>270</v>
      </c>
      <c r="B188" t="s">
        <v>1341</v>
      </c>
      <c r="C188" t="s">
        <v>1228</v>
      </c>
      <c r="D188" t="s">
        <v>300</v>
      </c>
      <c r="E188" t="s">
        <v>933</v>
      </c>
      <c r="F188" s="4">
        <v>0</v>
      </c>
      <c r="G188" s="4">
        <v>0</v>
      </c>
      <c r="H188" s="15" t="s">
        <v>825</v>
      </c>
      <c r="I188" s="15" t="s">
        <v>825</v>
      </c>
      <c r="J188" s="15" t="s">
        <v>825</v>
      </c>
      <c r="K188" s="15" t="s">
        <v>825</v>
      </c>
      <c r="L188" s="15" t="s">
        <v>825</v>
      </c>
      <c r="M188" s="8">
        <f t="shared" si="2"/>
        <v>0</v>
      </c>
      <c r="N188" t="str" cm="1">
        <f t="array" ref="N188">INDEX(Wastewater!$C$4:$C$62,MATCH(C188,Wastewater!$A$4:$A$62,0),)</f>
        <v>Ignore as captured under 'Investigations total'</v>
      </c>
    </row>
    <row r="189" spans="1:14">
      <c r="A189" t="s">
        <v>270</v>
      </c>
      <c r="B189" t="s">
        <v>1342</v>
      </c>
      <c r="C189" t="s">
        <v>1230</v>
      </c>
      <c r="D189" t="s">
        <v>300</v>
      </c>
      <c r="E189" t="s">
        <v>933</v>
      </c>
      <c r="F189" s="4">
        <v>0</v>
      </c>
      <c r="G189" s="4">
        <v>0</v>
      </c>
      <c r="H189" s="15" t="s">
        <v>825</v>
      </c>
      <c r="I189" s="15" t="s">
        <v>825</v>
      </c>
      <c r="J189" s="15" t="s">
        <v>825</v>
      </c>
      <c r="K189" s="15" t="s">
        <v>825</v>
      </c>
      <c r="L189" s="15" t="s">
        <v>825</v>
      </c>
      <c r="M189" s="8">
        <f t="shared" si="2"/>
        <v>0</v>
      </c>
      <c r="N189" t="str" cm="1">
        <f t="array" ref="N189">INDEX(Wastewater!$C$4:$C$62,MATCH(C189,Wastewater!$A$4:$A$62,0),)</f>
        <v>Ignore as captured under 'Investigations total'</v>
      </c>
    </row>
    <row r="190" spans="1:14">
      <c r="A190" t="s">
        <v>270</v>
      </c>
      <c r="B190" t="s">
        <v>1343</v>
      </c>
      <c r="C190" t="s">
        <v>1232</v>
      </c>
      <c r="D190" t="s">
        <v>300</v>
      </c>
      <c r="E190" t="s">
        <v>933</v>
      </c>
      <c r="F190" s="4">
        <v>0</v>
      </c>
      <c r="G190" s="4">
        <v>0</v>
      </c>
      <c r="H190" s="15" t="s">
        <v>825</v>
      </c>
      <c r="I190" s="15" t="s">
        <v>825</v>
      </c>
      <c r="J190" s="15" t="s">
        <v>825</v>
      </c>
      <c r="K190" s="15" t="s">
        <v>825</v>
      </c>
      <c r="L190" s="15" t="s">
        <v>825</v>
      </c>
      <c r="M190" s="8">
        <f t="shared" si="2"/>
        <v>0</v>
      </c>
      <c r="N190" t="str" cm="1">
        <f t="array" ref="N190">INDEX(Wastewater!$C$4:$C$62,MATCH(C190,Wastewater!$A$4:$A$62,0),)</f>
        <v>Ignore as captured under 'Investigations total'</v>
      </c>
    </row>
    <row r="191" spans="1:14">
      <c r="A191" t="s">
        <v>270</v>
      </c>
      <c r="B191" t="s">
        <v>1344</v>
      </c>
      <c r="C191" t="s">
        <v>1234</v>
      </c>
      <c r="D191" t="s">
        <v>300</v>
      </c>
      <c r="E191" t="s">
        <v>933</v>
      </c>
      <c r="F191" s="4">
        <v>0</v>
      </c>
      <c r="G191" s="4">
        <v>0</v>
      </c>
      <c r="H191" s="15" t="s">
        <v>825</v>
      </c>
      <c r="I191" s="15" t="s">
        <v>825</v>
      </c>
      <c r="J191" s="15" t="s">
        <v>825</v>
      </c>
      <c r="K191" s="15" t="s">
        <v>825</v>
      </c>
      <c r="L191" s="15" t="s">
        <v>825</v>
      </c>
      <c r="M191" s="8">
        <f t="shared" si="2"/>
        <v>0</v>
      </c>
      <c r="N191" t="str" cm="1">
        <f t="array" ref="N191">INDEX(Wastewater!$C$4:$C$62,MATCH(C191,Wastewater!$A$4:$A$62,0),)</f>
        <v>Investigations (wastewater)</v>
      </c>
    </row>
    <row r="192" spans="1:14">
      <c r="A192" t="s">
        <v>270</v>
      </c>
      <c r="B192" t="s">
        <v>1345</v>
      </c>
      <c r="C192" t="s">
        <v>1236</v>
      </c>
      <c r="D192" t="s">
        <v>300</v>
      </c>
      <c r="E192" t="s">
        <v>933</v>
      </c>
      <c r="F192" s="4">
        <v>0</v>
      </c>
      <c r="G192" s="4">
        <v>0</v>
      </c>
      <c r="H192" s="15" t="s">
        <v>825</v>
      </c>
      <c r="I192" s="15" t="s">
        <v>825</v>
      </c>
      <c r="J192" s="15" t="s">
        <v>825</v>
      </c>
      <c r="K192" s="15" t="s">
        <v>825</v>
      </c>
      <c r="L192" s="15" t="s">
        <v>825</v>
      </c>
      <c r="M192" s="8">
        <f t="shared" si="2"/>
        <v>0</v>
      </c>
      <c r="N192" cm="1">
        <f t="array" ref="N192">INDEX(Wastewater!$C$4:$C$62,MATCH(C192,Wastewater!$A$4:$A$62,0),)</f>
        <v>0</v>
      </c>
    </row>
    <row r="193" spans="1:14">
      <c r="A193" t="s">
        <v>270</v>
      </c>
      <c r="B193" t="s">
        <v>1346</v>
      </c>
      <c r="C193" t="s">
        <v>1238</v>
      </c>
      <c r="D193" t="s">
        <v>300</v>
      </c>
      <c r="E193" t="s">
        <v>933</v>
      </c>
      <c r="F193" s="4">
        <v>0</v>
      </c>
      <c r="G193" s="4">
        <v>0</v>
      </c>
      <c r="H193" s="15" t="s">
        <v>825</v>
      </c>
      <c r="I193" s="15" t="s">
        <v>825</v>
      </c>
      <c r="J193" s="15" t="s">
        <v>825</v>
      </c>
      <c r="K193" s="15" t="s">
        <v>825</v>
      </c>
      <c r="L193" s="15" t="s">
        <v>825</v>
      </c>
      <c r="M193" s="8">
        <f t="shared" si="2"/>
        <v>0</v>
      </c>
      <c r="N193" t="str" cm="1">
        <f t="array" ref="N193">INDEX(Wastewater!$C$4:$C$62,MATCH(C193,Wastewater!$A$4:$A$62,0),)</f>
        <v>Conservation drivers (wastewater)</v>
      </c>
    </row>
    <row r="194" spans="1:14">
      <c r="A194" t="s">
        <v>270</v>
      </c>
      <c r="B194" t="s">
        <v>1347</v>
      </c>
      <c r="C194" t="s">
        <v>1240</v>
      </c>
      <c r="D194" t="s">
        <v>300</v>
      </c>
      <c r="E194" t="s">
        <v>933</v>
      </c>
      <c r="F194" s="4">
        <v>0</v>
      </c>
      <c r="G194" s="4">
        <v>0</v>
      </c>
      <c r="H194" s="4" t="s">
        <v>825</v>
      </c>
      <c r="I194" s="4" t="s">
        <v>825</v>
      </c>
      <c r="J194" s="4" t="s">
        <v>825</v>
      </c>
      <c r="K194" s="4" t="s">
        <v>825</v>
      </c>
      <c r="L194" s="4" t="s">
        <v>825</v>
      </c>
      <c r="M194" s="8">
        <f t="shared" si="2"/>
        <v>0</v>
      </c>
      <c r="N194" t="str" cm="1">
        <f t="array" ref="N194">INDEX(Wastewater!$C$4:$C$62,MATCH(C194,Wastewater!$A$4:$A$62,0),)</f>
        <v>Conservation drivers (wastewater)</v>
      </c>
    </row>
    <row r="195" spans="1:14">
      <c r="A195" t="s">
        <v>270</v>
      </c>
      <c r="B195" t="s">
        <v>1348</v>
      </c>
      <c r="C195" t="s">
        <v>1242</v>
      </c>
      <c r="D195" t="s">
        <v>300</v>
      </c>
      <c r="E195" t="s">
        <v>933</v>
      </c>
      <c r="F195" s="4">
        <v>0</v>
      </c>
      <c r="G195" s="4">
        <v>0</v>
      </c>
      <c r="H195" s="4" t="s">
        <v>825</v>
      </c>
      <c r="I195" s="4" t="s">
        <v>825</v>
      </c>
      <c r="J195" s="4" t="s">
        <v>825</v>
      </c>
      <c r="K195" s="4" t="s">
        <v>825</v>
      </c>
      <c r="L195" s="4" t="s">
        <v>825</v>
      </c>
      <c r="M195" s="8">
        <f t="shared" si="2"/>
        <v>0</v>
      </c>
      <c r="N195" t="str" cm="1">
        <f t="array" ref="N195">INDEX(Wastewater!$C$4:$C$62,MATCH(C195,Wastewater!$A$4:$A$62,0),)</f>
        <v>Conservation drivers (wastewater)</v>
      </c>
    </row>
    <row r="196" spans="1:14">
      <c r="A196" t="s">
        <v>270</v>
      </c>
      <c r="B196" t="s">
        <v>1349</v>
      </c>
      <c r="C196" t="s">
        <v>1244</v>
      </c>
      <c r="D196" t="s">
        <v>300</v>
      </c>
      <c r="E196" t="s">
        <v>933</v>
      </c>
      <c r="F196" s="4">
        <v>0</v>
      </c>
      <c r="G196" s="4">
        <v>0</v>
      </c>
      <c r="H196" s="4" t="s">
        <v>825</v>
      </c>
      <c r="I196" s="4" t="s">
        <v>825</v>
      </c>
      <c r="J196" s="4" t="s">
        <v>825</v>
      </c>
      <c r="K196" s="4" t="s">
        <v>825</v>
      </c>
      <c r="L196" s="4" t="s">
        <v>825</v>
      </c>
      <c r="M196" s="8">
        <f t="shared" si="2"/>
        <v>0</v>
      </c>
      <c r="N196" t="str" cm="1">
        <f t="array" ref="N196">INDEX(Wastewater!$C$4:$C$62,MATCH(C196,Wastewater!$A$4:$A$62,0),)</f>
        <v>N/A</v>
      </c>
    </row>
    <row r="197" spans="1:14">
      <c r="A197" t="s">
        <v>270</v>
      </c>
      <c r="B197" t="s">
        <v>1350</v>
      </c>
      <c r="C197" t="s">
        <v>1246</v>
      </c>
      <c r="D197" t="s">
        <v>300</v>
      </c>
      <c r="E197" t="s">
        <v>933</v>
      </c>
      <c r="F197" s="4">
        <v>0</v>
      </c>
      <c r="G197" s="4">
        <v>0</v>
      </c>
      <c r="H197" s="4" t="s">
        <v>825</v>
      </c>
      <c r="I197" s="4" t="s">
        <v>825</v>
      </c>
      <c r="J197" s="4" t="s">
        <v>825</v>
      </c>
      <c r="K197" s="4" t="s">
        <v>825</v>
      </c>
      <c r="L197" s="4" t="s">
        <v>825</v>
      </c>
      <c r="M197" s="8">
        <f t="shared" si="2"/>
        <v>0</v>
      </c>
      <c r="N197" t="e" cm="1">
        <f t="array" ref="N197">INDEX(Wastewater!$C$4:$C$62,MATCH(C197,Wastewater!$A$4:$A$62,0),)</f>
        <v>#N/A</v>
      </c>
    </row>
    <row r="198" spans="1:14">
      <c r="A198" t="s">
        <v>270</v>
      </c>
      <c r="B198" t="s">
        <v>1351</v>
      </c>
      <c r="C198" t="s">
        <v>1248</v>
      </c>
      <c r="D198" t="s">
        <v>300</v>
      </c>
      <c r="E198" t="s">
        <v>933</v>
      </c>
      <c r="F198" s="4">
        <v>0</v>
      </c>
      <c r="G198" s="4">
        <v>0</v>
      </c>
      <c r="H198" s="4" t="s">
        <v>825</v>
      </c>
      <c r="I198" s="4" t="s">
        <v>825</v>
      </c>
      <c r="J198" s="4" t="s">
        <v>825</v>
      </c>
      <c r="K198" s="4" t="s">
        <v>825</v>
      </c>
      <c r="L198" s="4" t="s">
        <v>825</v>
      </c>
      <c r="M198" s="8">
        <f t="shared" si="2"/>
        <v>0</v>
      </c>
      <c r="N198" t="str" cm="1">
        <f t="array" ref="N198">INDEX(Wastewater!$C$4:$C$62,MATCH(C198,Wastewater!$A$4:$A$62,0),)</f>
        <v>Sludge enhancement (quality) (wastewater)</v>
      </c>
    </row>
    <row r="199" spans="1:14">
      <c r="A199" t="s">
        <v>270</v>
      </c>
      <c r="B199" t="s">
        <v>1352</v>
      </c>
      <c r="C199" t="s">
        <v>1250</v>
      </c>
      <c r="D199" t="s">
        <v>300</v>
      </c>
      <c r="E199" t="s">
        <v>933</v>
      </c>
      <c r="F199" s="4">
        <v>0</v>
      </c>
      <c r="G199" s="4">
        <v>0</v>
      </c>
      <c r="H199" s="4" t="s">
        <v>825</v>
      </c>
      <c r="I199" s="4" t="s">
        <v>825</v>
      </c>
      <c r="J199" s="4" t="s">
        <v>825</v>
      </c>
      <c r="K199" s="4" t="s">
        <v>825</v>
      </c>
      <c r="L199" s="4" t="s">
        <v>825</v>
      </c>
      <c r="M199" s="8">
        <f t="shared" si="2"/>
        <v>0</v>
      </c>
      <c r="N199" t="str" cm="1">
        <f t="array" ref="N199">INDEX(Wastewater!$C$4:$C$62,MATCH(C199,Wastewater!$A$4:$A$62,0),)</f>
        <v>Sludge enhancement (quality) (wastewater)</v>
      </c>
    </row>
    <row r="200" spans="1:14">
      <c r="A200" t="s">
        <v>270</v>
      </c>
      <c r="B200" t="s">
        <v>1353</v>
      </c>
      <c r="C200" t="s">
        <v>1252</v>
      </c>
      <c r="D200" t="s">
        <v>300</v>
      </c>
      <c r="E200" t="s">
        <v>933</v>
      </c>
      <c r="F200" s="4">
        <v>0</v>
      </c>
      <c r="G200" s="4">
        <v>0</v>
      </c>
      <c r="H200" s="4" t="s">
        <v>825</v>
      </c>
      <c r="I200" s="4" t="s">
        <v>825</v>
      </c>
      <c r="J200" s="4" t="s">
        <v>825</v>
      </c>
      <c r="K200" s="4" t="s">
        <v>825</v>
      </c>
      <c r="L200" s="4" t="s">
        <v>825</v>
      </c>
      <c r="M200" s="8">
        <f t="shared" ref="M200:M263" si="3">SUM(G200)</f>
        <v>0</v>
      </c>
      <c r="N200" t="str" cm="1">
        <f t="array" ref="N200">INDEX(Wastewater!$C$4:$C$62,MATCH(C200,Wastewater!$A$4:$A$62,0),)</f>
        <v>Sludge enhancement (quality) (wastewater)</v>
      </c>
    </row>
    <row r="201" spans="1:14">
      <c r="A201" t="s">
        <v>270</v>
      </c>
      <c r="B201" t="s">
        <v>1354</v>
      </c>
      <c r="C201" t="s">
        <v>1254</v>
      </c>
      <c r="D201" t="s">
        <v>300</v>
      </c>
      <c r="E201" t="s">
        <v>933</v>
      </c>
      <c r="F201" s="4">
        <v>0</v>
      </c>
      <c r="G201" s="4">
        <v>0</v>
      </c>
      <c r="H201" s="4" t="s">
        <v>825</v>
      </c>
      <c r="I201" s="4" t="s">
        <v>825</v>
      </c>
      <c r="J201" s="4" t="s">
        <v>825</v>
      </c>
      <c r="K201" s="4" t="s">
        <v>825</v>
      </c>
      <c r="L201" s="4" t="s">
        <v>825</v>
      </c>
      <c r="M201" s="8">
        <f t="shared" si="3"/>
        <v>0</v>
      </c>
      <c r="N201" t="str" cm="1">
        <f t="array" ref="N201">INDEX(Wastewater!$C$4:$C$62,MATCH(C201,Wastewater!$A$4:$A$62,0),)</f>
        <v>Sludge enhancement (quality) (wastewater)</v>
      </c>
    </row>
    <row r="202" spans="1:14">
      <c r="A202" t="s">
        <v>270</v>
      </c>
      <c r="B202" t="s">
        <v>1355</v>
      </c>
      <c r="C202" t="s">
        <v>1256</v>
      </c>
      <c r="D202" t="s">
        <v>300</v>
      </c>
      <c r="E202" t="s">
        <v>933</v>
      </c>
      <c r="F202" s="4">
        <v>0</v>
      </c>
      <c r="G202" s="4">
        <v>0</v>
      </c>
      <c r="H202" s="4" t="s">
        <v>825</v>
      </c>
      <c r="I202" s="4" t="s">
        <v>825</v>
      </c>
      <c r="J202" s="4" t="s">
        <v>825</v>
      </c>
      <c r="K202" s="4" t="s">
        <v>825</v>
      </c>
      <c r="L202" s="4" t="s">
        <v>825</v>
      </c>
      <c r="M202" s="8">
        <f t="shared" si="3"/>
        <v>0</v>
      </c>
      <c r="N202" t="str" cm="1">
        <f t="array" ref="N202">INDEX(Wastewater!$C$4:$C$62,MATCH(C202,Wastewater!$A$4:$A$62,0),)</f>
        <v>Sludge enhancement (quality) (wastewater)</v>
      </c>
    </row>
    <row r="203" spans="1:14">
      <c r="A203" t="s">
        <v>270</v>
      </c>
      <c r="B203" t="s">
        <v>1356</v>
      </c>
      <c r="C203" t="s">
        <v>1258</v>
      </c>
      <c r="D203" t="s">
        <v>300</v>
      </c>
      <c r="E203" t="s">
        <v>933</v>
      </c>
      <c r="F203" s="4">
        <v>0</v>
      </c>
      <c r="G203" s="4">
        <v>0</v>
      </c>
      <c r="H203" s="4" t="s">
        <v>825</v>
      </c>
      <c r="I203" s="4" t="s">
        <v>825</v>
      </c>
      <c r="J203" s="4" t="s">
        <v>825</v>
      </c>
      <c r="K203" s="4" t="s">
        <v>825</v>
      </c>
      <c r="L203" s="4" t="s">
        <v>825</v>
      </c>
      <c r="M203" s="8">
        <f t="shared" si="3"/>
        <v>0</v>
      </c>
      <c r="N203" t="str" cm="1">
        <f t="array" ref="N203">INDEX(Wastewater!$C$4:$C$62,MATCH(C203,Wastewater!$A$4:$A$62,0),)</f>
        <v>Sludge enhancement (quality) (wastewater)</v>
      </c>
    </row>
    <row r="204" spans="1:14">
      <c r="A204" t="s">
        <v>270</v>
      </c>
      <c r="B204" t="s">
        <v>1357</v>
      </c>
      <c r="C204" t="s">
        <v>1260</v>
      </c>
      <c r="D204" t="s">
        <v>300</v>
      </c>
      <c r="E204" t="s">
        <v>933</v>
      </c>
      <c r="F204" s="4">
        <v>0</v>
      </c>
      <c r="G204" s="4">
        <v>0</v>
      </c>
      <c r="H204" s="4" t="s">
        <v>825</v>
      </c>
      <c r="I204" s="4" t="s">
        <v>825</v>
      </c>
      <c r="J204" s="4" t="s">
        <v>825</v>
      </c>
      <c r="K204" s="4" t="s">
        <v>825</v>
      </c>
      <c r="L204" s="4" t="s">
        <v>825</v>
      </c>
      <c r="M204" s="8">
        <f t="shared" si="3"/>
        <v>0</v>
      </c>
      <c r="N204" t="str" cm="1">
        <f t="array" ref="N204">INDEX(Wastewater!$C$4:$C$62,MATCH(C204,Wastewater!$A$4:$A$62,0),)</f>
        <v>Sludge enhancement (quality) (wastewater)</v>
      </c>
    </row>
    <row r="205" spans="1:14">
      <c r="A205" t="s">
        <v>270</v>
      </c>
      <c r="B205" t="s">
        <v>1358</v>
      </c>
      <c r="C205" t="s">
        <v>1262</v>
      </c>
      <c r="D205" t="s">
        <v>300</v>
      </c>
      <c r="E205" t="s">
        <v>933</v>
      </c>
      <c r="F205" s="4">
        <v>0</v>
      </c>
      <c r="G205" s="4">
        <v>0</v>
      </c>
      <c r="H205" s="4" t="s">
        <v>825</v>
      </c>
      <c r="I205" s="4" t="s">
        <v>825</v>
      </c>
      <c r="J205" s="4" t="s">
        <v>825</v>
      </c>
      <c r="K205" s="4" t="s">
        <v>825</v>
      </c>
      <c r="L205" s="4" t="s">
        <v>825</v>
      </c>
      <c r="M205" s="8">
        <f t="shared" si="3"/>
        <v>0</v>
      </c>
      <c r="N205" t="e" cm="1">
        <f t="array" ref="N205">INDEX(Wastewater!$C$4:$C$62,MATCH(C205,Wastewater!$A$4:$A$62,0),)</f>
        <v>#N/A</v>
      </c>
    </row>
    <row r="206" spans="1:14">
      <c r="A206" t="s">
        <v>270</v>
      </c>
      <c r="B206" t="s">
        <v>1359</v>
      </c>
      <c r="C206" t="s">
        <v>1264</v>
      </c>
      <c r="D206" t="s">
        <v>300</v>
      </c>
      <c r="E206" t="s">
        <v>933</v>
      </c>
      <c r="F206" s="4">
        <v>0</v>
      </c>
      <c r="G206" s="4">
        <v>0</v>
      </c>
      <c r="H206" s="4" t="s">
        <v>825</v>
      </c>
      <c r="I206" s="4" t="s">
        <v>825</v>
      </c>
      <c r="J206" s="4" t="s">
        <v>825</v>
      </c>
      <c r="K206" s="4" t="s">
        <v>825</v>
      </c>
      <c r="L206" s="4" t="s">
        <v>825</v>
      </c>
      <c r="M206" s="8">
        <f t="shared" si="3"/>
        <v>0</v>
      </c>
      <c r="N206" t="str" cm="1">
        <f t="array" ref="N206">INDEX(Wastewater!$C$4:$C$62,MATCH(C206,Wastewater!$A$4:$A$62,0),)</f>
        <v>Growth at sewage treatment works (excluding sludge treatment) (wastewater)</v>
      </c>
    </row>
    <row r="207" spans="1:14">
      <c r="A207" t="s">
        <v>270</v>
      </c>
      <c r="B207" t="s">
        <v>1360</v>
      </c>
      <c r="C207" t="s">
        <v>1266</v>
      </c>
      <c r="D207" t="s">
        <v>300</v>
      </c>
      <c r="E207" t="s">
        <v>933</v>
      </c>
      <c r="F207" s="4">
        <v>0</v>
      </c>
      <c r="G207" s="4">
        <v>0</v>
      </c>
      <c r="H207" s="4" t="s">
        <v>825</v>
      </c>
      <c r="I207" s="4" t="s">
        <v>825</v>
      </c>
      <c r="J207" s="4" t="s">
        <v>825</v>
      </c>
      <c r="K207" s="4" t="s">
        <v>825</v>
      </c>
      <c r="L207" s="4" t="s">
        <v>825</v>
      </c>
      <c r="M207" s="8">
        <f t="shared" si="3"/>
        <v>0</v>
      </c>
      <c r="N207" t="str" cm="1">
        <f t="array" ref="N207">INDEX(Wastewater!$C$4:$C$62,MATCH(C207,Wastewater!$A$4:$A$62,0),)</f>
        <v>Reduce flooding risk for properties (wastewater)</v>
      </c>
    </row>
    <row r="208" spans="1:14">
      <c r="A208" t="s">
        <v>270</v>
      </c>
      <c r="B208" t="s">
        <v>1361</v>
      </c>
      <c r="C208" t="s">
        <v>1268</v>
      </c>
      <c r="D208" t="s">
        <v>300</v>
      </c>
      <c r="E208" t="s">
        <v>933</v>
      </c>
      <c r="F208" s="4">
        <v>0</v>
      </c>
      <c r="G208" s="4">
        <v>0</v>
      </c>
      <c r="H208" s="4" t="s">
        <v>825</v>
      </c>
      <c r="I208" s="4" t="s">
        <v>825</v>
      </c>
      <c r="J208" s="4" t="s">
        <v>825</v>
      </c>
      <c r="K208" s="4" t="s">
        <v>825</v>
      </c>
      <c r="L208" s="4" t="s">
        <v>825</v>
      </c>
      <c r="M208" s="8">
        <f t="shared" si="3"/>
        <v>0</v>
      </c>
      <c r="N208" t="str" cm="1">
        <f t="array" ref="N208">INDEX(Wastewater!$C$4:$C$62,MATCH(C208,Wastewater!$A$4:$A$62,0),)</f>
        <v>First time sewerage (wastewater)</v>
      </c>
    </row>
    <row r="209" spans="1:14">
      <c r="A209" t="s">
        <v>270</v>
      </c>
      <c r="B209" t="s">
        <v>1362</v>
      </c>
      <c r="C209" t="s">
        <v>1270</v>
      </c>
      <c r="D209" t="s">
        <v>300</v>
      </c>
      <c r="E209" t="s">
        <v>933</v>
      </c>
      <c r="F209" s="4">
        <v>0</v>
      </c>
      <c r="G209" s="4">
        <v>0</v>
      </c>
      <c r="H209" s="4" t="s">
        <v>825</v>
      </c>
      <c r="I209" s="4" t="s">
        <v>825</v>
      </c>
      <c r="J209" s="4" t="s">
        <v>825</v>
      </c>
      <c r="K209" s="4" t="s">
        <v>825</v>
      </c>
      <c r="L209" s="4" t="s">
        <v>825</v>
      </c>
      <c r="M209" s="8">
        <f t="shared" si="3"/>
        <v>0</v>
      </c>
      <c r="N209" t="str" cm="1">
        <f t="array" ref="N209">INDEX(Wastewater!$C$4:$C$62,MATCH(C209,Wastewater!$A$4:$A$62,0),)</f>
        <v>Sludge enhancement (growth) (wastewater)</v>
      </c>
    </row>
    <row r="210" spans="1:14">
      <c r="A210" t="s">
        <v>270</v>
      </c>
      <c r="B210" t="s">
        <v>1363</v>
      </c>
      <c r="C210" t="s">
        <v>1272</v>
      </c>
      <c r="D210" t="s">
        <v>300</v>
      </c>
      <c r="E210" t="s">
        <v>933</v>
      </c>
      <c r="F210" s="4">
        <v>0</v>
      </c>
      <c r="G210" s="4">
        <v>0</v>
      </c>
      <c r="H210" s="4" t="s">
        <v>825</v>
      </c>
      <c r="I210" s="4" t="s">
        <v>825</v>
      </c>
      <c r="J210" s="4" t="s">
        <v>825</v>
      </c>
      <c r="K210" s="4" t="s">
        <v>825</v>
      </c>
      <c r="L210" s="4" t="s">
        <v>825</v>
      </c>
      <c r="M210" s="8">
        <f t="shared" si="3"/>
        <v>0</v>
      </c>
      <c r="N210" t="str" cm="1">
        <f t="array" ref="N210">INDEX(Wastewater!$C$4:$C$62,MATCH(C210,Wastewater!$A$4:$A$62,0),)</f>
        <v>Odour (wastewater)</v>
      </c>
    </row>
    <row r="211" spans="1:14">
      <c r="A211" t="s">
        <v>270</v>
      </c>
      <c r="B211" t="s">
        <v>1364</v>
      </c>
      <c r="C211" t="s">
        <v>1274</v>
      </c>
      <c r="D211" t="s">
        <v>300</v>
      </c>
      <c r="E211" t="s">
        <v>933</v>
      </c>
      <c r="F211" s="4">
        <v>0</v>
      </c>
      <c r="G211" s="4">
        <v>0</v>
      </c>
      <c r="H211" s="4" t="s">
        <v>825</v>
      </c>
      <c r="I211" s="4" t="s">
        <v>825</v>
      </c>
      <c r="J211" s="4" t="s">
        <v>825</v>
      </c>
      <c r="K211" s="4" t="s">
        <v>825</v>
      </c>
      <c r="L211" s="4" t="s">
        <v>825</v>
      </c>
      <c r="M211" s="8">
        <f t="shared" si="3"/>
        <v>0</v>
      </c>
      <c r="N211" t="str" cm="1">
        <f t="array" ref="N211">INDEX(Wastewater!$C$4:$C$62,MATCH(C211,Wastewater!$A$4:$A$62,0),)</f>
        <v>Enhancing resilience to low probability high consequence events (wastewater)</v>
      </c>
    </row>
    <row r="212" spans="1:14">
      <c r="A212" t="s">
        <v>270</v>
      </c>
      <c r="B212" t="s">
        <v>1365</v>
      </c>
      <c r="C212" t="s">
        <v>1276</v>
      </c>
      <c r="D212" t="s">
        <v>300</v>
      </c>
      <c r="E212" t="s">
        <v>933</v>
      </c>
      <c r="F212" s="4">
        <v>0</v>
      </c>
      <c r="G212" s="4">
        <v>0</v>
      </c>
      <c r="H212" s="4" t="s">
        <v>825</v>
      </c>
      <c r="I212" s="4" t="s">
        <v>825</v>
      </c>
      <c r="J212" s="4" t="s">
        <v>825</v>
      </c>
      <c r="K212" s="4" t="s">
        <v>825</v>
      </c>
      <c r="L212" s="4" t="s">
        <v>825</v>
      </c>
      <c r="M212" s="8">
        <f t="shared" si="3"/>
        <v>0</v>
      </c>
      <c r="N212" t="str" cm="1">
        <f t="array" ref="N212">INDEX(Wastewater!$C$4:$C$62,MATCH(C212,Wastewater!$A$4:$A$62,0),)</f>
        <v>Security - SEMD (wastewater)</v>
      </c>
    </row>
    <row r="213" spans="1:14">
      <c r="A213" t="s">
        <v>270</v>
      </c>
      <c r="B213" t="s">
        <v>1366</v>
      </c>
      <c r="C213" t="s">
        <v>1278</v>
      </c>
      <c r="D213" t="s">
        <v>300</v>
      </c>
      <c r="E213" t="s">
        <v>933</v>
      </c>
      <c r="F213" s="4">
        <v>0</v>
      </c>
      <c r="G213" s="4">
        <v>0</v>
      </c>
      <c r="H213" s="4" t="s">
        <v>825</v>
      </c>
      <c r="I213" s="4" t="s">
        <v>825</v>
      </c>
      <c r="J213" s="4" t="s">
        <v>825</v>
      </c>
      <c r="K213" s="4" t="s">
        <v>825</v>
      </c>
      <c r="L213" s="4" t="s">
        <v>825</v>
      </c>
      <c r="M213" s="8">
        <f t="shared" si="3"/>
        <v>0</v>
      </c>
      <c r="N213" t="str" cm="1">
        <f t="array" ref="N213">INDEX(Wastewater!$C$4:$C$62,MATCH(C213,Wastewater!$A$4:$A$62,0),)</f>
        <v>Security - Non-SEMD (wastewater)</v>
      </c>
    </row>
    <row r="214" spans="1:14">
      <c r="A214" t="s">
        <v>270</v>
      </c>
      <c r="B214" t="s">
        <v>1367</v>
      </c>
      <c r="C214" t="s">
        <v>1280</v>
      </c>
      <c r="D214" t="s">
        <v>300</v>
      </c>
      <c r="E214" t="s">
        <v>933</v>
      </c>
      <c r="F214" s="4">
        <v>0</v>
      </c>
      <c r="G214" s="4">
        <v>0</v>
      </c>
      <c r="H214" s="4" t="s">
        <v>825</v>
      </c>
      <c r="I214" s="4" t="s">
        <v>825</v>
      </c>
      <c r="J214" s="4" t="s">
        <v>825</v>
      </c>
      <c r="K214" s="4" t="s">
        <v>825</v>
      </c>
      <c r="L214" s="4" t="s">
        <v>825</v>
      </c>
      <c r="M214" s="8">
        <f t="shared" si="3"/>
        <v>0</v>
      </c>
      <c r="N214" t="str" cm="1">
        <f t="array" ref="N214">INDEX(Wastewater!$C$4:$C$62,MATCH(C214,Wastewater!$A$4:$A$62,0),)</f>
        <v>N/A</v>
      </c>
    </row>
    <row r="215" spans="1:14">
      <c r="A215" t="s">
        <v>270</v>
      </c>
      <c r="B215" t="s">
        <v>1368</v>
      </c>
      <c r="C215" t="s">
        <v>1282</v>
      </c>
      <c r="D215" t="s">
        <v>300</v>
      </c>
      <c r="E215" t="s">
        <v>933</v>
      </c>
      <c r="F215" s="4">
        <v>0</v>
      </c>
      <c r="G215" s="4">
        <v>0</v>
      </c>
      <c r="H215" s="4" t="s">
        <v>825</v>
      </c>
      <c r="I215" s="4" t="s">
        <v>825</v>
      </c>
      <c r="J215" s="4" t="s">
        <v>825</v>
      </c>
      <c r="K215" s="4" t="s">
        <v>825</v>
      </c>
      <c r="L215" s="4" t="s">
        <v>825</v>
      </c>
      <c r="M215" s="8">
        <f t="shared" si="3"/>
        <v>0</v>
      </c>
      <c r="N215" t="e" cm="1">
        <f t="array" ref="N215">INDEX(Wastewater!$C$4:$C$62,MATCH(C215,Wastewater!$A$4:$A$62,0),)</f>
        <v>#N/A</v>
      </c>
    </row>
    <row r="216" spans="1:14">
      <c r="A216" t="s">
        <v>270</v>
      </c>
      <c r="B216" t="s">
        <v>1369</v>
      </c>
      <c r="C216" t="s">
        <v>1284</v>
      </c>
      <c r="D216" t="s">
        <v>300</v>
      </c>
      <c r="E216" t="s">
        <v>933</v>
      </c>
      <c r="F216" s="4">
        <v>0</v>
      </c>
      <c r="G216" s="4">
        <v>0</v>
      </c>
      <c r="H216" s="4" t="s">
        <v>825</v>
      </c>
      <c r="I216" s="4" t="s">
        <v>825</v>
      </c>
      <c r="J216" s="4" t="s">
        <v>825</v>
      </c>
      <c r="K216" s="4" t="s">
        <v>825</v>
      </c>
      <c r="L216" s="4" t="s">
        <v>825</v>
      </c>
      <c r="M216" s="8">
        <f t="shared" si="3"/>
        <v>0</v>
      </c>
      <c r="N216" t="e" cm="1">
        <f t="array" ref="N216">INDEX(Wastewater!$C$4:$C$62,MATCH(C216,Wastewater!$A$4:$A$62,0),)</f>
        <v>#N/A</v>
      </c>
    </row>
    <row r="217" spans="1:14">
      <c r="A217" t="s">
        <v>270</v>
      </c>
      <c r="B217" t="s">
        <v>1370</v>
      </c>
      <c r="C217" t="s">
        <v>1286</v>
      </c>
      <c r="D217" t="s">
        <v>300</v>
      </c>
      <c r="E217" t="s">
        <v>933</v>
      </c>
      <c r="F217" s="4">
        <v>0</v>
      </c>
      <c r="G217" s="4">
        <v>0</v>
      </c>
      <c r="H217" s="4" t="s">
        <v>825</v>
      </c>
      <c r="I217" s="4" t="s">
        <v>825</v>
      </c>
      <c r="J217" s="4" t="s">
        <v>825</v>
      </c>
      <c r="K217" s="4" t="s">
        <v>825</v>
      </c>
      <c r="L217" s="4" t="s">
        <v>825</v>
      </c>
      <c r="M217" s="8">
        <f t="shared" si="3"/>
        <v>0</v>
      </c>
      <c r="N217" t="e" cm="1">
        <f t="array" ref="N217">INDEX(Wastewater!$C$4:$C$62,MATCH(C217,Wastewater!$A$4:$A$62,0),)</f>
        <v>#N/A</v>
      </c>
    </row>
    <row r="218" spans="1:14">
      <c r="A218" t="s">
        <v>270</v>
      </c>
      <c r="B218" t="s">
        <v>1371</v>
      </c>
      <c r="C218" t="s">
        <v>1288</v>
      </c>
      <c r="D218" t="s">
        <v>300</v>
      </c>
      <c r="E218" t="s">
        <v>933</v>
      </c>
      <c r="F218" s="4">
        <v>0</v>
      </c>
      <c r="G218" s="4">
        <v>0</v>
      </c>
      <c r="H218" s="4" t="s">
        <v>825</v>
      </c>
      <c r="I218" s="4" t="s">
        <v>825</v>
      </c>
      <c r="J218" s="4" t="s">
        <v>825</v>
      </c>
      <c r="K218" s="4" t="s">
        <v>825</v>
      </c>
      <c r="L218" s="4" t="s">
        <v>825</v>
      </c>
      <c r="M218" s="8">
        <f t="shared" si="3"/>
        <v>0</v>
      </c>
      <c r="N218" t="e" cm="1">
        <f t="array" ref="N218">INDEX(Wastewater!$C$4:$C$62,MATCH(C218,Wastewater!$A$4:$A$62,0),)</f>
        <v>#N/A</v>
      </c>
    </row>
    <row r="219" spans="1:14">
      <c r="A219" t="s">
        <v>270</v>
      </c>
      <c r="B219" t="s">
        <v>1372</v>
      </c>
      <c r="C219" t="s">
        <v>1290</v>
      </c>
      <c r="D219" t="s">
        <v>300</v>
      </c>
      <c r="E219" t="s">
        <v>933</v>
      </c>
      <c r="F219" s="4">
        <v>0</v>
      </c>
      <c r="G219" s="4">
        <v>0</v>
      </c>
      <c r="H219" s="4" t="s">
        <v>825</v>
      </c>
      <c r="I219" s="4" t="s">
        <v>825</v>
      </c>
      <c r="J219" s="4" t="s">
        <v>825</v>
      </c>
      <c r="K219" s="4" t="s">
        <v>825</v>
      </c>
      <c r="L219" s="4" t="s">
        <v>825</v>
      </c>
      <c r="M219" s="8">
        <f t="shared" si="3"/>
        <v>0</v>
      </c>
      <c r="N219" t="e" cm="1">
        <f t="array" ref="N219">INDEX(Wastewater!$C$4:$C$62,MATCH(C219,Wastewater!$A$4:$A$62,0),)</f>
        <v>#N/A</v>
      </c>
    </row>
    <row r="220" spans="1:14">
      <c r="A220" t="s">
        <v>270</v>
      </c>
      <c r="B220" t="s">
        <v>1373</v>
      </c>
      <c r="C220" t="s">
        <v>1292</v>
      </c>
      <c r="D220" t="s">
        <v>300</v>
      </c>
      <c r="E220" t="s">
        <v>933</v>
      </c>
      <c r="F220" s="4">
        <v>0</v>
      </c>
      <c r="G220" s="4">
        <v>0</v>
      </c>
      <c r="H220" s="4" t="s">
        <v>825</v>
      </c>
      <c r="I220" s="4" t="s">
        <v>825</v>
      </c>
      <c r="J220" s="4" t="s">
        <v>825</v>
      </c>
      <c r="K220" s="4" t="s">
        <v>825</v>
      </c>
      <c r="L220" s="4" t="s">
        <v>825</v>
      </c>
      <c r="M220" s="8">
        <f t="shared" si="3"/>
        <v>0</v>
      </c>
      <c r="N220" t="e" cm="1">
        <f t="array" ref="N220">INDEX(Wastewater!$C$4:$C$62,MATCH(C220,Wastewater!$A$4:$A$62,0),)</f>
        <v>#N/A</v>
      </c>
    </row>
    <row r="221" spans="1:14">
      <c r="A221" t="s">
        <v>270</v>
      </c>
      <c r="B221" t="s">
        <v>1374</v>
      </c>
      <c r="C221" t="s">
        <v>1294</v>
      </c>
      <c r="D221" t="s">
        <v>300</v>
      </c>
      <c r="E221" t="s">
        <v>933</v>
      </c>
      <c r="F221" s="4">
        <v>0</v>
      </c>
      <c r="G221" s="4">
        <v>0</v>
      </c>
      <c r="H221" s="4" t="s">
        <v>825</v>
      </c>
      <c r="I221" s="4" t="s">
        <v>825</v>
      </c>
      <c r="J221" s="4" t="s">
        <v>825</v>
      </c>
      <c r="K221" s="4" t="s">
        <v>825</v>
      </c>
      <c r="L221" s="4" t="s">
        <v>825</v>
      </c>
      <c r="M221" s="8">
        <f t="shared" si="3"/>
        <v>0</v>
      </c>
      <c r="N221" t="e" cm="1">
        <f t="array" ref="N221">INDEX(Wastewater!$C$4:$C$62,MATCH(C221,Wastewater!$A$4:$A$62,0),)</f>
        <v>#N/A</v>
      </c>
    </row>
    <row r="222" spans="1:14">
      <c r="A222" t="s">
        <v>270</v>
      </c>
      <c r="B222" t="s">
        <v>1375</v>
      </c>
      <c r="C222" t="s">
        <v>1296</v>
      </c>
      <c r="D222" t="s">
        <v>300</v>
      </c>
      <c r="E222" t="s">
        <v>933</v>
      </c>
      <c r="F222" s="4">
        <v>0</v>
      </c>
      <c r="G222" s="4">
        <v>0</v>
      </c>
      <c r="H222" s="4" t="s">
        <v>825</v>
      </c>
      <c r="I222" s="4" t="s">
        <v>825</v>
      </c>
      <c r="J222" s="4" t="s">
        <v>825</v>
      </c>
      <c r="K222" s="4" t="s">
        <v>825</v>
      </c>
      <c r="L222" s="4" t="s">
        <v>825</v>
      </c>
      <c r="M222" s="8">
        <f t="shared" si="3"/>
        <v>0</v>
      </c>
      <c r="N222" t="e" cm="1">
        <f t="array" ref="N222">INDEX(Wastewater!$C$4:$C$62,MATCH(C222,Wastewater!$A$4:$A$62,0),)</f>
        <v>#N/A</v>
      </c>
    </row>
    <row r="223" spans="1:14">
      <c r="A223" t="s">
        <v>270</v>
      </c>
      <c r="B223" t="s">
        <v>1376</v>
      </c>
      <c r="C223" t="s">
        <v>1298</v>
      </c>
      <c r="D223" t="s">
        <v>300</v>
      </c>
      <c r="E223" t="s">
        <v>933</v>
      </c>
      <c r="F223" s="4">
        <v>0</v>
      </c>
      <c r="G223" s="4">
        <v>0</v>
      </c>
      <c r="H223" s="4" t="s">
        <v>825</v>
      </c>
      <c r="I223" s="4" t="s">
        <v>825</v>
      </c>
      <c r="J223" s="4" t="s">
        <v>825</v>
      </c>
      <c r="K223" s="4" t="s">
        <v>825</v>
      </c>
      <c r="L223" s="4" t="s">
        <v>825</v>
      </c>
      <c r="M223" s="8">
        <f t="shared" si="3"/>
        <v>0</v>
      </c>
      <c r="N223" t="e" cm="1">
        <f t="array" ref="N223">INDEX(Wastewater!$C$4:$C$62,MATCH(C223,Wastewater!$A$4:$A$62,0),)</f>
        <v>#N/A</v>
      </c>
    </row>
    <row r="224" spans="1:14">
      <c r="A224" t="s">
        <v>270</v>
      </c>
      <c r="B224" t="s">
        <v>1377</v>
      </c>
      <c r="C224" t="s">
        <v>1300</v>
      </c>
      <c r="D224" t="s">
        <v>300</v>
      </c>
      <c r="E224" t="s">
        <v>933</v>
      </c>
      <c r="F224" s="4">
        <v>0</v>
      </c>
      <c r="G224" s="4">
        <v>0</v>
      </c>
      <c r="H224" s="4" t="s">
        <v>825</v>
      </c>
      <c r="I224" s="4" t="s">
        <v>825</v>
      </c>
      <c r="J224" s="4" t="s">
        <v>825</v>
      </c>
      <c r="K224" s="4" t="s">
        <v>825</v>
      </c>
      <c r="L224" s="4" t="s">
        <v>825</v>
      </c>
      <c r="M224" s="8">
        <f t="shared" si="3"/>
        <v>0</v>
      </c>
      <c r="N224" t="e" cm="1">
        <f t="array" ref="N224">INDEX(Wastewater!$C$4:$C$62,MATCH(C224,Wastewater!$A$4:$A$62,0),)</f>
        <v>#N/A</v>
      </c>
    </row>
    <row r="225" spans="1:14">
      <c r="A225" t="s">
        <v>270</v>
      </c>
      <c r="B225" t="s">
        <v>1378</v>
      </c>
      <c r="C225" t="s">
        <v>1302</v>
      </c>
      <c r="D225" t="s">
        <v>300</v>
      </c>
      <c r="E225" t="s">
        <v>933</v>
      </c>
      <c r="F225" s="4">
        <v>0</v>
      </c>
      <c r="G225" s="4">
        <v>0</v>
      </c>
      <c r="H225" s="4" t="s">
        <v>825</v>
      </c>
      <c r="I225" s="4" t="s">
        <v>825</v>
      </c>
      <c r="J225" s="4" t="s">
        <v>825</v>
      </c>
      <c r="K225" s="4" t="s">
        <v>825</v>
      </c>
      <c r="L225" s="4" t="s">
        <v>825</v>
      </c>
      <c r="M225" s="8">
        <f t="shared" si="3"/>
        <v>0</v>
      </c>
      <c r="N225" t="e" cm="1">
        <f t="array" ref="N225">INDEX(Wastewater!$C$4:$C$62,MATCH(C225,Wastewater!$A$4:$A$62,0),)</f>
        <v>#N/A</v>
      </c>
    </row>
    <row r="226" spans="1:14">
      <c r="A226" t="s">
        <v>270</v>
      </c>
      <c r="B226" t="s">
        <v>1379</v>
      </c>
      <c r="C226" t="s">
        <v>1380</v>
      </c>
      <c r="D226" t="s">
        <v>300</v>
      </c>
      <c r="E226" t="s">
        <v>933</v>
      </c>
      <c r="F226" s="4">
        <v>0</v>
      </c>
      <c r="G226" s="4">
        <v>0</v>
      </c>
      <c r="H226" s="4" t="s">
        <v>825</v>
      </c>
      <c r="I226" s="4" t="s">
        <v>825</v>
      </c>
      <c r="J226" s="4" t="s">
        <v>825</v>
      </c>
      <c r="K226" s="4" t="s">
        <v>825</v>
      </c>
      <c r="L226" s="4" t="s">
        <v>825</v>
      </c>
      <c r="M226" s="8">
        <f t="shared" si="3"/>
        <v>0</v>
      </c>
      <c r="N226" t="e" cm="1">
        <f t="array" ref="N226">INDEX(Wastewater!$C$4:$C$62,MATCH(C226,Wastewater!$A$4:$A$62,0),)</f>
        <v>#N/A</v>
      </c>
    </row>
    <row r="227" spans="1:14">
      <c r="A227" t="s">
        <v>270</v>
      </c>
      <c r="B227" t="s">
        <v>1381</v>
      </c>
      <c r="C227" t="s">
        <v>1160</v>
      </c>
      <c r="D227" t="s">
        <v>300</v>
      </c>
      <c r="E227" t="s">
        <v>933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8">
        <f t="shared" si="3"/>
        <v>0</v>
      </c>
      <c r="N227" t="str" cm="1">
        <f t="array" ref="N227">INDEX(Wastewater!$C$4:$C$62,MATCH(C227,Wastewater!$A$4:$A$62,0),)</f>
        <v>Event Duration Monitoring at intermittent discharges (wastewater)</v>
      </c>
    </row>
    <row r="228" spans="1:14">
      <c r="A228" t="s">
        <v>270</v>
      </c>
      <c r="B228" t="s">
        <v>1382</v>
      </c>
      <c r="C228" t="s">
        <v>1162</v>
      </c>
      <c r="D228" t="s">
        <v>300</v>
      </c>
      <c r="E228" t="s">
        <v>933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8">
        <f t="shared" si="3"/>
        <v>0</v>
      </c>
      <c r="N228" t="str" cm="1">
        <f t="array" ref="N228">INDEX(Wastewater!$C$4:$C$62,MATCH(C228,Wastewater!$A$4:$A$62,0),)</f>
        <v>Flow monitoring at sewage treatment works (wastewater)</v>
      </c>
    </row>
    <row r="229" spans="1:14">
      <c r="A229" t="s">
        <v>270</v>
      </c>
      <c r="B229" t="s">
        <v>1383</v>
      </c>
      <c r="C229" t="s">
        <v>1164</v>
      </c>
      <c r="D229" t="s">
        <v>300</v>
      </c>
      <c r="E229" t="s">
        <v>933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8">
        <f t="shared" si="3"/>
        <v>0</v>
      </c>
      <c r="N229" t="str" cm="1">
        <f t="array" ref="N229">INDEX(Wastewater!$C$4:$C$62,MATCH(C229,Wastewater!$A$4:$A$62,0),)</f>
        <v>N/A</v>
      </c>
    </row>
    <row r="230" spans="1:14">
      <c r="A230" t="s">
        <v>270</v>
      </c>
      <c r="B230" t="s">
        <v>1384</v>
      </c>
      <c r="C230" t="s">
        <v>1166</v>
      </c>
      <c r="D230" t="s">
        <v>300</v>
      </c>
      <c r="E230" t="s">
        <v>933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8">
        <f t="shared" si="3"/>
        <v>0</v>
      </c>
      <c r="N230" t="str" cm="1">
        <f t="array" ref="N230">INDEX(Wastewater!$C$4:$C$62,MATCH(C230,Wastewater!$A$4:$A$62,0),)</f>
        <v>N/A</v>
      </c>
    </row>
    <row r="231" spans="1:14">
      <c r="A231" t="s">
        <v>270</v>
      </c>
      <c r="B231" t="s">
        <v>1385</v>
      </c>
      <c r="C231" t="s">
        <v>1168</v>
      </c>
      <c r="D231" t="s">
        <v>300</v>
      </c>
      <c r="E231" t="s">
        <v>933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8">
        <f t="shared" si="3"/>
        <v>0</v>
      </c>
      <c r="N231" t="str" cm="1">
        <f t="array" ref="N231">INDEX(Wastewater!$C$4:$C$62,MATCH(C231,Wastewater!$A$4:$A$62,0),)</f>
        <v>Schemes to increase flow to full treatment (wastewater)</v>
      </c>
    </row>
    <row r="232" spans="1:14">
      <c r="A232" t="s">
        <v>270</v>
      </c>
      <c r="B232" t="s">
        <v>1386</v>
      </c>
      <c r="C232" t="s">
        <v>1170</v>
      </c>
      <c r="D232" t="s">
        <v>300</v>
      </c>
      <c r="E232" t="s">
        <v>933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8">
        <f t="shared" si="3"/>
        <v>0</v>
      </c>
      <c r="N232" t="str" cm="1">
        <f t="array" ref="N232">INDEX(Wastewater!$C$4:$C$62,MATCH(C232,Wastewater!$A$4:$A$62,0),)</f>
        <v>Schemes to increase storm tank capacity (wastewater)</v>
      </c>
    </row>
    <row r="233" spans="1:14">
      <c r="A233" t="s">
        <v>270</v>
      </c>
      <c r="B233" t="s">
        <v>1387</v>
      </c>
      <c r="C233" t="s">
        <v>1172</v>
      </c>
      <c r="D233" t="s">
        <v>300</v>
      </c>
      <c r="E233" t="s">
        <v>933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8">
        <f t="shared" si="3"/>
        <v>0</v>
      </c>
      <c r="N233" t="str" cm="1">
        <f t="array" ref="N233">INDEX(Wastewater!$C$4:$C$62,MATCH(C233,Wastewater!$A$4:$A$62,0),)</f>
        <v>Schemes to increase storm tank capacity (wastewater)</v>
      </c>
    </row>
    <row r="234" spans="1:14">
      <c r="A234" t="s">
        <v>270</v>
      </c>
      <c r="B234" t="s">
        <v>1388</v>
      </c>
      <c r="C234" t="s">
        <v>1174</v>
      </c>
      <c r="D234" t="s">
        <v>300</v>
      </c>
      <c r="E234" t="s">
        <v>933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8">
        <f t="shared" si="3"/>
        <v>0</v>
      </c>
      <c r="N234" t="str" cm="1">
        <f t="array" ref="N234">INDEX(Wastewater!$C$4:$C$62,MATCH(C234,Wastewater!$A$4:$A$62,0),)</f>
        <v>Storage schemes to reduce spill frequency at CSOs, storm tanks, etc (wastewater)</v>
      </c>
    </row>
    <row r="235" spans="1:14">
      <c r="A235" t="s">
        <v>270</v>
      </c>
      <c r="B235" t="s">
        <v>1389</v>
      </c>
      <c r="C235" t="s">
        <v>1176</v>
      </c>
      <c r="D235" t="s">
        <v>300</v>
      </c>
      <c r="E235" t="s">
        <v>933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8">
        <f t="shared" si="3"/>
        <v>0</v>
      </c>
      <c r="N235" t="str" cm="1">
        <f t="array" ref="N235">INDEX(Wastewater!$C$4:$C$62,MATCH(C235,Wastewater!$A$4:$A$62,0),)</f>
        <v>Storage schemes to reduce spill frequency at CSOs, storm tanks, etc (wastewater)</v>
      </c>
    </row>
    <row r="236" spans="1:14">
      <c r="A236" t="s">
        <v>270</v>
      </c>
      <c r="B236" t="s">
        <v>1390</v>
      </c>
      <c r="C236" t="s">
        <v>1178</v>
      </c>
      <c r="D236" t="s">
        <v>300</v>
      </c>
      <c r="E236" t="s">
        <v>933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8">
        <f t="shared" si="3"/>
        <v>0</v>
      </c>
      <c r="N236" t="str" cm="1">
        <f t="array" ref="N236">INDEX(Wastewater!$C$4:$C$62,MATCH(C236,Wastewater!$A$4:$A$62,0),)</f>
        <v>Storage schemes to reduce spill frequency at CSOs, storm tanks, etc (wastewater)</v>
      </c>
    </row>
    <row r="237" spans="1:14">
      <c r="A237" t="s">
        <v>270</v>
      </c>
      <c r="B237" t="s">
        <v>1391</v>
      </c>
      <c r="C237" t="s">
        <v>1180</v>
      </c>
      <c r="D237" t="s">
        <v>300</v>
      </c>
      <c r="E237" t="s">
        <v>933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8">
        <f t="shared" si="3"/>
        <v>0</v>
      </c>
      <c r="N237" t="str" cm="1">
        <f t="array" ref="N237">INDEX(Wastewater!$C$4:$C$62,MATCH(C237,Wastewater!$A$4:$A$62,0),)</f>
        <v>Storage schemes to reduce spill frequency at CSOs, storm tanks, etc (wastewater)</v>
      </c>
    </row>
    <row r="238" spans="1:14">
      <c r="A238" t="s">
        <v>270</v>
      </c>
      <c r="B238" t="s">
        <v>1392</v>
      </c>
      <c r="C238" t="s">
        <v>1182</v>
      </c>
      <c r="D238" t="s">
        <v>300</v>
      </c>
      <c r="E238" t="s">
        <v>933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8">
        <f t="shared" si="3"/>
        <v>0</v>
      </c>
      <c r="N238" t="str" cm="1">
        <f t="array" ref="N238">INDEX(Wastewater!$C$4:$C$62,MATCH(C238,Wastewater!$A$4:$A$62,0),)</f>
        <v>Storage schemes to reduce spill frequency at CSOs, storm tanks, etc (wastewater)</v>
      </c>
    </row>
    <row r="239" spans="1:14">
      <c r="A239" t="s">
        <v>270</v>
      </c>
      <c r="B239" t="s">
        <v>1393</v>
      </c>
      <c r="C239" t="s">
        <v>1184</v>
      </c>
      <c r="D239" t="s">
        <v>300</v>
      </c>
      <c r="E239" t="s">
        <v>933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8">
        <f t="shared" si="3"/>
        <v>0</v>
      </c>
      <c r="N239" t="str" cm="1">
        <f t="array" ref="N239">INDEX(Wastewater!$C$4:$C$62,MATCH(C239,Wastewater!$A$4:$A$62,0),)</f>
        <v>Storage schemes to reduce spill frequency at CSOs, storm tanks, etc (wastewater)</v>
      </c>
    </row>
    <row r="240" spans="1:14">
      <c r="A240" t="s">
        <v>270</v>
      </c>
      <c r="B240" t="s">
        <v>1394</v>
      </c>
      <c r="C240" t="s">
        <v>1186</v>
      </c>
      <c r="D240" t="s">
        <v>300</v>
      </c>
      <c r="E240" t="s">
        <v>933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8">
        <f t="shared" si="3"/>
        <v>0</v>
      </c>
      <c r="N240" t="str" cm="1">
        <f t="array" ref="N240">INDEX(Wastewater!$C$4:$C$62,MATCH(C240,Wastewater!$A$4:$A$62,0),)</f>
        <v>Storage schemes to reduce spill frequency at CSOs, storm tanks, etc (wastewater)</v>
      </c>
    </row>
    <row r="241" spans="1:14">
      <c r="A241" t="s">
        <v>270</v>
      </c>
      <c r="B241" t="s">
        <v>1395</v>
      </c>
      <c r="C241" t="s">
        <v>1188</v>
      </c>
      <c r="D241" t="s">
        <v>300</v>
      </c>
      <c r="E241" t="s">
        <v>933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8">
        <f t="shared" si="3"/>
        <v>0</v>
      </c>
      <c r="N241" t="str" cm="1">
        <f t="array" ref="N241">INDEX(Wastewater!$C$4:$C$62,MATCH(C241,Wastewater!$A$4:$A$62,0),)</f>
        <v>Storage schemes to reduce spill frequency at CSOs, storm tanks, etc (wastewater)</v>
      </c>
    </row>
    <row r="242" spans="1:14">
      <c r="A242" t="s">
        <v>270</v>
      </c>
      <c r="B242" t="s">
        <v>1396</v>
      </c>
      <c r="C242" t="s">
        <v>1190</v>
      </c>
      <c r="D242" t="s">
        <v>300</v>
      </c>
      <c r="E242" t="s">
        <v>933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8">
        <f t="shared" si="3"/>
        <v>0</v>
      </c>
      <c r="N242" t="str" cm="1">
        <f t="array" ref="N242">INDEX(Wastewater!$C$4:$C$62,MATCH(C242,Wastewater!$A$4:$A$62,0),)</f>
        <v>Storage schemes to reduce spill frequency at CSOs, storm tanks, etc (wastewater)</v>
      </c>
    </row>
    <row r="243" spans="1:14">
      <c r="A243" t="s">
        <v>270</v>
      </c>
      <c r="B243" t="s">
        <v>1397</v>
      </c>
      <c r="C243" t="s">
        <v>1192</v>
      </c>
      <c r="D243" t="s">
        <v>300</v>
      </c>
      <c r="E243" t="s">
        <v>933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8">
        <f t="shared" si="3"/>
        <v>0</v>
      </c>
      <c r="N243" t="str" cm="1">
        <f t="array" ref="N243">INDEX(Wastewater!$C$4:$C$62,MATCH(C243,Wastewater!$A$4:$A$62,0),)</f>
        <v>Chemical removals schemes (wastewater)</v>
      </c>
    </row>
    <row r="244" spans="1:14">
      <c r="A244" t="s">
        <v>270</v>
      </c>
      <c r="B244" t="s">
        <v>1398</v>
      </c>
      <c r="C244" t="s">
        <v>1194</v>
      </c>
      <c r="D244" t="s">
        <v>300</v>
      </c>
      <c r="E244" t="s">
        <v>933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8">
        <f t="shared" si="3"/>
        <v>0</v>
      </c>
      <c r="N244" t="str" cm="1">
        <f t="array" ref="N244">INDEX(Wastewater!$C$4:$C$62,MATCH(C244,Wastewater!$A$4:$A$62,0),)</f>
        <v>Chemicals monitoring/ investigations/ options appraisals (wastewater)</v>
      </c>
    </row>
    <row r="245" spans="1:14">
      <c r="A245" t="s">
        <v>270</v>
      </c>
      <c r="B245" t="s">
        <v>1399</v>
      </c>
      <c r="C245" t="s">
        <v>1196</v>
      </c>
      <c r="D245" t="s">
        <v>300</v>
      </c>
      <c r="E245" t="s">
        <v>933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8">
        <f t="shared" si="3"/>
        <v>0</v>
      </c>
      <c r="N245" t="str" cm="1">
        <f t="array" ref="N245">INDEX(Wastewater!$C$4:$C$62,MATCH(C245,Wastewater!$A$4:$A$62,0),)</f>
        <v>Nitrogen removal (wastewater)</v>
      </c>
    </row>
    <row r="246" spans="1:14">
      <c r="A246" t="s">
        <v>270</v>
      </c>
      <c r="B246" t="s">
        <v>1400</v>
      </c>
      <c r="C246" t="s">
        <v>1198</v>
      </c>
      <c r="D246" t="s">
        <v>300</v>
      </c>
      <c r="E246" t="s">
        <v>933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8">
        <f t="shared" si="3"/>
        <v>0</v>
      </c>
      <c r="N246" t="str" cm="1">
        <f t="array" ref="N246">INDEX(Wastewater!$C$4:$C$62,MATCH(C246,Wastewater!$A$4:$A$62,0),)</f>
        <v>Nitrogen removal (wastewater)</v>
      </c>
    </row>
    <row r="247" spans="1:14">
      <c r="A247" t="s">
        <v>270</v>
      </c>
      <c r="B247" t="s">
        <v>1401</v>
      </c>
      <c r="C247" t="s">
        <v>1200</v>
      </c>
      <c r="D247" t="s">
        <v>300</v>
      </c>
      <c r="E247" t="s">
        <v>933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8">
        <f t="shared" si="3"/>
        <v>0</v>
      </c>
      <c r="N247" t="str" cm="1">
        <f t="array" ref="N247">INDEX(Wastewater!$C$4:$C$62,MATCH(C247,Wastewater!$A$4:$A$62,0),)</f>
        <v>Nitrogen removal (wastewater)</v>
      </c>
    </row>
    <row r="248" spans="1:14">
      <c r="A248" t="s">
        <v>270</v>
      </c>
      <c r="B248" t="s">
        <v>1402</v>
      </c>
      <c r="C248" t="s">
        <v>1202</v>
      </c>
      <c r="D248" t="s">
        <v>300</v>
      </c>
      <c r="E248" t="s">
        <v>933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8">
        <f t="shared" si="3"/>
        <v>0</v>
      </c>
      <c r="N248" t="str" cm="1">
        <f t="array" ref="N248">INDEX(Wastewater!$C$4:$C$62,MATCH(C248,Wastewater!$A$4:$A$62,0),)</f>
        <v>Phosphorus removal (wastewater)</v>
      </c>
    </row>
    <row r="249" spans="1:14">
      <c r="A249" t="s">
        <v>270</v>
      </c>
      <c r="B249" t="s">
        <v>1403</v>
      </c>
      <c r="C249" t="s">
        <v>1204</v>
      </c>
      <c r="D249" t="s">
        <v>300</v>
      </c>
      <c r="E249" t="s">
        <v>933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8">
        <f t="shared" si="3"/>
        <v>0</v>
      </c>
      <c r="N249" t="str" cm="1">
        <f t="array" ref="N249">INDEX(Wastewater!$C$4:$C$62,MATCH(C249,Wastewater!$A$4:$A$62,0),)</f>
        <v>Phosphorus removal (wastewater)</v>
      </c>
    </row>
    <row r="250" spans="1:14">
      <c r="A250" t="s">
        <v>270</v>
      </c>
      <c r="B250" t="s">
        <v>1404</v>
      </c>
      <c r="C250" t="s">
        <v>1206</v>
      </c>
      <c r="D250" t="s">
        <v>300</v>
      </c>
      <c r="E250" t="s">
        <v>933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8">
        <f t="shared" si="3"/>
        <v>0</v>
      </c>
      <c r="N250" t="str" cm="1">
        <f t="array" ref="N250">INDEX(Wastewater!$C$4:$C$62,MATCH(C250,Wastewater!$A$4:$A$62,0),)</f>
        <v>Phosphorus removal (wastewater)</v>
      </c>
    </row>
    <row r="251" spans="1:14">
      <c r="A251" t="s">
        <v>270</v>
      </c>
      <c r="B251" t="s">
        <v>1405</v>
      </c>
      <c r="C251" t="s">
        <v>1208</v>
      </c>
      <c r="D251" t="s">
        <v>300</v>
      </c>
      <c r="E251" t="s">
        <v>933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8">
        <f t="shared" si="3"/>
        <v>0</v>
      </c>
      <c r="N251" t="str" cm="1">
        <f t="array" ref="N251">INDEX(Wastewater!$C$4:$C$62,MATCH(C251,Wastewater!$A$4:$A$62,0),)</f>
        <v>Reduction of sanitary parameters (wastewater)</v>
      </c>
    </row>
    <row r="252" spans="1:14">
      <c r="A252" t="s">
        <v>270</v>
      </c>
      <c r="B252" t="s">
        <v>1406</v>
      </c>
      <c r="C252" t="s">
        <v>1210</v>
      </c>
      <c r="D252" t="s">
        <v>300</v>
      </c>
      <c r="E252" t="s">
        <v>933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8">
        <f t="shared" si="3"/>
        <v>0</v>
      </c>
      <c r="N252" t="str" cm="1">
        <f t="array" ref="N252">INDEX(Wastewater!$C$4:$C$62,MATCH(C252,Wastewater!$A$4:$A$62,0),)</f>
        <v>Chemical removals schemes (wastewater)</v>
      </c>
    </row>
    <row r="253" spans="1:14">
      <c r="A253" t="s">
        <v>270</v>
      </c>
      <c r="B253" t="s">
        <v>1407</v>
      </c>
      <c r="C253" t="s">
        <v>1212</v>
      </c>
      <c r="D253" t="s">
        <v>300</v>
      </c>
      <c r="E253" t="s">
        <v>933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8">
        <f t="shared" si="3"/>
        <v>0</v>
      </c>
      <c r="N253" t="str" cm="1">
        <f t="array" ref="N253">INDEX(Wastewater!$C$4:$C$62,MATCH(C253,Wastewater!$A$4:$A$62,0),)</f>
        <v>Phosphorus removal (wastewater)</v>
      </c>
    </row>
    <row r="254" spans="1:14">
      <c r="A254" t="s">
        <v>270</v>
      </c>
      <c r="B254" t="s">
        <v>1408</v>
      </c>
      <c r="C254" t="s">
        <v>1214</v>
      </c>
      <c r="D254" t="s">
        <v>300</v>
      </c>
      <c r="E254" t="s">
        <v>933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8">
        <f t="shared" si="3"/>
        <v>0</v>
      </c>
      <c r="N254" t="str" cm="1">
        <f t="array" ref="N254">INDEX(Wastewater!$C$4:$C$62,MATCH(C254,Wastewater!$A$4:$A$62,0),)</f>
        <v>Phosphorus removal (wastewater)</v>
      </c>
    </row>
    <row r="255" spans="1:14">
      <c r="A255" t="s">
        <v>270</v>
      </c>
      <c r="B255" t="s">
        <v>1409</v>
      </c>
      <c r="C255" t="s">
        <v>1216</v>
      </c>
      <c r="D255" t="s">
        <v>300</v>
      </c>
      <c r="E255" t="s">
        <v>933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8">
        <f t="shared" si="3"/>
        <v>0</v>
      </c>
      <c r="N255" t="str" cm="1">
        <f t="array" ref="N255">INDEX(Wastewater!$C$4:$C$62,MATCH(C255,Wastewater!$A$4:$A$62,0),)</f>
        <v>Conservation drivers (wastewater)</v>
      </c>
    </row>
    <row r="256" spans="1:14">
      <c r="A256" t="s">
        <v>270</v>
      </c>
      <c r="B256" t="s">
        <v>1410</v>
      </c>
      <c r="C256" t="s">
        <v>1218</v>
      </c>
      <c r="D256" t="s">
        <v>300</v>
      </c>
      <c r="E256" t="s">
        <v>933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8">
        <f t="shared" si="3"/>
        <v>0</v>
      </c>
      <c r="N256" t="str" cm="1">
        <f t="array" ref="N256">INDEX(Wastewater!$C$4:$C$62,MATCH(C256,Wastewater!$A$4:$A$62,0),)</f>
        <v>UV disinfection (or similar) (wastewater)</v>
      </c>
    </row>
    <row r="257" spans="1:14">
      <c r="A257" t="s">
        <v>270</v>
      </c>
      <c r="B257" t="s">
        <v>1411</v>
      </c>
      <c r="C257" t="s">
        <v>1220</v>
      </c>
      <c r="D257" t="s">
        <v>300</v>
      </c>
      <c r="E257" t="s">
        <v>933</v>
      </c>
      <c r="F257" s="4">
        <v>0</v>
      </c>
      <c r="G257" s="4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8">
        <f t="shared" si="3"/>
        <v>0</v>
      </c>
      <c r="N257" t="str" cm="1">
        <f t="array" ref="N257">INDEX(Wastewater!$C$4:$C$62,MATCH(C257,Wastewater!$A$4:$A$62,0),)</f>
        <v>N/A</v>
      </c>
    </row>
    <row r="258" spans="1:14">
      <c r="A258" t="s">
        <v>270</v>
      </c>
      <c r="B258" t="s">
        <v>1412</v>
      </c>
      <c r="C258" t="s">
        <v>1222</v>
      </c>
      <c r="D258" t="s">
        <v>300</v>
      </c>
      <c r="E258" t="s">
        <v>933</v>
      </c>
      <c r="F258" s="4">
        <v>0</v>
      </c>
      <c r="G258" s="4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8">
        <f t="shared" si="3"/>
        <v>0</v>
      </c>
      <c r="N258" t="str" cm="1">
        <f t="array" ref="N258">INDEX(Wastewater!$C$4:$C$62,MATCH(C258,Wastewater!$A$4:$A$62,0),)</f>
        <v>N/A</v>
      </c>
    </row>
    <row r="259" spans="1:14">
      <c r="A259" t="s">
        <v>270</v>
      </c>
      <c r="B259" t="s">
        <v>1413</v>
      </c>
      <c r="C259" t="s">
        <v>1224</v>
      </c>
      <c r="D259" t="s">
        <v>300</v>
      </c>
      <c r="E259" t="s">
        <v>933</v>
      </c>
      <c r="F259" s="4">
        <v>0</v>
      </c>
      <c r="G259" s="4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8">
        <f t="shared" si="3"/>
        <v>0</v>
      </c>
      <c r="N259" t="str" cm="1">
        <f t="array" ref="N259">INDEX(Wastewater!$C$4:$C$62,MATCH(C259,Wastewater!$A$4:$A$62,0),)</f>
        <v>N/A</v>
      </c>
    </row>
    <row r="260" spans="1:14">
      <c r="A260" t="s">
        <v>270</v>
      </c>
      <c r="B260" t="s">
        <v>1414</v>
      </c>
      <c r="C260" t="s">
        <v>1226</v>
      </c>
      <c r="D260" t="s">
        <v>300</v>
      </c>
      <c r="E260" t="s">
        <v>933</v>
      </c>
      <c r="F260" s="4">
        <v>0</v>
      </c>
      <c r="G260" s="4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8">
        <f t="shared" si="3"/>
        <v>0</v>
      </c>
      <c r="N260" t="str" cm="1">
        <f t="array" ref="N260">INDEX(Wastewater!$C$4:$C$62,MATCH(C260,Wastewater!$A$4:$A$62,0),)</f>
        <v>Conservation drivers (wastewater)</v>
      </c>
    </row>
    <row r="261" spans="1:14">
      <c r="A261" t="s">
        <v>270</v>
      </c>
      <c r="B261" t="s">
        <v>1415</v>
      </c>
      <c r="C261" t="s">
        <v>1228</v>
      </c>
      <c r="D261" t="s">
        <v>300</v>
      </c>
      <c r="E261" t="s">
        <v>933</v>
      </c>
      <c r="F261" s="4">
        <v>0</v>
      </c>
      <c r="G261" s="4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8">
        <f t="shared" si="3"/>
        <v>0</v>
      </c>
      <c r="N261" t="str" cm="1">
        <f t="array" ref="N261">INDEX(Wastewater!$C$4:$C$62,MATCH(C261,Wastewater!$A$4:$A$62,0),)</f>
        <v>Ignore as captured under 'Investigations total'</v>
      </c>
    </row>
    <row r="262" spans="1:14">
      <c r="A262" t="s">
        <v>270</v>
      </c>
      <c r="B262" t="s">
        <v>1416</v>
      </c>
      <c r="C262" t="s">
        <v>1230</v>
      </c>
      <c r="D262" t="s">
        <v>300</v>
      </c>
      <c r="E262" t="s">
        <v>933</v>
      </c>
      <c r="F262" s="4">
        <v>0</v>
      </c>
      <c r="G262" s="4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8">
        <f t="shared" si="3"/>
        <v>0</v>
      </c>
      <c r="N262" t="str" cm="1">
        <f t="array" ref="N262">INDEX(Wastewater!$C$4:$C$62,MATCH(C262,Wastewater!$A$4:$A$62,0),)</f>
        <v>Ignore as captured under 'Investigations total'</v>
      </c>
    </row>
    <row r="263" spans="1:14">
      <c r="A263" t="s">
        <v>270</v>
      </c>
      <c r="B263" t="s">
        <v>1417</v>
      </c>
      <c r="C263" t="s">
        <v>1232</v>
      </c>
      <c r="D263" t="s">
        <v>300</v>
      </c>
      <c r="E263" t="s">
        <v>933</v>
      </c>
      <c r="F263" s="4">
        <v>0</v>
      </c>
      <c r="G263" s="4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8">
        <f t="shared" si="3"/>
        <v>0</v>
      </c>
      <c r="N263" t="str" cm="1">
        <f t="array" ref="N263">INDEX(Wastewater!$C$4:$C$62,MATCH(C263,Wastewater!$A$4:$A$62,0),)</f>
        <v>Ignore as captured under 'Investigations total'</v>
      </c>
    </row>
    <row r="264" spans="1:14">
      <c r="A264" t="s">
        <v>270</v>
      </c>
      <c r="B264" t="s">
        <v>1418</v>
      </c>
      <c r="C264" t="s">
        <v>1234</v>
      </c>
      <c r="D264" t="s">
        <v>300</v>
      </c>
      <c r="E264" t="s">
        <v>933</v>
      </c>
      <c r="F264" s="4">
        <v>0</v>
      </c>
      <c r="G264" s="4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8">
        <f t="shared" ref="M264:M326" si="4">SUM(G264)</f>
        <v>0</v>
      </c>
      <c r="N264" t="str" cm="1">
        <f t="array" ref="N264">INDEX(Wastewater!$C$4:$C$62,MATCH(C264,Wastewater!$A$4:$A$62,0),)</f>
        <v>Investigations (wastewater)</v>
      </c>
    </row>
    <row r="265" spans="1:14">
      <c r="A265" t="s">
        <v>270</v>
      </c>
      <c r="B265" t="s">
        <v>1419</v>
      </c>
      <c r="C265" t="s">
        <v>1236</v>
      </c>
      <c r="D265" t="s">
        <v>300</v>
      </c>
      <c r="E265" t="s">
        <v>933</v>
      </c>
      <c r="F265" s="4">
        <v>0</v>
      </c>
      <c r="G265" s="4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8">
        <f t="shared" si="4"/>
        <v>0</v>
      </c>
      <c r="N265" cm="1">
        <f t="array" ref="N265">INDEX(Wastewater!$C$4:$C$62,MATCH(C265,Wastewater!$A$4:$A$62,0),)</f>
        <v>0</v>
      </c>
    </row>
    <row r="266" spans="1:14">
      <c r="A266" t="s">
        <v>270</v>
      </c>
      <c r="B266" t="s">
        <v>1420</v>
      </c>
      <c r="C266" t="s">
        <v>1238</v>
      </c>
      <c r="D266" t="s">
        <v>300</v>
      </c>
      <c r="E266" t="s">
        <v>933</v>
      </c>
      <c r="F266" s="4">
        <v>0</v>
      </c>
      <c r="G266" s="4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8">
        <f t="shared" si="4"/>
        <v>0</v>
      </c>
      <c r="N266" t="str" cm="1">
        <f t="array" ref="N266">INDEX(Wastewater!$C$4:$C$62,MATCH(C266,Wastewater!$A$4:$A$62,0),)</f>
        <v>Conservation drivers (wastewater)</v>
      </c>
    </row>
    <row r="267" spans="1:14">
      <c r="A267" t="s">
        <v>270</v>
      </c>
      <c r="B267" t="s">
        <v>1421</v>
      </c>
      <c r="C267" t="s">
        <v>1240</v>
      </c>
      <c r="D267" t="s">
        <v>300</v>
      </c>
      <c r="E267" t="s">
        <v>933</v>
      </c>
      <c r="F267" s="4">
        <v>0</v>
      </c>
      <c r="G267" s="4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8">
        <f t="shared" si="4"/>
        <v>0</v>
      </c>
      <c r="N267" t="str" cm="1">
        <f t="array" ref="N267">INDEX(Wastewater!$C$4:$C$62,MATCH(C267,Wastewater!$A$4:$A$62,0),)</f>
        <v>Conservation drivers (wastewater)</v>
      </c>
    </row>
    <row r="268" spans="1:14">
      <c r="A268" t="s">
        <v>270</v>
      </c>
      <c r="B268" t="s">
        <v>1422</v>
      </c>
      <c r="C268" t="s">
        <v>1242</v>
      </c>
      <c r="D268" t="s">
        <v>300</v>
      </c>
      <c r="E268" t="s">
        <v>933</v>
      </c>
      <c r="F268" s="4">
        <v>0</v>
      </c>
      <c r="G268" s="4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8">
        <f t="shared" si="4"/>
        <v>0</v>
      </c>
      <c r="N268" t="str" cm="1">
        <f t="array" ref="N268">INDEX(Wastewater!$C$4:$C$62,MATCH(C268,Wastewater!$A$4:$A$62,0),)</f>
        <v>Conservation drivers (wastewater)</v>
      </c>
    </row>
    <row r="269" spans="1:14">
      <c r="A269" t="s">
        <v>270</v>
      </c>
      <c r="B269" t="s">
        <v>1423</v>
      </c>
      <c r="C269" t="s">
        <v>1244</v>
      </c>
      <c r="D269" t="s">
        <v>300</v>
      </c>
      <c r="E269" t="s">
        <v>933</v>
      </c>
      <c r="F269" s="4">
        <v>0</v>
      </c>
      <c r="G269" s="4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8">
        <f t="shared" si="4"/>
        <v>0</v>
      </c>
      <c r="N269" t="str" cm="1">
        <f t="array" ref="N269">INDEX(Wastewater!$C$4:$C$62,MATCH(C269,Wastewater!$A$4:$A$62,0),)</f>
        <v>N/A</v>
      </c>
    </row>
    <row r="270" spans="1:14">
      <c r="A270" t="s">
        <v>270</v>
      </c>
      <c r="B270" t="s">
        <v>1424</v>
      </c>
      <c r="C270" t="s">
        <v>1246</v>
      </c>
      <c r="D270" t="s">
        <v>300</v>
      </c>
      <c r="E270" t="s">
        <v>933</v>
      </c>
      <c r="F270" s="4">
        <v>0</v>
      </c>
      <c r="G270" s="4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8">
        <f t="shared" si="4"/>
        <v>0</v>
      </c>
      <c r="N270" t="e" cm="1">
        <f t="array" ref="N270">INDEX(Wastewater!$C$4:$C$62,MATCH(C270,Wastewater!$A$4:$A$62,0),)</f>
        <v>#N/A</v>
      </c>
    </row>
    <row r="271" spans="1:14">
      <c r="A271" t="s">
        <v>270</v>
      </c>
      <c r="B271" t="s">
        <v>1425</v>
      </c>
      <c r="C271" t="s">
        <v>1248</v>
      </c>
      <c r="D271" t="s">
        <v>300</v>
      </c>
      <c r="E271" t="s">
        <v>933</v>
      </c>
      <c r="F271" s="4">
        <v>0</v>
      </c>
      <c r="G271" s="4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8">
        <f t="shared" si="4"/>
        <v>0</v>
      </c>
      <c r="N271" t="str" cm="1">
        <f t="array" ref="N271">INDEX(Wastewater!$C$4:$C$62,MATCH(C271,Wastewater!$A$4:$A$62,0),)</f>
        <v>Sludge enhancement (quality) (wastewater)</v>
      </c>
    </row>
    <row r="272" spans="1:14">
      <c r="A272" t="s">
        <v>270</v>
      </c>
      <c r="B272" t="s">
        <v>1426</v>
      </c>
      <c r="C272" t="s">
        <v>1250</v>
      </c>
      <c r="D272" t="s">
        <v>300</v>
      </c>
      <c r="E272" t="s">
        <v>933</v>
      </c>
      <c r="F272" s="4">
        <v>0</v>
      </c>
      <c r="G272" s="4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8">
        <f t="shared" si="4"/>
        <v>0</v>
      </c>
      <c r="N272" t="str" cm="1">
        <f t="array" ref="N272">INDEX(Wastewater!$C$4:$C$62,MATCH(C272,Wastewater!$A$4:$A$62,0),)</f>
        <v>Sludge enhancement (quality) (wastewater)</v>
      </c>
    </row>
    <row r="273" spans="1:14">
      <c r="A273" t="s">
        <v>270</v>
      </c>
      <c r="B273" t="s">
        <v>1427</v>
      </c>
      <c r="C273" t="s">
        <v>1252</v>
      </c>
      <c r="D273" t="s">
        <v>300</v>
      </c>
      <c r="E273" t="s">
        <v>933</v>
      </c>
      <c r="F273" s="4">
        <v>0</v>
      </c>
      <c r="G273" s="4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8">
        <f t="shared" si="4"/>
        <v>0</v>
      </c>
      <c r="N273" t="str" cm="1">
        <f t="array" ref="N273">INDEX(Wastewater!$C$4:$C$62,MATCH(C273,Wastewater!$A$4:$A$62,0),)</f>
        <v>Sludge enhancement (quality) (wastewater)</v>
      </c>
    </row>
    <row r="274" spans="1:14">
      <c r="A274" t="s">
        <v>270</v>
      </c>
      <c r="B274" t="s">
        <v>1428</v>
      </c>
      <c r="C274" t="s">
        <v>1254</v>
      </c>
      <c r="D274" t="s">
        <v>300</v>
      </c>
      <c r="E274" t="s">
        <v>933</v>
      </c>
      <c r="F274" s="4">
        <v>0</v>
      </c>
      <c r="G274" s="4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8">
        <f t="shared" si="4"/>
        <v>0</v>
      </c>
      <c r="N274" t="str" cm="1">
        <f t="array" ref="N274">INDEX(Wastewater!$C$4:$C$62,MATCH(C274,Wastewater!$A$4:$A$62,0),)</f>
        <v>Sludge enhancement (quality) (wastewater)</v>
      </c>
    </row>
    <row r="275" spans="1:14">
      <c r="A275" t="s">
        <v>270</v>
      </c>
      <c r="B275" t="s">
        <v>1429</v>
      </c>
      <c r="C275" t="s">
        <v>1256</v>
      </c>
      <c r="D275" t="s">
        <v>300</v>
      </c>
      <c r="E275" t="s">
        <v>933</v>
      </c>
      <c r="F275" s="4">
        <v>0</v>
      </c>
      <c r="G275" s="4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8">
        <f t="shared" si="4"/>
        <v>0</v>
      </c>
      <c r="N275" t="str" cm="1">
        <f t="array" ref="N275">INDEX(Wastewater!$C$4:$C$62,MATCH(C275,Wastewater!$A$4:$A$62,0),)</f>
        <v>Sludge enhancement (quality) (wastewater)</v>
      </c>
    </row>
    <row r="276" spans="1:14">
      <c r="A276" t="s">
        <v>270</v>
      </c>
      <c r="B276" t="s">
        <v>1430</v>
      </c>
      <c r="C276" t="s">
        <v>1258</v>
      </c>
      <c r="D276" t="s">
        <v>300</v>
      </c>
      <c r="E276" t="s">
        <v>933</v>
      </c>
      <c r="F276" s="4">
        <v>0</v>
      </c>
      <c r="G276" s="4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8">
        <f t="shared" si="4"/>
        <v>0</v>
      </c>
      <c r="N276" t="str" cm="1">
        <f t="array" ref="N276">INDEX(Wastewater!$C$4:$C$62,MATCH(C276,Wastewater!$A$4:$A$62,0),)</f>
        <v>Sludge enhancement (quality) (wastewater)</v>
      </c>
    </row>
    <row r="277" spans="1:14">
      <c r="A277" t="s">
        <v>270</v>
      </c>
      <c r="B277" t="s">
        <v>1431</v>
      </c>
      <c r="C277" t="s">
        <v>1260</v>
      </c>
      <c r="D277" t="s">
        <v>300</v>
      </c>
      <c r="E277" t="s">
        <v>933</v>
      </c>
      <c r="F277" s="4">
        <v>0</v>
      </c>
      <c r="G277" s="4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8">
        <f t="shared" si="4"/>
        <v>0</v>
      </c>
      <c r="N277" t="str" cm="1">
        <f t="array" ref="N277">INDEX(Wastewater!$C$4:$C$62,MATCH(C277,Wastewater!$A$4:$A$62,0),)</f>
        <v>Sludge enhancement (quality) (wastewater)</v>
      </c>
    </row>
    <row r="278" spans="1:14">
      <c r="A278" t="s">
        <v>270</v>
      </c>
      <c r="B278" t="s">
        <v>1432</v>
      </c>
      <c r="C278" t="s">
        <v>1262</v>
      </c>
      <c r="D278" t="s">
        <v>300</v>
      </c>
      <c r="E278" t="s">
        <v>933</v>
      </c>
      <c r="F278" s="4">
        <v>0</v>
      </c>
      <c r="G278" s="4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8">
        <f t="shared" si="4"/>
        <v>0</v>
      </c>
      <c r="N278" t="e" cm="1">
        <f t="array" ref="N278">INDEX(Wastewater!$C$4:$C$62,MATCH(C278,Wastewater!$A$4:$A$62,0),)</f>
        <v>#N/A</v>
      </c>
    </row>
    <row r="279" spans="1:14">
      <c r="A279" t="s">
        <v>270</v>
      </c>
      <c r="B279" t="s">
        <v>1433</v>
      </c>
      <c r="C279" t="s">
        <v>1264</v>
      </c>
      <c r="D279" t="s">
        <v>300</v>
      </c>
      <c r="E279" t="s">
        <v>933</v>
      </c>
      <c r="F279" s="4">
        <v>0</v>
      </c>
      <c r="G279" s="4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8">
        <f t="shared" si="4"/>
        <v>0</v>
      </c>
      <c r="N279" t="str" cm="1">
        <f t="array" ref="N279">INDEX(Wastewater!$C$4:$C$62,MATCH(C279,Wastewater!$A$4:$A$62,0),)</f>
        <v>Growth at sewage treatment works (excluding sludge treatment) (wastewater)</v>
      </c>
    </row>
    <row r="280" spans="1:14">
      <c r="A280" t="s">
        <v>270</v>
      </c>
      <c r="B280" t="s">
        <v>1434</v>
      </c>
      <c r="C280" t="s">
        <v>1266</v>
      </c>
      <c r="D280" t="s">
        <v>300</v>
      </c>
      <c r="E280" t="s">
        <v>933</v>
      </c>
      <c r="F280" s="4">
        <v>0</v>
      </c>
      <c r="G280" s="4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8">
        <f t="shared" si="4"/>
        <v>0</v>
      </c>
      <c r="N280" t="str" cm="1">
        <f t="array" ref="N280">INDEX(Wastewater!$C$4:$C$62,MATCH(C280,Wastewater!$A$4:$A$62,0),)</f>
        <v>Reduce flooding risk for properties (wastewater)</v>
      </c>
    </row>
    <row r="281" spans="1:14">
      <c r="A281" t="s">
        <v>270</v>
      </c>
      <c r="B281" t="s">
        <v>1435</v>
      </c>
      <c r="C281" t="s">
        <v>1268</v>
      </c>
      <c r="D281" t="s">
        <v>300</v>
      </c>
      <c r="E281" t="s">
        <v>933</v>
      </c>
      <c r="F281" s="4">
        <v>0</v>
      </c>
      <c r="G281" s="4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8">
        <f t="shared" si="4"/>
        <v>0</v>
      </c>
      <c r="N281" t="str" cm="1">
        <f t="array" ref="N281">INDEX(Wastewater!$C$4:$C$62,MATCH(C281,Wastewater!$A$4:$A$62,0),)</f>
        <v>First time sewerage (wastewater)</v>
      </c>
    </row>
    <row r="282" spans="1:14">
      <c r="A282" t="s">
        <v>270</v>
      </c>
      <c r="B282" t="s">
        <v>1436</v>
      </c>
      <c r="C282" t="s">
        <v>1270</v>
      </c>
      <c r="D282" t="s">
        <v>300</v>
      </c>
      <c r="E282" t="s">
        <v>933</v>
      </c>
      <c r="F282" s="4">
        <v>0</v>
      </c>
      <c r="G282" s="4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8">
        <f t="shared" si="4"/>
        <v>0</v>
      </c>
      <c r="N282" t="str" cm="1">
        <f t="array" ref="N282">INDEX(Wastewater!$C$4:$C$62,MATCH(C282,Wastewater!$A$4:$A$62,0),)</f>
        <v>Sludge enhancement (growth) (wastewater)</v>
      </c>
    </row>
    <row r="283" spans="1:14">
      <c r="A283" t="s">
        <v>270</v>
      </c>
      <c r="B283" t="s">
        <v>1437</v>
      </c>
      <c r="C283" t="s">
        <v>1272</v>
      </c>
      <c r="D283" t="s">
        <v>300</v>
      </c>
      <c r="E283" t="s">
        <v>933</v>
      </c>
      <c r="F283" s="4">
        <v>0</v>
      </c>
      <c r="G283" s="4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8">
        <f t="shared" si="4"/>
        <v>0</v>
      </c>
      <c r="N283" t="str" cm="1">
        <f t="array" ref="N283">INDEX(Wastewater!$C$4:$C$62,MATCH(C283,Wastewater!$A$4:$A$62,0),)</f>
        <v>Odour (wastewater)</v>
      </c>
    </row>
    <row r="284" spans="1:14">
      <c r="A284" t="s">
        <v>270</v>
      </c>
      <c r="B284" t="s">
        <v>1438</v>
      </c>
      <c r="C284" t="s">
        <v>1274</v>
      </c>
      <c r="D284" t="s">
        <v>300</v>
      </c>
      <c r="E284" t="s">
        <v>933</v>
      </c>
      <c r="F284" s="4">
        <v>0</v>
      </c>
      <c r="G284" s="4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8">
        <f t="shared" si="4"/>
        <v>0</v>
      </c>
      <c r="N284" t="str" cm="1">
        <f t="array" ref="N284">INDEX(Wastewater!$C$4:$C$62,MATCH(C284,Wastewater!$A$4:$A$62,0),)</f>
        <v>Enhancing resilience to low probability high consequence events (wastewater)</v>
      </c>
    </row>
    <row r="285" spans="1:14">
      <c r="A285" t="s">
        <v>270</v>
      </c>
      <c r="B285" t="s">
        <v>1439</v>
      </c>
      <c r="C285" t="s">
        <v>1276</v>
      </c>
      <c r="D285" t="s">
        <v>300</v>
      </c>
      <c r="E285" t="s">
        <v>933</v>
      </c>
      <c r="F285" s="4">
        <v>0</v>
      </c>
      <c r="G285" s="4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8">
        <f t="shared" si="4"/>
        <v>0</v>
      </c>
      <c r="N285" t="str" cm="1">
        <f t="array" ref="N285">INDEX(Wastewater!$C$4:$C$62,MATCH(C285,Wastewater!$A$4:$A$62,0),)</f>
        <v>Security - SEMD (wastewater)</v>
      </c>
    </row>
    <row r="286" spans="1:14">
      <c r="A286" t="s">
        <v>270</v>
      </c>
      <c r="B286" t="s">
        <v>1440</v>
      </c>
      <c r="C286" t="s">
        <v>1278</v>
      </c>
      <c r="D286" t="s">
        <v>300</v>
      </c>
      <c r="E286" t="s">
        <v>933</v>
      </c>
      <c r="F286" s="4">
        <v>0</v>
      </c>
      <c r="G286" s="4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8">
        <f t="shared" si="4"/>
        <v>0</v>
      </c>
      <c r="N286" t="str" cm="1">
        <f t="array" ref="N286">INDEX(Wastewater!$C$4:$C$62,MATCH(C286,Wastewater!$A$4:$A$62,0),)</f>
        <v>Security - Non-SEMD (wastewater)</v>
      </c>
    </row>
    <row r="287" spans="1:14">
      <c r="A287" t="s">
        <v>270</v>
      </c>
      <c r="B287" t="s">
        <v>1441</v>
      </c>
      <c r="C287" t="s">
        <v>1280</v>
      </c>
      <c r="D287" t="s">
        <v>300</v>
      </c>
      <c r="E287" t="s">
        <v>933</v>
      </c>
      <c r="F287" s="4">
        <v>0</v>
      </c>
      <c r="G287" s="4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8">
        <f t="shared" si="4"/>
        <v>0</v>
      </c>
      <c r="N287" t="str" cm="1">
        <f t="array" ref="N287">INDEX(Wastewater!$C$4:$C$62,MATCH(C287,Wastewater!$A$4:$A$62,0),)</f>
        <v>N/A</v>
      </c>
    </row>
    <row r="288" spans="1:14">
      <c r="A288" t="s">
        <v>270</v>
      </c>
      <c r="B288" t="s">
        <v>1442</v>
      </c>
      <c r="C288" t="s">
        <v>1282</v>
      </c>
      <c r="D288" t="s">
        <v>300</v>
      </c>
      <c r="E288" t="s">
        <v>933</v>
      </c>
      <c r="F288" s="4">
        <v>0</v>
      </c>
      <c r="G288" s="4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8">
        <f t="shared" si="4"/>
        <v>0</v>
      </c>
      <c r="N288" t="e" cm="1">
        <f t="array" ref="N288">INDEX(Wastewater!$C$4:$C$62,MATCH(C288,Wastewater!$A$4:$A$62,0),)</f>
        <v>#N/A</v>
      </c>
    </row>
    <row r="289" spans="1:14">
      <c r="A289" t="s">
        <v>270</v>
      </c>
      <c r="B289" t="s">
        <v>1443</v>
      </c>
      <c r="C289" t="s">
        <v>1284</v>
      </c>
      <c r="D289" t="s">
        <v>300</v>
      </c>
      <c r="E289" t="s">
        <v>933</v>
      </c>
      <c r="F289" s="4">
        <v>0</v>
      </c>
      <c r="G289" s="4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8">
        <f t="shared" si="4"/>
        <v>0</v>
      </c>
      <c r="N289" t="e" cm="1">
        <f t="array" ref="N289">INDEX(Wastewater!$C$4:$C$62,MATCH(C289,Wastewater!$A$4:$A$62,0),)</f>
        <v>#N/A</v>
      </c>
    </row>
    <row r="290" spans="1:14">
      <c r="A290" t="s">
        <v>270</v>
      </c>
      <c r="B290" t="s">
        <v>1444</v>
      </c>
      <c r="C290" t="s">
        <v>1286</v>
      </c>
      <c r="D290" t="s">
        <v>300</v>
      </c>
      <c r="E290" t="s">
        <v>933</v>
      </c>
      <c r="F290" s="4">
        <v>0</v>
      </c>
      <c r="G290" s="4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8">
        <f t="shared" si="4"/>
        <v>0</v>
      </c>
      <c r="N290" t="e" cm="1">
        <f t="array" ref="N290">INDEX(Wastewater!$C$4:$C$62,MATCH(C290,Wastewater!$A$4:$A$62,0),)</f>
        <v>#N/A</v>
      </c>
    </row>
    <row r="291" spans="1:14">
      <c r="A291" t="s">
        <v>270</v>
      </c>
      <c r="B291" t="s">
        <v>1445</v>
      </c>
      <c r="C291" t="s">
        <v>1288</v>
      </c>
      <c r="D291" t="s">
        <v>300</v>
      </c>
      <c r="E291" t="s">
        <v>933</v>
      </c>
      <c r="F291" s="4">
        <v>0</v>
      </c>
      <c r="G291" s="4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8">
        <f t="shared" si="4"/>
        <v>0</v>
      </c>
      <c r="N291" t="e" cm="1">
        <f t="array" ref="N291">INDEX(Wastewater!$C$4:$C$62,MATCH(C291,Wastewater!$A$4:$A$62,0),)</f>
        <v>#N/A</v>
      </c>
    </row>
    <row r="292" spans="1:14">
      <c r="A292" t="s">
        <v>270</v>
      </c>
      <c r="B292" t="s">
        <v>1446</v>
      </c>
      <c r="C292" t="s">
        <v>1290</v>
      </c>
      <c r="D292" t="s">
        <v>300</v>
      </c>
      <c r="E292" t="s">
        <v>933</v>
      </c>
      <c r="F292" s="4">
        <v>0</v>
      </c>
      <c r="G292" s="4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8">
        <f t="shared" si="4"/>
        <v>0</v>
      </c>
      <c r="N292" t="e" cm="1">
        <f t="array" ref="N292">INDEX(Wastewater!$C$4:$C$62,MATCH(C292,Wastewater!$A$4:$A$62,0),)</f>
        <v>#N/A</v>
      </c>
    </row>
    <row r="293" spans="1:14">
      <c r="A293" t="s">
        <v>270</v>
      </c>
      <c r="B293" t="s">
        <v>1447</v>
      </c>
      <c r="C293" t="s">
        <v>1292</v>
      </c>
      <c r="D293" t="s">
        <v>300</v>
      </c>
      <c r="E293" t="s">
        <v>933</v>
      </c>
      <c r="F293" s="4">
        <v>0</v>
      </c>
      <c r="G293" s="4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8">
        <f t="shared" si="4"/>
        <v>0</v>
      </c>
      <c r="N293" t="e" cm="1">
        <f t="array" ref="N293">INDEX(Wastewater!$C$4:$C$62,MATCH(C293,Wastewater!$A$4:$A$62,0),)</f>
        <v>#N/A</v>
      </c>
    </row>
    <row r="294" spans="1:14">
      <c r="A294" t="s">
        <v>270</v>
      </c>
      <c r="B294" t="s">
        <v>1448</v>
      </c>
      <c r="C294" t="s">
        <v>1294</v>
      </c>
      <c r="D294" t="s">
        <v>300</v>
      </c>
      <c r="E294" t="s">
        <v>933</v>
      </c>
      <c r="F294" s="4">
        <v>0</v>
      </c>
      <c r="G294" s="4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8">
        <f t="shared" si="4"/>
        <v>0</v>
      </c>
      <c r="N294" t="e" cm="1">
        <f t="array" ref="N294">INDEX(Wastewater!$C$4:$C$62,MATCH(C294,Wastewater!$A$4:$A$62,0),)</f>
        <v>#N/A</v>
      </c>
    </row>
    <row r="295" spans="1:14">
      <c r="A295" t="s">
        <v>270</v>
      </c>
      <c r="B295" t="s">
        <v>1449</v>
      </c>
      <c r="C295" t="s">
        <v>1296</v>
      </c>
      <c r="D295" t="s">
        <v>300</v>
      </c>
      <c r="E295" t="s">
        <v>933</v>
      </c>
      <c r="F295" s="4">
        <v>0</v>
      </c>
      <c r="G295" s="4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8">
        <f t="shared" si="4"/>
        <v>0</v>
      </c>
      <c r="N295" t="e" cm="1">
        <f t="array" ref="N295">INDEX(Wastewater!$C$4:$C$62,MATCH(C295,Wastewater!$A$4:$A$62,0),)</f>
        <v>#N/A</v>
      </c>
    </row>
    <row r="296" spans="1:14">
      <c r="A296" t="s">
        <v>270</v>
      </c>
      <c r="B296" t="s">
        <v>1450</v>
      </c>
      <c r="C296" t="s">
        <v>1298</v>
      </c>
      <c r="D296" t="s">
        <v>300</v>
      </c>
      <c r="E296" t="s">
        <v>933</v>
      </c>
      <c r="F296" s="4">
        <v>0</v>
      </c>
      <c r="G296" s="4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8">
        <f t="shared" si="4"/>
        <v>0</v>
      </c>
      <c r="N296" t="e" cm="1">
        <f t="array" ref="N296">INDEX(Wastewater!$C$4:$C$62,MATCH(C296,Wastewater!$A$4:$A$62,0),)</f>
        <v>#N/A</v>
      </c>
    </row>
    <row r="297" spans="1:14">
      <c r="A297" t="s">
        <v>270</v>
      </c>
      <c r="B297" t="s">
        <v>1451</v>
      </c>
      <c r="C297" t="s">
        <v>1300</v>
      </c>
      <c r="D297" t="s">
        <v>300</v>
      </c>
      <c r="E297" t="s">
        <v>933</v>
      </c>
      <c r="F297" s="4">
        <v>0</v>
      </c>
      <c r="G297" s="4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8">
        <f t="shared" si="4"/>
        <v>0</v>
      </c>
      <c r="N297" t="e" cm="1">
        <f t="array" ref="N297">INDEX(Wastewater!$C$4:$C$62,MATCH(C297,Wastewater!$A$4:$A$62,0),)</f>
        <v>#N/A</v>
      </c>
    </row>
    <row r="298" spans="1:14">
      <c r="A298" t="s">
        <v>270</v>
      </c>
      <c r="B298" t="s">
        <v>1452</v>
      </c>
      <c r="C298" t="s">
        <v>1302</v>
      </c>
      <c r="D298" t="s">
        <v>300</v>
      </c>
      <c r="E298" t="s">
        <v>933</v>
      </c>
      <c r="F298" s="4">
        <v>0</v>
      </c>
      <c r="G298" s="4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8">
        <f t="shared" si="4"/>
        <v>0</v>
      </c>
      <c r="N298" t="e" cm="1">
        <f t="array" ref="N298">INDEX(Wastewater!$C$4:$C$62,MATCH(C298,Wastewater!$A$4:$A$62,0),)</f>
        <v>#N/A</v>
      </c>
    </row>
    <row r="299" spans="1:14">
      <c r="A299" t="s">
        <v>270</v>
      </c>
      <c r="B299" t="s">
        <v>1453</v>
      </c>
      <c r="C299" t="s">
        <v>1304</v>
      </c>
      <c r="D299" t="s">
        <v>300</v>
      </c>
      <c r="E299" t="s">
        <v>933</v>
      </c>
      <c r="F299" s="4">
        <v>0</v>
      </c>
      <c r="G299" s="4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8">
        <f t="shared" si="4"/>
        <v>0</v>
      </c>
      <c r="N299" t="e" cm="1">
        <f t="array" ref="N299">INDEX(Wastewater!$C$4:$C$62,MATCH(C299,Wastewater!$A$4:$A$62,0),)</f>
        <v>#N/A</v>
      </c>
    </row>
    <row r="300" spans="1:14">
      <c r="A300" t="s">
        <v>271</v>
      </c>
      <c r="B300" t="s">
        <v>1307</v>
      </c>
      <c r="C300" t="s">
        <v>1160</v>
      </c>
      <c r="D300" t="s">
        <v>300</v>
      </c>
      <c r="E300" t="s">
        <v>933</v>
      </c>
      <c r="F300" s="4">
        <v>0</v>
      </c>
      <c r="G300" s="4">
        <v>0</v>
      </c>
      <c r="H300" s="15" t="s">
        <v>825</v>
      </c>
      <c r="I300" s="15" t="s">
        <v>825</v>
      </c>
      <c r="J300" s="15" t="s">
        <v>825</v>
      </c>
      <c r="K300" s="15" t="s">
        <v>825</v>
      </c>
      <c r="L300" s="15" t="s">
        <v>825</v>
      </c>
      <c r="M300" s="8">
        <f t="shared" si="4"/>
        <v>0</v>
      </c>
      <c r="N300" t="str" cm="1">
        <f t="array" ref="N300">INDEX(Wastewater!$C$4:$C$62,MATCH(C300,Wastewater!$A$4:$A$62,0),)</f>
        <v>Event Duration Monitoring at intermittent discharges (wastewater)</v>
      </c>
    </row>
    <row r="301" spans="1:14">
      <c r="A301" t="s">
        <v>271</v>
      </c>
      <c r="B301" t="s">
        <v>1308</v>
      </c>
      <c r="C301" t="s">
        <v>1162</v>
      </c>
      <c r="D301" t="s">
        <v>300</v>
      </c>
      <c r="E301" t="s">
        <v>933</v>
      </c>
      <c r="F301" s="4">
        <v>0</v>
      </c>
      <c r="G301" s="4">
        <v>0</v>
      </c>
      <c r="H301" s="15" t="s">
        <v>825</v>
      </c>
      <c r="I301" s="15" t="s">
        <v>825</v>
      </c>
      <c r="J301" s="15" t="s">
        <v>825</v>
      </c>
      <c r="K301" s="15" t="s">
        <v>825</v>
      </c>
      <c r="L301" s="15" t="s">
        <v>825</v>
      </c>
      <c r="M301" s="8">
        <f t="shared" si="4"/>
        <v>0</v>
      </c>
      <c r="N301" t="str" cm="1">
        <f t="array" ref="N301">INDEX(Wastewater!$C$4:$C$62,MATCH(C301,Wastewater!$A$4:$A$62,0),)</f>
        <v>Flow monitoring at sewage treatment works (wastewater)</v>
      </c>
    </row>
    <row r="302" spans="1:14">
      <c r="A302" t="s">
        <v>271</v>
      </c>
      <c r="B302" t="s">
        <v>1309</v>
      </c>
      <c r="C302" t="s">
        <v>1164</v>
      </c>
      <c r="D302" t="s">
        <v>300</v>
      </c>
      <c r="E302" t="s">
        <v>933</v>
      </c>
      <c r="F302" s="4">
        <v>0</v>
      </c>
      <c r="G302" s="4">
        <v>0</v>
      </c>
      <c r="H302" s="15" t="s">
        <v>825</v>
      </c>
      <c r="I302" s="15" t="s">
        <v>825</v>
      </c>
      <c r="J302" s="15" t="s">
        <v>825</v>
      </c>
      <c r="K302" s="15" t="s">
        <v>825</v>
      </c>
      <c r="L302" s="15" t="s">
        <v>825</v>
      </c>
      <c r="M302" s="8">
        <f t="shared" si="4"/>
        <v>0</v>
      </c>
      <c r="N302" t="str" cm="1">
        <f t="array" ref="N302">INDEX(Wastewater!$C$4:$C$62,MATCH(C302,Wastewater!$A$4:$A$62,0),)</f>
        <v>N/A</v>
      </c>
    </row>
    <row r="303" spans="1:14">
      <c r="A303" t="s">
        <v>271</v>
      </c>
      <c r="B303" t="s">
        <v>1310</v>
      </c>
      <c r="C303" t="s">
        <v>1166</v>
      </c>
      <c r="D303" t="s">
        <v>300</v>
      </c>
      <c r="E303" t="s">
        <v>933</v>
      </c>
      <c r="F303" s="4">
        <v>0</v>
      </c>
      <c r="G303" s="4">
        <v>0</v>
      </c>
      <c r="H303" s="15" t="s">
        <v>825</v>
      </c>
      <c r="I303" s="15" t="s">
        <v>825</v>
      </c>
      <c r="J303" s="15" t="s">
        <v>825</v>
      </c>
      <c r="K303" s="15" t="s">
        <v>825</v>
      </c>
      <c r="L303" s="15" t="s">
        <v>825</v>
      </c>
      <c r="M303" s="8">
        <f t="shared" si="4"/>
        <v>0</v>
      </c>
      <c r="N303" t="str" cm="1">
        <f t="array" ref="N303">INDEX(Wastewater!$C$4:$C$62,MATCH(C303,Wastewater!$A$4:$A$62,0),)</f>
        <v>N/A</v>
      </c>
    </row>
    <row r="304" spans="1:14">
      <c r="A304" t="s">
        <v>271</v>
      </c>
      <c r="B304" t="s">
        <v>1311</v>
      </c>
      <c r="C304" t="s">
        <v>1168</v>
      </c>
      <c r="D304" t="s">
        <v>300</v>
      </c>
      <c r="E304" t="s">
        <v>933</v>
      </c>
      <c r="F304" s="4">
        <v>0</v>
      </c>
      <c r="G304" s="4">
        <v>0</v>
      </c>
      <c r="H304" s="15" t="s">
        <v>825</v>
      </c>
      <c r="I304" s="15" t="s">
        <v>825</v>
      </c>
      <c r="J304" s="15" t="s">
        <v>825</v>
      </c>
      <c r="K304" s="15" t="s">
        <v>825</v>
      </c>
      <c r="L304" s="15" t="s">
        <v>825</v>
      </c>
      <c r="M304" s="8">
        <f t="shared" si="4"/>
        <v>0</v>
      </c>
      <c r="N304" t="str" cm="1">
        <f t="array" ref="N304">INDEX(Wastewater!$C$4:$C$62,MATCH(C304,Wastewater!$A$4:$A$62,0),)</f>
        <v>Schemes to increase flow to full treatment (wastewater)</v>
      </c>
    </row>
    <row r="305" spans="1:14">
      <c r="A305" t="s">
        <v>271</v>
      </c>
      <c r="B305" t="s">
        <v>1312</v>
      </c>
      <c r="C305" t="s">
        <v>1170</v>
      </c>
      <c r="D305" t="s">
        <v>300</v>
      </c>
      <c r="E305" t="s">
        <v>933</v>
      </c>
      <c r="F305" s="4">
        <v>0</v>
      </c>
      <c r="G305" s="4">
        <v>0</v>
      </c>
      <c r="H305" s="15" t="s">
        <v>825</v>
      </c>
      <c r="I305" s="15" t="s">
        <v>825</v>
      </c>
      <c r="J305" s="15" t="s">
        <v>825</v>
      </c>
      <c r="K305" s="15" t="s">
        <v>825</v>
      </c>
      <c r="L305" s="15" t="s">
        <v>825</v>
      </c>
      <c r="M305" s="8">
        <f t="shared" si="4"/>
        <v>0</v>
      </c>
      <c r="N305" t="str" cm="1">
        <f t="array" ref="N305">INDEX(Wastewater!$C$4:$C$62,MATCH(C305,Wastewater!$A$4:$A$62,0),)</f>
        <v>Schemes to increase storm tank capacity (wastewater)</v>
      </c>
    </row>
    <row r="306" spans="1:14">
      <c r="A306" t="s">
        <v>271</v>
      </c>
      <c r="B306" t="s">
        <v>1313</v>
      </c>
      <c r="C306" t="s">
        <v>1172</v>
      </c>
      <c r="D306" t="s">
        <v>300</v>
      </c>
      <c r="E306" t="s">
        <v>933</v>
      </c>
      <c r="F306" s="4">
        <v>0</v>
      </c>
      <c r="G306" s="4">
        <v>0</v>
      </c>
      <c r="H306" s="15" t="s">
        <v>825</v>
      </c>
      <c r="I306" s="15" t="s">
        <v>825</v>
      </c>
      <c r="J306" s="15" t="s">
        <v>825</v>
      </c>
      <c r="K306" s="15" t="s">
        <v>825</v>
      </c>
      <c r="L306" s="15" t="s">
        <v>825</v>
      </c>
      <c r="M306" s="8">
        <f t="shared" si="4"/>
        <v>0</v>
      </c>
      <c r="N306" t="str" cm="1">
        <f t="array" ref="N306">INDEX(Wastewater!$C$4:$C$62,MATCH(C306,Wastewater!$A$4:$A$62,0),)</f>
        <v>Schemes to increase storm tank capacity (wastewater)</v>
      </c>
    </row>
    <row r="307" spans="1:14">
      <c r="A307" t="s">
        <v>271</v>
      </c>
      <c r="B307" t="s">
        <v>1314</v>
      </c>
      <c r="C307" t="s">
        <v>1174</v>
      </c>
      <c r="D307" t="s">
        <v>300</v>
      </c>
      <c r="E307" t="s">
        <v>933</v>
      </c>
      <c r="F307" s="4">
        <v>0</v>
      </c>
      <c r="G307" s="4">
        <v>0</v>
      </c>
      <c r="H307" s="15" t="s">
        <v>825</v>
      </c>
      <c r="I307" s="15" t="s">
        <v>825</v>
      </c>
      <c r="J307" s="15" t="s">
        <v>825</v>
      </c>
      <c r="K307" s="15" t="s">
        <v>825</v>
      </c>
      <c r="L307" s="15" t="s">
        <v>825</v>
      </c>
      <c r="M307" s="8">
        <f t="shared" si="4"/>
        <v>0</v>
      </c>
      <c r="N307" t="str" cm="1">
        <f t="array" ref="N307">INDEX(Wastewater!$C$4:$C$62,MATCH(C307,Wastewater!$A$4:$A$62,0),)</f>
        <v>Storage schemes to reduce spill frequency at CSOs, storm tanks, etc (wastewater)</v>
      </c>
    </row>
    <row r="308" spans="1:14">
      <c r="A308" t="s">
        <v>271</v>
      </c>
      <c r="B308" t="s">
        <v>1315</v>
      </c>
      <c r="C308" t="s">
        <v>1176</v>
      </c>
      <c r="D308" t="s">
        <v>300</v>
      </c>
      <c r="E308" t="s">
        <v>933</v>
      </c>
      <c r="F308" s="4">
        <v>0</v>
      </c>
      <c r="G308" s="4">
        <v>0</v>
      </c>
      <c r="H308" s="15" t="s">
        <v>825</v>
      </c>
      <c r="I308" s="15" t="s">
        <v>825</v>
      </c>
      <c r="J308" s="15" t="s">
        <v>825</v>
      </c>
      <c r="K308" s="15" t="s">
        <v>825</v>
      </c>
      <c r="L308" s="15" t="s">
        <v>825</v>
      </c>
      <c r="M308" s="8">
        <f t="shared" si="4"/>
        <v>0</v>
      </c>
      <c r="N308" t="str" cm="1">
        <f t="array" ref="N308">INDEX(Wastewater!$C$4:$C$62,MATCH(C308,Wastewater!$A$4:$A$62,0),)</f>
        <v>Storage schemes to reduce spill frequency at CSOs, storm tanks, etc (wastewater)</v>
      </c>
    </row>
    <row r="309" spans="1:14">
      <c r="A309" t="s">
        <v>271</v>
      </c>
      <c r="B309" t="s">
        <v>1316</v>
      </c>
      <c r="C309" t="s">
        <v>1178</v>
      </c>
      <c r="D309" t="s">
        <v>300</v>
      </c>
      <c r="E309" t="s">
        <v>933</v>
      </c>
      <c r="F309" s="4">
        <v>0</v>
      </c>
      <c r="G309" s="4">
        <v>0</v>
      </c>
      <c r="H309" s="15" t="s">
        <v>825</v>
      </c>
      <c r="I309" s="15" t="s">
        <v>825</v>
      </c>
      <c r="J309" s="15" t="s">
        <v>825</v>
      </c>
      <c r="K309" s="15" t="s">
        <v>825</v>
      </c>
      <c r="L309" s="15" t="s">
        <v>825</v>
      </c>
      <c r="M309" s="8">
        <f t="shared" si="4"/>
        <v>0</v>
      </c>
      <c r="N309" t="str" cm="1">
        <f t="array" ref="N309">INDEX(Wastewater!$C$4:$C$62,MATCH(C309,Wastewater!$A$4:$A$62,0),)</f>
        <v>Storage schemes to reduce spill frequency at CSOs, storm tanks, etc (wastewater)</v>
      </c>
    </row>
    <row r="310" spans="1:14">
      <c r="A310" t="s">
        <v>271</v>
      </c>
      <c r="B310" t="s">
        <v>1317</v>
      </c>
      <c r="C310" t="s">
        <v>1180</v>
      </c>
      <c r="D310" t="s">
        <v>300</v>
      </c>
      <c r="E310" t="s">
        <v>933</v>
      </c>
      <c r="F310" s="4">
        <v>0</v>
      </c>
      <c r="G310" s="4">
        <v>0</v>
      </c>
      <c r="H310" s="15" t="s">
        <v>825</v>
      </c>
      <c r="I310" s="15" t="s">
        <v>825</v>
      </c>
      <c r="J310" s="15" t="s">
        <v>825</v>
      </c>
      <c r="K310" s="15" t="s">
        <v>825</v>
      </c>
      <c r="L310" s="15" t="s">
        <v>825</v>
      </c>
      <c r="M310" s="8">
        <f t="shared" si="4"/>
        <v>0</v>
      </c>
      <c r="N310" t="str" cm="1">
        <f t="array" ref="N310">INDEX(Wastewater!$C$4:$C$62,MATCH(C310,Wastewater!$A$4:$A$62,0),)</f>
        <v>Storage schemes to reduce spill frequency at CSOs, storm tanks, etc (wastewater)</v>
      </c>
    </row>
    <row r="311" spans="1:14">
      <c r="A311" t="s">
        <v>271</v>
      </c>
      <c r="B311" t="s">
        <v>1318</v>
      </c>
      <c r="C311" t="s">
        <v>1182</v>
      </c>
      <c r="D311" t="s">
        <v>300</v>
      </c>
      <c r="E311" t="s">
        <v>933</v>
      </c>
      <c r="F311" s="4">
        <v>0</v>
      </c>
      <c r="G311" s="4">
        <v>0</v>
      </c>
      <c r="H311" s="15" t="s">
        <v>825</v>
      </c>
      <c r="I311" s="15" t="s">
        <v>825</v>
      </c>
      <c r="J311" s="15" t="s">
        <v>825</v>
      </c>
      <c r="K311" s="15" t="s">
        <v>825</v>
      </c>
      <c r="L311" s="15" t="s">
        <v>825</v>
      </c>
      <c r="M311" s="8">
        <f t="shared" si="4"/>
        <v>0</v>
      </c>
      <c r="N311" t="str" cm="1">
        <f t="array" ref="N311">INDEX(Wastewater!$C$4:$C$62,MATCH(C311,Wastewater!$A$4:$A$62,0),)</f>
        <v>Storage schemes to reduce spill frequency at CSOs, storm tanks, etc (wastewater)</v>
      </c>
    </row>
    <row r="312" spans="1:14">
      <c r="A312" t="s">
        <v>271</v>
      </c>
      <c r="B312" t="s">
        <v>1319</v>
      </c>
      <c r="C312" t="s">
        <v>1184</v>
      </c>
      <c r="D312" t="s">
        <v>300</v>
      </c>
      <c r="E312" t="s">
        <v>933</v>
      </c>
      <c r="F312" s="4">
        <v>0</v>
      </c>
      <c r="G312" s="4">
        <v>0</v>
      </c>
      <c r="H312" s="15" t="s">
        <v>825</v>
      </c>
      <c r="I312" s="15" t="s">
        <v>825</v>
      </c>
      <c r="J312" s="15" t="s">
        <v>825</v>
      </c>
      <c r="K312" s="15" t="s">
        <v>825</v>
      </c>
      <c r="L312" s="15" t="s">
        <v>825</v>
      </c>
      <c r="M312" s="8">
        <f t="shared" si="4"/>
        <v>0</v>
      </c>
      <c r="N312" t="str" cm="1">
        <f t="array" ref="N312">INDEX(Wastewater!$C$4:$C$62,MATCH(C312,Wastewater!$A$4:$A$62,0),)</f>
        <v>Storage schemes to reduce spill frequency at CSOs, storm tanks, etc (wastewater)</v>
      </c>
    </row>
    <row r="313" spans="1:14">
      <c r="A313" t="s">
        <v>271</v>
      </c>
      <c r="B313" t="s">
        <v>1320</v>
      </c>
      <c r="C313" t="s">
        <v>1186</v>
      </c>
      <c r="D313" t="s">
        <v>300</v>
      </c>
      <c r="E313" t="s">
        <v>933</v>
      </c>
      <c r="F313" s="4">
        <v>0</v>
      </c>
      <c r="G313" s="4">
        <v>0</v>
      </c>
      <c r="H313" s="15" t="s">
        <v>825</v>
      </c>
      <c r="I313" s="15" t="s">
        <v>825</v>
      </c>
      <c r="J313" s="15" t="s">
        <v>825</v>
      </c>
      <c r="K313" s="15" t="s">
        <v>825</v>
      </c>
      <c r="L313" s="15" t="s">
        <v>825</v>
      </c>
      <c r="M313" s="8">
        <f t="shared" si="4"/>
        <v>0</v>
      </c>
      <c r="N313" t="str" cm="1">
        <f t="array" ref="N313">INDEX(Wastewater!$C$4:$C$62,MATCH(C313,Wastewater!$A$4:$A$62,0),)</f>
        <v>Storage schemes to reduce spill frequency at CSOs, storm tanks, etc (wastewater)</v>
      </c>
    </row>
    <row r="314" spans="1:14">
      <c r="A314" t="s">
        <v>271</v>
      </c>
      <c r="B314" t="s">
        <v>1321</v>
      </c>
      <c r="C314" t="s">
        <v>1188</v>
      </c>
      <c r="D314" t="s">
        <v>300</v>
      </c>
      <c r="E314" t="s">
        <v>933</v>
      </c>
      <c r="F314" s="4">
        <v>0</v>
      </c>
      <c r="G314" s="4">
        <v>0</v>
      </c>
      <c r="H314" s="15" t="s">
        <v>825</v>
      </c>
      <c r="I314" s="15" t="s">
        <v>825</v>
      </c>
      <c r="J314" s="15" t="s">
        <v>825</v>
      </c>
      <c r="K314" s="15" t="s">
        <v>825</v>
      </c>
      <c r="L314" s="15" t="s">
        <v>825</v>
      </c>
      <c r="M314" s="8">
        <f t="shared" si="4"/>
        <v>0</v>
      </c>
      <c r="N314" t="str" cm="1">
        <f t="array" ref="N314">INDEX(Wastewater!$C$4:$C$62,MATCH(C314,Wastewater!$A$4:$A$62,0),)</f>
        <v>Storage schemes to reduce spill frequency at CSOs, storm tanks, etc (wastewater)</v>
      </c>
    </row>
    <row r="315" spans="1:14">
      <c r="A315" t="s">
        <v>271</v>
      </c>
      <c r="B315" t="s">
        <v>1322</v>
      </c>
      <c r="C315" t="s">
        <v>1190</v>
      </c>
      <c r="D315" t="s">
        <v>300</v>
      </c>
      <c r="E315" t="s">
        <v>933</v>
      </c>
      <c r="F315" s="4">
        <v>0</v>
      </c>
      <c r="G315" s="4">
        <v>0</v>
      </c>
      <c r="H315" s="15" t="s">
        <v>825</v>
      </c>
      <c r="I315" s="15" t="s">
        <v>825</v>
      </c>
      <c r="J315" s="15" t="s">
        <v>825</v>
      </c>
      <c r="K315" s="15" t="s">
        <v>825</v>
      </c>
      <c r="L315" s="15" t="s">
        <v>825</v>
      </c>
      <c r="M315" s="8">
        <f t="shared" si="4"/>
        <v>0</v>
      </c>
      <c r="N315" t="str" cm="1">
        <f t="array" ref="N315">INDEX(Wastewater!$C$4:$C$62,MATCH(C315,Wastewater!$A$4:$A$62,0),)</f>
        <v>Storage schemes to reduce spill frequency at CSOs, storm tanks, etc (wastewater)</v>
      </c>
    </row>
    <row r="316" spans="1:14">
      <c r="A316" t="s">
        <v>271</v>
      </c>
      <c r="B316" t="s">
        <v>1323</v>
      </c>
      <c r="C316" t="s">
        <v>1192</v>
      </c>
      <c r="D316" t="s">
        <v>300</v>
      </c>
      <c r="E316" t="s">
        <v>933</v>
      </c>
      <c r="F316" s="4">
        <v>0</v>
      </c>
      <c r="G316" s="4">
        <v>0</v>
      </c>
      <c r="H316" s="15" t="s">
        <v>825</v>
      </c>
      <c r="I316" s="15" t="s">
        <v>825</v>
      </c>
      <c r="J316" s="15" t="s">
        <v>825</v>
      </c>
      <c r="K316" s="15" t="s">
        <v>825</v>
      </c>
      <c r="L316" s="15" t="s">
        <v>825</v>
      </c>
      <c r="M316" s="8">
        <f t="shared" si="4"/>
        <v>0</v>
      </c>
      <c r="N316" t="str" cm="1">
        <f t="array" ref="N316">INDEX(Wastewater!$C$4:$C$62,MATCH(C316,Wastewater!$A$4:$A$62,0),)</f>
        <v>Chemical removals schemes (wastewater)</v>
      </c>
    </row>
    <row r="317" spans="1:14">
      <c r="A317" t="s">
        <v>271</v>
      </c>
      <c r="B317" t="s">
        <v>1324</v>
      </c>
      <c r="C317" t="s">
        <v>1194</v>
      </c>
      <c r="D317" t="s">
        <v>300</v>
      </c>
      <c r="E317" t="s">
        <v>933</v>
      </c>
      <c r="F317" s="4">
        <v>0</v>
      </c>
      <c r="G317" s="4">
        <v>0</v>
      </c>
      <c r="H317" s="15" t="s">
        <v>825</v>
      </c>
      <c r="I317" s="15" t="s">
        <v>825</v>
      </c>
      <c r="J317" s="15" t="s">
        <v>825</v>
      </c>
      <c r="K317" s="15" t="s">
        <v>825</v>
      </c>
      <c r="L317" s="15" t="s">
        <v>825</v>
      </c>
      <c r="M317" s="8">
        <f t="shared" si="4"/>
        <v>0</v>
      </c>
      <c r="N317" t="str" cm="1">
        <f t="array" ref="N317">INDEX(Wastewater!$C$4:$C$62,MATCH(C317,Wastewater!$A$4:$A$62,0),)</f>
        <v>Chemicals monitoring/ investigations/ options appraisals (wastewater)</v>
      </c>
    </row>
    <row r="318" spans="1:14">
      <c r="A318" t="s">
        <v>271</v>
      </c>
      <c r="B318" t="s">
        <v>1325</v>
      </c>
      <c r="C318" t="s">
        <v>1196</v>
      </c>
      <c r="D318" t="s">
        <v>300</v>
      </c>
      <c r="E318" t="s">
        <v>933</v>
      </c>
      <c r="F318" s="4">
        <v>0</v>
      </c>
      <c r="G318" s="4">
        <v>0</v>
      </c>
      <c r="H318" s="4" t="s">
        <v>825</v>
      </c>
      <c r="I318" s="4" t="s">
        <v>825</v>
      </c>
      <c r="J318" s="4" t="s">
        <v>825</v>
      </c>
      <c r="K318" s="4" t="s">
        <v>825</v>
      </c>
      <c r="L318" s="4" t="s">
        <v>825</v>
      </c>
      <c r="M318" s="8">
        <f t="shared" si="4"/>
        <v>0</v>
      </c>
      <c r="N318" t="str" cm="1">
        <f t="array" ref="N318">INDEX(Wastewater!$C$4:$C$62,MATCH(C318,Wastewater!$A$4:$A$62,0),)</f>
        <v>Nitrogen removal (wastewater)</v>
      </c>
    </row>
    <row r="319" spans="1:14">
      <c r="A319" t="s">
        <v>271</v>
      </c>
      <c r="B319" t="s">
        <v>1326</v>
      </c>
      <c r="C319" t="s">
        <v>1198</v>
      </c>
      <c r="D319" t="s">
        <v>300</v>
      </c>
      <c r="E319" t="s">
        <v>933</v>
      </c>
      <c r="F319" s="4">
        <v>0</v>
      </c>
      <c r="G319" s="4">
        <v>0</v>
      </c>
      <c r="H319" s="4" t="s">
        <v>825</v>
      </c>
      <c r="I319" s="4" t="s">
        <v>825</v>
      </c>
      <c r="J319" s="4" t="s">
        <v>825</v>
      </c>
      <c r="K319" s="4" t="s">
        <v>825</v>
      </c>
      <c r="L319" s="4" t="s">
        <v>825</v>
      </c>
      <c r="M319" s="8">
        <f t="shared" si="4"/>
        <v>0</v>
      </c>
      <c r="N319" t="str" cm="1">
        <f t="array" ref="N319">INDEX(Wastewater!$C$4:$C$62,MATCH(C319,Wastewater!$A$4:$A$62,0),)</f>
        <v>Nitrogen removal (wastewater)</v>
      </c>
    </row>
    <row r="320" spans="1:14">
      <c r="A320" t="s">
        <v>271</v>
      </c>
      <c r="B320" t="s">
        <v>1327</v>
      </c>
      <c r="C320" t="s">
        <v>1200</v>
      </c>
      <c r="D320" t="s">
        <v>300</v>
      </c>
      <c r="E320" t="s">
        <v>933</v>
      </c>
      <c r="F320" s="4">
        <v>0</v>
      </c>
      <c r="G320" s="4">
        <v>0</v>
      </c>
      <c r="H320" s="4" t="s">
        <v>825</v>
      </c>
      <c r="I320" s="4" t="s">
        <v>825</v>
      </c>
      <c r="J320" s="4" t="s">
        <v>825</v>
      </c>
      <c r="K320" s="4" t="s">
        <v>825</v>
      </c>
      <c r="L320" s="4" t="s">
        <v>825</v>
      </c>
      <c r="M320" s="8">
        <f t="shared" si="4"/>
        <v>0</v>
      </c>
      <c r="N320" t="str" cm="1">
        <f t="array" ref="N320">INDEX(Wastewater!$C$4:$C$62,MATCH(C320,Wastewater!$A$4:$A$62,0),)</f>
        <v>Nitrogen removal (wastewater)</v>
      </c>
    </row>
    <row r="321" spans="1:14">
      <c r="A321" t="s">
        <v>271</v>
      </c>
      <c r="B321" t="s">
        <v>1328</v>
      </c>
      <c r="C321" t="s">
        <v>1202</v>
      </c>
      <c r="D321" t="s">
        <v>300</v>
      </c>
      <c r="E321" t="s">
        <v>933</v>
      </c>
      <c r="F321" s="4">
        <v>0</v>
      </c>
      <c r="G321" s="4">
        <v>0</v>
      </c>
      <c r="H321" s="4" t="s">
        <v>825</v>
      </c>
      <c r="I321" s="4" t="s">
        <v>825</v>
      </c>
      <c r="J321" s="4" t="s">
        <v>825</v>
      </c>
      <c r="K321" s="4" t="s">
        <v>825</v>
      </c>
      <c r="L321" s="4" t="s">
        <v>825</v>
      </c>
      <c r="M321" s="8">
        <f t="shared" si="4"/>
        <v>0</v>
      </c>
      <c r="N321" t="str" cm="1">
        <f t="array" ref="N321">INDEX(Wastewater!$C$4:$C$62,MATCH(C321,Wastewater!$A$4:$A$62,0),)</f>
        <v>Phosphorus removal (wastewater)</v>
      </c>
    </row>
    <row r="322" spans="1:14">
      <c r="A322" t="s">
        <v>271</v>
      </c>
      <c r="B322" t="s">
        <v>1329</v>
      </c>
      <c r="C322" t="s">
        <v>1204</v>
      </c>
      <c r="D322" t="s">
        <v>300</v>
      </c>
      <c r="E322" t="s">
        <v>933</v>
      </c>
      <c r="F322" s="4">
        <v>0</v>
      </c>
      <c r="G322" s="4">
        <v>0</v>
      </c>
      <c r="H322" s="4" t="s">
        <v>825</v>
      </c>
      <c r="I322" s="4" t="s">
        <v>825</v>
      </c>
      <c r="J322" s="4" t="s">
        <v>825</v>
      </c>
      <c r="K322" s="4" t="s">
        <v>825</v>
      </c>
      <c r="L322" s="4" t="s">
        <v>825</v>
      </c>
      <c r="M322" s="8">
        <f t="shared" si="4"/>
        <v>0</v>
      </c>
      <c r="N322" t="str" cm="1">
        <f t="array" ref="N322">INDEX(Wastewater!$C$4:$C$62,MATCH(C322,Wastewater!$A$4:$A$62,0),)</f>
        <v>Phosphorus removal (wastewater)</v>
      </c>
    </row>
    <row r="323" spans="1:14">
      <c r="A323" t="s">
        <v>271</v>
      </c>
      <c r="B323" t="s">
        <v>1330</v>
      </c>
      <c r="C323" t="s">
        <v>1206</v>
      </c>
      <c r="D323" t="s">
        <v>300</v>
      </c>
      <c r="E323" t="s">
        <v>933</v>
      </c>
      <c r="F323" s="4">
        <v>0</v>
      </c>
      <c r="G323" s="4">
        <v>0</v>
      </c>
      <c r="H323" s="4" t="s">
        <v>825</v>
      </c>
      <c r="I323" s="4" t="s">
        <v>825</v>
      </c>
      <c r="J323" s="4" t="s">
        <v>825</v>
      </c>
      <c r="K323" s="4" t="s">
        <v>825</v>
      </c>
      <c r="L323" s="4" t="s">
        <v>825</v>
      </c>
      <c r="M323" s="8">
        <f t="shared" si="4"/>
        <v>0</v>
      </c>
      <c r="N323" t="str" cm="1">
        <f t="array" ref="N323">INDEX(Wastewater!$C$4:$C$62,MATCH(C323,Wastewater!$A$4:$A$62,0),)</f>
        <v>Phosphorus removal (wastewater)</v>
      </c>
    </row>
    <row r="324" spans="1:14">
      <c r="A324" t="s">
        <v>271</v>
      </c>
      <c r="B324" t="s">
        <v>1331</v>
      </c>
      <c r="C324" t="s">
        <v>1208</v>
      </c>
      <c r="D324" t="s">
        <v>300</v>
      </c>
      <c r="E324" t="s">
        <v>933</v>
      </c>
      <c r="F324" s="4">
        <v>0</v>
      </c>
      <c r="G324" s="4">
        <v>0</v>
      </c>
      <c r="H324" s="4" t="s">
        <v>825</v>
      </c>
      <c r="I324" s="4" t="s">
        <v>825</v>
      </c>
      <c r="J324" s="4" t="s">
        <v>825</v>
      </c>
      <c r="K324" s="4" t="s">
        <v>825</v>
      </c>
      <c r="L324" s="4" t="s">
        <v>825</v>
      </c>
      <c r="M324" s="8">
        <f t="shared" si="4"/>
        <v>0</v>
      </c>
      <c r="N324" t="str" cm="1">
        <f t="array" ref="N324">INDEX(Wastewater!$C$4:$C$62,MATCH(C324,Wastewater!$A$4:$A$62,0),)</f>
        <v>Reduction of sanitary parameters (wastewater)</v>
      </c>
    </row>
    <row r="325" spans="1:14">
      <c r="A325" t="s">
        <v>271</v>
      </c>
      <c r="B325" t="s">
        <v>1332</v>
      </c>
      <c r="C325" t="s">
        <v>1210</v>
      </c>
      <c r="D325" t="s">
        <v>300</v>
      </c>
      <c r="E325" t="s">
        <v>933</v>
      </c>
      <c r="F325" s="4">
        <v>0</v>
      </c>
      <c r="G325" s="4">
        <v>0</v>
      </c>
      <c r="H325" s="4" t="s">
        <v>825</v>
      </c>
      <c r="I325" s="4" t="s">
        <v>825</v>
      </c>
      <c r="J325" s="4" t="s">
        <v>825</v>
      </c>
      <c r="K325" s="4" t="s">
        <v>825</v>
      </c>
      <c r="L325" s="4" t="s">
        <v>825</v>
      </c>
      <c r="M325" s="8">
        <f t="shared" si="4"/>
        <v>0</v>
      </c>
      <c r="N325" t="str" cm="1">
        <f t="array" ref="N325">INDEX(Wastewater!$C$4:$C$62,MATCH(C325,Wastewater!$A$4:$A$62,0),)</f>
        <v>Chemical removals schemes (wastewater)</v>
      </c>
    </row>
    <row r="326" spans="1:14">
      <c r="A326" t="s">
        <v>271</v>
      </c>
      <c r="B326" t="s">
        <v>1333</v>
      </c>
      <c r="C326" t="s">
        <v>1212</v>
      </c>
      <c r="D326" t="s">
        <v>300</v>
      </c>
      <c r="E326" t="s">
        <v>933</v>
      </c>
      <c r="F326" s="4">
        <v>0</v>
      </c>
      <c r="G326" s="4">
        <v>0</v>
      </c>
      <c r="H326" s="4" t="s">
        <v>825</v>
      </c>
      <c r="I326" s="4" t="s">
        <v>825</v>
      </c>
      <c r="J326" s="4" t="s">
        <v>825</v>
      </c>
      <c r="K326" s="4" t="s">
        <v>825</v>
      </c>
      <c r="L326" s="4" t="s">
        <v>825</v>
      </c>
      <c r="M326" s="8">
        <f t="shared" si="4"/>
        <v>0</v>
      </c>
      <c r="N326" t="str" cm="1">
        <f t="array" ref="N326">INDEX(Wastewater!$C$4:$C$62,MATCH(C326,Wastewater!$A$4:$A$62,0),)</f>
        <v>Phosphorus removal (wastewater)</v>
      </c>
    </row>
    <row r="327" spans="1:14">
      <c r="A327" t="s">
        <v>271</v>
      </c>
      <c r="B327" t="s">
        <v>1334</v>
      </c>
      <c r="C327" t="s">
        <v>1214</v>
      </c>
      <c r="D327" t="s">
        <v>300</v>
      </c>
      <c r="E327" t="s">
        <v>933</v>
      </c>
      <c r="F327" s="4">
        <v>0</v>
      </c>
      <c r="G327" s="4">
        <v>0</v>
      </c>
      <c r="H327" s="4" t="s">
        <v>825</v>
      </c>
      <c r="I327" s="4" t="s">
        <v>825</v>
      </c>
      <c r="J327" s="4" t="s">
        <v>825</v>
      </c>
      <c r="K327" s="4" t="s">
        <v>825</v>
      </c>
      <c r="L327" s="4" t="s">
        <v>825</v>
      </c>
      <c r="M327" s="8">
        <f t="shared" ref="M327:M390" si="5">SUM(G327)</f>
        <v>0</v>
      </c>
      <c r="N327" t="str" cm="1">
        <f t="array" ref="N327">INDEX(Wastewater!$C$4:$C$62,MATCH(C327,Wastewater!$A$4:$A$62,0),)</f>
        <v>Phosphorus removal (wastewater)</v>
      </c>
    </row>
    <row r="328" spans="1:14">
      <c r="A328" t="s">
        <v>271</v>
      </c>
      <c r="B328" t="s">
        <v>1335</v>
      </c>
      <c r="C328" t="s">
        <v>1216</v>
      </c>
      <c r="D328" t="s">
        <v>300</v>
      </c>
      <c r="E328" t="s">
        <v>933</v>
      </c>
      <c r="F328" s="4">
        <v>0</v>
      </c>
      <c r="G328" s="4">
        <v>0</v>
      </c>
      <c r="H328" s="4" t="s">
        <v>825</v>
      </c>
      <c r="I328" s="4" t="s">
        <v>825</v>
      </c>
      <c r="J328" s="4" t="s">
        <v>825</v>
      </c>
      <c r="K328" s="4" t="s">
        <v>825</v>
      </c>
      <c r="L328" s="4" t="s">
        <v>825</v>
      </c>
      <c r="M328" s="8">
        <f t="shared" si="5"/>
        <v>0</v>
      </c>
      <c r="N328" t="str" cm="1">
        <f t="array" ref="N328">INDEX(Wastewater!$C$4:$C$62,MATCH(C328,Wastewater!$A$4:$A$62,0),)</f>
        <v>Conservation drivers (wastewater)</v>
      </c>
    </row>
    <row r="329" spans="1:14">
      <c r="A329" t="s">
        <v>271</v>
      </c>
      <c r="B329" t="s">
        <v>1336</v>
      </c>
      <c r="C329" t="s">
        <v>1218</v>
      </c>
      <c r="D329" t="s">
        <v>300</v>
      </c>
      <c r="E329" t="s">
        <v>933</v>
      </c>
      <c r="F329" s="4">
        <v>0</v>
      </c>
      <c r="G329" s="4">
        <v>0</v>
      </c>
      <c r="H329" s="4" t="s">
        <v>825</v>
      </c>
      <c r="I329" s="4" t="s">
        <v>825</v>
      </c>
      <c r="J329" s="4" t="s">
        <v>825</v>
      </c>
      <c r="K329" s="4" t="s">
        <v>825</v>
      </c>
      <c r="L329" s="4" t="s">
        <v>825</v>
      </c>
      <c r="M329" s="8">
        <f t="shared" si="5"/>
        <v>0</v>
      </c>
      <c r="N329" t="str" cm="1">
        <f t="array" ref="N329">INDEX(Wastewater!$C$4:$C$62,MATCH(C329,Wastewater!$A$4:$A$62,0),)</f>
        <v>UV disinfection (or similar) (wastewater)</v>
      </c>
    </row>
    <row r="330" spans="1:14">
      <c r="A330" t="s">
        <v>271</v>
      </c>
      <c r="B330" t="s">
        <v>1337</v>
      </c>
      <c r="C330" t="s">
        <v>1220</v>
      </c>
      <c r="D330" t="s">
        <v>300</v>
      </c>
      <c r="E330" t="s">
        <v>933</v>
      </c>
      <c r="F330" s="4">
        <v>0</v>
      </c>
      <c r="G330" s="4">
        <v>0</v>
      </c>
      <c r="H330" s="4" t="s">
        <v>825</v>
      </c>
      <c r="I330" s="4" t="s">
        <v>825</v>
      </c>
      <c r="J330" s="4" t="s">
        <v>825</v>
      </c>
      <c r="K330" s="4" t="s">
        <v>825</v>
      </c>
      <c r="L330" s="4" t="s">
        <v>825</v>
      </c>
      <c r="M330" s="8">
        <f t="shared" si="5"/>
        <v>0</v>
      </c>
      <c r="N330" t="str" cm="1">
        <f t="array" ref="N330">INDEX(Wastewater!$C$4:$C$62,MATCH(C330,Wastewater!$A$4:$A$62,0),)</f>
        <v>N/A</v>
      </c>
    </row>
    <row r="331" spans="1:14">
      <c r="A331" t="s">
        <v>271</v>
      </c>
      <c r="B331" t="s">
        <v>1338</v>
      </c>
      <c r="C331" t="s">
        <v>1222</v>
      </c>
      <c r="D331" t="s">
        <v>300</v>
      </c>
      <c r="E331" t="s">
        <v>933</v>
      </c>
      <c r="F331" s="4">
        <v>0</v>
      </c>
      <c r="G331" s="4">
        <v>0</v>
      </c>
      <c r="H331" s="4" t="s">
        <v>825</v>
      </c>
      <c r="I331" s="4" t="s">
        <v>825</v>
      </c>
      <c r="J331" s="4" t="s">
        <v>825</v>
      </c>
      <c r="K331" s="4" t="s">
        <v>825</v>
      </c>
      <c r="L331" s="4" t="s">
        <v>825</v>
      </c>
      <c r="M331" s="8">
        <f t="shared" si="5"/>
        <v>0</v>
      </c>
      <c r="N331" t="str" cm="1">
        <f t="array" ref="N331">INDEX(Wastewater!$C$4:$C$62,MATCH(C331,Wastewater!$A$4:$A$62,0),)</f>
        <v>N/A</v>
      </c>
    </row>
    <row r="332" spans="1:14">
      <c r="A332" t="s">
        <v>271</v>
      </c>
      <c r="B332" t="s">
        <v>1339</v>
      </c>
      <c r="C332" t="s">
        <v>1224</v>
      </c>
      <c r="D332" t="s">
        <v>300</v>
      </c>
      <c r="E332" t="s">
        <v>933</v>
      </c>
      <c r="F332" s="4">
        <v>0</v>
      </c>
      <c r="G332" s="4">
        <v>0</v>
      </c>
      <c r="H332" s="4" t="s">
        <v>825</v>
      </c>
      <c r="I332" s="4" t="s">
        <v>825</v>
      </c>
      <c r="J332" s="4" t="s">
        <v>825</v>
      </c>
      <c r="K332" s="4" t="s">
        <v>825</v>
      </c>
      <c r="L332" s="4" t="s">
        <v>825</v>
      </c>
      <c r="M332" s="8">
        <f t="shared" si="5"/>
        <v>0</v>
      </c>
      <c r="N332" t="str" cm="1">
        <f t="array" ref="N332">INDEX(Wastewater!$C$4:$C$62,MATCH(C332,Wastewater!$A$4:$A$62,0),)</f>
        <v>N/A</v>
      </c>
    </row>
    <row r="333" spans="1:14">
      <c r="A333" t="s">
        <v>271</v>
      </c>
      <c r="B333" t="s">
        <v>1340</v>
      </c>
      <c r="C333" t="s">
        <v>1226</v>
      </c>
      <c r="D333" t="s">
        <v>300</v>
      </c>
      <c r="E333" t="s">
        <v>933</v>
      </c>
      <c r="F333" s="4">
        <v>0</v>
      </c>
      <c r="G333" s="4">
        <v>0</v>
      </c>
      <c r="H333" s="4" t="s">
        <v>825</v>
      </c>
      <c r="I333" s="4" t="s">
        <v>825</v>
      </c>
      <c r="J333" s="4" t="s">
        <v>825</v>
      </c>
      <c r="K333" s="4" t="s">
        <v>825</v>
      </c>
      <c r="L333" s="4" t="s">
        <v>825</v>
      </c>
      <c r="M333" s="8">
        <f t="shared" si="5"/>
        <v>0</v>
      </c>
      <c r="N333" t="str" cm="1">
        <f t="array" ref="N333">INDEX(Wastewater!$C$4:$C$62,MATCH(C333,Wastewater!$A$4:$A$62,0),)</f>
        <v>Conservation drivers (wastewater)</v>
      </c>
    </row>
    <row r="334" spans="1:14">
      <c r="A334" t="s">
        <v>271</v>
      </c>
      <c r="B334" t="s">
        <v>1341</v>
      </c>
      <c r="C334" t="s">
        <v>1228</v>
      </c>
      <c r="D334" t="s">
        <v>300</v>
      </c>
      <c r="E334" t="s">
        <v>933</v>
      </c>
      <c r="F334" s="4">
        <v>0</v>
      </c>
      <c r="G334" s="4">
        <v>0</v>
      </c>
      <c r="H334" s="4" t="s">
        <v>825</v>
      </c>
      <c r="I334" s="4" t="s">
        <v>825</v>
      </c>
      <c r="J334" s="4" t="s">
        <v>825</v>
      </c>
      <c r="K334" s="4" t="s">
        <v>825</v>
      </c>
      <c r="L334" s="4" t="s">
        <v>825</v>
      </c>
      <c r="M334" s="8">
        <f t="shared" si="5"/>
        <v>0</v>
      </c>
      <c r="N334" t="str" cm="1">
        <f t="array" ref="N334">INDEX(Wastewater!$C$4:$C$62,MATCH(C334,Wastewater!$A$4:$A$62,0),)</f>
        <v>Ignore as captured under 'Investigations total'</v>
      </c>
    </row>
    <row r="335" spans="1:14">
      <c r="A335" t="s">
        <v>271</v>
      </c>
      <c r="B335" t="s">
        <v>1342</v>
      </c>
      <c r="C335" t="s">
        <v>1230</v>
      </c>
      <c r="D335" t="s">
        <v>300</v>
      </c>
      <c r="E335" t="s">
        <v>933</v>
      </c>
      <c r="F335" s="4">
        <v>0</v>
      </c>
      <c r="G335" s="4">
        <v>0</v>
      </c>
      <c r="H335" s="4" t="s">
        <v>825</v>
      </c>
      <c r="I335" s="4" t="s">
        <v>825</v>
      </c>
      <c r="J335" s="4" t="s">
        <v>825</v>
      </c>
      <c r="K335" s="4" t="s">
        <v>825</v>
      </c>
      <c r="L335" s="4" t="s">
        <v>825</v>
      </c>
      <c r="M335" s="8">
        <f t="shared" si="5"/>
        <v>0</v>
      </c>
      <c r="N335" t="str" cm="1">
        <f t="array" ref="N335">INDEX(Wastewater!$C$4:$C$62,MATCH(C335,Wastewater!$A$4:$A$62,0),)</f>
        <v>Ignore as captured under 'Investigations total'</v>
      </c>
    </row>
    <row r="336" spans="1:14">
      <c r="A336" t="s">
        <v>271</v>
      </c>
      <c r="B336" t="s">
        <v>1343</v>
      </c>
      <c r="C336" t="s">
        <v>1232</v>
      </c>
      <c r="D336" t="s">
        <v>300</v>
      </c>
      <c r="E336" t="s">
        <v>933</v>
      </c>
      <c r="F336" s="4">
        <v>0</v>
      </c>
      <c r="G336" s="4">
        <v>0</v>
      </c>
      <c r="H336" s="4" t="s">
        <v>825</v>
      </c>
      <c r="I336" s="4" t="s">
        <v>825</v>
      </c>
      <c r="J336" s="4" t="s">
        <v>825</v>
      </c>
      <c r="K336" s="4" t="s">
        <v>825</v>
      </c>
      <c r="L336" s="4" t="s">
        <v>825</v>
      </c>
      <c r="M336" s="8">
        <f t="shared" si="5"/>
        <v>0</v>
      </c>
      <c r="N336" t="str" cm="1">
        <f t="array" ref="N336">INDEX(Wastewater!$C$4:$C$62,MATCH(C336,Wastewater!$A$4:$A$62,0),)</f>
        <v>Ignore as captured under 'Investigations total'</v>
      </c>
    </row>
    <row r="337" spans="1:14">
      <c r="A337" t="s">
        <v>271</v>
      </c>
      <c r="B337" t="s">
        <v>1344</v>
      </c>
      <c r="C337" t="s">
        <v>1234</v>
      </c>
      <c r="D337" t="s">
        <v>300</v>
      </c>
      <c r="E337" t="s">
        <v>933</v>
      </c>
      <c r="F337" s="4">
        <v>0</v>
      </c>
      <c r="G337" s="4">
        <v>0</v>
      </c>
      <c r="H337" s="4" t="s">
        <v>825</v>
      </c>
      <c r="I337" s="4" t="s">
        <v>825</v>
      </c>
      <c r="J337" s="4" t="s">
        <v>825</v>
      </c>
      <c r="K337" s="4" t="s">
        <v>825</v>
      </c>
      <c r="L337" s="4" t="s">
        <v>825</v>
      </c>
      <c r="M337" s="8">
        <f t="shared" si="5"/>
        <v>0</v>
      </c>
      <c r="N337" t="str" cm="1">
        <f t="array" ref="N337">INDEX(Wastewater!$C$4:$C$62,MATCH(C337,Wastewater!$A$4:$A$62,0),)</f>
        <v>Investigations (wastewater)</v>
      </c>
    </row>
    <row r="338" spans="1:14">
      <c r="A338" t="s">
        <v>271</v>
      </c>
      <c r="B338" t="s">
        <v>1345</v>
      </c>
      <c r="C338" t="s">
        <v>1236</v>
      </c>
      <c r="D338" t="s">
        <v>300</v>
      </c>
      <c r="E338" t="s">
        <v>933</v>
      </c>
      <c r="F338" s="4">
        <v>0</v>
      </c>
      <c r="G338" s="4">
        <v>0</v>
      </c>
      <c r="H338" s="4" t="s">
        <v>825</v>
      </c>
      <c r="I338" s="4" t="s">
        <v>825</v>
      </c>
      <c r="J338" s="4" t="s">
        <v>825</v>
      </c>
      <c r="K338" s="4" t="s">
        <v>825</v>
      </c>
      <c r="L338" s="4" t="s">
        <v>825</v>
      </c>
      <c r="M338" s="8">
        <f t="shared" si="5"/>
        <v>0</v>
      </c>
      <c r="N338" cm="1">
        <f t="array" ref="N338">INDEX(Wastewater!$C$4:$C$62,MATCH(C338,Wastewater!$A$4:$A$62,0),)</f>
        <v>0</v>
      </c>
    </row>
    <row r="339" spans="1:14">
      <c r="A339" t="s">
        <v>271</v>
      </c>
      <c r="B339" t="s">
        <v>1346</v>
      </c>
      <c r="C339" t="s">
        <v>1238</v>
      </c>
      <c r="D339" t="s">
        <v>300</v>
      </c>
      <c r="E339" t="s">
        <v>933</v>
      </c>
      <c r="F339" s="4">
        <v>0</v>
      </c>
      <c r="G339" s="4">
        <v>0</v>
      </c>
      <c r="H339" s="4" t="s">
        <v>825</v>
      </c>
      <c r="I339" s="4" t="s">
        <v>825</v>
      </c>
      <c r="J339" s="4" t="s">
        <v>825</v>
      </c>
      <c r="K339" s="4" t="s">
        <v>825</v>
      </c>
      <c r="L339" s="4" t="s">
        <v>825</v>
      </c>
      <c r="M339" s="8">
        <f t="shared" si="5"/>
        <v>0</v>
      </c>
      <c r="N339" t="str" cm="1">
        <f t="array" ref="N339">INDEX(Wastewater!$C$4:$C$62,MATCH(C339,Wastewater!$A$4:$A$62,0),)</f>
        <v>Conservation drivers (wastewater)</v>
      </c>
    </row>
    <row r="340" spans="1:14">
      <c r="A340" t="s">
        <v>271</v>
      </c>
      <c r="B340" t="s">
        <v>1347</v>
      </c>
      <c r="C340" t="s">
        <v>1240</v>
      </c>
      <c r="D340" t="s">
        <v>300</v>
      </c>
      <c r="E340" t="s">
        <v>933</v>
      </c>
      <c r="F340" s="4">
        <v>0</v>
      </c>
      <c r="G340" s="4">
        <v>0</v>
      </c>
      <c r="H340" s="4" t="s">
        <v>825</v>
      </c>
      <c r="I340" s="4" t="s">
        <v>825</v>
      </c>
      <c r="J340" s="4" t="s">
        <v>825</v>
      </c>
      <c r="K340" s="4" t="s">
        <v>825</v>
      </c>
      <c r="L340" s="4" t="s">
        <v>825</v>
      </c>
      <c r="M340" s="8">
        <f t="shared" si="5"/>
        <v>0</v>
      </c>
      <c r="N340" t="str" cm="1">
        <f t="array" ref="N340">INDEX(Wastewater!$C$4:$C$62,MATCH(C340,Wastewater!$A$4:$A$62,0),)</f>
        <v>Conservation drivers (wastewater)</v>
      </c>
    </row>
    <row r="341" spans="1:14">
      <c r="A341" t="s">
        <v>271</v>
      </c>
      <c r="B341" t="s">
        <v>1348</v>
      </c>
      <c r="C341" t="s">
        <v>1242</v>
      </c>
      <c r="D341" t="s">
        <v>300</v>
      </c>
      <c r="E341" t="s">
        <v>933</v>
      </c>
      <c r="F341" s="4">
        <v>0</v>
      </c>
      <c r="G341" s="4">
        <v>0</v>
      </c>
      <c r="H341" s="4" t="s">
        <v>825</v>
      </c>
      <c r="I341" s="4" t="s">
        <v>825</v>
      </c>
      <c r="J341" s="4" t="s">
        <v>825</v>
      </c>
      <c r="K341" s="4" t="s">
        <v>825</v>
      </c>
      <c r="L341" s="4" t="s">
        <v>825</v>
      </c>
      <c r="M341" s="8">
        <f t="shared" si="5"/>
        <v>0</v>
      </c>
      <c r="N341" t="str" cm="1">
        <f t="array" ref="N341">INDEX(Wastewater!$C$4:$C$62,MATCH(C341,Wastewater!$A$4:$A$62,0),)</f>
        <v>Conservation drivers (wastewater)</v>
      </c>
    </row>
    <row r="342" spans="1:14">
      <c r="A342" t="s">
        <v>271</v>
      </c>
      <c r="B342" t="s">
        <v>1349</v>
      </c>
      <c r="C342" t="s">
        <v>1244</v>
      </c>
      <c r="D342" t="s">
        <v>300</v>
      </c>
      <c r="E342" t="s">
        <v>933</v>
      </c>
      <c r="F342" s="4">
        <v>0</v>
      </c>
      <c r="G342" s="4">
        <v>0</v>
      </c>
      <c r="H342" s="4" t="s">
        <v>825</v>
      </c>
      <c r="I342" s="4" t="s">
        <v>825</v>
      </c>
      <c r="J342" s="4" t="s">
        <v>825</v>
      </c>
      <c r="K342" s="4" t="s">
        <v>825</v>
      </c>
      <c r="L342" s="4" t="s">
        <v>825</v>
      </c>
      <c r="M342" s="8">
        <f t="shared" si="5"/>
        <v>0</v>
      </c>
      <c r="N342" t="str" cm="1">
        <f t="array" ref="N342">INDEX(Wastewater!$C$4:$C$62,MATCH(C342,Wastewater!$A$4:$A$62,0),)</f>
        <v>N/A</v>
      </c>
    </row>
    <row r="343" spans="1:14">
      <c r="A343" t="s">
        <v>271</v>
      </c>
      <c r="B343" t="s">
        <v>1350</v>
      </c>
      <c r="C343" t="s">
        <v>1246</v>
      </c>
      <c r="D343" t="s">
        <v>300</v>
      </c>
      <c r="E343" t="s">
        <v>933</v>
      </c>
      <c r="F343" s="4">
        <v>0</v>
      </c>
      <c r="G343" s="4">
        <v>0</v>
      </c>
      <c r="H343" s="4" t="s">
        <v>825</v>
      </c>
      <c r="I343" s="4" t="s">
        <v>825</v>
      </c>
      <c r="J343" s="4" t="s">
        <v>825</v>
      </c>
      <c r="K343" s="4" t="s">
        <v>825</v>
      </c>
      <c r="L343" s="4" t="s">
        <v>825</v>
      </c>
      <c r="M343" s="8">
        <f t="shared" si="5"/>
        <v>0</v>
      </c>
      <c r="N343" t="e" cm="1">
        <f t="array" ref="N343">INDEX(Wastewater!$C$4:$C$62,MATCH(C343,Wastewater!$A$4:$A$62,0),)</f>
        <v>#N/A</v>
      </c>
    </row>
    <row r="344" spans="1:14">
      <c r="A344" t="s">
        <v>271</v>
      </c>
      <c r="B344" t="s">
        <v>1351</v>
      </c>
      <c r="C344" t="s">
        <v>1248</v>
      </c>
      <c r="D344" t="s">
        <v>300</v>
      </c>
      <c r="E344" t="s">
        <v>933</v>
      </c>
      <c r="F344" s="4">
        <v>0</v>
      </c>
      <c r="G344" s="4">
        <v>0</v>
      </c>
      <c r="H344" s="4" t="s">
        <v>825</v>
      </c>
      <c r="I344" s="4" t="s">
        <v>825</v>
      </c>
      <c r="J344" s="4" t="s">
        <v>825</v>
      </c>
      <c r="K344" s="4" t="s">
        <v>825</v>
      </c>
      <c r="L344" s="4" t="s">
        <v>825</v>
      </c>
      <c r="M344" s="8">
        <f t="shared" si="5"/>
        <v>0</v>
      </c>
      <c r="N344" t="str" cm="1">
        <f t="array" ref="N344">INDEX(Wastewater!$C$4:$C$62,MATCH(C344,Wastewater!$A$4:$A$62,0),)</f>
        <v>Sludge enhancement (quality) (wastewater)</v>
      </c>
    </row>
    <row r="345" spans="1:14">
      <c r="A345" t="s">
        <v>271</v>
      </c>
      <c r="B345" t="s">
        <v>1352</v>
      </c>
      <c r="C345" t="s">
        <v>1250</v>
      </c>
      <c r="D345" t="s">
        <v>300</v>
      </c>
      <c r="E345" t="s">
        <v>933</v>
      </c>
      <c r="F345" s="4">
        <v>0</v>
      </c>
      <c r="G345" s="4">
        <v>0</v>
      </c>
      <c r="H345" s="4" t="s">
        <v>825</v>
      </c>
      <c r="I345" s="4" t="s">
        <v>825</v>
      </c>
      <c r="J345" s="4" t="s">
        <v>825</v>
      </c>
      <c r="K345" s="4" t="s">
        <v>825</v>
      </c>
      <c r="L345" s="4" t="s">
        <v>825</v>
      </c>
      <c r="M345" s="8">
        <f t="shared" si="5"/>
        <v>0</v>
      </c>
      <c r="N345" t="str" cm="1">
        <f t="array" ref="N345">INDEX(Wastewater!$C$4:$C$62,MATCH(C345,Wastewater!$A$4:$A$62,0),)</f>
        <v>Sludge enhancement (quality) (wastewater)</v>
      </c>
    </row>
    <row r="346" spans="1:14">
      <c r="A346" t="s">
        <v>271</v>
      </c>
      <c r="B346" t="s">
        <v>1353</v>
      </c>
      <c r="C346" t="s">
        <v>1252</v>
      </c>
      <c r="D346" t="s">
        <v>300</v>
      </c>
      <c r="E346" t="s">
        <v>933</v>
      </c>
      <c r="F346" s="4">
        <v>0</v>
      </c>
      <c r="G346" s="4">
        <v>0</v>
      </c>
      <c r="H346" s="4" t="s">
        <v>825</v>
      </c>
      <c r="I346" s="4" t="s">
        <v>825</v>
      </c>
      <c r="J346" s="4" t="s">
        <v>825</v>
      </c>
      <c r="K346" s="4" t="s">
        <v>825</v>
      </c>
      <c r="L346" s="4" t="s">
        <v>825</v>
      </c>
      <c r="M346" s="8">
        <f t="shared" si="5"/>
        <v>0</v>
      </c>
      <c r="N346" t="str" cm="1">
        <f t="array" ref="N346">INDEX(Wastewater!$C$4:$C$62,MATCH(C346,Wastewater!$A$4:$A$62,0),)</f>
        <v>Sludge enhancement (quality) (wastewater)</v>
      </c>
    </row>
    <row r="347" spans="1:14">
      <c r="A347" t="s">
        <v>271</v>
      </c>
      <c r="B347" t="s">
        <v>1354</v>
      </c>
      <c r="C347" t="s">
        <v>1254</v>
      </c>
      <c r="D347" t="s">
        <v>300</v>
      </c>
      <c r="E347" t="s">
        <v>933</v>
      </c>
      <c r="F347" s="4">
        <v>0</v>
      </c>
      <c r="G347" s="4">
        <v>0</v>
      </c>
      <c r="H347" s="4" t="s">
        <v>825</v>
      </c>
      <c r="I347" s="4" t="s">
        <v>825</v>
      </c>
      <c r="J347" s="4" t="s">
        <v>825</v>
      </c>
      <c r="K347" s="4" t="s">
        <v>825</v>
      </c>
      <c r="L347" s="4" t="s">
        <v>825</v>
      </c>
      <c r="M347" s="8">
        <f t="shared" si="5"/>
        <v>0</v>
      </c>
      <c r="N347" t="str" cm="1">
        <f t="array" ref="N347">INDEX(Wastewater!$C$4:$C$62,MATCH(C347,Wastewater!$A$4:$A$62,0),)</f>
        <v>Sludge enhancement (quality) (wastewater)</v>
      </c>
    </row>
    <row r="348" spans="1:14">
      <c r="A348" t="s">
        <v>271</v>
      </c>
      <c r="B348" t="s">
        <v>1355</v>
      </c>
      <c r="C348" t="s">
        <v>1256</v>
      </c>
      <c r="D348" t="s">
        <v>300</v>
      </c>
      <c r="E348" t="s">
        <v>933</v>
      </c>
      <c r="F348" s="4">
        <v>0</v>
      </c>
      <c r="G348" s="4">
        <v>0</v>
      </c>
      <c r="H348" s="4" t="s">
        <v>825</v>
      </c>
      <c r="I348" s="4" t="s">
        <v>825</v>
      </c>
      <c r="J348" s="4" t="s">
        <v>825</v>
      </c>
      <c r="K348" s="4" t="s">
        <v>825</v>
      </c>
      <c r="L348" s="4" t="s">
        <v>825</v>
      </c>
      <c r="M348" s="8">
        <f t="shared" si="5"/>
        <v>0</v>
      </c>
      <c r="N348" t="str" cm="1">
        <f t="array" ref="N348">INDEX(Wastewater!$C$4:$C$62,MATCH(C348,Wastewater!$A$4:$A$62,0),)</f>
        <v>Sludge enhancement (quality) (wastewater)</v>
      </c>
    </row>
    <row r="349" spans="1:14">
      <c r="A349" t="s">
        <v>271</v>
      </c>
      <c r="B349" t="s">
        <v>1356</v>
      </c>
      <c r="C349" t="s">
        <v>1258</v>
      </c>
      <c r="D349" t="s">
        <v>300</v>
      </c>
      <c r="E349" t="s">
        <v>933</v>
      </c>
      <c r="F349" s="4">
        <v>0</v>
      </c>
      <c r="G349" s="4">
        <v>0</v>
      </c>
      <c r="H349" s="4" t="s">
        <v>825</v>
      </c>
      <c r="I349" s="4" t="s">
        <v>825</v>
      </c>
      <c r="J349" s="4" t="s">
        <v>825</v>
      </c>
      <c r="K349" s="4" t="s">
        <v>825</v>
      </c>
      <c r="L349" s="4" t="s">
        <v>825</v>
      </c>
      <c r="M349" s="8">
        <f t="shared" si="5"/>
        <v>0</v>
      </c>
      <c r="N349" t="str" cm="1">
        <f t="array" ref="N349">INDEX(Wastewater!$C$4:$C$62,MATCH(C349,Wastewater!$A$4:$A$62,0),)</f>
        <v>Sludge enhancement (quality) (wastewater)</v>
      </c>
    </row>
    <row r="350" spans="1:14">
      <c r="A350" t="s">
        <v>271</v>
      </c>
      <c r="B350" t="s">
        <v>1357</v>
      </c>
      <c r="C350" t="s">
        <v>1260</v>
      </c>
      <c r="D350" t="s">
        <v>300</v>
      </c>
      <c r="E350" t="s">
        <v>933</v>
      </c>
      <c r="F350" s="4">
        <v>0</v>
      </c>
      <c r="G350" s="4">
        <v>0</v>
      </c>
      <c r="H350" s="4" t="s">
        <v>825</v>
      </c>
      <c r="I350" s="4" t="s">
        <v>825</v>
      </c>
      <c r="J350" s="4" t="s">
        <v>825</v>
      </c>
      <c r="K350" s="4" t="s">
        <v>825</v>
      </c>
      <c r="L350" s="4" t="s">
        <v>825</v>
      </c>
      <c r="M350" s="8">
        <f t="shared" si="5"/>
        <v>0</v>
      </c>
      <c r="N350" t="str" cm="1">
        <f t="array" ref="N350">INDEX(Wastewater!$C$4:$C$62,MATCH(C350,Wastewater!$A$4:$A$62,0),)</f>
        <v>Sludge enhancement (quality) (wastewater)</v>
      </c>
    </row>
    <row r="351" spans="1:14">
      <c r="A351" t="s">
        <v>271</v>
      </c>
      <c r="B351" t="s">
        <v>1358</v>
      </c>
      <c r="C351" t="s">
        <v>1262</v>
      </c>
      <c r="D351" t="s">
        <v>300</v>
      </c>
      <c r="E351" t="s">
        <v>933</v>
      </c>
      <c r="F351" s="4">
        <v>0</v>
      </c>
      <c r="G351" s="4">
        <v>0</v>
      </c>
      <c r="H351" s="4" t="s">
        <v>825</v>
      </c>
      <c r="I351" s="4" t="s">
        <v>825</v>
      </c>
      <c r="J351" s="4" t="s">
        <v>825</v>
      </c>
      <c r="K351" s="4" t="s">
        <v>825</v>
      </c>
      <c r="L351" s="4" t="s">
        <v>825</v>
      </c>
      <c r="M351" s="8">
        <f t="shared" si="5"/>
        <v>0</v>
      </c>
      <c r="N351" t="e" cm="1">
        <f t="array" ref="N351">INDEX(Wastewater!$C$4:$C$62,MATCH(C351,Wastewater!$A$4:$A$62,0),)</f>
        <v>#N/A</v>
      </c>
    </row>
    <row r="352" spans="1:14">
      <c r="A352" t="s">
        <v>271</v>
      </c>
      <c r="B352" t="s">
        <v>1359</v>
      </c>
      <c r="C352" t="s">
        <v>1264</v>
      </c>
      <c r="D352" t="s">
        <v>300</v>
      </c>
      <c r="E352" t="s">
        <v>933</v>
      </c>
      <c r="F352" s="4">
        <v>0</v>
      </c>
      <c r="G352" s="4">
        <v>0</v>
      </c>
      <c r="H352" s="4" t="s">
        <v>825</v>
      </c>
      <c r="I352" s="4" t="s">
        <v>825</v>
      </c>
      <c r="J352" s="4" t="s">
        <v>825</v>
      </c>
      <c r="K352" s="4" t="s">
        <v>825</v>
      </c>
      <c r="L352" s="4" t="s">
        <v>825</v>
      </c>
      <c r="M352" s="8">
        <f t="shared" si="5"/>
        <v>0</v>
      </c>
      <c r="N352" t="str" cm="1">
        <f t="array" ref="N352">INDEX(Wastewater!$C$4:$C$62,MATCH(C352,Wastewater!$A$4:$A$62,0),)</f>
        <v>Growth at sewage treatment works (excluding sludge treatment) (wastewater)</v>
      </c>
    </row>
    <row r="353" spans="1:14">
      <c r="A353" t="s">
        <v>271</v>
      </c>
      <c r="B353" t="s">
        <v>1360</v>
      </c>
      <c r="C353" t="s">
        <v>1266</v>
      </c>
      <c r="D353" t="s">
        <v>300</v>
      </c>
      <c r="E353" t="s">
        <v>933</v>
      </c>
      <c r="F353" s="4">
        <v>0</v>
      </c>
      <c r="G353" s="4">
        <v>0</v>
      </c>
      <c r="H353" s="4" t="s">
        <v>825</v>
      </c>
      <c r="I353" s="4" t="s">
        <v>825</v>
      </c>
      <c r="J353" s="4" t="s">
        <v>825</v>
      </c>
      <c r="K353" s="4" t="s">
        <v>825</v>
      </c>
      <c r="L353" s="4" t="s">
        <v>825</v>
      </c>
      <c r="M353" s="8">
        <f t="shared" si="5"/>
        <v>0</v>
      </c>
      <c r="N353" t="str" cm="1">
        <f t="array" ref="N353">INDEX(Wastewater!$C$4:$C$62,MATCH(C353,Wastewater!$A$4:$A$62,0),)</f>
        <v>Reduce flooding risk for properties (wastewater)</v>
      </c>
    </row>
    <row r="354" spans="1:14">
      <c r="A354" t="s">
        <v>271</v>
      </c>
      <c r="B354" t="s">
        <v>1361</v>
      </c>
      <c r="C354" t="s">
        <v>1268</v>
      </c>
      <c r="D354" t="s">
        <v>300</v>
      </c>
      <c r="E354" t="s">
        <v>933</v>
      </c>
      <c r="F354" s="4">
        <v>0</v>
      </c>
      <c r="G354" s="4">
        <v>0</v>
      </c>
      <c r="H354" s="4" t="s">
        <v>825</v>
      </c>
      <c r="I354" s="4" t="s">
        <v>825</v>
      </c>
      <c r="J354" s="4" t="s">
        <v>825</v>
      </c>
      <c r="K354" s="4" t="s">
        <v>825</v>
      </c>
      <c r="L354" s="4" t="s">
        <v>825</v>
      </c>
      <c r="M354" s="8">
        <f t="shared" si="5"/>
        <v>0</v>
      </c>
      <c r="N354" t="str" cm="1">
        <f t="array" ref="N354">INDEX(Wastewater!$C$4:$C$62,MATCH(C354,Wastewater!$A$4:$A$62,0),)</f>
        <v>First time sewerage (wastewater)</v>
      </c>
    </row>
    <row r="355" spans="1:14">
      <c r="A355" t="s">
        <v>271</v>
      </c>
      <c r="B355" t="s">
        <v>1362</v>
      </c>
      <c r="C355" t="s">
        <v>1270</v>
      </c>
      <c r="D355" t="s">
        <v>300</v>
      </c>
      <c r="E355" t="s">
        <v>933</v>
      </c>
      <c r="F355" s="4">
        <v>0</v>
      </c>
      <c r="G355" s="4">
        <v>0</v>
      </c>
      <c r="H355" s="4" t="s">
        <v>825</v>
      </c>
      <c r="I355" s="4" t="s">
        <v>825</v>
      </c>
      <c r="J355" s="4" t="s">
        <v>825</v>
      </c>
      <c r="K355" s="4" t="s">
        <v>825</v>
      </c>
      <c r="L355" s="4" t="s">
        <v>825</v>
      </c>
      <c r="M355" s="8">
        <f t="shared" si="5"/>
        <v>0</v>
      </c>
      <c r="N355" t="str" cm="1">
        <f t="array" ref="N355">INDEX(Wastewater!$C$4:$C$62,MATCH(C355,Wastewater!$A$4:$A$62,0),)</f>
        <v>Sludge enhancement (growth) (wastewater)</v>
      </c>
    </row>
    <row r="356" spans="1:14">
      <c r="A356" t="s">
        <v>271</v>
      </c>
      <c r="B356" t="s">
        <v>1363</v>
      </c>
      <c r="C356" t="s">
        <v>1272</v>
      </c>
      <c r="D356" t="s">
        <v>300</v>
      </c>
      <c r="E356" t="s">
        <v>933</v>
      </c>
      <c r="F356" s="4">
        <v>0</v>
      </c>
      <c r="G356" s="4">
        <v>0</v>
      </c>
      <c r="H356" s="4" t="s">
        <v>825</v>
      </c>
      <c r="I356" s="4" t="s">
        <v>825</v>
      </c>
      <c r="J356" s="4" t="s">
        <v>825</v>
      </c>
      <c r="K356" s="4" t="s">
        <v>825</v>
      </c>
      <c r="L356" s="4" t="s">
        <v>825</v>
      </c>
      <c r="M356" s="8">
        <f t="shared" si="5"/>
        <v>0</v>
      </c>
      <c r="N356" t="str" cm="1">
        <f t="array" ref="N356">INDEX(Wastewater!$C$4:$C$62,MATCH(C356,Wastewater!$A$4:$A$62,0),)</f>
        <v>Odour (wastewater)</v>
      </c>
    </row>
    <row r="357" spans="1:14">
      <c r="A357" t="s">
        <v>271</v>
      </c>
      <c r="B357" t="s">
        <v>1364</v>
      </c>
      <c r="C357" t="s">
        <v>1274</v>
      </c>
      <c r="D357" t="s">
        <v>300</v>
      </c>
      <c r="E357" t="s">
        <v>933</v>
      </c>
      <c r="F357" s="4">
        <v>0</v>
      </c>
      <c r="G357" s="4">
        <v>0</v>
      </c>
      <c r="H357" s="4" t="s">
        <v>825</v>
      </c>
      <c r="I357" s="4" t="s">
        <v>825</v>
      </c>
      <c r="J357" s="4" t="s">
        <v>825</v>
      </c>
      <c r="K357" s="4" t="s">
        <v>825</v>
      </c>
      <c r="L357" s="4" t="s">
        <v>825</v>
      </c>
      <c r="M357" s="8">
        <f t="shared" si="5"/>
        <v>0</v>
      </c>
      <c r="N357" t="str" cm="1">
        <f t="array" ref="N357">INDEX(Wastewater!$C$4:$C$62,MATCH(C357,Wastewater!$A$4:$A$62,0),)</f>
        <v>Enhancing resilience to low probability high consequence events (wastewater)</v>
      </c>
    </row>
    <row r="358" spans="1:14">
      <c r="A358" t="s">
        <v>271</v>
      </c>
      <c r="B358" t="s">
        <v>1365</v>
      </c>
      <c r="C358" t="s">
        <v>1276</v>
      </c>
      <c r="D358" t="s">
        <v>300</v>
      </c>
      <c r="E358" t="s">
        <v>933</v>
      </c>
      <c r="F358" s="4">
        <v>0</v>
      </c>
      <c r="G358" s="4">
        <v>0</v>
      </c>
      <c r="H358" s="4" t="s">
        <v>825</v>
      </c>
      <c r="I358" s="4" t="s">
        <v>825</v>
      </c>
      <c r="J358" s="4" t="s">
        <v>825</v>
      </c>
      <c r="K358" s="4" t="s">
        <v>825</v>
      </c>
      <c r="L358" s="4" t="s">
        <v>825</v>
      </c>
      <c r="M358" s="8">
        <f t="shared" si="5"/>
        <v>0</v>
      </c>
      <c r="N358" t="str" cm="1">
        <f t="array" ref="N358">INDEX(Wastewater!$C$4:$C$62,MATCH(C358,Wastewater!$A$4:$A$62,0),)</f>
        <v>Security - SEMD (wastewater)</v>
      </c>
    </row>
    <row r="359" spans="1:14">
      <c r="A359" t="s">
        <v>271</v>
      </c>
      <c r="B359" t="s">
        <v>1366</v>
      </c>
      <c r="C359" t="s">
        <v>1278</v>
      </c>
      <c r="D359" t="s">
        <v>300</v>
      </c>
      <c r="E359" t="s">
        <v>933</v>
      </c>
      <c r="F359" s="4">
        <v>0</v>
      </c>
      <c r="G359" s="4">
        <v>0</v>
      </c>
      <c r="H359" s="4" t="s">
        <v>825</v>
      </c>
      <c r="I359" s="4" t="s">
        <v>825</v>
      </c>
      <c r="J359" s="4" t="s">
        <v>825</v>
      </c>
      <c r="K359" s="4" t="s">
        <v>825</v>
      </c>
      <c r="L359" s="4" t="s">
        <v>825</v>
      </c>
      <c r="M359" s="8">
        <f t="shared" si="5"/>
        <v>0</v>
      </c>
      <c r="N359" t="str" cm="1">
        <f t="array" ref="N359">INDEX(Wastewater!$C$4:$C$62,MATCH(C359,Wastewater!$A$4:$A$62,0),)</f>
        <v>Security - Non-SEMD (wastewater)</v>
      </c>
    </row>
    <row r="360" spans="1:14">
      <c r="A360" t="s">
        <v>271</v>
      </c>
      <c r="B360" t="s">
        <v>1367</v>
      </c>
      <c r="C360" t="s">
        <v>1280</v>
      </c>
      <c r="D360" t="s">
        <v>300</v>
      </c>
      <c r="E360" t="s">
        <v>933</v>
      </c>
      <c r="F360" s="4">
        <v>0</v>
      </c>
      <c r="G360" s="4">
        <v>0</v>
      </c>
      <c r="H360" s="4" t="s">
        <v>825</v>
      </c>
      <c r="I360" s="4" t="s">
        <v>825</v>
      </c>
      <c r="J360" s="4" t="s">
        <v>825</v>
      </c>
      <c r="K360" s="4" t="s">
        <v>825</v>
      </c>
      <c r="L360" s="4" t="s">
        <v>825</v>
      </c>
      <c r="M360" s="8">
        <f t="shared" si="5"/>
        <v>0</v>
      </c>
      <c r="N360" t="str" cm="1">
        <f t="array" ref="N360">INDEX(Wastewater!$C$4:$C$62,MATCH(C360,Wastewater!$A$4:$A$62,0),)</f>
        <v>N/A</v>
      </c>
    </row>
    <row r="361" spans="1:14">
      <c r="A361" t="s">
        <v>271</v>
      </c>
      <c r="B361" t="s">
        <v>1368</v>
      </c>
      <c r="C361" t="s">
        <v>1282</v>
      </c>
      <c r="D361" t="s">
        <v>300</v>
      </c>
      <c r="E361" t="s">
        <v>933</v>
      </c>
      <c r="F361" s="4">
        <v>0</v>
      </c>
      <c r="G361" s="4">
        <v>0</v>
      </c>
      <c r="H361" s="4" t="s">
        <v>825</v>
      </c>
      <c r="I361" s="4" t="s">
        <v>825</v>
      </c>
      <c r="J361" s="4" t="s">
        <v>825</v>
      </c>
      <c r="K361" s="4" t="s">
        <v>825</v>
      </c>
      <c r="L361" s="4" t="s">
        <v>825</v>
      </c>
      <c r="M361" s="8">
        <f t="shared" si="5"/>
        <v>0</v>
      </c>
      <c r="N361" t="e" cm="1">
        <f t="array" ref="N361">INDEX(Wastewater!$C$4:$C$62,MATCH(C361,Wastewater!$A$4:$A$62,0),)</f>
        <v>#N/A</v>
      </c>
    </row>
    <row r="362" spans="1:14">
      <c r="A362" t="s">
        <v>271</v>
      </c>
      <c r="B362" t="s">
        <v>1369</v>
      </c>
      <c r="C362" t="s">
        <v>1284</v>
      </c>
      <c r="D362" t="s">
        <v>300</v>
      </c>
      <c r="E362" t="s">
        <v>933</v>
      </c>
      <c r="F362" s="4">
        <v>0</v>
      </c>
      <c r="G362" s="4">
        <v>0</v>
      </c>
      <c r="H362" s="4" t="s">
        <v>825</v>
      </c>
      <c r="I362" s="4" t="s">
        <v>825</v>
      </c>
      <c r="J362" s="4" t="s">
        <v>825</v>
      </c>
      <c r="K362" s="4" t="s">
        <v>825</v>
      </c>
      <c r="L362" s="4" t="s">
        <v>825</v>
      </c>
      <c r="M362" s="8">
        <f t="shared" si="5"/>
        <v>0</v>
      </c>
      <c r="N362" t="e" cm="1">
        <f t="array" ref="N362">INDEX(Wastewater!$C$4:$C$62,MATCH(C362,Wastewater!$A$4:$A$62,0),)</f>
        <v>#N/A</v>
      </c>
    </row>
    <row r="363" spans="1:14">
      <c r="A363" t="s">
        <v>271</v>
      </c>
      <c r="B363" t="s">
        <v>1370</v>
      </c>
      <c r="C363" t="s">
        <v>1286</v>
      </c>
      <c r="D363" t="s">
        <v>300</v>
      </c>
      <c r="E363" t="s">
        <v>933</v>
      </c>
      <c r="F363" s="4">
        <v>0</v>
      </c>
      <c r="G363" s="4">
        <v>0</v>
      </c>
      <c r="H363" s="4" t="s">
        <v>825</v>
      </c>
      <c r="I363" s="4" t="s">
        <v>825</v>
      </c>
      <c r="J363" s="4" t="s">
        <v>825</v>
      </c>
      <c r="K363" s="4" t="s">
        <v>825</v>
      </c>
      <c r="L363" s="4" t="s">
        <v>825</v>
      </c>
      <c r="M363" s="8">
        <f t="shared" si="5"/>
        <v>0</v>
      </c>
      <c r="N363" t="e" cm="1">
        <f t="array" ref="N363">INDEX(Wastewater!$C$4:$C$62,MATCH(C363,Wastewater!$A$4:$A$62,0),)</f>
        <v>#N/A</v>
      </c>
    </row>
    <row r="364" spans="1:14">
      <c r="A364" t="s">
        <v>271</v>
      </c>
      <c r="B364" t="s">
        <v>1371</v>
      </c>
      <c r="C364" t="s">
        <v>1288</v>
      </c>
      <c r="D364" t="s">
        <v>300</v>
      </c>
      <c r="E364" t="s">
        <v>933</v>
      </c>
      <c r="F364" s="4">
        <v>0</v>
      </c>
      <c r="G364" s="4">
        <v>0</v>
      </c>
      <c r="H364" s="4" t="s">
        <v>825</v>
      </c>
      <c r="I364" s="4" t="s">
        <v>825</v>
      </c>
      <c r="J364" s="4" t="s">
        <v>825</v>
      </c>
      <c r="K364" s="4" t="s">
        <v>825</v>
      </c>
      <c r="L364" s="4" t="s">
        <v>825</v>
      </c>
      <c r="M364" s="8">
        <f t="shared" si="5"/>
        <v>0</v>
      </c>
      <c r="N364" t="e" cm="1">
        <f t="array" ref="N364">INDEX(Wastewater!$C$4:$C$62,MATCH(C364,Wastewater!$A$4:$A$62,0),)</f>
        <v>#N/A</v>
      </c>
    </row>
    <row r="365" spans="1:14">
      <c r="A365" t="s">
        <v>271</v>
      </c>
      <c r="B365" t="s">
        <v>1372</v>
      </c>
      <c r="C365" t="s">
        <v>1290</v>
      </c>
      <c r="D365" t="s">
        <v>300</v>
      </c>
      <c r="E365" t="s">
        <v>933</v>
      </c>
      <c r="F365" s="4">
        <v>0</v>
      </c>
      <c r="G365" s="4">
        <v>0</v>
      </c>
      <c r="H365" s="4" t="s">
        <v>825</v>
      </c>
      <c r="I365" s="4" t="s">
        <v>825</v>
      </c>
      <c r="J365" s="4" t="s">
        <v>825</v>
      </c>
      <c r="K365" s="4" t="s">
        <v>825</v>
      </c>
      <c r="L365" s="4" t="s">
        <v>825</v>
      </c>
      <c r="M365" s="8">
        <f t="shared" si="5"/>
        <v>0</v>
      </c>
      <c r="N365" t="e" cm="1">
        <f t="array" ref="N365">INDEX(Wastewater!$C$4:$C$62,MATCH(C365,Wastewater!$A$4:$A$62,0),)</f>
        <v>#N/A</v>
      </c>
    </row>
    <row r="366" spans="1:14">
      <c r="A366" t="s">
        <v>271</v>
      </c>
      <c r="B366" t="s">
        <v>1373</v>
      </c>
      <c r="C366" t="s">
        <v>1292</v>
      </c>
      <c r="D366" t="s">
        <v>300</v>
      </c>
      <c r="E366" t="s">
        <v>933</v>
      </c>
      <c r="F366" s="4">
        <v>0</v>
      </c>
      <c r="G366" s="4">
        <v>0</v>
      </c>
      <c r="H366" s="4" t="s">
        <v>825</v>
      </c>
      <c r="I366" s="4" t="s">
        <v>825</v>
      </c>
      <c r="J366" s="4" t="s">
        <v>825</v>
      </c>
      <c r="K366" s="4" t="s">
        <v>825</v>
      </c>
      <c r="L366" s="4" t="s">
        <v>825</v>
      </c>
      <c r="M366" s="8">
        <f t="shared" si="5"/>
        <v>0</v>
      </c>
      <c r="N366" t="e" cm="1">
        <f t="array" ref="N366">INDEX(Wastewater!$C$4:$C$62,MATCH(C366,Wastewater!$A$4:$A$62,0),)</f>
        <v>#N/A</v>
      </c>
    </row>
    <row r="367" spans="1:14">
      <c r="A367" t="s">
        <v>271</v>
      </c>
      <c r="B367" t="s">
        <v>1374</v>
      </c>
      <c r="C367" t="s">
        <v>1294</v>
      </c>
      <c r="D367" t="s">
        <v>300</v>
      </c>
      <c r="E367" t="s">
        <v>933</v>
      </c>
      <c r="F367" s="4">
        <v>0</v>
      </c>
      <c r="G367" s="4">
        <v>0</v>
      </c>
      <c r="H367" s="4" t="s">
        <v>825</v>
      </c>
      <c r="I367" s="4" t="s">
        <v>825</v>
      </c>
      <c r="J367" s="4" t="s">
        <v>825</v>
      </c>
      <c r="K367" s="4" t="s">
        <v>825</v>
      </c>
      <c r="L367" s="4" t="s">
        <v>825</v>
      </c>
      <c r="M367" s="8">
        <f t="shared" si="5"/>
        <v>0</v>
      </c>
      <c r="N367" t="e" cm="1">
        <f t="array" ref="N367">INDEX(Wastewater!$C$4:$C$62,MATCH(C367,Wastewater!$A$4:$A$62,0),)</f>
        <v>#N/A</v>
      </c>
    </row>
    <row r="368" spans="1:14">
      <c r="A368" t="s">
        <v>271</v>
      </c>
      <c r="B368" t="s">
        <v>1375</v>
      </c>
      <c r="C368" t="s">
        <v>1296</v>
      </c>
      <c r="D368" t="s">
        <v>300</v>
      </c>
      <c r="E368" t="s">
        <v>933</v>
      </c>
      <c r="F368" s="4">
        <v>0</v>
      </c>
      <c r="G368" s="4">
        <v>0</v>
      </c>
      <c r="H368" s="4" t="s">
        <v>825</v>
      </c>
      <c r="I368" s="4" t="s">
        <v>825</v>
      </c>
      <c r="J368" s="4" t="s">
        <v>825</v>
      </c>
      <c r="K368" s="4" t="s">
        <v>825</v>
      </c>
      <c r="L368" s="4" t="s">
        <v>825</v>
      </c>
      <c r="M368" s="8">
        <f t="shared" si="5"/>
        <v>0</v>
      </c>
      <c r="N368" t="e" cm="1">
        <f t="array" ref="N368">INDEX(Wastewater!$C$4:$C$62,MATCH(C368,Wastewater!$A$4:$A$62,0),)</f>
        <v>#N/A</v>
      </c>
    </row>
    <row r="369" spans="1:14">
      <c r="A369" t="s">
        <v>271</v>
      </c>
      <c r="B369" t="s">
        <v>1376</v>
      </c>
      <c r="C369" t="s">
        <v>1298</v>
      </c>
      <c r="D369" t="s">
        <v>300</v>
      </c>
      <c r="E369" t="s">
        <v>933</v>
      </c>
      <c r="F369" s="4">
        <v>0</v>
      </c>
      <c r="G369" s="4">
        <v>0</v>
      </c>
      <c r="H369" s="4" t="s">
        <v>825</v>
      </c>
      <c r="I369" s="4" t="s">
        <v>825</v>
      </c>
      <c r="J369" s="4" t="s">
        <v>825</v>
      </c>
      <c r="K369" s="4" t="s">
        <v>825</v>
      </c>
      <c r="L369" s="4" t="s">
        <v>825</v>
      </c>
      <c r="M369" s="8">
        <f t="shared" si="5"/>
        <v>0</v>
      </c>
      <c r="N369" t="e" cm="1">
        <f t="array" ref="N369">INDEX(Wastewater!$C$4:$C$62,MATCH(C369,Wastewater!$A$4:$A$62,0),)</f>
        <v>#N/A</v>
      </c>
    </row>
    <row r="370" spans="1:14">
      <c r="A370" t="s">
        <v>271</v>
      </c>
      <c r="B370" t="s">
        <v>1377</v>
      </c>
      <c r="C370" t="s">
        <v>1300</v>
      </c>
      <c r="D370" t="s">
        <v>300</v>
      </c>
      <c r="E370" t="s">
        <v>933</v>
      </c>
      <c r="F370" s="4">
        <v>0</v>
      </c>
      <c r="G370" s="4">
        <v>0</v>
      </c>
      <c r="H370" s="4" t="s">
        <v>825</v>
      </c>
      <c r="I370" s="4" t="s">
        <v>825</v>
      </c>
      <c r="J370" s="4" t="s">
        <v>825</v>
      </c>
      <c r="K370" s="4" t="s">
        <v>825</v>
      </c>
      <c r="L370" s="4" t="s">
        <v>825</v>
      </c>
      <c r="M370" s="8">
        <f t="shared" si="5"/>
        <v>0</v>
      </c>
      <c r="N370" t="e" cm="1">
        <f t="array" ref="N370">INDEX(Wastewater!$C$4:$C$62,MATCH(C370,Wastewater!$A$4:$A$62,0),)</f>
        <v>#N/A</v>
      </c>
    </row>
    <row r="371" spans="1:14">
      <c r="A371" t="s">
        <v>271</v>
      </c>
      <c r="B371" t="s">
        <v>1378</v>
      </c>
      <c r="C371" t="s">
        <v>1302</v>
      </c>
      <c r="D371" t="s">
        <v>300</v>
      </c>
      <c r="E371" t="s">
        <v>933</v>
      </c>
      <c r="F371" s="4">
        <v>0</v>
      </c>
      <c r="G371" s="4">
        <v>0</v>
      </c>
      <c r="H371" s="4" t="s">
        <v>825</v>
      </c>
      <c r="I371" s="4" t="s">
        <v>825</v>
      </c>
      <c r="J371" s="4" t="s">
        <v>825</v>
      </c>
      <c r="K371" s="4" t="s">
        <v>825</v>
      </c>
      <c r="L371" s="4" t="s">
        <v>825</v>
      </c>
      <c r="M371" s="8">
        <f t="shared" si="5"/>
        <v>0</v>
      </c>
      <c r="N371" t="e" cm="1">
        <f t="array" ref="N371">INDEX(Wastewater!$C$4:$C$62,MATCH(C371,Wastewater!$A$4:$A$62,0),)</f>
        <v>#N/A</v>
      </c>
    </row>
    <row r="372" spans="1:14">
      <c r="A372" t="s">
        <v>271</v>
      </c>
      <c r="B372" t="s">
        <v>1379</v>
      </c>
      <c r="C372" t="s">
        <v>1380</v>
      </c>
      <c r="D372" t="s">
        <v>300</v>
      </c>
      <c r="E372" t="s">
        <v>933</v>
      </c>
      <c r="F372" s="4">
        <v>0</v>
      </c>
      <c r="G372" s="4">
        <v>0</v>
      </c>
      <c r="H372" s="4" t="s">
        <v>825</v>
      </c>
      <c r="I372" s="4" t="s">
        <v>825</v>
      </c>
      <c r="J372" s="4" t="s">
        <v>825</v>
      </c>
      <c r="K372" s="4" t="s">
        <v>825</v>
      </c>
      <c r="L372" s="4" t="s">
        <v>825</v>
      </c>
      <c r="M372" s="8">
        <f t="shared" si="5"/>
        <v>0</v>
      </c>
      <c r="N372" t="e" cm="1">
        <f t="array" ref="N372">INDEX(Wastewater!$C$4:$C$62,MATCH(C372,Wastewater!$A$4:$A$62,0),)</f>
        <v>#N/A</v>
      </c>
    </row>
    <row r="373" spans="1:14">
      <c r="A373" t="s">
        <v>271</v>
      </c>
      <c r="B373" t="s">
        <v>1381</v>
      </c>
      <c r="C373" t="s">
        <v>1160</v>
      </c>
      <c r="D373" t="s">
        <v>300</v>
      </c>
      <c r="E373" t="s">
        <v>933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8">
        <f t="shared" si="5"/>
        <v>0</v>
      </c>
      <c r="N373" t="str" cm="1">
        <f t="array" ref="N373">INDEX(Wastewater!$C$4:$C$62,MATCH(C373,Wastewater!$A$4:$A$62,0),)</f>
        <v>Event Duration Monitoring at intermittent discharges (wastewater)</v>
      </c>
    </row>
    <row r="374" spans="1:14">
      <c r="A374" t="s">
        <v>271</v>
      </c>
      <c r="B374" t="s">
        <v>1382</v>
      </c>
      <c r="C374" t="s">
        <v>1162</v>
      </c>
      <c r="D374" t="s">
        <v>300</v>
      </c>
      <c r="E374" t="s">
        <v>933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8">
        <f t="shared" si="5"/>
        <v>0</v>
      </c>
      <c r="N374" t="str" cm="1">
        <f t="array" ref="N374">INDEX(Wastewater!$C$4:$C$62,MATCH(C374,Wastewater!$A$4:$A$62,0),)</f>
        <v>Flow monitoring at sewage treatment works (wastewater)</v>
      </c>
    </row>
    <row r="375" spans="1:14">
      <c r="A375" t="s">
        <v>271</v>
      </c>
      <c r="B375" t="s">
        <v>1383</v>
      </c>
      <c r="C375" t="s">
        <v>1164</v>
      </c>
      <c r="D375" t="s">
        <v>300</v>
      </c>
      <c r="E375" t="s">
        <v>933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8">
        <f t="shared" si="5"/>
        <v>0</v>
      </c>
      <c r="N375" t="str" cm="1">
        <f t="array" ref="N375">INDEX(Wastewater!$C$4:$C$62,MATCH(C375,Wastewater!$A$4:$A$62,0),)</f>
        <v>N/A</v>
      </c>
    </row>
    <row r="376" spans="1:14">
      <c r="A376" t="s">
        <v>271</v>
      </c>
      <c r="B376" t="s">
        <v>1384</v>
      </c>
      <c r="C376" t="s">
        <v>1166</v>
      </c>
      <c r="D376" t="s">
        <v>300</v>
      </c>
      <c r="E376" t="s">
        <v>933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8">
        <f t="shared" si="5"/>
        <v>0</v>
      </c>
      <c r="N376" t="str" cm="1">
        <f t="array" ref="N376">INDEX(Wastewater!$C$4:$C$62,MATCH(C376,Wastewater!$A$4:$A$62,0),)</f>
        <v>N/A</v>
      </c>
    </row>
    <row r="377" spans="1:14">
      <c r="A377" t="s">
        <v>271</v>
      </c>
      <c r="B377" t="s">
        <v>1385</v>
      </c>
      <c r="C377" t="s">
        <v>1168</v>
      </c>
      <c r="D377" t="s">
        <v>300</v>
      </c>
      <c r="E377" t="s">
        <v>933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8">
        <f t="shared" si="5"/>
        <v>0</v>
      </c>
      <c r="N377" t="str" cm="1">
        <f t="array" ref="N377">INDEX(Wastewater!$C$4:$C$62,MATCH(C377,Wastewater!$A$4:$A$62,0),)</f>
        <v>Schemes to increase flow to full treatment (wastewater)</v>
      </c>
    </row>
    <row r="378" spans="1:14">
      <c r="A378" t="s">
        <v>271</v>
      </c>
      <c r="B378" t="s">
        <v>1386</v>
      </c>
      <c r="C378" t="s">
        <v>1170</v>
      </c>
      <c r="D378" t="s">
        <v>300</v>
      </c>
      <c r="E378" t="s">
        <v>933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8">
        <f t="shared" si="5"/>
        <v>0</v>
      </c>
      <c r="N378" t="str" cm="1">
        <f t="array" ref="N378">INDEX(Wastewater!$C$4:$C$62,MATCH(C378,Wastewater!$A$4:$A$62,0),)</f>
        <v>Schemes to increase storm tank capacity (wastewater)</v>
      </c>
    </row>
    <row r="379" spans="1:14">
      <c r="A379" t="s">
        <v>271</v>
      </c>
      <c r="B379" t="s">
        <v>1387</v>
      </c>
      <c r="C379" t="s">
        <v>1172</v>
      </c>
      <c r="D379" t="s">
        <v>300</v>
      </c>
      <c r="E379" t="s">
        <v>933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8">
        <f t="shared" si="5"/>
        <v>0</v>
      </c>
      <c r="N379" t="str" cm="1">
        <f t="array" ref="N379">INDEX(Wastewater!$C$4:$C$62,MATCH(C379,Wastewater!$A$4:$A$62,0),)</f>
        <v>Schemes to increase storm tank capacity (wastewater)</v>
      </c>
    </row>
    <row r="380" spans="1:14">
      <c r="A380" t="s">
        <v>271</v>
      </c>
      <c r="B380" t="s">
        <v>1388</v>
      </c>
      <c r="C380" t="s">
        <v>1174</v>
      </c>
      <c r="D380" t="s">
        <v>300</v>
      </c>
      <c r="E380" t="s">
        <v>933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8">
        <f t="shared" si="5"/>
        <v>0</v>
      </c>
      <c r="N380" t="str" cm="1">
        <f t="array" ref="N380">INDEX(Wastewater!$C$4:$C$62,MATCH(C380,Wastewater!$A$4:$A$62,0),)</f>
        <v>Storage schemes to reduce spill frequency at CSOs, storm tanks, etc (wastewater)</v>
      </c>
    </row>
    <row r="381" spans="1:14">
      <c r="A381" t="s">
        <v>271</v>
      </c>
      <c r="B381" t="s">
        <v>1389</v>
      </c>
      <c r="C381" t="s">
        <v>1176</v>
      </c>
      <c r="D381" t="s">
        <v>300</v>
      </c>
      <c r="E381" t="s">
        <v>933</v>
      </c>
      <c r="F381" s="4">
        <v>0</v>
      </c>
      <c r="G381" s="4">
        <v>0</v>
      </c>
      <c r="H381" s="15">
        <v>0</v>
      </c>
      <c r="I381" s="15">
        <v>0</v>
      </c>
      <c r="J381" s="15">
        <v>0</v>
      </c>
      <c r="K381" s="15">
        <v>0</v>
      </c>
      <c r="L381" s="15">
        <v>0</v>
      </c>
      <c r="M381" s="8">
        <f t="shared" si="5"/>
        <v>0</v>
      </c>
      <c r="N381" t="str" cm="1">
        <f t="array" ref="N381">INDEX(Wastewater!$C$4:$C$62,MATCH(C381,Wastewater!$A$4:$A$62,0),)</f>
        <v>Storage schemes to reduce spill frequency at CSOs, storm tanks, etc (wastewater)</v>
      </c>
    </row>
    <row r="382" spans="1:14">
      <c r="A382" t="s">
        <v>271</v>
      </c>
      <c r="B382" t="s">
        <v>1390</v>
      </c>
      <c r="C382" t="s">
        <v>1178</v>
      </c>
      <c r="D382" t="s">
        <v>300</v>
      </c>
      <c r="E382" t="s">
        <v>933</v>
      </c>
      <c r="F382" s="4">
        <v>0</v>
      </c>
      <c r="G382" s="4">
        <v>0</v>
      </c>
      <c r="H382" s="15">
        <v>0</v>
      </c>
      <c r="I382" s="15">
        <v>0</v>
      </c>
      <c r="J382" s="15">
        <v>0</v>
      </c>
      <c r="K382" s="15">
        <v>0</v>
      </c>
      <c r="L382" s="15">
        <v>0</v>
      </c>
      <c r="M382" s="8">
        <f t="shared" si="5"/>
        <v>0</v>
      </c>
      <c r="N382" t="str" cm="1">
        <f t="array" ref="N382">INDEX(Wastewater!$C$4:$C$62,MATCH(C382,Wastewater!$A$4:$A$62,0),)</f>
        <v>Storage schemes to reduce spill frequency at CSOs, storm tanks, etc (wastewater)</v>
      </c>
    </row>
    <row r="383" spans="1:14">
      <c r="A383" t="s">
        <v>271</v>
      </c>
      <c r="B383" t="s">
        <v>1391</v>
      </c>
      <c r="C383" t="s">
        <v>1180</v>
      </c>
      <c r="D383" t="s">
        <v>300</v>
      </c>
      <c r="E383" t="s">
        <v>933</v>
      </c>
      <c r="F383" s="4">
        <v>0</v>
      </c>
      <c r="G383" s="4">
        <v>0</v>
      </c>
      <c r="H383" s="15">
        <v>0</v>
      </c>
      <c r="I383" s="15">
        <v>0</v>
      </c>
      <c r="J383" s="15">
        <v>0</v>
      </c>
      <c r="K383" s="15">
        <v>0</v>
      </c>
      <c r="L383" s="15">
        <v>0</v>
      </c>
      <c r="M383" s="8">
        <f t="shared" si="5"/>
        <v>0</v>
      </c>
      <c r="N383" t="str" cm="1">
        <f t="array" ref="N383">INDEX(Wastewater!$C$4:$C$62,MATCH(C383,Wastewater!$A$4:$A$62,0),)</f>
        <v>Storage schemes to reduce spill frequency at CSOs, storm tanks, etc (wastewater)</v>
      </c>
    </row>
    <row r="384" spans="1:14">
      <c r="A384" t="s">
        <v>271</v>
      </c>
      <c r="B384" t="s">
        <v>1392</v>
      </c>
      <c r="C384" t="s">
        <v>1182</v>
      </c>
      <c r="D384" t="s">
        <v>300</v>
      </c>
      <c r="E384" t="s">
        <v>933</v>
      </c>
      <c r="F384" s="4">
        <v>0</v>
      </c>
      <c r="G384" s="4">
        <v>0</v>
      </c>
      <c r="H384" s="15">
        <v>0</v>
      </c>
      <c r="I384" s="15">
        <v>0</v>
      </c>
      <c r="J384" s="15">
        <v>0</v>
      </c>
      <c r="K384" s="15">
        <v>0</v>
      </c>
      <c r="L384" s="15">
        <v>0</v>
      </c>
      <c r="M384" s="8">
        <f t="shared" si="5"/>
        <v>0</v>
      </c>
      <c r="N384" t="str" cm="1">
        <f t="array" ref="N384">INDEX(Wastewater!$C$4:$C$62,MATCH(C384,Wastewater!$A$4:$A$62,0),)</f>
        <v>Storage schemes to reduce spill frequency at CSOs, storm tanks, etc (wastewater)</v>
      </c>
    </row>
    <row r="385" spans="1:14">
      <c r="A385" t="s">
        <v>271</v>
      </c>
      <c r="B385" t="s">
        <v>1393</v>
      </c>
      <c r="C385" t="s">
        <v>1184</v>
      </c>
      <c r="D385" t="s">
        <v>300</v>
      </c>
      <c r="E385" t="s">
        <v>933</v>
      </c>
      <c r="F385" s="4">
        <v>0</v>
      </c>
      <c r="G385" s="4">
        <v>0</v>
      </c>
      <c r="H385" s="15">
        <v>0</v>
      </c>
      <c r="I385" s="15">
        <v>0</v>
      </c>
      <c r="J385" s="15">
        <v>0</v>
      </c>
      <c r="K385" s="15">
        <v>0</v>
      </c>
      <c r="L385" s="15">
        <v>0</v>
      </c>
      <c r="M385" s="8">
        <f t="shared" si="5"/>
        <v>0</v>
      </c>
      <c r="N385" t="str" cm="1">
        <f t="array" ref="N385">INDEX(Wastewater!$C$4:$C$62,MATCH(C385,Wastewater!$A$4:$A$62,0),)</f>
        <v>Storage schemes to reduce spill frequency at CSOs, storm tanks, etc (wastewater)</v>
      </c>
    </row>
    <row r="386" spans="1:14">
      <c r="A386" t="s">
        <v>271</v>
      </c>
      <c r="B386" t="s">
        <v>1394</v>
      </c>
      <c r="C386" t="s">
        <v>1186</v>
      </c>
      <c r="D386" t="s">
        <v>300</v>
      </c>
      <c r="E386" t="s">
        <v>933</v>
      </c>
      <c r="F386" s="4">
        <v>0</v>
      </c>
      <c r="G386" s="4">
        <v>0</v>
      </c>
      <c r="H386" s="15">
        <v>0</v>
      </c>
      <c r="I386" s="15">
        <v>0</v>
      </c>
      <c r="J386" s="15">
        <v>0</v>
      </c>
      <c r="K386" s="15">
        <v>0</v>
      </c>
      <c r="L386" s="15">
        <v>0</v>
      </c>
      <c r="M386" s="8">
        <f t="shared" si="5"/>
        <v>0</v>
      </c>
      <c r="N386" t="str" cm="1">
        <f t="array" ref="N386">INDEX(Wastewater!$C$4:$C$62,MATCH(C386,Wastewater!$A$4:$A$62,0),)</f>
        <v>Storage schemes to reduce spill frequency at CSOs, storm tanks, etc (wastewater)</v>
      </c>
    </row>
    <row r="387" spans="1:14">
      <c r="A387" t="s">
        <v>271</v>
      </c>
      <c r="B387" t="s">
        <v>1395</v>
      </c>
      <c r="C387" t="s">
        <v>1188</v>
      </c>
      <c r="D387" t="s">
        <v>300</v>
      </c>
      <c r="E387" t="s">
        <v>933</v>
      </c>
      <c r="F387" s="4">
        <v>0</v>
      </c>
      <c r="G387" s="4">
        <v>0</v>
      </c>
      <c r="H387" s="15">
        <v>0</v>
      </c>
      <c r="I387" s="15">
        <v>0</v>
      </c>
      <c r="J387" s="15">
        <v>0</v>
      </c>
      <c r="K387" s="15">
        <v>0</v>
      </c>
      <c r="L387" s="15">
        <v>0</v>
      </c>
      <c r="M387" s="8">
        <f t="shared" si="5"/>
        <v>0</v>
      </c>
      <c r="N387" t="str" cm="1">
        <f t="array" ref="N387">INDEX(Wastewater!$C$4:$C$62,MATCH(C387,Wastewater!$A$4:$A$62,0),)</f>
        <v>Storage schemes to reduce spill frequency at CSOs, storm tanks, etc (wastewater)</v>
      </c>
    </row>
    <row r="388" spans="1:14">
      <c r="A388" t="s">
        <v>271</v>
      </c>
      <c r="B388" t="s">
        <v>1396</v>
      </c>
      <c r="C388" t="s">
        <v>1190</v>
      </c>
      <c r="D388" t="s">
        <v>300</v>
      </c>
      <c r="E388" t="s">
        <v>933</v>
      </c>
      <c r="F388" s="4">
        <v>0</v>
      </c>
      <c r="G388" s="4">
        <v>0</v>
      </c>
      <c r="H388" s="15">
        <v>0</v>
      </c>
      <c r="I388" s="15">
        <v>0</v>
      </c>
      <c r="J388" s="15">
        <v>0</v>
      </c>
      <c r="K388" s="15">
        <v>0</v>
      </c>
      <c r="L388" s="15">
        <v>0</v>
      </c>
      <c r="M388" s="8">
        <f t="shared" si="5"/>
        <v>0</v>
      </c>
      <c r="N388" t="str" cm="1">
        <f t="array" ref="N388">INDEX(Wastewater!$C$4:$C$62,MATCH(C388,Wastewater!$A$4:$A$62,0),)</f>
        <v>Storage schemes to reduce spill frequency at CSOs, storm tanks, etc (wastewater)</v>
      </c>
    </row>
    <row r="389" spans="1:14">
      <c r="A389" t="s">
        <v>271</v>
      </c>
      <c r="B389" t="s">
        <v>1397</v>
      </c>
      <c r="C389" t="s">
        <v>1192</v>
      </c>
      <c r="D389" t="s">
        <v>300</v>
      </c>
      <c r="E389" t="s">
        <v>933</v>
      </c>
      <c r="F389" s="4">
        <v>0</v>
      </c>
      <c r="G389" s="4">
        <v>0</v>
      </c>
      <c r="H389" s="15">
        <v>0</v>
      </c>
      <c r="I389" s="15">
        <v>0</v>
      </c>
      <c r="J389" s="15">
        <v>0</v>
      </c>
      <c r="K389" s="15">
        <v>0</v>
      </c>
      <c r="L389" s="15">
        <v>0</v>
      </c>
      <c r="M389" s="8">
        <f t="shared" si="5"/>
        <v>0</v>
      </c>
      <c r="N389" t="str" cm="1">
        <f t="array" ref="N389">INDEX(Wastewater!$C$4:$C$62,MATCH(C389,Wastewater!$A$4:$A$62,0),)</f>
        <v>Chemical removals schemes (wastewater)</v>
      </c>
    </row>
    <row r="390" spans="1:14">
      <c r="A390" t="s">
        <v>271</v>
      </c>
      <c r="B390" t="s">
        <v>1398</v>
      </c>
      <c r="C390" t="s">
        <v>1194</v>
      </c>
      <c r="D390" t="s">
        <v>300</v>
      </c>
      <c r="E390" t="s">
        <v>933</v>
      </c>
      <c r="F390" s="4">
        <v>0</v>
      </c>
      <c r="G390" s="4">
        <v>0</v>
      </c>
      <c r="H390" s="15">
        <v>0</v>
      </c>
      <c r="I390" s="15">
        <v>0</v>
      </c>
      <c r="J390" s="15">
        <v>0</v>
      </c>
      <c r="K390" s="15">
        <v>0</v>
      </c>
      <c r="L390" s="15">
        <v>0</v>
      </c>
      <c r="M390" s="8">
        <f t="shared" si="5"/>
        <v>0</v>
      </c>
      <c r="N390" t="str" cm="1">
        <f t="array" ref="N390">INDEX(Wastewater!$C$4:$C$62,MATCH(C390,Wastewater!$A$4:$A$62,0),)</f>
        <v>Chemicals monitoring/ investigations/ options appraisals (wastewater)</v>
      </c>
    </row>
    <row r="391" spans="1:14">
      <c r="A391" t="s">
        <v>271</v>
      </c>
      <c r="B391" t="s">
        <v>1399</v>
      </c>
      <c r="C391" t="s">
        <v>1196</v>
      </c>
      <c r="D391" t="s">
        <v>300</v>
      </c>
      <c r="E391" t="s">
        <v>933</v>
      </c>
      <c r="F391" s="4">
        <v>0</v>
      </c>
      <c r="G391" s="4">
        <v>0</v>
      </c>
      <c r="H391" s="15">
        <v>0</v>
      </c>
      <c r="I391" s="15">
        <v>0</v>
      </c>
      <c r="J391" s="15">
        <v>0</v>
      </c>
      <c r="K391" s="15">
        <v>0</v>
      </c>
      <c r="L391" s="15">
        <v>0</v>
      </c>
      <c r="M391" s="8">
        <f t="shared" ref="M391:M453" si="6">SUM(G391)</f>
        <v>0</v>
      </c>
      <c r="N391" t="str" cm="1">
        <f t="array" ref="N391">INDEX(Wastewater!$C$4:$C$62,MATCH(C391,Wastewater!$A$4:$A$62,0),)</f>
        <v>Nitrogen removal (wastewater)</v>
      </c>
    </row>
    <row r="392" spans="1:14">
      <c r="A392" t="s">
        <v>271</v>
      </c>
      <c r="B392" t="s">
        <v>1400</v>
      </c>
      <c r="C392" t="s">
        <v>1198</v>
      </c>
      <c r="D392" t="s">
        <v>300</v>
      </c>
      <c r="E392" t="s">
        <v>933</v>
      </c>
      <c r="F392" s="4">
        <v>0</v>
      </c>
      <c r="G392" s="4">
        <v>0</v>
      </c>
      <c r="H392" s="15">
        <v>0</v>
      </c>
      <c r="I392" s="15">
        <v>0</v>
      </c>
      <c r="J392" s="15">
        <v>0</v>
      </c>
      <c r="K392" s="15">
        <v>0</v>
      </c>
      <c r="L392" s="15">
        <v>0</v>
      </c>
      <c r="M392" s="8">
        <f t="shared" si="6"/>
        <v>0</v>
      </c>
      <c r="N392" t="str" cm="1">
        <f t="array" ref="N392">INDEX(Wastewater!$C$4:$C$62,MATCH(C392,Wastewater!$A$4:$A$62,0),)</f>
        <v>Nitrogen removal (wastewater)</v>
      </c>
    </row>
    <row r="393" spans="1:14">
      <c r="A393" t="s">
        <v>271</v>
      </c>
      <c r="B393" t="s">
        <v>1401</v>
      </c>
      <c r="C393" t="s">
        <v>1200</v>
      </c>
      <c r="D393" t="s">
        <v>300</v>
      </c>
      <c r="E393" t="s">
        <v>933</v>
      </c>
      <c r="F393" s="4">
        <v>0</v>
      </c>
      <c r="G393" s="4">
        <v>0</v>
      </c>
      <c r="H393" s="15">
        <v>0</v>
      </c>
      <c r="I393" s="15">
        <v>0</v>
      </c>
      <c r="J393" s="15">
        <v>0</v>
      </c>
      <c r="K393" s="15">
        <v>0</v>
      </c>
      <c r="L393" s="15">
        <v>0</v>
      </c>
      <c r="M393" s="8">
        <f t="shared" si="6"/>
        <v>0</v>
      </c>
      <c r="N393" t="str" cm="1">
        <f t="array" ref="N393">INDEX(Wastewater!$C$4:$C$62,MATCH(C393,Wastewater!$A$4:$A$62,0),)</f>
        <v>Nitrogen removal (wastewater)</v>
      </c>
    </row>
    <row r="394" spans="1:14">
      <c r="A394" t="s">
        <v>271</v>
      </c>
      <c r="B394" t="s">
        <v>1402</v>
      </c>
      <c r="C394" t="s">
        <v>1202</v>
      </c>
      <c r="D394" t="s">
        <v>300</v>
      </c>
      <c r="E394" t="s">
        <v>933</v>
      </c>
      <c r="F394" s="4">
        <v>0</v>
      </c>
      <c r="G394" s="4">
        <v>0</v>
      </c>
      <c r="H394" s="15">
        <v>0</v>
      </c>
      <c r="I394" s="15">
        <v>0</v>
      </c>
      <c r="J394" s="15">
        <v>0</v>
      </c>
      <c r="K394" s="15">
        <v>0</v>
      </c>
      <c r="L394" s="15">
        <v>0</v>
      </c>
      <c r="M394" s="8">
        <f t="shared" si="6"/>
        <v>0</v>
      </c>
      <c r="N394" t="str" cm="1">
        <f t="array" ref="N394">INDEX(Wastewater!$C$4:$C$62,MATCH(C394,Wastewater!$A$4:$A$62,0),)</f>
        <v>Phosphorus removal (wastewater)</v>
      </c>
    </row>
    <row r="395" spans="1:14">
      <c r="A395" t="s">
        <v>271</v>
      </c>
      <c r="B395" t="s">
        <v>1403</v>
      </c>
      <c r="C395" t="s">
        <v>1204</v>
      </c>
      <c r="D395" t="s">
        <v>300</v>
      </c>
      <c r="E395" t="s">
        <v>933</v>
      </c>
      <c r="F395" s="4">
        <v>0</v>
      </c>
      <c r="G395" s="4">
        <v>0</v>
      </c>
      <c r="H395" s="15">
        <v>0</v>
      </c>
      <c r="I395" s="15">
        <v>0</v>
      </c>
      <c r="J395" s="15">
        <v>0</v>
      </c>
      <c r="K395" s="15">
        <v>0</v>
      </c>
      <c r="L395" s="15">
        <v>0</v>
      </c>
      <c r="M395" s="8">
        <f t="shared" si="6"/>
        <v>0</v>
      </c>
      <c r="N395" t="str" cm="1">
        <f t="array" ref="N395">INDEX(Wastewater!$C$4:$C$62,MATCH(C395,Wastewater!$A$4:$A$62,0),)</f>
        <v>Phosphorus removal (wastewater)</v>
      </c>
    </row>
    <row r="396" spans="1:14">
      <c r="A396" t="s">
        <v>271</v>
      </c>
      <c r="B396" t="s">
        <v>1404</v>
      </c>
      <c r="C396" t="s">
        <v>1206</v>
      </c>
      <c r="D396" t="s">
        <v>300</v>
      </c>
      <c r="E396" t="s">
        <v>933</v>
      </c>
      <c r="F396" s="4">
        <v>0</v>
      </c>
      <c r="G396" s="4">
        <v>0</v>
      </c>
      <c r="H396" s="15">
        <v>0</v>
      </c>
      <c r="I396" s="15">
        <v>0</v>
      </c>
      <c r="J396" s="15">
        <v>0</v>
      </c>
      <c r="K396" s="15">
        <v>0</v>
      </c>
      <c r="L396" s="15">
        <v>0</v>
      </c>
      <c r="M396" s="8">
        <f t="shared" si="6"/>
        <v>0</v>
      </c>
      <c r="N396" t="str" cm="1">
        <f t="array" ref="N396">INDEX(Wastewater!$C$4:$C$62,MATCH(C396,Wastewater!$A$4:$A$62,0),)</f>
        <v>Phosphorus removal (wastewater)</v>
      </c>
    </row>
    <row r="397" spans="1:14">
      <c r="A397" t="s">
        <v>271</v>
      </c>
      <c r="B397" t="s">
        <v>1405</v>
      </c>
      <c r="C397" t="s">
        <v>1208</v>
      </c>
      <c r="D397" t="s">
        <v>300</v>
      </c>
      <c r="E397" t="s">
        <v>933</v>
      </c>
      <c r="F397" s="4">
        <v>0</v>
      </c>
      <c r="G397" s="4">
        <v>0</v>
      </c>
      <c r="H397" s="15">
        <v>0</v>
      </c>
      <c r="I397" s="15">
        <v>0</v>
      </c>
      <c r="J397" s="15">
        <v>0</v>
      </c>
      <c r="K397" s="15">
        <v>0</v>
      </c>
      <c r="L397" s="15">
        <v>0</v>
      </c>
      <c r="M397" s="8">
        <f t="shared" si="6"/>
        <v>0</v>
      </c>
      <c r="N397" t="str" cm="1">
        <f t="array" ref="N397">INDEX(Wastewater!$C$4:$C$62,MATCH(C397,Wastewater!$A$4:$A$62,0),)</f>
        <v>Reduction of sanitary parameters (wastewater)</v>
      </c>
    </row>
    <row r="398" spans="1:14">
      <c r="A398" t="s">
        <v>271</v>
      </c>
      <c r="B398" t="s">
        <v>1406</v>
      </c>
      <c r="C398" t="s">
        <v>1210</v>
      </c>
      <c r="D398" t="s">
        <v>300</v>
      </c>
      <c r="E398" t="s">
        <v>933</v>
      </c>
      <c r="F398" s="4">
        <v>0</v>
      </c>
      <c r="G398" s="4">
        <v>0</v>
      </c>
      <c r="H398" s="15">
        <v>0</v>
      </c>
      <c r="I398" s="15">
        <v>0</v>
      </c>
      <c r="J398" s="15">
        <v>0</v>
      </c>
      <c r="K398" s="15">
        <v>0</v>
      </c>
      <c r="L398" s="15">
        <v>0</v>
      </c>
      <c r="M398" s="8">
        <f t="shared" si="6"/>
        <v>0</v>
      </c>
      <c r="N398" t="str" cm="1">
        <f t="array" ref="N398">INDEX(Wastewater!$C$4:$C$62,MATCH(C398,Wastewater!$A$4:$A$62,0),)</f>
        <v>Chemical removals schemes (wastewater)</v>
      </c>
    </row>
    <row r="399" spans="1:14">
      <c r="A399" t="s">
        <v>271</v>
      </c>
      <c r="B399" t="s">
        <v>1407</v>
      </c>
      <c r="C399" t="s">
        <v>1212</v>
      </c>
      <c r="D399" t="s">
        <v>300</v>
      </c>
      <c r="E399" t="s">
        <v>933</v>
      </c>
      <c r="F399" s="4">
        <v>0</v>
      </c>
      <c r="G399" s="4">
        <v>0</v>
      </c>
      <c r="H399" s="15">
        <v>0</v>
      </c>
      <c r="I399" s="15">
        <v>0</v>
      </c>
      <c r="J399" s="15">
        <v>0</v>
      </c>
      <c r="K399" s="15">
        <v>0</v>
      </c>
      <c r="L399" s="15">
        <v>0</v>
      </c>
      <c r="M399" s="8">
        <f t="shared" si="6"/>
        <v>0</v>
      </c>
      <c r="N399" t="str" cm="1">
        <f t="array" ref="N399">INDEX(Wastewater!$C$4:$C$62,MATCH(C399,Wastewater!$A$4:$A$62,0),)</f>
        <v>Phosphorus removal (wastewater)</v>
      </c>
    </row>
    <row r="400" spans="1:14">
      <c r="A400" t="s">
        <v>271</v>
      </c>
      <c r="B400" t="s">
        <v>1408</v>
      </c>
      <c r="C400" t="s">
        <v>1214</v>
      </c>
      <c r="D400" t="s">
        <v>300</v>
      </c>
      <c r="E400" t="s">
        <v>933</v>
      </c>
      <c r="F400" s="4">
        <v>0</v>
      </c>
      <c r="G400" s="4">
        <v>0</v>
      </c>
      <c r="H400" s="15">
        <v>0</v>
      </c>
      <c r="I400" s="15">
        <v>0</v>
      </c>
      <c r="J400" s="15">
        <v>0</v>
      </c>
      <c r="K400" s="15">
        <v>0</v>
      </c>
      <c r="L400" s="15">
        <v>0</v>
      </c>
      <c r="M400" s="8">
        <f t="shared" si="6"/>
        <v>0</v>
      </c>
      <c r="N400" t="str" cm="1">
        <f t="array" ref="N400">INDEX(Wastewater!$C$4:$C$62,MATCH(C400,Wastewater!$A$4:$A$62,0),)</f>
        <v>Phosphorus removal (wastewater)</v>
      </c>
    </row>
    <row r="401" spans="1:14">
      <c r="A401" t="s">
        <v>271</v>
      </c>
      <c r="B401" t="s">
        <v>1409</v>
      </c>
      <c r="C401" t="s">
        <v>1216</v>
      </c>
      <c r="D401" t="s">
        <v>300</v>
      </c>
      <c r="E401" t="s">
        <v>933</v>
      </c>
      <c r="F401" s="4">
        <v>0</v>
      </c>
      <c r="G401" s="4">
        <v>0</v>
      </c>
      <c r="H401" s="15">
        <v>0</v>
      </c>
      <c r="I401" s="15">
        <v>0</v>
      </c>
      <c r="J401" s="15">
        <v>0</v>
      </c>
      <c r="K401" s="15">
        <v>0</v>
      </c>
      <c r="L401" s="15">
        <v>0</v>
      </c>
      <c r="M401" s="8">
        <f t="shared" si="6"/>
        <v>0</v>
      </c>
      <c r="N401" t="str" cm="1">
        <f t="array" ref="N401">INDEX(Wastewater!$C$4:$C$62,MATCH(C401,Wastewater!$A$4:$A$62,0),)</f>
        <v>Conservation drivers (wastewater)</v>
      </c>
    </row>
    <row r="402" spans="1:14">
      <c r="A402" t="s">
        <v>271</v>
      </c>
      <c r="B402" t="s">
        <v>1410</v>
      </c>
      <c r="C402" t="s">
        <v>1218</v>
      </c>
      <c r="D402" t="s">
        <v>300</v>
      </c>
      <c r="E402" t="s">
        <v>933</v>
      </c>
      <c r="F402" s="4">
        <v>0</v>
      </c>
      <c r="G402" s="4">
        <v>0</v>
      </c>
      <c r="H402" s="15">
        <v>0</v>
      </c>
      <c r="I402" s="15">
        <v>0</v>
      </c>
      <c r="J402" s="15">
        <v>0</v>
      </c>
      <c r="K402" s="15">
        <v>0</v>
      </c>
      <c r="L402" s="15">
        <v>0</v>
      </c>
      <c r="M402" s="8">
        <f t="shared" si="6"/>
        <v>0</v>
      </c>
      <c r="N402" t="str" cm="1">
        <f t="array" ref="N402">INDEX(Wastewater!$C$4:$C$62,MATCH(C402,Wastewater!$A$4:$A$62,0),)</f>
        <v>UV disinfection (or similar) (wastewater)</v>
      </c>
    </row>
    <row r="403" spans="1:14">
      <c r="A403" t="s">
        <v>271</v>
      </c>
      <c r="B403" t="s">
        <v>1411</v>
      </c>
      <c r="C403" t="s">
        <v>1220</v>
      </c>
      <c r="D403" t="s">
        <v>300</v>
      </c>
      <c r="E403" t="s">
        <v>933</v>
      </c>
      <c r="F403" s="4">
        <v>0</v>
      </c>
      <c r="G403" s="4">
        <v>0</v>
      </c>
      <c r="H403" s="15">
        <v>0</v>
      </c>
      <c r="I403" s="15">
        <v>0</v>
      </c>
      <c r="J403" s="15">
        <v>0</v>
      </c>
      <c r="K403" s="15">
        <v>0</v>
      </c>
      <c r="L403" s="15">
        <v>0</v>
      </c>
      <c r="M403" s="8">
        <f t="shared" si="6"/>
        <v>0</v>
      </c>
      <c r="N403" t="str" cm="1">
        <f t="array" ref="N403">INDEX(Wastewater!$C$4:$C$62,MATCH(C403,Wastewater!$A$4:$A$62,0),)</f>
        <v>N/A</v>
      </c>
    </row>
    <row r="404" spans="1:14">
      <c r="A404" t="s">
        <v>271</v>
      </c>
      <c r="B404" t="s">
        <v>1412</v>
      </c>
      <c r="C404" t="s">
        <v>1222</v>
      </c>
      <c r="D404" t="s">
        <v>300</v>
      </c>
      <c r="E404" t="s">
        <v>933</v>
      </c>
      <c r="F404" s="4">
        <v>0</v>
      </c>
      <c r="G404" s="4">
        <v>0</v>
      </c>
      <c r="H404" s="15">
        <v>0</v>
      </c>
      <c r="I404" s="15">
        <v>0</v>
      </c>
      <c r="J404" s="15">
        <v>0</v>
      </c>
      <c r="K404" s="15">
        <v>0</v>
      </c>
      <c r="L404" s="15">
        <v>0</v>
      </c>
      <c r="M404" s="8">
        <f t="shared" si="6"/>
        <v>0</v>
      </c>
      <c r="N404" t="str" cm="1">
        <f t="array" ref="N404">INDEX(Wastewater!$C$4:$C$62,MATCH(C404,Wastewater!$A$4:$A$62,0),)</f>
        <v>N/A</v>
      </c>
    </row>
    <row r="405" spans="1:14">
      <c r="A405" t="s">
        <v>271</v>
      </c>
      <c r="B405" t="s">
        <v>1413</v>
      </c>
      <c r="C405" t="s">
        <v>1224</v>
      </c>
      <c r="D405" t="s">
        <v>300</v>
      </c>
      <c r="E405" t="s">
        <v>933</v>
      </c>
      <c r="F405" s="4">
        <v>0</v>
      </c>
      <c r="G405" s="4">
        <v>0</v>
      </c>
      <c r="H405" s="15">
        <v>0</v>
      </c>
      <c r="I405" s="15">
        <v>0</v>
      </c>
      <c r="J405" s="15">
        <v>0</v>
      </c>
      <c r="K405" s="15">
        <v>0</v>
      </c>
      <c r="L405" s="15">
        <v>0</v>
      </c>
      <c r="M405" s="8">
        <f t="shared" si="6"/>
        <v>0</v>
      </c>
      <c r="N405" t="str" cm="1">
        <f t="array" ref="N405">INDEX(Wastewater!$C$4:$C$62,MATCH(C405,Wastewater!$A$4:$A$62,0),)</f>
        <v>N/A</v>
      </c>
    </row>
    <row r="406" spans="1:14">
      <c r="A406" t="s">
        <v>271</v>
      </c>
      <c r="B406" t="s">
        <v>1414</v>
      </c>
      <c r="C406" t="s">
        <v>1226</v>
      </c>
      <c r="D406" t="s">
        <v>300</v>
      </c>
      <c r="E406" t="s">
        <v>933</v>
      </c>
      <c r="F406" s="4">
        <v>0</v>
      </c>
      <c r="G406" s="4">
        <v>0</v>
      </c>
      <c r="H406" s="15">
        <v>0</v>
      </c>
      <c r="I406" s="15">
        <v>0</v>
      </c>
      <c r="J406" s="15">
        <v>0</v>
      </c>
      <c r="K406" s="15">
        <v>0</v>
      </c>
      <c r="L406" s="15">
        <v>0</v>
      </c>
      <c r="M406" s="8">
        <f t="shared" si="6"/>
        <v>0</v>
      </c>
      <c r="N406" t="str" cm="1">
        <f t="array" ref="N406">INDEX(Wastewater!$C$4:$C$62,MATCH(C406,Wastewater!$A$4:$A$62,0),)</f>
        <v>Conservation drivers (wastewater)</v>
      </c>
    </row>
    <row r="407" spans="1:14">
      <c r="A407" t="s">
        <v>271</v>
      </c>
      <c r="B407" t="s">
        <v>1415</v>
      </c>
      <c r="C407" t="s">
        <v>1228</v>
      </c>
      <c r="D407" t="s">
        <v>300</v>
      </c>
      <c r="E407" t="s">
        <v>933</v>
      </c>
      <c r="F407" s="4">
        <v>0</v>
      </c>
      <c r="G407" s="4">
        <v>0</v>
      </c>
      <c r="H407" s="15">
        <v>0</v>
      </c>
      <c r="I407" s="15">
        <v>0</v>
      </c>
      <c r="J407" s="15">
        <v>0</v>
      </c>
      <c r="K407" s="15">
        <v>0</v>
      </c>
      <c r="L407" s="15">
        <v>0</v>
      </c>
      <c r="M407" s="8">
        <f t="shared" si="6"/>
        <v>0</v>
      </c>
      <c r="N407" t="str" cm="1">
        <f t="array" ref="N407">INDEX(Wastewater!$C$4:$C$62,MATCH(C407,Wastewater!$A$4:$A$62,0),)</f>
        <v>Ignore as captured under 'Investigations total'</v>
      </c>
    </row>
    <row r="408" spans="1:14">
      <c r="A408" t="s">
        <v>271</v>
      </c>
      <c r="B408" t="s">
        <v>1416</v>
      </c>
      <c r="C408" t="s">
        <v>1230</v>
      </c>
      <c r="D408" t="s">
        <v>300</v>
      </c>
      <c r="E408" t="s">
        <v>933</v>
      </c>
      <c r="F408" s="4">
        <v>0</v>
      </c>
      <c r="G408" s="4">
        <v>0</v>
      </c>
      <c r="H408" s="15">
        <v>0</v>
      </c>
      <c r="I408" s="15">
        <v>0</v>
      </c>
      <c r="J408" s="15">
        <v>0</v>
      </c>
      <c r="K408" s="15">
        <v>0</v>
      </c>
      <c r="L408" s="15">
        <v>0</v>
      </c>
      <c r="M408" s="8">
        <f t="shared" si="6"/>
        <v>0</v>
      </c>
      <c r="N408" t="str" cm="1">
        <f t="array" ref="N408">INDEX(Wastewater!$C$4:$C$62,MATCH(C408,Wastewater!$A$4:$A$62,0),)</f>
        <v>Ignore as captured under 'Investigations total'</v>
      </c>
    </row>
    <row r="409" spans="1:14">
      <c r="A409" t="s">
        <v>271</v>
      </c>
      <c r="B409" t="s">
        <v>1417</v>
      </c>
      <c r="C409" t="s">
        <v>1232</v>
      </c>
      <c r="D409" t="s">
        <v>300</v>
      </c>
      <c r="E409" t="s">
        <v>933</v>
      </c>
      <c r="F409" s="4">
        <v>0</v>
      </c>
      <c r="G409" s="4">
        <v>0</v>
      </c>
      <c r="H409" s="15">
        <v>0</v>
      </c>
      <c r="I409" s="15">
        <v>0</v>
      </c>
      <c r="J409" s="15">
        <v>0</v>
      </c>
      <c r="K409" s="15">
        <v>0</v>
      </c>
      <c r="L409" s="15">
        <v>0</v>
      </c>
      <c r="M409" s="8">
        <f t="shared" si="6"/>
        <v>0</v>
      </c>
      <c r="N409" t="str" cm="1">
        <f t="array" ref="N409">INDEX(Wastewater!$C$4:$C$62,MATCH(C409,Wastewater!$A$4:$A$62,0),)</f>
        <v>Ignore as captured under 'Investigations total'</v>
      </c>
    </row>
    <row r="410" spans="1:14">
      <c r="A410" t="s">
        <v>271</v>
      </c>
      <c r="B410" t="s">
        <v>1418</v>
      </c>
      <c r="C410" t="s">
        <v>1234</v>
      </c>
      <c r="D410" t="s">
        <v>300</v>
      </c>
      <c r="E410" t="s">
        <v>933</v>
      </c>
      <c r="F410" s="4">
        <v>0</v>
      </c>
      <c r="G410" s="4">
        <v>0</v>
      </c>
      <c r="H410" s="15">
        <v>0</v>
      </c>
      <c r="I410" s="15">
        <v>0</v>
      </c>
      <c r="J410" s="15">
        <v>0</v>
      </c>
      <c r="K410" s="15">
        <v>0</v>
      </c>
      <c r="L410" s="15">
        <v>0</v>
      </c>
      <c r="M410" s="8">
        <f t="shared" si="6"/>
        <v>0</v>
      </c>
      <c r="N410" t="str" cm="1">
        <f t="array" ref="N410">INDEX(Wastewater!$C$4:$C$62,MATCH(C410,Wastewater!$A$4:$A$62,0),)</f>
        <v>Investigations (wastewater)</v>
      </c>
    </row>
    <row r="411" spans="1:14">
      <c r="A411" t="s">
        <v>271</v>
      </c>
      <c r="B411" t="s">
        <v>1419</v>
      </c>
      <c r="C411" t="s">
        <v>1236</v>
      </c>
      <c r="D411" t="s">
        <v>300</v>
      </c>
      <c r="E411" t="s">
        <v>933</v>
      </c>
      <c r="F411" s="4">
        <v>0</v>
      </c>
      <c r="G411" s="4">
        <v>0</v>
      </c>
      <c r="H411" s="15">
        <v>0</v>
      </c>
      <c r="I411" s="15">
        <v>0</v>
      </c>
      <c r="J411" s="15">
        <v>0</v>
      </c>
      <c r="K411" s="15">
        <v>0</v>
      </c>
      <c r="L411" s="15">
        <v>0</v>
      </c>
      <c r="M411" s="8">
        <f t="shared" si="6"/>
        <v>0</v>
      </c>
      <c r="N411" cm="1">
        <f t="array" ref="N411">INDEX(Wastewater!$C$4:$C$62,MATCH(C411,Wastewater!$A$4:$A$62,0),)</f>
        <v>0</v>
      </c>
    </row>
    <row r="412" spans="1:14">
      <c r="A412" t="s">
        <v>271</v>
      </c>
      <c r="B412" t="s">
        <v>1420</v>
      </c>
      <c r="C412" t="s">
        <v>1238</v>
      </c>
      <c r="D412" t="s">
        <v>300</v>
      </c>
      <c r="E412" t="s">
        <v>933</v>
      </c>
      <c r="F412" s="4">
        <v>0</v>
      </c>
      <c r="G412" s="4">
        <v>0</v>
      </c>
      <c r="H412" s="15">
        <v>0</v>
      </c>
      <c r="I412" s="15">
        <v>0</v>
      </c>
      <c r="J412" s="15">
        <v>0</v>
      </c>
      <c r="K412" s="15">
        <v>0</v>
      </c>
      <c r="L412" s="15">
        <v>0</v>
      </c>
      <c r="M412" s="8">
        <f t="shared" si="6"/>
        <v>0</v>
      </c>
      <c r="N412" t="str" cm="1">
        <f t="array" ref="N412">INDEX(Wastewater!$C$4:$C$62,MATCH(C412,Wastewater!$A$4:$A$62,0),)</f>
        <v>Conservation drivers (wastewater)</v>
      </c>
    </row>
    <row r="413" spans="1:14">
      <c r="A413" t="s">
        <v>271</v>
      </c>
      <c r="B413" t="s">
        <v>1421</v>
      </c>
      <c r="C413" t="s">
        <v>1240</v>
      </c>
      <c r="D413" t="s">
        <v>300</v>
      </c>
      <c r="E413" t="s">
        <v>933</v>
      </c>
      <c r="F413" s="4">
        <v>0</v>
      </c>
      <c r="G413" s="4">
        <v>0</v>
      </c>
      <c r="H413" s="15">
        <v>0</v>
      </c>
      <c r="I413" s="15">
        <v>0</v>
      </c>
      <c r="J413" s="15">
        <v>0</v>
      </c>
      <c r="K413" s="15">
        <v>0</v>
      </c>
      <c r="L413" s="15">
        <v>0</v>
      </c>
      <c r="M413" s="8">
        <f t="shared" si="6"/>
        <v>0</v>
      </c>
      <c r="N413" t="str" cm="1">
        <f t="array" ref="N413">INDEX(Wastewater!$C$4:$C$62,MATCH(C413,Wastewater!$A$4:$A$62,0),)</f>
        <v>Conservation drivers (wastewater)</v>
      </c>
    </row>
    <row r="414" spans="1:14">
      <c r="A414" t="s">
        <v>271</v>
      </c>
      <c r="B414" t="s">
        <v>1422</v>
      </c>
      <c r="C414" t="s">
        <v>1242</v>
      </c>
      <c r="D414" t="s">
        <v>300</v>
      </c>
      <c r="E414" t="s">
        <v>933</v>
      </c>
      <c r="F414" s="4">
        <v>0</v>
      </c>
      <c r="G414" s="4">
        <v>0</v>
      </c>
      <c r="H414" s="15">
        <v>0</v>
      </c>
      <c r="I414" s="15">
        <v>0</v>
      </c>
      <c r="J414" s="15">
        <v>0</v>
      </c>
      <c r="K414" s="15">
        <v>0</v>
      </c>
      <c r="L414" s="15">
        <v>0</v>
      </c>
      <c r="M414" s="8">
        <f t="shared" si="6"/>
        <v>0</v>
      </c>
      <c r="N414" t="str" cm="1">
        <f t="array" ref="N414">INDEX(Wastewater!$C$4:$C$62,MATCH(C414,Wastewater!$A$4:$A$62,0),)</f>
        <v>Conservation drivers (wastewater)</v>
      </c>
    </row>
    <row r="415" spans="1:14">
      <c r="A415" t="s">
        <v>271</v>
      </c>
      <c r="B415" t="s">
        <v>1423</v>
      </c>
      <c r="C415" t="s">
        <v>1244</v>
      </c>
      <c r="D415" t="s">
        <v>300</v>
      </c>
      <c r="E415" t="s">
        <v>933</v>
      </c>
      <c r="F415" s="4">
        <v>0</v>
      </c>
      <c r="G415" s="4">
        <v>0</v>
      </c>
      <c r="H415" s="15">
        <v>0</v>
      </c>
      <c r="I415" s="15">
        <v>0</v>
      </c>
      <c r="J415" s="15">
        <v>0</v>
      </c>
      <c r="K415" s="15">
        <v>0</v>
      </c>
      <c r="L415" s="15">
        <v>0</v>
      </c>
      <c r="M415" s="8">
        <f t="shared" si="6"/>
        <v>0</v>
      </c>
      <c r="N415" t="str" cm="1">
        <f t="array" ref="N415">INDEX(Wastewater!$C$4:$C$62,MATCH(C415,Wastewater!$A$4:$A$62,0),)</f>
        <v>N/A</v>
      </c>
    </row>
    <row r="416" spans="1:14">
      <c r="A416" t="s">
        <v>271</v>
      </c>
      <c r="B416" t="s">
        <v>1424</v>
      </c>
      <c r="C416" t="s">
        <v>1246</v>
      </c>
      <c r="D416" t="s">
        <v>300</v>
      </c>
      <c r="E416" t="s">
        <v>933</v>
      </c>
      <c r="F416" s="4">
        <v>0</v>
      </c>
      <c r="G416" s="4">
        <v>0</v>
      </c>
      <c r="H416" s="15">
        <v>0</v>
      </c>
      <c r="I416" s="15">
        <v>0</v>
      </c>
      <c r="J416" s="15">
        <v>0</v>
      </c>
      <c r="K416" s="15">
        <v>0</v>
      </c>
      <c r="L416" s="15">
        <v>0</v>
      </c>
      <c r="M416" s="8">
        <f t="shared" si="6"/>
        <v>0</v>
      </c>
      <c r="N416" t="e" cm="1">
        <f t="array" ref="N416">INDEX(Wastewater!$C$4:$C$62,MATCH(C416,Wastewater!$A$4:$A$62,0),)</f>
        <v>#N/A</v>
      </c>
    </row>
    <row r="417" spans="1:14">
      <c r="A417" t="s">
        <v>271</v>
      </c>
      <c r="B417" t="s">
        <v>1425</v>
      </c>
      <c r="C417" t="s">
        <v>1248</v>
      </c>
      <c r="D417" t="s">
        <v>300</v>
      </c>
      <c r="E417" t="s">
        <v>933</v>
      </c>
      <c r="F417" s="4">
        <v>0</v>
      </c>
      <c r="G417" s="4">
        <v>0</v>
      </c>
      <c r="H417" s="15">
        <v>0</v>
      </c>
      <c r="I417" s="15">
        <v>0</v>
      </c>
      <c r="J417" s="15">
        <v>0</v>
      </c>
      <c r="K417" s="15">
        <v>0</v>
      </c>
      <c r="L417" s="15">
        <v>0</v>
      </c>
      <c r="M417" s="8">
        <f t="shared" si="6"/>
        <v>0</v>
      </c>
      <c r="N417" t="str" cm="1">
        <f t="array" ref="N417">INDEX(Wastewater!$C$4:$C$62,MATCH(C417,Wastewater!$A$4:$A$62,0),)</f>
        <v>Sludge enhancement (quality) (wastewater)</v>
      </c>
    </row>
    <row r="418" spans="1:14">
      <c r="A418" t="s">
        <v>271</v>
      </c>
      <c r="B418" t="s">
        <v>1426</v>
      </c>
      <c r="C418" t="s">
        <v>1250</v>
      </c>
      <c r="D418" t="s">
        <v>300</v>
      </c>
      <c r="E418" t="s">
        <v>933</v>
      </c>
      <c r="F418" s="4">
        <v>0</v>
      </c>
      <c r="G418" s="4">
        <v>0</v>
      </c>
      <c r="H418" s="15">
        <v>0</v>
      </c>
      <c r="I418" s="15">
        <v>0</v>
      </c>
      <c r="J418" s="15">
        <v>0</v>
      </c>
      <c r="K418" s="15">
        <v>0</v>
      </c>
      <c r="L418" s="15">
        <v>0</v>
      </c>
      <c r="M418" s="8">
        <f t="shared" si="6"/>
        <v>0</v>
      </c>
      <c r="N418" t="str" cm="1">
        <f t="array" ref="N418">INDEX(Wastewater!$C$4:$C$62,MATCH(C418,Wastewater!$A$4:$A$62,0),)</f>
        <v>Sludge enhancement (quality) (wastewater)</v>
      </c>
    </row>
    <row r="419" spans="1:14">
      <c r="A419" t="s">
        <v>271</v>
      </c>
      <c r="B419" t="s">
        <v>1427</v>
      </c>
      <c r="C419" t="s">
        <v>1252</v>
      </c>
      <c r="D419" t="s">
        <v>300</v>
      </c>
      <c r="E419" t="s">
        <v>933</v>
      </c>
      <c r="F419" s="4">
        <v>0</v>
      </c>
      <c r="G419" s="4">
        <v>0</v>
      </c>
      <c r="H419" s="15">
        <v>0</v>
      </c>
      <c r="I419" s="15">
        <v>0</v>
      </c>
      <c r="J419" s="15">
        <v>0</v>
      </c>
      <c r="K419" s="15">
        <v>0</v>
      </c>
      <c r="L419" s="15">
        <v>0</v>
      </c>
      <c r="M419" s="8">
        <f t="shared" si="6"/>
        <v>0</v>
      </c>
      <c r="N419" t="str" cm="1">
        <f t="array" ref="N419">INDEX(Wastewater!$C$4:$C$62,MATCH(C419,Wastewater!$A$4:$A$62,0),)</f>
        <v>Sludge enhancement (quality) (wastewater)</v>
      </c>
    </row>
    <row r="420" spans="1:14">
      <c r="A420" t="s">
        <v>271</v>
      </c>
      <c r="B420" t="s">
        <v>1428</v>
      </c>
      <c r="C420" t="s">
        <v>1254</v>
      </c>
      <c r="D420" t="s">
        <v>300</v>
      </c>
      <c r="E420" t="s">
        <v>933</v>
      </c>
      <c r="F420" s="4">
        <v>0</v>
      </c>
      <c r="G420" s="4">
        <v>0</v>
      </c>
      <c r="H420" s="15">
        <v>0</v>
      </c>
      <c r="I420" s="15">
        <v>0</v>
      </c>
      <c r="J420" s="15">
        <v>0</v>
      </c>
      <c r="K420" s="15">
        <v>0</v>
      </c>
      <c r="L420" s="15">
        <v>0</v>
      </c>
      <c r="M420" s="8">
        <f t="shared" si="6"/>
        <v>0</v>
      </c>
      <c r="N420" t="str" cm="1">
        <f t="array" ref="N420">INDEX(Wastewater!$C$4:$C$62,MATCH(C420,Wastewater!$A$4:$A$62,0),)</f>
        <v>Sludge enhancement (quality) (wastewater)</v>
      </c>
    </row>
    <row r="421" spans="1:14">
      <c r="A421" t="s">
        <v>271</v>
      </c>
      <c r="B421" t="s">
        <v>1429</v>
      </c>
      <c r="C421" t="s">
        <v>1256</v>
      </c>
      <c r="D421" t="s">
        <v>300</v>
      </c>
      <c r="E421" t="s">
        <v>933</v>
      </c>
      <c r="F421" s="4">
        <v>0</v>
      </c>
      <c r="G421" s="4">
        <v>0</v>
      </c>
      <c r="H421" s="15">
        <v>0</v>
      </c>
      <c r="I421" s="15">
        <v>0</v>
      </c>
      <c r="J421" s="15">
        <v>0</v>
      </c>
      <c r="K421" s="15">
        <v>0</v>
      </c>
      <c r="L421" s="15">
        <v>0</v>
      </c>
      <c r="M421" s="8">
        <f t="shared" si="6"/>
        <v>0</v>
      </c>
      <c r="N421" t="str" cm="1">
        <f t="array" ref="N421">INDEX(Wastewater!$C$4:$C$62,MATCH(C421,Wastewater!$A$4:$A$62,0),)</f>
        <v>Sludge enhancement (quality) (wastewater)</v>
      </c>
    </row>
    <row r="422" spans="1:14">
      <c r="A422" t="s">
        <v>271</v>
      </c>
      <c r="B422" t="s">
        <v>1430</v>
      </c>
      <c r="C422" t="s">
        <v>1258</v>
      </c>
      <c r="D422" t="s">
        <v>300</v>
      </c>
      <c r="E422" t="s">
        <v>933</v>
      </c>
      <c r="F422" s="4">
        <v>0</v>
      </c>
      <c r="G422" s="4">
        <v>0</v>
      </c>
      <c r="H422" s="15">
        <v>0</v>
      </c>
      <c r="I422" s="15">
        <v>0</v>
      </c>
      <c r="J422" s="15">
        <v>0</v>
      </c>
      <c r="K422" s="15">
        <v>0</v>
      </c>
      <c r="L422" s="15">
        <v>0</v>
      </c>
      <c r="M422" s="8">
        <f t="shared" si="6"/>
        <v>0</v>
      </c>
      <c r="N422" t="str" cm="1">
        <f t="array" ref="N422">INDEX(Wastewater!$C$4:$C$62,MATCH(C422,Wastewater!$A$4:$A$62,0),)</f>
        <v>Sludge enhancement (quality) (wastewater)</v>
      </c>
    </row>
    <row r="423" spans="1:14">
      <c r="A423" t="s">
        <v>271</v>
      </c>
      <c r="B423" t="s">
        <v>1431</v>
      </c>
      <c r="C423" t="s">
        <v>1260</v>
      </c>
      <c r="D423" t="s">
        <v>300</v>
      </c>
      <c r="E423" t="s">
        <v>933</v>
      </c>
      <c r="F423" s="4">
        <v>0</v>
      </c>
      <c r="G423" s="4">
        <v>0</v>
      </c>
      <c r="H423" s="15">
        <v>0</v>
      </c>
      <c r="I423" s="15">
        <v>0</v>
      </c>
      <c r="J423" s="15">
        <v>0</v>
      </c>
      <c r="K423" s="15">
        <v>0</v>
      </c>
      <c r="L423" s="15">
        <v>0</v>
      </c>
      <c r="M423" s="8">
        <f t="shared" si="6"/>
        <v>0</v>
      </c>
      <c r="N423" t="str" cm="1">
        <f t="array" ref="N423">INDEX(Wastewater!$C$4:$C$62,MATCH(C423,Wastewater!$A$4:$A$62,0),)</f>
        <v>Sludge enhancement (quality) (wastewater)</v>
      </c>
    </row>
    <row r="424" spans="1:14">
      <c r="A424" t="s">
        <v>271</v>
      </c>
      <c r="B424" t="s">
        <v>1432</v>
      </c>
      <c r="C424" t="s">
        <v>1262</v>
      </c>
      <c r="D424" t="s">
        <v>300</v>
      </c>
      <c r="E424" t="s">
        <v>933</v>
      </c>
      <c r="F424" s="4">
        <v>0</v>
      </c>
      <c r="G424" s="4">
        <v>0</v>
      </c>
      <c r="H424" s="15">
        <v>0</v>
      </c>
      <c r="I424" s="15">
        <v>0</v>
      </c>
      <c r="J424" s="15">
        <v>0</v>
      </c>
      <c r="K424" s="15">
        <v>0</v>
      </c>
      <c r="L424" s="15">
        <v>0</v>
      </c>
      <c r="M424" s="8">
        <f t="shared" si="6"/>
        <v>0</v>
      </c>
      <c r="N424" t="e" cm="1">
        <f t="array" ref="N424">INDEX(Wastewater!$C$4:$C$62,MATCH(C424,Wastewater!$A$4:$A$62,0),)</f>
        <v>#N/A</v>
      </c>
    </row>
    <row r="425" spans="1:14">
      <c r="A425" t="s">
        <v>271</v>
      </c>
      <c r="B425" t="s">
        <v>1433</v>
      </c>
      <c r="C425" t="s">
        <v>1264</v>
      </c>
      <c r="D425" t="s">
        <v>300</v>
      </c>
      <c r="E425" t="s">
        <v>933</v>
      </c>
      <c r="F425" s="4">
        <v>0</v>
      </c>
      <c r="G425" s="4">
        <v>0</v>
      </c>
      <c r="H425" s="15">
        <v>0</v>
      </c>
      <c r="I425" s="15">
        <v>0</v>
      </c>
      <c r="J425" s="15">
        <v>0</v>
      </c>
      <c r="K425" s="15">
        <v>0</v>
      </c>
      <c r="L425" s="15">
        <v>0</v>
      </c>
      <c r="M425" s="8">
        <f t="shared" si="6"/>
        <v>0</v>
      </c>
      <c r="N425" t="str" cm="1">
        <f t="array" ref="N425">INDEX(Wastewater!$C$4:$C$62,MATCH(C425,Wastewater!$A$4:$A$62,0),)</f>
        <v>Growth at sewage treatment works (excluding sludge treatment) (wastewater)</v>
      </c>
    </row>
    <row r="426" spans="1:14">
      <c r="A426" t="s">
        <v>271</v>
      </c>
      <c r="B426" t="s">
        <v>1434</v>
      </c>
      <c r="C426" t="s">
        <v>1266</v>
      </c>
      <c r="D426" t="s">
        <v>300</v>
      </c>
      <c r="E426" t="s">
        <v>933</v>
      </c>
      <c r="F426" s="4">
        <v>0</v>
      </c>
      <c r="G426" s="4">
        <v>0</v>
      </c>
      <c r="H426" s="15">
        <v>0</v>
      </c>
      <c r="I426" s="15">
        <v>0</v>
      </c>
      <c r="J426" s="15">
        <v>0</v>
      </c>
      <c r="K426" s="15">
        <v>0</v>
      </c>
      <c r="L426" s="15">
        <v>0</v>
      </c>
      <c r="M426" s="8">
        <f t="shared" si="6"/>
        <v>0</v>
      </c>
      <c r="N426" t="str" cm="1">
        <f t="array" ref="N426">INDEX(Wastewater!$C$4:$C$62,MATCH(C426,Wastewater!$A$4:$A$62,0),)</f>
        <v>Reduce flooding risk for properties (wastewater)</v>
      </c>
    </row>
    <row r="427" spans="1:14">
      <c r="A427" t="s">
        <v>271</v>
      </c>
      <c r="B427" t="s">
        <v>1435</v>
      </c>
      <c r="C427" t="s">
        <v>1268</v>
      </c>
      <c r="D427" t="s">
        <v>300</v>
      </c>
      <c r="E427" t="s">
        <v>933</v>
      </c>
      <c r="F427" s="4">
        <v>0</v>
      </c>
      <c r="G427" s="4">
        <v>0</v>
      </c>
      <c r="H427" s="15">
        <v>0</v>
      </c>
      <c r="I427" s="15">
        <v>0</v>
      </c>
      <c r="J427" s="15">
        <v>0</v>
      </c>
      <c r="K427" s="15">
        <v>0</v>
      </c>
      <c r="L427" s="15">
        <v>0</v>
      </c>
      <c r="M427" s="8">
        <f t="shared" si="6"/>
        <v>0</v>
      </c>
      <c r="N427" t="str" cm="1">
        <f t="array" ref="N427">INDEX(Wastewater!$C$4:$C$62,MATCH(C427,Wastewater!$A$4:$A$62,0),)</f>
        <v>First time sewerage (wastewater)</v>
      </c>
    </row>
    <row r="428" spans="1:14">
      <c r="A428" t="s">
        <v>271</v>
      </c>
      <c r="B428" t="s">
        <v>1436</v>
      </c>
      <c r="C428" t="s">
        <v>1270</v>
      </c>
      <c r="D428" t="s">
        <v>300</v>
      </c>
      <c r="E428" t="s">
        <v>933</v>
      </c>
      <c r="F428" s="4">
        <v>0</v>
      </c>
      <c r="G428" s="4">
        <v>0</v>
      </c>
      <c r="H428" s="15">
        <v>0</v>
      </c>
      <c r="I428" s="15">
        <v>0</v>
      </c>
      <c r="J428" s="15">
        <v>0</v>
      </c>
      <c r="K428" s="15">
        <v>0</v>
      </c>
      <c r="L428" s="15">
        <v>0</v>
      </c>
      <c r="M428" s="8">
        <f t="shared" si="6"/>
        <v>0</v>
      </c>
      <c r="N428" t="str" cm="1">
        <f t="array" ref="N428">INDEX(Wastewater!$C$4:$C$62,MATCH(C428,Wastewater!$A$4:$A$62,0),)</f>
        <v>Sludge enhancement (growth) (wastewater)</v>
      </c>
    </row>
    <row r="429" spans="1:14">
      <c r="A429" t="s">
        <v>271</v>
      </c>
      <c r="B429" t="s">
        <v>1437</v>
      </c>
      <c r="C429" t="s">
        <v>1272</v>
      </c>
      <c r="D429" t="s">
        <v>300</v>
      </c>
      <c r="E429" t="s">
        <v>933</v>
      </c>
      <c r="F429" s="4">
        <v>0</v>
      </c>
      <c r="G429" s="4">
        <v>0</v>
      </c>
      <c r="H429" s="15">
        <v>0</v>
      </c>
      <c r="I429" s="15">
        <v>0</v>
      </c>
      <c r="J429" s="15">
        <v>0</v>
      </c>
      <c r="K429" s="15">
        <v>0</v>
      </c>
      <c r="L429" s="15">
        <v>0</v>
      </c>
      <c r="M429" s="8">
        <f t="shared" si="6"/>
        <v>0</v>
      </c>
      <c r="N429" t="str" cm="1">
        <f t="array" ref="N429">INDEX(Wastewater!$C$4:$C$62,MATCH(C429,Wastewater!$A$4:$A$62,0),)</f>
        <v>Odour (wastewater)</v>
      </c>
    </row>
    <row r="430" spans="1:14">
      <c r="A430" t="s">
        <v>271</v>
      </c>
      <c r="B430" t="s">
        <v>1438</v>
      </c>
      <c r="C430" t="s">
        <v>1274</v>
      </c>
      <c r="D430" t="s">
        <v>300</v>
      </c>
      <c r="E430" t="s">
        <v>933</v>
      </c>
      <c r="F430" s="4">
        <v>0</v>
      </c>
      <c r="G430" s="4">
        <v>0</v>
      </c>
      <c r="H430" s="15">
        <v>0</v>
      </c>
      <c r="I430" s="15">
        <v>0</v>
      </c>
      <c r="J430" s="15">
        <v>0</v>
      </c>
      <c r="K430" s="15">
        <v>0</v>
      </c>
      <c r="L430" s="15">
        <v>0</v>
      </c>
      <c r="M430" s="8">
        <f t="shared" si="6"/>
        <v>0</v>
      </c>
      <c r="N430" t="str" cm="1">
        <f t="array" ref="N430">INDEX(Wastewater!$C$4:$C$62,MATCH(C430,Wastewater!$A$4:$A$62,0),)</f>
        <v>Enhancing resilience to low probability high consequence events (wastewater)</v>
      </c>
    </row>
    <row r="431" spans="1:14">
      <c r="A431" t="s">
        <v>271</v>
      </c>
      <c r="B431" t="s">
        <v>1439</v>
      </c>
      <c r="C431" t="s">
        <v>1276</v>
      </c>
      <c r="D431" t="s">
        <v>300</v>
      </c>
      <c r="E431" t="s">
        <v>933</v>
      </c>
      <c r="F431" s="4">
        <v>0</v>
      </c>
      <c r="G431" s="4">
        <v>0</v>
      </c>
      <c r="H431" s="15">
        <v>0</v>
      </c>
      <c r="I431" s="15">
        <v>0</v>
      </c>
      <c r="J431" s="15">
        <v>0</v>
      </c>
      <c r="K431" s="15">
        <v>0</v>
      </c>
      <c r="L431" s="15">
        <v>0</v>
      </c>
      <c r="M431" s="8">
        <f t="shared" si="6"/>
        <v>0</v>
      </c>
      <c r="N431" t="str" cm="1">
        <f t="array" ref="N431">INDEX(Wastewater!$C$4:$C$62,MATCH(C431,Wastewater!$A$4:$A$62,0),)</f>
        <v>Security - SEMD (wastewater)</v>
      </c>
    </row>
    <row r="432" spans="1:14">
      <c r="A432" t="s">
        <v>271</v>
      </c>
      <c r="B432" t="s">
        <v>1440</v>
      </c>
      <c r="C432" t="s">
        <v>1278</v>
      </c>
      <c r="D432" t="s">
        <v>300</v>
      </c>
      <c r="E432" t="s">
        <v>933</v>
      </c>
      <c r="F432" s="4">
        <v>0</v>
      </c>
      <c r="G432" s="4">
        <v>0</v>
      </c>
      <c r="H432" s="15">
        <v>0</v>
      </c>
      <c r="I432" s="15">
        <v>0</v>
      </c>
      <c r="J432" s="15">
        <v>0</v>
      </c>
      <c r="K432" s="15">
        <v>0</v>
      </c>
      <c r="L432" s="15">
        <v>0</v>
      </c>
      <c r="M432" s="8">
        <f t="shared" si="6"/>
        <v>0</v>
      </c>
      <c r="N432" t="str" cm="1">
        <f t="array" ref="N432">INDEX(Wastewater!$C$4:$C$62,MATCH(C432,Wastewater!$A$4:$A$62,0),)</f>
        <v>Security - Non-SEMD (wastewater)</v>
      </c>
    </row>
    <row r="433" spans="1:14">
      <c r="A433" t="s">
        <v>271</v>
      </c>
      <c r="B433" t="s">
        <v>1441</v>
      </c>
      <c r="C433" t="s">
        <v>1280</v>
      </c>
      <c r="D433" t="s">
        <v>300</v>
      </c>
      <c r="E433" t="s">
        <v>933</v>
      </c>
      <c r="F433" s="4">
        <v>0</v>
      </c>
      <c r="G433" s="4">
        <v>0</v>
      </c>
      <c r="H433" s="15">
        <v>0</v>
      </c>
      <c r="I433" s="15">
        <v>0</v>
      </c>
      <c r="J433" s="15">
        <v>0</v>
      </c>
      <c r="K433" s="15">
        <v>0</v>
      </c>
      <c r="L433" s="15">
        <v>0</v>
      </c>
      <c r="M433" s="8">
        <f t="shared" si="6"/>
        <v>0</v>
      </c>
      <c r="N433" t="str" cm="1">
        <f t="array" ref="N433">INDEX(Wastewater!$C$4:$C$62,MATCH(C433,Wastewater!$A$4:$A$62,0),)</f>
        <v>N/A</v>
      </c>
    </row>
    <row r="434" spans="1:14">
      <c r="A434" t="s">
        <v>271</v>
      </c>
      <c r="B434" t="s">
        <v>1442</v>
      </c>
      <c r="C434" t="s">
        <v>1282</v>
      </c>
      <c r="D434" t="s">
        <v>300</v>
      </c>
      <c r="E434" t="s">
        <v>933</v>
      </c>
      <c r="F434" s="4">
        <v>0</v>
      </c>
      <c r="G434" s="4">
        <v>0</v>
      </c>
      <c r="H434" s="15">
        <v>0</v>
      </c>
      <c r="I434" s="15">
        <v>0</v>
      </c>
      <c r="J434" s="15">
        <v>0</v>
      </c>
      <c r="K434" s="15">
        <v>0</v>
      </c>
      <c r="L434" s="15">
        <v>0</v>
      </c>
      <c r="M434" s="8">
        <f t="shared" si="6"/>
        <v>0</v>
      </c>
      <c r="N434" t="e" cm="1">
        <f t="array" ref="N434">INDEX(Wastewater!$C$4:$C$62,MATCH(C434,Wastewater!$A$4:$A$62,0),)</f>
        <v>#N/A</v>
      </c>
    </row>
    <row r="435" spans="1:14">
      <c r="A435" t="s">
        <v>271</v>
      </c>
      <c r="B435" t="s">
        <v>1443</v>
      </c>
      <c r="C435" t="s">
        <v>1284</v>
      </c>
      <c r="D435" t="s">
        <v>300</v>
      </c>
      <c r="E435" t="s">
        <v>933</v>
      </c>
      <c r="F435" s="4">
        <v>0</v>
      </c>
      <c r="G435" s="4">
        <v>0</v>
      </c>
      <c r="H435" s="15">
        <v>0</v>
      </c>
      <c r="I435" s="15">
        <v>0</v>
      </c>
      <c r="J435" s="15">
        <v>0</v>
      </c>
      <c r="K435" s="15">
        <v>0</v>
      </c>
      <c r="L435" s="15">
        <v>0</v>
      </c>
      <c r="M435" s="8">
        <f t="shared" si="6"/>
        <v>0</v>
      </c>
      <c r="N435" t="e" cm="1">
        <f t="array" ref="N435">INDEX(Wastewater!$C$4:$C$62,MATCH(C435,Wastewater!$A$4:$A$62,0),)</f>
        <v>#N/A</v>
      </c>
    </row>
    <row r="436" spans="1:14">
      <c r="A436" t="s">
        <v>271</v>
      </c>
      <c r="B436" t="s">
        <v>1444</v>
      </c>
      <c r="C436" t="s">
        <v>1286</v>
      </c>
      <c r="D436" t="s">
        <v>300</v>
      </c>
      <c r="E436" t="s">
        <v>933</v>
      </c>
      <c r="F436" s="4">
        <v>0</v>
      </c>
      <c r="G436" s="4">
        <v>0</v>
      </c>
      <c r="H436" s="15">
        <v>0</v>
      </c>
      <c r="I436" s="15">
        <v>0</v>
      </c>
      <c r="J436" s="15">
        <v>0</v>
      </c>
      <c r="K436" s="15">
        <v>0</v>
      </c>
      <c r="L436" s="15">
        <v>0</v>
      </c>
      <c r="M436" s="8">
        <f t="shared" si="6"/>
        <v>0</v>
      </c>
      <c r="N436" t="e" cm="1">
        <f t="array" ref="N436">INDEX(Wastewater!$C$4:$C$62,MATCH(C436,Wastewater!$A$4:$A$62,0),)</f>
        <v>#N/A</v>
      </c>
    </row>
    <row r="437" spans="1:14">
      <c r="A437" t="s">
        <v>271</v>
      </c>
      <c r="B437" t="s">
        <v>1445</v>
      </c>
      <c r="C437" t="s">
        <v>1288</v>
      </c>
      <c r="D437" t="s">
        <v>300</v>
      </c>
      <c r="E437" t="s">
        <v>933</v>
      </c>
      <c r="F437" s="4">
        <v>0</v>
      </c>
      <c r="G437" s="4">
        <v>0</v>
      </c>
      <c r="H437" s="15">
        <v>0</v>
      </c>
      <c r="I437" s="15">
        <v>0</v>
      </c>
      <c r="J437" s="15">
        <v>0</v>
      </c>
      <c r="K437" s="15">
        <v>0</v>
      </c>
      <c r="L437" s="15">
        <v>0</v>
      </c>
      <c r="M437" s="8">
        <f t="shared" si="6"/>
        <v>0</v>
      </c>
      <c r="N437" t="e" cm="1">
        <f t="array" ref="N437">INDEX(Wastewater!$C$4:$C$62,MATCH(C437,Wastewater!$A$4:$A$62,0),)</f>
        <v>#N/A</v>
      </c>
    </row>
    <row r="438" spans="1:14">
      <c r="A438" t="s">
        <v>271</v>
      </c>
      <c r="B438" t="s">
        <v>1446</v>
      </c>
      <c r="C438" t="s">
        <v>1290</v>
      </c>
      <c r="D438" t="s">
        <v>300</v>
      </c>
      <c r="E438" t="s">
        <v>933</v>
      </c>
      <c r="F438" s="4">
        <v>0</v>
      </c>
      <c r="G438" s="4">
        <v>0</v>
      </c>
      <c r="H438" s="15">
        <v>0</v>
      </c>
      <c r="I438" s="15">
        <v>0</v>
      </c>
      <c r="J438" s="15">
        <v>0</v>
      </c>
      <c r="K438" s="15">
        <v>0</v>
      </c>
      <c r="L438" s="15">
        <v>0</v>
      </c>
      <c r="M438" s="8">
        <f t="shared" si="6"/>
        <v>0</v>
      </c>
      <c r="N438" t="e" cm="1">
        <f t="array" ref="N438">INDEX(Wastewater!$C$4:$C$62,MATCH(C438,Wastewater!$A$4:$A$62,0),)</f>
        <v>#N/A</v>
      </c>
    </row>
    <row r="439" spans="1:14">
      <c r="A439" t="s">
        <v>271</v>
      </c>
      <c r="B439" t="s">
        <v>1447</v>
      </c>
      <c r="C439" t="s">
        <v>1292</v>
      </c>
      <c r="D439" t="s">
        <v>300</v>
      </c>
      <c r="E439" t="s">
        <v>933</v>
      </c>
      <c r="F439" s="4">
        <v>0</v>
      </c>
      <c r="G439" s="4">
        <v>0</v>
      </c>
      <c r="H439" s="15">
        <v>0</v>
      </c>
      <c r="I439" s="15">
        <v>0</v>
      </c>
      <c r="J439" s="15">
        <v>0</v>
      </c>
      <c r="K439" s="15">
        <v>0</v>
      </c>
      <c r="L439" s="15">
        <v>0</v>
      </c>
      <c r="M439" s="8">
        <f t="shared" si="6"/>
        <v>0</v>
      </c>
      <c r="N439" t="e" cm="1">
        <f t="array" ref="N439">INDEX(Wastewater!$C$4:$C$62,MATCH(C439,Wastewater!$A$4:$A$62,0),)</f>
        <v>#N/A</v>
      </c>
    </row>
    <row r="440" spans="1:14">
      <c r="A440" t="s">
        <v>271</v>
      </c>
      <c r="B440" t="s">
        <v>1448</v>
      </c>
      <c r="C440" t="s">
        <v>1294</v>
      </c>
      <c r="D440" t="s">
        <v>300</v>
      </c>
      <c r="E440" t="s">
        <v>933</v>
      </c>
      <c r="F440" s="4">
        <v>0</v>
      </c>
      <c r="G440" s="4">
        <v>0</v>
      </c>
      <c r="H440" s="15">
        <v>0</v>
      </c>
      <c r="I440" s="15">
        <v>0</v>
      </c>
      <c r="J440" s="15">
        <v>0</v>
      </c>
      <c r="K440" s="15">
        <v>0</v>
      </c>
      <c r="L440" s="15">
        <v>0</v>
      </c>
      <c r="M440" s="8">
        <f t="shared" si="6"/>
        <v>0</v>
      </c>
      <c r="N440" t="e" cm="1">
        <f t="array" ref="N440">INDEX(Wastewater!$C$4:$C$62,MATCH(C440,Wastewater!$A$4:$A$62,0),)</f>
        <v>#N/A</v>
      </c>
    </row>
    <row r="441" spans="1:14">
      <c r="A441" t="s">
        <v>271</v>
      </c>
      <c r="B441" t="s">
        <v>1449</v>
      </c>
      <c r="C441" t="s">
        <v>1296</v>
      </c>
      <c r="D441" t="s">
        <v>300</v>
      </c>
      <c r="E441" t="s">
        <v>933</v>
      </c>
      <c r="F441" s="4">
        <v>0</v>
      </c>
      <c r="G441" s="4">
        <v>0</v>
      </c>
      <c r="H441" s="15">
        <v>0</v>
      </c>
      <c r="I441" s="15">
        <v>0</v>
      </c>
      <c r="J441" s="15">
        <v>0</v>
      </c>
      <c r="K441" s="15">
        <v>0</v>
      </c>
      <c r="L441" s="15">
        <v>0</v>
      </c>
      <c r="M441" s="8">
        <f t="shared" si="6"/>
        <v>0</v>
      </c>
      <c r="N441" t="e" cm="1">
        <f t="array" ref="N441">INDEX(Wastewater!$C$4:$C$62,MATCH(C441,Wastewater!$A$4:$A$62,0),)</f>
        <v>#N/A</v>
      </c>
    </row>
    <row r="442" spans="1:14">
      <c r="A442" t="s">
        <v>271</v>
      </c>
      <c r="B442" t="s">
        <v>1450</v>
      </c>
      <c r="C442" t="s">
        <v>1298</v>
      </c>
      <c r="D442" t="s">
        <v>300</v>
      </c>
      <c r="E442" t="s">
        <v>933</v>
      </c>
      <c r="F442" s="4">
        <v>0</v>
      </c>
      <c r="G442" s="4">
        <v>0</v>
      </c>
      <c r="H442" s="15">
        <v>0</v>
      </c>
      <c r="I442" s="15">
        <v>0</v>
      </c>
      <c r="J442" s="15">
        <v>0</v>
      </c>
      <c r="K442" s="15">
        <v>0</v>
      </c>
      <c r="L442" s="15">
        <v>0</v>
      </c>
      <c r="M442" s="8">
        <f t="shared" si="6"/>
        <v>0</v>
      </c>
      <c r="N442" t="e" cm="1">
        <f t="array" ref="N442">INDEX(Wastewater!$C$4:$C$62,MATCH(C442,Wastewater!$A$4:$A$62,0),)</f>
        <v>#N/A</v>
      </c>
    </row>
    <row r="443" spans="1:14">
      <c r="A443" t="s">
        <v>271</v>
      </c>
      <c r="B443" t="s">
        <v>1451</v>
      </c>
      <c r="C443" t="s">
        <v>1300</v>
      </c>
      <c r="D443" t="s">
        <v>300</v>
      </c>
      <c r="E443" t="s">
        <v>933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8">
        <f t="shared" si="6"/>
        <v>0</v>
      </c>
      <c r="N443" t="e" cm="1">
        <f t="array" ref="N443">INDEX(Wastewater!$C$4:$C$62,MATCH(C443,Wastewater!$A$4:$A$62,0),)</f>
        <v>#N/A</v>
      </c>
    </row>
    <row r="444" spans="1:14">
      <c r="A444" t="s">
        <v>271</v>
      </c>
      <c r="B444" t="s">
        <v>1452</v>
      </c>
      <c r="C444" t="s">
        <v>1302</v>
      </c>
      <c r="D444" t="s">
        <v>300</v>
      </c>
      <c r="E444" t="s">
        <v>933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8">
        <f t="shared" si="6"/>
        <v>0</v>
      </c>
      <c r="N444" t="e" cm="1">
        <f t="array" ref="N444">INDEX(Wastewater!$C$4:$C$62,MATCH(C444,Wastewater!$A$4:$A$62,0),)</f>
        <v>#N/A</v>
      </c>
    </row>
    <row r="445" spans="1:14">
      <c r="A445" t="s">
        <v>271</v>
      </c>
      <c r="B445" t="s">
        <v>1453</v>
      </c>
      <c r="C445" t="s">
        <v>1304</v>
      </c>
      <c r="D445" t="s">
        <v>300</v>
      </c>
      <c r="E445" t="s">
        <v>933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8">
        <f t="shared" si="6"/>
        <v>0</v>
      </c>
      <c r="N445" t="e" cm="1">
        <f t="array" ref="N445">INDEX(Wastewater!$C$4:$C$62,MATCH(C445,Wastewater!$A$4:$A$62,0),)</f>
        <v>#N/A</v>
      </c>
    </row>
    <row r="446" spans="1:14">
      <c r="A446" t="s">
        <v>272</v>
      </c>
      <c r="B446" t="s">
        <v>1307</v>
      </c>
      <c r="C446" t="s">
        <v>1160</v>
      </c>
      <c r="D446" t="s">
        <v>300</v>
      </c>
      <c r="E446" t="s">
        <v>933</v>
      </c>
      <c r="F446" s="4">
        <v>0</v>
      </c>
      <c r="G446" s="4">
        <v>0</v>
      </c>
      <c r="H446" s="4" t="s">
        <v>825</v>
      </c>
      <c r="I446" s="4" t="s">
        <v>825</v>
      </c>
      <c r="J446" s="4" t="s">
        <v>825</v>
      </c>
      <c r="K446" s="4" t="s">
        <v>825</v>
      </c>
      <c r="L446" s="4" t="s">
        <v>825</v>
      </c>
      <c r="M446" s="8">
        <f t="shared" si="6"/>
        <v>0</v>
      </c>
      <c r="N446" t="str" cm="1">
        <f t="array" ref="N446">INDEX(Wastewater!$C$4:$C$62,MATCH(C446,Wastewater!$A$4:$A$62,0),)</f>
        <v>Event Duration Monitoring at intermittent discharges (wastewater)</v>
      </c>
    </row>
    <row r="447" spans="1:14">
      <c r="A447" t="s">
        <v>272</v>
      </c>
      <c r="B447" t="s">
        <v>1308</v>
      </c>
      <c r="C447" t="s">
        <v>1162</v>
      </c>
      <c r="D447" t="s">
        <v>300</v>
      </c>
      <c r="E447" t="s">
        <v>933</v>
      </c>
      <c r="F447" s="4">
        <v>0</v>
      </c>
      <c r="G447" s="4">
        <v>3.835</v>
      </c>
      <c r="H447" s="4" t="s">
        <v>825</v>
      </c>
      <c r="I447" s="4" t="s">
        <v>825</v>
      </c>
      <c r="J447" s="4" t="s">
        <v>825</v>
      </c>
      <c r="K447" s="4" t="s">
        <v>825</v>
      </c>
      <c r="L447" s="4" t="s">
        <v>825</v>
      </c>
      <c r="M447" s="8">
        <f t="shared" si="6"/>
        <v>3.835</v>
      </c>
      <c r="N447" t="str" cm="1">
        <f t="array" ref="N447">INDEX(Wastewater!$C$4:$C$62,MATCH(C447,Wastewater!$A$4:$A$62,0),)</f>
        <v>Flow monitoring at sewage treatment works (wastewater)</v>
      </c>
    </row>
    <row r="448" spans="1:14">
      <c r="A448" t="s">
        <v>272</v>
      </c>
      <c r="B448" t="s">
        <v>1309</v>
      </c>
      <c r="C448" t="s">
        <v>1164</v>
      </c>
      <c r="D448" t="s">
        <v>300</v>
      </c>
      <c r="E448" t="s">
        <v>933</v>
      </c>
      <c r="F448" s="4">
        <v>0</v>
      </c>
      <c r="G448" s="4">
        <v>0</v>
      </c>
      <c r="H448" s="4" t="s">
        <v>825</v>
      </c>
      <c r="I448" s="4" t="s">
        <v>825</v>
      </c>
      <c r="J448" s="4" t="s">
        <v>825</v>
      </c>
      <c r="K448" s="4" t="s">
        <v>825</v>
      </c>
      <c r="L448" s="4" t="s">
        <v>825</v>
      </c>
      <c r="M448" s="8">
        <f t="shared" si="6"/>
        <v>0</v>
      </c>
      <c r="N448" t="str" cm="1">
        <f t="array" ref="N448">INDEX(Wastewater!$C$4:$C$62,MATCH(C448,Wastewater!$A$4:$A$62,0),)</f>
        <v>N/A</v>
      </c>
    </row>
    <row r="449" spans="1:14">
      <c r="A449" t="s">
        <v>272</v>
      </c>
      <c r="B449" t="s">
        <v>1310</v>
      </c>
      <c r="C449" t="s">
        <v>1166</v>
      </c>
      <c r="D449" t="s">
        <v>300</v>
      </c>
      <c r="E449" t="s">
        <v>933</v>
      </c>
      <c r="F449" s="4">
        <v>0</v>
      </c>
      <c r="G449" s="4">
        <v>0</v>
      </c>
      <c r="H449" s="4" t="s">
        <v>825</v>
      </c>
      <c r="I449" s="4" t="s">
        <v>825</v>
      </c>
      <c r="J449" s="4" t="s">
        <v>825</v>
      </c>
      <c r="K449" s="4" t="s">
        <v>825</v>
      </c>
      <c r="L449" s="4" t="s">
        <v>825</v>
      </c>
      <c r="M449" s="8">
        <f t="shared" si="6"/>
        <v>0</v>
      </c>
      <c r="N449" t="str" cm="1">
        <f t="array" ref="N449">INDEX(Wastewater!$C$4:$C$62,MATCH(C449,Wastewater!$A$4:$A$62,0),)</f>
        <v>N/A</v>
      </c>
    </row>
    <row r="450" spans="1:14">
      <c r="A450" t="s">
        <v>272</v>
      </c>
      <c r="B450" t="s">
        <v>1311</v>
      </c>
      <c r="C450" t="s">
        <v>1168</v>
      </c>
      <c r="D450" t="s">
        <v>300</v>
      </c>
      <c r="E450" t="s">
        <v>933</v>
      </c>
      <c r="F450" s="4">
        <v>0</v>
      </c>
      <c r="G450" s="4">
        <v>0</v>
      </c>
      <c r="H450" s="4" t="s">
        <v>825</v>
      </c>
      <c r="I450" s="4" t="s">
        <v>825</v>
      </c>
      <c r="J450" s="4" t="s">
        <v>825</v>
      </c>
      <c r="K450" s="4" t="s">
        <v>825</v>
      </c>
      <c r="L450" s="4" t="s">
        <v>825</v>
      </c>
      <c r="M450" s="8">
        <f t="shared" si="6"/>
        <v>0</v>
      </c>
      <c r="N450" t="str" cm="1">
        <f t="array" ref="N450">INDEX(Wastewater!$C$4:$C$62,MATCH(C450,Wastewater!$A$4:$A$62,0),)</f>
        <v>Schemes to increase flow to full treatment (wastewater)</v>
      </c>
    </row>
    <row r="451" spans="1:14">
      <c r="A451" t="s">
        <v>272</v>
      </c>
      <c r="B451" t="s">
        <v>1312</v>
      </c>
      <c r="C451" t="s">
        <v>1170</v>
      </c>
      <c r="D451" t="s">
        <v>300</v>
      </c>
      <c r="E451" t="s">
        <v>933</v>
      </c>
      <c r="F451" s="4">
        <v>0</v>
      </c>
      <c r="G451" s="4">
        <v>0</v>
      </c>
      <c r="H451" s="4" t="s">
        <v>825</v>
      </c>
      <c r="I451" s="4" t="s">
        <v>825</v>
      </c>
      <c r="J451" s="4" t="s">
        <v>825</v>
      </c>
      <c r="K451" s="4" t="s">
        <v>825</v>
      </c>
      <c r="L451" s="4" t="s">
        <v>825</v>
      </c>
      <c r="M451" s="8">
        <f t="shared" si="6"/>
        <v>0</v>
      </c>
      <c r="N451" t="str" cm="1">
        <f t="array" ref="N451">INDEX(Wastewater!$C$4:$C$62,MATCH(C451,Wastewater!$A$4:$A$62,0),)</f>
        <v>Schemes to increase storm tank capacity (wastewater)</v>
      </c>
    </row>
    <row r="452" spans="1:14">
      <c r="A452" t="s">
        <v>272</v>
      </c>
      <c r="B452" t="s">
        <v>1313</v>
      </c>
      <c r="C452" t="s">
        <v>1172</v>
      </c>
      <c r="D452" t="s">
        <v>300</v>
      </c>
      <c r="E452" t="s">
        <v>933</v>
      </c>
      <c r="F452" s="4">
        <v>0</v>
      </c>
      <c r="G452" s="4">
        <v>0</v>
      </c>
      <c r="H452" s="4" t="s">
        <v>825</v>
      </c>
      <c r="I452" s="4" t="s">
        <v>825</v>
      </c>
      <c r="J452" s="4" t="s">
        <v>825</v>
      </c>
      <c r="K452" s="4" t="s">
        <v>825</v>
      </c>
      <c r="L452" s="4" t="s">
        <v>825</v>
      </c>
      <c r="M452" s="8">
        <f t="shared" si="6"/>
        <v>0</v>
      </c>
      <c r="N452" t="str" cm="1">
        <f t="array" ref="N452">INDEX(Wastewater!$C$4:$C$62,MATCH(C452,Wastewater!$A$4:$A$62,0),)</f>
        <v>Schemes to increase storm tank capacity (wastewater)</v>
      </c>
    </row>
    <row r="453" spans="1:14">
      <c r="A453" t="s">
        <v>272</v>
      </c>
      <c r="B453" t="s">
        <v>1314</v>
      </c>
      <c r="C453" t="s">
        <v>1174</v>
      </c>
      <c r="D453" t="s">
        <v>300</v>
      </c>
      <c r="E453" t="s">
        <v>933</v>
      </c>
      <c r="F453" s="4">
        <v>3.0116466507630402</v>
      </c>
      <c r="G453" s="4">
        <v>18.835999999999999</v>
      </c>
      <c r="H453" s="4" t="s">
        <v>825</v>
      </c>
      <c r="I453" s="4" t="s">
        <v>825</v>
      </c>
      <c r="J453" s="4" t="s">
        <v>825</v>
      </c>
      <c r="K453" s="4" t="s">
        <v>825</v>
      </c>
      <c r="L453" s="4" t="s">
        <v>825</v>
      </c>
      <c r="M453" s="8">
        <f t="shared" si="6"/>
        <v>18.835999999999999</v>
      </c>
      <c r="N453" t="str" cm="1">
        <f t="array" ref="N453">INDEX(Wastewater!$C$4:$C$62,MATCH(C453,Wastewater!$A$4:$A$62,0),)</f>
        <v>Storage schemes to reduce spill frequency at CSOs, storm tanks, etc (wastewater)</v>
      </c>
    </row>
    <row r="454" spans="1:14">
      <c r="A454" t="s">
        <v>272</v>
      </c>
      <c r="B454" t="s">
        <v>1315</v>
      </c>
      <c r="C454" t="s">
        <v>1176</v>
      </c>
      <c r="D454" t="s">
        <v>300</v>
      </c>
      <c r="E454" t="s">
        <v>933</v>
      </c>
      <c r="F454" s="4">
        <v>0</v>
      </c>
      <c r="G454" s="4">
        <v>0</v>
      </c>
      <c r="H454" s="4" t="s">
        <v>825</v>
      </c>
      <c r="I454" s="4" t="s">
        <v>825</v>
      </c>
      <c r="J454" s="4" t="s">
        <v>825</v>
      </c>
      <c r="K454" s="4" t="s">
        <v>825</v>
      </c>
      <c r="L454" s="4" t="s">
        <v>825</v>
      </c>
      <c r="M454" s="8">
        <f t="shared" ref="M454:M517" si="7">SUM(G454)</f>
        <v>0</v>
      </c>
      <c r="N454" t="str" cm="1">
        <f t="array" ref="N454">INDEX(Wastewater!$C$4:$C$62,MATCH(C454,Wastewater!$A$4:$A$62,0),)</f>
        <v>Storage schemes to reduce spill frequency at CSOs, storm tanks, etc (wastewater)</v>
      </c>
    </row>
    <row r="455" spans="1:14">
      <c r="A455" t="s">
        <v>272</v>
      </c>
      <c r="B455" t="s">
        <v>1316</v>
      </c>
      <c r="C455" t="s">
        <v>1178</v>
      </c>
      <c r="D455" t="s">
        <v>300</v>
      </c>
      <c r="E455" t="s">
        <v>933</v>
      </c>
      <c r="F455" s="4">
        <v>0</v>
      </c>
      <c r="G455" s="4">
        <v>0</v>
      </c>
      <c r="H455" s="4" t="s">
        <v>825</v>
      </c>
      <c r="I455" s="4" t="s">
        <v>825</v>
      </c>
      <c r="J455" s="4" t="s">
        <v>825</v>
      </c>
      <c r="K455" s="4" t="s">
        <v>825</v>
      </c>
      <c r="L455" s="4" t="s">
        <v>825</v>
      </c>
      <c r="M455" s="8">
        <f t="shared" si="7"/>
        <v>0</v>
      </c>
      <c r="N455" t="str" cm="1">
        <f t="array" ref="N455">INDEX(Wastewater!$C$4:$C$62,MATCH(C455,Wastewater!$A$4:$A$62,0),)</f>
        <v>Storage schemes to reduce spill frequency at CSOs, storm tanks, etc (wastewater)</v>
      </c>
    </row>
    <row r="456" spans="1:14">
      <c r="A456" t="s">
        <v>272</v>
      </c>
      <c r="B456" t="s">
        <v>1317</v>
      </c>
      <c r="C456" t="s">
        <v>1180</v>
      </c>
      <c r="D456" t="s">
        <v>300</v>
      </c>
      <c r="E456" t="s">
        <v>933</v>
      </c>
      <c r="F456" s="4">
        <v>0</v>
      </c>
      <c r="G456" s="4">
        <v>0</v>
      </c>
      <c r="H456" s="4" t="s">
        <v>825</v>
      </c>
      <c r="I456" s="4" t="s">
        <v>825</v>
      </c>
      <c r="J456" s="4" t="s">
        <v>825</v>
      </c>
      <c r="K456" s="4" t="s">
        <v>825</v>
      </c>
      <c r="L456" s="4" t="s">
        <v>825</v>
      </c>
      <c r="M456" s="8">
        <f t="shared" si="7"/>
        <v>0</v>
      </c>
      <c r="N456" t="str" cm="1">
        <f t="array" ref="N456">INDEX(Wastewater!$C$4:$C$62,MATCH(C456,Wastewater!$A$4:$A$62,0),)</f>
        <v>Storage schemes to reduce spill frequency at CSOs, storm tanks, etc (wastewater)</v>
      </c>
    </row>
    <row r="457" spans="1:14">
      <c r="A457" t="s">
        <v>272</v>
      </c>
      <c r="B457" t="s">
        <v>1318</v>
      </c>
      <c r="C457" t="s">
        <v>1182</v>
      </c>
      <c r="D457" t="s">
        <v>300</v>
      </c>
      <c r="E457" t="s">
        <v>933</v>
      </c>
      <c r="F457" s="4">
        <v>0</v>
      </c>
      <c r="G457" s="4">
        <v>0</v>
      </c>
      <c r="H457" s="4" t="s">
        <v>825</v>
      </c>
      <c r="I457" s="4" t="s">
        <v>825</v>
      </c>
      <c r="J457" s="4" t="s">
        <v>825</v>
      </c>
      <c r="K457" s="4" t="s">
        <v>825</v>
      </c>
      <c r="L457" s="4" t="s">
        <v>825</v>
      </c>
      <c r="M457" s="8">
        <f t="shared" si="7"/>
        <v>0</v>
      </c>
      <c r="N457" t="str" cm="1">
        <f t="array" ref="N457">INDEX(Wastewater!$C$4:$C$62,MATCH(C457,Wastewater!$A$4:$A$62,0),)</f>
        <v>Storage schemes to reduce spill frequency at CSOs, storm tanks, etc (wastewater)</v>
      </c>
    </row>
    <row r="458" spans="1:14">
      <c r="A458" t="s">
        <v>272</v>
      </c>
      <c r="B458" t="s">
        <v>1319</v>
      </c>
      <c r="C458" t="s">
        <v>1184</v>
      </c>
      <c r="D458" t="s">
        <v>300</v>
      </c>
      <c r="E458" t="s">
        <v>933</v>
      </c>
      <c r="F458" s="4">
        <v>0</v>
      </c>
      <c r="G458" s="4">
        <v>0</v>
      </c>
      <c r="H458" s="4" t="s">
        <v>825</v>
      </c>
      <c r="I458" s="4" t="s">
        <v>825</v>
      </c>
      <c r="J458" s="4" t="s">
        <v>825</v>
      </c>
      <c r="K458" s="4" t="s">
        <v>825</v>
      </c>
      <c r="L458" s="4" t="s">
        <v>825</v>
      </c>
      <c r="M458" s="8">
        <f t="shared" si="7"/>
        <v>0</v>
      </c>
      <c r="N458" t="str" cm="1">
        <f t="array" ref="N458">INDEX(Wastewater!$C$4:$C$62,MATCH(C458,Wastewater!$A$4:$A$62,0),)</f>
        <v>Storage schemes to reduce spill frequency at CSOs, storm tanks, etc (wastewater)</v>
      </c>
    </row>
    <row r="459" spans="1:14">
      <c r="A459" t="s">
        <v>272</v>
      </c>
      <c r="B459" t="s">
        <v>1320</v>
      </c>
      <c r="C459" t="s">
        <v>1186</v>
      </c>
      <c r="D459" t="s">
        <v>300</v>
      </c>
      <c r="E459" t="s">
        <v>933</v>
      </c>
      <c r="F459" s="4">
        <v>0</v>
      </c>
      <c r="G459" s="4">
        <v>0</v>
      </c>
      <c r="H459" s="4" t="s">
        <v>825</v>
      </c>
      <c r="I459" s="4" t="s">
        <v>825</v>
      </c>
      <c r="J459" s="4" t="s">
        <v>825</v>
      </c>
      <c r="K459" s="4" t="s">
        <v>825</v>
      </c>
      <c r="L459" s="4" t="s">
        <v>825</v>
      </c>
      <c r="M459" s="8">
        <f t="shared" si="7"/>
        <v>0</v>
      </c>
      <c r="N459" t="str" cm="1">
        <f t="array" ref="N459">INDEX(Wastewater!$C$4:$C$62,MATCH(C459,Wastewater!$A$4:$A$62,0),)</f>
        <v>Storage schemes to reduce spill frequency at CSOs, storm tanks, etc (wastewater)</v>
      </c>
    </row>
    <row r="460" spans="1:14">
      <c r="A460" t="s">
        <v>272</v>
      </c>
      <c r="B460" t="s">
        <v>1321</v>
      </c>
      <c r="C460" t="s">
        <v>1188</v>
      </c>
      <c r="D460" t="s">
        <v>300</v>
      </c>
      <c r="E460" t="s">
        <v>933</v>
      </c>
      <c r="F460" s="4">
        <v>0</v>
      </c>
      <c r="G460" s="4">
        <v>0</v>
      </c>
      <c r="H460" s="4" t="s">
        <v>825</v>
      </c>
      <c r="I460" s="4" t="s">
        <v>825</v>
      </c>
      <c r="J460" s="4" t="s">
        <v>825</v>
      </c>
      <c r="K460" s="4" t="s">
        <v>825</v>
      </c>
      <c r="L460" s="4" t="s">
        <v>825</v>
      </c>
      <c r="M460" s="8">
        <f t="shared" si="7"/>
        <v>0</v>
      </c>
      <c r="N460" t="str" cm="1">
        <f t="array" ref="N460">INDEX(Wastewater!$C$4:$C$62,MATCH(C460,Wastewater!$A$4:$A$62,0),)</f>
        <v>Storage schemes to reduce spill frequency at CSOs, storm tanks, etc (wastewater)</v>
      </c>
    </row>
    <row r="461" spans="1:14">
      <c r="A461" t="s">
        <v>272</v>
      </c>
      <c r="B461" t="s">
        <v>1322</v>
      </c>
      <c r="C461" t="s">
        <v>1190</v>
      </c>
      <c r="D461" t="s">
        <v>300</v>
      </c>
      <c r="E461" t="s">
        <v>933</v>
      </c>
      <c r="F461" s="4">
        <v>0</v>
      </c>
      <c r="G461" s="4">
        <v>0</v>
      </c>
      <c r="H461" s="4" t="s">
        <v>825</v>
      </c>
      <c r="I461" s="4" t="s">
        <v>825</v>
      </c>
      <c r="J461" s="4" t="s">
        <v>825</v>
      </c>
      <c r="K461" s="4" t="s">
        <v>825</v>
      </c>
      <c r="L461" s="4" t="s">
        <v>825</v>
      </c>
      <c r="M461" s="8">
        <f t="shared" si="7"/>
        <v>0</v>
      </c>
      <c r="N461" t="str" cm="1">
        <f t="array" ref="N461">INDEX(Wastewater!$C$4:$C$62,MATCH(C461,Wastewater!$A$4:$A$62,0),)</f>
        <v>Storage schemes to reduce spill frequency at CSOs, storm tanks, etc (wastewater)</v>
      </c>
    </row>
    <row r="462" spans="1:14">
      <c r="A462" t="s">
        <v>272</v>
      </c>
      <c r="B462" t="s">
        <v>1323</v>
      </c>
      <c r="C462" t="s">
        <v>1192</v>
      </c>
      <c r="D462" t="s">
        <v>300</v>
      </c>
      <c r="E462" t="s">
        <v>933</v>
      </c>
      <c r="F462" s="4">
        <v>0.1707894472</v>
      </c>
      <c r="G462" s="4">
        <v>7.2720977900000001</v>
      </c>
      <c r="H462" s="4" t="s">
        <v>825</v>
      </c>
      <c r="I462" s="4" t="s">
        <v>825</v>
      </c>
      <c r="J462" s="4" t="s">
        <v>825</v>
      </c>
      <c r="K462" s="4" t="s">
        <v>825</v>
      </c>
      <c r="L462" s="4" t="s">
        <v>825</v>
      </c>
      <c r="M462" s="8">
        <f t="shared" si="7"/>
        <v>7.2720977900000001</v>
      </c>
      <c r="N462" t="str" cm="1">
        <f t="array" ref="N462">INDEX(Wastewater!$C$4:$C$62,MATCH(C462,Wastewater!$A$4:$A$62,0),)</f>
        <v>Chemical removals schemes (wastewater)</v>
      </c>
    </row>
    <row r="463" spans="1:14">
      <c r="A463" t="s">
        <v>272</v>
      </c>
      <c r="B463" t="s">
        <v>1324</v>
      </c>
      <c r="C463" t="s">
        <v>1194</v>
      </c>
      <c r="D463" t="s">
        <v>300</v>
      </c>
      <c r="E463" t="s">
        <v>933</v>
      </c>
      <c r="F463" s="4">
        <v>0.03</v>
      </c>
      <c r="G463" s="4">
        <v>0.06</v>
      </c>
      <c r="H463" s="4" t="s">
        <v>825</v>
      </c>
      <c r="I463" s="4" t="s">
        <v>825</v>
      </c>
      <c r="J463" s="4" t="s">
        <v>825</v>
      </c>
      <c r="K463" s="4" t="s">
        <v>825</v>
      </c>
      <c r="L463" s="4" t="s">
        <v>825</v>
      </c>
      <c r="M463" s="8">
        <f t="shared" si="7"/>
        <v>0.06</v>
      </c>
      <c r="N463" t="str" cm="1">
        <f t="array" ref="N463">INDEX(Wastewater!$C$4:$C$62,MATCH(C463,Wastewater!$A$4:$A$62,0),)</f>
        <v>Chemicals monitoring/ investigations/ options appraisals (wastewater)</v>
      </c>
    </row>
    <row r="464" spans="1:14">
      <c r="A464" t="s">
        <v>272</v>
      </c>
      <c r="B464" t="s">
        <v>1325</v>
      </c>
      <c r="C464" t="s">
        <v>1196</v>
      </c>
      <c r="D464" t="s">
        <v>300</v>
      </c>
      <c r="E464" t="s">
        <v>933</v>
      </c>
      <c r="F464" s="4">
        <v>0.2</v>
      </c>
      <c r="G464" s="4">
        <v>4.3479999999999999</v>
      </c>
      <c r="H464" s="4" t="s">
        <v>825</v>
      </c>
      <c r="I464" s="4" t="s">
        <v>825</v>
      </c>
      <c r="J464" s="4" t="s">
        <v>825</v>
      </c>
      <c r="K464" s="4" t="s">
        <v>825</v>
      </c>
      <c r="L464" s="4" t="s">
        <v>825</v>
      </c>
      <c r="M464" s="8">
        <f t="shared" si="7"/>
        <v>4.3479999999999999</v>
      </c>
      <c r="N464" t="str" cm="1">
        <f t="array" ref="N464">INDEX(Wastewater!$C$4:$C$62,MATCH(C464,Wastewater!$A$4:$A$62,0),)</f>
        <v>Nitrogen removal (wastewater)</v>
      </c>
    </row>
    <row r="465" spans="1:14">
      <c r="A465" t="s">
        <v>272</v>
      </c>
      <c r="B465" t="s">
        <v>1326</v>
      </c>
      <c r="C465" t="s">
        <v>1198</v>
      </c>
      <c r="D465" t="s">
        <v>300</v>
      </c>
      <c r="E465" t="s">
        <v>933</v>
      </c>
      <c r="F465" s="4">
        <v>0</v>
      </c>
      <c r="G465" s="4">
        <v>0</v>
      </c>
      <c r="H465" s="4" t="s">
        <v>825</v>
      </c>
      <c r="I465" s="4" t="s">
        <v>825</v>
      </c>
      <c r="J465" s="4" t="s">
        <v>825</v>
      </c>
      <c r="K465" s="4" t="s">
        <v>825</v>
      </c>
      <c r="L465" s="4" t="s">
        <v>825</v>
      </c>
      <c r="M465" s="8">
        <f t="shared" si="7"/>
        <v>0</v>
      </c>
      <c r="N465" t="str" cm="1">
        <f t="array" ref="N465">INDEX(Wastewater!$C$4:$C$62,MATCH(C465,Wastewater!$A$4:$A$62,0),)</f>
        <v>Nitrogen removal (wastewater)</v>
      </c>
    </row>
    <row r="466" spans="1:14">
      <c r="A466" t="s">
        <v>272</v>
      </c>
      <c r="B466" t="s">
        <v>1327</v>
      </c>
      <c r="C466" t="s">
        <v>1200</v>
      </c>
      <c r="D466" t="s">
        <v>300</v>
      </c>
      <c r="E466" t="s">
        <v>933</v>
      </c>
      <c r="F466" s="4">
        <v>0.5</v>
      </c>
      <c r="G466" s="4">
        <v>3.2829999999999999</v>
      </c>
      <c r="H466" s="4" t="s">
        <v>825</v>
      </c>
      <c r="I466" s="4" t="s">
        <v>825</v>
      </c>
      <c r="J466" s="4" t="s">
        <v>825</v>
      </c>
      <c r="K466" s="4" t="s">
        <v>825</v>
      </c>
      <c r="L466" s="4" t="s">
        <v>825</v>
      </c>
      <c r="M466" s="8">
        <f t="shared" si="7"/>
        <v>3.2829999999999999</v>
      </c>
      <c r="N466" t="str" cm="1">
        <f t="array" ref="N466">INDEX(Wastewater!$C$4:$C$62,MATCH(C466,Wastewater!$A$4:$A$62,0),)</f>
        <v>Nitrogen removal (wastewater)</v>
      </c>
    </row>
    <row r="467" spans="1:14">
      <c r="A467" t="s">
        <v>272</v>
      </c>
      <c r="B467" t="s">
        <v>1328</v>
      </c>
      <c r="C467" t="s">
        <v>1202</v>
      </c>
      <c r="D467" t="s">
        <v>300</v>
      </c>
      <c r="E467" t="s">
        <v>933</v>
      </c>
      <c r="F467" s="4">
        <v>0.25</v>
      </c>
      <c r="G467" s="4">
        <v>1.3</v>
      </c>
      <c r="H467" s="4" t="s">
        <v>825</v>
      </c>
      <c r="I467" s="4" t="s">
        <v>825</v>
      </c>
      <c r="J467" s="4" t="s">
        <v>825</v>
      </c>
      <c r="K467" s="4" t="s">
        <v>825</v>
      </c>
      <c r="L467" s="4" t="s">
        <v>825</v>
      </c>
      <c r="M467" s="8">
        <f t="shared" si="7"/>
        <v>1.3</v>
      </c>
      <c r="N467" t="str" cm="1">
        <f t="array" ref="N467">INDEX(Wastewater!$C$4:$C$62,MATCH(C467,Wastewater!$A$4:$A$62,0),)</f>
        <v>Phosphorus removal (wastewater)</v>
      </c>
    </row>
    <row r="468" spans="1:14">
      <c r="A468" t="s">
        <v>272</v>
      </c>
      <c r="B468" t="s">
        <v>1329</v>
      </c>
      <c r="C468" t="s">
        <v>1204</v>
      </c>
      <c r="D468" t="s">
        <v>300</v>
      </c>
      <c r="E468" t="s">
        <v>933</v>
      </c>
      <c r="F468" s="4">
        <v>0</v>
      </c>
      <c r="G468" s="4">
        <v>0</v>
      </c>
      <c r="H468" s="4" t="s">
        <v>825</v>
      </c>
      <c r="I468" s="4" t="s">
        <v>825</v>
      </c>
      <c r="J468" s="4" t="s">
        <v>825</v>
      </c>
      <c r="K468" s="4" t="s">
        <v>825</v>
      </c>
      <c r="L468" s="4" t="s">
        <v>825</v>
      </c>
      <c r="M468" s="8">
        <f t="shared" si="7"/>
        <v>0</v>
      </c>
      <c r="N468" t="str" cm="1">
        <f t="array" ref="N468">INDEX(Wastewater!$C$4:$C$62,MATCH(C468,Wastewater!$A$4:$A$62,0),)</f>
        <v>Phosphorus removal (wastewater)</v>
      </c>
    </row>
    <row r="469" spans="1:14">
      <c r="A469" t="s">
        <v>272</v>
      </c>
      <c r="B469" t="s">
        <v>1330</v>
      </c>
      <c r="C469" t="s">
        <v>1206</v>
      </c>
      <c r="D469" t="s">
        <v>300</v>
      </c>
      <c r="E469" t="s">
        <v>933</v>
      </c>
      <c r="F469" s="4">
        <v>1.1479999999999999</v>
      </c>
      <c r="G469" s="4">
        <v>3.6960000000000002</v>
      </c>
      <c r="H469" s="4" t="s">
        <v>825</v>
      </c>
      <c r="I469" s="4" t="s">
        <v>825</v>
      </c>
      <c r="J469" s="4" t="s">
        <v>825</v>
      </c>
      <c r="K469" s="4" t="s">
        <v>825</v>
      </c>
      <c r="L469" s="4" t="s">
        <v>825</v>
      </c>
      <c r="M469" s="8">
        <f t="shared" si="7"/>
        <v>3.6960000000000002</v>
      </c>
      <c r="N469" t="str" cm="1">
        <f t="array" ref="N469">INDEX(Wastewater!$C$4:$C$62,MATCH(C469,Wastewater!$A$4:$A$62,0),)</f>
        <v>Phosphorus removal (wastewater)</v>
      </c>
    </row>
    <row r="470" spans="1:14">
      <c r="A470" t="s">
        <v>272</v>
      </c>
      <c r="B470" t="s">
        <v>1331</v>
      </c>
      <c r="C470" t="s">
        <v>1208</v>
      </c>
      <c r="D470" t="s">
        <v>300</v>
      </c>
      <c r="E470" t="s">
        <v>933</v>
      </c>
      <c r="F470" s="4">
        <v>0.1</v>
      </c>
      <c r="G470" s="4">
        <v>0.5</v>
      </c>
      <c r="H470" s="4" t="s">
        <v>825</v>
      </c>
      <c r="I470" s="4" t="s">
        <v>825</v>
      </c>
      <c r="J470" s="4" t="s">
        <v>825</v>
      </c>
      <c r="K470" s="4" t="s">
        <v>825</v>
      </c>
      <c r="L470" s="4" t="s">
        <v>825</v>
      </c>
      <c r="M470" s="8">
        <f t="shared" si="7"/>
        <v>0.5</v>
      </c>
      <c r="N470" t="str" cm="1">
        <f t="array" ref="N470">INDEX(Wastewater!$C$4:$C$62,MATCH(C470,Wastewater!$A$4:$A$62,0),)</f>
        <v>Reduction of sanitary parameters (wastewater)</v>
      </c>
    </row>
    <row r="471" spans="1:14">
      <c r="A471" t="s">
        <v>272</v>
      </c>
      <c r="B471" t="s">
        <v>1332</v>
      </c>
      <c r="C471" t="s">
        <v>1210</v>
      </c>
      <c r="D471" t="s">
        <v>300</v>
      </c>
      <c r="E471" t="s">
        <v>933</v>
      </c>
      <c r="F471" s="4">
        <v>0</v>
      </c>
      <c r="G471" s="4">
        <v>0</v>
      </c>
      <c r="H471" s="4" t="s">
        <v>825</v>
      </c>
      <c r="I471" s="4" t="s">
        <v>825</v>
      </c>
      <c r="J471" s="4" t="s">
        <v>825</v>
      </c>
      <c r="K471" s="4" t="s">
        <v>825</v>
      </c>
      <c r="L471" s="4" t="s">
        <v>825</v>
      </c>
      <c r="M471" s="8">
        <f t="shared" si="7"/>
        <v>0</v>
      </c>
      <c r="N471" t="str" cm="1">
        <f t="array" ref="N471">INDEX(Wastewater!$C$4:$C$62,MATCH(C471,Wastewater!$A$4:$A$62,0),)</f>
        <v>Chemical removals schemes (wastewater)</v>
      </c>
    </row>
    <row r="472" spans="1:14">
      <c r="A472" t="s">
        <v>272</v>
      </c>
      <c r="B472" t="s">
        <v>1333</v>
      </c>
      <c r="C472" t="s">
        <v>1212</v>
      </c>
      <c r="D472" t="s">
        <v>300</v>
      </c>
      <c r="E472" t="s">
        <v>933</v>
      </c>
      <c r="F472" s="4">
        <v>4.2229519287234059</v>
      </c>
      <c r="G472" s="4">
        <v>10.547000000000001</v>
      </c>
      <c r="H472" s="4" t="s">
        <v>825</v>
      </c>
      <c r="I472" s="4" t="s">
        <v>825</v>
      </c>
      <c r="J472" s="4" t="s">
        <v>825</v>
      </c>
      <c r="K472" s="4" t="s">
        <v>825</v>
      </c>
      <c r="L472" s="4" t="s">
        <v>825</v>
      </c>
      <c r="M472" s="8">
        <f t="shared" si="7"/>
        <v>10.547000000000001</v>
      </c>
      <c r="N472" t="str" cm="1">
        <f t="array" ref="N472">INDEX(Wastewater!$C$4:$C$62,MATCH(C472,Wastewater!$A$4:$A$62,0),)</f>
        <v>Phosphorus removal (wastewater)</v>
      </c>
    </row>
    <row r="473" spans="1:14">
      <c r="A473" t="s">
        <v>272</v>
      </c>
      <c r="B473" t="s">
        <v>1334</v>
      </c>
      <c r="C473" t="s">
        <v>1214</v>
      </c>
      <c r="D473" t="s">
        <v>300</v>
      </c>
      <c r="E473" t="s">
        <v>933</v>
      </c>
      <c r="F473" s="4">
        <v>0.2</v>
      </c>
      <c r="G473" s="4">
        <v>0.9</v>
      </c>
      <c r="H473" s="4" t="s">
        <v>825</v>
      </c>
      <c r="I473" s="4" t="s">
        <v>825</v>
      </c>
      <c r="J473" s="4" t="s">
        <v>825</v>
      </c>
      <c r="K473" s="4" t="s">
        <v>825</v>
      </c>
      <c r="L473" s="4" t="s">
        <v>825</v>
      </c>
      <c r="M473" s="8">
        <f t="shared" si="7"/>
        <v>0.9</v>
      </c>
      <c r="N473" t="str" cm="1">
        <f t="array" ref="N473">INDEX(Wastewater!$C$4:$C$62,MATCH(C473,Wastewater!$A$4:$A$62,0),)</f>
        <v>Phosphorus removal (wastewater)</v>
      </c>
    </row>
    <row r="474" spans="1:14">
      <c r="A474" t="s">
        <v>272</v>
      </c>
      <c r="B474" t="s">
        <v>1335</v>
      </c>
      <c r="C474" t="s">
        <v>1216</v>
      </c>
      <c r="D474" t="s">
        <v>300</v>
      </c>
      <c r="E474" t="s">
        <v>933</v>
      </c>
      <c r="F474" s="4">
        <v>9.8000000000000004E-2</v>
      </c>
      <c r="G474" s="4">
        <v>0.19600000000000001</v>
      </c>
      <c r="H474" s="4" t="s">
        <v>825</v>
      </c>
      <c r="I474" s="4" t="s">
        <v>825</v>
      </c>
      <c r="J474" s="4" t="s">
        <v>825</v>
      </c>
      <c r="K474" s="4" t="s">
        <v>825</v>
      </c>
      <c r="L474" s="4" t="s">
        <v>825</v>
      </c>
      <c r="M474" s="8">
        <f t="shared" si="7"/>
        <v>0.19600000000000001</v>
      </c>
      <c r="N474" t="str" cm="1">
        <f t="array" ref="N474">INDEX(Wastewater!$C$4:$C$62,MATCH(C474,Wastewater!$A$4:$A$62,0),)</f>
        <v>Conservation drivers (wastewater)</v>
      </c>
    </row>
    <row r="475" spans="1:14">
      <c r="A475" t="s">
        <v>272</v>
      </c>
      <c r="B475" t="s">
        <v>1336</v>
      </c>
      <c r="C475" t="s">
        <v>1218</v>
      </c>
      <c r="D475" t="s">
        <v>300</v>
      </c>
      <c r="E475" t="s">
        <v>933</v>
      </c>
      <c r="F475" s="4">
        <v>0</v>
      </c>
      <c r="G475" s="4">
        <v>0</v>
      </c>
      <c r="H475" s="4" t="s">
        <v>825</v>
      </c>
      <c r="I475" s="4" t="s">
        <v>825</v>
      </c>
      <c r="J475" s="4" t="s">
        <v>825</v>
      </c>
      <c r="K475" s="4" t="s">
        <v>825</v>
      </c>
      <c r="L475" s="4" t="s">
        <v>825</v>
      </c>
      <c r="M475" s="8">
        <f t="shared" si="7"/>
        <v>0</v>
      </c>
      <c r="N475" t="str" cm="1">
        <f t="array" ref="N475">INDEX(Wastewater!$C$4:$C$62,MATCH(C475,Wastewater!$A$4:$A$62,0),)</f>
        <v>UV disinfection (or similar) (wastewater)</v>
      </c>
    </row>
    <row r="476" spans="1:14">
      <c r="A476" t="s">
        <v>272</v>
      </c>
      <c r="B476" t="s">
        <v>1337</v>
      </c>
      <c r="C476" t="s">
        <v>1220</v>
      </c>
      <c r="D476" t="s">
        <v>300</v>
      </c>
      <c r="E476" t="s">
        <v>933</v>
      </c>
      <c r="F476" s="4">
        <v>1.75</v>
      </c>
      <c r="G476" s="4">
        <v>1.7609999999999999</v>
      </c>
      <c r="H476" s="4" t="s">
        <v>825</v>
      </c>
      <c r="I476" s="4" t="s">
        <v>825</v>
      </c>
      <c r="J476" s="4" t="s">
        <v>825</v>
      </c>
      <c r="K476" s="4" t="s">
        <v>825</v>
      </c>
      <c r="L476" s="4" t="s">
        <v>825</v>
      </c>
      <c r="M476" s="8">
        <f t="shared" si="7"/>
        <v>1.7609999999999999</v>
      </c>
      <c r="N476" t="str" cm="1">
        <f t="array" ref="N476">INDEX(Wastewater!$C$4:$C$62,MATCH(C476,Wastewater!$A$4:$A$62,0),)</f>
        <v>N/A</v>
      </c>
    </row>
    <row r="477" spans="1:14">
      <c r="A477" t="s">
        <v>272</v>
      </c>
      <c r="B477" t="s">
        <v>1338</v>
      </c>
      <c r="C477" t="s">
        <v>1222</v>
      </c>
      <c r="D477" t="s">
        <v>300</v>
      </c>
      <c r="E477" t="s">
        <v>933</v>
      </c>
      <c r="F477" s="4">
        <v>1.75</v>
      </c>
      <c r="G477" s="4">
        <v>1.7613297800000001</v>
      </c>
      <c r="H477" s="4" t="s">
        <v>825</v>
      </c>
      <c r="I477" s="4" t="s">
        <v>825</v>
      </c>
      <c r="J477" s="4" t="s">
        <v>825</v>
      </c>
      <c r="K477" s="4" t="s">
        <v>825</v>
      </c>
      <c r="L477" s="4" t="s">
        <v>825</v>
      </c>
      <c r="M477" s="8">
        <f t="shared" si="7"/>
        <v>1.7613297800000001</v>
      </c>
      <c r="N477" t="str" cm="1">
        <f t="array" ref="N477">INDEX(Wastewater!$C$4:$C$62,MATCH(C477,Wastewater!$A$4:$A$62,0),)</f>
        <v>N/A</v>
      </c>
    </row>
    <row r="478" spans="1:14">
      <c r="A478" t="s">
        <v>272</v>
      </c>
      <c r="B478" t="s">
        <v>1339</v>
      </c>
      <c r="C478" t="s">
        <v>1224</v>
      </c>
      <c r="D478" t="s">
        <v>300</v>
      </c>
      <c r="E478" t="s">
        <v>933</v>
      </c>
      <c r="F478" s="4">
        <v>0</v>
      </c>
      <c r="G478" s="4">
        <v>0</v>
      </c>
      <c r="H478" s="4" t="s">
        <v>825</v>
      </c>
      <c r="I478" s="4" t="s">
        <v>825</v>
      </c>
      <c r="J478" s="4" t="s">
        <v>825</v>
      </c>
      <c r="K478" s="4" t="s">
        <v>825</v>
      </c>
      <c r="L478" s="4" t="s">
        <v>825</v>
      </c>
      <c r="M478" s="8">
        <f t="shared" si="7"/>
        <v>0</v>
      </c>
      <c r="N478" t="str" cm="1">
        <f t="array" ref="N478">INDEX(Wastewater!$C$4:$C$62,MATCH(C478,Wastewater!$A$4:$A$62,0),)</f>
        <v>N/A</v>
      </c>
    </row>
    <row r="479" spans="1:14">
      <c r="A479" t="s">
        <v>272</v>
      </c>
      <c r="B479" t="s">
        <v>1340</v>
      </c>
      <c r="C479" t="s">
        <v>1226</v>
      </c>
      <c r="D479" t="s">
        <v>300</v>
      </c>
      <c r="E479" t="s">
        <v>933</v>
      </c>
      <c r="F479" s="4">
        <v>0</v>
      </c>
      <c r="G479" s="4">
        <v>0</v>
      </c>
      <c r="H479" s="4" t="s">
        <v>825</v>
      </c>
      <c r="I479" s="4" t="s">
        <v>825</v>
      </c>
      <c r="J479" s="4" t="s">
        <v>825</v>
      </c>
      <c r="K479" s="4" t="s">
        <v>825</v>
      </c>
      <c r="L479" s="4" t="s">
        <v>825</v>
      </c>
      <c r="M479" s="8">
        <f t="shared" si="7"/>
        <v>0</v>
      </c>
      <c r="N479" t="str" cm="1">
        <f t="array" ref="N479">INDEX(Wastewater!$C$4:$C$62,MATCH(C479,Wastewater!$A$4:$A$62,0),)</f>
        <v>Conservation drivers (wastewater)</v>
      </c>
    </row>
    <row r="480" spans="1:14">
      <c r="A480" t="s">
        <v>272</v>
      </c>
      <c r="B480" t="s">
        <v>1341</v>
      </c>
      <c r="C480" t="s">
        <v>1228</v>
      </c>
      <c r="D480" t="s">
        <v>300</v>
      </c>
      <c r="E480" t="s">
        <v>933</v>
      </c>
      <c r="F480" s="4">
        <v>0</v>
      </c>
      <c r="G480" s="4">
        <v>0</v>
      </c>
      <c r="H480" s="4" t="s">
        <v>825</v>
      </c>
      <c r="I480" s="4" t="s">
        <v>825</v>
      </c>
      <c r="J480" s="4" t="s">
        <v>825</v>
      </c>
      <c r="K480" s="4" t="s">
        <v>825</v>
      </c>
      <c r="L480" s="4" t="s">
        <v>825</v>
      </c>
      <c r="M480" s="8">
        <f t="shared" si="7"/>
        <v>0</v>
      </c>
      <c r="N480" t="str" cm="1">
        <f t="array" ref="N480">INDEX(Wastewater!$C$4:$C$62,MATCH(C480,Wastewater!$A$4:$A$62,0),)</f>
        <v>Ignore as captured under 'Investigations total'</v>
      </c>
    </row>
    <row r="481" spans="1:14">
      <c r="A481" t="s">
        <v>272</v>
      </c>
      <c r="B481" t="s">
        <v>1342</v>
      </c>
      <c r="C481" t="s">
        <v>1230</v>
      </c>
      <c r="D481" t="s">
        <v>300</v>
      </c>
      <c r="E481" t="s">
        <v>933</v>
      </c>
      <c r="F481" s="4">
        <v>0</v>
      </c>
      <c r="G481" s="4">
        <v>0</v>
      </c>
      <c r="H481" s="4" t="s">
        <v>825</v>
      </c>
      <c r="I481" s="4" t="s">
        <v>825</v>
      </c>
      <c r="J481" s="4" t="s">
        <v>825</v>
      </c>
      <c r="K481" s="4" t="s">
        <v>825</v>
      </c>
      <c r="L481" s="4" t="s">
        <v>825</v>
      </c>
      <c r="M481" s="8">
        <f t="shared" si="7"/>
        <v>0</v>
      </c>
      <c r="N481" t="str" cm="1">
        <f t="array" ref="N481">INDEX(Wastewater!$C$4:$C$62,MATCH(C481,Wastewater!$A$4:$A$62,0),)</f>
        <v>Ignore as captured under 'Investigations total'</v>
      </c>
    </row>
    <row r="482" spans="1:14">
      <c r="A482" t="s">
        <v>272</v>
      </c>
      <c r="B482" t="s">
        <v>1343</v>
      </c>
      <c r="C482" t="s">
        <v>1232</v>
      </c>
      <c r="D482" t="s">
        <v>300</v>
      </c>
      <c r="E482" t="s">
        <v>933</v>
      </c>
      <c r="F482" s="4">
        <v>1.238</v>
      </c>
      <c r="G482" s="4">
        <v>4.18</v>
      </c>
      <c r="H482" s="4" t="s">
        <v>825</v>
      </c>
      <c r="I482" s="4" t="s">
        <v>825</v>
      </c>
      <c r="J482" s="4" t="s">
        <v>825</v>
      </c>
      <c r="K482" s="4" t="s">
        <v>825</v>
      </c>
      <c r="L482" s="4" t="s">
        <v>825</v>
      </c>
      <c r="M482" s="8">
        <f t="shared" si="7"/>
        <v>4.18</v>
      </c>
      <c r="N482" t="str" cm="1">
        <f t="array" ref="N482">INDEX(Wastewater!$C$4:$C$62,MATCH(C482,Wastewater!$A$4:$A$62,0),)</f>
        <v>Ignore as captured under 'Investigations total'</v>
      </c>
    </row>
    <row r="483" spans="1:14">
      <c r="A483" t="s">
        <v>272</v>
      </c>
      <c r="B483" t="s">
        <v>1344</v>
      </c>
      <c r="C483" t="s">
        <v>1234</v>
      </c>
      <c r="D483" t="s">
        <v>300</v>
      </c>
      <c r="E483" t="s">
        <v>933</v>
      </c>
      <c r="F483" s="4">
        <v>1.238</v>
      </c>
      <c r="G483" s="4">
        <v>4.18</v>
      </c>
      <c r="H483" s="4" t="s">
        <v>825</v>
      </c>
      <c r="I483" s="4" t="s">
        <v>825</v>
      </c>
      <c r="J483" s="4" t="s">
        <v>825</v>
      </c>
      <c r="K483" s="4" t="s">
        <v>825</v>
      </c>
      <c r="L483" s="4" t="s">
        <v>825</v>
      </c>
      <c r="M483" s="8">
        <f t="shared" si="7"/>
        <v>4.18</v>
      </c>
      <c r="N483" t="str" cm="1">
        <f t="array" ref="N483">INDEX(Wastewater!$C$4:$C$62,MATCH(C483,Wastewater!$A$4:$A$62,0),)</f>
        <v>Investigations (wastewater)</v>
      </c>
    </row>
    <row r="484" spans="1:14">
      <c r="A484" t="s">
        <v>272</v>
      </c>
      <c r="B484" t="s">
        <v>1345</v>
      </c>
      <c r="C484" t="s">
        <v>1236</v>
      </c>
      <c r="D484" t="s">
        <v>300</v>
      </c>
      <c r="E484" t="s">
        <v>933</v>
      </c>
      <c r="F484" s="4">
        <v>3.5345744680851068E-2</v>
      </c>
      <c r="G484" s="4">
        <v>7.0999999999999994E-2</v>
      </c>
      <c r="H484" s="4" t="s">
        <v>825</v>
      </c>
      <c r="I484" s="4" t="s">
        <v>825</v>
      </c>
      <c r="J484" s="4" t="s">
        <v>825</v>
      </c>
      <c r="K484" s="4" t="s">
        <v>825</v>
      </c>
      <c r="L484" s="4" t="s">
        <v>825</v>
      </c>
      <c r="M484" s="8">
        <f t="shared" si="7"/>
        <v>7.0999999999999994E-2</v>
      </c>
      <c r="N484" cm="1">
        <f t="array" ref="N484">INDEX(Wastewater!$C$4:$C$62,MATCH(C484,Wastewater!$A$4:$A$62,0),)</f>
        <v>0</v>
      </c>
    </row>
    <row r="485" spans="1:14">
      <c r="A485" t="s">
        <v>272</v>
      </c>
      <c r="B485" t="s">
        <v>1346</v>
      </c>
      <c r="C485" t="s">
        <v>1238</v>
      </c>
      <c r="D485" t="s">
        <v>300</v>
      </c>
      <c r="E485" t="s">
        <v>933</v>
      </c>
      <c r="F485" s="4">
        <v>0</v>
      </c>
      <c r="G485" s="4">
        <v>0</v>
      </c>
      <c r="H485" s="4" t="s">
        <v>825</v>
      </c>
      <c r="I485" s="4" t="s">
        <v>825</v>
      </c>
      <c r="J485" s="4" t="s">
        <v>825</v>
      </c>
      <c r="K485" s="4" t="s">
        <v>825</v>
      </c>
      <c r="L485" s="4" t="s">
        <v>825</v>
      </c>
      <c r="M485" s="8">
        <f t="shared" si="7"/>
        <v>0</v>
      </c>
      <c r="N485" t="str" cm="1">
        <f t="array" ref="N485">INDEX(Wastewater!$C$4:$C$62,MATCH(C485,Wastewater!$A$4:$A$62,0),)</f>
        <v>Conservation drivers (wastewater)</v>
      </c>
    </row>
    <row r="486" spans="1:14">
      <c r="A486" t="s">
        <v>272</v>
      </c>
      <c r="B486" t="s">
        <v>1347</v>
      </c>
      <c r="C486" t="s">
        <v>1240</v>
      </c>
      <c r="D486" t="s">
        <v>300</v>
      </c>
      <c r="E486" t="s">
        <v>933</v>
      </c>
      <c r="F486" s="4">
        <v>1.0429999999999999</v>
      </c>
      <c r="G486" s="4">
        <v>2.0859999999999999</v>
      </c>
      <c r="H486" s="4" t="s">
        <v>825</v>
      </c>
      <c r="I486" s="4" t="s">
        <v>825</v>
      </c>
      <c r="J486" s="4" t="s">
        <v>825</v>
      </c>
      <c r="K486" s="4" t="s">
        <v>825</v>
      </c>
      <c r="L486" s="4" t="s">
        <v>825</v>
      </c>
      <c r="M486" s="8">
        <f t="shared" si="7"/>
        <v>2.0859999999999999</v>
      </c>
      <c r="N486" t="str" cm="1">
        <f t="array" ref="N486">INDEX(Wastewater!$C$4:$C$62,MATCH(C486,Wastewater!$A$4:$A$62,0),)</f>
        <v>Conservation drivers (wastewater)</v>
      </c>
    </row>
    <row r="487" spans="1:14">
      <c r="A487" t="s">
        <v>272</v>
      </c>
      <c r="B487" t="s">
        <v>1348</v>
      </c>
      <c r="C487" t="s">
        <v>1242</v>
      </c>
      <c r="D487" t="s">
        <v>300</v>
      </c>
      <c r="E487" t="s">
        <v>933</v>
      </c>
      <c r="F487" s="4">
        <v>0</v>
      </c>
      <c r="G487" s="4">
        <v>0</v>
      </c>
      <c r="H487" s="4" t="s">
        <v>825</v>
      </c>
      <c r="I487" s="4" t="s">
        <v>825</v>
      </c>
      <c r="J487" s="4" t="s">
        <v>825</v>
      </c>
      <c r="K487" s="4" t="s">
        <v>825</v>
      </c>
      <c r="L487" s="4" t="s">
        <v>825</v>
      </c>
      <c r="M487" s="8">
        <f t="shared" si="7"/>
        <v>0</v>
      </c>
      <c r="N487" t="str" cm="1">
        <f t="array" ref="N487">INDEX(Wastewater!$C$4:$C$62,MATCH(C487,Wastewater!$A$4:$A$62,0),)</f>
        <v>Conservation drivers (wastewater)</v>
      </c>
    </row>
    <row r="488" spans="1:14">
      <c r="A488" t="s">
        <v>272</v>
      </c>
      <c r="B488" t="s">
        <v>1349</v>
      </c>
      <c r="C488" t="s">
        <v>1244</v>
      </c>
      <c r="D488" t="s">
        <v>300</v>
      </c>
      <c r="E488" t="s">
        <v>933</v>
      </c>
      <c r="F488" s="4">
        <v>0</v>
      </c>
      <c r="G488" s="4">
        <v>0</v>
      </c>
      <c r="H488" s="4" t="s">
        <v>825</v>
      </c>
      <c r="I488" s="4" t="s">
        <v>825</v>
      </c>
      <c r="J488" s="4" t="s">
        <v>825</v>
      </c>
      <c r="K488" s="4" t="s">
        <v>825</v>
      </c>
      <c r="L488" s="4" t="s">
        <v>825</v>
      </c>
      <c r="M488" s="8">
        <f t="shared" si="7"/>
        <v>0</v>
      </c>
      <c r="N488" t="str" cm="1">
        <f t="array" ref="N488">INDEX(Wastewater!$C$4:$C$62,MATCH(C488,Wastewater!$A$4:$A$62,0),)</f>
        <v>N/A</v>
      </c>
    </row>
    <row r="489" spans="1:14">
      <c r="A489" t="s">
        <v>272</v>
      </c>
      <c r="B489" t="s">
        <v>1350</v>
      </c>
      <c r="C489" t="s">
        <v>1246</v>
      </c>
      <c r="D489" t="s">
        <v>300</v>
      </c>
      <c r="E489" t="s">
        <v>933</v>
      </c>
      <c r="F489" s="4">
        <v>15.74773377136729</v>
      </c>
      <c r="G489" s="4">
        <v>64.632427570000004</v>
      </c>
      <c r="H489" s="4" t="s">
        <v>825</v>
      </c>
      <c r="I489" s="4" t="s">
        <v>825</v>
      </c>
      <c r="J489" s="4" t="s">
        <v>825</v>
      </c>
      <c r="K489" s="4" t="s">
        <v>825</v>
      </c>
      <c r="L489" s="4" t="s">
        <v>825</v>
      </c>
      <c r="M489" s="8">
        <f t="shared" si="7"/>
        <v>64.632427570000004</v>
      </c>
      <c r="N489" t="e" cm="1">
        <f t="array" ref="N489">INDEX(Wastewater!$C$4:$C$62,MATCH(C489,Wastewater!$A$4:$A$62,0),)</f>
        <v>#N/A</v>
      </c>
    </row>
    <row r="490" spans="1:14">
      <c r="A490" t="s">
        <v>272</v>
      </c>
      <c r="B490" t="s">
        <v>1351</v>
      </c>
      <c r="C490" t="s">
        <v>1248</v>
      </c>
      <c r="D490" t="s">
        <v>300</v>
      </c>
      <c r="E490" t="s">
        <v>933</v>
      </c>
      <c r="F490" s="4">
        <v>0</v>
      </c>
      <c r="G490" s="4">
        <v>0</v>
      </c>
      <c r="H490" s="4" t="s">
        <v>825</v>
      </c>
      <c r="I490" s="4" t="s">
        <v>825</v>
      </c>
      <c r="J490" s="4" t="s">
        <v>825</v>
      </c>
      <c r="K490" s="4" t="s">
        <v>825</v>
      </c>
      <c r="L490" s="4" t="s">
        <v>825</v>
      </c>
      <c r="M490" s="8">
        <f t="shared" si="7"/>
        <v>0</v>
      </c>
      <c r="N490" t="str" cm="1">
        <f t="array" ref="N490">INDEX(Wastewater!$C$4:$C$62,MATCH(C490,Wastewater!$A$4:$A$62,0),)</f>
        <v>Sludge enhancement (quality) (wastewater)</v>
      </c>
    </row>
    <row r="491" spans="1:14">
      <c r="A491" t="s">
        <v>272</v>
      </c>
      <c r="B491" t="s">
        <v>1352</v>
      </c>
      <c r="C491" t="s">
        <v>1250</v>
      </c>
      <c r="D491" t="s">
        <v>300</v>
      </c>
      <c r="E491" t="s">
        <v>933</v>
      </c>
      <c r="F491" s="4">
        <v>0</v>
      </c>
      <c r="G491" s="4">
        <v>0</v>
      </c>
      <c r="H491" s="4" t="s">
        <v>825</v>
      </c>
      <c r="I491" s="4" t="s">
        <v>825</v>
      </c>
      <c r="J491" s="4" t="s">
        <v>825</v>
      </c>
      <c r="K491" s="4" t="s">
        <v>825</v>
      </c>
      <c r="L491" s="4" t="s">
        <v>825</v>
      </c>
      <c r="M491" s="8">
        <f t="shared" si="7"/>
        <v>0</v>
      </c>
      <c r="N491" t="str" cm="1">
        <f t="array" ref="N491">INDEX(Wastewater!$C$4:$C$62,MATCH(C491,Wastewater!$A$4:$A$62,0),)</f>
        <v>Sludge enhancement (quality) (wastewater)</v>
      </c>
    </row>
    <row r="492" spans="1:14">
      <c r="A492" t="s">
        <v>272</v>
      </c>
      <c r="B492" t="s">
        <v>1353</v>
      </c>
      <c r="C492" t="s">
        <v>1252</v>
      </c>
      <c r="D492" t="s">
        <v>300</v>
      </c>
      <c r="E492" t="s">
        <v>933</v>
      </c>
      <c r="F492" s="4">
        <v>0</v>
      </c>
      <c r="G492" s="4">
        <v>0</v>
      </c>
      <c r="H492" s="4" t="s">
        <v>825</v>
      </c>
      <c r="I492" s="4" t="s">
        <v>825</v>
      </c>
      <c r="J492" s="4" t="s">
        <v>825</v>
      </c>
      <c r="K492" s="4" t="s">
        <v>825</v>
      </c>
      <c r="L492" s="4" t="s">
        <v>825</v>
      </c>
      <c r="M492" s="8">
        <f t="shared" si="7"/>
        <v>0</v>
      </c>
      <c r="N492" t="str" cm="1">
        <f t="array" ref="N492">INDEX(Wastewater!$C$4:$C$62,MATCH(C492,Wastewater!$A$4:$A$62,0),)</f>
        <v>Sludge enhancement (quality) (wastewater)</v>
      </c>
    </row>
    <row r="493" spans="1:14">
      <c r="A493" t="s">
        <v>272</v>
      </c>
      <c r="B493" t="s">
        <v>1354</v>
      </c>
      <c r="C493" t="s">
        <v>1254</v>
      </c>
      <c r="D493" t="s">
        <v>300</v>
      </c>
      <c r="E493" t="s">
        <v>933</v>
      </c>
      <c r="F493" s="4">
        <v>0</v>
      </c>
      <c r="G493" s="4">
        <v>0</v>
      </c>
      <c r="H493" s="4" t="s">
        <v>825</v>
      </c>
      <c r="I493" s="4" t="s">
        <v>825</v>
      </c>
      <c r="J493" s="4" t="s">
        <v>825</v>
      </c>
      <c r="K493" s="4" t="s">
        <v>825</v>
      </c>
      <c r="L493" s="4" t="s">
        <v>825</v>
      </c>
      <c r="M493" s="8">
        <f t="shared" si="7"/>
        <v>0</v>
      </c>
      <c r="N493" t="str" cm="1">
        <f t="array" ref="N493">INDEX(Wastewater!$C$4:$C$62,MATCH(C493,Wastewater!$A$4:$A$62,0),)</f>
        <v>Sludge enhancement (quality) (wastewater)</v>
      </c>
    </row>
    <row r="494" spans="1:14">
      <c r="A494" t="s">
        <v>272</v>
      </c>
      <c r="B494" t="s">
        <v>1355</v>
      </c>
      <c r="C494" t="s">
        <v>1256</v>
      </c>
      <c r="D494" t="s">
        <v>300</v>
      </c>
      <c r="E494" t="s">
        <v>933</v>
      </c>
      <c r="F494" s="4">
        <v>0</v>
      </c>
      <c r="G494" s="4">
        <v>0</v>
      </c>
      <c r="H494" s="4" t="s">
        <v>825</v>
      </c>
      <c r="I494" s="4" t="s">
        <v>825</v>
      </c>
      <c r="J494" s="4" t="s">
        <v>825</v>
      </c>
      <c r="K494" s="4" t="s">
        <v>825</v>
      </c>
      <c r="L494" s="4" t="s">
        <v>825</v>
      </c>
      <c r="M494" s="8">
        <f t="shared" si="7"/>
        <v>0</v>
      </c>
      <c r="N494" t="str" cm="1">
        <f t="array" ref="N494">INDEX(Wastewater!$C$4:$C$62,MATCH(C494,Wastewater!$A$4:$A$62,0),)</f>
        <v>Sludge enhancement (quality) (wastewater)</v>
      </c>
    </row>
    <row r="495" spans="1:14">
      <c r="A495" t="s">
        <v>272</v>
      </c>
      <c r="B495" t="s">
        <v>1356</v>
      </c>
      <c r="C495" t="s">
        <v>1258</v>
      </c>
      <c r="D495" t="s">
        <v>300</v>
      </c>
      <c r="E495" t="s">
        <v>933</v>
      </c>
      <c r="F495" s="4">
        <v>0</v>
      </c>
      <c r="G495" s="4">
        <v>0</v>
      </c>
      <c r="H495" s="4" t="s">
        <v>825</v>
      </c>
      <c r="I495" s="4" t="s">
        <v>825</v>
      </c>
      <c r="J495" s="4" t="s">
        <v>825</v>
      </c>
      <c r="K495" s="4" t="s">
        <v>825</v>
      </c>
      <c r="L495" s="4" t="s">
        <v>825</v>
      </c>
      <c r="M495" s="8">
        <f t="shared" si="7"/>
        <v>0</v>
      </c>
      <c r="N495" t="str" cm="1">
        <f t="array" ref="N495">INDEX(Wastewater!$C$4:$C$62,MATCH(C495,Wastewater!$A$4:$A$62,0),)</f>
        <v>Sludge enhancement (quality) (wastewater)</v>
      </c>
    </row>
    <row r="496" spans="1:14">
      <c r="A496" t="s">
        <v>272</v>
      </c>
      <c r="B496" t="s">
        <v>1357</v>
      </c>
      <c r="C496" t="s">
        <v>1260</v>
      </c>
      <c r="D496" t="s">
        <v>300</v>
      </c>
      <c r="E496" t="s">
        <v>933</v>
      </c>
      <c r="F496" s="4">
        <v>0</v>
      </c>
      <c r="G496" s="4">
        <v>0</v>
      </c>
      <c r="H496" s="4" t="s">
        <v>825</v>
      </c>
      <c r="I496" s="4" t="s">
        <v>825</v>
      </c>
      <c r="J496" s="4" t="s">
        <v>825</v>
      </c>
      <c r="K496" s="4" t="s">
        <v>825</v>
      </c>
      <c r="L496" s="4" t="s">
        <v>825</v>
      </c>
      <c r="M496" s="8">
        <f t="shared" si="7"/>
        <v>0</v>
      </c>
      <c r="N496" t="str" cm="1">
        <f t="array" ref="N496">INDEX(Wastewater!$C$4:$C$62,MATCH(C496,Wastewater!$A$4:$A$62,0),)</f>
        <v>Sludge enhancement (quality) (wastewater)</v>
      </c>
    </row>
    <row r="497" spans="1:14">
      <c r="A497" t="s">
        <v>272</v>
      </c>
      <c r="B497" t="s">
        <v>1358</v>
      </c>
      <c r="C497" t="s">
        <v>1262</v>
      </c>
      <c r="D497" t="s">
        <v>300</v>
      </c>
      <c r="E497" t="s">
        <v>933</v>
      </c>
      <c r="F497" s="4">
        <v>0</v>
      </c>
      <c r="G497" s="4">
        <v>0</v>
      </c>
      <c r="H497" s="4" t="s">
        <v>825</v>
      </c>
      <c r="I497" s="4" t="s">
        <v>825</v>
      </c>
      <c r="J497" s="4" t="s">
        <v>825</v>
      </c>
      <c r="K497" s="4" t="s">
        <v>825</v>
      </c>
      <c r="L497" s="4" t="s">
        <v>825</v>
      </c>
      <c r="M497" s="8">
        <f t="shared" si="7"/>
        <v>0</v>
      </c>
      <c r="N497" t="e" cm="1">
        <f t="array" ref="N497">INDEX(Wastewater!$C$4:$C$62,MATCH(C497,Wastewater!$A$4:$A$62,0),)</f>
        <v>#N/A</v>
      </c>
    </row>
    <row r="498" spans="1:14">
      <c r="A498" t="s">
        <v>272</v>
      </c>
      <c r="B498" t="s">
        <v>1359</v>
      </c>
      <c r="C498" t="s">
        <v>1264</v>
      </c>
      <c r="D498" t="s">
        <v>300</v>
      </c>
      <c r="E498" t="s">
        <v>933</v>
      </c>
      <c r="F498" s="4">
        <v>0.3</v>
      </c>
      <c r="G498" s="4">
        <v>8.6359999999999992</v>
      </c>
      <c r="H498" s="4" t="s">
        <v>825</v>
      </c>
      <c r="I498" s="4" t="s">
        <v>825</v>
      </c>
      <c r="J498" s="4" t="s">
        <v>825</v>
      </c>
      <c r="K498" s="4" t="s">
        <v>825</v>
      </c>
      <c r="L498" s="4" t="s">
        <v>825</v>
      </c>
      <c r="M498" s="8">
        <f t="shared" si="7"/>
        <v>8.6359999999999992</v>
      </c>
      <c r="N498" t="str" cm="1">
        <f t="array" ref="N498">INDEX(Wastewater!$C$4:$C$62,MATCH(C498,Wastewater!$A$4:$A$62,0),)</f>
        <v>Growth at sewage treatment works (excluding sludge treatment) (wastewater)</v>
      </c>
    </row>
    <row r="499" spans="1:14">
      <c r="A499" t="s">
        <v>272</v>
      </c>
      <c r="B499" t="s">
        <v>1360</v>
      </c>
      <c r="C499" t="s">
        <v>1266</v>
      </c>
      <c r="D499" t="s">
        <v>300</v>
      </c>
      <c r="E499" t="s">
        <v>933</v>
      </c>
      <c r="F499" s="4">
        <v>0</v>
      </c>
      <c r="G499" s="4">
        <v>0</v>
      </c>
      <c r="H499" s="4" t="s">
        <v>825</v>
      </c>
      <c r="I499" s="4" t="s">
        <v>825</v>
      </c>
      <c r="J499" s="4" t="s">
        <v>825</v>
      </c>
      <c r="K499" s="4" t="s">
        <v>825</v>
      </c>
      <c r="L499" s="4" t="s">
        <v>825</v>
      </c>
      <c r="M499" s="8">
        <f t="shared" si="7"/>
        <v>0</v>
      </c>
      <c r="N499" t="str" cm="1">
        <f t="array" ref="N499">INDEX(Wastewater!$C$4:$C$62,MATCH(C499,Wastewater!$A$4:$A$62,0),)</f>
        <v>Reduce flooding risk for properties (wastewater)</v>
      </c>
    </row>
    <row r="500" spans="1:14">
      <c r="A500" t="s">
        <v>272</v>
      </c>
      <c r="B500" t="s">
        <v>1361</v>
      </c>
      <c r="C500" t="s">
        <v>1268</v>
      </c>
      <c r="D500" t="s">
        <v>300</v>
      </c>
      <c r="E500" t="s">
        <v>933</v>
      </c>
      <c r="F500" s="4">
        <v>0</v>
      </c>
      <c r="G500" s="4">
        <v>0</v>
      </c>
      <c r="H500" s="4" t="s">
        <v>825</v>
      </c>
      <c r="I500" s="4" t="s">
        <v>825</v>
      </c>
      <c r="J500" s="4" t="s">
        <v>825</v>
      </c>
      <c r="K500" s="4" t="s">
        <v>825</v>
      </c>
      <c r="L500" s="4" t="s">
        <v>825</v>
      </c>
      <c r="M500" s="8">
        <f t="shared" si="7"/>
        <v>0</v>
      </c>
      <c r="N500" t="str" cm="1">
        <f t="array" ref="N500">INDEX(Wastewater!$C$4:$C$62,MATCH(C500,Wastewater!$A$4:$A$62,0),)</f>
        <v>First time sewerage (wastewater)</v>
      </c>
    </row>
    <row r="501" spans="1:14">
      <c r="A501" t="s">
        <v>272</v>
      </c>
      <c r="B501" t="s">
        <v>1362</v>
      </c>
      <c r="C501" t="s">
        <v>1270</v>
      </c>
      <c r="D501" t="s">
        <v>300</v>
      </c>
      <c r="E501" t="s">
        <v>933</v>
      </c>
      <c r="F501" s="4">
        <v>0</v>
      </c>
      <c r="G501" s="4">
        <v>0</v>
      </c>
      <c r="H501" s="4" t="s">
        <v>825</v>
      </c>
      <c r="I501" s="4" t="s">
        <v>825</v>
      </c>
      <c r="J501" s="4" t="s">
        <v>825</v>
      </c>
      <c r="K501" s="4" t="s">
        <v>825</v>
      </c>
      <c r="L501" s="4" t="s">
        <v>825</v>
      </c>
      <c r="M501" s="8">
        <f t="shared" si="7"/>
        <v>0</v>
      </c>
      <c r="N501" t="str" cm="1">
        <f t="array" ref="N501">INDEX(Wastewater!$C$4:$C$62,MATCH(C501,Wastewater!$A$4:$A$62,0),)</f>
        <v>Sludge enhancement (growth) (wastewater)</v>
      </c>
    </row>
    <row r="502" spans="1:14">
      <c r="A502" t="s">
        <v>272</v>
      </c>
      <c r="B502" t="s">
        <v>1363</v>
      </c>
      <c r="C502" t="s">
        <v>1272</v>
      </c>
      <c r="D502" t="s">
        <v>300</v>
      </c>
      <c r="E502" t="s">
        <v>933</v>
      </c>
      <c r="F502" s="4">
        <v>0</v>
      </c>
      <c r="G502" s="4">
        <v>0</v>
      </c>
      <c r="H502" s="4" t="s">
        <v>825</v>
      </c>
      <c r="I502" s="4" t="s">
        <v>825</v>
      </c>
      <c r="J502" s="4" t="s">
        <v>825</v>
      </c>
      <c r="K502" s="4" t="s">
        <v>825</v>
      </c>
      <c r="L502" s="4" t="s">
        <v>825</v>
      </c>
      <c r="M502" s="8">
        <f t="shared" si="7"/>
        <v>0</v>
      </c>
      <c r="N502" t="str" cm="1">
        <f t="array" ref="N502">INDEX(Wastewater!$C$4:$C$62,MATCH(C502,Wastewater!$A$4:$A$62,0),)</f>
        <v>Odour (wastewater)</v>
      </c>
    </row>
    <row r="503" spans="1:14">
      <c r="A503" t="s">
        <v>272</v>
      </c>
      <c r="B503" t="s">
        <v>1364</v>
      </c>
      <c r="C503" t="s">
        <v>1274</v>
      </c>
      <c r="D503" t="s">
        <v>300</v>
      </c>
      <c r="E503" t="s">
        <v>933</v>
      </c>
      <c r="F503" s="4">
        <v>0</v>
      </c>
      <c r="G503" s="4">
        <v>0</v>
      </c>
      <c r="H503" s="4" t="s">
        <v>825</v>
      </c>
      <c r="I503" s="4" t="s">
        <v>825</v>
      </c>
      <c r="J503" s="4" t="s">
        <v>825</v>
      </c>
      <c r="K503" s="4" t="s">
        <v>825</v>
      </c>
      <c r="L503" s="4" t="s">
        <v>825</v>
      </c>
      <c r="M503" s="8">
        <f t="shared" si="7"/>
        <v>0</v>
      </c>
      <c r="N503" t="str" cm="1">
        <f t="array" ref="N503">INDEX(Wastewater!$C$4:$C$62,MATCH(C503,Wastewater!$A$4:$A$62,0),)</f>
        <v>Enhancing resilience to low probability high consequence events (wastewater)</v>
      </c>
    </row>
    <row r="504" spans="1:14">
      <c r="A504" t="s">
        <v>272</v>
      </c>
      <c r="B504" t="s">
        <v>1365</v>
      </c>
      <c r="C504" t="s">
        <v>1276</v>
      </c>
      <c r="D504" t="s">
        <v>300</v>
      </c>
      <c r="E504" t="s">
        <v>933</v>
      </c>
      <c r="F504" s="4">
        <v>0</v>
      </c>
      <c r="G504" s="4">
        <v>0</v>
      </c>
      <c r="H504" s="4" t="s">
        <v>825</v>
      </c>
      <c r="I504" s="4" t="s">
        <v>825</v>
      </c>
      <c r="J504" s="4" t="s">
        <v>825</v>
      </c>
      <c r="K504" s="4" t="s">
        <v>825</v>
      </c>
      <c r="L504" s="4" t="s">
        <v>825</v>
      </c>
      <c r="M504" s="8">
        <f t="shared" si="7"/>
        <v>0</v>
      </c>
      <c r="N504" t="str" cm="1">
        <f t="array" ref="N504">INDEX(Wastewater!$C$4:$C$62,MATCH(C504,Wastewater!$A$4:$A$62,0),)</f>
        <v>Security - SEMD (wastewater)</v>
      </c>
    </row>
    <row r="505" spans="1:14">
      <c r="A505" t="s">
        <v>272</v>
      </c>
      <c r="B505" t="s">
        <v>1366</v>
      </c>
      <c r="C505" t="s">
        <v>1278</v>
      </c>
      <c r="D505" t="s">
        <v>300</v>
      </c>
      <c r="E505" t="s">
        <v>933</v>
      </c>
      <c r="F505" s="4">
        <v>0</v>
      </c>
      <c r="G505" s="4">
        <v>0</v>
      </c>
      <c r="H505" s="15" t="s">
        <v>825</v>
      </c>
      <c r="I505" s="15" t="s">
        <v>825</v>
      </c>
      <c r="J505" s="15" t="s">
        <v>825</v>
      </c>
      <c r="K505" s="15" t="s">
        <v>825</v>
      </c>
      <c r="L505" s="15" t="s">
        <v>825</v>
      </c>
      <c r="M505" s="8">
        <f t="shared" si="7"/>
        <v>0</v>
      </c>
      <c r="N505" t="str" cm="1">
        <f t="array" ref="N505">INDEX(Wastewater!$C$4:$C$62,MATCH(C505,Wastewater!$A$4:$A$62,0),)</f>
        <v>Security - Non-SEMD (wastewater)</v>
      </c>
    </row>
    <row r="506" spans="1:14">
      <c r="A506" t="s">
        <v>272</v>
      </c>
      <c r="B506" t="s">
        <v>1367</v>
      </c>
      <c r="C506" t="s">
        <v>1280</v>
      </c>
      <c r="D506" t="s">
        <v>300</v>
      </c>
      <c r="E506" t="s">
        <v>933</v>
      </c>
      <c r="F506" s="4">
        <v>0</v>
      </c>
      <c r="G506" s="4">
        <v>0</v>
      </c>
      <c r="H506" s="15" t="s">
        <v>825</v>
      </c>
      <c r="I506" s="15" t="s">
        <v>825</v>
      </c>
      <c r="J506" s="15" t="s">
        <v>825</v>
      </c>
      <c r="K506" s="15" t="s">
        <v>825</v>
      </c>
      <c r="L506" s="15" t="s">
        <v>825</v>
      </c>
      <c r="M506" s="8">
        <f t="shared" si="7"/>
        <v>0</v>
      </c>
      <c r="N506" t="str" cm="1">
        <f t="array" ref="N506">INDEX(Wastewater!$C$4:$C$62,MATCH(C506,Wastewater!$A$4:$A$62,0),)</f>
        <v>N/A</v>
      </c>
    </row>
    <row r="507" spans="1:14">
      <c r="A507" t="s">
        <v>272</v>
      </c>
      <c r="B507" t="s">
        <v>1368</v>
      </c>
      <c r="C507" t="s">
        <v>1282</v>
      </c>
      <c r="D507" t="s">
        <v>300</v>
      </c>
      <c r="E507" t="s">
        <v>933</v>
      </c>
      <c r="F507" s="4">
        <v>0.3</v>
      </c>
      <c r="G507" s="4">
        <v>8.6359999999999992</v>
      </c>
      <c r="H507" s="15" t="s">
        <v>825</v>
      </c>
      <c r="I507" s="15" t="s">
        <v>825</v>
      </c>
      <c r="J507" s="15" t="s">
        <v>825</v>
      </c>
      <c r="K507" s="15" t="s">
        <v>825</v>
      </c>
      <c r="L507" s="15" t="s">
        <v>825</v>
      </c>
      <c r="M507" s="8">
        <f t="shared" si="7"/>
        <v>8.6359999999999992</v>
      </c>
      <c r="N507" t="e" cm="1">
        <f t="array" ref="N507">INDEX(Wastewater!$C$4:$C$62,MATCH(C507,Wastewater!$A$4:$A$62,0),)</f>
        <v>#N/A</v>
      </c>
    </row>
    <row r="508" spans="1:14">
      <c r="A508" t="s">
        <v>272</v>
      </c>
      <c r="B508" t="s">
        <v>1369</v>
      </c>
      <c r="C508" t="s">
        <v>1284</v>
      </c>
      <c r="D508" t="s">
        <v>300</v>
      </c>
      <c r="E508" t="s">
        <v>933</v>
      </c>
      <c r="F508" s="4">
        <v>0</v>
      </c>
      <c r="G508" s="4">
        <v>0</v>
      </c>
      <c r="H508" s="15" t="s">
        <v>825</v>
      </c>
      <c r="I508" s="15" t="s">
        <v>825</v>
      </c>
      <c r="J508" s="15" t="s">
        <v>825</v>
      </c>
      <c r="K508" s="15" t="s">
        <v>825</v>
      </c>
      <c r="L508" s="15" t="s">
        <v>825</v>
      </c>
      <c r="M508" s="8">
        <f t="shared" si="7"/>
        <v>0</v>
      </c>
      <c r="N508" t="e" cm="1">
        <f t="array" ref="N508">INDEX(Wastewater!$C$4:$C$62,MATCH(C508,Wastewater!$A$4:$A$62,0),)</f>
        <v>#N/A</v>
      </c>
    </row>
    <row r="509" spans="1:14">
      <c r="A509" t="s">
        <v>272</v>
      </c>
      <c r="B509" t="s">
        <v>1370</v>
      </c>
      <c r="C509" t="s">
        <v>1286</v>
      </c>
      <c r="D509" t="s">
        <v>300</v>
      </c>
      <c r="E509" t="s">
        <v>933</v>
      </c>
      <c r="F509" s="4">
        <v>0</v>
      </c>
      <c r="G509" s="4">
        <v>0</v>
      </c>
      <c r="H509" s="15" t="s">
        <v>825</v>
      </c>
      <c r="I509" s="15" t="s">
        <v>825</v>
      </c>
      <c r="J509" s="15" t="s">
        <v>825</v>
      </c>
      <c r="K509" s="15" t="s">
        <v>825</v>
      </c>
      <c r="L509" s="15" t="s">
        <v>825</v>
      </c>
      <c r="M509" s="8">
        <f t="shared" si="7"/>
        <v>0</v>
      </c>
      <c r="N509" t="e" cm="1">
        <f t="array" ref="N509">INDEX(Wastewater!$C$4:$C$62,MATCH(C509,Wastewater!$A$4:$A$62,0),)</f>
        <v>#N/A</v>
      </c>
    </row>
    <row r="510" spans="1:14">
      <c r="A510" t="s">
        <v>272</v>
      </c>
      <c r="B510" t="s">
        <v>1371</v>
      </c>
      <c r="C510" t="s">
        <v>1288</v>
      </c>
      <c r="D510" t="s">
        <v>300</v>
      </c>
      <c r="E510" t="s">
        <v>933</v>
      </c>
      <c r="F510" s="4">
        <v>0</v>
      </c>
      <c r="G510" s="4">
        <v>0</v>
      </c>
      <c r="H510" s="15" t="s">
        <v>825</v>
      </c>
      <c r="I510" s="15" t="s">
        <v>825</v>
      </c>
      <c r="J510" s="15" t="s">
        <v>825</v>
      </c>
      <c r="K510" s="15" t="s">
        <v>825</v>
      </c>
      <c r="L510" s="15" t="s">
        <v>825</v>
      </c>
      <c r="M510" s="8">
        <f t="shared" si="7"/>
        <v>0</v>
      </c>
      <c r="N510" t="e" cm="1">
        <f t="array" ref="N510">INDEX(Wastewater!$C$4:$C$62,MATCH(C510,Wastewater!$A$4:$A$62,0),)</f>
        <v>#N/A</v>
      </c>
    </row>
    <row r="511" spans="1:14">
      <c r="A511" t="s">
        <v>272</v>
      </c>
      <c r="B511" t="s">
        <v>1372</v>
      </c>
      <c r="C511" t="s">
        <v>1290</v>
      </c>
      <c r="D511" t="s">
        <v>300</v>
      </c>
      <c r="E511" t="s">
        <v>933</v>
      </c>
      <c r="F511" s="4">
        <v>0</v>
      </c>
      <c r="G511" s="4">
        <v>0</v>
      </c>
      <c r="H511" s="15" t="s">
        <v>825</v>
      </c>
      <c r="I511" s="15" t="s">
        <v>825</v>
      </c>
      <c r="J511" s="15" t="s">
        <v>825</v>
      </c>
      <c r="K511" s="15" t="s">
        <v>825</v>
      </c>
      <c r="L511" s="15" t="s">
        <v>825</v>
      </c>
      <c r="M511" s="8">
        <f t="shared" si="7"/>
        <v>0</v>
      </c>
      <c r="N511" t="e" cm="1">
        <f t="array" ref="N511">INDEX(Wastewater!$C$4:$C$62,MATCH(C511,Wastewater!$A$4:$A$62,0),)</f>
        <v>#N/A</v>
      </c>
    </row>
    <row r="512" spans="1:14">
      <c r="A512" t="s">
        <v>272</v>
      </c>
      <c r="B512" t="s">
        <v>1373</v>
      </c>
      <c r="C512" t="s">
        <v>1292</v>
      </c>
      <c r="D512" t="s">
        <v>300</v>
      </c>
      <c r="E512" t="s">
        <v>933</v>
      </c>
      <c r="F512" s="4">
        <v>0</v>
      </c>
      <c r="G512" s="4">
        <v>0</v>
      </c>
      <c r="H512" s="15" t="s">
        <v>825</v>
      </c>
      <c r="I512" s="15" t="s">
        <v>825</v>
      </c>
      <c r="J512" s="15" t="s">
        <v>825</v>
      </c>
      <c r="K512" s="15" t="s">
        <v>825</v>
      </c>
      <c r="L512" s="15" t="s">
        <v>825</v>
      </c>
      <c r="M512" s="8">
        <f t="shared" si="7"/>
        <v>0</v>
      </c>
      <c r="N512" t="e" cm="1">
        <f t="array" ref="N512">INDEX(Wastewater!$C$4:$C$62,MATCH(C512,Wastewater!$A$4:$A$62,0),)</f>
        <v>#N/A</v>
      </c>
    </row>
    <row r="513" spans="1:14">
      <c r="A513" t="s">
        <v>272</v>
      </c>
      <c r="B513" t="s">
        <v>1374</v>
      </c>
      <c r="C513" t="s">
        <v>1294</v>
      </c>
      <c r="D513" t="s">
        <v>300</v>
      </c>
      <c r="E513" t="s">
        <v>933</v>
      </c>
      <c r="F513" s="4">
        <v>0</v>
      </c>
      <c r="G513" s="4">
        <v>0</v>
      </c>
      <c r="H513" s="15" t="s">
        <v>825</v>
      </c>
      <c r="I513" s="15" t="s">
        <v>825</v>
      </c>
      <c r="J513" s="15" t="s">
        <v>825</v>
      </c>
      <c r="K513" s="15" t="s">
        <v>825</v>
      </c>
      <c r="L513" s="15" t="s">
        <v>825</v>
      </c>
      <c r="M513" s="8">
        <f t="shared" si="7"/>
        <v>0</v>
      </c>
      <c r="N513" t="e" cm="1">
        <f t="array" ref="N513">INDEX(Wastewater!$C$4:$C$62,MATCH(C513,Wastewater!$A$4:$A$62,0),)</f>
        <v>#N/A</v>
      </c>
    </row>
    <row r="514" spans="1:14">
      <c r="A514" t="s">
        <v>272</v>
      </c>
      <c r="B514" t="s">
        <v>1375</v>
      </c>
      <c r="C514" t="s">
        <v>1296</v>
      </c>
      <c r="D514" t="s">
        <v>300</v>
      </c>
      <c r="E514" t="s">
        <v>933</v>
      </c>
      <c r="F514" s="4">
        <v>0</v>
      </c>
      <c r="G514" s="4">
        <v>0</v>
      </c>
      <c r="H514" s="15" t="s">
        <v>825</v>
      </c>
      <c r="I514" s="15" t="s">
        <v>825</v>
      </c>
      <c r="J514" s="15" t="s">
        <v>825</v>
      </c>
      <c r="K514" s="15" t="s">
        <v>825</v>
      </c>
      <c r="L514" s="15" t="s">
        <v>825</v>
      </c>
      <c r="M514" s="8">
        <f t="shared" si="7"/>
        <v>0</v>
      </c>
      <c r="N514" t="e" cm="1">
        <f t="array" ref="N514">INDEX(Wastewater!$C$4:$C$62,MATCH(C514,Wastewater!$A$4:$A$62,0),)</f>
        <v>#N/A</v>
      </c>
    </row>
    <row r="515" spans="1:14">
      <c r="A515" t="s">
        <v>272</v>
      </c>
      <c r="B515" t="s">
        <v>1376</v>
      </c>
      <c r="C515" t="s">
        <v>1298</v>
      </c>
      <c r="D515" t="s">
        <v>300</v>
      </c>
      <c r="E515" t="s">
        <v>933</v>
      </c>
      <c r="F515" s="4">
        <v>0</v>
      </c>
      <c r="G515" s="4">
        <v>0</v>
      </c>
      <c r="H515" s="15" t="s">
        <v>825</v>
      </c>
      <c r="I515" s="15" t="s">
        <v>825</v>
      </c>
      <c r="J515" s="15" t="s">
        <v>825</v>
      </c>
      <c r="K515" s="15" t="s">
        <v>825</v>
      </c>
      <c r="L515" s="15" t="s">
        <v>825</v>
      </c>
      <c r="M515" s="8">
        <f t="shared" si="7"/>
        <v>0</v>
      </c>
      <c r="N515" t="e" cm="1">
        <f t="array" ref="N515">INDEX(Wastewater!$C$4:$C$62,MATCH(C515,Wastewater!$A$4:$A$62,0),)</f>
        <v>#N/A</v>
      </c>
    </row>
    <row r="516" spans="1:14">
      <c r="A516" t="s">
        <v>272</v>
      </c>
      <c r="B516" t="s">
        <v>1377</v>
      </c>
      <c r="C516" t="s">
        <v>1300</v>
      </c>
      <c r="D516" t="s">
        <v>300</v>
      </c>
      <c r="E516" t="s">
        <v>933</v>
      </c>
      <c r="F516" s="4">
        <v>0</v>
      </c>
      <c r="G516" s="4">
        <v>0</v>
      </c>
      <c r="H516" s="15" t="s">
        <v>825</v>
      </c>
      <c r="I516" s="15" t="s">
        <v>825</v>
      </c>
      <c r="J516" s="15" t="s">
        <v>825</v>
      </c>
      <c r="K516" s="15" t="s">
        <v>825</v>
      </c>
      <c r="L516" s="15" t="s">
        <v>825</v>
      </c>
      <c r="M516" s="8">
        <f t="shared" si="7"/>
        <v>0</v>
      </c>
      <c r="N516" t="e" cm="1">
        <f t="array" ref="N516">INDEX(Wastewater!$C$4:$C$62,MATCH(C516,Wastewater!$A$4:$A$62,0),)</f>
        <v>#N/A</v>
      </c>
    </row>
    <row r="517" spans="1:14">
      <c r="A517" t="s">
        <v>272</v>
      </c>
      <c r="B517" t="s">
        <v>1378</v>
      </c>
      <c r="C517" t="s">
        <v>1302</v>
      </c>
      <c r="D517" t="s">
        <v>300</v>
      </c>
      <c r="E517" t="s">
        <v>933</v>
      </c>
      <c r="F517" s="4">
        <v>0</v>
      </c>
      <c r="G517" s="4">
        <v>0</v>
      </c>
      <c r="H517" s="15" t="s">
        <v>825</v>
      </c>
      <c r="I517" s="15" t="s">
        <v>825</v>
      </c>
      <c r="J517" s="15" t="s">
        <v>825</v>
      </c>
      <c r="K517" s="15" t="s">
        <v>825</v>
      </c>
      <c r="L517" s="15" t="s">
        <v>825</v>
      </c>
      <c r="M517" s="8">
        <f t="shared" si="7"/>
        <v>0</v>
      </c>
      <c r="N517" t="e" cm="1">
        <f t="array" ref="N517">INDEX(Wastewater!$C$4:$C$62,MATCH(C517,Wastewater!$A$4:$A$62,0),)</f>
        <v>#N/A</v>
      </c>
    </row>
    <row r="518" spans="1:14">
      <c r="A518" t="s">
        <v>272</v>
      </c>
      <c r="B518" t="s">
        <v>1379</v>
      </c>
      <c r="C518" t="s">
        <v>1380</v>
      </c>
      <c r="D518" t="s">
        <v>300</v>
      </c>
      <c r="E518" t="s">
        <v>933</v>
      </c>
      <c r="F518" s="4">
        <v>16.047733771367302</v>
      </c>
      <c r="G518" s="4">
        <v>73.26842757</v>
      </c>
      <c r="H518" s="15" t="s">
        <v>825</v>
      </c>
      <c r="I518" s="15" t="s">
        <v>825</v>
      </c>
      <c r="J518" s="15" t="s">
        <v>825</v>
      </c>
      <c r="K518" s="15" t="s">
        <v>825</v>
      </c>
      <c r="L518" s="15" t="s">
        <v>825</v>
      </c>
      <c r="M518" s="8">
        <f t="shared" ref="M518:M581" si="8">SUM(G518)</f>
        <v>73.26842757</v>
      </c>
      <c r="N518" t="e" cm="1">
        <f t="array" ref="N518">INDEX(Wastewater!$C$4:$C$62,MATCH(C518,Wastewater!$A$4:$A$62,0),)</f>
        <v>#N/A</v>
      </c>
    </row>
    <row r="519" spans="1:14">
      <c r="A519" t="s">
        <v>272</v>
      </c>
      <c r="B519" t="s">
        <v>1381</v>
      </c>
      <c r="C519" t="s">
        <v>1160</v>
      </c>
      <c r="D519" t="s">
        <v>300</v>
      </c>
      <c r="E519" t="s">
        <v>933</v>
      </c>
      <c r="F519" s="4">
        <v>0</v>
      </c>
      <c r="G519" s="4">
        <v>0</v>
      </c>
      <c r="H519" s="15">
        <v>0</v>
      </c>
      <c r="I519" s="15">
        <v>0</v>
      </c>
      <c r="J519" s="15">
        <v>0</v>
      </c>
      <c r="K519" s="15">
        <v>0</v>
      </c>
      <c r="L519" s="15">
        <v>0</v>
      </c>
      <c r="M519" s="8">
        <f t="shared" si="8"/>
        <v>0</v>
      </c>
      <c r="N519" t="str" cm="1">
        <f t="array" ref="N519">INDEX(Wastewater!$C$4:$C$62,MATCH(C519,Wastewater!$A$4:$A$62,0),)</f>
        <v>Event Duration Monitoring at intermittent discharges (wastewater)</v>
      </c>
    </row>
    <row r="520" spans="1:14">
      <c r="A520" t="s">
        <v>272</v>
      </c>
      <c r="B520" t="s">
        <v>1382</v>
      </c>
      <c r="C520" t="s">
        <v>1162</v>
      </c>
      <c r="D520" t="s">
        <v>300</v>
      </c>
      <c r="E520" t="s">
        <v>933</v>
      </c>
      <c r="F520" s="4">
        <v>0</v>
      </c>
      <c r="G520" s="4">
        <v>0</v>
      </c>
      <c r="H520" s="15">
        <v>0</v>
      </c>
      <c r="I520" s="15">
        <v>0</v>
      </c>
      <c r="J520" s="15">
        <v>0</v>
      </c>
      <c r="K520" s="15">
        <v>0</v>
      </c>
      <c r="L520" s="15">
        <v>0</v>
      </c>
      <c r="M520" s="8">
        <f t="shared" si="8"/>
        <v>0</v>
      </c>
      <c r="N520" t="str" cm="1">
        <f t="array" ref="N520">INDEX(Wastewater!$C$4:$C$62,MATCH(C520,Wastewater!$A$4:$A$62,0),)</f>
        <v>Flow monitoring at sewage treatment works (wastewater)</v>
      </c>
    </row>
    <row r="521" spans="1:14">
      <c r="A521" t="s">
        <v>272</v>
      </c>
      <c r="B521" t="s">
        <v>1383</v>
      </c>
      <c r="C521" t="s">
        <v>1164</v>
      </c>
      <c r="D521" t="s">
        <v>300</v>
      </c>
      <c r="E521" t="s">
        <v>933</v>
      </c>
      <c r="F521" s="4">
        <v>0</v>
      </c>
      <c r="G521" s="4">
        <v>0</v>
      </c>
      <c r="H521" s="15">
        <v>0</v>
      </c>
      <c r="I521" s="15">
        <v>0</v>
      </c>
      <c r="J521" s="15">
        <v>0</v>
      </c>
      <c r="K521" s="15">
        <v>0</v>
      </c>
      <c r="L521" s="15">
        <v>0</v>
      </c>
      <c r="M521" s="8">
        <f t="shared" si="8"/>
        <v>0</v>
      </c>
      <c r="N521" t="str" cm="1">
        <f t="array" ref="N521">INDEX(Wastewater!$C$4:$C$62,MATCH(C521,Wastewater!$A$4:$A$62,0),)</f>
        <v>N/A</v>
      </c>
    </row>
    <row r="522" spans="1:14">
      <c r="A522" t="s">
        <v>272</v>
      </c>
      <c r="B522" t="s">
        <v>1384</v>
      </c>
      <c r="C522" t="s">
        <v>1166</v>
      </c>
      <c r="D522" t="s">
        <v>300</v>
      </c>
      <c r="E522" t="s">
        <v>933</v>
      </c>
      <c r="F522" s="4">
        <v>0</v>
      </c>
      <c r="G522" s="4">
        <v>0</v>
      </c>
      <c r="H522" s="15">
        <v>0</v>
      </c>
      <c r="I522" s="15">
        <v>0</v>
      </c>
      <c r="J522" s="15">
        <v>0</v>
      </c>
      <c r="K522" s="15">
        <v>0</v>
      </c>
      <c r="L522" s="15">
        <v>0</v>
      </c>
      <c r="M522" s="8">
        <f t="shared" si="8"/>
        <v>0</v>
      </c>
      <c r="N522" t="str" cm="1">
        <f t="array" ref="N522">INDEX(Wastewater!$C$4:$C$62,MATCH(C522,Wastewater!$A$4:$A$62,0),)</f>
        <v>N/A</v>
      </c>
    </row>
    <row r="523" spans="1:14">
      <c r="A523" t="s">
        <v>272</v>
      </c>
      <c r="B523" t="s">
        <v>1385</v>
      </c>
      <c r="C523" t="s">
        <v>1168</v>
      </c>
      <c r="D523" t="s">
        <v>300</v>
      </c>
      <c r="E523" t="s">
        <v>933</v>
      </c>
      <c r="F523" s="4">
        <v>0</v>
      </c>
      <c r="G523" s="4">
        <v>0</v>
      </c>
      <c r="H523" s="15">
        <v>0</v>
      </c>
      <c r="I523" s="15">
        <v>0</v>
      </c>
      <c r="J523" s="15">
        <v>0</v>
      </c>
      <c r="K523" s="15">
        <v>0</v>
      </c>
      <c r="L523" s="15">
        <v>0</v>
      </c>
      <c r="M523" s="8">
        <f t="shared" si="8"/>
        <v>0</v>
      </c>
      <c r="N523" t="str" cm="1">
        <f t="array" ref="N523">INDEX(Wastewater!$C$4:$C$62,MATCH(C523,Wastewater!$A$4:$A$62,0),)</f>
        <v>Schemes to increase flow to full treatment (wastewater)</v>
      </c>
    </row>
    <row r="524" spans="1:14">
      <c r="A524" t="s">
        <v>272</v>
      </c>
      <c r="B524" t="s">
        <v>1386</v>
      </c>
      <c r="C524" t="s">
        <v>1170</v>
      </c>
      <c r="D524" t="s">
        <v>300</v>
      </c>
      <c r="E524" t="s">
        <v>933</v>
      </c>
      <c r="F524" s="4">
        <v>0</v>
      </c>
      <c r="G524" s="4">
        <v>0</v>
      </c>
      <c r="H524" s="15">
        <v>0</v>
      </c>
      <c r="I524" s="15">
        <v>0</v>
      </c>
      <c r="J524" s="15">
        <v>0</v>
      </c>
      <c r="K524" s="15">
        <v>0</v>
      </c>
      <c r="L524" s="15">
        <v>0</v>
      </c>
      <c r="M524" s="8">
        <f t="shared" si="8"/>
        <v>0</v>
      </c>
      <c r="N524" t="str" cm="1">
        <f t="array" ref="N524">INDEX(Wastewater!$C$4:$C$62,MATCH(C524,Wastewater!$A$4:$A$62,0),)</f>
        <v>Schemes to increase storm tank capacity (wastewater)</v>
      </c>
    </row>
    <row r="525" spans="1:14">
      <c r="A525" t="s">
        <v>272</v>
      </c>
      <c r="B525" t="s">
        <v>1387</v>
      </c>
      <c r="C525" t="s">
        <v>1172</v>
      </c>
      <c r="D525" t="s">
        <v>300</v>
      </c>
      <c r="E525" t="s">
        <v>933</v>
      </c>
      <c r="F525" s="4">
        <v>0</v>
      </c>
      <c r="G525" s="4">
        <v>0</v>
      </c>
      <c r="H525" s="15">
        <v>0</v>
      </c>
      <c r="I525" s="15">
        <v>0</v>
      </c>
      <c r="J525" s="15">
        <v>0</v>
      </c>
      <c r="K525" s="15">
        <v>0</v>
      </c>
      <c r="L525" s="15">
        <v>0</v>
      </c>
      <c r="M525" s="8">
        <f t="shared" si="8"/>
        <v>0</v>
      </c>
      <c r="N525" t="str" cm="1">
        <f t="array" ref="N525">INDEX(Wastewater!$C$4:$C$62,MATCH(C525,Wastewater!$A$4:$A$62,0),)</f>
        <v>Schemes to increase storm tank capacity (wastewater)</v>
      </c>
    </row>
    <row r="526" spans="1:14">
      <c r="A526" t="s">
        <v>272</v>
      </c>
      <c r="B526" t="s">
        <v>1388</v>
      </c>
      <c r="C526" t="s">
        <v>1174</v>
      </c>
      <c r="D526" t="s">
        <v>300</v>
      </c>
      <c r="E526" t="s">
        <v>933</v>
      </c>
      <c r="F526" s="4">
        <v>1.1646650763054101E-2</v>
      </c>
      <c r="G526" s="4">
        <v>0</v>
      </c>
      <c r="H526" s="15">
        <v>0.39308871273342882</v>
      </c>
      <c r="I526" s="15">
        <v>0.39308871273342882</v>
      </c>
      <c r="J526" s="15">
        <v>0.39308871273342882</v>
      </c>
      <c r="K526" s="15">
        <v>0.39308871273342882</v>
      </c>
      <c r="L526" s="15">
        <v>0.39726144866342877</v>
      </c>
      <c r="M526" s="8">
        <f t="shared" si="8"/>
        <v>0</v>
      </c>
      <c r="N526" t="str" cm="1">
        <f t="array" ref="N526">INDEX(Wastewater!$C$4:$C$62,MATCH(C526,Wastewater!$A$4:$A$62,0),)</f>
        <v>Storage schemes to reduce spill frequency at CSOs, storm tanks, etc (wastewater)</v>
      </c>
    </row>
    <row r="527" spans="1:14">
      <c r="A527" t="s">
        <v>272</v>
      </c>
      <c r="B527" t="s">
        <v>1389</v>
      </c>
      <c r="C527" t="s">
        <v>1176</v>
      </c>
      <c r="D527" t="s">
        <v>300</v>
      </c>
      <c r="E527" t="s">
        <v>933</v>
      </c>
      <c r="F527" s="4">
        <v>0</v>
      </c>
      <c r="G527" s="4">
        <v>0</v>
      </c>
      <c r="H527" s="15">
        <v>0</v>
      </c>
      <c r="I527" s="15">
        <v>0</v>
      </c>
      <c r="J527" s="15">
        <v>0</v>
      </c>
      <c r="K527" s="15">
        <v>0</v>
      </c>
      <c r="L527" s="15">
        <v>0</v>
      </c>
      <c r="M527" s="8">
        <f t="shared" si="8"/>
        <v>0</v>
      </c>
      <c r="N527" t="str" cm="1">
        <f t="array" ref="N527">INDEX(Wastewater!$C$4:$C$62,MATCH(C527,Wastewater!$A$4:$A$62,0),)</f>
        <v>Storage schemes to reduce spill frequency at CSOs, storm tanks, etc (wastewater)</v>
      </c>
    </row>
    <row r="528" spans="1:14">
      <c r="A528" t="s">
        <v>272</v>
      </c>
      <c r="B528" t="s">
        <v>1390</v>
      </c>
      <c r="C528" t="s">
        <v>1178</v>
      </c>
      <c r="D528" t="s">
        <v>300</v>
      </c>
      <c r="E528" t="s">
        <v>933</v>
      </c>
      <c r="F528" s="4">
        <v>0</v>
      </c>
      <c r="G528" s="4">
        <v>0</v>
      </c>
      <c r="H528" s="15">
        <v>0</v>
      </c>
      <c r="I528" s="15">
        <v>0</v>
      </c>
      <c r="J528" s="15">
        <v>0</v>
      </c>
      <c r="K528" s="15">
        <v>0</v>
      </c>
      <c r="L528" s="15">
        <v>0</v>
      </c>
      <c r="M528" s="8">
        <f t="shared" si="8"/>
        <v>0</v>
      </c>
      <c r="N528" t="str" cm="1">
        <f t="array" ref="N528">INDEX(Wastewater!$C$4:$C$62,MATCH(C528,Wastewater!$A$4:$A$62,0),)</f>
        <v>Storage schemes to reduce spill frequency at CSOs, storm tanks, etc (wastewater)</v>
      </c>
    </row>
    <row r="529" spans="1:14">
      <c r="A529" t="s">
        <v>272</v>
      </c>
      <c r="B529" t="s">
        <v>1391</v>
      </c>
      <c r="C529" t="s">
        <v>1180</v>
      </c>
      <c r="D529" t="s">
        <v>300</v>
      </c>
      <c r="E529" t="s">
        <v>933</v>
      </c>
      <c r="F529" s="4">
        <v>0</v>
      </c>
      <c r="G529" s="4">
        <v>0</v>
      </c>
      <c r="H529" s="15">
        <v>0</v>
      </c>
      <c r="I529" s="15">
        <v>0</v>
      </c>
      <c r="J529" s="15">
        <v>0</v>
      </c>
      <c r="K529" s="15">
        <v>0</v>
      </c>
      <c r="L529" s="15">
        <v>0</v>
      </c>
      <c r="M529" s="8">
        <f t="shared" si="8"/>
        <v>0</v>
      </c>
      <c r="N529" t="str" cm="1">
        <f t="array" ref="N529">INDEX(Wastewater!$C$4:$C$62,MATCH(C529,Wastewater!$A$4:$A$62,0),)</f>
        <v>Storage schemes to reduce spill frequency at CSOs, storm tanks, etc (wastewater)</v>
      </c>
    </row>
    <row r="530" spans="1:14">
      <c r="A530" t="s">
        <v>272</v>
      </c>
      <c r="B530" t="s">
        <v>1392</v>
      </c>
      <c r="C530" t="s">
        <v>1182</v>
      </c>
      <c r="D530" t="s">
        <v>300</v>
      </c>
      <c r="E530" t="s">
        <v>933</v>
      </c>
      <c r="F530" s="4">
        <v>0.28366279101453939</v>
      </c>
      <c r="G530" s="4">
        <v>0</v>
      </c>
      <c r="H530" s="15">
        <v>10.056687240935871</v>
      </c>
      <c r="I530" s="15">
        <v>10.056687240935871</v>
      </c>
      <c r="J530" s="15">
        <v>10.056687240935871</v>
      </c>
      <c r="K530" s="15">
        <v>10.056687240935871</v>
      </c>
      <c r="L530" s="15">
        <v>10.056687240935871</v>
      </c>
      <c r="M530" s="8">
        <f t="shared" si="8"/>
        <v>0</v>
      </c>
      <c r="N530" t="str" cm="1">
        <f t="array" ref="N530">INDEX(Wastewater!$C$4:$C$62,MATCH(C530,Wastewater!$A$4:$A$62,0),)</f>
        <v>Storage schemes to reduce spill frequency at CSOs, storm tanks, etc (wastewater)</v>
      </c>
    </row>
    <row r="531" spans="1:14">
      <c r="A531" t="s">
        <v>272</v>
      </c>
      <c r="B531" t="s">
        <v>1393</v>
      </c>
      <c r="C531" t="s">
        <v>1184</v>
      </c>
      <c r="D531" t="s">
        <v>300</v>
      </c>
      <c r="E531" t="s">
        <v>933</v>
      </c>
      <c r="F531" s="4">
        <v>0.60703803615968943</v>
      </c>
      <c r="G531" s="4">
        <v>1.214</v>
      </c>
      <c r="H531" s="15">
        <v>21.521298761729419</v>
      </c>
      <c r="I531" s="15">
        <v>21.521298761729419</v>
      </c>
      <c r="J531" s="15">
        <v>21.521298761729419</v>
      </c>
      <c r="K531" s="15">
        <v>21.521298761729419</v>
      </c>
      <c r="L531" s="15">
        <v>21.521298761729419</v>
      </c>
      <c r="M531" s="8">
        <f t="shared" si="8"/>
        <v>1.214</v>
      </c>
      <c r="N531" t="str" cm="1">
        <f t="array" ref="N531">INDEX(Wastewater!$C$4:$C$62,MATCH(C531,Wastewater!$A$4:$A$62,0),)</f>
        <v>Storage schemes to reduce spill frequency at CSOs, storm tanks, etc (wastewater)</v>
      </c>
    </row>
    <row r="532" spans="1:14">
      <c r="A532" t="s">
        <v>272</v>
      </c>
      <c r="B532" t="s">
        <v>1394</v>
      </c>
      <c r="C532" t="s">
        <v>1186</v>
      </c>
      <c r="D532" t="s">
        <v>300</v>
      </c>
      <c r="E532" t="s">
        <v>933</v>
      </c>
      <c r="F532" s="4">
        <v>0</v>
      </c>
      <c r="G532" s="4">
        <v>0</v>
      </c>
      <c r="H532" s="15">
        <v>0</v>
      </c>
      <c r="I532" s="15">
        <v>0</v>
      </c>
      <c r="J532" s="15">
        <v>0</v>
      </c>
      <c r="K532" s="15">
        <v>0</v>
      </c>
      <c r="L532" s="15">
        <v>0</v>
      </c>
      <c r="M532" s="8">
        <f t="shared" si="8"/>
        <v>0</v>
      </c>
      <c r="N532" t="str" cm="1">
        <f t="array" ref="N532">INDEX(Wastewater!$C$4:$C$62,MATCH(C532,Wastewater!$A$4:$A$62,0),)</f>
        <v>Storage schemes to reduce spill frequency at CSOs, storm tanks, etc (wastewater)</v>
      </c>
    </row>
    <row r="533" spans="1:14">
      <c r="A533" t="s">
        <v>272</v>
      </c>
      <c r="B533" t="s">
        <v>1395</v>
      </c>
      <c r="C533" t="s">
        <v>1188</v>
      </c>
      <c r="D533" t="s">
        <v>300</v>
      </c>
      <c r="E533" t="s">
        <v>933</v>
      </c>
      <c r="F533" s="4">
        <v>2.2652522062716861E-2</v>
      </c>
      <c r="G533" s="4">
        <v>4.5999999999999999E-2</v>
      </c>
      <c r="H533" s="15">
        <v>0.80309909096066945</v>
      </c>
      <c r="I533" s="15">
        <v>0.80309909096066945</v>
      </c>
      <c r="J533" s="15">
        <v>0.80309909096066945</v>
      </c>
      <c r="K533" s="15">
        <v>0.80309909096066945</v>
      </c>
      <c r="L533" s="15">
        <v>0.80309909096066945</v>
      </c>
      <c r="M533" s="8">
        <f t="shared" si="8"/>
        <v>4.5999999999999999E-2</v>
      </c>
      <c r="N533" t="str" cm="1">
        <f t="array" ref="N533">INDEX(Wastewater!$C$4:$C$62,MATCH(C533,Wastewater!$A$4:$A$62,0),)</f>
        <v>Storage schemes to reduce spill frequency at CSOs, storm tanks, etc (wastewater)</v>
      </c>
    </row>
    <row r="534" spans="1:14">
      <c r="A534" t="s">
        <v>272</v>
      </c>
      <c r="B534" t="s">
        <v>1396</v>
      </c>
      <c r="C534" t="s">
        <v>1190</v>
      </c>
      <c r="D534" t="s">
        <v>300</v>
      </c>
      <c r="E534" t="s">
        <v>933</v>
      </c>
      <c r="F534" s="4">
        <v>0</v>
      </c>
      <c r="G534" s="4">
        <v>0</v>
      </c>
      <c r="H534" s="15">
        <v>1.7350000000000001</v>
      </c>
      <c r="I534" s="15">
        <v>1.742</v>
      </c>
      <c r="J534" s="15">
        <v>1.7490000000000001</v>
      </c>
      <c r="K534" s="15">
        <v>1.7549999999999999</v>
      </c>
      <c r="L534" s="15">
        <v>1.762</v>
      </c>
      <c r="M534" s="8">
        <f t="shared" si="8"/>
        <v>0</v>
      </c>
      <c r="N534" t="str" cm="1">
        <f t="array" ref="N534">INDEX(Wastewater!$C$4:$C$62,MATCH(C534,Wastewater!$A$4:$A$62,0),)</f>
        <v>Storage schemes to reduce spill frequency at CSOs, storm tanks, etc (wastewater)</v>
      </c>
    </row>
    <row r="535" spans="1:14">
      <c r="A535" t="s">
        <v>272</v>
      </c>
      <c r="B535" t="s">
        <v>1397</v>
      </c>
      <c r="C535" t="s">
        <v>1192</v>
      </c>
      <c r="D535" t="s">
        <v>300</v>
      </c>
      <c r="E535" t="s">
        <v>933</v>
      </c>
      <c r="F535" s="4">
        <v>0</v>
      </c>
      <c r="G535" s="4">
        <v>0</v>
      </c>
      <c r="H535" s="15">
        <v>0</v>
      </c>
      <c r="I535" s="15">
        <v>0</v>
      </c>
      <c r="J535" s="15">
        <v>0</v>
      </c>
      <c r="K535" s="15">
        <v>0</v>
      </c>
      <c r="L535" s="15">
        <v>0</v>
      </c>
      <c r="M535" s="8">
        <f t="shared" si="8"/>
        <v>0</v>
      </c>
      <c r="N535" t="str" cm="1">
        <f t="array" ref="N535">INDEX(Wastewater!$C$4:$C$62,MATCH(C535,Wastewater!$A$4:$A$62,0),)</f>
        <v>Chemical removals schemes (wastewater)</v>
      </c>
    </row>
    <row r="536" spans="1:14">
      <c r="A536" t="s">
        <v>272</v>
      </c>
      <c r="B536" t="s">
        <v>1398</v>
      </c>
      <c r="C536" t="s">
        <v>1194</v>
      </c>
      <c r="D536" t="s">
        <v>300</v>
      </c>
      <c r="E536" t="s">
        <v>933</v>
      </c>
      <c r="F536" s="4">
        <v>0</v>
      </c>
      <c r="G536" s="4">
        <v>0</v>
      </c>
      <c r="H536" s="15">
        <v>0</v>
      </c>
      <c r="I536" s="15">
        <v>0</v>
      </c>
      <c r="J536" s="15">
        <v>0</v>
      </c>
      <c r="K536" s="15">
        <v>0</v>
      </c>
      <c r="L536" s="15">
        <v>0</v>
      </c>
      <c r="M536" s="8">
        <f t="shared" si="8"/>
        <v>0</v>
      </c>
      <c r="N536" t="str" cm="1">
        <f t="array" ref="N536">INDEX(Wastewater!$C$4:$C$62,MATCH(C536,Wastewater!$A$4:$A$62,0),)</f>
        <v>Chemicals monitoring/ investigations/ options appraisals (wastewater)</v>
      </c>
    </row>
    <row r="537" spans="1:14">
      <c r="A537" t="s">
        <v>272</v>
      </c>
      <c r="B537" t="s">
        <v>1399</v>
      </c>
      <c r="C537" t="s">
        <v>1196</v>
      </c>
      <c r="D537" t="s">
        <v>300</v>
      </c>
      <c r="E537" t="s">
        <v>933</v>
      </c>
      <c r="F537" s="4">
        <v>0</v>
      </c>
      <c r="G537" s="4">
        <v>0</v>
      </c>
      <c r="H537" s="15">
        <v>0</v>
      </c>
      <c r="I537" s="15">
        <v>0</v>
      </c>
      <c r="J537" s="15">
        <v>0</v>
      </c>
      <c r="K537" s="15">
        <v>0</v>
      </c>
      <c r="L537" s="15">
        <v>0</v>
      </c>
      <c r="M537" s="8">
        <f t="shared" si="8"/>
        <v>0</v>
      </c>
      <c r="N537" t="str" cm="1">
        <f t="array" ref="N537">INDEX(Wastewater!$C$4:$C$62,MATCH(C537,Wastewater!$A$4:$A$62,0),)</f>
        <v>Nitrogen removal (wastewater)</v>
      </c>
    </row>
    <row r="538" spans="1:14">
      <c r="A538" t="s">
        <v>272</v>
      </c>
      <c r="B538" t="s">
        <v>1400</v>
      </c>
      <c r="C538" t="s">
        <v>1198</v>
      </c>
      <c r="D538" t="s">
        <v>300</v>
      </c>
      <c r="E538" t="s">
        <v>933</v>
      </c>
      <c r="F538" s="4">
        <v>0</v>
      </c>
      <c r="G538" s="4">
        <v>0</v>
      </c>
      <c r="H538" s="15">
        <v>0</v>
      </c>
      <c r="I538" s="15">
        <v>0</v>
      </c>
      <c r="J538" s="15">
        <v>0</v>
      </c>
      <c r="K538" s="15">
        <v>0</v>
      </c>
      <c r="L538" s="15">
        <v>0</v>
      </c>
      <c r="M538" s="8">
        <f t="shared" si="8"/>
        <v>0</v>
      </c>
      <c r="N538" t="str" cm="1">
        <f t="array" ref="N538">INDEX(Wastewater!$C$4:$C$62,MATCH(C538,Wastewater!$A$4:$A$62,0),)</f>
        <v>Nitrogen removal (wastewater)</v>
      </c>
    </row>
    <row r="539" spans="1:14">
      <c r="A539" t="s">
        <v>272</v>
      </c>
      <c r="B539" t="s">
        <v>1401</v>
      </c>
      <c r="C539" t="s">
        <v>1200</v>
      </c>
      <c r="D539" t="s">
        <v>300</v>
      </c>
      <c r="E539" t="s">
        <v>933</v>
      </c>
      <c r="F539" s="4">
        <v>0</v>
      </c>
      <c r="G539" s="4">
        <v>0</v>
      </c>
      <c r="H539" s="15">
        <v>0</v>
      </c>
      <c r="I539" s="15">
        <v>0</v>
      </c>
      <c r="J539" s="15">
        <v>0</v>
      </c>
      <c r="K539" s="15">
        <v>0</v>
      </c>
      <c r="L539" s="15">
        <v>0</v>
      </c>
      <c r="M539" s="8">
        <f t="shared" si="8"/>
        <v>0</v>
      </c>
      <c r="N539" t="str" cm="1">
        <f t="array" ref="N539">INDEX(Wastewater!$C$4:$C$62,MATCH(C539,Wastewater!$A$4:$A$62,0),)</f>
        <v>Nitrogen removal (wastewater)</v>
      </c>
    </row>
    <row r="540" spans="1:14">
      <c r="A540" t="s">
        <v>272</v>
      </c>
      <c r="B540" t="s">
        <v>1402</v>
      </c>
      <c r="C540" t="s">
        <v>1202</v>
      </c>
      <c r="D540" t="s">
        <v>300</v>
      </c>
      <c r="E540" t="s">
        <v>933</v>
      </c>
      <c r="F540" s="4">
        <v>0</v>
      </c>
      <c r="G540" s="4">
        <v>0</v>
      </c>
      <c r="H540" s="15">
        <v>0</v>
      </c>
      <c r="I540" s="15">
        <v>0</v>
      </c>
      <c r="J540" s="15">
        <v>0</v>
      </c>
      <c r="K540" s="15">
        <v>0</v>
      </c>
      <c r="L540" s="15">
        <v>0</v>
      </c>
      <c r="M540" s="8">
        <f t="shared" si="8"/>
        <v>0</v>
      </c>
      <c r="N540" t="str" cm="1">
        <f t="array" ref="N540">INDEX(Wastewater!$C$4:$C$62,MATCH(C540,Wastewater!$A$4:$A$62,0),)</f>
        <v>Phosphorus removal (wastewater)</v>
      </c>
    </row>
    <row r="541" spans="1:14">
      <c r="A541" t="s">
        <v>272</v>
      </c>
      <c r="B541" t="s">
        <v>1403</v>
      </c>
      <c r="C541" t="s">
        <v>1204</v>
      </c>
      <c r="D541" t="s">
        <v>300</v>
      </c>
      <c r="E541" t="s">
        <v>933</v>
      </c>
      <c r="F541" s="4">
        <v>0</v>
      </c>
      <c r="G541" s="4">
        <v>0</v>
      </c>
      <c r="H541" s="15">
        <v>0</v>
      </c>
      <c r="I541" s="15">
        <v>0</v>
      </c>
      <c r="J541" s="15">
        <v>0</v>
      </c>
      <c r="K541" s="15">
        <v>0</v>
      </c>
      <c r="L541" s="15">
        <v>0</v>
      </c>
      <c r="M541" s="8">
        <f t="shared" si="8"/>
        <v>0</v>
      </c>
      <c r="N541" t="str" cm="1">
        <f t="array" ref="N541">INDEX(Wastewater!$C$4:$C$62,MATCH(C541,Wastewater!$A$4:$A$62,0),)</f>
        <v>Phosphorus removal (wastewater)</v>
      </c>
    </row>
    <row r="542" spans="1:14">
      <c r="A542" t="s">
        <v>272</v>
      </c>
      <c r="B542" t="s">
        <v>1404</v>
      </c>
      <c r="C542" t="s">
        <v>1206</v>
      </c>
      <c r="D542" t="s">
        <v>300</v>
      </c>
      <c r="E542" t="s">
        <v>933</v>
      </c>
      <c r="F542" s="4">
        <v>0</v>
      </c>
      <c r="G542" s="4">
        <v>0</v>
      </c>
      <c r="H542" s="15">
        <v>0</v>
      </c>
      <c r="I542" s="15">
        <v>0</v>
      </c>
      <c r="J542" s="15">
        <v>0</v>
      </c>
      <c r="K542" s="15">
        <v>0</v>
      </c>
      <c r="L542" s="15">
        <v>0</v>
      </c>
      <c r="M542" s="8">
        <f t="shared" si="8"/>
        <v>0</v>
      </c>
      <c r="N542" t="str" cm="1">
        <f t="array" ref="N542">INDEX(Wastewater!$C$4:$C$62,MATCH(C542,Wastewater!$A$4:$A$62,0),)</f>
        <v>Phosphorus removal (wastewater)</v>
      </c>
    </row>
    <row r="543" spans="1:14">
      <c r="A543" t="s">
        <v>272</v>
      </c>
      <c r="B543" t="s">
        <v>1405</v>
      </c>
      <c r="C543" t="s">
        <v>1208</v>
      </c>
      <c r="D543" t="s">
        <v>300</v>
      </c>
      <c r="E543" t="s">
        <v>933</v>
      </c>
      <c r="F543" s="4">
        <v>0</v>
      </c>
      <c r="G543" s="4">
        <v>0</v>
      </c>
      <c r="H543" s="15">
        <v>0</v>
      </c>
      <c r="I543" s="15">
        <v>0</v>
      </c>
      <c r="J543" s="15">
        <v>0</v>
      </c>
      <c r="K543" s="15">
        <v>0</v>
      </c>
      <c r="L543" s="15">
        <v>0</v>
      </c>
      <c r="M543" s="8">
        <f t="shared" si="8"/>
        <v>0</v>
      </c>
      <c r="N543" t="str" cm="1">
        <f t="array" ref="N543">INDEX(Wastewater!$C$4:$C$62,MATCH(C543,Wastewater!$A$4:$A$62,0),)</f>
        <v>Reduction of sanitary parameters (wastewater)</v>
      </c>
    </row>
    <row r="544" spans="1:14">
      <c r="A544" t="s">
        <v>272</v>
      </c>
      <c r="B544" t="s">
        <v>1406</v>
      </c>
      <c r="C544" t="s">
        <v>1210</v>
      </c>
      <c r="D544" t="s">
        <v>300</v>
      </c>
      <c r="E544" t="s">
        <v>933</v>
      </c>
      <c r="F544" s="4">
        <v>0</v>
      </c>
      <c r="G544" s="4">
        <v>0</v>
      </c>
      <c r="H544" s="15">
        <v>0</v>
      </c>
      <c r="I544" s="15">
        <v>0</v>
      </c>
      <c r="J544" s="15">
        <v>0</v>
      </c>
      <c r="K544" s="15">
        <v>0</v>
      </c>
      <c r="L544" s="15">
        <v>0</v>
      </c>
      <c r="M544" s="8">
        <f t="shared" si="8"/>
        <v>0</v>
      </c>
      <c r="N544" t="str" cm="1">
        <f t="array" ref="N544">INDEX(Wastewater!$C$4:$C$62,MATCH(C544,Wastewater!$A$4:$A$62,0),)</f>
        <v>Chemical removals schemes (wastewater)</v>
      </c>
    </row>
    <row r="545" spans="1:14">
      <c r="A545" t="s">
        <v>272</v>
      </c>
      <c r="B545" t="s">
        <v>1407</v>
      </c>
      <c r="C545" t="s">
        <v>1212</v>
      </c>
      <c r="D545" t="s">
        <v>300</v>
      </c>
      <c r="E545" t="s">
        <v>933</v>
      </c>
      <c r="F545" s="4">
        <v>0</v>
      </c>
      <c r="G545" s="4">
        <v>0</v>
      </c>
      <c r="H545" s="15">
        <v>0</v>
      </c>
      <c r="I545" s="15">
        <v>0</v>
      </c>
      <c r="J545" s="15">
        <v>0</v>
      </c>
      <c r="K545" s="15">
        <v>0</v>
      </c>
      <c r="L545" s="15">
        <v>0</v>
      </c>
      <c r="M545" s="8">
        <f t="shared" si="8"/>
        <v>0</v>
      </c>
      <c r="N545" t="str" cm="1">
        <f t="array" ref="N545">INDEX(Wastewater!$C$4:$C$62,MATCH(C545,Wastewater!$A$4:$A$62,0),)</f>
        <v>Phosphorus removal (wastewater)</v>
      </c>
    </row>
    <row r="546" spans="1:14">
      <c r="A546" t="s">
        <v>272</v>
      </c>
      <c r="B546" t="s">
        <v>1408</v>
      </c>
      <c r="C546" t="s">
        <v>1214</v>
      </c>
      <c r="D546" t="s">
        <v>300</v>
      </c>
      <c r="E546" t="s">
        <v>933</v>
      </c>
      <c r="F546" s="4">
        <v>0</v>
      </c>
      <c r="G546" s="4">
        <v>0</v>
      </c>
      <c r="H546" s="15">
        <v>0</v>
      </c>
      <c r="I546" s="15">
        <v>0</v>
      </c>
      <c r="J546" s="15">
        <v>0</v>
      </c>
      <c r="K546" s="15">
        <v>0</v>
      </c>
      <c r="L546" s="15">
        <v>0</v>
      </c>
      <c r="M546" s="8">
        <f t="shared" si="8"/>
        <v>0</v>
      </c>
      <c r="N546" t="str" cm="1">
        <f t="array" ref="N546">INDEX(Wastewater!$C$4:$C$62,MATCH(C546,Wastewater!$A$4:$A$62,0),)</f>
        <v>Phosphorus removal (wastewater)</v>
      </c>
    </row>
    <row r="547" spans="1:14">
      <c r="A547" t="s">
        <v>272</v>
      </c>
      <c r="B547" t="s">
        <v>1409</v>
      </c>
      <c r="C547" t="s">
        <v>1216</v>
      </c>
      <c r="D547" t="s">
        <v>300</v>
      </c>
      <c r="E547" t="s">
        <v>933</v>
      </c>
      <c r="F547" s="4">
        <v>0</v>
      </c>
      <c r="G547" s="4">
        <v>0</v>
      </c>
      <c r="H547" s="15">
        <v>0</v>
      </c>
      <c r="I547" s="15">
        <v>0</v>
      </c>
      <c r="J547" s="15">
        <v>0</v>
      </c>
      <c r="K547" s="15">
        <v>0</v>
      </c>
      <c r="L547" s="15">
        <v>0</v>
      </c>
      <c r="M547" s="8">
        <f t="shared" si="8"/>
        <v>0</v>
      </c>
      <c r="N547" t="str" cm="1">
        <f t="array" ref="N547">INDEX(Wastewater!$C$4:$C$62,MATCH(C547,Wastewater!$A$4:$A$62,0),)</f>
        <v>Conservation drivers (wastewater)</v>
      </c>
    </row>
    <row r="548" spans="1:14">
      <c r="A548" t="s">
        <v>272</v>
      </c>
      <c r="B548" t="s">
        <v>1410</v>
      </c>
      <c r="C548" t="s">
        <v>1218</v>
      </c>
      <c r="D548" t="s">
        <v>300</v>
      </c>
      <c r="E548" t="s">
        <v>933</v>
      </c>
      <c r="F548" s="4">
        <v>0</v>
      </c>
      <c r="G548" s="4">
        <v>0</v>
      </c>
      <c r="H548" s="15">
        <v>0</v>
      </c>
      <c r="I548" s="15">
        <v>0</v>
      </c>
      <c r="J548" s="15">
        <v>0</v>
      </c>
      <c r="K548" s="15">
        <v>0</v>
      </c>
      <c r="L548" s="15">
        <v>0</v>
      </c>
      <c r="M548" s="8">
        <f t="shared" si="8"/>
        <v>0</v>
      </c>
      <c r="N548" t="str" cm="1">
        <f t="array" ref="N548">INDEX(Wastewater!$C$4:$C$62,MATCH(C548,Wastewater!$A$4:$A$62,0),)</f>
        <v>UV disinfection (or similar) (wastewater)</v>
      </c>
    </row>
    <row r="549" spans="1:14">
      <c r="A549" t="s">
        <v>272</v>
      </c>
      <c r="B549" t="s">
        <v>1411</v>
      </c>
      <c r="C549" t="s">
        <v>1220</v>
      </c>
      <c r="D549" t="s">
        <v>300</v>
      </c>
      <c r="E549" t="s">
        <v>933</v>
      </c>
      <c r="F549" s="4">
        <v>0</v>
      </c>
      <c r="G549" s="4">
        <v>0</v>
      </c>
      <c r="H549" s="15">
        <v>0</v>
      </c>
      <c r="I549" s="15">
        <v>0</v>
      </c>
      <c r="J549" s="15">
        <v>0</v>
      </c>
      <c r="K549" s="15">
        <v>0</v>
      </c>
      <c r="L549" s="15">
        <v>0</v>
      </c>
      <c r="M549" s="8">
        <f t="shared" si="8"/>
        <v>0</v>
      </c>
      <c r="N549" t="str" cm="1">
        <f t="array" ref="N549">INDEX(Wastewater!$C$4:$C$62,MATCH(C549,Wastewater!$A$4:$A$62,0),)</f>
        <v>N/A</v>
      </c>
    </row>
    <row r="550" spans="1:14">
      <c r="A550" t="s">
        <v>272</v>
      </c>
      <c r="B550" t="s">
        <v>1412</v>
      </c>
      <c r="C550" t="s">
        <v>1222</v>
      </c>
      <c r="D550" t="s">
        <v>300</v>
      </c>
      <c r="E550" t="s">
        <v>933</v>
      </c>
      <c r="F550" s="4">
        <v>0</v>
      </c>
      <c r="G550" s="4">
        <v>0</v>
      </c>
      <c r="H550" s="15">
        <v>0</v>
      </c>
      <c r="I550" s="15">
        <v>0</v>
      </c>
      <c r="J550" s="15">
        <v>0</v>
      </c>
      <c r="K550" s="15">
        <v>0</v>
      </c>
      <c r="L550" s="15">
        <v>0</v>
      </c>
      <c r="M550" s="8">
        <f t="shared" si="8"/>
        <v>0</v>
      </c>
      <c r="N550" t="str" cm="1">
        <f t="array" ref="N550">INDEX(Wastewater!$C$4:$C$62,MATCH(C550,Wastewater!$A$4:$A$62,0),)</f>
        <v>N/A</v>
      </c>
    </row>
    <row r="551" spans="1:14">
      <c r="A551" t="s">
        <v>272</v>
      </c>
      <c r="B551" t="s">
        <v>1413</v>
      </c>
      <c r="C551" t="s">
        <v>1224</v>
      </c>
      <c r="D551" t="s">
        <v>300</v>
      </c>
      <c r="E551" t="s">
        <v>933</v>
      </c>
      <c r="F551" s="4">
        <v>0</v>
      </c>
      <c r="G551" s="4">
        <v>0</v>
      </c>
      <c r="H551" s="15">
        <v>0</v>
      </c>
      <c r="I551" s="15">
        <v>0</v>
      </c>
      <c r="J551" s="15">
        <v>0</v>
      </c>
      <c r="K551" s="15">
        <v>0</v>
      </c>
      <c r="L551" s="15">
        <v>0</v>
      </c>
      <c r="M551" s="8">
        <f t="shared" si="8"/>
        <v>0</v>
      </c>
      <c r="N551" t="str" cm="1">
        <f t="array" ref="N551">INDEX(Wastewater!$C$4:$C$62,MATCH(C551,Wastewater!$A$4:$A$62,0),)</f>
        <v>N/A</v>
      </c>
    </row>
    <row r="552" spans="1:14">
      <c r="A552" t="s">
        <v>272</v>
      </c>
      <c r="B552" t="s">
        <v>1414</v>
      </c>
      <c r="C552" t="s">
        <v>1226</v>
      </c>
      <c r="D552" t="s">
        <v>300</v>
      </c>
      <c r="E552" t="s">
        <v>933</v>
      </c>
      <c r="F552" s="4">
        <v>0</v>
      </c>
      <c r="G552" s="4">
        <v>0</v>
      </c>
      <c r="H552" s="15">
        <v>0</v>
      </c>
      <c r="I552" s="15">
        <v>0</v>
      </c>
      <c r="J552" s="15">
        <v>0</v>
      </c>
      <c r="K552" s="15">
        <v>0</v>
      </c>
      <c r="L552" s="15">
        <v>0</v>
      </c>
      <c r="M552" s="8">
        <f t="shared" si="8"/>
        <v>0</v>
      </c>
      <c r="N552" t="str" cm="1">
        <f t="array" ref="N552">INDEX(Wastewater!$C$4:$C$62,MATCH(C552,Wastewater!$A$4:$A$62,0),)</f>
        <v>Conservation drivers (wastewater)</v>
      </c>
    </row>
    <row r="553" spans="1:14">
      <c r="A553" t="s">
        <v>272</v>
      </c>
      <c r="B553" t="s">
        <v>1415</v>
      </c>
      <c r="C553" t="s">
        <v>1228</v>
      </c>
      <c r="D553" t="s">
        <v>300</v>
      </c>
      <c r="E553" t="s">
        <v>933</v>
      </c>
      <c r="F553" s="4">
        <v>0</v>
      </c>
      <c r="G553" s="4">
        <v>0</v>
      </c>
      <c r="H553" s="15">
        <v>0</v>
      </c>
      <c r="I553" s="15">
        <v>0</v>
      </c>
      <c r="J553" s="15">
        <v>0</v>
      </c>
      <c r="K553" s="15">
        <v>0</v>
      </c>
      <c r="L553" s="15">
        <v>0</v>
      </c>
      <c r="M553" s="8">
        <f t="shared" si="8"/>
        <v>0</v>
      </c>
      <c r="N553" t="str" cm="1">
        <f t="array" ref="N553">INDEX(Wastewater!$C$4:$C$62,MATCH(C553,Wastewater!$A$4:$A$62,0),)</f>
        <v>Ignore as captured under 'Investigations total'</v>
      </c>
    </row>
    <row r="554" spans="1:14">
      <c r="A554" t="s">
        <v>272</v>
      </c>
      <c r="B554" t="s">
        <v>1416</v>
      </c>
      <c r="C554" t="s">
        <v>1230</v>
      </c>
      <c r="D554" t="s">
        <v>300</v>
      </c>
      <c r="E554" t="s">
        <v>933</v>
      </c>
      <c r="F554" s="4">
        <v>0</v>
      </c>
      <c r="G554" s="4">
        <v>0</v>
      </c>
      <c r="H554" s="15">
        <v>0</v>
      </c>
      <c r="I554" s="15">
        <v>0</v>
      </c>
      <c r="J554" s="15">
        <v>0</v>
      </c>
      <c r="K554" s="15">
        <v>0</v>
      </c>
      <c r="L554" s="15">
        <v>0</v>
      </c>
      <c r="M554" s="8">
        <f t="shared" si="8"/>
        <v>0</v>
      </c>
      <c r="N554" t="str" cm="1">
        <f t="array" ref="N554">INDEX(Wastewater!$C$4:$C$62,MATCH(C554,Wastewater!$A$4:$A$62,0),)</f>
        <v>Ignore as captured under 'Investigations total'</v>
      </c>
    </row>
    <row r="555" spans="1:14">
      <c r="A555" t="s">
        <v>272</v>
      </c>
      <c r="B555" t="s">
        <v>1417</v>
      </c>
      <c r="C555" t="s">
        <v>1232</v>
      </c>
      <c r="D555" t="s">
        <v>300</v>
      </c>
      <c r="E555" t="s">
        <v>933</v>
      </c>
      <c r="F555" s="4">
        <v>0</v>
      </c>
      <c r="G555" s="4">
        <v>0</v>
      </c>
      <c r="H555" s="15">
        <v>0</v>
      </c>
      <c r="I555" s="15">
        <v>0</v>
      </c>
      <c r="J555" s="15">
        <v>0</v>
      </c>
      <c r="K555" s="15">
        <v>0</v>
      </c>
      <c r="L555" s="15">
        <v>0</v>
      </c>
      <c r="M555" s="8">
        <f t="shared" si="8"/>
        <v>0</v>
      </c>
      <c r="N555" t="str" cm="1">
        <f t="array" ref="N555">INDEX(Wastewater!$C$4:$C$62,MATCH(C555,Wastewater!$A$4:$A$62,0),)</f>
        <v>Ignore as captured under 'Investigations total'</v>
      </c>
    </row>
    <row r="556" spans="1:14">
      <c r="A556" t="s">
        <v>272</v>
      </c>
      <c r="B556" t="s">
        <v>1418</v>
      </c>
      <c r="C556" t="s">
        <v>1234</v>
      </c>
      <c r="D556" t="s">
        <v>300</v>
      </c>
      <c r="E556" t="s">
        <v>933</v>
      </c>
      <c r="F556" s="4">
        <v>0</v>
      </c>
      <c r="G556" s="4">
        <v>0</v>
      </c>
      <c r="H556" s="15">
        <v>0</v>
      </c>
      <c r="I556" s="15">
        <v>0</v>
      </c>
      <c r="J556" s="15">
        <v>0</v>
      </c>
      <c r="K556" s="15">
        <v>0</v>
      </c>
      <c r="L556" s="15">
        <v>0</v>
      </c>
      <c r="M556" s="8">
        <f t="shared" si="8"/>
        <v>0</v>
      </c>
      <c r="N556" t="str" cm="1">
        <f t="array" ref="N556">INDEX(Wastewater!$C$4:$C$62,MATCH(C556,Wastewater!$A$4:$A$62,0),)</f>
        <v>Investigations (wastewater)</v>
      </c>
    </row>
    <row r="557" spans="1:14">
      <c r="A557" t="s">
        <v>272</v>
      </c>
      <c r="B557" t="s">
        <v>1419</v>
      </c>
      <c r="C557" t="s">
        <v>1236</v>
      </c>
      <c r="D557" t="s">
        <v>300</v>
      </c>
      <c r="E557" t="s">
        <v>933</v>
      </c>
      <c r="F557" s="4">
        <v>0</v>
      </c>
      <c r="G557" s="4">
        <v>0</v>
      </c>
      <c r="H557" s="15">
        <v>0</v>
      </c>
      <c r="I557" s="15">
        <v>0</v>
      </c>
      <c r="J557" s="15">
        <v>0</v>
      </c>
      <c r="K557" s="15">
        <v>0</v>
      </c>
      <c r="L557" s="15">
        <v>0</v>
      </c>
      <c r="M557" s="8">
        <f t="shared" si="8"/>
        <v>0</v>
      </c>
      <c r="N557" cm="1">
        <f t="array" ref="N557">INDEX(Wastewater!$C$4:$C$62,MATCH(C557,Wastewater!$A$4:$A$62,0),)</f>
        <v>0</v>
      </c>
    </row>
    <row r="558" spans="1:14">
      <c r="A558" t="s">
        <v>272</v>
      </c>
      <c r="B558" t="s">
        <v>1420</v>
      </c>
      <c r="C558" t="s">
        <v>1238</v>
      </c>
      <c r="D558" t="s">
        <v>300</v>
      </c>
      <c r="E558" t="s">
        <v>933</v>
      </c>
      <c r="F558" s="4">
        <v>0</v>
      </c>
      <c r="G558" s="4">
        <v>0</v>
      </c>
      <c r="H558" s="15">
        <v>0</v>
      </c>
      <c r="I558" s="15">
        <v>0</v>
      </c>
      <c r="J558" s="15">
        <v>0</v>
      </c>
      <c r="K558" s="15">
        <v>0</v>
      </c>
      <c r="L558" s="15">
        <v>0</v>
      </c>
      <c r="M558" s="8">
        <f t="shared" si="8"/>
        <v>0</v>
      </c>
      <c r="N558" t="str" cm="1">
        <f t="array" ref="N558">INDEX(Wastewater!$C$4:$C$62,MATCH(C558,Wastewater!$A$4:$A$62,0),)</f>
        <v>Conservation drivers (wastewater)</v>
      </c>
    </row>
    <row r="559" spans="1:14">
      <c r="A559" t="s">
        <v>272</v>
      </c>
      <c r="B559" t="s">
        <v>1421</v>
      </c>
      <c r="C559" t="s">
        <v>1240</v>
      </c>
      <c r="D559" t="s">
        <v>300</v>
      </c>
      <c r="E559" t="s">
        <v>933</v>
      </c>
      <c r="F559" s="4">
        <v>0</v>
      </c>
      <c r="G559" s="4">
        <v>0</v>
      </c>
      <c r="H559" s="15">
        <v>0</v>
      </c>
      <c r="I559" s="15">
        <v>0</v>
      </c>
      <c r="J559" s="15">
        <v>0</v>
      </c>
      <c r="K559" s="15">
        <v>0</v>
      </c>
      <c r="L559" s="15">
        <v>0</v>
      </c>
      <c r="M559" s="8">
        <f t="shared" si="8"/>
        <v>0</v>
      </c>
      <c r="N559" t="str" cm="1">
        <f t="array" ref="N559">INDEX(Wastewater!$C$4:$C$62,MATCH(C559,Wastewater!$A$4:$A$62,0),)</f>
        <v>Conservation drivers (wastewater)</v>
      </c>
    </row>
    <row r="560" spans="1:14">
      <c r="A560" t="s">
        <v>272</v>
      </c>
      <c r="B560" t="s">
        <v>1422</v>
      </c>
      <c r="C560" t="s">
        <v>1242</v>
      </c>
      <c r="D560" t="s">
        <v>300</v>
      </c>
      <c r="E560" t="s">
        <v>933</v>
      </c>
      <c r="F560" s="4">
        <v>0</v>
      </c>
      <c r="G560" s="4">
        <v>0</v>
      </c>
      <c r="H560" s="15">
        <v>0</v>
      </c>
      <c r="I560" s="15">
        <v>0</v>
      </c>
      <c r="J560" s="15">
        <v>0</v>
      </c>
      <c r="K560" s="15">
        <v>0</v>
      </c>
      <c r="L560" s="15">
        <v>0</v>
      </c>
      <c r="M560" s="8">
        <f t="shared" si="8"/>
        <v>0</v>
      </c>
      <c r="N560" t="str" cm="1">
        <f t="array" ref="N560">INDEX(Wastewater!$C$4:$C$62,MATCH(C560,Wastewater!$A$4:$A$62,0),)</f>
        <v>Conservation drivers (wastewater)</v>
      </c>
    </row>
    <row r="561" spans="1:14">
      <c r="A561" t="s">
        <v>272</v>
      </c>
      <c r="B561" t="s">
        <v>1423</v>
      </c>
      <c r="C561" t="s">
        <v>1244</v>
      </c>
      <c r="D561" t="s">
        <v>300</v>
      </c>
      <c r="E561" t="s">
        <v>933</v>
      </c>
      <c r="F561" s="4">
        <v>0</v>
      </c>
      <c r="G561" s="4">
        <v>0</v>
      </c>
      <c r="H561" s="15">
        <v>0</v>
      </c>
      <c r="I561" s="15">
        <v>0</v>
      </c>
      <c r="J561" s="15">
        <v>0</v>
      </c>
      <c r="K561" s="15">
        <v>0</v>
      </c>
      <c r="L561" s="15">
        <v>0</v>
      </c>
      <c r="M561" s="8">
        <f t="shared" si="8"/>
        <v>0</v>
      </c>
      <c r="N561" t="str" cm="1">
        <f t="array" ref="N561">INDEX(Wastewater!$C$4:$C$62,MATCH(C561,Wastewater!$A$4:$A$62,0),)</f>
        <v>N/A</v>
      </c>
    </row>
    <row r="562" spans="1:14">
      <c r="A562" t="s">
        <v>272</v>
      </c>
      <c r="B562" t="s">
        <v>1424</v>
      </c>
      <c r="C562" t="s">
        <v>1246</v>
      </c>
      <c r="D562" t="s">
        <v>300</v>
      </c>
      <c r="E562" t="s">
        <v>933</v>
      </c>
      <c r="F562" s="4">
        <v>0.92499999999999971</v>
      </c>
      <c r="G562" s="4">
        <v>1.26</v>
      </c>
      <c r="H562" s="15">
        <v>34.509173806359392</v>
      </c>
      <c r="I562" s="15">
        <v>34.51617380635939</v>
      </c>
      <c r="J562" s="15">
        <v>34.523173806359381</v>
      </c>
      <c r="K562" s="15">
        <v>34.529173806359388</v>
      </c>
      <c r="L562" s="15">
        <v>34.540346542289377</v>
      </c>
      <c r="M562" s="8">
        <f t="shared" si="8"/>
        <v>1.26</v>
      </c>
      <c r="N562" t="e" cm="1">
        <f t="array" ref="N562">INDEX(Wastewater!$C$4:$C$62,MATCH(C562,Wastewater!$A$4:$A$62,0),)</f>
        <v>#N/A</v>
      </c>
    </row>
    <row r="563" spans="1:14">
      <c r="A563" t="s">
        <v>272</v>
      </c>
      <c r="B563" t="s">
        <v>1425</v>
      </c>
      <c r="C563" t="s">
        <v>1248</v>
      </c>
      <c r="D563" t="s">
        <v>300</v>
      </c>
      <c r="E563" t="s">
        <v>933</v>
      </c>
      <c r="F563" s="4">
        <v>0</v>
      </c>
      <c r="G563" s="4">
        <v>0</v>
      </c>
      <c r="H563" s="15">
        <v>0</v>
      </c>
      <c r="I563" s="15">
        <v>0</v>
      </c>
      <c r="J563" s="15">
        <v>0</v>
      </c>
      <c r="K563" s="15">
        <v>0</v>
      </c>
      <c r="L563" s="15">
        <v>0</v>
      </c>
      <c r="M563" s="8">
        <f t="shared" si="8"/>
        <v>0</v>
      </c>
      <c r="N563" t="str" cm="1">
        <f t="array" ref="N563">INDEX(Wastewater!$C$4:$C$62,MATCH(C563,Wastewater!$A$4:$A$62,0),)</f>
        <v>Sludge enhancement (quality) (wastewater)</v>
      </c>
    </row>
    <row r="564" spans="1:14">
      <c r="A564" t="s">
        <v>272</v>
      </c>
      <c r="B564" t="s">
        <v>1426</v>
      </c>
      <c r="C564" t="s">
        <v>1250</v>
      </c>
      <c r="D564" t="s">
        <v>300</v>
      </c>
      <c r="E564" t="s">
        <v>933</v>
      </c>
      <c r="F564" s="4">
        <v>0</v>
      </c>
      <c r="G564" s="4">
        <v>0</v>
      </c>
      <c r="H564" s="15">
        <v>0</v>
      </c>
      <c r="I564" s="15">
        <v>0</v>
      </c>
      <c r="J564" s="15">
        <v>0</v>
      </c>
      <c r="K564" s="15">
        <v>0</v>
      </c>
      <c r="L564" s="15">
        <v>0</v>
      </c>
      <c r="M564" s="8">
        <f t="shared" si="8"/>
        <v>0</v>
      </c>
      <c r="N564" t="str" cm="1">
        <f t="array" ref="N564">INDEX(Wastewater!$C$4:$C$62,MATCH(C564,Wastewater!$A$4:$A$62,0),)</f>
        <v>Sludge enhancement (quality) (wastewater)</v>
      </c>
    </row>
    <row r="565" spans="1:14">
      <c r="A565" t="s">
        <v>272</v>
      </c>
      <c r="B565" t="s">
        <v>1427</v>
      </c>
      <c r="C565" t="s">
        <v>1252</v>
      </c>
      <c r="D565" t="s">
        <v>300</v>
      </c>
      <c r="E565" t="s">
        <v>933</v>
      </c>
      <c r="F565" s="4">
        <v>0</v>
      </c>
      <c r="G565" s="4">
        <v>0</v>
      </c>
      <c r="H565" s="15">
        <v>0</v>
      </c>
      <c r="I565" s="15">
        <v>0</v>
      </c>
      <c r="J565" s="15">
        <v>0</v>
      </c>
      <c r="K565" s="15">
        <v>0</v>
      </c>
      <c r="L565" s="15">
        <v>0</v>
      </c>
      <c r="M565" s="8">
        <f t="shared" si="8"/>
        <v>0</v>
      </c>
      <c r="N565" t="str" cm="1">
        <f t="array" ref="N565">INDEX(Wastewater!$C$4:$C$62,MATCH(C565,Wastewater!$A$4:$A$62,0),)</f>
        <v>Sludge enhancement (quality) (wastewater)</v>
      </c>
    </row>
    <row r="566" spans="1:14">
      <c r="A566" t="s">
        <v>272</v>
      </c>
      <c r="B566" t="s">
        <v>1428</v>
      </c>
      <c r="C566" t="s">
        <v>1254</v>
      </c>
      <c r="D566" t="s">
        <v>300</v>
      </c>
      <c r="E566" t="s">
        <v>933</v>
      </c>
      <c r="F566" s="4">
        <v>0</v>
      </c>
      <c r="G566" s="4">
        <v>0</v>
      </c>
      <c r="H566" s="15">
        <v>0</v>
      </c>
      <c r="I566" s="15">
        <v>0</v>
      </c>
      <c r="J566" s="15">
        <v>0</v>
      </c>
      <c r="K566" s="15">
        <v>0</v>
      </c>
      <c r="L566" s="15">
        <v>0</v>
      </c>
      <c r="M566" s="8">
        <f t="shared" si="8"/>
        <v>0</v>
      </c>
      <c r="N566" t="str" cm="1">
        <f t="array" ref="N566">INDEX(Wastewater!$C$4:$C$62,MATCH(C566,Wastewater!$A$4:$A$62,0),)</f>
        <v>Sludge enhancement (quality) (wastewater)</v>
      </c>
    </row>
    <row r="567" spans="1:14">
      <c r="A567" t="s">
        <v>272</v>
      </c>
      <c r="B567" t="s">
        <v>1429</v>
      </c>
      <c r="C567" t="s">
        <v>1256</v>
      </c>
      <c r="D567" t="s">
        <v>300</v>
      </c>
      <c r="E567" t="s">
        <v>933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8">
        <f t="shared" si="8"/>
        <v>0</v>
      </c>
      <c r="N567" t="str" cm="1">
        <f t="array" ref="N567">INDEX(Wastewater!$C$4:$C$62,MATCH(C567,Wastewater!$A$4:$A$62,0),)</f>
        <v>Sludge enhancement (quality) (wastewater)</v>
      </c>
    </row>
    <row r="568" spans="1:14">
      <c r="A568" t="s">
        <v>272</v>
      </c>
      <c r="B568" t="s">
        <v>1430</v>
      </c>
      <c r="C568" t="s">
        <v>1258</v>
      </c>
      <c r="D568" t="s">
        <v>300</v>
      </c>
      <c r="E568" t="s">
        <v>933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8">
        <f t="shared" si="8"/>
        <v>0</v>
      </c>
      <c r="N568" t="str" cm="1">
        <f t="array" ref="N568">INDEX(Wastewater!$C$4:$C$62,MATCH(C568,Wastewater!$A$4:$A$62,0),)</f>
        <v>Sludge enhancement (quality) (wastewater)</v>
      </c>
    </row>
    <row r="569" spans="1:14">
      <c r="A569" t="s">
        <v>272</v>
      </c>
      <c r="B569" t="s">
        <v>1431</v>
      </c>
      <c r="C569" t="s">
        <v>1260</v>
      </c>
      <c r="D569" t="s">
        <v>300</v>
      </c>
      <c r="E569" t="s">
        <v>933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8">
        <f t="shared" si="8"/>
        <v>0</v>
      </c>
      <c r="N569" t="str" cm="1">
        <f t="array" ref="N569">INDEX(Wastewater!$C$4:$C$62,MATCH(C569,Wastewater!$A$4:$A$62,0),)</f>
        <v>Sludge enhancement (quality) (wastewater)</v>
      </c>
    </row>
    <row r="570" spans="1:14">
      <c r="A570" t="s">
        <v>272</v>
      </c>
      <c r="B570" t="s">
        <v>1432</v>
      </c>
      <c r="C570" t="s">
        <v>1262</v>
      </c>
      <c r="D570" t="s">
        <v>300</v>
      </c>
      <c r="E570" t="s">
        <v>933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8">
        <f t="shared" si="8"/>
        <v>0</v>
      </c>
      <c r="N570" t="e" cm="1">
        <f t="array" ref="N570">INDEX(Wastewater!$C$4:$C$62,MATCH(C570,Wastewater!$A$4:$A$62,0),)</f>
        <v>#N/A</v>
      </c>
    </row>
    <row r="571" spans="1:14">
      <c r="A571" t="s">
        <v>272</v>
      </c>
      <c r="B571" t="s">
        <v>1433</v>
      </c>
      <c r="C571" t="s">
        <v>1264</v>
      </c>
      <c r="D571" t="s">
        <v>300</v>
      </c>
      <c r="E571" t="s">
        <v>933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8">
        <f t="shared" si="8"/>
        <v>0</v>
      </c>
      <c r="N571" t="str" cm="1">
        <f t="array" ref="N571">INDEX(Wastewater!$C$4:$C$62,MATCH(C571,Wastewater!$A$4:$A$62,0),)</f>
        <v>Growth at sewage treatment works (excluding sludge treatment) (wastewater)</v>
      </c>
    </row>
    <row r="572" spans="1:14">
      <c r="A572" t="s">
        <v>272</v>
      </c>
      <c r="B572" t="s">
        <v>1434</v>
      </c>
      <c r="C572" t="s">
        <v>1266</v>
      </c>
      <c r="D572" t="s">
        <v>300</v>
      </c>
      <c r="E572" t="s">
        <v>933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8">
        <f t="shared" si="8"/>
        <v>0</v>
      </c>
      <c r="N572" t="str" cm="1">
        <f t="array" ref="N572">INDEX(Wastewater!$C$4:$C$62,MATCH(C572,Wastewater!$A$4:$A$62,0),)</f>
        <v>Reduce flooding risk for properties (wastewater)</v>
      </c>
    </row>
    <row r="573" spans="1:14">
      <c r="A573" t="s">
        <v>272</v>
      </c>
      <c r="B573" t="s">
        <v>1435</v>
      </c>
      <c r="C573" t="s">
        <v>1268</v>
      </c>
      <c r="D573" t="s">
        <v>300</v>
      </c>
      <c r="E573" t="s">
        <v>933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8">
        <f t="shared" si="8"/>
        <v>0</v>
      </c>
      <c r="N573" t="str" cm="1">
        <f t="array" ref="N573">INDEX(Wastewater!$C$4:$C$62,MATCH(C573,Wastewater!$A$4:$A$62,0),)</f>
        <v>First time sewerage (wastewater)</v>
      </c>
    </row>
    <row r="574" spans="1:14">
      <c r="A574" t="s">
        <v>272</v>
      </c>
      <c r="B574" t="s">
        <v>1436</v>
      </c>
      <c r="C574" t="s">
        <v>1270</v>
      </c>
      <c r="D574" t="s">
        <v>300</v>
      </c>
      <c r="E574" t="s">
        <v>933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8">
        <f t="shared" si="8"/>
        <v>0</v>
      </c>
      <c r="N574" t="str" cm="1">
        <f t="array" ref="N574">INDEX(Wastewater!$C$4:$C$62,MATCH(C574,Wastewater!$A$4:$A$62,0),)</f>
        <v>Sludge enhancement (growth) (wastewater)</v>
      </c>
    </row>
    <row r="575" spans="1:14">
      <c r="A575" t="s">
        <v>272</v>
      </c>
      <c r="B575" t="s">
        <v>1437</v>
      </c>
      <c r="C575" t="s">
        <v>1272</v>
      </c>
      <c r="D575" t="s">
        <v>300</v>
      </c>
      <c r="E575" t="s">
        <v>933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8">
        <f t="shared" si="8"/>
        <v>0</v>
      </c>
      <c r="N575" t="str" cm="1">
        <f t="array" ref="N575">INDEX(Wastewater!$C$4:$C$62,MATCH(C575,Wastewater!$A$4:$A$62,0),)</f>
        <v>Odour (wastewater)</v>
      </c>
    </row>
    <row r="576" spans="1:14">
      <c r="A576" t="s">
        <v>272</v>
      </c>
      <c r="B576" t="s">
        <v>1438</v>
      </c>
      <c r="C576" t="s">
        <v>1274</v>
      </c>
      <c r="D576" t="s">
        <v>300</v>
      </c>
      <c r="E576" t="s">
        <v>933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8">
        <f t="shared" si="8"/>
        <v>0</v>
      </c>
      <c r="N576" t="str" cm="1">
        <f t="array" ref="N576">INDEX(Wastewater!$C$4:$C$62,MATCH(C576,Wastewater!$A$4:$A$62,0),)</f>
        <v>Enhancing resilience to low probability high consequence events (wastewater)</v>
      </c>
    </row>
    <row r="577" spans="1:14">
      <c r="A577" t="s">
        <v>272</v>
      </c>
      <c r="B577" t="s">
        <v>1439</v>
      </c>
      <c r="C577" t="s">
        <v>1276</v>
      </c>
      <c r="D577" t="s">
        <v>300</v>
      </c>
      <c r="E577" t="s">
        <v>933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8">
        <f t="shared" si="8"/>
        <v>0</v>
      </c>
      <c r="N577" t="str" cm="1">
        <f t="array" ref="N577">INDEX(Wastewater!$C$4:$C$62,MATCH(C577,Wastewater!$A$4:$A$62,0),)</f>
        <v>Security - SEMD (wastewater)</v>
      </c>
    </row>
    <row r="578" spans="1:14">
      <c r="A578" t="s">
        <v>272</v>
      </c>
      <c r="B578" t="s">
        <v>1440</v>
      </c>
      <c r="C578" t="s">
        <v>1278</v>
      </c>
      <c r="D578" t="s">
        <v>300</v>
      </c>
      <c r="E578" t="s">
        <v>933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8">
        <f t="shared" si="8"/>
        <v>0</v>
      </c>
      <c r="N578" t="str" cm="1">
        <f t="array" ref="N578">INDEX(Wastewater!$C$4:$C$62,MATCH(C578,Wastewater!$A$4:$A$62,0),)</f>
        <v>Security - Non-SEMD (wastewater)</v>
      </c>
    </row>
    <row r="579" spans="1:14">
      <c r="A579" t="s">
        <v>272</v>
      </c>
      <c r="B579" t="s">
        <v>1441</v>
      </c>
      <c r="C579" t="s">
        <v>1280</v>
      </c>
      <c r="D579" t="s">
        <v>300</v>
      </c>
      <c r="E579" t="s">
        <v>933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8">
        <f t="shared" si="8"/>
        <v>0</v>
      </c>
      <c r="N579" t="str" cm="1">
        <f t="array" ref="N579">INDEX(Wastewater!$C$4:$C$62,MATCH(C579,Wastewater!$A$4:$A$62,0),)</f>
        <v>N/A</v>
      </c>
    </row>
    <row r="580" spans="1:14">
      <c r="A580" t="s">
        <v>272</v>
      </c>
      <c r="B580" t="s">
        <v>1442</v>
      </c>
      <c r="C580" t="s">
        <v>1282</v>
      </c>
      <c r="D580" t="s">
        <v>300</v>
      </c>
      <c r="E580" t="s">
        <v>933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8">
        <f t="shared" si="8"/>
        <v>0</v>
      </c>
      <c r="N580" t="e" cm="1">
        <f t="array" ref="N580">INDEX(Wastewater!$C$4:$C$62,MATCH(C580,Wastewater!$A$4:$A$62,0),)</f>
        <v>#N/A</v>
      </c>
    </row>
    <row r="581" spans="1:14">
      <c r="A581" t="s">
        <v>272</v>
      </c>
      <c r="B581" t="s">
        <v>1443</v>
      </c>
      <c r="C581" t="s">
        <v>1284</v>
      </c>
      <c r="D581" t="s">
        <v>300</v>
      </c>
      <c r="E581" t="s">
        <v>933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  <c r="M581" s="8">
        <f t="shared" si="8"/>
        <v>0</v>
      </c>
      <c r="N581" t="e" cm="1">
        <f t="array" ref="N581">INDEX(Wastewater!$C$4:$C$62,MATCH(C581,Wastewater!$A$4:$A$62,0),)</f>
        <v>#N/A</v>
      </c>
    </row>
    <row r="582" spans="1:14">
      <c r="A582" t="s">
        <v>272</v>
      </c>
      <c r="B582" t="s">
        <v>1444</v>
      </c>
      <c r="C582" t="s">
        <v>1286</v>
      </c>
      <c r="D582" t="s">
        <v>300</v>
      </c>
      <c r="E582" t="s">
        <v>933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8">
        <f t="shared" ref="M582:M644" si="9">SUM(G582)</f>
        <v>0</v>
      </c>
      <c r="N582" t="e" cm="1">
        <f t="array" ref="N582">INDEX(Wastewater!$C$4:$C$62,MATCH(C582,Wastewater!$A$4:$A$62,0),)</f>
        <v>#N/A</v>
      </c>
    </row>
    <row r="583" spans="1:14">
      <c r="A583" t="s">
        <v>272</v>
      </c>
      <c r="B583" t="s">
        <v>1445</v>
      </c>
      <c r="C583" t="s">
        <v>1288</v>
      </c>
      <c r="D583" t="s">
        <v>300</v>
      </c>
      <c r="E583" t="s">
        <v>933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8">
        <f t="shared" si="9"/>
        <v>0</v>
      </c>
      <c r="N583" t="e" cm="1">
        <f t="array" ref="N583">INDEX(Wastewater!$C$4:$C$62,MATCH(C583,Wastewater!$A$4:$A$62,0),)</f>
        <v>#N/A</v>
      </c>
    </row>
    <row r="584" spans="1:14">
      <c r="A584" t="s">
        <v>272</v>
      </c>
      <c r="B584" t="s">
        <v>1446</v>
      </c>
      <c r="C584" t="s">
        <v>1290</v>
      </c>
      <c r="D584" t="s">
        <v>300</v>
      </c>
      <c r="E584" t="s">
        <v>933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8">
        <f t="shared" si="9"/>
        <v>0</v>
      </c>
      <c r="N584" t="e" cm="1">
        <f t="array" ref="N584">INDEX(Wastewater!$C$4:$C$62,MATCH(C584,Wastewater!$A$4:$A$62,0),)</f>
        <v>#N/A</v>
      </c>
    </row>
    <row r="585" spans="1:14">
      <c r="A585" t="s">
        <v>272</v>
      </c>
      <c r="B585" t="s">
        <v>1447</v>
      </c>
      <c r="C585" t="s">
        <v>1292</v>
      </c>
      <c r="D585" t="s">
        <v>300</v>
      </c>
      <c r="E585" t="s">
        <v>933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0</v>
      </c>
      <c r="L585" s="4">
        <v>0</v>
      </c>
      <c r="M585" s="8">
        <f t="shared" si="9"/>
        <v>0</v>
      </c>
      <c r="N585" t="e" cm="1">
        <f t="array" ref="N585">INDEX(Wastewater!$C$4:$C$62,MATCH(C585,Wastewater!$A$4:$A$62,0),)</f>
        <v>#N/A</v>
      </c>
    </row>
    <row r="586" spans="1:14">
      <c r="A586" t="s">
        <v>272</v>
      </c>
      <c r="B586" t="s">
        <v>1448</v>
      </c>
      <c r="C586" t="s">
        <v>1294</v>
      </c>
      <c r="D586" t="s">
        <v>300</v>
      </c>
      <c r="E586" t="s">
        <v>933</v>
      </c>
      <c r="F586" s="4">
        <v>0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8">
        <f t="shared" si="9"/>
        <v>0</v>
      </c>
      <c r="N586" t="e" cm="1">
        <f t="array" ref="N586">INDEX(Wastewater!$C$4:$C$62,MATCH(C586,Wastewater!$A$4:$A$62,0),)</f>
        <v>#N/A</v>
      </c>
    </row>
    <row r="587" spans="1:14">
      <c r="A587" t="s">
        <v>272</v>
      </c>
      <c r="B587" t="s">
        <v>1449</v>
      </c>
      <c r="C587" t="s">
        <v>1296</v>
      </c>
      <c r="D587" t="s">
        <v>300</v>
      </c>
      <c r="E587" t="s">
        <v>933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8">
        <f t="shared" si="9"/>
        <v>0</v>
      </c>
      <c r="N587" t="e" cm="1">
        <f t="array" ref="N587">INDEX(Wastewater!$C$4:$C$62,MATCH(C587,Wastewater!$A$4:$A$62,0),)</f>
        <v>#N/A</v>
      </c>
    </row>
    <row r="588" spans="1:14">
      <c r="A588" t="s">
        <v>272</v>
      </c>
      <c r="B588" t="s">
        <v>1450</v>
      </c>
      <c r="C588" t="s">
        <v>1298</v>
      </c>
      <c r="D588" t="s">
        <v>300</v>
      </c>
      <c r="E588" t="s">
        <v>933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0</v>
      </c>
      <c r="L588" s="4">
        <v>0</v>
      </c>
      <c r="M588" s="8">
        <f t="shared" si="9"/>
        <v>0</v>
      </c>
      <c r="N588" t="e" cm="1">
        <f t="array" ref="N588">INDEX(Wastewater!$C$4:$C$62,MATCH(C588,Wastewater!$A$4:$A$62,0),)</f>
        <v>#N/A</v>
      </c>
    </row>
    <row r="589" spans="1:14">
      <c r="A589" t="s">
        <v>272</v>
      </c>
      <c r="B589" t="s">
        <v>1451</v>
      </c>
      <c r="C589" t="s">
        <v>1300</v>
      </c>
      <c r="D589" t="s">
        <v>300</v>
      </c>
      <c r="E589" t="s">
        <v>933</v>
      </c>
      <c r="F589" s="4">
        <v>0</v>
      </c>
      <c r="G589" s="4">
        <v>0</v>
      </c>
      <c r="H589" s="4">
        <v>0</v>
      </c>
      <c r="I589" s="4">
        <v>0</v>
      </c>
      <c r="J589" s="4">
        <v>0</v>
      </c>
      <c r="K589" s="4">
        <v>0</v>
      </c>
      <c r="L589" s="4">
        <v>0</v>
      </c>
      <c r="M589" s="8">
        <f t="shared" si="9"/>
        <v>0</v>
      </c>
      <c r="N589" t="e" cm="1">
        <f t="array" ref="N589">INDEX(Wastewater!$C$4:$C$62,MATCH(C589,Wastewater!$A$4:$A$62,0),)</f>
        <v>#N/A</v>
      </c>
    </row>
    <row r="590" spans="1:14">
      <c r="A590" t="s">
        <v>272</v>
      </c>
      <c r="B590" t="s">
        <v>1452</v>
      </c>
      <c r="C590" t="s">
        <v>1302</v>
      </c>
      <c r="D590" t="s">
        <v>300</v>
      </c>
      <c r="E590" t="s">
        <v>933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8">
        <f t="shared" si="9"/>
        <v>0</v>
      </c>
      <c r="N590" t="e" cm="1">
        <f t="array" ref="N590">INDEX(Wastewater!$C$4:$C$62,MATCH(C590,Wastewater!$A$4:$A$62,0),)</f>
        <v>#N/A</v>
      </c>
    </row>
    <row r="591" spans="1:14">
      <c r="A591" t="s">
        <v>272</v>
      </c>
      <c r="B591" t="s">
        <v>1453</v>
      </c>
      <c r="C591" t="s">
        <v>1304</v>
      </c>
      <c r="D591" t="s">
        <v>300</v>
      </c>
      <c r="E591" t="s">
        <v>933</v>
      </c>
      <c r="F591" s="4">
        <v>0.92499999999999971</v>
      </c>
      <c r="G591" s="4">
        <v>1.26</v>
      </c>
      <c r="H591" s="4">
        <v>34.509173806359392</v>
      </c>
      <c r="I591" s="4">
        <v>34.51617380635939</v>
      </c>
      <c r="J591" s="4">
        <v>34.523173806359381</v>
      </c>
      <c r="K591" s="4">
        <v>34.529173806359388</v>
      </c>
      <c r="L591" s="4">
        <v>34.540346542289377</v>
      </c>
      <c r="M591" s="8">
        <f t="shared" si="9"/>
        <v>1.26</v>
      </c>
      <c r="N591" t="e" cm="1">
        <f t="array" ref="N591">INDEX(Wastewater!$C$4:$C$62,MATCH(C591,Wastewater!$A$4:$A$62,0),)</f>
        <v>#N/A</v>
      </c>
    </row>
    <row r="592" spans="1:14">
      <c r="A592" t="s">
        <v>273</v>
      </c>
      <c r="B592" t="s">
        <v>1307</v>
      </c>
      <c r="C592" t="s">
        <v>1160</v>
      </c>
      <c r="D592" t="s">
        <v>300</v>
      </c>
      <c r="E592" t="s">
        <v>933</v>
      </c>
      <c r="F592" s="4">
        <v>0</v>
      </c>
      <c r="G592" s="4">
        <v>0</v>
      </c>
      <c r="H592" s="4" t="s">
        <v>825</v>
      </c>
      <c r="I592" s="4" t="s">
        <v>825</v>
      </c>
      <c r="J592" s="4" t="s">
        <v>825</v>
      </c>
      <c r="K592" s="4" t="s">
        <v>825</v>
      </c>
      <c r="L592" s="4" t="s">
        <v>825</v>
      </c>
      <c r="M592" s="8">
        <f t="shared" si="9"/>
        <v>0</v>
      </c>
      <c r="N592" t="str" cm="1">
        <f t="array" ref="N592">INDEX(Wastewater!$C$4:$C$62,MATCH(C592,Wastewater!$A$4:$A$62,0),)</f>
        <v>Event Duration Monitoring at intermittent discharges (wastewater)</v>
      </c>
    </row>
    <row r="593" spans="1:14">
      <c r="A593" t="s">
        <v>273</v>
      </c>
      <c r="B593" t="s">
        <v>1308</v>
      </c>
      <c r="C593" t="s">
        <v>1162</v>
      </c>
      <c r="D593" t="s">
        <v>300</v>
      </c>
      <c r="E593" t="s">
        <v>933</v>
      </c>
      <c r="F593" s="4">
        <v>0</v>
      </c>
      <c r="G593" s="4">
        <v>0</v>
      </c>
      <c r="H593" s="4" t="s">
        <v>825</v>
      </c>
      <c r="I593" s="4" t="s">
        <v>825</v>
      </c>
      <c r="J593" s="4" t="s">
        <v>825</v>
      </c>
      <c r="K593" s="4" t="s">
        <v>825</v>
      </c>
      <c r="L593" s="4" t="s">
        <v>825</v>
      </c>
      <c r="M593" s="8">
        <f t="shared" si="9"/>
        <v>0</v>
      </c>
      <c r="N593" t="str" cm="1">
        <f t="array" ref="N593">INDEX(Wastewater!$C$4:$C$62,MATCH(C593,Wastewater!$A$4:$A$62,0),)</f>
        <v>Flow monitoring at sewage treatment works (wastewater)</v>
      </c>
    </row>
    <row r="594" spans="1:14">
      <c r="A594" t="s">
        <v>273</v>
      </c>
      <c r="B594" t="s">
        <v>1309</v>
      </c>
      <c r="C594" t="s">
        <v>1164</v>
      </c>
      <c r="D594" t="s">
        <v>300</v>
      </c>
      <c r="E594" t="s">
        <v>933</v>
      </c>
      <c r="F594" s="4">
        <v>0</v>
      </c>
      <c r="G594" s="4">
        <v>0.38441681257940596</v>
      </c>
      <c r="H594" s="4" t="s">
        <v>825</v>
      </c>
      <c r="I594" s="4" t="s">
        <v>825</v>
      </c>
      <c r="J594" s="4" t="s">
        <v>825</v>
      </c>
      <c r="K594" s="4" t="s">
        <v>825</v>
      </c>
      <c r="L594" s="4" t="s">
        <v>825</v>
      </c>
      <c r="M594" s="8">
        <f t="shared" si="9"/>
        <v>0.38441681257940596</v>
      </c>
      <c r="N594" t="str" cm="1">
        <f t="array" ref="N594">INDEX(Wastewater!$C$4:$C$62,MATCH(C594,Wastewater!$A$4:$A$62,0),)</f>
        <v>N/A</v>
      </c>
    </row>
    <row r="595" spans="1:14">
      <c r="A595" t="s">
        <v>273</v>
      </c>
      <c r="B595" t="s">
        <v>1310</v>
      </c>
      <c r="C595" t="s">
        <v>1166</v>
      </c>
      <c r="D595" t="s">
        <v>300</v>
      </c>
      <c r="E595" t="s">
        <v>933</v>
      </c>
      <c r="F595" s="4">
        <v>0</v>
      </c>
      <c r="G595" s="4">
        <v>5.643126094345547E-2</v>
      </c>
      <c r="H595" s="4" t="s">
        <v>825</v>
      </c>
      <c r="I595" s="4" t="s">
        <v>825</v>
      </c>
      <c r="J595" s="4" t="s">
        <v>825</v>
      </c>
      <c r="K595" s="4" t="s">
        <v>825</v>
      </c>
      <c r="L595" s="4" t="s">
        <v>825</v>
      </c>
      <c r="M595" s="8">
        <f t="shared" si="9"/>
        <v>5.643126094345547E-2</v>
      </c>
      <c r="N595" t="str" cm="1">
        <f t="array" ref="N595">INDEX(Wastewater!$C$4:$C$62,MATCH(C595,Wastewater!$A$4:$A$62,0),)</f>
        <v>N/A</v>
      </c>
    </row>
    <row r="596" spans="1:14">
      <c r="A596" t="s">
        <v>273</v>
      </c>
      <c r="B596" t="s">
        <v>1311</v>
      </c>
      <c r="C596" t="s">
        <v>1168</v>
      </c>
      <c r="D596" t="s">
        <v>300</v>
      </c>
      <c r="E596" t="s">
        <v>933</v>
      </c>
      <c r="F596" s="4">
        <v>0</v>
      </c>
      <c r="G596" s="4">
        <v>0</v>
      </c>
      <c r="H596" s="4" t="s">
        <v>825</v>
      </c>
      <c r="I596" s="4" t="s">
        <v>825</v>
      </c>
      <c r="J596" s="4" t="s">
        <v>825</v>
      </c>
      <c r="K596" s="4" t="s">
        <v>825</v>
      </c>
      <c r="L596" s="4" t="s">
        <v>825</v>
      </c>
      <c r="M596" s="8">
        <f t="shared" si="9"/>
        <v>0</v>
      </c>
      <c r="N596" t="str" cm="1">
        <f t="array" ref="N596">INDEX(Wastewater!$C$4:$C$62,MATCH(C596,Wastewater!$A$4:$A$62,0),)</f>
        <v>Schemes to increase flow to full treatment (wastewater)</v>
      </c>
    </row>
    <row r="597" spans="1:14">
      <c r="A597" t="s">
        <v>273</v>
      </c>
      <c r="B597" t="s">
        <v>1312</v>
      </c>
      <c r="C597" t="s">
        <v>1170</v>
      </c>
      <c r="D597" t="s">
        <v>300</v>
      </c>
      <c r="E597" t="s">
        <v>933</v>
      </c>
      <c r="F597" s="4">
        <v>3.7266073122739249</v>
      </c>
      <c r="G597" s="4">
        <v>98.046000000000006</v>
      </c>
      <c r="H597" s="4" t="s">
        <v>825</v>
      </c>
      <c r="I597" s="4" t="s">
        <v>825</v>
      </c>
      <c r="J597" s="4" t="s">
        <v>825</v>
      </c>
      <c r="K597" s="4" t="s">
        <v>825</v>
      </c>
      <c r="L597" s="4" t="s">
        <v>825</v>
      </c>
      <c r="M597" s="8">
        <f t="shared" si="9"/>
        <v>98.046000000000006</v>
      </c>
      <c r="N597" t="str" cm="1">
        <f t="array" ref="N597">INDEX(Wastewater!$C$4:$C$62,MATCH(C597,Wastewater!$A$4:$A$62,0),)</f>
        <v>Schemes to increase storm tank capacity (wastewater)</v>
      </c>
    </row>
    <row r="598" spans="1:14">
      <c r="A598" t="s">
        <v>273</v>
      </c>
      <c r="B598" t="s">
        <v>1313</v>
      </c>
      <c r="C598" t="s">
        <v>1172</v>
      </c>
      <c r="D598" t="s">
        <v>300</v>
      </c>
      <c r="E598" t="s">
        <v>933</v>
      </c>
      <c r="F598" s="4">
        <v>0.03</v>
      </c>
      <c r="G598" s="4">
        <v>0</v>
      </c>
      <c r="H598" s="4" t="s">
        <v>825</v>
      </c>
      <c r="I598" s="4" t="s">
        <v>825</v>
      </c>
      <c r="J598" s="4" t="s">
        <v>825</v>
      </c>
      <c r="K598" s="4" t="s">
        <v>825</v>
      </c>
      <c r="L598" s="4" t="s">
        <v>825</v>
      </c>
      <c r="M598" s="8">
        <f t="shared" si="9"/>
        <v>0</v>
      </c>
      <c r="N598" t="str" cm="1">
        <f t="array" ref="N598">INDEX(Wastewater!$C$4:$C$62,MATCH(C598,Wastewater!$A$4:$A$62,0),)</f>
        <v>Schemes to increase storm tank capacity (wastewater)</v>
      </c>
    </row>
    <row r="599" spans="1:14">
      <c r="A599" t="s">
        <v>273</v>
      </c>
      <c r="B599" t="s">
        <v>1314</v>
      </c>
      <c r="C599" t="s">
        <v>1174</v>
      </c>
      <c r="D599" t="s">
        <v>300</v>
      </c>
      <c r="E599" t="s">
        <v>933</v>
      </c>
      <c r="F599" s="4">
        <v>8.0715812395148276</v>
      </c>
      <c r="G599" s="4">
        <v>65.516000000000005</v>
      </c>
      <c r="H599" s="4" t="s">
        <v>825</v>
      </c>
      <c r="I599" s="4" t="s">
        <v>825</v>
      </c>
      <c r="J599" s="4" t="s">
        <v>825</v>
      </c>
      <c r="K599" s="4" t="s">
        <v>825</v>
      </c>
      <c r="L599" s="4" t="s">
        <v>825</v>
      </c>
      <c r="M599" s="8">
        <f t="shared" si="9"/>
        <v>65.516000000000005</v>
      </c>
      <c r="N599" t="str" cm="1">
        <f t="array" ref="N599">INDEX(Wastewater!$C$4:$C$62,MATCH(C599,Wastewater!$A$4:$A$62,0),)</f>
        <v>Storage schemes to reduce spill frequency at CSOs, storm tanks, etc (wastewater)</v>
      </c>
    </row>
    <row r="600" spans="1:14">
      <c r="A600" t="s">
        <v>273</v>
      </c>
      <c r="B600" t="s">
        <v>1315</v>
      </c>
      <c r="C600" t="s">
        <v>1176</v>
      </c>
      <c r="D600" t="s">
        <v>300</v>
      </c>
      <c r="E600" t="s">
        <v>933</v>
      </c>
      <c r="F600" s="4">
        <v>0</v>
      </c>
      <c r="G600" s="4">
        <v>0</v>
      </c>
      <c r="H600" s="4" t="s">
        <v>825</v>
      </c>
      <c r="I600" s="4" t="s">
        <v>825</v>
      </c>
      <c r="J600" s="4" t="s">
        <v>825</v>
      </c>
      <c r="K600" s="4" t="s">
        <v>825</v>
      </c>
      <c r="L600" s="4" t="s">
        <v>825</v>
      </c>
      <c r="M600" s="8">
        <f t="shared" si="9"/>
        <v>0</v>
      </c>
      <c r="N600" t="str" cm="1">
        <f t="array" ref="N600">INDEX(Wastewater!$C$4:$C$62,MATCH(C600,Wastewater!$A$4:$A$62,0),)</f>
        <v>Storage schemes to reduce spill frequency at CSOs, storm tanks, etc (wastewater)</v>
      </c>
    </row>
    <row r="601" spans="1:14">
      <c r="A601" t="s">
        <v>273</v>
      </c>
      <c r="B601" t="s">
        <v>1316</v>
      </c>
      <c r="C601" t="s">
        <v>1178</v>
      </c>
      <c r="D601" t="s">
        <v>300</v>
      </c>
      <c r="E601" t="s">
        <v>933</v>
      </c>
      <c r="F601" s="4">
        <v>0</v>
      </c>
      <c r="G601" s="4">
        <v>0</v>
      </c>
      <c r="H601" s="4" t="s">
        <v>825</v>
      </c>
      <c r="I601" s="4" t="s">
        <v>825</v>
      </c>
      <c r="J601" s="4" t="s">
        <v>825</v>
      </c>
      <c r="K601" s="4" t="s">
        <v>825</v>
      </c>
      <c r="L601" s="4" t="s">
        <v>825</v>
      </c>
      <c r="M601" s="8">
        <f t="shared" si="9"/>
        <v>0</v>
      </c>
      <c r="N601" t="str" cm="1">
        <f t="array" ref="N601">INDEX(Wastewater!$C$4:$C$62,MATCH(C601,Wastewater!$A$4:$A$62,0),)</f>
        <v>Storage schemes to reduce spill frequency at CSOs, storm tanks, etc (wastewater)</v>
      </c>
    </row>
    <row r="602" spans="1:14">
      <c r="A602" t="s">
        <v>273</v>
      </c>
      <c r="B602" t="s">
        <v>1317</v>
      </c>
      <c r="C602" t="s">
        <v>1180</v>
      </c>
      <c r="D602" t="s">
        <v>300</v>
      </c>
      <c r="E602" t="s">
        <v>933</v>
      </c>
      <c r="F602" s="4">
        <v>0</v>
      </c>
      <c r="G602" s="4">
        <v>0</v>
      </c>
      <c r="H602" s="4" t="s">
        <v>825</v>
      </c>
      <c r="I602" s="4" t="s">
        <v>825</v>
      </c>
      <c r="J602" s="4" t="s">
        <v>825</v>
      </c>
      <c r="K602" s="4" t="s">
        <v>825</v>
      </c>
      <c r="L602" s="4" t="s">
        <v>825</v>
      </c>
      <c r="M602" s="8">
        <f t="shared" si="9"/>
        <v>0</v>
      </c>
      <c r="N602" t="str" cm="1">
        <f t="array" ref="N602">INDEX(Wastewater!$C$4:$C$62,MATCH(C602,Wastewater!$A$4:$A$62,0),)</f>
        <v>Storage schemes to reduce spill frequency at CSOs, storm tanks, etc (wastewater)</v>
      </c>
    </row>
    <row r="603" spans="1:14">
      <c r="A603" t="s">
        <v>273</v>
      </c>
      <c r="B603" t="s">
        <v>1318</v>
      </c>
      <c r="C603" t="s">
        <v>1182</v>
      </c>
      <c r="D603" t="s">
        <v>300</v>
      </c>
      <c r="E603" t="s">
        <v>933</v>
      </c>
      <c r="F603" s="4">
        <v>0</v>
      </c>
      <c r="G603" s="4">
        <v>10.331</v>
      </c>
      <c r="H603" s="4" t="s">
        <v>825</v>
      </c>
      <c r="I603" s="4" t="s">
        <v>825</v>
      </c>
      <c r="J603" s="4" t="s">
        <v>825</v>
      </c>
      <c r="K603" s="4" t="s">
        <v>825</v>
      </c>
      <c r="L603" s="4" t="s">
        <v>825</v>
      </c>
      <c r="M603" s="8">
        <f t="shared" si="9"/>
        <v>10.331</v>
      </c>
      <c r="N603" t="str" cm="1">
        <f t="array" ref="N603">INDEX(Wastewater!$C$4:$C$62,MATCH(C603,Wastewater!$A$4:$A$62,0),)</f>
        <v>Storage schemes to reduce spill frequency at CSOs, storm tanks, etc (wastewater)</v>
      </c>
    </row>
    <row r="604" spans="1:14">
      <c r="A604" t="s">
        <v>273</v>
      </c>
      <c r="B604" t="s">
        <v>1319</v>
      </c>
      <c r="C604" t="s">
        <v>1184</v>
      </c>
      <c r="D604" t="s">
        <v>300</v>
      </c>
      <c r="E604" t="s">
        <v>933</v>
      </c>
      <c r="F604" s="4">
        <v>0.17192943327296309</v>
      </c>
      <c r="G604" s="4">
        <v>0.33600000000000002</v>
      </c>
      <c r="H604" s="4" t="s">
        <v>825</v>
      </c>
      <c r="I604" s="4" t="s">
        <v>825</v>
      </c>
      <c r="J604" s="4" t="s">
        <v>825</v>
      </c>
      <c r="K604" s="4" t="s">
        <v>825</v>
      </c>
      <c r="L604" s="4" t="s">
        <v>825</v>
      </c>
      <c r="M604" s="8">
        <f t="shared" si="9"/>
        <v>0.33600000000000002</v>
      </c>
      <c r="N604" t="str" cm="1">
        <f t="array" ref="N604">INDEX(Wastewater!$C$4:$C$62,MATCH(C604,Wastewater!$A$4:$A$62,0),)</f>
        <v>Storage schemes to reduce spill frequency at CSOs, storm tanks, etc (wastewater)</v>
      </c>
    </row>
    <row r="605" spans="1:14">
      <c r="A605" t="s">
        <v>273</v>
      </c>
      <c r="B605" t="s">
        <v>1320</v>
      </c>
      <c r="C605" t="s">
        <v>1186</v>
      </c>
      <c r="D605" t="s">
        <v>300</v>
      </c>
      <c r="E605" t="s">
        <v>933</v>
      </c>
      <c r="F605" s="4">
        <v>0</v>
      </c>
      <c r="G605" s="4">
        <v>0</v>
      </c>
      <c r="H605" s="4" t="s">
        <v>825</v>
      </c>
      <c r="I605" s="4" t="s">
        <v>825</v>
      </c>
      <c r="J605" s="4" t="s">
        <v>825</v>
      </c>
      <c r="K605" s="4" t="s">
        <v>825</v>
      </c>
      <c r="L605" s="4" t="s">
        <v>825</v>
      </c>
      <c r="M605" s="8">
        <f t="shared" si="9"/>
        <v>0</v>
      </c>
      <c r="N605" t="str" cm="1">
        <f t="array" ref="N605">INDEX(Wastewater!$C$4:$C$62,MATCH(C605,Wastewater!$A$4:$A$62,0),)</f>
        <v>Storage schemes to reduce spill frequency at CSOs, storm tanks, etc (wastewater)</v>
      </c>
    </row>
    <row r="606" spans="1:14">
      <c r="A606" t="s">
        <v>273</v>
      </c>
      <c r="B606" t="s">
        <v>1321</v>
      </c>
      <c r="C606" t="s">
        <v>1188</v>
      </c>
      <c r="D606" t="s">
        <v>300</v>
      </c>
      <c r="E606" t="s">
        <v>933</v>
      </c>
      <c r="F606" s="4">
        <v>0</v>
      </c>
      <c r="G606" s="4">
        <v>0</v>
      </c>
      <c r="H606" s="4" t="s">
        <v>825</v>
      </c>
      <c r="I606" s="4" t="s">
        <v>825</v>
      </c>
      <c r="J606" s="4" t="s">
        <v>825</v>
      </c>
      <c r="K606" s="4" t="s">
        <v>825</v>
      </c>
      <c r="L606" s="4" t="s">
        <v>825</v>
      </c>
      <c r="M606" s="8">
        <f t="shared" si="9"/>
        <v>0</v>
      </c>
      <c r="N606" t="str" cm="1">
        <f t="array" ref="N606">INDEX(Wastewater!$C$4:$C$62,MATCH(C606,Wastewater!$A$4:$A$62,0),)</f>
        <v>Storage schemes to reduce spill frequency at CSOs, storm tanks, etc (wastewater)</v>
      </c>
    </row>
    <row r="607" spans="1:14">
      <c r="A607" t="s">
        <v>273</v>
      </c>
      <c r="B607" t="s">
        <v>1322</v>
      </c>
      <c r="C607" t="s">
        <v>1190</v>
      </c>
      <c r="D607" t="s">
        <v>300</v>
      </c>
      <c r="E607" t="s">
        <v>933</v>
      </c>
      <c r="F607" s="4">
        <v>0</v>
      </c>
      <c r="G607" s="4">
        <v>0</v>
      </c>
      <c r="H607" s="4" t="s">
        <v>825</v>
      </c>
      <c r="I607" s="4" t="s">
        <v>825</v>
      </c>
      <c r="J607" s="4" t="s">
        <v>825</v>
      </c>
      <c r="K607" s="4" t="s">
        <v>825</v>
      </c>
      <c r="L607" s="4" t="s">
        <v>825</v>
      </c>
      <c r="M607" s="8">
        <f t="shared" si="9"/>
        <v>0</v>
      </c>
      <c r="N607" t="str" cm="1">
        <f t="array" ref="N607">INDEX(Wastewater!$C$4:$C$62,MATCH(C607,Wastewater!$A$4:$A$62,0),)</f>
        <v>Storage schemes to reduce spill frequency at CSOs, storm tanks, etc (wastewater)</v>
      </c>
    </row>
    <row r="608" spans="1:14">
      <c r="A608" t="s">
        <v>273</v>
      </c>
      <c r="B608" t="s">
        <v>1323</v>
      </c>
      <c r="C608" t="s">
        <v>1192</v>
      </c>
      <c r="D608" t="s">
        <v>300</v>
      </c>
      <c r="E608" t="s">
        <v>933</v>
      </c>
      <c r="F608" s="4">
        <v>0</v>
      </c>
      <c r="G608" s="4">
        <v>0</v>
      </c>
      <c r="H608" s="4" t="s">
        <v>825</v>
      </c>
      <c r="I608" s="4" t="s">
        <v>825</v>
      </c>
      <c r="J608" s="4" t="s">
        <v>825</v>
      </c>
      <c r="K608" s="4" t="s">
        <v>825</v>
      </c>
      <c r="L608" s="4" t="s">
        <v>825</v>
      </c>
      <c r="M608" s="8">
        <f t="shared" si="9"/>
        <v>0</v>
      </c>
      <c r="N608" t="str" cm="1">
        <f t="array" ref="N608">INDEX(Wastewater!$C$4:$C$62,MATCH(C608,Wastewater!$A$4:$A$62,0),)</f>
        <v>Chemical removals schemes (wastewater)</v>
      </c>
    </row>
    <row r="609" spans="1:14">
      <c r="A609" t="s">
        <v>273</v>
      </c>
      <c r="B609" t="s">
        <v>1324</v>
      </c>
      <c r="C609" t="s">
        <v>1194</v>
      </c>
      <c r="D609" t="s">
        <v>300</v>
      </c>
      <c r="E609" t="s">
        <v>933</v>
      </c>
      <c r="F609" s="4">
        <v>0</v>
      </c>
      <c r="G609" s="4">
        <v>1.5077451020150889</v>
      </c>
      <c r="H609" s="4" t="s">
        <v>825</v>
      </c>
      <c r="I609" s="4" t="s">
        <v>825</v>
      </c>
      <c r="J609" s="4" t="s">
        <v>825</v>
      </c>
      <c r="K609" s="4" t="s">
        <v>825</v>
      </c>
      <c r="L609" s="4" t="s">
        <v>825</v>
      </c>
      <c r="M609" s="8">
        <f t="shared" si="9"/>
        <v>1.5077451020150889</v>
      </c>
      <c r="N609" t="str" cm="1">
        <f t="array" ref="N609">INDEX(Wastewater!$C$4:$C$62,MATCH(C609,Wastewater!$A$4:$A$62,0),)</f>
        <v>Chemicals monitoring/ investigations/ options appraisals (wastewater)</v>
      </c>
    </row>
    <row r="610" spans="1:14">
      <c r="A610" t="s">
        <v>273</v>
      </c>
      <c r="B610" t="s">
        <v>1325</v>
      </c>
      <c r="C610" t="s">
        <v>1196</v>
      </c>
      <c r="D610" t="s">
        <v>300</v>
      </c>
      <c r="E610" t="s">
        <v>933</v>
      </c>
      <c r="F610" s="4">
        <v>0</v>
      </c>
      <c r="G610" s="4">
        <v>0</v>
      </c>
      <c r="H610" s="4" t="s">
        <v>825</v>
      </c>
      <c r="I610" s="4" t="s">
        <v>825</v>
      </c>
      <c r="J610" s="4" t="s">
        <v>825</v>
      </c>
      <c r="K610" s="4" t="s">
        <v>825</v>
      </c>
      <c r="L610" s="4" t="s">
        <v>825</v>
      </c>
      <c r="M610" s="8">
        <f t="shared" si="9"/>
        <v>0</v>
      </c>
      <c r="N610" t="str" cm="1">
        <f t="array" ref="N610">INDEX(Wastewater!$C$4:$C$62,MATCH(C610,Wastewater!$A$4:$A$62,0),)</f>
        <v>Nitrogen removal (wastewater)</v>
      </c>
    </row>
    <row r="611" spans="1:14">
      <c r="A611" t="s">
        <v>273</v>
      </c>
      <c r="B611" t="s">
        <v>1326</v>
      </c>
      <c r="C611" t="s">
        <v>1198</v>
      </c>
      <c r="D611" t="s">
        <v>300</v>
      </c>
      <c r="E611" t="s">
        <v>933</v>
      </c>
      <c r="F611" s="4">
        <v>0</v>
      </c>
      <c r="G611" s="4">
        <v>0</v>
      </c>
      <c r="H611" s="4" t="s">
        <v>825</v>
      </c>
      <c r="I611" s="4" t="s">
        <v>825</v>
      </c>
      <c r="J611" s="4" t="s">
        <v>825</v>
      </c>
      <c r="K611" s="4" t="s">
        <v>825</v>
      </c>
      <c r="L611" s="4" t="s">
        <v>825</v>
      </c>
      <c r="M611" s="8">
        <f t="shared" si="9"/>
        <v>0</v>
      </c>
      <c r="N611" t="str" cm="1">
        <f t="array" ref="N611">INDEX(Wastewater!$C$4:$C$62,MATCH(C611,Wastewater!$A$4:$A$62,0),)</f>
        <v>Nitrogen removal (wastewater)</v>
      </c>
    </row>
    <row r="612" spans="1:14">
      <c r="A612" t="s">
        <v>273</v>
      </c>
      <c r="B612" t="s">
        <v>1327</v>
      </c>
      <c r="C612" t="s">
        <v>1200</v>
      </c>
      <c r="D612" t="s">
        <v>300</v>
      </c>
      <c r="E612" t="s">
        <v>933</v>
      </c>
      <c r="F612" s="4">
        <v>7</v>
      </c>
      <c r="G612" s="4">
        <v>3.2447975042486901</v>
      </c>
      <c r="H612" s="4" t="s">
        <v>825</v>
      </c>
      <c r="I612" s="4" t="s">
        <v>825</v>
      </c>
      <c r="J612" s="4" t="s">
        <v>825</v>
      </c>
      <c r="K612" s="4" t="s">
        <v>825</v>
      </c>
      <c r="L612" s="4" t="s">
        <v>825</v>
      </c>
      <c r="M612" s="8">
        <f t="shared" si="9"/>
        <v>3.2447975042486901</v>
      </c>
      <c r="N612" t="str" cm="1">
        <f t="array" ref="N612">INDEX(Wastewater!$C$4:$C$62,MATCH(C612,Wastewater!$A$4:$A$62,0),)</f>
        <v>Nitrogen removal (wastewater)</v>
      </c>
    </row>
    <row r="613" spans="1:14">
      <c r="A613" t="s">
        <v>273</v>
      </c>
      <c r="B613" t="s">
        <v>1328</v>
      </c>
      <c r="C613" t="s">
        <v>1202</v>
      </c>
      <c r="D613" t="s">
        <v>300</v>
      </c>
      <c r="E613" t="s">
        <v>933</v>
      </c>
      <c r="F613" s="4">
        <v>9</v>
      </c>
      <c r="G613" s="4">
        <v>21.98427817465393</v>
      </c>
      <c r="H613" s="4" t="s">
        <v>825</v>
      </c>
      <c r="I613" s="4" t="s">
        <v>825</v>
      </c>
      <c r="J613" s="4" t="s">
        <v>825</v>
      </c>
      <c r="K613" s="4" t="s">
        <v>825</v>
      </c>
      <c r="L613" s="4" t="s">
        <v>825</v>
      </c>
      <c r="M613" s="8">
        <f t="shared" si="9"/>
        <v>21.98427817465393</v>
      </c>
      <c r="N613" t="str" cm="1">
        <f t="array" ref="N613">INDEX(Wastewater!$C$4:$C$62,MATCH(C613,Wastewater!$A$4:$A$62,0),)</f>
        <v>Phosphorus removal (wastewater)</v>
      </c>
    </row>
    <row r="614" spans="1:14">
      <c r="A614" t="s">
        <v>273</v>
      </c>
      <c r="B614" t="s">
        <v>1329</v>
      </c>
      <c r="C614" t="s">
        <v>1204</v>
      </c>
      <c r="D614" t="s">
        <v>300</v>
      </c>
      <c r="E614" t="s">
        <v>933</v>
      </c>
      <c r="F614" s="4">
        <v>0</v>
      </c>
      <c r="G614" s="4">
        <v>0</v>
      </c>
      <c r="H614" s="4" t="s">
        <v>825</v>
      </c>
      <c r="I614" s="4" t="s">
        <v>825</v>
      </c>
      <c r="J614" s="4" t="s">
        <v>825</v>
      </c>
      <c r="K614" s="4" t="s">
        <v>825</v>
      </c>
      <c r="L614" s="4" t="s">
        <v>825</v>
      </c>
      <c r="M614" s="8">
        <f t="shared" si="9"/>
        <v>0</v>
      </c>
      <c r="N614" t="str" cm="1">
        <f t="array" ref="N614">INDEX(Wastewater!$C$4:$C$62,MATCH(C614,Wastewater!$A$4:$A$62,0),)</f>
        <v>Phosphorus removal (wastewater)</v>
      </c>
    </row>
    <row r="615" spans="1:14">
      <c r="A615" t="s">
        <v>273</v>
      </c>
      <c r="B615" t="s">
        <v>1330</v>
      </c>
      <c r="C615" t="s">
        <v>1206</v>
      </c>
      <c r="D615" t="s">
        <v>300</v>
      </c>
      <c r="E615" t="s">
        <v>933</v>
      </c>
      <c r="F615" s="4">
        <v>0</v>
      </c>
      <c r="G615" s="4">
        <v>0</v>
      </c>
      <c r="H615" s="4" t="s">
        <v>825</v>
      </c>
      <c r="I615" s="4" t="s">
        <v>825</v>
      </c>
      <c r="J615" s="4" t="s">
        <v>825</v>
      </c>
      <c r="K615" s="4" t="s">
        <v>825</v>
      </c>
      <c r="L615" s="4" t="s">
        <v>825</v>
      </c>
      <c r="M615" s="8">
        <f t="shared" si="9"/>
        <v>0</v>
      </c>
      <c r="N615" t="str" cm="1">
        <f t="array" ref="N615">INDEX(Wastewater!$C$4:$C$62,MATCH(C615,Wastewater!$A$4:$A$62,0),)</f>
        <v>Phosphorus removal (wastewater)</v>
      </c>
    </row>
    <row r="616" spans="1:14">
      <c r="A616" t="s">
        <v>273</v>
      </c>
      <c r="B616" t="s">
        <v>1331</v>
      </c>
      <c r="C616" t="s">
        <v>1208</v>
      </c>
      <c r="D616" t="s">
        <v>300</v>
      </c>
      <c r="E616" t="s">
        <v>933</v>
      </c>
      <c r="F616" s="4">
        <v>0</v>
      </c>
      <c r="G616" s="4">
        <v>10.19524781045096</v>
      </c>
      <c r="H616" s="4" t="s">
        <v>825</v>
      </c>
      <c r="I616" s="4" t="s">
        <v>825</v>
      </c>
      <c r="J616" s="4" t="s">
        <v>825</v>
      </c>
      <c r="K616" s="4" t="s">
        <v>825</v>
      </c>
      <c r="L616" s="4" t="s">
        <v>825</v>
      </c>
      <c r="M616" s="8">
        <f t="shared" si="9"/>
        <v>10.19524781045096</v>
      </c>
      <c r="N616" t="str" cm="1">
        <f t="array" ref="N616">INDEX(Wastewater!$C$4:$C$62,MATCH(C616,Wastewater!$A$4:$A$62,0),)</f>
        <v>Reduction of sanitary parameters (wastewater)</v>
      </c>
    </row>
    <row r="617" spans="1:14">
      <c r="A617" t="s">
        <v>273</v>
      </c>
      <c r="B617" t="s">
        <v>1332</v>
      </c>
      <c r="C617" t="s">
        <v>1210</v>
      </c>
      <c r="D617" t="s">
        <v>300</v>
      </c>
      <c r="E617" t="s">
        <v>933</v>
      </c>
      <c r="F617" s="4">
        <v>0</v>
      </c>
      <c r="G617" s="4">
        <v>0</v>
      </c>
      <c r="H617" s="4" t="s">
        <v>825</v>
      </c>
      <c r="I617" s="4" t="s">
        <v>825</v>
      </c>
      <c r="J617" s="4" t="s">
        <v>825</v>
      </c>
      <c r="K617" s="4" t="s">
        <v>825</v>
      </c>
      <c r="L617" s="4" t="s">
        <v>825</v>
      </c>
      <c r="M617" s="8">
        <f t="shared" si="9"/>
        <v>0</v>
      </c>
      <c r="N617" t="str" cm="1">
        <f t="array" ref="N617">INDEX(Wastewater!$C$4:$C$62,MATCH(C617,Wastewater!$A$4:$A$62,0),)</f>
        <v>Chemical removals schemes (wastewater)</v>
      </c>
    </row>
    <row r="618" spans="1:14">
      <c r="A618" t="s">
        <v>273</v>
      </c>
      <c r="B618" t="s">
        <v>1333</v>
      </c>
      <c r="C618" t="s">
        <v>1212</v>
      </c>
      <c r="D618" t="s">
        <v>300</v>
      </c>
      <c r="E618" t="s">
        <v>933</v>
      </c>
      <c r="F618" s="4">
        <v>0</v>
      </c>
      <c r="G618" s="4">
        <v>0</v>
      </c>
      <c r="H618" s="4" t="s">
        <v>825</v>
      </c>
      <c r="I618" s="4" t="s">
        <v>825</v>
      </c>
      <c r="J618" s="4" t="s">
        <v>825</v>
      </c>
      <c r="K618" s="4" t="s">
        <v>825</v>
      </c>
      <c r="L618" s="4" t="s">
        <v>825</v>
      </c>
      <c r="M618" s="8">
        <f t="shared" si="9"/>
        <v>0</v>
      </c>
      <c r="N618" t="str" cm="1">
        <f t="array" ref="N618">INDEX(Wastewater!$C$4:$C$62,MATCH(C618,Wastewater!$A$4:$A$62,0),)</f>
        <v>Phosphorus removal (wastewater)</v>
      </c>
    </row>
    <row r="619" spans="1:14">
      <c r="A619" t="s">
        <v>273</v>
      </c>
      <c r="B619" t="s">
        <v>1334</v>
      </c>
      <c r="C619" t="s">
        <v>1214</v>
      </c>
      <c r="D619" t="s">
        <v>300</v>
      </c>
      <c r="E619" t="s">
        <v>933</v>
      </c>
      <c r="F619" s="4">
        <v>0</v>
      </c>
      <c r="G619" s="4">
        <v>0</v>
      </c>
      <c r="H619" s="4" t="s">
        <v>825</v>
      </c>
      <c r="I619" s="4" t="s">
        <v>825</v>
      </c>
      <c r="J619" s="4" t="s">
        <v>825</v>
      </c>
      <c r="K619" s="4" t="s">
        <v>825</v>
      </c>
      <c r="L619" s="4" t="s">
        <v>825</v>
      </c>
      <c r="M619" s="8">
        <f t="shared" si="9"/>
        <v>0</v>
      </c>
      <c r="N619" t="str" cm="1">
        <f t="array" ref="N619">INDEX(Wastewater!$C$4:$C$62,MATCH(C619,Wastewater!$A$4:$A$62,0),)</f>
        <v>Phosphorus removal (wastewater)</v>
      </c>
    </row>
    <row r="620" spans="1:14">
      <c r="A620" t="s">
        <v>273</v>
      </c>
      <c r="B620" t="s">
        <v>1335</v>
      </c>
      <c r="C620" t="s">
        <v>1216</v>
      </c>
      <c r="D620" t="s">
        <v>300</v>
      </c>
      <c r="E620" t="s">
        <v>933</v>
      </c>
      <c r="F620" s="4">
        <v>0</v>
      </c>
      <c r="G620" s="4">
        <v>0</v>
      </c>
      <c r="H620" s="4" t="s">
        <v>825</v>
      </c>
      <c r="I620" s="4" t="s">
        <v>825</v>
      </c>
      <c r="J620" s="4" t="s">
        <v>825</v>
      </c>
      <c r="K620" s="4" t="s">
        <v>825</v>
      </c>
      <c r="L620" s="4" t="s">
        <v>825</v>
      </c>
      <c r="M620" s="8">
        <f t="shared" si="9"/>
        <v>0</v>
      </c>
      <c r="N620" t="str" cm="1">
        <f t="array" ref="N620">INDEX(Wastewater!$C$4:$C$62,MATCH(C620,Wastewater!$A$4:$A$62,0),)</f>
        <v>Conservation drivers (wastewater)</v>
      </c>
    </row>
    <row r="621" spans="1:14">
      <c r="A621" t="s">
        <v>273</v>
      </c>
      <c r="B621" t="s">
        <v>1336</v>
      </c>
      <c r="C621" t="s">
        <v>1218</v>
      </c>
      <c r="D621" t="s">
        <v>300</v>
      </c>
      <c r="E621" t="s">
        <v>933</v>
      </c>
      <c r="F621" s="4">
        <v>0</v>
      </c>
      <c r="G621" s="4">
        <v>8.9092245697231132</v>
      </c>
      <c r="H621" s="4" t="s">
        <v>825</v>
      </c>
      <c r="I621" s="4" t="s">
        <v>825</v>
      </c>
      <c r="J621" s="4" t="s">
        <v>825</v>
      </c>
      <c r="K621" s="4" t="s">
        <v>825</v>
      </c>
      <c r="L621" s="4" t="s">
        <v>825</v>
      </c>
      <c r="M621" s="8">
        <f t="shared" si="9"/>
        <v>8.9092245697231132</v>
      </c>
      <c r="N621" t="str" cm="1">
        <f t="array" ref="N621">INDEX(Wastewater!$C$4:$C$62,MATCH(C621,Wastewater!$A$4:$A$62,0),)</f>
        <v>UV disinfection (or similar) (wastewater)</v>
      </c>
    </row>
    <row r="622" spans="1:14">
      <c r="A622" t="s">
        <v>273</v>
      </c>
      <c r="B622" t="s">
        <v>1337</v>
      </c>
      <c r="C622" t="s">
        <v>1220</v>
      </c>
      <c r="D622" t="s">
        <v>300</v>
      </c>
      <c r="E622" t="s">
        <v>933</v>
      </c>
      <c r="F622" s="4">
        <v>0</v>
      </c>
      <c r="G622" s="4">
        <v>1.0731346321711999</v>
      </c>
      <c r="H622" s="4" t="s">
        <v>825</v>
      </c>
      <c r="I622" s="4" t="s">
        <v>825</v>
      </c>
      <c r="J622" s="4" t="s">
        <v>825</v>
      </c>
      <c r="K622" s="4" t="s">
        <v>825</v>
      </c>
      <c r="L622" s="4" t="s">
        <v>825</v>
      </c>
      <c r="M622" s="8">
        <f t="shared" si="9"/>
        <v>1.0731346321711999</v>
      </c>
      <c r="N622" t="str" cm="1">
        <f t="array" ref="N622">INDEX(Wastewater!$C$4:$C$62,MATCH(C622,Wastewater!$A$4:$A$62,0),)</f>
        <v>N/A</v>
      </c>
    </row>
    <row r="623" spans="1:14">
      <c r="A623" t="s">
        <v>273</v>
      </c>
      <c r="B623" t="s">
        <v>1338</v>
      </c>
      <c r="C623" t="s">
        <v>1222</v>
      </c>
      <c r="D623" t="s">
        <v>300</v>
      </c>
      <c r="E623" t="s">
        <v>933</v>
      </c>
      <c r="F623" s="4">
        <v>0</v>
      </c>
      <c r="G623" s="4">
        <v>0</v>
      </c>
      <c r="H623" s="4" t="s">
        <v>825</v>
      </c>
      <c r="I623" s="4" t="s">
        <v>825</v>
      </c>
      <c r="J623" s="4" t="s">
        <v>825</v>
      </c>
      <c r="K623" s="4" t="s">
        <v>825</v>
      </c>
      <c r="L623" s="4" t="s">
        <v>825</v>
      </c>
      <c r="M623" s="8">
        <f t="shared" si="9"/>
        <v>0</v>
      </c>
      <c r="N623" t="str" cm="1">
        <f t="array" ref="N623">INDEX(Wastewater!$C$4:$C$62,MATCH(C623,Wastewater!$A$4:$A$62,0),)</f>
        <v>N/A</v>
      </c>
    </row>
    <row r="624" spans="1:14">
      <c r="A624" t="s">
        <v>273</v>
      </c>
      <c r="B624" t="s">
        <v>1339</v>
      </c>
      <c r="C624" t="s">
        <v>1224</v>
      </c>
      <c r="D624" t="s">
        <v>300</v>
      </c>
      <c r="E624" t="s">
        <v>933</v>
      </c>
      <c r="F624" s="4">
        <v>0</v>
      </c>
      <c r="G624" s="4">
        <v>0</v>
      </c>
      <c r="H624" s="4" t="s">
        <v>825</v>
      </c>
      <c r="I624" s="4" t="s">
        <v>825</v>
      </c>
      <c r="J624" s="4" t="s">
        <v>825</v>
      </c>
      <c r="K624" s="4" t="s">
        <v>825</v>
      </c>
      <c r="L624" s="4" t="s">
        <v>825</v>
      </c>
      <c r="M624" s="8">
        <f t="shared" si="9"/>
        <v>0</v>
      </c>
      <c r="N624" t="str" cm="1">
        <f t="array" ref="N624">INDEX(Wastewater!$C$4:$C$62,MATCH(C624,Wastewater!$A$4:$A$62,0),)</f>
        <v>N/A</v>
      </c>
    </row>
    <row r="625" spans="1:14">
      <c r="A625" t="s">
        <v>273</v>
      </c>
      <c r="B625" t="s">
        <v>1340</v>
      </c>
      <c r="C625" t="s">
        <v>1226</v>
      </c>
      <c r="D625" t="s">
        <v>300</v>
      </c>
      <c r="E625" t="s">
        <v>933</v>
      </c>
      <c r="F625" s="4">
        <v>0</v>
      </c>
      <c r="G625" s="4">
        <v>0</v>
      </c>
      <c r="H625" s="4" t="s">
        <v>825</v>
      </c>
      <c r="I625" s="4" t="s">
        <v>825</v>
      </c>
      <c r="J625" s="4" t="s">
        <v>825</v>
      </c>
      <c r="K625" s="4" t="s">
        <v>825</v>
      </c>
      <c r="L625" s="4" t="s">
        <v>825</v>
      </c>
      <c r="M625" s="8">
        <f t="shared" si="9"/>
        <v>0</v>
      </c>
      <c r="N625" t="str" cm="1">
        <f t="array" ref="N625">INDEX(Wastewater!$C$4:$C$62,MATCH(C625,Wastewater!$A$4:$A$62,0),)</f>
        <v>Conservation drivers (wastewater)</v>
      </c>
    </row>
    <row r="626" spans="1:14">
      <c r="A626" t="s">
        <v>273</v>
      </c>
      <c r="B626" t="s">
        <v>1341</v>
      </c>
      <c r="C626" t="s">
        <v>1228</v>
      </c>
      <c r="D626" t="s">
        <v>300</v>
      </c>
      <c r="E626" t="s">
        <v>933</v>
      </c>
      <c r="F626" s="4">
        <v>0</v>
      </c>
      <c r="G626" s="4">
        <v>4.3807121378754799</v>
      </c>
      <c r="H626" s="4" t="s">
        <v>825</v>
      </c>
      <c r="I626" s="4" t="s">
        <v>825</v>
      </c>
      <c r="J626" s="4" t="s">
        <v>825</v>
      </c>
      <c r="K626" s="4" t="s">
        <v>825</v>
      </c>
      <c r="L626" s="4" t="s">
        <v>825</v>
      </c>
      <c r="M626" s="8">
        <f t="shared" si="9"/>
        <v>4.3807121378754799</v>
      </c>
      <c r="N626" t="str" cm="1">
        <f t="array" ref="N626">INDEX(Wastewater!$C$4:$C$62,MATCH(C626,Wastewater!$A$4:$A$62,0),)</f>
        <v>Ignore as captured under 'Investigations total'</v>
      </c>
    </row>
    <row r="627" spans="1:14">
      <c r="A627" t="s">
        <v>273</v>
      </c>
      <c r="B627" t="s">
        <v>1342</v>
      </c>
      <c r="C627" t="s">
        <v>1230</v>
      </c>
      <c r="D627" t="s">
        <v>300</v>
      </c>
      <c r="E627" t="s">
        <v>933</v>
      </c>
      <c r="F627" s="4">
        <v>0</v>
      </c>
      <c r="G627" s="4">
        <v>0.22260016269907801</v>
      </c>
      <c r="H627" s="4" t="s">
        <v>825</v>
      </c>
      <c r="I627" s="4" t="s">
        <v>825</v>
      </c>
      <c r="J627" s="4" t="s">
        <v>825</v>
      </c>
      <c r="K627" s="4" t="s">
        <v>825</v>
      </c>
      <c r="L627" s="4" t="s">
        <v>825</v>
      </c>
      <c r="M627" s="8">
        <f t="shared" si="9"/>
        <v>0.22260016269907801</v>
      </c>
      <c r="N627" t="str" cm="1">
        <f t="array" ref="N627">INDEX(Wastewater!$C$4:$C$62,MATCH(C627,Wastewater!$A$4:$A$62,0),)</f>
        <v>Ignore as captured under 'Investigations total'</v>
      </c>
    </row>
    <row r="628" spans="1:14">
      <c r="A628" t="s">
        <v>273</v>
      </c>
      <c r="B628" t="s">
        <v>1343</v>
      </c>
      <c r="C628" t="s">
        <v>1232</v>
      </c>
      <c r="D628" t="s">
        <v>300</v>
      </c>
      <c r="E628" t="s">
        <v>933</v>
      </c>
      <c r="F628" s="4">
        <v>0</v>
      </c>
      <c r="G628" s="4">
        <v>0</v>
      </c>
      <c r="H628" s="4" t="s">
        <v>825</v>
      </c>
      <c r="I628" s="4" t="s">
        <v>825</v>
      </c>
      <c r="J628" s="4" t="s">
        <v>825</v>
      </c>
      <c r="K628" s="4" t="s">
        <v>825</v>
      </c>
      <c r="L628" s="4" t="s">
        <v>825</v>
      </c>
      <c r="M628" s="8">
        <f t="shared" si="9"/>
        <v>0</v>
      </c>
      <c r="N628" t="str" cm="1">
        <f t="array" ref="N628">INDEX(Wastewater!$C$4:$C$62,MATCH(C628,Wastewater!$A$4:$A$62,0),)</f>
        <v>Ignore as captured under 'Investigations total'</v>
      </c>
    </row>
    <row r="629" spans="1:14">
      <c r="A629" t="s">
        <v>273</v>
      </c>
      <c r="B629" t="s">
        <v>1344</v>
      </c>
      <c r="C629" t="s">
        <v>1234</v>
      </c>
      <c r="D629" t="s">
        <v>300</v>
      </c>
      <c r="E629" t="s">
        <v>933</v>
      </c>
      <c r="F629" s="4">
        <v>0</v>
      </c>
      <c r="G629" s="4">
        <v>4.603312300574558</v>
      </c>
      <c r="H629" s="15" t="s">
        <v>825</v>
      </c>
      <c r="I629" s="15" t="s">
        <v>825</v>
      </c>
      <c r="J629" s="15" t="s">
        <v>825</v>
      </c>
      <c r="K629" s="15" t="s">
        <v>825</v>
      </c>
      <c r="L629" s="15" t="s">
        <v>825</v>
      </c>
      <c r="M629" s="8">
        <f t="shared" si="9"/>
        <v>4.603312300574558</v>
      </c>
      <c r="N629" t="str" cm="1">
        <f t="array" ref="N629">INDEX(Wastewater!$C$4:$C$62,MATCH(C629,Wastewater!$A$4:$A$62,0),)</f>
        <v>Investigations (wastewater)</v>
      </c>
    </row>
    <row r="630" spans="1:14">
      <c r="A630" t="s">
        <v>273</v>
      </c>
      <c r="B630" t="s">
        <v>1345</v>
      </c>
      <c r="C630" t="s">
        <v>1236</v>
      </c>
      <c r="D630" t="s">
        <v>300</v>
      </c>
      <c r="E630" t="s">
        <v>933</v>
      </c>
      <c r="F630" s="4">
        <v>0</v>
      </c>
      <c r="G630" s="4">
        <v>0</v>
      </c>
      <c r="H630" s="15" t="s">
        <v>825</v>
      </c>
      <c r="I630" s="15" t="s">
        <v>825</v>
      </c>
      <c r="J630" s="15" t="s">
        <v>825</v>
      </c>
      <c r="K630" s="15" t="s">
        <v>825</v>
      </c>
      <c r="L630" s="15" t="s">
        <v>825</v>
      </c>
      <c r="M630" s="8">
        <f t="shared" si="9"/>
        <v>0</v>
      </c>
      <c r="N630" cm="1">
        <f t="array" ref="N630">INDEX(Wastewater!$C$4:$C$62,MATCH(C630,Wastewater!$A$4:$A$62,0),)</f>
        <v>0</v>
      </c>
    </row>
    <row r="631" spans="1:14">
      <c r="A631" t="s">
        <v>273</v>
      </c>
      <c r="B631" t="s">
        <v>1346</v>
      </c>
      <c r="C631" t="s">
        <v>1238</v>
      </c>
      <c r="D631" t="s">
        <v>300</v>
      </c>
      <c r="E631" t="s">
        <v>933</v>
      </c>
      <c r="F631" s="4">
        <v>0</v>
      </c>
      <c r="G631" s="4">
        <v>0</v>
      </c>
      <c r="H631" s="15" t="s">
        <v>825</v>
      </c>
      <c r="I631" s="15" t="s">
        <v>825</v>
      </c>
      <c r="J631" s="15" t="s">
        <v>825</v>
      </c>
      <c r="K631" s="15" t="s">
        <v>825</v>
      </c>
      <c r="L631" s="15" t="s">
        <v>825</v>
      </c>
      <c r="M631" s="8">
        <f t="shared" si="9"/>
        <v>0</v>
      </c>
      <c r="N631" t="str" cm="1">
        <f t="array" ref="N631">INDEX(Wastewater!$C$4:$C$62,MATCH(C631,Wastewater!$A$4:$A$62,0),)</f>
        <v>Conservation drivers (wastewater)</v>
      </c>
    </row>
    <row r="632" spans="1:14">
      <c r="A632" t="s">
        <v>273</v>
      </c>
      <c r="B632" t="s">
        <v>1347</v>
      </c>
      <c r="C632" t="s">
        <v>1240</v>
      </c>
      <c r="D632" t="s">
        <v>300</v>
      </c>
      <c r="E632" t="s">
        <v>933</v>
      </c>
      <c r="F632" s="4">
        <v>0</v>
      </c>
      <c r="G632" s="4">
        <v>0</v>
      </c>
      <c r="H632" s="15" t="s">
        <v>825</v>
      </c>
      <c r="I632" s="15" t="s">
        <v>825</v>
      </c>
      <c r="J632" s="15" t="s">
        <v>825</v>
      </c>
      <c r="K632" s="15" t="s">
        <v>825</v>
      </c>
      <c r="L632" s="15" t="s">
        <v>825</v>
      </c>
      <c r="M632" s="8">
        <f t="shared" si="9"/>
        <v>0</v>
      </c>
      <c r="N632" t="str" cm="1">
        <f t="array" ref="N632">INDEX(Wastewater!$C$4:$C$62,MATCH(C632,Wastewater!$A$4:$A$62,0),)</f>
        <v>Conservation drivers (wastewater)</v>
      </c>
    </row>
    <row r="633" spans="1:14">
      <c r="A633" t="s">
        <v>273</v>
      </c>
      <c r="B633" t="s">
        <v>1348</v>
      </c>
      <c r="C633" t="s">
        <v>1242</v>
      </c>
      <c r="D633" t="s">
        <v>300</v>
      </c>
      <c r="E633" t="s">
        <v>933</v>
      </c>
      <c r="F633" s="4">
        <v>0</v>
      </c>
      <c r="G633" s="4">
        <v>0</v>
      </c>
      <c r="H633" s="15" t="s">
        <v>825</v>
      </c>
      <c r="I633" s="15" t="s">
        <v>825</v>
      </c>
      <c r="J633" s="15" t="s">
        <v>825</v>
      </c>
      <c r="K633" s="15" t="s">
        <v>825</v>
      </c>
      <c r="L633" s="15" t="s">
        <v>825</v>
      </c>
      <c r="M633" s="8">
        <f t="shared" si="9"/>
        <v>0</v>
      </c>
      <c r="N633" t="str" cm="1">
        <f t="array" ref="N633">INDEX(Wastewater!$C$4:$C$62,MATCH(C633,Wastewater!$A$4:$A$62,0),)</f>
        <v>Conservation drivers (wastewater)</v>
      </c>
    </row>
    <row r="634" spans="1:14">
      <c r="A634" t="s">
        <v>273</v>
      </c>
      <c r="B634" t="s">
        <v>1349</v>
      </c>
      <c r="C634" t="s">
        <v>1244</v>
      </c>
      <c r="D634" t="s">
        <v>300</v>
      </c>
      <c r="E634" t="s">
        <v>933</v>
      </c>
      <c r="F634" s="4">
        <v>0</v>
      </c>
      <c r="G634" s="4">
        <v>0</v>
      </c>
      <c r="H634" s="15" t="s">
        <v>825</v>
      </c>
      <c r="I634" s="15" t="s">
        <v>825</v>
      </c>
      <c r="J634" s="15" t="s">
        <v>825</v>
      </c>
      <c r="K634" s="15" t="s">
        <v>825</v>
      </c>
      <c r="L634" s="15" t="s">
        <v>825</v>
      </c>
      <c r="M634" s="8">
        <f t="shared" si="9"/>
        <v>0</v>
      </c>
      <c r="N634" t="str" cm="1">
        <f t="array" ref="N634">INDEX(Wastewater!$C$4:$C$62,MATCH(C634,Wastewater!$A$4:$A$62,0),)</f>
        <v>N/A</v>
      </c>
    </row>
    <row r="635" spans="1:14">
      <c r="A635" t="s">
        <v>273</v>
      </c>
      <c r="B635" t="s">
        <v>1350</v>
      </c>
      <c r="C635" t="s">
        <v>1246</v>
      </c>
      <c r="D635" t="s">
        <v>300</v>
      </c>
      <c r="E635" t="s">
        <v>933</v>
      </c>
      <c r="F635" s="4">
        <v>28.000117985061721</v>
      </c>
      <c r="G635" s="4">
        <v>226.18758816736042</v>
      </c>
      <c r="H635" s="15" t="s">
        <v>825</v>
      </c>
      <c r="I635" s="15" t="s">
        <v>825</v>
      </c>
      <c r="J635" s="15" t="s">
        <v>825</v>
      </c>
      <c r="K635" s="15" t="s">
        <v>825</v>
      </c>
      <c r="L635" s="15" t="s">
        <v>825</v>
      </c>
      <c r="M635" s="8">
        <f t="shared" si="9"/>
        <v>226.18758816736042</v>
      </c>
      <c r="N635" t="e" cm="1">
        <f t="array" ref="N635">INDEX(Wastewater!$C$4:$C$62,MATCH(C635,Wastewater!$A$4:$A$62,0),)</f>
        <v>#N/A</v>
      </c>
    </row>
    <row r="636" spans="1:14">
      <c r="A636" t="s">
        <v>273</v>
      </c>
      <c r="B636" t="s">
        <v>1351</v>
      </c>
      <c r="C636" t="s">
        <v>1248</v>
      </c>
      <c r="D636" t="s">
        <v>300</v>
      </c>
      <c r="E636" t="s">
        <v>933</v>
      </c>
      <c r="F636" s="4">
        <v>0</v>
      </c>
      <c r="G636" s="4">
        <v>0</v>
      </c>
      <c r="H636" s="15" t="s">
        <v>825</v>
      </c>
      <c r="I636" s="15" t="s">
        <v>825</v>
      </c>
      <c r="J636" s="15" t="s">
        <v>825</v>
      </c>
      <c r="K636" s="15" t="s">
        <v>825</v>
      </c>
      <c r="L636" s="15" t="s">
        <v>825</v>
      </c>
      <c r="M636" s="8">
        <f t="shared" si="9"/>
        <v>0</v>
      </c>
      <c r="N636" t="str" cm="1">
        <f t="array" ref="N636">INDEX(Wastewater!$C$4:$C$62,MATCH(C636,Wastewater!$A$4:$A$62,0),)</f>
        <v>Sludge enhancement (quality) (wastewater)</v>
      </c>
    </row>
    <row r="637" spans="1:14">
      <c r="A637" t="s">
        <v>273</v>
      </c>
      <c r="B637" t="s">
        <v>1352</v>
      </c>
      <c r="C637" t="s">
        <v>1250</v>
      </c>
      <c r="D637" t="s">
        <v>300</v>
      </c>
      <c r="E637" t="s">
        <v>933</v>
      </c>
      <c r="F637" s="4">
        <v>0</v>
      </c>
      <c r="G637" s="4">
        <v>0</v>
      </c>
      <c r="H637" s="15" t="s">
        <v>825</v>
      </c>
      <c r="I637" s="15" t="s">
        <v>825</v>
      </c>
      <c r="J637" s="15" t="s">
        <v>825</v>
      </c>
      <c r="K637" s="15" t="s">
        <v>825</v>
      </c>
      <c r="L637" s="15" t="s">
        <v>825</v>
      </c>
      <c r="M637" s="8">
        <f t="shared" si="9"/>
        <v>0</v>
      </c>
      <c r="N637" t="str" cm="1">
        <f t="array" ref="N637">INDEX(Wastewater!$C$4:$C$62,MATCH(C637,Wastewater!$A$4:$A$62,0),)</f>
        <v>Sludge enhancement (quality) (wastewater)</v>
      </c>
    </row>
    <row r="638" spans="1:14">
      <c r="A638" t="s">
        <v>273</v>
      </c>
      <c r="B638" t="s">
        <v>1353</v>
      </c>
      <c r="C638" t="s">
        <v>1252</v>
      </c>
      <c r="D638" t="s">
        <v>300</v>
      </c>
      <c r="E638" t="s">
        <v>933</v>
      </c>
      <c r="F638" s="4">
        <v>0</v>
      </c>
      <c r="G638" s="4">
        <v>0</v>
      </c>
      <c r="H638" s="15" t="s">
        <v>825</v>
      </c>
      <c r="I638" s="15" t="s">
        <v>825</v>
      </c>
      <c r="J638" s="15" t="s">
        <v>825</v>
      </c>
      <c r="K638" s="15" t="s">
        <v>825</v>
      </c>
      <c r="L638" s="15" t="s">
        <v>825</v>
      </c>
      <c r="M638" s="8">
        <f t="shared" si="9"/>
        <v>0</v>
      </c>
      <c r="N638" t="str" cm="1">
        <f t="array" ref="N638">INDEX(Wastewater!$C$4:$C$62,MATCH(C638,Wastewater!$A$4:$A$62,0),)</f>
        <v>Sludge enhancement (quality) (wastewater)</v>
      </c>
    </row>
    <row r="639" spans="1:14">
      <c r="A639" t="s">
        <v>273</v>
      </c>
      <c r="B639" t="s">
        <v>1354</v>
      </c>
      <c r="C639" t="s">
        <v>1254</v>
      </c>
      <c r="D639" t="s">
        <v>300</v>
      </c>
      <c r="E639" t="s">
        <v>933</v>
      </c>
      <c r="F639" s="4">
        <v>0</v>
      </c>
      <c r="G639" s="4">
        <v>0</v>
      </c>
      <c r="H639" s="15" t="s">
        <v>825</v>
      </c>
      <c r="I639" s="15" t="s">
        <v>825</v>
      </c>
      <c r="J639" s="15" t="s">
        <v>825</v>
      </c>
      <c r="K639" s="15" t="s">
        <v>825</v>
      </c>
      <c r="L639" s="15" t="s">
        <v>825</v>
      </c>
      <c r="M639" s="8">
        <f t="shared" si="9"/>
        <v>0</v>
      </c>
      <c r="N639" t="str" cm="1">
        <f t="array" ref="N639">INDEX(Wastewater!$C$4:$C$62,MATCH(C639,Wastewater!$A$4:$A$62,0),)</f>
        <v>Sludge enhancement (quality) (wastewater)</v>
      </c>
    </row>
    <row r="640" spans="1:14">
      <c r="A640" t="s">
        <v>273</v>
      </c>
      <c r="B640" t="s">
        <v>1355</v>
      </c>
      <c r="C640" t="s">
        <v>1256</v>
      </c>
      <c r="D640" t="s">
        <v>300</v>
      </c>
      <c r="E640" t="s">
        <v>933</v>
      </c>
      <c r="F640" s="4">
        <v>0</v>
      </c>
      <c r="G640" s="4">
        <v>0</v>
      </c>
      <c r="H640" s="15" t="s">
        <v>825</v>
      </c>
      <c r="I640" s="15" t="s">
        <v>825</v>
      </c>
      <c r="J640" s="15" t="s">
        <v>825</v>
      </c>
      <c r="K640" s="15" t="s">
        <v>825</v>
      </c>
      <c r="L640" s="15" t="s">
        <v>825</v>
      </c>
      <c r="M640" s="8">
        <f t="shared" si="9"/>
        <v>0</v>
      </c>
      <c r="N640" t="str" cm="1">
        <f t="array" ref="N640">INDEX(Wastewater!$C$4:$C$62,MATCH(C640,Wastewater!$A$4:$A$62,0),)</f>
        <v>Sludge enhancement (quality) (wastewater)</v>
      </c>
    </row>
    <row r="641" spans="1:14">
      <c r="A641" t="s">
        <v>273</v>
      </c>
      <c r="B641" t="s">
        <v>1356</v>
      </c>
      <c r="C641" t="s">
        <v>1258</v>
      </c>
      <c r="D641" t="s">
        <v>300</v>
      </c>
      <c r="E641" t="s">
        <v>933</v>
      </c>
      <c r="F641" s="4">
        <v>0</v>
      </c>
      <c r="G641" s="4">
        <v>0</v>
      </c>
      <c r="H641" s="15" t="s">
        <v>825</v>
      </c>
      <c r="I641" s="15" t="s">
        <v>825</v>
      </c>
      <c r="J641" s="15" t="s">
        <v>825</v>
      </c>
      <c r="K641" s="15" t="s">
        <v>825</v>
      </c>
      <c r="L641" s="15" t="s">
        <v>825</v>
      </c>
      <c r="M641" s="8">
        <f t="shared" si="9"/>
        <v>0</v>
      </c>
      <c r="N641" t="str" cm="1">
        <f t="array" ref="N641">INDEX(Wastewater!$C$4:$C$62,MATCH(C641,Wastewater!$A$4:$A$62,0),)</f>
        <v>Sludge enhancement (quality) (wastewater)</v>
      </c>
    </row>
    <row r="642" spans="1:14">
      <c r="A642" t="s">
        <v>273</v>
      </c>
      <c r="B642" t="s">
        <v>1357</v>
      </c>
      <c r="C642" t="s">
        <v>1260</v>
      </c>
      <c r="D642" t="s">
        <v>300</v>
      </c>
      <c r="E642" t="s">
        <v>933</v>
      </c>
      <c r="F642" s="4">
        <v>0</v>
      </c>
      <c r="G642" s="4">
        <v>0</v>
      </c>
      <c r="H642" s="15" t="s">
        <v>825</v>
      </c>
      <c r="I642" s="15" t="s">
        <v>825</v>
      </c>
      <c r="J642" s="15" t="s">
        <v>825</v>
      </c>
      <c r="K642" s="15" t="s">
        <v>825</v>
      </c>
      <c r="L642" s="15" t="s">
        <v>825</v>
      </c>
      <c r="M642" s="8">
        <f t="shared" si="9"/>
        <v>0</v>
      </c>
      <c r="N642" t="str" cm="1">
        <f t="array" ref="N642">INDEX(Wastewater!$C$4:$C$62,MATCH(C642,Wastewater!$A$4:$A$62,0),)</f>
        <v>Sludge enhancement (quality) (wastewater)</v>
      </c>
    </row>
    <row r="643" spans="1:14">
      <c r="A643" t="s">
        <v>273</v>
      </c>
      <c r="B643" t="s">
        <v>1358</v>
      </c>
      <c r="C643" t="s">
        <v>1262</v>
      </c>
      <c r="D643" t="s">
        <v>300</v>
      </c>
      <c r="E643" t="s">
        <v>933</v>
      </c>
      <c r="F643" s="4">
        <v>0</v>
      </c>
      <c r="G643" s="4">
        <v>0</v>
      </c>
      <c r="H643" s="15" t="s">
        <v>825</v>
      </c>
      <c r="I643" s="15" t="s">
        <v>825</v>
      </c>
      <c r="J643" s="15" t="s">
        <v>825</v>
      </c>
      <c r="K643" s="15" t="s">
        <v>825</v>
      </c>
      <c r="L643" s="15" t="s">
        <v>825</v>
      </c>
      <c r="M643" s="8">
        <f t="shared" si="9"/>
        <v>0</v>
      </c>
      <c r="N643" t="e" cm="1">
        <f t="array" ref="N643">INDEX(Wastewater!$C$4:$C$62,MATCH(C643,Wastewater!$A$4:$A$62,0),)</f>
        <v>#N/A</v>
      </c>
    </row>
    <row r="644" spans="1:14">
      <c r="A644" t="s">
        <v>273</v>
      </c>
      <c r="B644" t="s">
        <v>1359</v>
      </c>
      <c r="C644" t="s">
        <v>1264</v>
      </c>
      <c r="D644" t="s">
        <v>300</v>
      </c>
      <c r="E644" t="s">
        <v>933</v>
      </c>
      <c r="F644" s="4">
        <v>23.286000000000001</v>
      </c>
      <c r="G644" s="4">
        <v>35.286999999999999</v>
      </c>
      <c r="H644" s="15" t="s">
        <v>825</v>
      </c>
      <c r="I644" s="15" t="s">
        <v>825</v>
      </c>
      <c r="J644" s="15" t="s">
        <v>825</v>
      </c>
      <c r="K644" s="15" t="s">
        <v>825</v>
      </c>
      <c r="L644" s="15" t="s">
        <v>825</v>
      </c>
      <c r="M644" s="8">
        <f t="shared" si="9"/>
        <v>35.286999999999999</v>
      </c>
      <c r="N644" t="str" cm="1">
        <f t="array" ref="N644">INDEX(Wastewater!$C$4:$C$62,MATCH(C644,Wastewater!$A$4:$A$62,0),)</f>
        <v>Growth at sewage treatment works (excluding sludge treatment) (wastewater)</v>
      </c>
    </row>
    <row r="645" spans="1:14">
      <c r="A645" t="s">
        <v>273</v>
      </c>
      <c r="B645" t="s">
        <v>1360</v>
      </c>
      <c r="C645" t="s">
        <v>1266</v>
      </c>
      <c r="D645" t="s">
        <v>300</v>
      </c>
      <c r="E645" t="s">
        <v>933</v>
      </c>
      <c r="F645" s="4">
        <v>0</v>
      </c>
      <c r="G645" s="4">
        <v>0</v>
      </c>
      <c r="H645" s="15" t="s">
        <v>825</v>
      </c>
      <c r="I645" s="15" t="s">
        <v>825</v>
      </c>
      <c r="J645" s="15" t="s">
        <v>825</v>
      </c>
      <c r="K645" s="15" t="s">
        <v>825</v>
      </c>
      <c r="L645" s="15" t="s">
        <v>825</v>
      </c>
      <c r="M645" s="8">
        <f t="shared" ref="M645:M708" si="10">SUM(G645)</f>
        <v>0</v>
      </c>
      <c r="N645" t="str" cm="1">
        <f t="array" ref="N645">INDEX(Wastewater!$C$4:$C$62,MATCH(C645,Wastewater!$A$4:$A$62,0),)</f>
        <v>Reduce flooding risk for properties (wastewater)</v>
      </c>
    </row>
    <row r="646" spans="1:14">
      <c r="A646" t="s">
        <v>273</v>
      </c>
      <c r="B646" t="s">
        <v>1361</v>
      </c>
      <c r="C646" t="s">
        <v>1268</v>
      </c>
      <c r="D646" t="s">
        <v>300</v>
      </c>
      <c r="E646" t="s">
        <v>933</v>
      </c>
      <c r="F646" s="4">
        <v>0</v>
      </c>
      <c r="G646" s="4">
        <v>0</v>
      </c>
      <c r="H646" s="15" t="s">
        <v>825</v>
      </c>
      <c r="I646" s="15" t="s">
        <v>825</v>
      </c>
      <c r="J646" s="15" t="s">
        <v>825</v>
      </c>
      <c r="K646" s="15" t="s">
        <v>825</v>
      </c>
      <c r="L646" s="15" t="s">
        <v>825</v>
      </c>
      <c r="M646" s="8">
        <f t="shared" si="10"/>
        <v>0</v>
      </c>
      <c r="N646" t="str" cm="1">
        <f t="array" ref="N646">INDEX(Wastewater!$C$4:$C$62,MATCH(C646,Wastewater!$A$4:$A$62,0),)</f>
        <v>First time sewerage (wastewater)</v>
      </c>
    </row>
    <row r="647" spans="1:14">
      <c r="A647" t="s">
        <v>273</v>
      </c>
      <c r="B647" t="s">
        <v>1362</v>
      </c>
      <c r="C647" t="s">
        <v>1270</v>
      </c>
      <c r="D647" t="s">
        <v>300</v>
      </c>
      <c r="E647" t="s">
        <v>933</v>
      </c>
      <c r="F647" s="4">
        <v>0</v>
      </c>
      <c r="G647" s="4">
        <v>0</v>
      </c>
      <c r="H647" s="15" t="s">
        <v>825</v>
      </c>
      <c r="I647" s="15" t="s">
        <v>825</v>
      </c>
      <c r="J647" s="15" t="s">
        <v>825</v>
      </c>
      <c r="K647" s="15" t="s">
        <v>825</v>
      </c>
      <c r="L647" s="15" t="s">
        <v>825</v>
      </c>
      <c r="M647" s="8">
        <f t="shared" si="10"/>
        <v>0</v>
      </c>
      <c r="N647" t="str" cm="1">
        <f t="array" ref="N647">INDEX(Wastewater!$C$4:$C$62,MATCH(C647,Wastewater!$A$4:$A$62,0),)</f>
        <v>Sludge enhancement (growth) (wastewater)</v>
      </c>
    </row>
    <row r="648" spans="1:14">
      <c r="A648" t="s">
        <v>273</v>
      </c>
      <c r="B648" t="s">
        <v>1363</v>
      </c>
      <c r="C648" t="s">
        <v>1272</v>
      </c>
      <c r="D648" t="s">
        <v>300</v>
      </c>
      <c r="E648" t="s">
        <v>933</v>
      </c>
      <c r="F648" s="4">
        <v>0</v>
      </c>
      <c r="G648" s="4">
        <v>0</v>
      </c>
      <c r="H648" s="15" t="s">
        <v>825</v>
      </c>
      <c r="I648" s="15" t="s">
        <v>825</v>
      </c>
      <c r="J648" s="15" t="s">
        <v>825</v>
      </c>
      <c r="K648" s="15" t="s">
        <v>825</v>
      </c>
      <c r="L648" s="15" t="s">
        <v>825</v>
      </c>
      <c r="M648" s="8">
        <f t="shared" si="10"/>
        <v>0</v>
      </c>
      <c r="N648" t="str" cm="1">
        <f t="array" ref="N648">INDEX(Wastewater!$C$4:$C$62,MATCH(C648,Wastewater!$A$4:$A$62,0),)</f>
        <v>Odour (wastewater)</v>
      </c>
    </row>
    <row r="649" spans="1:14">
      <c r="A649" t="s">
        <v>273</v>
      </c>
      <c r="B649" t="s">
        <v>1364</v>
      </c>
      <c r="C649" t="s">
        <v>1274</v>
      </c>
      <c r="D649" t="s">
        <v>300</v>
      </c>
      <c r="E649" t="s">
        <v>933</v>
      </c>
      <c r="F649" s="4">
        <v>0</v>
      </c>
      <c r="G649" s="4">
        <v>0</v>
      </c>
      <c r="H649" s="15" t="s">
        <v>825</v>
      </c>
      <c r="I649" s="15" t="s">
        <v>825</v>
      </c>
      <c r="J649" s="15" t="s">
        <v>825</v>
      </c>
      <c r="K649" s="15" t="s">
        <v>825</v>
      </c>
      <c r="L649" s="15" t="s">
        <v>825</v>
      </c>
      <c r="M649" s="8">
        <f t="shared" si="10"/>
        <v>0</v>
      </c>
      <c r="N649" t="str" cm="1">
        <f t="array" ref="N649">INDEX(Wastewater!$C$4:$C$62,MATCH(C649,Wastewater!$A$4:$A$62,0),)</f>
        <v>Enhancing resilience to low probability high consequence events (wastewater)</v>
      </c>
    </row>
    <row r="650" spans="1:14">
      <c r="A650" t="s">
        <v>273</v>
      </c>
      <c r="B650" t="s">
        <v>1365</v>
      </c>
      <c r="C650" t="s">
        <v>1276</v>
      </c>
      <c r="D650" t="s">
        <v>300</v>
      </c>
      <c r="E650" t="s">
        <v>933</v>
      </c>
      <c r="F650" s="4">
        <v>0</v>
      </c>
      <c r="G650" s="4">
        <v>0</v>
      </c>
      <c r="H650" s="15" t="s">
        <v>825</v>
      </c>
      <c r="I650" s="15" t="s">
        <v>825</v>
      </c>
      <c r="J650" s="15" t="s">
        <v>825</v>
      </c>
      <c r="K650" s="15" t="s">
        <v>825</v>
      </c>
      <c r="L650" s="15" t="s">
        <v>825</v>
      </c>
      <c r="M650" s="8">
        <f t="shared" si="10"/>
        <v>0</v>
      </c>
      <c r="N650" t="str" cm="1">
        <f t="array" ref="N650">INDEX(Wastewater!$C$4:$C$62,MATCH(C650,Wastewater!$A$4:$A$62,0),)</f>
        <v>Security - SEMD (wastewater)</v>
      </c>
    </row>
    <row r="651" spans="1:14">
      <c r="A651" t="s">
        <v>273</v>
      </c>
      <c r="B651" t="s">
        <v>1366</v>
      </c>
      <c r="C651" t="s">
        <v>1278</v>
      </c>
      <c r="D651" t="s">
        <v>300</v>
      </c>
      <c r="E651" t="s">
        <v>933</v>
      </c>
      <c r="F651" s="4">
        <v>0</v>
      </c>
      <c r="G651" s="4">
        <v>0</v>
      </c>
      <c r="H651" s="15" t="s">
        <v>825</v>
      </c>
      <c r="I651" s="15" t="s">
        <v>825</v>
      </c>
      <c r="J651" s="15" t="s">
        <v>825</v>
      </c>
      <c r="K651" s="15" t="s">
        <v>825</v>
      </c>
      <c r="L651" s="15" t="s">
        <v>825</v>
      </c>
      <c r="M651" s="8">
        <f t="shared" si="10"/>
        <v>0</v>
      </c>
      <c r="N651" t="str" cm="1">
        <f t="array" ref="N651">INDEX(Wastewater!$C$4:$C$62,MATCH(C651,Wastewater!$A$4:$A$62,0),)</f>
        <v>Security - Non-SEMD (wastewater)</v>
      </c>
    </row>
    <row r="652" spans="1:14">
      <c r="A652" t="s">
        <v>273</v>
      </c>
      <c r="B652" t="s">
        <v>1367</v>
      </c>
      <c r="C652" t="s">
        <v>1280</v>
      </c>
      <c r="D652" t="s">
        <v>300</v>
      </c>
      <c r="E652" t="s">
        <v>933</v>
      </c>
      <c r="F652" s="4">
        <v>0</v>
      </c>
      <c r="G652" s="4">
        <v>3.0368694989353369</v>
      </c>
      <c r="H652" s="15" t="s">
        <v>825</v>
      </c>
      <c r="I652" s="15" t="s">
        <v>825</v>
      </c>
      <c r="J652" s="15" t="s">
        <v>825</v>
      </c>
      <c r="K652" s="15" t="s">
        <v>825</v>
      </c>
      <c r="L652" s="15" t="s">
        <v>825</v>
      </c>
      <c r="M652" s="8">
        <f t="shared" si="10"/>
        <v>3.0368694989353369</v>
      </c>
      <c r="N652" t="str" cm="1">
        <f t="array" ref="N652">INDEX(Wastewater!$C$4:$C$62,MATCH(C652,Wastewater!$A$4:$A$62,0),)</f>
        <v>N/A</v>
      </c>
    </row>
    <row r="653" spans="1:14">
      <c r="A653" t="s">
        <v>273</v>
      </c>
      <c r="B653" t="s">
        <v>1368</v>
      </c>
      <c r="C653" t="s">
        <v>1282</v>
      </c>
      <c r="D653" t="s">
        <v>300</v>
      </c>
      <c r="E653" t="s">
        <v>933</v>
      </c>
      <c r="F653" s="4">
        <v>23.286000000000001</v>
      </c>
      <c r="G653" s="4">
        <v>38.323869498935338</v>
      </c>
      <c r="H653" s="15" t="s">
        <v>825</v>
      </c>
      <c r="I653" s="15" t="s">
        <v>825</v>
      </c>
      <c r="J653" s="15" t="s">
        <v>825</v>
      </c>
      <c r="K653" s="15" t="s">
        <v>825</v>
      </c>
      <c r="L653" s="15" t="s">
        <v>825</v>
      </c>
      <c r="M653" s="8">
        <f t="shared" si="10"/>
        <v>38.323869498935338</v>
      </c>
      <c r="N653" t="e" cm="1">
        <f t="array" ref="N653">INDEX(Wastewater!$C$4:$C$62,MATCH(C653,Wastewater!$A$4:$A$62,0),)</f>
        <v>#N/A</v>
      </c>
    </row>
    <row r="654" spans="1:14">
      <c r="A654" t="s">
        <v>273</v>
      </c>
      <c r="B654" t="s">
        <v>1369</v>
      </c>
      <c r="C654" t="s">
        <v>1284</v>
      </c>
      <c r="D654" t="s">
        <v>300</v>
      </c>
      <c r="E654" t="s">
        <v>933</v>
      </c>
      <c r="F654" s="4">
        <v>0</v>
      </c>
      <c r="G654" s="4">
        <v>0</v>
      </c>
      <c r="H654" s="15" t="s">
        <v>825</v>
      </c>
      <c r="I654" s="15" t="s">
        <v>825</v>
      </c>
      <c r="J654" s="15" t="s">
        <v>825</v>
      </c>
      <c r="K654" s="15" t="s">
        <v>825</v>
      </c>
      <c r="L654" s="15" t="s">
        <v>825</v>
      </c>
      <c r="M654" s="8">
        <f t="shared" si="10"/>
        <v>0</v>
      </c>
      <c r="N654" t="e" cm="1">
        <f t="array" ref="N654">INDEX(Wastewater!$C$4:$C$62,MATCH(C654,Wastewater!$A$4:$A$62,0),)</f>
        <v>#N/A</v>
      </c>
    </row>
    <row r="655" spans="1:14">
      <c r="A655" t="s">
        <v>273</v>
      </c>
      <c r="B655" t="s">
        <v>1370</v>
      </c>
      <c r="C655" t="s">
        <v>1286</v>
      </c>
      <c r="D655" t="s">
        <v>300</v>
      </c>
      <c r="E655" t="s">
        <v>933</v>
      </c>
      <c r="F655" s="4">
        <v>0</v>
      </c>
      <c r="G655" s="4">
        <v>0</v>
      </c>
      <c r="H655" s="15" t="s">
        <v>825</v>
      </c>
      <c r="I655" s="15" t="s">
        <v>825</v>
      </c>
      <c r="J655" s="15" t="s">
        <v>825</v>
      </c>
      <c r="K655" s="15" t="s">
        <v>825</v>
      </c>
      <c r="L655" s="15" t="s">
        <v>825</v>
      </c>
      <c r="M655" s="8">
        <f t="shared" si="10"/>
        <v>0</v>
      </c>
      <c r="N655" t="e" cm="1">
        <f t="array" ref="N655">INDEX(Wastewater!$C$4:$C$62,MATCH(C655,Wastewater!$A$4:$A$62,0),)</f>
        <v>#N/A</v>
      </c>
    </row>
    <row r="656" spans="1:14">
      <c r="A656" t="s">
        <v>273</v>
      </c>
      <c r="B656" t="s">
        <v>1371</v>
      </c>
      <c r="C656" t="s">
        <v>1288</v>
      </c>
      <c r="D656" t="s">
        <v>300</v>
      </c>
      <c r="E656" t="s">
        <v>933</v>
      </c>
      <c r="F656" s="4">
        <v>0</v>
      </c>
      <c r="G656" s="4">
        <v>2.0127149736499121</v>
      </c>
      <c r="H656" s="15" t="s">
        <v>825</v>
      </c>
      <c r="I656" s="15" t="s">
        <v>825</v>
      </c>
      <c r="J656" s="15" t="s">
        <v>825</v>
      </c>
      <c r="K656" s="15" t="s">
        <v>825</v>
      </c>
      <c r="L656" s="15" t="s">
        <v>825</v>
      </c>
      <c r="M656" s="8">
        <f t="shared" si="10"/>
        <v>2.0127149736499121</v>
      </c>
      <c r="N656" t="e" cm="1">
        <f t="array" ref="N656">INDEX(Wastewater!$C$4:$C$62,MATCH(C656,Wastewater!$A$4:$A$62,0),)</f>
        <v>#N/A</v>
      </c>
    </row>
    <row r="657" spans="1:14">
      <c r="A657" t="s">
        <v>273</v>
      </c>
      <c r="B657" t="s">
        <v>1372</v>
      </c>
      <c r="C657" t="s">
        <v>1290</v>
      </c>
      <c r="D657" t="s">
        <v>300</v>
      </c>
      <c r="E657" t="s">
        <v>933</v>
      </c>
      <c r="F657" s="4">
        <v>0</v>
      </c>
      <c r="G657" s="4">
        <v>0</v>
      </c>
      <c r="H657" s="15" t="s">
        <v>825</v>
      </c>
      <c r="I657" s="15" t="s">
        <v>825</v>
      </c>
      <c r="J657" s="15" t="s">
        <v>825</v>
      </c>
      <c r="K657" s="15" t="s">
        <v>825</v>
      </c>
      <c r="L657" s="15" t="s">
        <v>825</v>
      </c>
      <c r="M657" s="8">
        <f t="shared" si="10"/>
        <v>0</v>
      </c>
      <c r="N657" t="e" cm="1">
        <f t="array" ref="N657">INDEX(Wastewater!$C$4:$C$62,MATCH(C657,Wastewater!$A$4:$A$62,0),)</f>
        <v>#N/A</v>
      </c>
    </row>
    <row r="658" spans="1:14">
      <c r="A658" t="s">
        <v>273</v>
      </c>
      <c r="B658" t="s">
        <v>1373</v>
      </c>
      <c r="C658" t="s">
        <v>1292</v>
      </c>
      <c r="D658" t="s">
        <v>300</v>
      </c>
      <c r="E658" t="s">
        <v>933</v>
      </c>
      <c r="F658" s="4">
        <v>0</v>
      </c>
      <c r="G658" s="4">
        <v>0</v>
      </c>
      <c r="H658" s="15" t="s">
        <v>825</v>
      </c>
      <c r="I658" s="15" t="s">
        <v>825</v>
      </c>
      <c r="J658" s="15" t="s">
        <v>825</v>
      </c>
      <c r="K658" s="15" t="s">
        <v>825</v>
      </c>
      <c r="L658" s="15" t="s">
        <v>825</v>
      </c>
      <c r="M658" s="8">
        <f t="shared" si="10"/>
        <v>0</v>
      </c>
      <c r="N658" t="e" cm="1">
        <f t="array" ref="N658">INDEX(Wastewater!$C$4:$C$62,MATCH(C658,Wastewater!$A$4:$A$62,0),)</f>
        <v>#N/A</v>
      </c>
    </row>
    <row r="659" spans="1:14">
      <c r="A659" t="s">
        <v>273</v>
      </c>
      <c r="B659" t="s">
        <v>1374</v>
      </c>
      <c r="C659" t="s">
        <v>1294</v>
      </c>
      <c r="D659" t="s">
        <v>300</v>
      </c>
      <c r="E659" t="s">
        <v>933</v>
      </c>
      <c r="F659" s="4">
        <v>0</v>
      </c>
      <c r="G659" s="4">
        <v>0</v>
      </c>
      <c r="H659" s="15" t="s">
        <v>825</v>
      </c>
      <c r="I659" s="15" t="s">
        <v>825</v>
      </c>
      <c r="J659" s="15" t="s">
        <v>825</v>
      </c>
      <c r="K659" s="15" t="s">
        <v>825</v>
      </c>
      <c r="L659" s="15" t="s">
        <v>825</v>
      </c>
      <c r="M659" s="8">
        <f t="shared" si="10"/>
        <v>0</v>
      </c>
      <c r="N659" t="e" cm="1">
        <f t="array" ref="N659">INDEX(Wastewater!$C$4:$C$62,MATCH(C659,Wastewater!$A$4:$A$62,0),)</f>
        <v>#N/A</v>
      </c>
    </row>
    <row r="660" spans="1:14">
      <c r="A660" t="s">
        <v>273</v>
      </c>
      <c r="B660" t="s">
        <v>1375</v>
      </c>
      <c r="C660" t="s">
        <v>1296</v>
      </c>
      <c r="D660" t="s">
        <v>300</v>
      </c>
      <c r="E660" t="s">
        <v>933</v>
      </c>
      <c r="F660" s="4">
        <v>0</v>
      </c>
      <c r="G660" s="4">
        <v>0</v>
      </c>
      <c r="H660" s="15" t="s">
        <v>825</v>
      </c>
      <c r="I660" s="15" t="s">
        <v>825</v>
      </c>
      <c r="J660" s="15" t="s">
        <v>825</v>
      </c>
      <c r="K660" s="15" t="s">
        <v>825</v>
      </c>
      <c r="L660" s="15" t="s">
        <v>825</v>
      </c>
      <c r="M660" s="8">
        <f t="shared" si="10"/>
        <v>0</v>
      </c>
      <c r="N660" t="e" cm="1">
        <f t="array" ref="N660">INDEX(Wastewater!$C$4:$C$62,MATCH(C660,Wastewater!$A$4:$A$62,0),)</f>
        <v>#N/A</v>
      </c>
    </row>
    <row r="661" spans="1:14">
      <c r="A661" t="s">
        <v>273</v>
      </c>
      <c r="B661" t="s">
        <v>1376</v>
      </c>
      <c r="C661" t="s">
        <v>1298</v>
      </c>
      <c r="D661" t="s">
        <v>300</v>
      </c>
      <c r="E661" t="s">
        <v>933</v>
      </c>
      <c r="F661" s="4">
        <v>0</v>
      </c>
      <c r="G661" s="4">
        <v>0</v>
      </c>
      <c r="H661" s="15" t="s">
        <v>825</v>
      </c>
      <c r="I661" s="15" t="s">
        <v>825</v>
      </c>
      <c r="J661" s="15" t="s">
        <v>825</v>
      </c>
      <c r="K661" s="15" t="s">
        <v>825</v>
      </c>
      <c r="L661" s="15" t="s">
        <v>825</v>
      </c>
      <c r="M661" s="8">
        <f t="shared" si="10"/>
        <v>0</v>
      </c>
      <c r="N661" t="e" cm="1">
        <f t="array" ref="N661">INDEX(Wastewater!$C$4:$C$62,MATCH(C661,Wastewater!$A$4:$A$62,0),)</f>
        <v>#N/A</v>
      </c>
    </row>
    <row r="662" spans="1:14">
      <c r="A662" t="s">
        <v>273</v>
      </c>
      <c r="B662" t="s">
        <v>1377</v>
      </c>
      <c r="C662" t="s">
        <v>1300</v>
      </c>
      <c r="D662" t="s">
        <v>300</v>
      </c>
      <c r="E662" t="s">
        <v>933</v>
      </c>
      <c r="F662" s="4">
        <v>0</v>
      </c>
      <c r="G662" s="4">
        <v>0</v>
      </c>
      <c r="H662" s="15" t="s">
        <v>825</v>
      </c>
      <c r="I662" s="15" t="s">
        <v>825</v>
      </c>
      <c r="J662" s="15" t="s">
        <v>825</v>
      </c>
      <c r="K662" s="15" t="s">
        <v>825</v>
      </c>
      <c r="L662" s="15" t="s">
        <v>825</v>
      </c>
      <c r="M662" s="8">
        <f t="shared" si="10"/>
        <v>0</v>
      </c>
      <c r="N662" t="e" cm="1">
        <f t="array" ref="N662">INDEX(Wastewater!$C$4:$C$62,MATCH(C662,Wastewater!$A$4:$A$62,0),)</f>
        <v>#N/A</v>
      </c>
    </row>
    <row r="663" spans="1:14">
      <c r="A663" t="s">
        <v>273</v>
      </c>
      <c r="B663" t="s">
        <v>1378</v>
      </c>
      <c r="C663" t="s">
        <v>1302</v>
      </c>
      <c r="D663" t="s">
        <v>300</v>
      </c>
      <c r="E663" t="s">
        <v>933</v>
      </c>
      <c r="F663" s="4">
        <v>0</v>
      </c>
      <c r="G663" s="4">
        <v>0</v>
      </c>
      <c r="H663" s="15" t="s">
        <v>825</v>
      </c>
      <c r="I663" s="15" t="s">
        <v>825</v>
      </c>
      <c r="J663" s="15" t="s">
        <v>825</v>
      </c>
      <c r="K663" s="15" t="s">
        <v>825</v>
      </c>
      <c r="L663" s="15" t="s">
        <v>825</v>
      </c>
      <c r="M663" s="8">
        <f t="shared" si="10"/>
        <v>0</v>
      </c>
      <c r="N663" t="e" cm="1">
        <f t="array" ref="N663">INDEX(Wastewater!$C$4:$C$62,MATCH(C663,Wastewater!$A$4:$A$62,0),)</f>
        <v>#N/A</v>
      </c>
    </row>
    <row r="664" spans="1:14">
      <c r="A664" t="s">
        <v>273</v>
      </c>
      <c r="B664" t="s">
        <v>1379</v>
      </c>
      <c r="C664" t="s">
        <v>1380</v>
      </c>
      <c r="D664" t="s">
        <v>300</v>
      </c>
      <c r="E664" t="s">
        <v>933</v>
      </c>
      <c r="F664" s="4">
        <v>51.286117985061722</v>
      </c>
      <c r="G664" s="4">
        <v>266.52417263994568</v>
      </c>
      <c r="H664" s="15" t="s">
        <v>825</v>
      </c>
      <c r="I664" s="15" t="s">
        <v>825</v>
      </c>
      <c r="J664" s="15" t="s">
        <v>825</v>
      </c>
      <c r="K664" s="15" t="s">
        <v>825</v>
      </c>
      <c r="L664" s="15" t="s">
        <v>825</v>
      </c>
      <c r="M664" s="8">
        <f t="shared" si="10"/>
        <v>266.52417263994568</v>
      </c>
      <c r="N664" t="e" cm="1">
        <f t="array" ref="N664">INDEX(Wastewater!$C$4:$C$62,MATCH(C664,Wastewater!$A$4:$A$62,0),)</f>
        <v>#N/A</v>
      </c>
    </row>
    <row r="665" spans="1:14">
      <c r="A665" t="s">
        <v>273</v>
      </c>
      <c r="B665" t="s">
        <v>1381</v>
      </c>
      <c r="C665" t="s">
        <v>1160</v>
      </c>
      <c r="D665" t="s">
        <v>300</v>
      </c>
      <c r="E665" t="s">
        <v>933</v>
      </c>
      <c r="F665" s="4">
        <v>0</v>
      </c>
      <c r="G665" s="4">
        <v>0</v>
      </c>
      <c r="H665" s="15">
        <v>0.45321153639166362</v>
      </c>
      <c r="I665" s="15">
        <v>0</v>
      </c>
      <c r="J665" s="15">
        <v>0</v>
      </c>
      <c r="K665" s="15">
        <v>0</v>
      </c>
      <c r="L665" s="15">
        <v>0</v>
      </c>
      <c r="M665" s="8">
        <f t="shared" si="10"/>
        <v>0</v>
      </c>
      <c r="N665" t="str" cm="1">
        <f t="array" ref="N665">INDEX(Wastewater!$C$4:$C$62,MATCH(C665,Wastewater!$A$4:$A$62,0),)</f>
        <v>Event Duration Monitoring at intermittent discharges (wastewater)</v>
      </c>
    </row>
    <row r="666" spans="1:14">
      <c r="A666" t="s">
        <v>273</v>
      </c>
      <c r="B666" t="s">
        <v>1382</v>
      </c>
      <c r="C666" t="s">
        <v>1162</v>
      </c>
      <c r="D666" t="s">
        <v>300</v>
      </c>
      <c r="E666" t="s">
        <v>933</v>
      </c>
      <c r="F666" s="4">
        <v>1.84</v>
      </c>
      <c r="G666" s="4">
        <v>9.9789279768343775</v>
      </c>
      <c r="H666" s="15">
        <v>27.015443733122279</v>
      </c>
      <c r="I666" s="15">
        <v>10.09516447232107</v>
      </c>
      <c r="J666" s="15">
        <v>5.174702614364448E-2</v>
      </c>
      <c r="K666" s="15">
        <v>5.2062105321016378E-2</v>
      </c>
      <c r="L666" s="15">
        <v>5.2379104360908917E-2</v>
      </c>
      <c r="M666" s="8">
        <f t="shared" si="10"/>
        <v>9.9789279768343775</v>
      </c>
      <c r="N666" t="str" cm="1">
        <f t="array" ref="N666">INDEX(Wastewater!$C$4:$C$62,MATCH(C666,Wastewater!$A$4:$A$62,0),)</f>
        <v>Flow monitoring at sewage treatment works (wastewater)</v>
      </c>
    </row>
    <row r="667" spans="1:14">
      <c r="A667" t="s">
        <v>273</v>
      </c>
      <c r="B667" t="s">
        <v>1383</v>
      </c>
      <c r="C667" t="s">
        <v>1164</v>
      </c>
      <c r="D667" t="s">
        <v>300</v>
      </c>
      <c r="E667" t="s">
        <v>933</v>
      </c>
      <c r="F667" s="4">
        <v>0</v>
      </c>
      <c r="G667" s="4">
        <v>0</v>
      </c>
      <c r="H667" s="15">
        <v>0</v>
      </c>
      <c r="I667" s="15">
        <v>0</v>
      </c>
      <c r="J667" s="15">
        <v>0</v>
      </c>
      <c r="K667" s="15">
        <v>0</v>
      </c>
      <c r="L667" s="15">
        <v>0</v>
      </c>
      <c r="M667" s="8">
        <f t="shared" si="10"/>
        <v>0</v>
      </c>
      <c r="N667" t="str" cm="1">
        <f t="array" ref="N667">INDEX(Wastewater!$C$4:$C$62,MATCH(C667,Wastewater!$A$4:$A$62,0),)</f>
        <v>N/A</v>
      </c>
    </row>
    <row r="668" spans="1:14">
      <c r="A668" t="s">
        <v>273</v>
      </c>
      <c r="B668" t="s">
        <v>1384</v>
      </c>
      <c r="C668" t="s">
        <v>1166</v>
      </c>
      <c r="D668" t="s">
        <v>300</v>
      </c>
      <c r="E668" t="s">
        <v>933</v>
      </c>
      <c r="F668" s="4">
        <v>0</v>
      </c>
      <c r="G668" s="4">
        <v>0</v>
      </c>
      <c r="H668" s="15">
        <v>0</v>
      </c>
      <c r="I668" s="15">
        <v>0</v>
      </c>
      <c r="J668" s="15">
        <v>0</v>
      </c>
      <c r="K668" s="15">
        <v>0</v>
      </c>
      <c r="L668" s="15">
        <v>0</v>
      </c>
      <c r="M668" s="8">
        <f t="shared" si="10"/>
        <v>0</v>
      </c>
      <c r="N668" t="str" cm="1">
        <f t="array" ref="N668">INDEX(Wastewater!$C$4:$C$62,MATCH(C668,Wastewater!$A$4:$A$62,0),)</f>
        <v>N/A</v>
      </c>
    </row>
    <row r="669" spans="1:14">
      <c r="A669" t="s">
        <v>273</v>
      </c>
      <c r="B669" t="s">
        <v>1385</v>
      </c>
      <c r="C669" t="s">
        <v>1168</v>
      </c>
      <c r="D669" t="s">
        <v>300</v>
      </c>
      <c r="E669" t="s">
        <v>933</v>
      </c>
      <c r="F669" s="4">
        <v>0</v>
      </c>
      <c r="G669" s="4">
        <v>0</v>
      </c>
      <c r="H669" s="15">
        <v>0</v>
      </c>
      <c r="I669" s="15">
        <v>0</v>
      </c>
      <c r="J669" s="15">
        <v>0</v>
      </c>
      <c r="K669" s="15">
        <v>0</v>
      </c>
      <c r="L669" s="15">
        <v>0</v>
      </c>
      <c r="M669" s="8">
        <f t="shared" si="10"/>
        <v>0</v>
      </c>
      <c r="N669" t="str" cm="1">
        <f t="array" ref="N669">INDEX(Wastewater!$C$4:$C$62,MATCH(C669,Wastewater!$A$4:$A$62,0),)</f>
        <v>Schemes to increase flow to full treatment (wastewater)</v>
      </c>
    </row>
    <row r="670" spans="1:14">
      <c r="A670" t="s">
        <v>273</v>
      </c>
      <c r="B670" t="s">
        <v>1386</v>
      </c>
      <c r="C670" t="s">
        <v>1170</v>
      </c>
      <c r="D670" t="s">
        <v>300</v>
      </c>
      <c r="E670" t="s">
        <v>933</v>
      </c>
      <c r="F670" s="4">
        <v>0</v>
      </c>
      <c r="G670" s="4">
        <v>0</v>
      </c>
      <c r="H670" s="15">
        <v>0</v>
      </c>
      <c r="I670" s="15">
        <v>0</v>
      </c>
      <c r="J670" s="15">
        <v>0</v>
      </c>
      <c r="K670" s="15">
        <v>0</v>
      </c>
      <c r="L670" s="15">
        <v>0</v>
      </c>
      <c r="M670" s="8">
        <f t="shared" si="10"/>
        <v>0</v>
      </c>
      <c r="N670" t="str" cm="1">
        <f t="array" ref="N670">INDEX(Wastewater!$C$4:$C$62,MATCH(C670,Wastewater!$A$4:$A$62,0),)</f>
        <v>Schemes to increase storm tank capacity (wastewater)</v>
      </c>
    </row>
    <row r="671" spans="1:14">
      <c r="A671" t="s">
        <v>273</v>
      </c>
      <c r="B671" t="s">
        <v>1387</v>
      </c>
      <c r="C671" t="s">
        <v>1172</v>
      </c>
      <c r="D671" t="s">
        <v>300</v>
      </c>
      <c r="E671" t="s">
        <v>933</v>
      </c>
      <c r="F671" s="4">
        <v>0</v>
      </c>
      <c r="G671" s="4">
        <v>0</v>
      </c>
      <c r="H671" s="15">
        <v>0</v>
      </c>
      <c r="I671" s="15">
        <v>0</v>
      </c>
      <c r="J671" s="15">
        <v>0</v>
      </c>
      <c r="K671" s="15">
        <v>0</v>
      </c>
      <c r="L671" s="15">
        <v>0</v>
      </c>
      <c r="M671" s="8">
        <f t="shared" si="10"/>
        <v>0</v>
      </c>
      <c r="N671" t="str" cm="1">
        <f t="array" ref="N671">INDEX(Wastewater!$C$4:$C$62,MATCH(C671,Wastewater!$A$4:$A$62,0),)</f>
        <v>Schemes to increase storm tank capacity (wastewater)</v>
      </c>
    </row>
    <row r="672" spans="1:14">
      <c r="A672" t="s">
        <v>273</v>
      </c>
      <c r="B672" t="s">
        <v>1388</v>
      </c>
      <c r="C672" t="s">
        <v>1174</v>
      </c>
      <c r="D672" t="s">
        <v>300</v>
      </c>
      <c r="E672" t="s">
        <v>933</v>
      </c>
      <c r="F672" s="4">
        <v>0</v>
      </c>
      <c r="G672" s="4">
        <v>0</v>
      </c>
      <c r="H672" s="15">
        <v>0</v>
      </c>
      <c r="I672" s="15">
        <v>0</v>
      </c>
      <c r="J672" s="15">
        <v>0</v>
      </c>
      <c r="K672" s="15">
        <v>0</v>
      </c>
      <c r="L672" s="15">
        <v>0</v>
      </c>
      <c r="M672" s="8">
        <f t="shared" si="10"/>
        <v>0</v>
      </c>
      <c r="N672" t="str" cm="1">
        <f t="array" ref="N672">INDEX(Wastewater!$C$4:$C$62,MATCH(C672,Wastewater!$A$4:$A$62,0),)</f>
        <v>Storage schemes to reduce spill frequency at CSOs, storm tanks, etc (wastewater)</v>
      </c>
    </row>
    <row r="673" spans="1:14">
      <c r="A673" t="s">
        <v>273</v>
      </c>
      <c r="B673" t="s">
        <v>1389</v>
      </c>
      <c r="C673" t="s">
        <v>1176</v>
      </c>
      <c r="D673" t="s">
        <v>300</v>
      </c>
      <c r="E673" t="s">
        <v>933</v>
      </c>
      <c r="F673" s="4">
        <v>0</v>
      </c>
      <c r="G673" s="4">
        <v>0</v>
      </c>
      <c r="H673" s="15">
        <v>0</v>
      </c>
      <c r="I673" s="15">
        <v>0</v>
      </c>
      <c r="J673" s="15">
        <v>0</v>
      </c>
      <c r="K673" s="15">
        <v>0</v>
      </c>
      <c r="L673" s="15">
        <v>0</v>
      </c>
      <c r="M673" s="8">
        <f t="shared" si="10"/>
        <v>0</v>
      </c>
      <c r="N673" t="str" cm="1">
        <f t="array" ref="N673">INDEX(Wastewater!$C$4:$C$62,MATCH(C673,Wastewater!$A$4:$A$62,0),)</f>
        <v>Storage schemes to reduce spill frequency at CSOs, storm tanks, etc (wastewater)</v>
      </c>
    </row>
    <row r="674" spans="1:14">
      <c r="A674" t="s">
        <v>273</v>
      </c>
      <c r="B674" t="s">
        <v>1390</v>
      </c>
      <c r="C674" t="s">
        <v>1178</v>
      </c>
      <c r="D674" t="s">
        <v>300</v>
      </c>
      <c r="E674" t="s">
        <v>933</v>
      </c>
      <c r="F674" s="4">
        <v>0</v>
      </c>
      <c r="G674" s="4">
        <v>0</v>
      </c>
      <c r="H674" s="15">
        <v>0</v>
      </c>
      <c r="I674" s="15">
        <v>0</v>
      </c>
      <c r="J674" s="15">
        <v>0</v>
      </c>
      <c r="K674" s="15">
        <v>0</v>
      </c>
      <c r="L674" s="15">
        <v>0</v>
      </c>
      <c r="M674" s="8">
        <f t="shared" si="10"/>
        <v>0</v>
      </c>
      <c r="N674" t="str" cm="1">
        <f t="array" ref="N674">INDEX(Wastewater!$C$4:$C$62,MATCH(C674,Wastewater!$A$4:$A$62,0),)</f>
        <v>Storage schemes to reduce spill frequency at CSOs, storm tanks, etc (wastewater)</v>
      </c>
    </row>
    <row r="675" spans="1:14">
      <c r="A675" t="s">
        <v>273</v>
      </c>
      <c r="B675" t="s">
        <v>1391</v>
      </c>
      <c r="C675" t="s">
        <v>1180</v>
      </c>
      <c r="D675" t="s">
        <v>300</v>
      </c>
      <c r="E675" t="s">
        <v>933</v>
      </c>
      <c r="F675" s="4">
        <v>0</v>
      </c>
      <c r="G675" s="4">
        <v>0</v>
      </c>
      <c r="H675" s="15">
        <v>0</v>
      </c>
      <c r="I675" s="15">
        <v>0</v>
      </c>
      <c r="J675" s="15">
        <v>0</v>
      </c>
      <c r="K675" s="15">
        <v>0</v>
      </c>
      <c r="L675" s="15">
        <v>0</v>
      </c>
      <c r="M675" s="8">
        <f t="shared" si="10"/>
        <v>0</v>
      </c>
      <c r="N675" t="str" cm="1">
        <f t="array" ref="N675">INDEX(Wastewater!$C$4:$C$62,MATCH(C675,Wastewater!$A$4:$A$62,0),)</f>
        <v>Storage schemes to reduce spill frequency at CSOs, storm tanks, etc (wastewater)</v>
      </c>
    </row>
    <row r="676" spans="1:14">
      <c r="A676" t="s">
        <v>273</v>
      </c>
      <c r="B676" t="s">
        <v>1392</v>
      </c>
      <c r="C676" t="s">
        <v>1182</v>
      </c>
      <c r="D676" t="s">
        <v>300</v>
      </c>
      <c r="E676" t="s">
        <v>933</v>
      </c>
      <c r="F676" s="4">
        <v>0</v>
      </c>
      <c r="G676" s="4">
        <v>0</v>
      </c>
      <c r="H676" s="15">
        <v>0</v>
      </c>
      <c r="I676" s="15">
        <v>0</v>
      </c>
      <c r="J676" s="15">
        <v>0</v>
      </c>
      <c r="K676" s="15">
        <v>0</v>
      </c>
      <c r="L676" s="15">
        <v>0</v>
      </c>
      <c r="M676" s="8">
        <f t="shared" si="10"/>
        <v>0</v>
      </c>
      <c r="N676" t="str" cm="1">
        <f t="array" ref="N676">INDEX(Wastewater!$C$4:$C$62,MATCH(C676,Wastewater!$A$4:$A$62,0),)</f>
        <v>Storage schemes to reduce spill frequency at CSOs, storm tanks, etc (wastewater)</v>
      </c>
    </row>
    <row r="677" spans="1:14">
      <c r="A677" t="s">
        <v>273</v>
      </c>
      <c r="B677" t="s">
        <v>1393</v>
      </c>
      <c r="C677" t="s">
        <v>1184</v>
      </c>
      <c r="D677" t="s">
        <v>300</v>
      </c>
      <c r="E677" t="s">
        <v>933</v>
      </c>
      <c r="F677" s="4">
        <v>0</v>
      </c>
      <c r="G677" s="4">
        <v>0</v>
      </c>
      <c r="H677" s="15">
        <v>0</v>
      </c>
      <c r="I677" s="15">
        <v>0</v>
      </c>
      <c r="J677" s="15">
        <v>0</v>
      </c>
      <c r="K677" s="15">
        <v>0</v>
      </c>
      <c r="L677" s="15">
        <v>0</v>
      </c>
      <c r="M677" s="8">
        <f t="shared" si="10"/>
        <v>0</v>
      </c>
      <c r="N677" t="str" cm="1">
        <f t="array" ref="N677">INDEX(Wastewater!$C$4:$C$62,MATCH(C677,Wastewater!$A$4:$A$62,0),)</f>
        <v>Storage schemes to reduce spill frequency at CSOs, storm tanks, etc (wastewater)</v>
      </c>
    </row>
    <row r="678" spans="1:14">
      <c r="A678" t="s">
        <v>273</v>
      </c>
      <c r="B678" t="s">
        <v>1394</v>
      </c>
      <c r="C678" t="s">
        <v>1186</v>
      </c>
      <c r="D678" t="s">
        <v>300</v>
      </c>
      <c r="E678" t="s">
        <v>933</v>
      </c>
      <c r="F678" s="4">
        <v>0</v>
      </c>
      <c r="G678" s="4">
        <v>0</v>
      </c>
      <c r="H678" s="15">
        <v>0</v>
      </c>
      <c r="I678" s="15">
        <v>0</v>
      </c>
      <c r="J678" s="15">
        <v>0</v>
      </c>
      <c r="K678" s="15">
        <v>0</v>
      </c>
      <c r="L678" s="15">
        <v>0</v>
      </c>
      <c r="M678" s="8">
        <f t="shared" si="10"/>
        <v>0</v>
      </c>
      <c r="N678" t="str" cm="1">
        <f t="array" ref="N678">INDEX(Wastewater!$C$4:$C$62,MATCH(C678,Wastewater!$A$4:$A$62,0),)</f>
        <v>Storage schemes to reduce spill frequency at CSOs, storm tanks, etc (wastewater)</v>
      </c>
    </row>
    <row r="679" spans="1:14">
      <c r="A679" t="s">
        <v>273</v>
      </c>
      <c r="B679" t="s">
        <v>1395</v>
      </c>
      <c r="C679" t="s">
        <v>1188</v>
      </c>
      <c r="D679" t="s">
        <v>300</v>
      </c>
      <c r="E679" t="s">
        <v>933</v>
      </c>
      <c r="F679" s="4">
        <v>0</v>
      </c>
      <c r="G679" s="4">
        <v>0</v>
      </c>
      <c r="H679" s="15">
        <v>0</v>
      </c>
      <c r="I679" s="15">
        <v>0</v>
      </c>
      <c r="J679" s="15">
        <v>0</v>
      </c>
      <c r="K679" s="15">
        <v>0</v>
      </c>
      <c r="L679" s="15">
        <v>0</v>
      </c>
      <c r="M679" s="8">
        <f t="shared" si="10"/>
        <v>0</v>
      </c>
      <c r="N679" t="str" cm="1">
        <f t="array" ref="N679">INDEX(Wastewater!$C$4:$C$62,MATCH(C679,Wastewater!$A$4:$A$62,0),)</f>
        <v>Storage schemes to reduce spill frequency at CSOs, storm tanks, etc (wastewater)</v>
      </c>
    </row>
    <row r="680" spans="1:14">
      <c r="A680" t="s">
        <v>273</v>
      </c>
      <c r="B680" t="s">
        <v>1396</v>
      </c>
      <c r="C680" t="s">
        <v>1190</v>
      </c>
      <c r="D680" t="s">
        <v>300</v>
      </c>
      <c r="E680" t="s">
        <v>933</v>
      </c>
      <c r="F680" s="4">
        <v>0</v>
      </c>
      <c r="G680" s="4">
        <v>0</v>
      </c>
      <c r="H680" s="15">
        <v>0</v>
      </c>
      <c r="I680" s="15">
        <v>0</v>
      </c>
      <c r="J680" s="15">
        <v>0</v>
      </c>
      <c r="K680" s="15">
        <v>0</v>
      </c>
      <c r="L680" s="15">
        <v>0</v>
      </c>
      <c r="M680" s="8">
        <f t="shared" si="10"/>
        <v>0</v>
      </c>
      <c r="N680" t="str" cm="1">
        <f t="array" ref="N680">INDEX(Wastewater!$C$4:$C$62,MATCH(C680,Wastewater!$A$4:$A$62,0),)</f>
        <v>Storage schemes to reduce spill frequency at CSOs, storm tanks, etc (wastewater)</v>
      </c>
    </row>
    <row r="681" spans="1:14">
      <c r="A681" t="s">
        <v>273</v>
      </c>
      <c r="B681" t="s">
        <v>1397</v>
      </c>
      <c r="C681" t="s">
        <v>1192</v>
      </c>
      <c r="D681" t="s">
        <v>300</v>
      </c>
      <c r="E681" t="s">
        <v>933</v>
      </c>
      <c r="F681" s="4">
        <v>0</v>
      </c>
      <c r="G681" s="4">
        <v>0</v>
      </c>
      <c r="H681" s="15">
        <v>0</v>
      </c>
      <c r="I681" s="15">
        <v>0</v>
      </c>
      <c r="J681" s="15">
        <v>0</v>
      </c>
      <c r="K681" s="15">
        <v>0</v>
      </c>
      <c r="L681" s="15">
        <v>0</v>
      </c>
      <c r="M681" s="8">
        <f t="shared" si="10"/>
        <v>0</v>
      </c>
      <c r="N681" t="str" cm="1">
        <f t="array" ref="N681">INDEX(Wastewater!$C$4:$C$62,MATCH(C681,Wastewater!$A$4:$A$62,0),)</f>
        <v>Chemical removals schemes (wastewater)</v>
      </c>
    </row>
    <row r="682" spans="1:14">
      <c r="A682" t="s">
        <v>273</v>
      </c>
      <c r="B682" t="s">
        <v>1398</v>
      </c>
      <c r="C682" t="s">
        <v>1194</v>
      </c>
      <c r="D682" t="s">
        <v>300</v>
      </c>
      <c r="E682" t="s">
        <v>933</v>
      </c>
      <c r="F682" s="4">
        <v>0</v>
      </c>
      <c r="G682" s="4">
        <v>0</v>
      </c>
      <c r="H682" s="15">
        <v>0</v>
      </c>
      <c r="I682" s="15">
        <v>0</v>
      </c>
      <c r="J682" s="15">
        <v>0</v>
      </c>
      <c r="K682" s="15">
        <v>0</v>
      </c>
      <c r="L682" s="15">
        <v>0</v>
      </c>
      <c r="M682" s="8">
        <f t="shared" si="10"/>
        <v>0</v>
      </c>
      <c r="N682" t="str" cm="1">
        <f t="array" ref="N682">INDEX(Wastewater!$C$4:$C$62,MATCH(C682,Wastewater!$A$4:$A$62,0),)</f>
        <v>Chemicals monitoring/ investigations/ options appraisals (wastewater)</v>
      </c>
    </row>
    <row r="683" spans="1:14">
      <c r="A683" t="s">
        <v>273</v>
      </c>
      <c r="B683" t="s">
        <v>1399</v>
      </c>
      <c r="C683" t="s">
        <v>1196</v>
      </c>
      <c r="D683" t="s">
        <v>300</v>
      </c>
      <c r="E683" t="s">
        <v>933</v>
      </c>
      <c r="F683" s="4">
        <v>0</v>
      </c>
      <c r="G683" s="4">
        <v>0</v>
      </c>
      <c r="H683" s="15">
        <v>0</v>
      </c>
      <c r="I683" s="15">
        <v>0</v>
      </c>
      <c r="J683" s="15">
        <v>0</v>
      </c>
      <c r="K683" s="15">
        <v>0</v>
      </c>
      <c r="L683" s="15">
        <v>0</v>
      </c>
      <c r="M683" s="8">
        <f t="shared" si="10"/>
        <v>0</v>
      </c>
      <c r="N683" t="str" cm="1">
        <f t="array" ref="N683">INDEX(Wastewater!$C$4:$C$62,MATCH(C683,Wastewater!$A$4:$A$62,0),)</f>
        <v>Nitrogen removal (wastewater)</v>
      </c>
    </row>
    <row r="684" spans="1:14">
      <c r="A684" t="s">
        <v>273</v>
      </c>
      <c r="B684" t="s">
        <v>1400</v>
      </c>
      <c r="C684" t="s">
        <v>1198</v>
      </c>
      <c r="D684" t="s">
        <v>300</v>
      </c>
      <c r="E684" t="s">
        <v>933</v>
      </c>
      <c r="F684" s="4">
        <v>0</v>
      </c>
      <c r="G684" s="4">
        <v>0</v>
      </c>
      <c r="H684" s="15">
        <v>0</v>
      </c>
      <c r="I684" s="15">
        <v>0</v>
      </c>
      <c r="J684" s="15">
        <v>0</v>
      </c>
      <c r="K684" s="15">
        <v>0</v>
      </c>
      <c r="L684" s="15">
        <v>0</v>
      </c>
      <c r="M684" s="8">
        <f t="shared" si="10"/>
        <v>0</v>
      </c>
      <c r="N684" t="str" cm="1">
        <f t="array" ref="N684">INDEX(Wastewater!$C$4:$C$62,MATCH(C684,Wastewater!$A$4:$A$62,0),)</f>
        <v>Nitrogen removal (wastewater)</v>
      </c>
    </row>
    <row r="685" spans="1:14">
      <c r="A685" t="s">
        <v>273</v>
      </c>
      <c r="B685" t="s">
        <v>1401</v>
      </c>
      <c r="C685" t="s">
        <v>1200</v>
      </c>
      <c r="D685" t="s">
        <v>300</v>
      </c>
      <c r="E685" t="s">
        <v>933</v>
      </c>
      <c r="F685" s="4">
        <v>0</v>
      </c>
      <c r="G685" s="4">
        <v>0</v>
      </c>
      <c r="H685" s="15">
        <v>0</v>
      </c>
      <c r="I685" s="15">
        <v>0</v>
      </c>
      <c r="J685" s="15">
        <v>0</v>
      </c>
      <c r="K685" s="15">
        <v>0</v>
      </c>
      <c r="L685" s="15">
        <v>0</v>
      </c>
      <c r="M685" s="8">
        <f t="shared" si="10"/>
        <v>0</v>
      </c>
      <c r="N685" t="str" cm="1">
        <f t="array" ref="N685">INDEX(Wastewater!$C$4:$C$62,MATCH(C685,Wastewater!$A$4:$A$62,0),)</f>
        <v>Nitrogen removal (wastewater)</v>
      </c>
    </row>
    <row r="686" spans="1:14">
      <c r="A686" t="s">
        <v>273</v>
      </c>
      <c r="B686" t="s">
        <v>1402</v>
      </c>
      <c r="C686" t="s">
        <v>1202</v>
      </c>
      <c r="D686" t="s">
        <v>300</v>
      </c>
      <c r="E686" t="s">
        <v>933</v>
      </c>
      <c r="F686" s="4">
        <v>0</v>
      </c>
      <c r="G686" s="4">
        <v>0</v>
      </c>
      <c r="H686" s="15">
        <v>0</v>
      </c>
      <c r="I686" s="15">
        <v>0</v>
      </c>
      <c r="J686" s="15">
        <v>0</v>
      </c>
      <c r="K686" s="15">
        <v>0</v>
      </c>
      <c r="L686" s="15">
        <v>0</v>
      </c>
      <c r="M686" s="8">
        <f t="shared" si="10"/>
        <v>0</v>
      </c>
      <c r="N686" t="str" cm="1">
        <f t="array" ref="N686">INDEX(Wastewater!$C$4:$C$62,MATCH(C686,Wastewater!$A$4:$A$62,0),)</f>
        <v>Phosphorus removal (wastewater)</v>
      </c>
    </row>
    <row r="687" spans="1:14">
      <c r="A687" t="s">
        <v>273</v>
      </c>
      <c r="B687" t="s">
        <v>1403</v>
      </c>
      <c r="C687" t="s">
        <v>1204</v>
      </c>
      <c r="D687" t="s">
        <v>300</v>
      </c>
      <c r="E687" t="s">
        <v>933</v>
      </c>
      <c r="F687" s="4">
        <v>0</v>
      </c>
      <c r="G687" s="4">
        <v>0</v>
      </c>
      <c r="H687" s="15">
        <v>0</v>
      </c>
      <c r="I687" s="15">
        <v>0</v>
      </c>
      <c r="J687" s="15">
        <v>0</v>
      </c>
      <c r="K687" s="15">
        <v>0</v>
      </c>
      <c r="L687" s="15">
        <v>0</v>
      </c>
      <c r="M687" s="8">
        <f t="shared" si="10"/>
        <v>0</v>
      </c>
      <c r="N687" t="str" cm="1">
        <f t="array" ref="N687">INDEX(Wastewater!$C$4:$C$62,MATCH(C687,Wastewater!$A$4:$A$62,0),)</f>
        <v>Phosphorus removal (wastewater)</v>
      </c>
    </row>
    <row r="688" spans="1:14">
      <c r="A688" t="s">
        <v>273</v>
      </c>
      <c r="B688" t="s">
        <v>1404</v>
      </c>
      <c r="C688" t="s">
        <v>1206</v>
      </c>
      <c r="D688" t="s">
        <v>300</v>
      </c>
      <c r="E688" t="s">
        <v>933</v>
      </c>
      <c r="F688" s="4">
        <v>0</v>
      </c>
      <c r="G688" s="4">
        <v>0</v>
      </c>
      <c r="H688" s="15">
        <v>0</v>
      </c>
      <c r="I688" s="15">
        <v>0</v>
      </c>
      <c r="J688" s="15">
        <v>0</v>
      </c>
      <c r="K688" s="15">
        <v>0</v>
      </c>
      <c r="L688" s="15">
        <v>0</v>
      </c>
      <c r="M688" s="8">
        <f t="shared" si="10"/>
        <v>0</v>
      </c>
      <c r="N688" t="str" cm="1">
        <f t="array" ref="N688">INDEX(Wastewater!$C$4:$C$62,MATCH(C688,Wastewater!$A$4:$A$62,0),)</f>
        <v>Phosphorus removal (wastewater)</v>
      </c>
    </row>
    <row r="689" spans="1:14">
      <c r="A689" t="s">
        <v>273</v>
      </c>
      <c r="B689" t="s">
        <v>1405</v>
      </c>
      <c r="C689" t="s">
        <v>1208</v>
      </c>
      <c r="D689" t="s">
        <v>300</v>
      </c>
      <c r="E689" t="s">
        <v>933</v>
      </c>
      <c r="F689" s="4">
        <v>0</v>
      </c>
      <c r="G689" s="4">
        <v>0</v>
      </c>
      <c r="H689" s="15">
        <v>0</v>
      </c>
      <c r="I689" s="15">
        <v>0</v>
      </c>
      <c r="J689" s="15">
        <v>0</v>
      </c>
      <c r="K689" s="15">
        <v>0</v>
      </c>
      <c r="L689" s="15">
        <v>0</v>
      </c>
      <c r="M689" s="8">
        <f t="shared" si="10"/>
        <v>0</v>
      </c>
      <c r="N689" t="str" cm="1">
        <f t="array" ref="N689">INDEX(Wastewater!$C$4:$C$62,MATCH(C689,Wastewater!$A$4:$A$62,0),)</f>
        <v>Reduction of sanitary parameters (wastewater)</v>
      </c>
    </row>
    <row r="690" spans="1:14">
      <c r="A690" t="s">
        <v>273</v>
      </c>
      <c r="B690" t="s">
        <v>1406</v>
      </c>
      <c r="C690" t="s">
        <v>1210</v>
      </c>
      <c r="D690" t="s">
        <v>300</v>
      </c>
      <c r="E690" t="s">
        <v>933</v>
      </c>
      <c r="F690" s="4">
        <v>0</v>
      </c>
      <c r="G690" s="4">
        <v>0</v>
      </c>
      <c r="H690" s="15">
        <v>0</v>
      </c>
      <c r="I690" s="15">
        <v>0</v>
      </c>
      <c r="J690" s="15">
        <v>0</v>
      </c>
      <c r="K690" s="15">
        <v>0</v>
      </c>
      <c r="L690" s="15">
        <v>0</v>
      </c>
      <c r="M690" s="8">
        <f t="shared" si="10"/>
        <v>0</v>
      </c>
      <c r="N690" t="str" cm="1">
        <f t="array" ref="N690">INDEX(Wastewater!$C$4:$C$62,MATCH(C690,Wastewater!$A$4:$A$62,0),)</f>
        <v>Chemical removals schemes (wastewater)</v>
      </c>
    </row>
    <row r="691" spans="1:14">
      <c r="A691" t="s">
        <v>273</v>
      </c>
      <c r="B691" t="s">
        <v>1407</v>
      </c>
      <c r="C691" t="s">
        <v>1212</v>
      </c>
      <c r="D691" t="s">
        <v>300</v>
      </c>
      <c r="E691" t="s">
        <v>933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8">
        <f t="shared" si="10"/>
        <v>0</v>
      </c>
      <c r="N691" t="str" cm="1">
        <f t="array" ref="N691">INDEX(Wastewater!$C$4:$C$62,MATCH(C691,Wastewater!$A$4:$A$62,0),)</f>
        <v>Phosphorus removal (wastewater)</v>
      </c>
    </row>
    <row r="692" spans="1:14">
      <c r="A692" t="s">
        <v>273</v>
      </c>
      <c r="B692" t="s">
        <v>1408</v>
      </c>
      <c r="C692" t="s">
        <v>1214</v>
      </c>
      <c r="D692" t="s">
        <v>300</v>
      </c>
      <c r="E692" t="s">
        <v>933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8">
        <f t="shared" si="10"/>
        <v>0</v>
      </c>
      <c r="N692" t="str" cm="1">
        <f t="array" ref="N692">INDEX(Wastewater!$C$4:$C$62,MATCH(C692,Wastewater!$A$4:$A$62,0),)</f>
        <v>Phosphorus removal (wastewater)</v>
      </c>
    </row>
    <row r="693" spans="1:14">
      <c r="A693" t="s">
        <v>273</v>
      </c>
      <c r="B693" t="s">
        <v>1409</v>
      </c>
      <c r="C693" t="s">
        <v>1216</v>
      </c>
      <c r="D693" t="s">
        <v>300</v>
      </c>
      <c r="E693" t="s">
        <v>933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8">
        <f t="shared" si="10"/>
        <v>0</v>
      </c>
      <c r="N693" t="str" cm="1">
        <f t="array" ref="N693">INDEX(Wastewater!$C$4:$C$62,MATCH(C693,Wastewater!$A$4:$A$62,0),)</f>
        <v>Conservation drivers (wastewater)</v>
      </c>
    </row>
    <row r="694" spans="1:14">
      <c r="A694" t="s">
        <v>273</v>
      </c>
      <c r="B694" t="s">
        <v>1410</v>
      </c>
      <c r="C694" t="s">
        <v>1218</v>
      </c>
      <c r="D694" t="s">
        <v>300</v>
      </c>
      <c r="E694" t="s">
        <v>933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8">
        <f t="shared" si="10"/>
        <v>0</v>
      </c>
      <c r="N694" t="str" cm="1">
        <f t="array" ref="N694">INDEX(Wastewater!$C$4:$C$62,MATCH(C694,Wastewater!$A$4:$A$62,0),)</f>
        <v>UV disinfection (or similar) (wastewater)</v>
      </c>
    </row>
    <row r="695" spans="1:14">
      <c r="A695" t="s">
        <v>273</v>
      </c>
      <c r="B695" t="s">
        <v>1411</v>
      </c>
      <c r="C695" t="s">
        <v>1220</v>
      </c>
      <c r="D695" t="s">
        <v>300</v>
      </c>
      <c r="E695" t="s">
        <v>933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8">
        <f t="shared" si="10"/>
        <v>0</v>
      </c>
      <c r="N695" t="str" cm="1">
        <f t="array" ref="N695">INDEX(Wastewater!$C$4:$C$62,MATCH(C695,Wastewater!$A$4:$A$62,0),)</f>
        <v>N/A</v>
      </c>
    </row>
    <row r="696" spans="1:14">
      <c r="A696" t="s">
        <v>273</v>
      </c>
      <c r="B696" t="s">
        <v>1412</v>
      </c>
      <c r="C696" t="s">
        <v>1222</v>
      </c>
      <c r="D696" t="s">
        <v>300</v>
      </c>
      <c r="E696" t="s">
        <v>933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0</v>
      </c>
      <c r="M696" s="8">
        <f t="shared" si="10"/>
        <v>0</v>
      </c>
      <c r="N696" t="str" cm="1">
        <f t="array" ref="N696">INDEX(Wastewater!$C$4:$C$62,MATCH(C696,Wastewater!$A$4:$A$62,0),)</f>
        <v>N/A</v>
      </c>
    </row>
    <row r="697" spans="1:14">
      <c r="A697" t="s">
        <v>273</v>
      </c>
      <c r="B697" t="s">
        <v>1413</v>
      </c>
      <c r="C697" t="s">
        <v>1224</v>
      </c>
      <c r="D697" t="s">
        <v>300</v>
      </c>
      <c r="E697" t="s">
        <v>933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8">
        <f t="shared" si="10"/>
        <v>0</v>
      </c>
      <c r="N697" t="str" cm="1">
        <f t="array" ref="N697">INDEX(Wastewater!$C$4:$C$62,MATCH(C697,Wastewater!$A$4:$A$62,0),)</f>
        <v>N/A</v>
      </c>
    </row>
    <row r="698" spans="1:14">
      <c r="A698" t="s">
        <v>273</v>
      </c>
      <c r="B698" t="s">
        <v>1414</v>
      </c>
      <c r="C698" t="s">
        <v>1226</v>
      </c>
      <c r="D698" t="s">
        <v>300</v>
      </c>
      <c r="E698" t="s">
        <v>933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8">
        <f t="shared" si="10"/>
        <v>0</v>
      </c>
      <c r="N698" t="str" cm="1">
        <f t="array" ref="N698">INDEX(Wastewater!$C$4:$C$62,MATCH(C698,Wastewater!$A$4:$A$62,0),)</f>
        <v>Conservation drivers (wastewater)</v>
      </c>
    </row>
    <row r="699" spans="1:14">
      <c r="A699" t="s">
        <v>273</v>
      </c>
      <c r="B699" t="s">
        <v>1415</v>
      </c>
      <c r="C699" t="s">
        <v>1228</v>
      </c>
      <c r="D699" t="s">
        <v>300</v>
      </c>
      <c r="E699" t="s">
        <v>933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8">
        <f t="shared" si="10"/>
        <v>0</v>
      </c>
      <c r="N699" t="str" cm="1">
        <f t="array" ref="N699">INDEX(Wastewater!$C$4:$C$62,MATCH(C699,Wastewater!$A$4:$A$62,0),)</f>
        <v>Ignore as captured under 'Investigations total'</v>
      </c>
    </row>
    <row r="700" spans="1:14">
      <c r="A700" t="s">
        <v>273</v>
      </c>
      <c r="B700" t="s">
        <v>1416</v>
      </c>
      <c r="C700" t="s">
        <v>1230</v>
      </c>
      <c r="D700" t="s">
        <v>300</v>
      </c>
      <c r="E700" t="s">
        <v>933</v>
      </c>
      <c r="F700" s="4">
        <v>0</v>
      </c>
      <c r="G700" s="4">
        <v>0</v>
      </c>
      <c r="H700" s="4">
        <v>0</v>
      </c>
      <c r="I700" s="4">
        <v>0</v>
      </c>
      <c r="J700" s="4">
        <v>0</v>
      </c>
      <c r="K700" s="4">
        <v>0</v>
      </c>
      <c r="L700" s="4">
        <v>0</v>
      </c>
      <c r="M700" s="8">
        <f t="shared" si="10"/>
        <v>0</v>
      </c>
      <c r="N700" t="str" cm="1">
        <f t="array" ref="N700">INDEX(Wastewater!$C$4:$C$62,MATCH(C700,Wastewater!$A$4:$A$62,0),)</f>
        <v>Ignore as captured under 'Investigations total'</v>
      </c>
    </row>
    <row r="701" spans="1:14">
      <c r="A701" t="s">
        <v>273</v>
      </c>
      <c r="B701" t="s">
        <v>1417</v>
      </c>
      <c r="C701" t="s">
        <v>1232</v>
      </c>
      <c r="D701" t="s">
        <v>300</v>
      </c>
      <c r="E701" t="s">
        <v>933</v>
      </c>
      <c r="F701" s="4">
        <v>0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8">
        <f t="shared" si="10"/>
        <v>0</v>
      </c>
      <c r="N701" t="str" cm="1">
        <f t="array" ref="N701">INDEX(Wastewater!$C$4:$C$62,MATCH(C701,Wastewater!$A$4:$A$62,0),)</f>
        <v>Ignore as captured under 'Investigations total'</v>
      </c>
    </row>
    <row r="702" spans="1:14">
      <c r="A702" t="s">
        <v>273</v>
      </c>
      <c r="B702" t="s">
        <v>1418</v>
      </c>
      <c r="C702" t="s">
        <v>1234</v>
      </c>
      <c r="D702" t="s">
        <v>300</v>
      </c>
      <c r="E702" t="s">
        <v>933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8">
        <f t="shared" si="10"/>
        <v>0</v>
      </c>
      <c r="N702" t="str" cm="1">
        <f t="array" ref="N702">INDEX(Wastewater!$C$4:$C$62,MATCH(C702,Wastewater!$A$4:$A$62,0),)</f>
        <v>Investigations (wastewater)</v>
      </c>
    </row>
    <row r="703" spans="1:14">
      <c r="A703" t="s">
        <v>273</v>
      </c>
      <c r="B703" t="s">
        <v>1419</v>
      </c>
      <c r="C703" t="s">
        <v>1236</v>
      </c>
      <c r="D703" t="s">
        <v>300</v>
      </c>
      <c r="E703" t="s">
        <v>933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8">
        <f t="shared" si="10"/>
        <v>0</v>
      </c>
      <c r="N703" cm="1">
        <f t="array" ref="N703">INDEX(Wastewater!$C$4:$C$62,MATCH(C703,Wastewater!$A$4:$A$62,0),)</f>
        <v>0</v>
      </c>
    </row>
    <row r="704" spans="1:14">
      <c r="A704" t="s">
        <v>273</v>
      </c>
      <c r="B704" t="s">
        <v>1420</v>
      </c>
      <c r="C704" t="s">
        <v>1238</v>
      </c>
      <c r="D704" t="s">
        <v>300</v>
      </c>
      <c r="E704" t="s">
        <v>933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8">
        <f t="shared" si="10"/>
        <v>0</v>
      </c>
      <c r="N704" t="str" cm="1">
        <f t="array" ref="N704">INDEX(Wastewater!$C$4:$C$62,MATCH(C704,Wastewater!$A$4:$A$62,0),)</f>
        <v>Conservation drivers (wastewater)</v>
      </c>
    </row>
    <row r="705" spans="1:14">
      <c r="A705" t="s">
        <v>273</v>
      </c>
      <c r="B705" t="s">
        <v>1421</v>
      </c>
      <c r="C705" t="s">
        <v>1240</v>
      </c>
      <c r="D705" t="s">
        <v>300</v>
      </c>
      <c r="E705" t="s">
        <v>933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8">
        <f t="shared" si="10"/>
        <v>0</v>
      </c>
      <c r="N705" t="str" cm="1">
        <f t="array" ref="N705">INDEX(Wastewater!$C$4:$C$62,MATCH(C705,Wastewater!$A$4:$A$62,0),)</f>
        <v>Conservation drivers (wastewater)</v>
      </c>
    </row>
    <row r="706" spans="1:14">
      <c r="A706" t="s">
        <v>273</v>
      </c>
      <c r="B706" t="s">
        <v>1422</v>
      </c>
      <c r="C706" t="s">
        <v>1242</v>
      </c>
      <c r="D706" t="s">
        <v>300</v>
      </c>
      <c r="E706" t="s">
        <v>933</v>
      </c>
      <c r="F706" s="4">
        <v>0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  <c r="L706" s="4">
        <v>0</v>
      </c>
      <c r="M706" s="8">
        <f t="shared" si="10"/>
        <v>0</v>
      </c>
      <c r="N706" t="str" cm="1">
        <f t="array" ref="N706">INDEX(Wastewater!$C$4:$C$62,MATCH(C706,Wastewater!$A$4:$A$62,0),)</f>
        <v>Conservation drivers (wastewater)</v>
      </c>
    </row>
    <row r="707" spans="1:14">
      <c r="A707" t="s">
        <v>273</v>
      </c>
      <c r="B707" t="s">
        <v>1423</v>
      </c>
      <c r="C707" t="s">
        <v>1244</v>
      </c>
      <c r="D707" t="s">
        <v>300</v>
      </c>
      <c r="E707" t="s">
        <v>933</v>
      </c>
      <c r="F707" s="4">
        <v>0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8">
        <f t="shared" si="10"/>
        <v>0</v>
      </c>
      <c r="N707" t="str" cm="1">
        <f t="array" ref="N707">INDEX(Wastewater!$C$4:$C$62,MATCH(C707,Wastewater!$A$4:$A$62,0),)</f>
        <v>N/A</v>
      </c>
    </row>
    <row r="708" spans="1:14">
      <c r="A708" t="s">
        <v>273</v>
      </c>
      <c r="B708" t="s">
        <v>1424</v>
      </c>
      <c r="C708" t="s">
        <v>1246</v>
      </c>
      <c r="D708" t="s">
        <v>300</v>
      </c>
      <c r="E708" t="s">
        <v>933</v>
      </c>
      <c r="F708" s="4">
        <v>1.84</v>
      </c>
      <c r="G708" s="4">
        <v>9.9789279768343775</v>
      </c>
      <c r="H708" s="4">
        <v>27.468655269513938</v>
      </c>
      <c r="I708" s="4">
        <v>10.09516447232107</v>
      </c>
      <c r="J708" s="4">
        <v>5.174702614364448E-2</v>
      </c>
      <c r="K708" s="4">
        <v>5.2062105321016378E-2</v>
      </c>
      <c r="L708" s="4">
        <v>5.2379104360908917E-2</v>
      </c>
      <c r="M708" s="8">
        <f t="shared" si="10"/>
        <v>9.9789279768343775</v>
      </c>
      <c r="N708" t="e" cm="1">
        <f t="array" ref="N708">INDEX(Wastewater!$C$4:$C$62,MATCH(C708,Wastewater!$A$4:$A$62,0),)</f>
        <v>#N/A</v>
      </c>
    </row>
    <row r="709" spans="1:14">
      <c r="A709" t="s">
        <v>273</v>
      </c>
      <c r="B709" t="s">
        <v>1425</v>
      </c>
      <c r="C709" t="s">
        <v>1248</v>
      </c>
      <c r="D709" t="s">
        <v>300</v>
      </c>
      <c r="E709" t="s">
        <v>933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8">
        <f t="shared" ref="M709:M771" si="11">SUM(G709)</f>
        <v>0</v>
      </c>
      <c r="N709" t="str" cm="1">
        <f t="array" ref="N709">INDEX(Wastewater!$C$4:$C$62,MATCH(C709,Wastewater!$A$4:$A$62,0),)</f>
        <v>Sludge enhancement (quality) (wastewater)</v>
      </c>
    </row>
    <row r="710" spans="1:14">
      <c r="A710" t="s">
        <v>273</v>
      </c>
      <c r="B710" t="s">
        <v>1426</v>
      </c>
      <c r="C710" t="s">
        <v>1250</v>
      </c>
      <c r="D710" t="s">
        <v>300</v>
      </c>
      <c r="E710" t="s">
        <v>933</v>
      </c>
      <c r="F710" s="4">
        <v>0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8">
        <f t="shared" si="11"/>
        <v>0</v>
      </c>
      <c r="N710" t="str" cm="1">
        <f t="array" ref="N710">INDEX(Wastewater!$C$4:$C$62,MATCH(C710,Wastewater!$A$4:$A$62,0),)</f>
        <v>Sludge enhancement (quality) (wastewater)</v>
      </c>
    </row>
    <row r="711" spans="1:14">
      <c r="A711" t="s">
        <v>273</v>
      </c>
      <c r="B711" t="s">
        <v>1427</v>
      </c>
      <c r="C711" t="s">
        <v>1252</v>
      </c>
      <c r="D711" t="s">
        <v>300</v>
      </c>
      <c r="E711" t="s">
        <v>933</v>
      </c>
      <c r="F711" s="4">
        <v>0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8">
        <f t="shared" si="11"/>
        <v>0</v>
      </c>
      <c r="N711" t="str" cm="1">
        <f t="array" ref="N711">INDEX(Wastewater!$C$4:$C$62,MATCH(C711,Wastewater!$A$4:$A$62,0),)</f>
        <v>Sludge enhancement (quality) (wastewater)</v>
      </c>
    </row>
    <row r="712" spans="1:14">
      <c r="A712" t="s">
        <v>273</v>
      </c>
      <c r="B712" t="s">
        <v>1428</v>
      </c>
      <c r="C712" t="s">
        <v>1254</v>
      </c>
      <c r="D712" t="s">
        <v>300</v>
      </c>
      <c r="E712" t="s">
        <v>933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8">
        <f t="shared" si="11"/>
        <v>0</v>
      </c>
      <c r="N712" t="str" cm="1">
        <f t="array" ref="N712">INDEX(Wastewater!$C$4:$C$62,MATCH(C712,Wastewater!$A$4:$A$62,0),)</f>
        <v>Sludge enhancement (quality) (wastewater)</v>
      </c>
    </row>
    <row r="713" spans="1:14">
      <c r="A713" t="s">
        <v>273</v>
      </c>
      <c r="B713" t="s">
        <v>1429</v>
      </c>
      <c r="C713" t="s">
        <v>1256</v>
      </c>
      <c r="D713" t="s">
        <v>300</v>
      </c>
      <c r="E713" t="s">
        <v>933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8">
        <f t="shared" si="11"/>
        <v>0</v>
      </c>
      <c r="N713" t="str" cm="1">
        <f t="array" ref="N713">INDEX(Wastewater!$C$4:$C$62,MATCH(C713,Wastewater!$A$4:$A$62,0),)</f>
        <v>Sludge enhancement (quality) (wastewater)</v>
      </c>
    </row>
    <row r="714" spans="1:14">
      <c r="A714" t="s">
        <v>273</v>
      </c>
      <c r="B714" t="s">
        <v>1430</v>
      </c>
      <c r="C714" t="s">
        <v>1258</v>
      </c>
      <c r="D714" t="s">
        <v>300</v>
      </c>
      <c r="E714" t="s">
        <v>933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8">
        <f t="shared" si="11"/>
        <v>0</v>
      </c>
      <c r="N714" t="str" cm="1">
        <f t="array" ref="N714">INDEX(Wastewater!$C$4:$C$62,MATCH(C714,Wastewater!$A$4:$A$62,0),)</f>
        <v>Sludge enhancement (quality) (wastewater)</v>
      </c>
    </row>
    <row r="715" spans="1:14">
      <c r="A715" t="s">
        <v>273</v>
      </c>
      <c r="B715" t="s">
        <v>1431</v>
      </c>
      <c r="C715" t="s">
        <v>1260</v>
      </c>
      <c r="D715" t="s">
        <v>300</v>
      </c>
      <c r="E715" t="s">
        <v>933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8">
        <f t="shared" si="11"/>
        <v>0</v>
      </c>
      <c r="N715" t="str" cm="1">
        <f t="array" ref="N715">INDEX(Wastewater!$C$4:$C$62,MATCH(C715,Wastewater!$A$4:$A$62,0),)</f>
        <v>Sludge enhancement (quality) (wastewater)</v>
      </c>
    </row>
    <row r="716" spans="1:14">
      <c r="A716" t="s">
        <v>273</v>
      </c>
      <c r="B716" t="s">
        <v>1432</v>
      </c>
      <c r="C716" t="s">
        <v>1262</v>
      </c>
      <c r="D716" t="s">
        <v>300</v>
      </c>
      <c r="E716" t="s">
        <v>933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8">
        <f t="shared" si="11"/>
        <v>0</v>
      </c>
      <c r="N716" t="e" cm="1">
        <f t="array" ref="N716">INDEX(Wastewater!$C$4:$C$62,MATCH(C716,Wastewater!$A$4:$A$62,0),)</f>
        <v>#N/A</v>
      </c>
    </row>
    <row r="717" spans="1:14">
      <c r="A717" t="s">
        <v>273</v>
      </c>
      <c r="B717" t="s">
        <v>1433</v>
      </c>
      <c r="C717" t="s">
        <v>1264</v>
      </c>
      <c r="D717" t="s">
        <v>300</v>
      </c>
      <c r="E717" t="s">
        <v>933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8">
        <f t="shared" si="11"/>
        <v>0</v>
      </c>
      <c r="N717" t="str" cm="1">
        <f t="array" ref="N717">INDEX(Wastewater!$C$4:$C$62,MATCH(C717,Wastewater!$A$4:$A$62,0),)</f>
        <v>Growth at sewage treatment works (excluding sludge treatment) (wastewater)</v>
      </c>
    </row>
    <row r="718" spans="1:14">
      <c r="A718" t="s">
        <v>273</v>
      </c>
      <c r="B718" t="s">
        <v>1434</v>
      </c>
      <c r="C718" t="s">
        <v>1266</v>
      </c>
      <c r="D718" t="s">
        <v>300</v>
      </c>
      <c r="E718" t="s">
        <v>933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8">
        <f t="shared" si="11"/>
        <v>0</v>
      </c>
      <c r="N718" t="str" cm="1">
        <f t="array" ref="N718">INDEX(Wastewater!$C$4:$C$62,MATCH(C718,Wastewater!$A$4:$A$62,0),)</f>
        <v>Reduce flooding risk for properties (wastewater)</v>
      </c>
    </row>
    <row r="719" spans="1:14">
      <c r="A719" t="s">
        <v>273</v>
      </c>
      <c r="B719" t="s">
        <v>1435</v>
      </c>
      <c r="C719" t="s">
        <v>1268</v>
      </c>
      <c r="D719" t="s">
        <v>300</v>
      </c>
      <c r="E719" t="s">
        <v>933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8">
        <f t="shared" si="11"/>
        <v>0</v>
      </c>
      <c r="N719" t="str" cm="1">
        <f t="array" ref="N719">INDEX(Wastewater!$C$4:$C$62,MATCH(C719,Wastewater!$A$4:$A$62,0),)</f>
        <v>First time sewerage (wastewater)</v>
      </c>
    </row>
    <row r="720" spans="1:14">
      <c r="A720" t="s">
        <v>273</v>
      </c>
      <c r="B720" t="s">
        <v>1436</v>
      </c>
      <c r="C720" t="s">
        <v>1270</v>
      </c>
      <c r="D720" t="s">
        <v>300</v>
      </c>
      <c r="E720" t="s">
        <v>933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8">
        <f t="shared" si="11"/>
        <v>0</v>
      </c>
      <c r="N720" t="str" cm="1">
        <f t="array" ref="N720">INDEX(Wastewater!$C$4:$C$62,MATCH(C720,Wastewater!$A$4:$A$62,0),)</f>
        <v>Sludge enhancement (growth) (wastewater)</v>
      </c>
    </row>
    <row r="721" spans="1:14">
      <c r="A721" t="s">
        <v>273</v>
      </c>
      <c r="B721" t="s">
        <v>1437</v>
      </c>
      <c r="C721" t="s">
        <v>1272</v>
      </c>
      <c r="D721" t="s">
        <v>300</v>
      </c>
      <c r="E721" t="s">
        <v>933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8">
        <f t="shared" si="11"/>
        <v>0</v>
      </c>
      <c r="N721" t="str" cm="1">
        <f t="array" ref="N721">INDEX(Wastewater!$C$4:$C$62,MATCH(C721,Wastewater!$A$4:$A$62,0),)</f>
        <v>Odour (wastewater)</v>
      </c>
    </row>
    <row r="722" spans="1:14">
      <c r="A722" t="s">
        <v>273</v>
      </c>
      <c r="B722" t="s">
        <v>1438</v>
      </c>
      <c r="C722" t="s">
        <v>1274</v>
      </c>
      <c r="D722" t="s">
        <v>300</v>
      </c>
      <c r="E722" t="s">
        <v>933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8">
        <f t="shared" si="11"/>
        <v>0</v>
      </c>
      <c r="N722" t="str" cm="1">
        <f t="array" ref="N722">INDEX(Wastewater!$C$4:$C$62,MATCH(C722,Wastewater!$A$4:$A$62,0),)</f>
        <v>Enhancing resilience to low probability high consequence events (wastewater)</v>
      </c>
    </row>
    <row r="723" spans="1:14">
      <c r="A723" t="s">
        <v>273</v>
      </c>
      <c r="B723" t="s">
        <v>1439</v>
      </c>
      <c r="C723" t="s">
        <v>1276</v>
      </c>
      <c r="D723" t="s">
        <v>300</v>
      </c>
      <c r="E723" t="s">
        <v>933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8">
        <f t="shared" si="11"/>
        <v>0</v>
      </c>
      <c r="N723" t="str" cm="1">
        <f t="array" ref="N723">INDEX(Wastewater!$C$4:$C$62,MATCH(C723,Wastewater!$A$4:$A$62,0),)</f>
        <v>Security - SEMD (wastewater)</v>
      </c>
    </row>
    <row r="724" spans="1:14">
      <c r="A724" t="s">
        <v>273</v>
      </c>
      <c r="B724" t="s">
        <v>1440</v>
      </c>
      <c r="C724" t="s">
        <v>1278</v>
      </c>
      <c r="D724" t="s">
        <v>300</v>
      </c>
      <c r="E724" t="s">
        <v>933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8">
        <f t="shared" si="11"/>
        <v>0</v>
      </c>
      <c r="N724" t="str" cm="1">
        <f t="array" ref="N724">INDEX(Wastewater!$C$4:$C$62,MATCH(C724,Wastewater!$A$4:$A$62,0),)</f>
        <v>Security - Non-SEMD (wastewater)</v>
      </c>
    </row>
    <row r="725" spans="1:14">
      <c r="A725" t="s">
        <v>273</v>
      </c>
      <c r="B725" t="s">
        <v>1441</v>
      </c>
      <c r="C725" t="s">
        <v>1280</v>
      </c>
      <c r="D725" t="s">
        <v>300</v>
      </c>
      <c r="E725" t="s">
        <v>933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8">
        <f t="shared" si="11"/>
        <v>0</v>
      </c>
      <c r="N725" t="str" cm="1">
        <f t="array" ref="N725">INDEX(Wastewater!$C$4:$C$62,MATCH(C725,Wastewater!$A$4:$A$62,0),)</f>
        <v>N/A</v>
      </c>
    </row>
    <row r="726" spans="1:14">
      <c r="A726" t="s">
        <v>273</v>
      </c>
      <c r="B726" t="s">
        <v>1442</v>
      </c>
      <c r="C726" t="s">
        <v>1282</v>
      </c>
      <c r="D726" t="s">
        <v>300</v>
      </c>
      <c r="E726" t="s">
        <v>933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8">
        <f t="shared" si="11"/>
        <v>0</v>
      </c>
      <c r="N726" t="e" cm="1">
        <f t="array" ref="N726">INDEX(Wastewater!$C$4:$C$62,MATCH(C726,Wastewater!$A$4:$A$62,0),)</f>
        <v>#N/A</v>
      </c>
    </row>
    <row r="727" spans="1:14">
      <c r="A727" t="s">
        <v>273</v>
      </c>
      <c r="B727" t="s">
        <v>1443</v>
      </c>
      <c r="C727" t="s">
        <v>1284</v>
      </c>
      <c r="D727" t="s">
        <v>300</v>
      </c>
      <c r="E727" t="s">
        <v>933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8">
        <f t="shared" si="11"/>
        <v>0</v>
      </c>
      <c r="N727" t="e" cm="1">
        <f t="array" ref="N727">INDEX(Wastewater!$C$4:$C$62,MATCH(C727,Wastewater!$A$4:$A$62,0),)</f>
        <v>#N/A</v>
      </c>
    </row>
    <row r="728" spans="1:14">
      <c r="A728" t="s">
        <v>273</v>
      </c>
      <c r="B728" t="s">
        <v>1444</v>
      </c>
      <c r="C728" t="s">
        <v>1286</v>
      </c>
      <c r="D728" t="s">
        <v>300</v>
      </c>
      <c r="E728" t="s">
        <v>933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8">
        <f t="shared" si="11"/>
        <v>0</v>
      </c>
      <c r="N728" t="e" cm="1">
        <f t="array" ref="N728">INDEX(Wastewater!$C$4:$C$62,MATCH(C728,Wastewater!$A$4:$A$62,0),)</f>
        <v>#N/A</v>
      </c>
    </row>
    <row r="729" spans="1:14">
      <c r="A729" t="s">
        <v>273</v>
      </c>
      <c r="B729" t="s">
        <v>1445</v>
      </c>
      <c r="C729" t="s">
        <v>1288</v>
      </c>
      <c r="D729" t="s">
        <v>300</v>
      </c>
      <c r="E729" t="s">
        <v>933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8">
        <f t="shared" si="11"/>
        <v>0</v>
      </c>
      <c r="N729" t="e" cm="1">
        <f t="array" ref="N729">INDEX(Wastewater!$C$4:$C$62,MATCH(C729,Wastewater!$A$4:$A$62,0),)</f>
        <v>#N/A</v>
      </c>
    </row>
    <row r="730" spans="1:14">
      <c r="A730" t="s">
        <v>273</v>
      </c>
      <c r="B730" t="s">
        <v>1446</v>
      </c>
      <c r="C730" t="s">
        <v>1290</v>
      </c>
      <c r="D730" t="s">
        <v>300</v>
      </c>
      <c r="E730" t="s">
        <v>933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8">
        <f t="shared" si="11"/>
        <v>0</v>
      </c>
      <c r="N730" t="e" cm="1">
        <f t="array" ref="N730">INDEX(Wastewater!$C$4:$C$62,MATCH(C730,Wastewater!$A$4:$A$62,0),)</f>
        <v>#N/A</v>
      </c>
    </row>
    <row r="731" spans="1:14">
      <c r="A731" t="s">
        <v>273</v>
      </c>
      <c r="B731" t="s">
        <v>1447</v>
      </c>
      <c r="C731" t="s">
        <v>1292</v>
      </c>
      <c r="D731" t="s">
        <v>300</v>
      </c>
      <c r="E731" t="s">
        <v>933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8">
        <f t="shared" si="11"/>
        <v>0</v>
      </c>
      <c r="N731" t="e" cm="1">
        <f t="array" ref="N731">INDEX(Wastewater!$C$4:$C$62,MATCH(C731,Wastewater!$A$4:$A$62,0),)</f>
        <v>#N/A</v>
      </c>
    </row>
    <row r="732" spans="1:14">
      <c r="A732" t="s">
        <v>273</v>
      </c>
      <c r="B732" t="s">
        <v>1448</v>
      </c>
      <c r="C732" t="s">
        <v>1294</v>
      </c>
      <c r="D732" t="s">
        <v>300</v>
      </c>
      <c r="E732" t="s">
        <v>933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8">
        <f t="shared" si="11"/>
        <v>0</v>
      </c>
      <c r="N732" t="e" cm="1">
        <f t="array" ref="N732">INDEX(Wastewater!$C$4:$C$62,MATCH(C732,Wastewater!$A$4:$A$62,0),)</f>
        <v>#N/A</v>
      </c>
    </row>
    <row r="733" spans="1:14">
      <c r="A733" t="s">
        <v>273</v>
      </c>
      <c r="B733" t="s">
        <v>1449</v>
      </c>
      <c r="C733" t="s">
        <v>1296</v>
      </c>
      <c r="D733" t="s">
        <v>300</v>
      </c>
      <c r="E733" t="s">
        <v>933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8">
        <f t="shared" si="11"/>
        <v>0</v>
      </c>
      <c r="N733" t="e" cm="1">
        <f t="array" ref="N733">INDEX(Wastewater!$C$4:$C$62,MATCH(C733,Wastewater!$A$4:$A$62,0),)</f>
        <v>#N/A</v>
      </c>
    </row>
    <row r="734" spans="1:14">
      <c r="A734" t="s">
        <v>273</v>
      </c>
      <c r="B734" t="s">
        <v>1450</v>
      </c>
      <c r="C734" t="s">
        <v>1298</v>
      </c>
      <c r="D734" t="s">
        <v>300</v>
      </c>
      <c r="E734" t="s">
        <v>933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8">
        <f t="shared" si="11"/>
        <v>0</v>
      </c>
      <c r="N734" t="e" cm="1">
        <f t="array" ref="N734">INDEX(Wastewater!$C$4:$C$62,MATCH(C734,Wastewater!$A$4:$A$62,0),)</f>
        <v>#N/A</v>
      </c>
    </row>
    <row r="735" spans="1:14">
      <c r="A735" t="s">
        <v>273</v>
      </c>
      <c r="B735" t="s">
        <v>1451</v>
      </c>
      <c r="C735" t="s">
        <v>1300</v>
      </c>
      <c r="D735" t="s">
        <v>300</v>
      </c>
      <c r="E735" t="s">
        <v>933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8">
        <f t="shared" si="11"/>
        <v>0</v>
      </c>
      <c r="N735" t="e" cm="1">
        <f t="array" ref="N735">INDEX(Wastewater!$C$4:$C$62,MATCH(C735,Wastewater!$A$4:$A$62,0),)</f>
        <v>#N/A</v>
      </c>
    </row>
    <row r="736" spans="1:14">
      <c r="A736" t="s">
        <v>273</v>
      </c>
      <c r="B736" t="s">
        <v>1452</v>
      </c>
      <c r="C736" t="s">
        <v>1302</v>
      </c>
      <c r="D736" t="s">
        <v>300</v>
      </c>
      <c r="E736" t="s">
        <v>933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8">
        <f t="shared" si="11"/>
        <v>0</v>
      </c>
      <c r="N736" t="e" cm="1">
        <f t="array" ref="N736">INDEX(Wastewater!$C$4:$C$62,MATCH(C736,Wastewater!$A$4:$A$62,0),)</f>
        <v>#N/A</v>
      </c>
    </row>
    <row r="737" spans="1:14">
      <c r="A737" t="s">
        <v>273</v>
      </c>
      <c r="B737" t="s">
        <v>1453</v>
      </c>
      <c r="C737" t="s">
        <v>1304</v>
      </c>
      <c r="D737" t="s">
        <v>300</v>
      </c>
      <c r="E737" t="s">
        <v>933</v>
      </c>
      <c r="F737" s="4">
        <v>1.84</v>
      </c>
      <c r="G737" s="4">
        <v>9.9789279768343775</v>
      </c>
      <c r="H737" s="4">
        <v>27.468655269513938</v>
      </c>
      <c r="I737" s="4">
        <v>10.09516447232107</v>
      </c>
      <c r="J737" s="4">
        <v>5.174702614364448E-2</v>
      </c>
      <c r="K737" s="4">
        <v>5.2062105321016378E-2</v>
      </c>
      <c r="L737" s="4">
        <v>5.2379104360908917E-2</v>
      </c>
      <c r="M737" s="8">
        <f t="shared" si="11"/>
        <v>9.9789279768343775</v>
      </c>
      <c r="N737" t="e" cm="1">
        <f t="array" ref="N737">INDEX(Wastewater!$C$4:$C$62,MATCH(C737,Wastewater!$A$4:$A$62,0),)</f>
        <v>#N/A</v>
      </c>
    </row>
    <row r="738" spans="1:14">
      <c r="A738" t="s">
        <v>274</v>
      </c>
      <c r="B738" t="s">
        <v>1307</v>
      </c>
      <c r="C738" t="s">
        <v>1160</v>
      </c>
      <c r="D738" t="s">
        <v>300</v>
      </c>
      <c r="E738" t="s">
        <v>933</v>
      </c>
      <c r="F738" s="4">
        <v>0</v>
      </c>
      <c r="G738" s="4">
        <v>0</v>
      </c>
      <c r="H738" s="4" t="s">
        <v>825</v>
      </c>
      <c r="I738" s="4" t="s">
        <v>825</v>
      </c>
      <c r="J738" s="4" t="s">
        <v>825</v>
      </c>
      <c r="K738" s="4" t="s">
        <v>825</v>
      </c>
      <c r="L738" s="4" t="s">
        <v>825</v>
      </c>
      <c r="M738" s="8">
        <f t="shared" si="11"/>
        <v>0</v>
      </c>
      <c r="N738" t="str" cm="1">
        <f t="array" ref="N738">INDEX(Wastewater!$C$4:$C$62,MATCH(C738,Wastewater!$A$4:$A$62,0),)</f>
        <v>Event Duration Monitoring at intermittent discharges (wastewater)</v>
      </c>
    </row>
    <row r="739" spans="1:14">
      <c r="A739" t="s">
        <v>274</v>
      </c>
      <c r="B739" t="s">
        <v>1308</v>
      </c>
      <c r="C739" t="s">
        <v>1162</v>
      </c>
      <c r="D739" t="s">
        <v>300</v>
      </c>
      <c r="E739" t="s">
        <v>933</v>
      </c>
      <c r="F739" s="4">
        <v>0</v>
      </c>
      <c r="G739" s="4">
        <v>0</v>
      </c>
      <c r="H739" s="4" t="s">
        <v>825</v>
      </c>
      <c r="I739" s="4" t="s">
        <v>825</v>
      </c>
      <c r="J739" s="4" t="s">
        <v>825</v>
      </c>
      <c r="K739" s="4" t="s">
        <v>825</v>
      </c>
      <c r="L739" s="4" t="s">
        <v>825</v>
      </c>
      <c r="M739" s="8">
        <f t="shared" si="11"/>
        <v>0</v>
      </c>
      <c r="N739" t="str" cm="1">
        <f t="array" ref="N739">INDEX(Wastewater!$C$4:$C$62,MATCH(C739,Wastewater!$A$4:$A$62,0),)</f>
        <v>Flow monitoring at sewage treatment works (wastewater)</v>
      </c>
    </row>
    <row r="740" spans="1:14">
      <c r="A740" t="s">
        <v>274</v>
      </c>
      <c r="B740" t="s">
        <v>1309</v>
      </c>
      <c r="C740" t="s">
        <v>1164</v>
      </c>
      <c r="D740" t="s">
        <v>300</v>
      </c>
      <c r="E740" t="s">
        <v>933</v>
      </c>
      <c r="F740" s="4">
        <v>0</v>
      </c>
      <c r="G740" s="4">
        <v>0</v>
      </c>
      <c r="H740" s="4" t="s">
        <v>825</v>
      </c>
      <c r="I740" s="4" t="s">
        <v>825</v>
      </c>
      <c r="J740" s="4" t="s">
        <v>825</v>
      </c>
      <c r="K740" s="4" t="s">
        <v>825</v>
      </c>
      <c r="L740" s="4" t="s">
        <v>825</v>
      </c>
      <c r="M740" s="8">
        <f t="shared" si="11"/>
        <v>0</v>
      </c>
      <c r="N740" t="str" cm="1">
        <f t="array" ref="N740">INDEX(Wastewater!$C$4:$C$62,MATCH(C740,Wastewater!$A$4:$A$62,0),)</f>
        <v>N/A</v>
      </c>
    </row>
    <row r="741" spans="1:14">
      <c r="A741" t="s">
        <v>274</v>
      </c>
      <c r="B741" t="s">
        <v>1310</v>
      </c>
      <c r="C741" t="s">
        <v>1166</v>
      </c>
      <c r="D741" t="s">
        <v>300</v>
      </c>
      <c r="E741" t="s">
        <v>933</v>
      </c>
      <c r="F741" s="4">
        <v>0</v>
      </c>
      <c r="G741" s="4">
        <v>0</v>
      </c>
      <c r="H741" s="4" t="s">
        <v>825</v>
      </c>
      <c r="I741" s="4" t="s">
        <v>825</v>
      </c>
      <c r="J741" s="4" t="s">
        <v>825</v>
      </c>
      <c r="K741" s="4" t="s">
        <v>825</v>
      </c>
      <c r="L741" s="4" t="s">
        <v>825</v>
      </c>
      <c r="M741" s="8">
        <f t="shared" si="11"/>
        <v>0</v>
      </c>
      <c r="N741" t="str" cm="1">
        <f t="array" ref="N741">INDEX(Wastewater!$C$4:$C$62,MATCH(C741,Wastewater!$A$4:$A$62,0),)</f>
        <v>N/A</v>
      </c>
    </row>
    <row r="742" spans="1:14">
      <c r="A742" t="s">
        <v>274</v>
      </c>
      <c r="B742" t="s">
        <v>1311</v>
      </c>
      <c r="C742" t="s">
        <v>1168</v>
      </c>
      <c r="D742" t="s">
        <v>300</v>
      </c>
      <c r="E742" t="s">
        <v>933</v>
      </c>
      <c r="F742" s="4">
        <v>0</v>
      </c>
      <c r="G742" s="4">
        <v>12.336806428438408</v>
      </c>
      <c r="H742" s="4" t="s">
        <v>825</v>
      </c>
      <c r="I742" s="4" t="s">
        <v>825</v>
      </c>
      <c r="J742" s="4" t="s">
        <v>825</v>
      </c>
      <c r="K742" s="4" t="s">
        <v>825</v>
      </c>
      <c r="L742" s="4" t="s">
        <v>825</v>
      </c>
      <c r="M742" s="8">
        <f t="shared" si="11"/>
        <v>12.336806428438408</v>
      </c>
      <c r="N742" t="str" cm="1">
        <f t="array" ref="N742">INDEX(Wastewater!$C$4:$C$62,MATCH(C742,Wastewater!$A$4:$A$62,0),)</f>
        <v>Schemes to increase flow to full treatment (wastewater)</v>
      </c>
    </row>
    <row r="743" spans="1:14">
      <c r="A743" t="s">
        <v>274</v>
      </c>
      <c r="B743" t="s">
        <v>1312</v>
      </c>
      <c r="C743" t="s">
        <v>1170</v>
      </c>
      <c r="D743" t="s">
        <v>300</v>
      </c>
      <c r="E743" t="s">
        <v>933</v>
      </c>
      <c r="F743" s="4">
        <v>0</v>
      </c>
      <c r="G743" s="4">
        <v>9.1155868638922133</v>
      </c>
      <c r="H743" s="4" t="s">
        <v>825</v>
      </c>
      <c r="I743" s="4" t="s">
        <v>825</v>
      </c>
      <c r="J743" s="4" t="s">
        <v>825</v>
      </c>
      <c r="K743" s="4" t="s">
        <v>825</v>
      </c>
      <c r="L743" s="4" t="s">
        <v>825</v>
      </c>
      <c r="M743" s="8">
        <f t="shared" si="11"/>
        <v>9.1155868638922133</v>
      </c>
      <c r="N743" t="str" cm="1">
        <f t="array" ref="N743">INDEX(Wastewater!$C$4:$C$62,MATCH(C743,Wastewater!$A$4:$A$62,0),)</f>
        <v>Schemes to increase storm tank capacity (wastewater)</v>
      </c>
    </row>
    <row r="744" spans="1:14">
      <c r="A744" t="s">
        <v>274</v>
      </c>
      <c r="B744" t="s">
        <v>1313</v>
      </c>
      <c r="C744" t="s">
        <v>1172</v>
      </c>
      <c r="D744" t="s">
        <v>300</v>
      </c>
      <c r="E744" t="s">
        <v>933</v>
      </c>
      <c r="F744" s="4">
        <v>0</v>
      </c>
      <c r="G744" s="4">
        <v>0</v>
      </c>
      <c r="H744" s="4" t="s">
        <v>825</v>
      </c>
      <c r="I744" s="4" t="s">
        <v>825</v>
      </c>
      <c r="J744" s="4" t="s">
        <v>825</v>
      </c>
      <c r="K744" s="4" t="s">
        <v>825</v>
      </c>
      <c r="L744" s="4" t="s">
        <v>825</v>
      </c>
      <c r="M744" s="8">
        <f t="shared" si="11"/>
        <v>0</v>
      </c>
      <c r="N744" t="str" cm="1">
        <f t="array" ref="N744">INDEX(Wastewater!$C$4:$C$62,MATCH(C744,Wastewater!$A$4:$A$62,0),)</f>
        <v>Schemes to increase storm tank capacity (wastewater)</v>
      </c>
    </row>
    <row r="745" spans="1:14">
      <c r="A745" t="s">
        <v>274</v>
      </c>
      <c r="B745" t="s">
        <v>1314</v>
      </c>
      <c r="C745" t="s">
        <v>1174</v>
      </c>
      <c r="D745" t="s">
        <v>300</v>
      </c>
      <c r="E745" t="s">
        <v>933</v>
      </c>
      <c r="F745" s="4">
        <v>0</v>
      </c>
      <c r="G745" s="4">
        <v>19.142054736363814</v>
      </c>
      <c r="H745" s="4" t="s">
        <v>825</v>
      </c>
      <c r="I745" s="4" t="s">
        <v>825</v>
      </c>
      <c r="J745" s="4" t="s">
        <v>825</v>
      </c>
      <c r="K745" s="4" t="s">
        <v>825</v>
      </c>
      <c r="L745" s="4" t="s">
        <v>825</v>
      </c>
      <c r="M745" s="8">
        <f t="shared" si="11"/>
        <v>19.142054736363814</v>
      </c>
      <c r="N745" t="str" cm="1">
        <f t="array" ref="N745">INDEX(Wastewater!$C$4:$C$62,MATCH(C745,Wastewater!$A$4:$A$62,0),)</f>
        <v>Storage schemes to reduce spill frequency at CSOs, storm tanks, etc (wastewater)</v>
      </c>
    </row>
    <row r="746" spans="1:14">
      <c r="A746" t="s">
        <v>274</v>
      </c>
      <c r="B746" t="s">
        <v>1315</v>
      </c>
      <c r="C746" t="s">
        <v>1176</v>
      </c>
      <c r="D746" t="s">
        <v>300</v>
      </c>
      <c r="E746" t="s">
        <v>933</v>
      </c>
      <c r="F746" s="4">
        <v>0</v>
      </c>
      <c r="G746" s="4">
        <v>0</v>
      </c>
      <c r="H746" s="4" t="s">
        <v>825</v>
      </c>
      <c r="I746" s="4" t="s">
        <v>825</v>
      </c>
      <c r="J746" s="4" t="s">
        <v>825</v>
      </c>
      <c r="K746" s="4" t="s">
        <v>825</v>
      </c>
      <c r="L746" s="4" t="s">
        <v>825</v>
      </c>
      <c r="M746" s="8">
        <f t="shared" si="11"/>
        <v>0</v>
      </c>
      <c r="N746" t="str" cm="1">
        <f t="array" ref="N746">INDEX(Wastewater!$C$4:$C$62,MATCH(C746,Wastewater!$A$4:$A$62,0),)</f>
        <v>Storage schemes to reduce spill frequency at CSOs, storm tanks, etc (wastewater)</v>
      </c>
    </row>
    <row r="747" spans="1:14">
      <c r="A747" t="s">
        <v>274</v>
      </c>
      <c r="B747" t="s">
        <v>1316</v>
      </c>
      <c r="C747" t="s">
        <v>1178</v>
      </c>
      <c r="D747" t="s">
        <v>300</v>
      </c>
      <c r="E747" t="s">
        <v>933</v>
      </c>
      <c r="F747" s="4">
        <v>0</v>
      </c>
      <c r="G747" s="4">
        <v>0</v>
      </c>
      <c r="H747" s="4" t="s">
        <v>825</v>
      </c>
      <c r="I747" s="4" t="s">
        <v>825</v>
      </c>
      <c r="J747" s="4" t="s">
        <v>825</v>
      </c>
      <c r="K747" s="4" t="s">
        <v>825</v>
      </c>
      <c r="L747" s="4" t="s">
        <v>825</v>
      </c>
      <c r="M747" s="8">
        <f t="shared" si="11"/>
        <v>0</v>
      </c>
      <c r="N747" t="str" cm="1">
        <f t="array" ref="N747">INDEX(Wastewater!$C$4:$C$62,MATCH(C747,Wastewater!$A$4:$A$62,0),)</f>
        <v>Storage schemes to reduce spill frequency at CSOs, storm tanks, etc (wastewater)</v>
      </c>
    </row>
    <row r="748" spans="1:14">
      <c r="A748" t="s">
        <v>274</v>
      </c>
      <c r="B748" t="s">
        <v>1317</v>
      </c>
      <c r="C748" t="s">
        <v>1180</v>
      </c>
      <c r="D748" t="s">
        <v>300</v>
      </c>
      <c r="E748" t="s">
        <v>933</v>
      </c>
      <c r="F748" s="4">
        <v>0</v>
      </c>
      <c r="G748" s="4">
        <v>0</v>
      </c>
      <c r="H748" s="4" t="s">
        <v>825</v>
      </c>
      <c r="I748" s="4" t="s">
        <v>825</v>
      </c>
      <c r="J748" s="4" t="s">
        <v>825</v>
      </c>
      <c r="K748" s="4" t="s">
        <v>825</v>
      </c>
      <c r="L748" s="4" t="s">
        <v>825</v>
      </c>
      <c r="M748" s="8">
        <f t="shared" si="11"/>
        <v>0</v>
      </c>
      <c r="N748" t="str" cm="1">
        <f t="array" ref="N748">INDEX(Wastewater!$C$4:$C$62,MATCH(C748,Wastewater!$A$4:$A$62,0),)</f>
        <v>Storage schemes to reduce spill frequency at CSOs, storm tanks, etc (wastewater)</v>
      </c>
    </row>
    <row r="749" spans="1:14">
      <c r="A749" t="s">
        <v>274</v>
      </c>
      <c r="B749" t="s">
        <v>1318</v>
      </c>
      <c r="C749" t="s">
        <v>1182</v>
      </c>
      <c r="D749" t="s">
        <v>300</v>
      </c>
      <c r="E749" t="s">
        <v>933</v>
      </c>
      <c r="F749" s="4">
        <v>0</v>
      </c>
      <c r="G749" s="4">
        <v>0</v>
      </c>
      <c r="H749" s="4" t="s">
        <v>825</v>
      </c>
      <c r="I749" s="4" t="s">
        <v>825</v>
      </c>
      <c r="J749" s="4" t="s">
        <v>825</v>
      </c>
      <c r="K749" s="4" t="s">
        <v>825</v>
      </c>
      <c r="L749" s="4" t="s">
        <v>825</v>
      </c>
      <c r="M749" s="8">
        <f t="shared" si="11"/>
        <v>0</v>
      </c>
      <c r="N749" t="str" cm="1">
        <f t="array" ref="N749">INDEX(Wastewater!$C$4:$C$62,MATCH(C749,Wastewater!$A$4:$A$62,0),)</f>
        <v>Storage schemes to reduce spill frequency at CSOs, storm tanks, etc (wastewater)</v>
      </c>
    </row>
    <row r="750" spans="1:14">
      <c r="A750" t="s">
        <v>274</v>
      </c>
      <c r="B750" t="s">
        <v>1319</v>
      </c>
      <c r="C750" t="s">
        <v>1184</v>
      </c>
      <c r="D750" t="s">
        <v>300</v>
      </c>
      <c r="E750" t="s">
        <v>933</v>
      </c>
      <c r="F750" s="4">
        <v>0</v>
      </c>
      <c r="G750" s="4">
        <v>14.348138489479927</v>
      </c>
      <c r="H750" s="4" t="s">
        <v>825</v>
      </c>
      <c r="I750" s="4" t="s">
        <v>825</v>
      </c>
      <c r="J750" s="4" t="s">
        <v>825</v>
      </c>
      <c r="K750" s="4" t="s">
        <v>825</v>
      </c>
      <c r="L750" s="4" t="s">
        <v>825</v>
      </c>
      <c r="M750" s="8">
        <f t="shared" si="11"/>
        <v>14.348138489479927</v>
      </c>
      <c r="N750" t="str" cm="1">
        <f t="array" ref="N750">INDEX(Wastewater!$C$4:$C$62,MATCH(C750,Wastewater!$A$4:$A$62,0),)</f>
        <v>Storage schemes to reduce spill frequency at CSOs, storm tanks, etc (wastewater)</v>
      </c>
    </row>
    <row r="751" spans="1:14">
      <c r="A751" t="s">
        <v>274</v>
      </c>
      <c r="B751" t="s">
        <v>1320</v>
      </c>
      <c r="C751" t="s">
        <v>1186</v>
      </c>
      <c r="D751" t="s">
        <v>300</v>
      </c>
      <c r="E751" t="s">
        <v>933</v>
      </c>
      <c r="F751" s="4">
        <v>0</v>
      </c>
      <c r="G751" s="4">
        <v>12.153288773082437</v>
      </c>
      <c r="H751" s="4" t="s">
        <v>825</v>
      </c>
      <c r="I751" s="4" t="s">
        <v>825</v>
      </c>
      <c r="J751" s="4" t="s">
        <v>825</v>
      </c>
      <c r="K751" s="4" t="s">
        <v>825</v>
      </c>
      <c r="L751" s="4" t="s">
        <v>825</v>
      </c>
      <c r="M751" s="8">
        <f t="shared" si="11"/>
        <v>12.153288773082437</v>
      </c>
      <c r="N751" t="str" cm="1">
        <f t="array" ref="N751">INDEX(Wastewater!$C$4:$C$62,MATCH(C751,Wastewater!$A$4:$A$62,0),)</f>
        <v>Storage schemes to reduce spill frequency at CSOs, storm tanks, etc (wastewater)</v>
      </c>
    </row>
    <row r="752" spans="1:14">
      <c r="A752" t="s">
        <v>274</v>
      </c>
      <c r="B752" t="s">
        <v>1321</v>
      </c>
      <c r="C752" t="s">
        <v>1188</v>
      </c>
      <c r="D752" t="s">
        <v>300</v>
      </c>
      <c r="E752" t="s">
        <v>933</v>
      </c>
      <c r="F752" s="4">
        <v>0</v>
      </c>
      <c r="G752" s="4">
        <v>0</v>
      </c>
      <c r="H752" s="4" t="s">
        <v>825</v>
      </c>
      <c r="I752" s="4" t="s">
        <v>825</v>
      </c>
      <c r="J752" s="4" t="s">
        <v>825</v>
      </c>
      <c r="K752" s="4" t="s">
        <v>825</v>
      </c>
      <c r="L752" s="4" t="s">
        <v>825</v>
      </c>
      <c r="M752" s="8">
        <f t="shared" si="11"/>
        <v>0</v>
      </c>
      <c r="N752" t="str" cm="1">
        <f t="array" ref="N752">INDEX(Wastewater!$C$4:$C$62,MATCH(C752,Wastewater!$A$4:$A$62,0),)</f>
        <v>Storage schemes to reduce spill frequency at CSOs, storm tanks, etc (wastewater)</v>
      </c>
    </row>
    <row r="753" spans="1:14">
      <c r="A753" t="s">
        <v>274</v>
      </c>
      <c r="B753" t="s">
        <v>1322</v>
      </c>
      <c r="C753" t="s">
        <v>1190</v>
      </c>
      <c r="D753" t="s">
        <v>300</v>
      </c>
      <c r="E753" t="s">
        <v>933</v>
      </c>
      <c r="F753" s="4">
        <v>0</v>
      </c>
      <c r="G753" s="4">
        <v>7.0779008154474834</v>
      </c>
      <c r="H753" s="15" t="s">
        <v>825</v>
      </c>
      <c r="I753" s="15" t="s">
        <v>825</v>
      </c>
      <c r="J753" s="15" t="s">
        <v>825</v>
      </c>
      <c r="K753" s="15" t="s">
        <v>825</v>
      </c>
      <c r="L753" s="15" t="s">
        <v>825</v>
      </c>
      <c r="M753" s="8">
        <f t="shared" si="11"/>
        <v>7.0779008154474834</v>
      </c>
      <c r="N753" t="str" cm="1">
        <f t="array" ref="N753">INDEX(Wastewater!$C$4:$C$62,MATCH(C753,Wastewater!$A$4:$A$62,0),)</f>
        <v>Storage schemes to reduce spill frequency at CSOs, storm tanks, etc (wastewater)</v>
      </c>
    </row>
    <row r="754" spans="1:14">
      <c r="A754" t="s">
        <v>274</v>
      </c>
      <c r="B754" t="s">
        <v>1323</v>
      </c>
      <c r="C754" t="s">
        <v>1192</v>
      </c>
      <c r="D754" t="s">
        <v>300</v>
      </c>
      <c r="E754" t="s">
        <v>933</v>
      </c>
      <c r="F754" s="4">
        <v>0</v>
      </c>
      <c r="G754" s="4">
        <v>0</v>
      </c>
      <c r="H754" s="15" t="s">
        <v>825</v>
      </c>
      <c r="I754" s="15" t="s">
        <v>825</v>
      </c>
      <c r="J754" s="15" t="s">
        <v>825</v>
      </c>
      <c r="K754" s="15" t="s">
        <v>825</v>
      </c>
      <c r="L754" s="15" t="s">
        <v>825</v>
      </c>
      <c r="M754" s="8">
        <f t="shared" si="11"/>
        <v>0</v>
      </c>
      <c r="N754" t="str" cm="1">
        <f t="array" ref="N754">INDEX(Wastewater!$C$4:$C$62,MATCH(C754,Wastewater!$A$4:$A$62,0),)</f>
        <v>Chemical removals schemes (wastewater)</v>
      </c>
    </row>
    <row r="755" spans="1:14">
      <c r="A755" t="s">
        <v>274</v>
      </c>
      <c r="B755" t="s">
        <v>1324</v>
      </c>
      <c r="C755" t="s">
        <v>1194</v>
      </c>
      <c r="D755" t="s">
        <v>300</v>
      </c>
      <c r="E755" t="s">
        <v>933</v>
      </c>
      <c r="F755" s="4">
        <v>0</v>
      </c>
      <c r="G755" s="4">
        <v>0</v>
      </c>
      <c r="H755" s="15" t="s">
        <v>825</v>
      </c>
      <c r="I755" s="15" t="s">
        <v>825</v>
      </c>
      <c r="J755" s="15" t="s">
        <v>825</v>
      </c>
      <c r="K755" s="15" t="s">
        <v>825</v>
      </c>
      <c r="L755" s="15" t="s">
        <v>825</v>
      </c>
      <c r="M755" s="8">
        <f t="shared" si="11"/>
        <v>0</v>
      </c>
      <c r="N755" t="str" cm="1">
        <f t="array" ref="N755">INDEX(Wastewater!$C$4:$C$62,MATCH(C755,Wastewater!$A$4:$A$62,0),)</f>
        <v>Chemicals monitoring/ investigations/ options appraisals (wastewater)</v>
      </c>
    </row>
    <row r="756" spans="1:14">
      <c r="A756" t="s">
        <v>274</v>
      </c>
      <c r="B756" t="s">
        <v>1325</v>
      </c>
      <c r="C756" t="s">
        <v>1196</v>
      </c>
      <c r="D756" t="s">
        <v>300</v>
      </c>
      <c r="E756" t="s">
        <v>933</v>
      </c>
      <c r="F756" s="4">
        <v>0</v>
      </c>
      <c r="G756" s="4">
        <v>0</v>
      </c>
      <c r="H756" s="15" t="s">
        <v>825</v>
      </c>
      <c r="I756" s="15" t="s">
        <v>825</v>
      </c>
      <c r="J756" s="15" t="s">
        <v>825</v>
      </c>
      <c r="K756" s="15" t="s">
        <v>825</v>
      </c>
      <c r="L756" s="15" t="s">
        <v>825</v>
      </c>
      <c r="M756" s="8">
        <f t="shared" si="11"/>
        <v>0</v>
      </c>
      <c r="N756" t="str" cm="1">
        <f t="array" ref="N756">INDEX(Wastewater!$C$4:$C$62,MATCH(C756,Wastewater!$A$4:$A$62,0),)</f>
        <v>Nitrogen removal (wastewater)</v>
      </c>
    </row>
    <row r="757" spans="1:14">
      <c r="A757" t="s">
        <v>274</v>
      </c>
      <c r="B757" t="s">
        <v>1326</v>
      </c>
      <c r="C757" t="s">
        <v>1198</v>
      </c>
      <c r="D757" t="s">
        <v>300</v>
      </c>
      <c r="E757" t="s">
        <v>933</v>
      </c>
      <c r="F757" s="4">
        <v>0</v>
      </c>
      <c r="G757" s="4">
        <v>0</v>
      </c>
      <c r="H757" s="15" t="s">
        <v>825</v>
      </c>
      <c r="I757" s="15" t="s">
        <v>825</v>
      </c>
      <c r="J757" s="15" t="s">
        <v>825</v>
      </c>
      <c r="K757" s="15" t="s">
        <v>825</v>
      </c>
      <c r="L757" s="15" t="s">
        <v>825</v>
      </c>
      <c r="M757" s="8">
        <f t="shared" si="11"/>
        <v>0</v>
      </c>
      <c r="N757" t="str" cm="1">
        <f t="array" ref="N757">INDEX(Wastewater!$C$4:$C$62,MATCH(C757,Wastewater!$A$4:$A$62,0),)</f>
        <v>Nitrogen removal (wastewater)</v>
      </c>
    </row>
    <row r="758" spans="1:14">
      <c r="A758" t="s">
        <v>274</v>
      </c>
      <c r="B758" t="s">
        <v>1327</v>
      </c>
      <c r="C758" t="s">
        <v>1200</v>
      </c>
      <c r="D758" t="s">
        <v>300</v>
      </c>
      <c r="E758" t="s">
        <v>933</v>
      </c>
      <c r="F758" s="4">
        <v>0</v>
      </c>
      <c r="G758" s="4">
        <v>0</v>
      </c>
      <c r="H758" s="15" t="s">
        <v>825</v>
      </c>
      <c r="I758" s="15" t="s">
        <v>825</v>
      </c>
      <c r="J758" s="15" t="s">
        <v>825</v>
      </c>
      <c r="K758" s="15" t="s">
        <v>825</v>
      </c>
      <c r="L758" s="15" t="s">
        <v>825</v>
      </c>
      <c r="M758" s="8">
        <f t="shared" si="11"/>
        <v>0</v>
      </c>
      <c r="N758" t="str" cm="1">
        <f t="array" ref="N758">INDEX(Wastewater!$C$4:$C$62,MATCH(C758,Wastewater!$A$4:$A$62,0),)</f>
        <v>Nitrogen removal (wastewater)</v>
      </c>
    </row>
    <row r="759" spans="1:14">
      <c r="A759" t="s">
        <v>274</v>
      </c>
      <c r="B759" t="s">
        <v>1328</v>
      </c>
      <c r="C759" t="s">
        <v>1202</v>
      </c>
      <c r="D759" t="s">
        <v>300</v>
      </c>
      <c r="E759" t="s">
        <v>933</v>
      </c>
      <c r="F759" s="4">
        <v>0</v>
      </c>
      <c r="G759" s="4">
        <v>0</v>
      </c>
      <c r="H759" s="15" t="s">
        <v>825</v>
      </c>
      <c r="I759" s="15" t="s">
        <v>825</v>
      </c>
      <c r="J759" s="15" t="s">
        <v>825</v>
      </c>
      <c r="K759" s="15" t="s">
        <v>825</v>
      </c>
      <c r="L759" s="15" t="s">
        <v>825</v>
      </c>
      <c r="M759" s="8">
        <f t="shared" si="11"/>
        <v>0</v>
      </c>
      <c r="N759" t="str" cm="1">
        <f t="array" ref="N759">INDEX(Wastewater!$C$4:$C$62,MATCH(C759,Wastewater!$A$4:$A$62,0),)</f>
        <v>Phosphorus removal (wastewater)</v>
      </c>
    </row>
    <row r="760" spans="1:14">
      <c r="A760" t="s">
        <v>274</v>
      </c>
      <c r="B760" t="s">
        <v>1329</v>
      </c>
      <c r="C760" t="s">
        <v>1204</v>
      </c>
      <c r="D760" t="s">
        <v>300</v>
      </c>
      <c r="E760" t="s">
        <v>933</v>
      </c>
      <c r="F760" s="4">
        <v>0</v>
      </c>
      <c r="G760" s="4">
        <v>0</v>
      </c>
      <c r="H760" s="15" t="s">
        <v>825</v>
      </c>
      <c r="I760" s="15" t="s">
        <v>825</v>
      </c>
      <c r="J760" s="15" t="s">
        <v>825</v>
      </c>
      <c r="K760" s="15" t="s">
        <v>825</v>
      </c>
      <c r="L760" s="15" t="s">
        <v>825</v>
      </c>
      <c r="M760" s="8">
        <f t="shared" si="11"/>
        <v>0</v>
      </c>
      <c r="N760" t="str" cm="1">
        <f t="array" ref="N760">INDEX(Wastewater!$C$4:$C$62,MATCH(C760,Wastewater!$A$4:$A$62,0),)</f>
        <v>Phosphorus removal (wastewater)</v>
      </c>
    </row>
    <row r="761" spans="1:14">
      <c r="A761" t="s">
        <v>274</v>
      </c>
      <c r="B761" t="s">
        <v>1330</v>
      </c>
      <c r="C761" t="s">
        <v>1206</v>
      </c>
      <c r="D761" t="s">
        <v>300</v>
      </c>
      <c r="E761" t="s">
        <v>933</v>
      </c>
      <c r="F761" s="4">
        <v>0</v>
      </c>
      <c r="G761" s="4">
        <v>0</v>
      </c>
      <c r="H761" s="15" t="s">
        <v>825</v>
      </c>
      <c r="I761" s="15" t="s">
        <v>825</v>
      </c>
      <c r="J761" s="15" t="s">
        <v>825</v>
      </c>
      <c r="K761" s="15" t="s">
        <v>825</v>
      </c>
      <c r="L761" s="15" t="s">
        <v>825</v>
      </c>
      <c r="M761" s="8">
        <f t="shared" si="11"/>
        <v>0</v>
      </c>
      <c r="N761" t="str" cm="1">
        <f t="array" ref="N761">INDEX(Wastewater!$C$4:$C$62,MATCH(C761,Wastewater!$A$4:$A$62,0),)</f>
        <v>Phosphorus removal (wastewater)</v>
      </c>
    </row>
    <row r="762" spans="1:14">
      <c r="A762" t="s">
        <v>274</v>
      </c>
      <c r="B762" t="s">
        <v>1331</v>
      </c>
      <c r="C762" t="s">
        <v>1208</v>
      </c>
      <c r="D762" t="s">
        <v>300</v>
      </c>
      <c r="E762" t="s">
        <v>933</v>
      </c>
      <c r="F762" s="4">
        <v>0</v>
      </c>
      <c r="G762" s="4">
        <v>0</v>
      </c>
      <c r="H762" s="15" t="s">
        <v>825</v>
      </c>
      <c r="I762" s="15" t="s">
        <v>825</v>
      </c>
      <c r="J762" s="15" t="s">
        <v>825</v>
      </c>
      <c r="K762" s="15" t="s">
        <v>825</v>
      </c>
      <c r="L762" s="15" t="s">
        <v>825</v>
      </c>
      <c r="M762" s="8">
        <f t="shared" si="11"/>
        <v>0</v>
      </c>
      <c r="N762" t="str" cm="1">
        <f t="array" ref="N762">INDEX(Wastewater!$C$4:$C$62,MATCH(C762,Wastewater!$A$4:$A$62,0),)</f>
        <v>Reduction of sanitary parameters (wastewater)</v>
      </c>
    </row>
    <row r="763" spans="1:14">
      <c r="A763" t="s">
        <v>274</v>
      </c>
      <c r="B763" t="s">
        <v>1332</v>
      </c>
      <c r="C763" t="s">
        <v>1210</v>
      </c>
      <c r="D763" t="s">
        <v>300</v>
      </c>
      <c r="E763" t="s">
        <v>933</v>
      </c>
      <c r="F763" s="4">
        <v>0</v>
      </c>
      <c r="G763" s="4">
        <v>0</v>
      </c>
      <c r="H763" s="15" t="s">
        <v>825</v>
      </c>
      <c r="I763" s="15" t="s">
        <v>825</v>
      </c>
      <c r="J763" s="15" t="s">
        <v>825</v>
      </c>
      <c r="K763" s="15" t="s">
        <v>825</v>
      </c>
      <c r="L763" s="15" t="s">
        <v>825</v>
      </c>
      <c r="M763" s="8">
        <f t="shared" si="11"/>
        <v>0</v>
      </c>
      <c r="N763" t="str" cm="1">
        <f t="array" ref="N763">INDEX(Wastewater!$C$4:$C$62,MATCH(C763,Wastewater!$A$4:$A$62,0),)</f>
        <v>Chemical removals schemes (wastewater)</v>
      </c>
    </row>
    <row r="764" spans="1:14">
      <c r="A764" t="s">
        <v>274</v>
      </c>
      <c r="B764" t="s">
        <v>1333</v>
      </c>
      <c r="C764" t="s">
        <v>1212</v>
      </c>
      <c r="D764" t="s">
        <v>300</v>
      </c>
      <c r="E764" t="s">
        <v>933</v>
      </c>
      <c r="F764" s="4">
        <v>0</v>
      </c>
      <c r="G764" s="4">
        <v>0</v>
      </c>
      <c r="H764" s="15" t="s">
        <v>825</v>
      </c>
      <c r="I764" s="15" t="s">
        <v>825</v>
      </c>
      <c r="J764" s="15" t="s">
        <v>825</v>
      </c>
      <c r="K764" s="15" t="s">
        <v>825</v>
      </c>
      <c r="L764" s="15" t="s">
        <v>825</v>
      </c>
      <c r="M764" s="8">
        <f t="shared" si="11"/>
        <v>0</v>
      </c>
      <c r="N764" t="str" cm="1">
        <f t="array" ref="N764">INDEX(Wastewater!$C$4:$C$62,MATCH(C764,Wastewater!$A$4:$A$62,0),)</f>
        <v>Phosphorus removal (wastewater)</v>
      </c>
    </row>
    <row r="765" spans="1:14">
      <c r="A765" t="s">
        <v>274</v>
      </c>
      <c r="B765" t="s">
        <v>1334</v>
      </c>
      <c r="C765" t="s">
        <v>1214</v>
      </c>
      <c r="D765" t="s">
        <v>300</v>
      </c>
      <c r="E765" t="s">
        <v>933</v>
      </c>
      <c r="F765" s="4">
        <v>0</v>
      </c>
      <c r="G765" s="4">
        <v>0</v>
      </c>
      <c r="H765" s="15" t="s">
        <v>825</v>
      </c>
      <c r="I765" s="15" t="s">
        <v>825</v>
      </c>
      <c r="J765" s="15" t="s">
        <v>825</v>
      </c>
      <c r="K765" s="15" t="s">
        <v>825</v>
      </c>
      <c r="L765" s="15" t="s">
        <v>825</v>
      </c>
      <c r="M765" s="8">
        <f t="shared" si="11"/>
        <v>0</v>
      </c>
      <c r="N765" t="str" cm="1">
        <f t="array" ref="N765">INDEX(Wastewater!$C$4:$C$62,MATCH(C765,Wastewater!$A$4:$A$62,0),)</f>
        <v>Phosphorus removal (wastewater)</v>
      </c>
    </row>
    <row r="766" spans="1:14">
      <c r="A766" t="s">
        <v>274</v>
      </c>
      <c r="B766" t="s">
        <v>1335</v>
      </c>
      <c r="C766" t="s">
        <v>1216</v>
      </c>
      <c r="D766" t="s">
        <v>300</v>
      </c>
      <c r="E766" t="s">
        <v>933</v>
      </c>
      <c r="F766" s="4">
        <v>0</v>
      </c>
      <c r="G766" s="4">
        <v>0</v>
      </c>
      <c r="H766" s="15" t="s">
        <v>825</v>
      </c>
      <c r="I766" s="15" t="s">
        <v>825</v>
      </c>
      <c r="J766" s="15" t="s">
        <v>825</v>
      </c>
      <c r="K766" s="15" t="s">
        <v>825</v>
      </c>
      <c r="L766" s="15" t="s">
        <v>825</v>
      </c>
      <c r="M766" s="8">
        <f t="shared" si="11"/>
        <v>0</v>
      </c>
      <c r="N766" t="str" cm="1">
        <f t="array" ref="N766">INDEX(Wastewater!$C$4:$C$62,MATCH(C766,Wastewater!$A$4:$A$62,0),)</f>
        <v>Conservation drivers (wastewater)</v>
      </c>
    </row>
    <row r="767" spans="1:14">
      <c r="A767" t="s">
        <v>274</v>
      </c>
      <c r="B767" t="s">
        <v>1336</v>
      </c>
      <c r="C767" t="s">
        <v>1218</v>
      </c>
      <c r="D767" t="s">
        <v>300</v>
      </c>
      <c r="E767" t="s">
        <v>933</v>
      </c>
      <c r="F767" s="4">
        <v>0</v>
      </c>
      <c r="G767" s="4">
        <v>0</v>
      </c>
      <c r="H767" s="15" t="s">
        <v>825</v>
      </c>
      <c r="I767" s="15" t="s">
        <v>825</v>
      </c>
      <c r="J767" s="15" t="s">
        <v>825</v>
      </c>
      <c r="K767" s="15" t="s">
        <v>825</v>
      </c>
      <c r="L767" s="15" t="s">
        <v>825</v>
      </c>
      <c r="M767" s="8">
        <f t="shared" si="11"/>
        <v>0</v>
      </c>
      <c r="N767" t="str" cm="1">
        <f t="array" ref="N767">INDEX(Wastewater!$C$4:$C$62,MATCH(C767,Wastewater!$A$4:$A$62,0),)</f>
        <v>UV disinfection (or similar) (wastewater)</v>
      </c>
    </row>
    <row r="768" spans="1:14">
      <c r="A768" t="s">
        <v>274</v>
      </c>
      <c r="B768" t="s">
        <v>1337</v>
      </c>
      <c r="C768" t="s">
        <v>1220</v>
      </c>
      <c r="D768" t="s">
        <v>300</v>
      </c>
      <c r="E768" t="s">
        <v>933</v>
      </c>
      <c r="F768" s="4">
        <v>0</v>
      </c>
      <c r="G768" s="4">
        <v>0</v>
      </c>
      <c r="H768" s="15" t="s">
        <v>825</v>
      </c>
      <c r="I768" s="15" t="s">
        <v>825</v>
      </c>
      <c r="J768" s="15" t="s">
        <v>825</v>
      </c>
      <c r="K768" s="15" t="s">
        <v>825</v>
      </c>
      <c r="L768" s="15" t="s">
        <v>825</v>
      </c>
      <c r="M768" s="8">
        <f t="shared" si="11"/>
        <v>0</v>
      </c>
      <c r="N768" t="str" cm="1">
        <f t="array" ref="N768">INDEX(Wastewater!$C$4:$C$62,MATCH(C768,Wastewater!$A$4:$A$62,0),)</f>
        <v>N/A</v>
      </c>
    </row>
    <row r="769" spans="1:14">
      <c r="A769" t="s">
        <v>274</v>
      </c>
      <c r="B769" t="s">
        <v>1338</v>
      </c>
      <c r="C769" t="s">
        <v>1222</v>
      </c>
      <c r="D769" t="s">
        <v>300</v>
      </c>
      <c r="E769" t="s">
        <v>933</v>
      </c>
      <c r="F769" s="4">
        <v>0</v>
      </c>
      <c r="G769" s="4">
        <v>0</v>
      </c>
      <c r="H769" s="15" t="s">
        <v>825</v>
      </c>
      <c r="I769" s="15" t="s">
        <v>825</v>
      </c>
      <c r="J769" s="15" t="s">
        <v>825</v>
      </c>
      <c r="K769" s="15" t="s">
        <v>825</v>
      </c>
      <c r="L769" s="15" t="s">
        <v>825</v>
      </c>
      <c r="M769" s="8">
        <f t="shared" si="11"/>
        <v>0</v>
      </c>
      <c r="N769" t="str" cm="1">
        <f t="array" ref="N769">INDEX(Wastewater!$C$4:$C$62,MATCH(C769,Wastewater!$A$4:$A$62,0),)</f>
        <v>N/A</v>
      </c>
    </row>
    <row r="770" spans="1:14">
      <c r="A770" t="s">
        <v>274</v>
      </c>
      <c r="B770" t="s">
        <v>1339</v>
      </c>
      <c r="C770" t="s">
        <v>1224</v>
      </c>
      <c r="D770" t="s">
        <v>300</v>
      </c>
      <c r="E770" t="s">
        <v>933</v>
      </c>
      <c r="F770" s="4">
        <v>0</v>
      </c>
      <c r="G770" s="4">
        <v>0</v>
      </c>
      <c r="H770" s="15" t="s">
        <v>825</v>
      </c>
      <c r="I770" s="15" t="s">
        <v>825</v>
      </c>
      <c r="J770" s="15" t="s">
        <v>825</v>
      </c>
      <c r="K770" s="15" t="s">
        <v>825</v>
      </c>
      <c r="L770" s="15" t="s">
        <v>825</v>
      </c>
      <c r="M770" s="8">
        <f t="shared" si="11"/>
        <v>0</v>
      </c>
      <c r="N770" t="str" cm="1">
        <f t="array" ref="N770">INDEX(Wastewater!$C$4:$C$62,MATCH(C770,Wastewater!$A$4:$A$62,0),)</f>
        <v>N/A</v>
      </c>
    </row>
    <row r="771" spans="1:14">
      <c r="A771" t="s">
        <v>274</v>
      </c>
      <c r="B771" t="s">
        <v>1340</v>
      </c>
      <c r="C771" t="s">
        <v>1226</v>
      </c>
      <c r="D771" t="s">
        <v>300</v>
      </c>
      <c r="E771" t="s">
        <v>933</v>
      </c>
      <c r="F771" s="4">
        <v>0</v>
      </c>
      <c r="G771" s="4">
        <v>0</v>
      </c>
      <c r="H771" s="15" t="s">
        <v>825</v>
      </c>
      <c r="I771" s="15" t="s">
        <v>825</v>
      </c>
      <c r="J771" s="15" t="s">
        <v>825</v>
      </c>
      <c r="K771" s="15" t="s">
        <v>825</v>
      </c>
      <c r="L771" s="15" t="s">
        <v>825</v>
      </c>
      <c r="M771" s="8">
        <f t="shared" si="11"/>
        <v>0</v>
      </c>
      <c r="N771" t="str" cm="1">
        <f t="array" ref="N771">INDEX(Wastewater!$C$4:$C$62,MATCH(C771,Wastewater!$A$4:$A$62,0),)</f>
        <v>Conservation drivers (wastewater)</v>
      </c>
    </row>
    <row r="772" spans="1:14">
      <c r="A772" t="s">
        <v>274</v>
      </c>
      <c r="B772" t="s">
        <v>1341</v>
      </c>
      <c r="C772" t="s">
        <v>1228</v>
      </c>
      <c r="D772" t="s">
        <v>300</v>
      </c>
      <c r="E772" t="s">
        <v>933</v>
      </c>
      <c r="F772" s="4">
        <v>0</v>
      </c>
      <c r="G772" s="4">
        <v>0</v>
      </c>
      <c r="H772" s="15" t="s">
        <v>825</v>
      </c>
      <c r="I772" s="15" t="s">
        <v>825</v>
      </c>
      <c r="J772" s="15" t="s">
        <v>825</v>
      </c>
      <c r="K772" s="15" t="s">
        <v>825</v>
      </c>
      <c r="L772" s="15" t="s">
        <v>825</v>
      </c>
      <c r="M772" s="8">
        <f t="shared" ref="M772:M835" si="12">SUM(G772)</f>
        <v>0</v>
      </c>
      <c r="N772" t="str" cm="1">
        <f t="array" ref="N772">INDEX(Wastewater!$C$4:$C$62,MATCH(C772,Wastewater!$A$4:$A$62,0),)</f>
        <v>Ignore as captured under 'Investigations total'</v>
      </c>
    </row>
    <row r="773" spans="1:14">
      <c r="A773" t="s">
        <v>274</v>
      </c>
      <c r="B773" t="s">
        <v>1342</v>
      </c>
      <c r="C773" t="s">
        <v>1230</v>
      </c>
      <c r="D773" t="s">
        <v>300</v>
      </c>
      <c r="E773" t="s">
        <v>933</v>
      </c>
      <c r="F773" s="4">
        <v>0</v>
      </c>
      <c r="G773" s="4">
        <v>0</v>
      </c>
      <c r="H773" s="15" t="s">
        <v>825</v>
      </c>
      <c r="I773" s="15" t="s">
        <v>825</v>
      </c>
      <c r="J773" s="15" t="s">
        <v>825</v>
      </c>
      <c r="K773" s="15" t="s">
        <v>825</v>
      </c>
      <c r="L773" s="15" t="s">
        <v>825</v>
      </c>
      <c r="M773" s="8">
        <f t="shared" si="12"/>
        <v>0</v>
      </c>
      <c r="N773" t="str" cm="1">
        <f t="array" ref="N773">INDEX(Wastewater!$C$4:$C$62,MATCH(C773,Wastewater!$A$4:$A$62,0),)</f>
        <v>Ignore as captured under 'Investigations total'</v>
      </c>
    </row>
    <row r="774" spans="1:14">
      <c r="A774" t="s">
        <v>274</v>
      </c>
      <c r="B774" t="s">
        <v>1343</v>
      </c>
      <c r="C774" t="s">
        <v>1232</v>
      </c>
      <c r="D774" t="s">
        <v>300</v>
      </c>
      <c r="E774" t="s">
        <v>933</v>
      </c>
      <c r="F774" s="4">
        <v>0</v>
      </c>
      <c r="G774" s="4">
        <v>0</v>
      </c>
      <c r="H774" s="15" t="s">
        <v>825</v>
      </c>
      <c r="I774" s="15" t="s">
        <v>825</v>
      </c>
      <c r="J774" s="15" t="s">
        <v>825</v>
      </c>
      <c r="K774" s="15" t="s">
        <v>825</v>
      </c>
      <c r="L774" s="15" t="s">
        <v>825</v>
      </c>
      <c r="M774" s="8">
        <f t="shared" si="12"/>
        <v>0</v>
      </c>
      <c r="N774" t="str" cm="1">
        <f t="array" ref="N774">INDEX(Wastewater!$C$4:$C$62,MATCH(C774,Wastewater!$A$4:$A$62,0),)</f>
        <v>Ignore as captured under 'Investigations total'</v>
      </c>
    </row>
    <row r="775" spans="1:14">
      <c r="A775" t="s">
        <v>274</v>
      </c>
      <c r="B775" t="s">
        <v>1344</v>
      </c>
      <c r="C775" t="s">
        <v>1234</v>
      </c>
      <c r="D775" t="s">
        <v>300</v>
      </c>
      <c r="E775" t="s">
        <v>933</v>
      </c>
      <c r="F775" s="4">
        <v>0</v>
      </c>
      <c r="G775" s="4">
        <v>0</v>
      </c>
      <c r="H775" s="15" t="s">
        <v>825</v>
      </c>
      <c r="I775" s="15" t="s">
        <v>825</v>
      </c>
      <c r="J775" s="15" t="s">
        <v>825</v>
      </c>
      <c r="K775" s="15" t="s">
        <v>825</v>
      </c>
      <c r="L775" s="15" t="s">
        <v>825</v>
      </c>
      <c r="M775" s="8">
        <f t="shared" si="12"/>
        <v>0</v>
      </c>
      <c r="N775" t="str" cm="1">
        <f t="array" ref="N775">INDEX(Wastewater!$C$4:$C$62,MATCH(C775,Wastewater!$A$4:$A$62,0),)</f>
        <v>Investigations (wastewater)</v>
      </c>
    </row>
    <row r="776" spans="1:14">
      <c r="A776" t="s">
        <v>274</v>
      </c>
      <c r="B776" t="s">
        <v>1345</v>
      </c>
      <c r="C776" t="s">
        <v>1236</v>
      </c>
      <c r="D776" t="s">
        <v>300</v>
      </c>
      <c r="E776" t="s">
        <v>933</v>
      </c>
      <c r="F776" s="4">
        <v>0</v>
      </c>
      <c r="G776" s="4">
        <v>0</v>
      </c>
      <c r="H776" s="15" t="s">
        <v>825</v>
      </c>
      <c r="I776" s="15" t="s">
        <v>825</v>
      </c>
      <c r="J776" s="15" t="s">
        <v>825</v>
      </c>
      <c r="K776" s="15" t="s">
        <v>825</v>
      </c>
      <c r="L776" s="15" t="s">
        <v>825</v>
      </c>
      <c r="M776" s="8">
        <f t="shared" si="12"/>
        <v>0</v>
      </c>
      <c r="N776" cm="1">
        <f t="array" ref="N776">INDEX(Wastewater!$C$4:$C$62,MATCH(C776,Wastewater!$A$4:$A$62,0),)</f>
        <v>0</v>
      </c>
    </row>
    <row r="777" spans="1:14">
      <c r="A777" t="s">
        <v>274</v>
      </c>
      <c r="B777" t="s">
        <v>1346</v>
      </c>
      <c r="C777" t="s">
        <v>1238</v>
      </c>
      <c r="D777" t="s">
        <v>300</v>
      </c>
      <c r="E777" t="s">
        <v>933</v>
      </c>
      <c r="F777" s="4">
        <v>0</v>
      </c>
      <c r="G777" s="4">
        <v>0</v>
      </c>
      <c r="H777" s="15" t="s">
        <v>825</v>
      </c>
      <c r="I777" s="15" t="s">
        <v>825</v>
      </c>
      <c r="J777" s="15" t="s">
        <v>825</v>
      </c>
      <c r="K777" s="15" t="s">
        <v>825</v>
      </c>
      <c r="L777" s="15" t="s">
        <v>825</v>
      </c>
      <c r="M777" s="8">
        <f t="shared" si="12"/>
        <v>0</v>
      </c>
      <c r="N777" t="str" cm="1">
        <f t="array" ref="N777">INDEX(Wastewater!$C$4:$C$62,MATCH(C777,Wastewater!$A$4:$A$62,0),)</f>
        <v>Conservation drivers (wastewater)</v>
      </c>
    </row>
    <row r="778" spans="1:14">
      <c r="A778" t="s">
        <v>274</v>
      </c>
      <c r="B778" t="s">
        <v>1347</v>
      </c>
      <c r="C778" t="s">
        <v>1240</v>
      </c>
      <c r="D778" t="s">
        <v>300</v>
      </c>
      <c r="E778" t="s">
        <v>933</v>
      </c>
      <c r="F778" s="4">
        <v>0</v>
      </c>
      <c r="G778" s="4">
        <v>0</v>
      </c>
      <c r="H778" s="15" t="s">
        <v>825</v>
      </c>
      <c r="I778" s="15" t="s">
        <v>825</v>
      </c>
      <c r="J778" s="15" t="s">
        <v>825</v>
      </c>
      <c r="K778" s="15" t="s">
        <v>825</v>
      </c>
      <c r="L778" s="15" t="s">
        <v>825</v>
      </c>
      <c r="M778" s="8">
        <f t="shared" si="12"/>
        <v>0</v>
      </c>
      <c r="N778" t="str" cm="1">
        <f t="array" ref="N778">INDEX(Wastewater!$C$4:$C$62,MATCH(C778,Wastewater!$A$4:$A$62,0),)</f>
        <v>Conservation drivers (wastewater)</v>
      </c>
    </row>
    <row r="779" spans="1:14">
      <c r="A779" t="s">
        <v>274</v>
      </c>
      <c r="B779" t="s">
        <v>1348</v>
      </c>
      <c r="C779" t="s">
        <v>1242</v>
      </c>
      <c r="D779" t="s">
        <v>300</v>
      </c>
      <c r="E779" t="s">
        <v>933</v>
      </c>
      <c r="F779" s="4">
        <v>0</v>
      </c>
      <c r="G779" s="4">
        <v>0</v>
      </c>
      <c r="H779" s="15" t="s">
        <v>825</v>
      </c>
      <c r="I779" s="15" t="s">
        <v>825</v>
      </c>
      <c r="J779" s="15" t="s">
        <v>825</v>
      </c>
      <c r="K779" s="15" t="s">
        <v>825</v>
      </c>
      <c r="L779" s="15" t="s">
        <v>825</v>
      </c>
      <c r="M779" s="8">
        <f t="shared" si="12"/>
        <v>0</v>
      </c>
      <c r="N779" t="str" cm="1">
        <f t="array" ref="N779">INDEX(Wastewater!$C$4:$C$62,MATCH(C779,Wastewater!$A$4:$A$62,0),)</f>
        <v>Conservation drivers (wastewater)</v>
      </c>
    </row>
    <row r="780" spans="1:14">
      <c r="A780" t="s">
        <v>274</v>
      </c>
      <c r="B780" t="s">
        <v>1349</v>
      </c>
      <c r="C780" t="s">
        <v>1244</v>
      </c>
      <c r="D780" t="s">
        <v>300</v>
      </c>
      <c r="E780" t="s">
        <v>933</v>
      </c>
      <c r="F780" s="4">
        <v>0</v>
      </c>
      <c r="G780" s="4">
        <v>0</v>
      </c>
      <c r="H780" s="15" t="s">
        <v>825</v>
      </c>
      <c r="I780" s="15" t="s">
        <v>825</v>
      </c>
      <c r="J780" s="15" t="s">
        <v>825</v>
      </c>
      <c r="K780" s="15" t="s">
        <v>825</v>
      </c>
      <c r="L780" s="15" t="s">
        <v>825</v>
      </c>
      <c r="M780" s="8">
        <f t="shared" si="12"/>
        <v>0</v>
      </c>
      <c r="N780" t="str" cm="1">
        <f t="array" ref="N780">INDEX(Wastewater!$C$4:$C$62,MATCH(C780,Wastewater!$A$4:$A$62,0),)</f>
        <v>N/A</v>
      </c>
    </row>
    <row r="781" spans="1:14">
      <c r="A781" t="s">
        <v>274</v>
      </c>
      <c r="B781" t="s">
        <v>1350</v>
      </c>
      <c r="C781" t="s">
        <v>1246</v>
      </c>
      <c r="D781" t="s">
        <v>300</v>
      </c>
      <c r="E781" t="s">
        <v>933</v>
      </c>
      <c r="F781" s="4">
        <v>0</v>
      </c>
      <c r="G781" s="4">
        <v>74.173776106704281</v>
      </c>
      <c r="H781" s="15" t="s">
        <v>825</v>
      </c>
      <c r="I781" s="15" t="s">
        <v>825</v>
      </c>
      <c r="J781" s="15" t="s">
        <v>825</v>
      </c>
      <c r="K781" s="15" t="s">
        <v>825</v>
      </c>
      <c r="L781" s="15" t="s">
        <v>825</v>
      </c>
      <c r="M781" s="8">
        <f t="shared" si="12"/>
        <v>74.173776106704281</v>
      </c>
      <c r="N781" t="e" cm="1">
        <f t="array" ref="N781">INDEX(Wastewater!$C$4:$C$62,MATCH(C781,Wastewater!$A$4:$A$62,0),)</f>
        <v>#N/A</v>
      </c>
    </row>
    <row r="782" spans="1:14">
      <c r="A782" t="s">
        <v>274</v>
      </c>
      <c r="B782" t="s">
        <v>1351</v>
      </c>
      <c r="C782" t="s">
        <v>1248</v>
      </c>
      <c r="D782" t="s">
        <v>300</v>
      </c>
      <c r="E782" t="s">
        <v>933</v>
      </c>
      <c r="F782" s="4">
        <v>0</v>
      </c>
      <c r="G782" s="4">
        <v>0</v>
      </c>
      <c r="H782" s="15" t="s">
        <v>825</v>
      </c>
      <c r="I782" s="15" t="s">
        <v>825</v>
      </c>
      <c r="J782" s="15" t="s">
        <v>825</v>
      </c>
      <c r="K782" s="15" t="s">
        <v>825</v>
      </c>
      <c r="L782" s="15" t="s">
        <v>825</v>
      </c>
      <c r="M782" s="8">
        <f t="shared" si="12"/>
        <v>0</v>
      </c>
      <c r="N782" t="str" cm="1">
        <f t="array" ref="N782">INDEX(Wastewater!$C$4:$C$62,MATCH(C782,Wastewater!$A$4:$A$62,0),)</f>
        <v>Sludge enhancement (quality) (wastewater)</v>
      </c>
    </row>
    <row r="783" spans="1:14">
      <c r="A783" t="s">
        <v>274</v>
      </c>
      <c r="B783" t="s">
        <v>1352</v>
      </c>
      <c r="C783" t="s">
        <v>1250</v>
      </c>
      <c r="D783" t="s">
        <v>300</v>
      </c>
      <c r="E783" t="s">
        <v>933</v>
      </c>
      <c r="F783" s="4">
        <v>0</v>
      </c>
      <c r="G783" s="4">
        <v>0</v>
      </c>
      <c r="H783" s="15" t="s">
        <v>825</v>
      </c>
      <c r="I783" s="15" t="s">
        <v>825</v>
      </c>
      <c r="J783" s="15" t="s">
        <v>825</v>
      </c>
      <c r="K783" s="15" t="s">
        <v>825</v>
      </c>
      <c r="L783" s="15" t="s">
        <v>825</v>
      </c>
      <c r="M783" s="8">
        <f t="shared" si="12"/>
        <v>0</v>
      </c>
      <c r="N783" t="str" cm="1">
        <f t="array" ref="N783">INDEX(Wastewater!$C$4:$C$62,MATCH(C783,Wastewater!$A$4:$A$62,0),)</f>
        <v>Sludge enhancement (quality) (wastewater)</v>
      </c>
    </row>
    <row r="784" spans="1:14">
      <c r="A784" t="s">
        <v>274</v>
      </c>
      <c r="B784" t="s">
        <v>1353</v>
      </c>
      <c r="C784" t="s">
        <v>1252</v>
      </c>
      <c r="D784" t="s">
        <v>300</v>
      </c>
      <c r="E784" t="s">
        <v>933</v>
      </c>
      <c r="F784" s="4">
        <v>0</v>
      </c>
      <c r="G784" s="4">
        <v>0</v>
      </c>
      <c r="H784" s="15" t="s">
        <v>825</v>
      </c>
      <c r="I784" s="15" t="s">
        <v>825</v>
      </c>
      <c r="J784" s="15" t="s">
        <v>825</v>
      </c>
      <c r="K784" s="15" t="s">
        <v>825</v>
      </c>
      <c r="L784" s="15" t="s">
        <v>825</v>
      </c>
      <c r="M784" s="8">
        <f t="shared" si="12"/>
        <v>0</v>
      </c>
      <c r="N784" t="str" cm="1">
        <f t="array" ref="N784">INDEX(Wastewater!$C$4:$C$62,MATCH(C784,Wastewater!$A$4:$A$62,0),)</f>
        <v>Sludge enhancement (quality) (wastewater)</v>
      </c>
    </row>
    <row r="785" spans="1:14">
      <c r="A785" t="s">
        <v>274</v>
      </c>
      <c r="B785" t="s">
        <v>1354</v>
      </c>
      <c r="C785" t="s">
        <v>1254</v>
      </c>
      <c r="D785" t="s">
        <v>300</v>
      </c>
      <c r="E785" t="s">
        <v>933</v>
      </c>
      <c r="F785" s="4">
        <v>0</v>
      </c>
      <c r="G785" s="4">
        <v>0</v>
      </c>
      <c r="H785" s="15" t="s">
        <v>825</v>
      </c>
      <c r="I785" s="15" t="s">
        <v>825</v>
      </c>
      <c r="J785" s="15" t="s">
        <v>825</v>
      </c>
      <c r="K785" s="15" t="s">
        <v>825</v>
      </c>
      <c r="L785" s="15" t="s">
        <v>825</v>
      </c>
      <c r="M785" s="8">
        <f t="shared" si="12"/>
        <v>0</v>
      </c>
      <c r="N785" t="str" cm="1">
        <f t="array" ref="N785">INDEX(Wastewater!$C$4:$C$62,MATCH(C785,Wastewater!$A$4:$A$62,0),)</f>
        <v>Sludge enhancement (quality) (wastewater)</v>
      </c>
    </row>
    <row r="786" spans="1:14">
      <c r="A786" t="s">
        <v>274</v>
      </c>
      <c r="B786" t="s">
        <v>1355</v>
      </c>
      <c r="C786" t="s">
        <v>1256</v>
      </c>
      <c r="D786" t="s">
        <v>300</v>
      </c>
      <c r="E786" t="s">
        <v>933</v>
      </c>
      <c r="F786" s="4">
        <v>0</v>
      </c>
      <c r="G786" s="4">
        <v>0</v>
      </c>
      <c r="H786" s="15" t="s">
        <v>825</v>
      </c>
      <c r="I786" s="15" t="s">
        <v>825</v>
      </c>
      <c r="J786" s="15" t="s">
        <v>825</v>
      </c>
      <c r="K786" s="15" t="s">
        <v>825</v>
      </c>
      <c r="L786" s="15" t="s">
        <v>825</v>
      </c>
      <c r="M786" s="8">
        <f t="shared" si="12"/>
        <v>0</v>
      </c>
      <c r="N786" t="str" cm="1">
        <f t="array" ref="N786">INDEX(Wastewater!$C$4:$C$62,MATCH(C786,Wastewater!$A$4:$A$62,0),)</f>
        <v>Sludge enhancement (quality) (wastewater)</v>
      </c>
    </row>
    <row r="787" spans="1:14">
      <c r="A787" t="s">
        <v>274</v>
      </c>
      <c r="B787" t="s">
        <v>1356</v>
      </c>
      <c r="C787" t="s">
        <v>1258</v>
      </c>
      <c r="D787" t="s">
        <v>300</v>
      </c>
      <c r="E787" t="s">
        <v>933</v>
      </c>
      <c r="F787" s="4">
        <v>0</v>
      </c>
      <c r="G787" s="4">
        <v>0</v>
      </c>
      <c r="H787" s="15" t="s">
        <v>825</v>
      </c>
      <c r="I787" s="15" t="s">
        <v>825</v>
      </c>
      <c r="J787" s="15" t="s">
        <v>825</v>
      </c>
      <c r="K787" s="15" t="s">
        <v>825</v>
      </c>
      <c r="L787" s="15" t="s">
        <v>825</v>
      </c>
      <c r="M787" s="8">
        <f t="shared" si="12"/>
        <v>0</v>
      </c>
      <c r="N787" t="str" cm="1">
        <f t="array" ref="N787">INDEX(Wastewater!$C$4:$C$62,MATCH(C787,Wastewater!$A$4:$A$62,0),)</f>
        <v>Sludge enhancement (quality) (wastewater)</v>
      </c>
    </row>
    <row r="788" spans="1:14">
      <c r="A788" t="s">
        <v>274</v>
      </c>
      <c r="B788" t="s">
        <v>1357</v>
      </c>
      <c r="C788" t="s">
        <v>1260</v>
      </c>
      <c r="D788" t="s">
        <v>300</v>
      </c>
      <c r="E788" t="s">
        <v>933</v>
      </c>
      <c r="F788" s="4">
        <v>0</v>
      </c>
      <c r="G788" s="4">
        <v>0</v>
      </c>
      <c r="H788" s="15" t="s">
        <v>825</v>
      </c>
      <c r="I788" s="15" t="s">
        <v>825</v>
      </c>
      <c r="J788" s="15" t="s">
        <v>825</v>
      </c>
      <c r="K788" s="15" t="s">
        <v>825</v>
      </c>
      <c r="L788" s="15" t="s">
        <v>825</v>
      </c>
      <c r="M788" s="8">
        <f t="shared" si="12"/>
        <v>0</v>
      </c>
      <c r="N788" t="str" cm="1">
        <f t="array" ref="N788">INDEX(Wastewater!$C$4:$C$62,MATCH(C788,Wastewater!$A$4:$A$62,0),)</f>
        <v>Sludge enhancement (quality) (wastewater)</v>
      </c>
    </row>
    <row r="789" spans="1:14">
      <c r="A789" t="s">
        <v>274</v>
      </c>
      <c r="B789" t="s">
        <v>1358</v>
      </c>
      <c r="C789" t="s">
        <v>1262</v>
      </c>
      <c r="D789" t="s">
        <v>300</v>
      </c>
      <c r="E789" t="s">
        <v>933</v>
      </c>
      <c r="F789" s="4">
        <v>0</v>
      </c>
      <c r="G789" s="4">
        <v>0</v>
      </c>
      <c r="H789" s="15" t="s">
        <v>825</v>
      </c>
      <c r="I789" s="15" t="s">
        <v>825</v>
      </c>
      <c r="J789" s="15" t="s">
        <v>825</v>
      </c>
      <c r="K789" s="15" t="s">
        <v>825</v>
      </c>
      <c r="L789" s="15" t="s">
        <v>825</v>
      </c>
      <c r="M789" s="8">
        <f t="shared" si="12"/>
        <v>0</v>
      </c>
      <c r="N789" t="e" cm="1">
        <f t="array" ref="N789">INDEX(Wastewater!$C$4:$C$62,MATCH(C789,Wastewater!$A$4:$A$62,0),)</f>
        <v>#N/A</v>
      </c>
    </row>
    <row r="790" spans="1:14">
      <c r="A790" t="s">
        <v>274</v>
      </c>
      <c r="B790" t="s">
        <v>1359</v>
      </c>
      <c r="C790" t="s">
        <v>1264</v>
      </c>
      <c r="D790" t="s">
        <v>300</v>
      </c>
      <c r="E790" t="s">
        <v>933</v>
      </c>
      <c r="F790" s="4">
        <v>0</v>
      </c>
      <c r="G790" s="4">
        <v>0</v>
      </c>
      <c r="H790" s="15" t="s">
        <v>825</v>
      </c>
      <c r="I790" s="15" t="s">
        <v>825</v>
      </c>
      <c r="J790" s="15" t="s">
        <v>825</v>
      </c>
      <c r="K790" s="15" t="s">
        <v>825</v>
      </c>
      <c r="L790" s="15" t="s">
        <v>825</v>
      </c>
      <c r="M790" s="8">
        <f t="shared" si="12"/>
        <v>0</v>
      </c>
      <c r="N790" t="str" cm="1">
        <f t="array" ref="N790">INDEX(Wastewater!$C$4:$C$62,MATCH(C790,Wastewater!$A$4:$A$62,0),)</f>
        <v>Growth at sewage treatment works (excluding sludge treatment) (wastewater)</v>
      </c>
    </row>
    <row r="791" spans="1:14">
      <c r="A791" t="s">
        <v>274</v>
      </c>
      <c r="B791" t="s">
        <v>1360</v>
      </c>
      <c r="C791" t="s">
        <v>1266</v>
      </c>
      <c r="D791" t="s">
        <v>300</v>
      </c>
      <c r="E791" t="s">
        <v>933</v>
      </c>
      <c r="F791" s="4">
        <v>0</v>
      </c>
      <c r="G791" s="4">
        <v>0</v>
      </c>
      <c r="H791" s="15" t="s">
        <v>825</v>
      </c>
      <c r="I791" s="15" t="s">
        <v>825</v>
      </c>
      <c r="J791" s="15" t="s">
        <v>825</v>
      </c>
      <c r="K791" s="15" t="s">
        <v>825</v>
      </c>
      <c r="L791" s="15" t="s">
        <v>825</v>
      </c>
      <c r="M791" s="8">
        <f t="shared" si="12"/>
        <v>0</v>
      </c>
      <c r="N791" t="str" cm="1">
        <f t="array" ref="N791">INDEX(Wastewater!$C$4:$C$62,MATCH(C791,Wastewater!$A$4:$A$62,0),)</f>
        <v>Reduce flooding risk for properties (wastewater)</v>
      </c>
    </row>
    <row r="792" spans="1:14">
      <c r="A792" t="s">
        <v>274</v>
      </c>
      <c r="B792" t="s">
        <v>1361</v>
      </c>
      <c r="C792" t="s">
        <v>1268</v>
      </c>
      <c r="D792" t="s">
        <v>300</v>
      </c>
      <c r="E792" t="s">
        <v>933</v>
      </c>
      <c r="F792" s="4">
        <v>0</v>
      </c>
      <c r="G792" s="4">
        <v>0</v>
      </c>
      <c r="H792" s="15" t="s">
        <v>825</v>
      </c>
      <c r="I792" s="15" t="s">
        <v>825</v>
      </c>
      <c r="J792" s="15" t="s">
        <v>825</v>
      </c>
      <c r="K792" s="15" t="s">
        <v>825</v>
      </c>
      <c r="L792" s="15" t="s">
        <v>825</v>
      </c>
      <c r="M792" s="8">
        <f t="shared" si="12"/>
        <v>0</v>
      </c>
      <c r="N792" t="str" cm="1">
        <f t="array" ref="N792">INDEX(Wastewater!$C$4:$C$62,MATCH(C792,Wastewater!$A$4:$A$62,0),)</f>
        <v>First time sewerage (wastewater)</v>
      </c>
    </row>
    <row r="793" spans="1:14">
      <c r="A793" t="s">
        <v>274</v>
      </c>
      <c r="B793" t="s">
        <v>1362</v>
      </c>
      <c r="C793" t="s">
        <v>1270</v>
      </c>
      <c r="D793" t="s">
        <v>300</v>
      </c>
      <c r="E793" t="s">
        <v>933</v>
      </c>
      <c r="F793" s="4">
        <v>0</v>
      </c>
      <c r="G793" s="4">
        <v>0</v>
      </c>
      <c r="H793" s="15" t="s">
        <v>825</v>
      </c>
      <c r="I793" s="15" t="s">
        <v>825</v>
      </c>
      <c r="J793" s="15" t="s">
        <v>825</v>
      </c>
      <c r="K793" s="15" t="s">
        <v>825</v>
      </c>
      <c r="L793" s="15" t="s">
        <v>825</v>
      </c>
      <c r="M793" s="8">
        <f t="shared" si="12"/>
        <v>0</v>
      </c>
      <c r="N793" t="str" cm="1">
        <f t="array" ref="N793">INDEX(Wastewater!$C$4:$C$62,MATCH(C793,Wastewater!$A$4:$A$62,0),)</f>
        <v>Sludge enhancement (growth) (wastewater)</v>
      </c>
    </row>
    <row r="794" spans="1:14">
      <c r="A794" t="s">
        <v>274</v>
      </c>
      <c r="B794" t="s">
        <v>1363</v>
      </c>
      <c r="C794" t="s">
        <v>1272</v>
      </c>
      <c r="D794" t="s">
        <v>300</v>
      </c>
      <c r="E794" t="s">
        <v>933</v>
      </c>
      <c r="F794" s="4">
        <v>0</v>
      </c>
      <c r="G794" s="4">
        <v>0</v>
      </c>
      <c r="H794" s="15" t="s">
        <v>825</v>
      </c>
      <c r="I794" s="15" t="s">
        <v>825</v>
      </c>
      <c r="J794" s="15" t="s">
        <v>825</v>
      </c>
      <c r="K794" s="15" t="s">
        <v>825</v>
      </c>
      <c r="L794" s="15" t="s">
        <v>825</v>
      </c>
      <c r="M794" s="8">
        <f t="shared" si="12"/>
        <v>0</v>
      </c>
      <c r="N794" t="str" cm="1">
        <f t="array" ref="N794">INDEX(Wastewater!$C$4:$C$62,MATCH(C794,Wastewater!$A$4:$A$62,0),)</f>
        <v>Odour (wastewater)</v>
      </c>
    </row>
    <row r="795" spans="1:14">
      <c r="A795" t="s">
        <v>274</v>
      </c>
      <c r="B795" t="s">
        <v>1364</v>
      </c>
      <c r="C795" t="s">
        <v>1274</v>
      </c>
      <c r="D795" t="s">
        <v>300</v>
      </c>
      <c r="E795" t="s">
        <v>933</v>
      </c>
      <c r="F795" s="4">
        <v>0</v>
      </c>
      <c r="G795" s="4">
        <v>0</v>
      </c>
      <c r="H795" s="15" t="s">
        <v>825</v>
      </c>
      <c r="I795" s="15" t="s">
        <v>825</v>
      </c>
      <c r="J795" s="15" t="s">
        <v>825</v>
      </c>
      <c r="K795" s="15" t="s">
        <v>825</v>
      </c>
      <c r="L795" s="15" t="s">
        <v>825</v>
      </c>
      <c r="M795" s="8">
        <f t="shared" si="12"/>
        <v>0</v>
      </c>
      <c r="N795" t="str" cm="1">
        <f t="array" ref="N795">INDEX(Wastewater!$C$4:$C$62,MATCH(C795,Wastewater!$A$4:$A$62,0),)</f>
        <v>Enhancing resilience to low probability high consequence events (wastewater)</v>
      </c>
    </row>
    <row r="796" spans="1:14">
      <c r="A796" t="s">
        <v>274</v>
      </c>
      <c r="B796" t="s">
        <v>1365</v>
      </c>
      <c r="C796" t="s">
        <v>1276</v>
      </c>
      <c r="D796" t="s">
        <v>300</v>
      </c>
      <c r="E796" t="s">
        <v>933</v>
      </c>
      <c r="F796" s="4">
        <v>0</v>
      </c>
      <c r="G796" s="4">
        <v>0</v>
      </c>
      <c r="H796" s="15" t="s">
        <v>825</v>
      </c>
      <c r="I796" s="15" t="s">
        <v>825</v>
      </c>
      <c r="J796" s="15" t="s">
        <v>825</v>
      </c>
      <c r="K796" s="15" t="s">
        <v>825</v>
      </c>
      <c r="L796" s="15" t="s">
        <v>825</v>
      </c>
      <c r="M796" s="8">
        <f t="shared" si="12"/>
        <v>0</v>
      </c>
      <c r="N796" t="str" cm="1">
        <f t="array" ref="N796">INDEX(Wastewater!$C$4:$C$62,MATCH(C796,Wastewater!$A$4:$A$62,0),)</f>
        <v>Security - SEMD (wastewater)</v>
      </c>
    </row>
    <row r="797" spans="1:14">
      <c r="A797" t="s">
        <v>274</v>
      </c>
      <c r="B797" t="s">
        <v>1366</v>
      </c>
      <c r="C797" t="s">
        <v>1278</v>
      </c>
      <c r="D797" t="s">
        <v>300</v>
      </c>
      <c r="E797" t="s">
        <v>933</v>
      </c>
      <c r="F797" s="4">
        <v>0</v>
      </c>
      <c r="G797" s="4">
        <v>0</v>
      </c>
      <c r="H797" s="15" t="s">
        <v>825</v>
      </c>
      <c r="I797" s="15" t="s">
        <v>825</v>
      </c>
      <c r="J797" s="15" t="s">
        <v>825</v>
      </c>
      <c r="K797" s="15" t="s">
        <v>825</v>
      </c>
      <c r="L797" s="15" t="s">
        <v>825</v>
      </c>
      <c r="M797" s="8">
        <f t="shared" si="12"/>
        <v>0</v>
      </c>
      <c r="N797" t="str" cm="1">
        <f t="array" ref="N797">INDEX(Wastewater!$C$4:$C$62,MATCH(C797,Wastewater!$A$4:$A$62,0),)</f>
        <v>Security - Non-SEMD (wastewater)</v>
      </c>
    </row>
    <row r="798" spans="1:14">
      <c r="A798" t="s">
        <v>274</v>
      </c>
      <c r="B798" t="s">
        <v>1367</v>
      </c>
      <c r="C798" t="s">
        <v>1280</v>
      </c>
      <c r="D798" t="s">
        <v>300</v>
      </c>
      <c r="E798" t="s">
        <v>933</v>
      </c>
      <c r="F798" s="4">
        <v>0</v>
      </c>
      <c r="G798" s="4">
        <v>0</v>
      </c>
      <c r="H798" s="15" t="s">
        <v>825</v>
      </c>
      <c r="I798" s="15" t="s">
        <v>825</v>
      </c>
      <c r="J798" s="15" t="s">
        <v>825</v>
      </c>
      <c r="K798" s="15" t="s">
        <v>825</v>
      </c>
      <c r="L798" s="15" t="s">
        <v>825</v>
      </c>
      <c r="M798" s="8">
        <f t="shared" si="12"/>
        <v>0</v>
      </c>
      <c r="N798" t="str" cm="1">
        <f t="array" ref="N798">INDEX(Wastewater!$C$4:$C$62,MATCH(C798,Wastewater!$A$4:$A$62,0),)</f>
        <v>N/A</v>
      </c>
    </row>
    <row r="799" spans="1:14">
      <c r="A799" t="s">
        <v>274</v>
      </c>
      <c r="B799" t="s">
        <v>1368</v>
      </c>
      <c r="C799" t="s">
        <v>1282</v>
      </c>
      <c r="D799" t="s">
        <v>300</v>
      </c>
      <c r="E799" t="s">
        <v>933</v>
      </c>
      <c r="F799" s="4">
        <v>0</v>
      </c>
      <c r="G799" s="4">
        <v>0</v>
      </c>
      <c r="H799" s="15" t="s">
        <v>825</v>
      </c>
      <c r="I799" s="15" t="s">
        <v>825</v>
      </c>
      <c r="J799" s="15" t="s">
        <v>825</v>
      </c>
      <c r="K799" s="15" t="s">
        <v>825</v>
      </c>
      <c r="L799" s="15" t="s">
        <v>825</v>
      </c>
      <c r="M799" s="8">
        <f t="shared" si="12"/>
        <v>0</v>
      </c>
      <c r="N799" t="e" cm="1">
        <f t="array" ref="N799">INDEX(Wastewater!$C$4:$C$62,MATCH(C799,Wastewater!$A$4:$A$62,0),)</f>
        <v>#N/A</v>
      </c>
    </row>
    <row r="800" spans="1:14">
      <c r="A800" t="s">
        <v>274</v>
      </c>
      <c r="B800" t="s">
        <v>1369</v>
      </c>
      <c r="C800" t="s">
        <v>1284</v>
      </c>
      <c r="D800" t="s">
        <v>300</v>
      </c>
      <c r="E800" t="s">
        <v>933</v>
      </c>
      <c r="F800" s="4">
        <v>0</v>
      </c>
      <c r="G800" s="4">
        <v>0</v>
      </c>
      <c r="H800" s="15" t="s">
        <v>825</v>
      </c>
      <c r="I800" s="15" t="s">
        <v>825</v>
      </c>
      <c r="J800" s="15" t="s">
        <v>825</v>
      </c>
      <c r="K800" s="15" t="s">
        <v>825</v>
      </c>
      <c r="L800" s="15" t="s">
        <v>825</v>
      </c>
      <c r="M800" s="8">
        <f t="shared" si="12"/>
        <v>0</v>
      </c>
      <c r="N800" t="e" cm="1">
        <f t="array" ref="N800">INDEX(Wastewater!$C$4:$C$62,MATCH(C800,Wastewater!$A$4:$A$62,0),)</f>
        <v>#N/A</v>
      </c>
    </row>
    <row r="801" spans="1:14">
      <c r="A801" t="s">
        <v>274</v>
      </c>
      <c r="B801" t="s">
        <v>1370</v>
      </c>
      <c r="C801" t="s">
        <v>1286</v>
      </c>
      <c r="D801" t="s">
        <v>300</v>
      </c>
      <c r="E801" t="s">
        <v>933</v>
      </c>
      <c r="F801" s="4">
        <v>0</v>
      </c>
      <c r="G801" s="4">
        <v>0</v>
      </c>
      <c r="H801" s="15" t="s">
        <v>825</v>
      </c>
      <c r="I801" s="15" t="s">
        <v>825</v>
      </c>
      <c r="J801" s="15" t="s">
        <v>825</v>
      </c>
      <c r="K801" s="15" t="s">
        <v>825</v>
      </c>
      <c r="L801" s="15" t="s">
        <v>825</v>
      </c>
      <c r="M801" s="8">
        <f t="shared" si="12"/>
        <v>0</v>
      </c>
      <c r="N801" t="e" cm="1">
        <f t="array" ref="N801">INDEX(Wastewater!$C$4:$C$62,MATCH(C801,Wastewater!$A$4:$A$62,0),)</f>
        <v>#N/A</v>
      </c>
    </row>
    <row r="802" spans="1:14">
      <c r="A802" t="s">
        <v>274</v>
      </c>
      <c r="B802" t="s">
        <v>1371</v>
      </c>
      <c r="C802" t="s">
        <v>1288</v>
      </c>
      <c r="D802" t="s">
        <v>300</v>
      </c>
      <c r="E802" t="s">
        <v>933</v>
      </c>
      <c r="F802" s="4">
        <v>0</v>
      </c>
      <c r="G802" s="4">
        <v>0</v>
      </c>
      <c r="H802" s="15" t="s">
        <v>825</v>
      </c>
      <c r="I802" s="15" t="s">
        <v>825</v>
      </c>
      <c r="J802" s="15" t="s">
        <v>825</v>
      </c>
      <c r="K802" s="15" t="s">
        <v>825</v>
      </c>
      <c r="L802" s="15" t="s">
        <v>825</v>
      </c>
      <c r="M802" s="8">
        <f t="shared" si="12"/>
        <v>0</v>
      </c>
      <c r="N802" t="e" cm="1">
        <f t="array" ref="N802">INDEX(Wastewater!$C$4:$C$62,MATCH(C802,Wastewater!$A$4:$A$62,0),)</f>
        <v>#N/A</v>
      </c>
    </row>
    <row r="803" spans="1:14">
      <c r="A803" t="s">
        <v>274</v>
      </c>
      <c r="B803" t="s">
        <v>1372</v>
      </c>
      <c r="C803" t="s">
        <v>1290</v>
      </c>
      <c r="D803" t="s">
        <v>300</v>
      </c>
      <c r="E803" t="s">
        <v>933</v>
      </c>
      <c r="F803" s="4">
        <v>0</v>
      </c>
      <c r="G803" s="4">
        <v>0</v>
      </c>
      <c r="H803" s="15" t="s">
        <v>825</v>
      </c>
      <c r="I803" s="15" t="s">
        <v>825</v>
      </c>
      <c r="J803" s="15" t="s">
        <v>825</v>
      </c>
      <c r="K803" s="15" t="s">
        <v>825</v>
      </c>
      <c r="L803" s="15" t="s">
        <v>825</v>
      </c>
      <c r="M803" s="8">
        <f t="shared" si="12"/>
        <v>0</v>
      </c>
      <c r="N803" t="e" cm="1">
        <f t="array" ref="N803">INDEX(Wastewater!$C$4:$C$62,MATCH(C803,Wastewater!$A$4:$A$62,0),)</f>
        <v>#N/A</v>
      </c>
    </row>
    <row r="804" spans="1:14">
      <c r="A804" t="s">
        <v>274</v>
      </c>
      <c r="B804" t="s">
        <v>1373</v>
      </c>
      <c r="C804" t="s">
        <v>1292</v>
      </c>
      <c r="D804" t="s">
        <v>300</v>
      </c>
      <c r="E804" t="s">
        <v>933</v>
      </c>
      <c r="F804" s="4">
        <v>0</v>
      </c>
      <c r="G804" s="4">
        <v>0</v>
      </c>
      <c r="H804" s="15" t="s">
        <v>825</v>
      </c>
      <c r="I804" s="15" t="s">
        <v>825</v>
      </c>
      <c r="J804" s="15" t="s">
        <v>825</v>
      </c>
      <c r="K804" s="15" t="s">
        <v>825</v>
      </c>
      <c r="L804" s="15" t="s">
        <v>825</v>
      </c>
      <c r="M804" s="8">
        <f t="shared" si="12"/>
        <v>0</v>
      </c>
      <c r="N804" t="e" cm="1">
        <f t="array" ref="N804">INDEX(Wastewater!$C$4:$C$62,MATCH(C804,Wastewater!$A$4:$A$62,0),)</f>
        <v>#N/A</v>
      </c>
    </row>
    <row r="805" spans="1:14">
      <c r="A805" t="s">
        <v>274</v>
      </c>
      <c r="B805" t="s">
        <v>1374</v>
      </c>
      <c r="C805" t="s">
        <v>1294</v>
      </c>
      <c r="D805" t="s">
        <v>300</v>
      </c>
      <c r="E805" t="s">
        <v>933</v>
      </c>
      <c r="F805" s="4">
        <v>0</v>
      </c>
      <c r="G805" s="4">
        <v>0</v>
      </c>
      <c r="H805" s="15" t="s">
        <v>825</v>
      </c>
      <c r="I805" s="15" t="s">
        <v>825</v>
      </c>
      <c r="J805" s="15" t="s">
        <v>825</v>
      </c>
      <c r="K805" s="15" t="s">
        <v>825</v>
      </c>
      <c r="L805" s="15" t="s">
        <v>825</v>
      </c>
      <c r="M805" s="8">
        <f t="shared" si="12"/>
        <v>0</v>
      </c>
      <c r="N805" t="e" cm="1">
        <f t="array" ref="N805">INDEX(Wastewater!$C$4:$C$62,MATCH(C805,Wastewater!$A$4:$A$62,0),)</f>
        <v>#N/A</v>
      </c>
    </row>
    <row r="806" spans="1:14">
      <c r="A806" t="s">
        <v>274</v>
      </c>
      <c r="B806" t="s">
        <v>1375</v>
      </c>
      <c r="C806" t="s">
        <v>1296</v>
      </c>
      <c r="D806" t="s">
        <v>300</v>
      </c>
      <c r="E806" t="s">
        <v>933</v>
      </c>
      <c r="F806" s="4">
        <v>0</v>
      </c>
      <c r="G806" s="4">
        <v>0</v>
      </c>
      <c r="H806" s="15" t="s">
        <v>825</v>
      </c>
      <c r="I806" s="15" t="s">
        <v>825</v>
      </c>
      <c r="J806" s="15" t="s">
        <v>825</v>
      </c>
      <c r="K806" s="15" t="s">
        <v>825</v>
      </c>
      <c r="L806" s="15" t="s">
        <v>825</v>
      </c>
      <c r="M806" s="8">
        <f t="shared" si="12"/>
        <v>0</v>
      </c>
      <c r="N806" t="e" cm="1">
        <f t="array" ref="N806">INDEX(Wastewater!$C$4:$C$62,MATCH(C806,Wastewater!$A$4:$A$62,0),)</f>
        <v>#N/A</v>
      </c>
    </row>
    <row r="807" spans="1:14">
      <c r="A807" t="s">
        <v>274</v>
      </c>
      <c r="B807" t="s">
        <v>1376</v>
      </c>
      <c r="C807" t="s">
        <v>1298</v>
      </c>
      <c r="D807" t="s">
        <v>300</v>
      </c>
      <c r="E807" t="s">
        <v>933</v>
      </c>
      <c r="F807" s="4">
        <v>0</v>
      </c>
      <c r="G807" s="4">
        <v>0</v>
      </c>
      <c r="H807" s="15" t="s">
        <v>825</v>
      </c>
      <c r="I807" s="15" t="s">
        <v>825</v>
      </c>
      <c r="J807" s="15" t="s">
        <v>825</v>
      </c>
      <c r="K807" s="15" t="s">
        <v>825</v>
      </c>
      <c r="L807" s="15" t="s">
        <v>825</v>
      </c>
      <c r="M807" s="8">
        <f t="shared" si="12"/>
        <v>0</v>
      </c>
      <c r="N807" t="e" cm="1">
        <f t="array" ref="N807">INDEX(Wastewater!$C$4:$C$62,MATCH(C807,Wastewater!$A$4:$A$62,0),)</f>
        <v>#N/A</v>
      </c>
    </row>
    <row r="808" spans="1:14">
      <c r="A808" t="s">
        <v>274</v>
      </c>
      <c r="B808" t="s">
        <v>1377</v>
      </c>
      <c r="C808" t="s">
        <v>1300</v>
      </c>
      <c r="D808" t="s">
        <v>300</v>
      </c>
      <c r="E808" t="s">
        <v>933</v>
      </c>
      <c r="F808" s="4">
        <v>0</v>
      </c>
      <c r="G808" s="4">
        <v>0</v>
      </c>
      <c r="H808" s="15" t="s">
        <v>825</v>
      </c>
      <c r="I808" s="15" t="s">
        <v>825</v>
      </c>
      <c r="J808" s="15" t="s">
        <v>825</v>
      </c>
      <c r="K808" s="15" t="s">
        <v>825</v>
      </c>
      <c r="L808" s="15" t="s">
        <v>825</v>
      </c>
      <c r="M808" s="8">
        <f t="shared" si="12"/>
        <v>0</v>
      </c>
      <c r="N808" t="e" cm="1">
        <f t="array" ref="N808">INDEX(Wastewater!$C$4:$C$62,MATCH(C808,Wastewater!$A$4:$A$62,0),)</f>
        <v>#N/A</v>
      </c>
    </row>
    <row r="809" spans="1:14">
      <c r="A809" t="s">
        <v>274</v>
      </c>
      <c r="B809" t="s">
        <v>1378</v>
      </c>
      <c r="C809" t="s">
        <v>1302</v>
      </c>
      <c r="D809" t="s">
        <v>300</v>
      </c>
      <c r="E809" t="s">
        <v>933</v>
      </c>
      <c r="F809" s="4">
        <v>0</v>
      </c>
      <c r="G809" s="4">
        <v>0</v>
      </c>
      <c r="H809" s="15" t="s">
        <v>825</v>
      </c>
      <c r="I809" s="15" t="s">
        <v>825</v>
      </c>
      <c r="J809" s="15" t="s">
        <v>825</v>
      </c>
      <c r="K809" s="15" t="s">
        <v>825</v>
      </c>
      <c r="L809" s="15" t="s">
        <v>825</v>
      </c>
      <c r="M809" s="8">
        <f t="shared" si="12"/>
        <v>0</v>
      </c>
      <c r="N809" t="e" cm="1">
        <f t="array" ref="N809">INDEX(Wastewater!$C$4:$C$62,MATCH(C809,Wastewater!$A$4:$A$62,0),)</f>
        <v>#N/A</v>
      </c>
    </row>
    <row r="810" spans="1:14">
      <c r="A810" t="s">
        <v>274</v>
      </c>
      <c r="B810" t="s">
        <v>1379</v>
      </c>
      <c r="C810" t="s">
        <v>1380</v>
      </c>
      <c r="D810" t="s">
        <v>300</v>
      </c>
      <c r="E810" t="s">
        <v>933</v>
      </c>
      <c r="F810" s="4">
        <v>0</v>
      </c>
      <c r="G810" s="4">
        <v>74.173776106704281</v>
      </c>
      <c r="H810" s="15" t="s">
        <v>825</v>
      </c>
      <c r="I810" s="15" t="s">
        <v>825</v>
      </c>
      <c r="J810" s="15" t="s">
        <v>825</v>
      </c>
      <c r="K810" s="15" t="s">
        <v>825</v>
      </c>
      <c r="L810" s="15" t="s">
        <v>825</v>
      </c>
      <c r="M810" s="8">
        <f t="shared" si="12"/>
        <v>74.173776106704281</v>
      </c>
      <c r="N810" t="e" cm="1">
        <f t="array" ref="N810">INDEX(Wastewater!$C$4:$C$62,MATCH(C810,Wastewater!$A$4:$A$62,0),)</f>
        <v>#N/A</v>
      </c>
    </row>
    <row r="811" spans="1:14">
      <c r="A811" t="s">
        <v>274</v>
      </c>
      <c r="B811" t="s">
        <v>1381</v>
      </c>
      <c r="C811" t="s">
        <v>1160</v>
      </c>
      <c r="D811" t="s">
        <v>300</v>
      </c>
      <c r="E811" t="s">
        <v>933</v>
      </c>
      <c r="F811" s="4">
        <v>0</v>
      </c>
      <c r="G811" s="4">
        <v>0</v>
      </c>
      <c r="H811" s="15">
        <v>0</v>
      </c>
      <c r="I811" s="15">
        <v>0</v>
      </c>
      <c r="J811" s="15">
        <v>0</v>
      </c>
      <c r="K811" s="15">
        <v>0</v>
      </c>
      <c r="L811" s="15">
        <v>0</v>
      </c>
      <c r="M811" s="8">
        <f t="shared" si="12"/>
        <v>0</v>
      </c>
      <c r="N811" t="str" cm="1">
        <f t="array" ref="N811">INDEX(Wastewater!$C$4:$C$62,MATCH(C811,Wastewater!$A$4:$A$62,0),)</f>
        <v>Event Duration Monitoring at intermittent discharges (wastewater)</v>
      </c>
    </row>
    <row r="812" spans="1:14">
      <c r="A812" t="s">
        <v>274</v>
      </c>
      <c r="B812" t="s">
        <v>1382</v>
      </c>
      <c r="C812" t="s">
        <v>1162</v>
      </c>
      <c r="D812" t="s">
        <v>300</v>
      </c>
      <c r="E812" t="s">
        <v>933</v>
      </c>
      <c r="F812" s="4">
        <v>0</v>
      </c>
      <c r="G812" s="4">
        <v>0</v>
      </c>
      <c r="H812" s="15">
        <v>0</v>
      </c>
      <c r="I812" s="15">
        <v>0</v>
      </c>
      <c r="J812" s="15">
        <v>0</v>
      </c>
      <c r="K812" s="15">
        <v>0</v>
      </c>
      <c r="L812" s="15">
        <v>0</v>
      </c>
      <c r="M812" s="8">
        <f t="shared" si="12"/>
        <v>0</v>
      </c>
      <c r="N812" t="str" cm="1">
        <f t="array" ref="N812">INDEX(Wastewater!$C$4:$C$62,MATCH(C812,Wastewater!$A$4:$A$62,0),)</f>
        <v>Flow monitoring at sewage treatment works (wastewater)</v>
      </c>
    </row>
    <row r="813" spans="1:14">
      <c r="A813" t="s">
        <v>274</v>
      </c>
      <c r="B813" t="s">
        <v>1383</v>
      </c>
      <c r="C813" t="s">
        <v>1164</v>
      </c>
      <c r="D813" t="s">
        <v>300</v>
      </c>
      <c r="E813" t="s">
        <v>933</v>
      </c>
      <c r="F813" s="4">
        <v>0</v>
      </c>
      <c r="G813" s="4">
        <v>0</v>
      </c>
      <c r="H813" s="15">
        <v>0</v>
      </c>
      <c r="I813" s="15">
        <v>0</v>
      </c>
      <c r="J813" s="15">
        <v>0</v>
      </c>
      <c r="K813" s="15">
        <v>0</v>
      </c>
      <c r="L813" s="15">
        <v>0</v>
      </c>
      <c r="M813" s="8">
        <f t="shared" si="12"/>
        <v>0</v>
      </c>
      <c r="N813" t="str" cm="1">
        <f t="array" ref="N813">INDEX(Wastewater!$C$4:$C$62,MATCH(C813,Wastewater!$A$4:$A$62,0),)</f>
        <v>N/A</v>
      </c>
    </row>
    <row r="814" spans="1:14">
      <c r="A814" t="s">
        <v>274</v>
      </c>
      <c r="B814" t="s">
        <v>1384</v>
      </c>
      <c r="C814" t="s">
        <v>1166</v>
      </c>
      <c r="D814" t="s">
        <v>300</v>
      </c>
      <c r="E814" t="s">
        <v>933</v>
      </c>
      <c r="F814" s="4">
        <v>0</v>
      </c>
      <c r="G814" s="4">
        <v>0</v>
      </c>
      <c r="H814" s="15">
        <v>0</v>
      </c>
      <c r="I814" s="15">
        <v>0</v>
      </c>
      <c r="J814" s="15">
        <v>0</v>
      </c>
      <c r="K814" s="15">
        <v>0</v>
      </c>
      <c r="L814" s="15">
        <v>0</v>
      </c>
      <c r="M814" s="8">
        <f t="shared" si="12"/>
        <v>0</v>
      </c>
      <c r="N814" t="str" cm="1">
        <f t="array" ref="N814">INDEX(Wastewater!$C$4:$C$62,MATCH(C814,Wastewater!$A$4:$A$62,0),)</f>
        <v>N/A</v>
      </c>
    </row>
    <row r="815" spans="1:14">
      <c r="A815" t="s">
        <v>274</v>
      </c>
      <c r="B815" t="s">
        <v>1385</v>
      </c>
      <c r="C815" t="s">
        <v>1168</v>
      </c>
      <c r="D815" t="s">
        <v>300</v>
      </c>
      <c r="E815" t="s">
        <v>933</v>
      </c>
      <c r="F815" s="4">
        <v>0</v>
      </c>
      <c r="G815" s="4">
        <v>2.232810551054941</v>
      </c>
      <c r="H815" s="4">
        <v>5.5820263879183623</v>
      </c>
      <c r="I815" s="4">
        <v>14.51326861270014</v>
      </c>
      <c r="J815" s="4">
        <v>0</v>
      </c>
      <c r="K815" s="4">
        <v>0</v>
      </c>
      <c r="L815" s="4">
        <v>0</v>
      </c>
      <c r="M815" s="8">
        <f t="shared" si="12"/>
        <v>2.232810551054941</v>
      </c>
      <c r="N815" t="str" cm="1">
        <f t="array" ref="N815">INDEX(Wastewater!$C$4:$C$62,MATCH(C815,Wastewater!$A$4:$A$62,0),)</f>
        <v>Schemes to increase flow to full treatment (wastewater)</v>
      </c>
    </row>
    <row r="816" spans="1:14">
      <c r="A816" t="s">
        <v>274</v>
      </c>
      <c r="B816" t="s">
        <v>1386</v>
      </c>
      <c r="C816" t="s">
        <v>1170</v>
      </c>
      <c r="D816" t="s">
        <v>300</v>
      </c>
      <c r="E816" t="s">
        <v>933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8">
        <f t="shared" si="12"/>
        <v>0</v>
      </c>
      <c r="N816" t="str" cm="1">
        <f t="array" ref="N816">INDEX(Wastewater!$C$4:$C$62,MATCH(C816,Wastewater!$A$4:$A$62,0),)</f>
        <v>Schemes to increase storm tank capacity (wastewater)</v>
      </c>
    </row>
    <row r="817" spans="1:14">
      <c r="A817" t="s">
        <v>274</v>
      </c>
      <c r="B817" t="s">
        <v>1387</v>
      </c>
      <c r="C817" t="s">
        <v>1172</v>
      </c>
      <c r="D817" t="s">
        <v>300</v>
      </c>
      <c r="E817" t="s">
        <v>933</v>
      </c>
      <c r="F817" s="4">
        <v>8.0000000000000007E-5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0</v>
      </c>
      <c r="M817" s="8">
        <f t="shared" si="12"/>
        <v>0</v>
      </c>
      <c r="N817" t="str" cm="1">
        <f t="array" ref="N817">INDEX(Wastewater!$C$4:$C$62,MATCH(C817,Wastewater!$A$4:$A$62,0),)</f>
        <v>Schemes to increase storm tank capacity (wastewater)</v>
      </c>
    </row>
    <row r="818" spans="1:14">
      <c r="A818" t="s">
        <v>274</v>
      </c>
      <c r="B818" t="s">
        <v>1388</v>
      </c>
      <c r="C818" t="s">
        <v>1174</v>
      </c>
      <c r="D818" t="s">
        <v>300</v>
      </c>
      <c r="E818" t="s">
        <v>933</v>
      </c>
      <c r="F818" s="4">
        <v>0.12506288555075629</v>
      </c>
      <c r="G818" s="4">
        <v>2.2100207425231853</v>
      </c>
      <c r="H818" s="4">
        <v>3.8013647992031792</v>
      </c>
      <c r="I818" s="4">
        <v>3.119067372458078</v>
      </c>
      <c r="J818" s="4">
        <v>0.67362532418443732</v>
      </c>
      <c r="K818" s="4">
        <v>0.31465761330068731</v>
      </c>
      <c r="L818" s="4">
        <v>0</v>
      </c>
      <c r="M818" s="8">
        <f t="shared" si="12"/>
        <v>2.2100207425231853</v>
      </c>
      <c r="N818" t="str" cm="1">
        <f t="array" ref="N818">INDEX(Wastewater!$C$4:$C$62,MATCH(C818,Wastewater!$A$4:$A$62,0),)</f>
        <v>Storage schemes to reduce spill frequency at CSOs, storm tanks, etc (wastewater)</v>
      </c>
    </row>
    <row r="819" spans="1:14">
      <c r="A819" t="s">
        <v>274</v>
      </c>
      <c r="B819" t="s">
        <v>1389</v>
      </c>
      <c r="C819" t="s">
        <v>1176</v>
      </c>
      <c r="D819" t="s">
        <v>300</v>
      </c>
      <c r="E819" t="s">
        <v>933</v>
      </c>
      <c r="F819" s="4">
        <v>0</v>
      </c>
      <c r="G819" s="4">
        <v>0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8">
        <f t="shared" si="12"/>
        <v>0</v>
      </c>
      <c r="N819" t="str" cm="1">
        <f t="array" ref="N819">INDEX(Wastewater!$C$4:$C$62,MATCH(C819,Wastewater!$A$4:$A$62,0),)</f>
        <v>Storage schemes to reduce spill frequency at CSOs, storm tanks, etc (wastewater)</v>
      </c>
    </row>
    <row r="820" spans="1:14">
      <c r="A820" t="s">
        <v>274</v>
      </c>
      <c r="B820" t="s">
        <v>1390</v>
      </c>
      <c r="C820" t="s">
        <v>1178</v>
      </c>
      <c r="D820" t="s">
        <v>300</v>
      </c>
      <c r="E820" t="s">
        <v>933</v>
      </c>
      <c r="F820" s="4">
        <v>0</v>
      </c>
      <c r="G820" s="4">
        <v>0</v>
      </c>
      <c r="H820" s="4">
        <v>0</v>
      </c>
      <c r="I820" s="4">
        <v>0</v>
      </c>
      <c r="J820" s="4">
        <v>0</v>
      </c>
      <c r="K820" s="4">
        <v>0</v>
      </c>
      <c r="L820" s="4">
        <v>0</v>
      </c>
      <c r="M820" s="8">
        <f t="shared" si="12"/>
        <v>0</v>
      </c>
      <c r="N820" t="str" cm="1">
        <f t="array" ref="N820">INDEX(Wastewater!$C$4:$C$62,MATCH(C820,Wastewater!$A$4:$A$62,0),)</f>
        <v>Storage schemes to reduce spill frequency at CSOs, storm tanks, etc (wastewater)</v>
      </c>
    </row>
    <row r="821" spans="1:14">
      <c r="A821" t="s">
        <v>274</v>
      </c>
      <c r="B821" t="s">
        <v>1391</v>
      </c>
      <c r="C821" t="s">
        <v>1180</v>
      </c>
      <c r="D821" t="s">
        <v>300</v>
      </c>
      <c r="E821" t="s">
        <v>933</v>
      </c>
      <c r="F821" s="4">
        <v>0</v>
      </c>
      <c r="G821" s="4">
        <v>0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8">
        <f t="shared" si="12"/>
        <v>0</v>
      </c>
      <c r="N821" t="str" cm="1">
        <f t="array" ref="N821">INDEX(Wastewater!$C$4:$C$62,MATCH(C821,Wastewater!$A$4:$A$62,0),)</f>
        <v>Storage schemes to reduce spill frequency at CSOs, storm tanks, etc (wastewater)</v>
      </c>
    </row>
    <row r="822" spans="1:14">
      <c r="A822" t="s">
        <v>274</v>
      </c>
      <c r="B822" t="s">
        <v>1392</v>
      </c>
      <c r="C822" t="s">
        <v>1182</v>
      </c>
      <c r="D822" t="s">
        <v>300</v>
      </c>
      <c r="E822" t="s">
        <v>933</v>
      </c>
      <c r="F822" s="4">
        <v>0</v>
      </c>
      <c r="G822" s="4">
        <v>0</v>
      </c>
      <c r="H822" s="4">
        <v>0</v>
      </c>
      <c r="I822" s="4">
        <v>0</v>
      </c>
      <c r="J822" s="4">
        <v>0</v>
      </c>
      <c r="K822" s="4">
        <v>0</v>
      </c>
      <c r="L822" s="4">
        <v>0</v>
      </c>
      <c r="M822" s="8">
        <f t="shared" si="12"/>
        <v>0</v>
      </c>
      <c r="N822" t="str" cm="1">
        <f t="array" ref="N822">INDEX(Wastewater!$C$4:$C$62,MATCH(C822,Wastewater!$A$4:$A$62,0),)</f>
        <v>Storage schemes to reduce spill frequency at CSOs, storm tanks, etc (wastewater)</v>
      </c>
    </row>
    <row r="823" spans="1:14">
      <c r="A823" t="s">
        <v>274</v>
      </c>
      <c r="B823" t="s">
        <v>1393</v>
      </c>
      <c r="C823" t="s">
        <v>1184</v>
      </c>
      <c r="D823" t="s">
        <v>300</v>
      </c>
      <c r="E823" t="s">
        <v>933</v>
      </c>
      <c r="F823" s="4">
        <v>0</v>
      </c>
      <c r="G823" s="4">
        <v>3.2468273769210403</v>
      </c>
      <c r="H823" s="4">
        <v>5.4367784189934802</v>
      </c>
      <c r="I823" s="4">
        <v>3.617025876333424</v>
      </c>
      <c r="J823" s="4">
        <v>1.047470435593701</v>
      </c>
      <c r="K823" s="4">
        <v>0.48928467410526982</v>
      </c>
      <c r="L823" s="4">
        <v>0</v>
      </c>
      <c r="M823" s="8">
        <f t="shared" si="12"/>
        <v>3.2468273769210403</v>
      </c>
      <c r="N823" t="str" cm="1">
        <f t="array" ref="N823">INDEX(Wastewater!$C$4:$C$62,MATCH(C823,Wastewater!$A$4:$A$62,0),)</f>
        <v>Storage schemes to reduce spill frequency at CSOs, storm tanks, etc (wastewater)</v>
      </c>
    </row>
    <row r="824" spans="1:14">
      <c r="A824" t="s">
        <v>274</v>
      </c>
      <c r="B824" t="s">
        <v>1394</v>
      </c>
      <c r="C824" t="s">
        <v>1186</v>
      </c>
      <c r="D824" t="s">
        <v>300</v>
      </c>
      <c r="E824" t="s">
        <v>933</v>
      </c>
      <c r="F824" s="4">
        <v>0</v>
      </c>
      <c r="G824" s="4">
        <v>0</v>
      </c>
      <c r="H824" s="4">
        <v>0</v>
      </c>
      <c r="I824" s="4">
        <v>0</v>
      </c>
      <c r="J824" s="4">
        <v>0</v>
      </c>
      <c r="K824" s="4">
        <v>0</v>
      </c>
      <c r="L824" s="4">
        <v>0</v>
      </c>
      <c r="M824" s="8">
        <f t="shared" si="12"/>
        <v>0</v>
      </c>
      <c r="N824" t="str" cm="1">
        <f t="array" ref="N824">INDEX(Wastewater!$C$4:$C$62,MATCH(C824,Wastewater!$A$4:$A$62,0),)</f>
        <v>Storage schemes to reduce spill frequency at CSOs, storm tanks, etc (wastewater)</v>
      </c>
    </row>
    <row r="825" spans="1:14">
      <c r="A825" t="s">
        <v>274</v>
      </c>
      <c r="B825" t="s">
        <v>1395</v>
      </c>
      <c r="C825" t="s">
        <v>1188</v>
      </c>
      <c r="D825" t="s">
        <v>300</v>
      </c>
      <c r="E825" t="s">
        <v>933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8">
        <f t="shared" si="12"/>
        <v>0</v>
      </c>
      <c r="N825" t="str" cm="1">
        <f t="array" ref="N825">INDEX(Wastewater!$C$4:$C$62,MATCH(C825,Wastewater!$A$4:$A$62,0),)</f>
        <v>Storage schemes to reduce spill frequency at CSOs, storm tanks, etc (wastewater)</v>
      </c>
    </row>
    <row r="826" spans="1:14">
      <c r="A826" t="s">
        <v>274</v>
      </c>
      <c r="B826" t="s">
        <v>1396</v>
      </c>
      <c r="C826" t="s">
        <v>1190</v>
      </c>
      <c r="D826" t="s">
        <v>300</v>
      </c>
      <c r="E826" t="s">
        <v>933</v>
      </c>
      <c r="F826" s="4">
        <v>0</v>
      </c>
      <c r="G826" s="4">
        <v>0.84553237971809225</v>
      </c>
      <c r="H826" s="4">
        <v>1.4817257037556579</v>
      </c>
      <c r="I826" s="4">
        <v>1.3681459549189541</v>
      </c>
      <c r="J826" s="4">
        <v>0.30608681979689373</v>
      </c>
      <c r="K826" s="4">
        <v>0.35723095041410341</v>
      </c>
      <c r="L826" s="4">
        <v>0</v>
      </c>
      <c r="M826" s="8">
        <f t="shared" si="12"/>
        <v>0.84553237971809225</v>
      </c>
      <c r="N826" t="str" cm="1">
        <f t="array" ref="N826">INDEX(Wastewater!$C$4:$C$62,MATCH(C826,Wastewater!$A$4:$A$62,0),)</f>
        <v>Storage schemes to reduce spill frequency at CSOs, storm tanks, etc (wastewater)</v>
      </c>
    </row>
    <row r="827" spans="1:14">
      <c r="A827" t="s">
        <v>274</v>
      </c>
      <c r="B827" t="s">
        <v>1397</v>
      </c>
      <c r="C827" t="s">
        <v>1192</v>
      </c>
      <c r="D827" t="s">
        <v>300</v>
      </c>
      <c r="E827" t="s">
        <v>933</v>
      </c>
      <c r="F827" s="4">
        <v>0</v>
      </c>
      <c r="G827" s="4">
        <v>0</v>
      </c>
      <c r="H827" s="4">
        <v>0</v>
      </c>
      <c r="I827" s="4">
        <v>0</v>
      </c>
      <c r="J827" s="4">
        <v>0</v>
      </c>
      <c r="K827" s="4">
        <v>0</v>
      </c>
      <c r="L827" s="4">
        <v>0</v>
      </c>
      <c r="M827" s="8">
        <f t="shared" si="12"/>
        <v>0</v>
      </c>
      <c r="N827" t="str" cm="1">
        <f t="array" ref="N827">INDEX(Wastewater!$C$4:$C$62,MATCH(C827,Wastewater!$A$4:$A$62,0),)</f>
        <v>Chemical removals schemes (wastewater)</v>
      </c>
    </row>
    <row r="828" spans="1:14">
      <c r="A828" t="s">
        <v>274</v>
      </c>
      <c r="B828" t="s">
        <v>1398</v>
      </c>
      <c r="C828" t="s">
        <v>1194</v>
      </c>
      <c r="D828" t="s">
        <v>300</v>
      </c>
      <c r="E828" t="s">
        <v>933</v>
      </c>
      <c r="F828" s="4">
        <v>0</v>
      </c>
      <c r="G828" s="4">
        <v>0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8">
        <f t="shared" si="12"/>
        <v>0</v>
      </c>
      <c r="N828" t="str" cm="1">
        <f t="array" ref="N828">INDEX(Wastewater!$C$4:$C$62,MATCH(C828,Wastewater!$A$4:$A$62,0),)</f>
        <v>Chemicals monitoring/ investigations/ options appraisals (wastewater)</v>
      </c>
    </row>
    <row r="829" spans="1:14">
      <c r="A829" t="s">
        <v>274</v>
      </c>
      <c r="B829" t="s">
        <v>1399</v>
      </c>
      <c r="C829" t="s">
        <v>1196</v>
      </c>
      <c r="D829" t="s">
        <v>300</v>
      </c>
      <c r="E829" t="s">
        <v>933</v>
      </c>
      <c r="F829" s="4">
        <v>0</v>
      </c>
      <c r="G829" s="4">
        <v>0</v>
      </c>
      <c r="H829" s="4">
        <v>0</v>
      </c>
      <c r="I829" s="4">
        <v>0</v>
      </c>
      <c r="J829" s="4">
        <v>0</v>
      </c>
      <c r="K829" s="4">
        <v>0</v>
      </c>
      <c r="L829" s="4">
        <v>0</v>
      </c>
      <c r="M829" s="8">
        <f t="shared" si="12"/>
        <v>0</v>
      </c>
      <c r="N829" t="str" cm="1">
        <f t="array" ref="N829">INDEX(Wastewater!$C$4:$C$62,MATCH(C829,Wastewater!$A$4:$A$62,0),)</f>
        <v>Nitrogen removal (wastewater)</v>
      </c>
    </row>
    <row r="830" spans="1:14">
      <c r="A830" t="s">
        <v>274</v>
      </c>
      <c r="B830" t="s">
        <v>1400</v>
      </c>
      <c r="C830" t="s">
        <v>1198</v>
      </c>
      <c r="D830" t="s">
        <v>300</v>
      </c>
      <c r="E830" t="s">
        <v>933</v>
      </c>
      <c r="F830" s="4">
        <v>0</v>
      </c>
      <c r="G830" s="4">
        <v>0</v>
      </c>
      <c r="H830" s="4">
        <v>0</v>
      </c>
      <c r="I830" s="4">
        <v>0</v>
      </c>
      <c r="J830" s="4">
        <v>0</v>
      </c>
      <c r="K830" s="4">
        <v>0</v>
      </c>
      <c r="L830" s="4">
        <v>0</v>
      </c>
      <c r="M830" s="8">
        <f t="shared" si="12"/>
        <v>0</v>
      </c>
      <c r="N830" t="str" cm="1">
        <f t="array" ref="N830">INDEX(Wastewater!$C$4:$C$62,MATCH(C830,Wastewater!$A$4:$A$62,0),)</f>
        <v>Nitrogen removal (wastewater)</v>
      </c>
    </row>
    <row r="831" spans="1:14">
      <c r="A831" t="s">
        <v>274</v>
      </c>
      <c r="B831" t="s">
        <v>1401</v>
      </c>
      <c r="C831" t="s">
        <v>1200</v>
      </c>
      <c r="D831" t="s">
        <v>300</v>
      </c>
      <c r="E831" t="s">
        <v>933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8">
        <f t="shared" si="12"/>
        <v>0</v>
      </c>
      <c r="N831" t="str" cm="1">
        <f t="array" ref="N831">INDEX(Wastewater!$C$4:$C$62,MATCH(C831,Wastewater!$A$4:$A$62,0),)</f>
        <v>Nitrogen removal (wastewater)</v>
      </c>
    </row>
    <row r="832" spans="1:14">
      <c r="A832" t="s">
        <v>274</v>
      </c>
      <c r="B832" t="s">
        <v>1402</v>
      </c>
      <c r="C832" t="s">
        <v>1202</v>
      </c>
      <c r="D832" t="s">
        <v>300</v>
      </c>
      <c r="E832" t="s">
        <v>933</v>
      </c>
      <c r="F832" s="4">
        <v>0</v>
      </c>
      <c r="G832" s="4">
        <v>11.661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8">
        <f t="shared" si="12"/>
        <v>11.661</v>
      </c>
      <c r="N832" t="str" cm="1">
        <f t="array" ref="N832">INDEX(Wastewater!$C$4:$C$62,MATCH(C832,Wastewater!$A$4:$A$62,0),)</f>
        <v>Phosphorus removal (wastewater)</v>
      </c>
    </row>
    <row r="833" spans="1:14">
      <c r="A833" t="s">
        <v>274</v>
      </c>
      <c r="B833" t="s">
        <v>1403</v>
      </c>
      <c r="C833" t="s">
        <v>1204</v>
      </c>
      <c r="D833" t="s">
        <v>300</v>
      </c>
      <c r="E833" t="s">
        <v>933</v>
      </c>
      <c r="F833" s="4">
        <v>0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  <c r="M833" s="8">
        <f t="shared" si="12"/>
        <v>0</v>
      </c>
      <c r="N833" t="str" cm="1">
        <f t="array" ref="N833">INDEX(Wastewater!$C$4:$C$62,MATCH(C833,Wastewater!$A$4:$A$62,0),)</f>
        <v>Phosphorus removal (wastewater)</v>
      </c>
    </row>
    <row r="834" spans="1:14">
      <c r="A834" t="s">
        <v>274</v>
      </c>
      <c r="B834" t="s">
        <v>1404</v>
      </c>
      <c r="C834" t="s">
        <v>1206</v>
      </c>
      <c r="D834" t="s">
        <v>300</v>
      </c>
      <c r="E834" t="s">
        <v>933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8">
        <f t="shared" si="12"/>
        <v>0</v>
      </c>
      <c r="N834" t="str" cm="1">
        <f t="array" ref="N834">INDEX(Wastewater!$C$4:$C$62,MATCH(C834,Wastewater!$A$4:$A$62,0),)</f>
        <v>Phosphorus removal (wastewater)</v>
      </c>
    </row>
    <row r="835" spans="1:14">
      <c r="A835" t="s">
        <v>274</v>
      </c>
      <c r="B835" t="s">
        <v>1405</v>
      </c>
      <c r="C835" t="s">
        <v>1208</v>
      </c>
      <c r="D835" t="s">
        <v>300</v>
      </c>
      <c r="E835" t="s">
        <v>933</v>
      </c>
      <c r="F835" s="4">
        <v>0</v>
      </c>
      <c r="G835" s="4">
        <v>0</v>
      </c>
      <c r="H835" s="4">
        <v>0</v>
      </c>
      <c r="I835" s="4">
        <v>0</v>
      </c>
      <c r="J835" s="4">
        <v>0</v>
      </c>
      <c r="K835" s="4">
        <v>0</v>
      </c>
      <c r="L835" s="4">
        <v>0</v>
      </c>
      <c r="M835" s="8">
        <f t="shared" si="12"/>
        <v>0</v>
      </c>
      <c r="N835" t="str" cm="1">
        <f t="array" ref="N835">INDEX(Wastewater!$C$4:$C$62,MATCH(C835,Wastewater!$A$4:$A$62,0),)</f>
        <v>Reduction of sanitary parameters (wastewater)</v>
      </c>
    </row>
    <row r="836" spans="1:14">
      <c r="A836" t="s">
        <v>274</v>
      </c>
      <c r="B836" t="s">
        <v>1406</v>
      </c>
      <c r="C836" t="s">
        <v>1210</v>
      </c>
      <c r="D836" t="s">
        <v>300</v>
      </c>
      <c r="E836" t="s">
        <v>933</v>
      </c>
      <c r="F836" s="4">
        <v>0</v>
      </c>
      <c r="G836" s="4">
        <v>0</v>
      </c>
      <c r="H836" s="4">
        <v>0</v>
      </c>
      <c r="I836" s="4">
        <v>0</v>
      </c>
      <c r="J836" s="4">
        <v>0</v>
      </c>
      <c r="K836" s="4">
        <v>0</v>
      </c>
      <c r="L836" s="4">
        <v>0</v>
      </c>
      <c r="M836" s="8">
        <f t="shared" ref="M836:M898" si="13">SUM(G836)</f>
        <v>0</v>
      </c>
      <c r="N836" t="str" cm="1">
        <f t="array" ref="N836">INDEX(Wastewater!$C$4:$C$62,MATCH(C836,Wastewater!$A$4:$A$62,0),)</f>
        <v>Chemical removals schemes (wastewater)</v>
      </c>
    </row>
    <row r="837" spans="1:14">
      <c r="A837" t="s">
        <v>274</v>
      </c>
      <c r="B837" t="s">
        <v>1407</v>
      </c>
      <c r="C837" t="s">
        <v>1212</v>
      </c>
      <c r="D837" t="s">
        <v>300</v>
      </c>
      <c r="E837" t="s">
        <v>933</v>
      </c>
      <c r="F837" s="4">
        <v>0</v>
      </c>
      <c r="G837" s="4">
        <v>0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8">
        <f t="shared" si="13"/>
        <v>0</v>
      </c>
      <c r="N837" t="str" cm="1">
        <f t="array" ref="N837">INDEX(Wastewater!$C$4:$C$62,MATCH(C837,Wastewater!$A$4:$A$62,0),)</f>
        <v>Phosphorus removal (wastewater)</v>
      </c>
    </row>
    <row r="838" spans="1:14">
      <c r="A838" t="s">
        <v>274</v>
      </c>
      <c r="B838" t="s">
        <v>1408</v>
      </c>
      <c r="C838" t="s">
        <v>1214</v>
      </c>
      <c r="D838" t="s">
        <v>300</v>
      </c>
      <c r="E838" t="s">
        <v>933</v>
      </c>
      <c r="F838" s="4">
        <v>0</v>
      </c>
      <c r="G838" s="4">
        <v>0</v>
      </c>
      <c r="H838" s="4">
        <v>0</v>
      </c>
      <c r="I838" s="4">
        <v>0</v>
      </c>
      <c r="J838" s="4">
        <v>0</v>
      </c>
      <c r="K838" s="4">
        <v>0</v>
      </c>
      <c r="L838" s="4">
        <v>0</v>
      </c>
      <c r="M838" s="8">
        <f t="shared" si="13"/>
        <v>0</v>
      </c>
      <c r="N838" t="str" cm="1">
        <f t="array" ref="N838">INDEX(Wastewater!$C$4:$C$62,MATCH(C838,Wastewater!$A$4:$A$62,0),)</f>
        <v>Phosphorus removal (wastewater)</v>
      </c>
    </row>
    <row r="839" spans="1:14">
      <c r="A839" t="s">
        <v>274</v>
      </c>
      <c r="B839" t="s">
        <v>1409</v>
      </c>
      <c r="C839" t="s">
        <v>1216</v>
      </c>
      <c r="D839" t="s">
        <v>300</v>
      </c>
      <c r="E839" t="s">
        <v>933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  <c r="K839" s="4">
        <v>0</v>
      </c>
      <c r="L839" s="4">
        <v>0</v>
      </c>
      <c r="M839" s="8">
        <f t="shared" si="13"/>
        <v>0</v>
      </c>
      <c r="N839" t="str" cm="1">
        <f t="array" ref="N839">INDEX(Wastewater!$C$4:$C$62,MATCH(C839,Wastewater!$A$4:$A$62,0),)</f>
        <v>Conservation drivers (wastewater)</v>
      </c>
    </row>
    <row r="840" spans="1:14">
      <c r="A840" t="s">
        <v>274</v>
      </c>
      <c r="B840" t="s">
        <v>1410</v>
      </c>
      <c r="C840" t="s">
        <v>1218</v>
      </c>
      <c r="D840" t="s">
        <v>300</v>
      </c>
      <c r="E840" t="s">
        <v>933</v>
      </c>
      <c r="F840" s="4">
        <v>0</v>
      </c>
      <c r="G840" s="4">
        <v>0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8">
        <f t="shared" si="13"/>
        <v>0</v>
      </c>
      <c r="N840" t="str" cm="1">
        <f t="array" ref="N840">INDEX(Wastewater!$C$4:$C$62,MATCH(C840,Wastewater!$A$4:$A$62,0),)</f>
        <v>UV disinfection (or similar) (wastewater)</v>
      </c>
    </row>
    <row r="841" spans="1:14">
      <c r="A841" t="s">
        <v>274</v>
      </c>
      <c r="B841" t="s">
        <v>1411</v>
      </c>
      <c r="C841" t="s">
        <v>1220</v>
      </c>
      <c r="D841" t="s">
        <v>300</v>
      </c>
      <c r="E841" t="s">
        <v>933</v>
      </c>
      <c r="F841" s="4">
        <v>0</v>
      </c>
      <c r="G841" s="4">
        <v>0</v>
      </c>
      <c r="H841" s="4">
        <v>0</v>
      </c>
      <c r="I841" s="4">
        <v>0</v>
      </c>
      <c r="J841" s="4">
        <v>0</v>
      </c>
      <c r="K841" s="4">
        <v>0</v>
      </c>
      <c r="L841" s="4">
        <v>0</v>
      </c>
      <c r="M841" s="8">
        <f t="shared" si="13"/>
        <v>0</v>
      </c>
      <c r="N841" t="str" cm="1">
        <f t="array" ref="N841">INDEX(Wastewater!$C$4:$C$62,MATCH(C841,Wastewater!$A$4:$A$62,0),)</f>
        <v>N/A</v>
      </c>
    </row>
    <row r="842" spans="1:14">
      <c r="A842" t="s">
        <v>274</v>
      </c>
      <c r="B842" t="s">
        <v>1412</v>
      </c>
      <c r="C842" t="s">
        <v>1222</v>
      </c>
      <c r="D842" t="s">
        <v>300</v>
      </c>
      <c r="E842" t="s">
        <v>933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8">
        <f t="shared" si="13"/>
        <v>0</v>
      </c>
      <c r="N842" t="str" cm="1">
        <f t="array" ref="N842">INDEX(Wastewater!$C$4:$C$62,MATCH(C842,Wastewater!$A$4:$A$62,0),)</f>
        <v>N/A</v>
      </c>
    </row>
    <row r="843" spans="1:14">
      <c r="A843" t="s">
        <v>274</v>
      </c>
      <c r="B843" t="s">
        <v>1413</v>
      </c>
      <c r="C843" t="s">
        <v>1224</v>
      </c>
      <c r="D843" t="s">
        <v>300</v>
      </c>
      <c r="E843" t="s">
        <v>933</v>
      </c>
      <c r="F843" s="4">
        <v>0</v>
      </c>
      <c r="G843" s="4">
        <v>0</v>
      </c>
      <c r="H843" s="4">
        <v>0</v>
      </c>
      <c r="I843" s="4">
        <v>0</v>
      </c>
      <c r="J843" s="4">
        <v>0</v>
      </c>
      <c r="K843" s="4">
        <v>0</v>
      </c>
      <c r="L843" s="4">
        <v>0</v>
      </c>
      <c r="M843" s="8">
        <f t="shared" si="13"/>
        <v>0</v>
      </c>
      <c r="N843" t="str" cm="1">
        <f t="array" ref="N843">INDEX(Wastewater!$C$4:$C$62,MATCH(C843,Wastewater!$A$4:$A$62,0),)</f>
        <v>N/A</v>
      </c>
    </row>
    <row r="844" spans="1:14">
      <c r="A844" t="s">
        <v>274</v>
      </c>
      <c r="B844" t="s">
        <v>1414</v>
      </c>
      <c r="C844" t="s">
        <v>1226</v>
      </c>
      <c r="D844" t="s">
        <v>300</v>
      </c>
      <c r="E844" t="s">
        <v>933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8">
        <f t="shared" si="13"/>
        <v>0</v>
      </c>
      <c r="N844" t="str" cm="1">
        <f t="array" ref="N844">INDEX(Wastewater!$C$4:$C$62,MATCH(C844,Wastewater!$A$4:$A$62,0),)</f>
        <v>Conservation drivers (wastewater)</v>
      </c>
    </row>
    <row r="845" spans="1:14">
      <c r="A845" t="s">
        <v>274</v>
      </c>
      <c r="B845" t="s">
        <v>1415</v>
      </c>
      <c r="C845" t="s">
        <v>1228</v>
      </c>
      <c r="D845" t="s">
        <v>300</v>
      </c>
      <c r="E845" t="s">
        <v>933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8">
        <f t="shared" si="13"/>
        <v>0</v>
      </c>
      <c r="N845" t="str" cm="1">
        <f t="array" ref="N845">INDEX(Wastewater!$C$4:$C$62,MATCH(C845,Wastewater!$A$4:$A$62,0),)</f>
        <v>Ignore as captured under 'Investigations total'</v>
      </c>
    </row>
    <row r="846" spans="1:14">
      <c r="A846" t="s">
        <v>274</v>
      </c>
      <c r="B846" t="s">
        <v>1416</v>
      </c>
      <c r="C846" t="s">
        <v>1230</v>
      </c>
      <c r="D846" t="s">
        <v>300</v>
      </c>
      <c r="E846" t="s">
        <v>933</v>
      </c>
      <c r="F846" s="4">
        <v>0</v>
      </c>
      <c r="G846" s="4">
        <v>0</v>
      </c>
      <c r="H846" s="4">
        <v>0</v>
      </c>
      <c r="I846" s="4">
        <v>0</v>
      </c>
      <c r="J846" s="4">
        <v>0</v>
      </c>
      <c r="K846" s="4">
        <v>0</v>
      </c>
      <c r="L846" s="4">
        <v>0</v>
      </c>
      <c r="M846" s="8">
        <f t="shared" si="13"/>
        <v>0</v>
      </c>
      <c r="N846" t="str" cm="1">
        <f t="array" ref="N846">INDEX(Wastewater!$C$4:$C$62,MATCH(C846,Wastewater!$A$4:$A$62,0),)</f>
        <v>Ignore as captured under 'Investigations total'</v>
      </c>
    </row>
    <row r="847" spans="1:14">
      <c r="A847" t="s">
        <v>274</v>
      </c>
      <c r="B847" t="s">
        <v>1417</v>
      </c>
      <c r="C847" t="s">
        <v>1232</v>
      </c>
      <c r="D847" t="s">
        <v>300</v>
      </c>
      <c r="E847" t="s">
        <v>933</v>
      </c>
      <c r="F847" s="4">
        <v>0</v>
      </c>
      <c r="G847" s="4">
        <v>0</v>
      </c>
      <c r="H847" s="4">
        <v>0</v>
      </c>
      <c r="I847" s="4">
        <v>0</v>
      </c>
      <c r="J847" s="4">
        <v>0</v>
      </c>
      <c r="K847" s="4">
        <v>0</v>
      </c>
      <c r="L847" s="4">
        <v>0</v>
      </c>
      <c r="M847" s="8">
        <f t="shared" si="13"/>
        <v>0</v>
      </c>
      <c r="N847" t="str" cm="1">
        <f t="array" ref="N847">INDEX(Wastewater!$C$4:$C$62,MATCH(C847,Wastewater!$A$4:$A$62,0),)</f>
        <v>Ignore as captured under 'Investigations total'</v>
      </c>
    </row>
    <row r="848" spans="1:14">
      <c r="A848" t="s">
        <v>274</v>
      </c>
      <c r="B848" t="s">
        <v>1418</v>
      </c>
      <c r="C848" t="s">
        <v>1234</v>
      </c>
      <c r="D848" t="s">
        <v>300</v>
      </c>
      <c r="E848" t="s">
        <v>933</v>
      </c>
      <c r="F848" s="4">
        <v>0</v>
      </c>
      <c r="G848" s="4">
        <v>0</v>
      </c>
      <c r="H848" s="4">
        <v>0</v>
      </c>
      <c r="I848" s="4">
        <v>0</v>
      </c>
      <c r="J848" s="4">
        <v>0</v>
      </c>
      <c r="K848" s="4">
        <v>0</v>
      </c>
      <c r="L848" s="4">
        <v>0</v>
      </c>
      <c r="M848" s="8">
        <f t="shared" si="13"/>
        <v>0</v>
      </c>
      <c r="N848" t="str" cm="1">
        <f t="array" ref="N848">INDEX(Wastewater!$C$4:$C$62,MATCH(C848,Wastewater!$A$4:$A$62,0),)</f>
        <v>Investigations (wastewater)</v>
      </c>
    </row>
    <row r="849" spans="1:14">
      <c r="A849" t="s">
        <v>274</v>
      </c>
      <c r="B849" t="s">
        <v>1419</v>
      </c>
      <c r="C849" t="s">
        <v>1236</v>
      </c>
      <c r="D849" t="s">
        <v>300</v>
      </c>
      <c r="E849" t="s">
        <v>933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8">
        <f t="shared" si="13"/>
        <v>0</v>
      </c>
      <c r="N849" cm="1">
        <f t="array" ref="N849">INDEX(Wastewater!$C$4:$C$62,MATCH(C849,Wastewater!$A$4:$A$62,0),)</f>
        <v>0</v>
      </c>
    </row>
    <row r="850" spans="1:14">
      <c r="A850" t="s">
        <v>274</v>
      </c>
      <c r="B850" t="s">
        <v>1420</v>
      </c>
      <c r="C850" t="s">
        <v>1238</v>
      </c>
      <c r="D850" t="s">
        <v>300</v>
      </c>
      <c r="E850" t="s">
        <v>933</v>
      </c>
      <c r="F850" s="4">
        <v>0</v>
      </c>
      <c r="G850" s="4">
        <v>0</v>
      </c>
      <c r="H850" s="4">
        <v>0</v>
      </c>
      <c r="I850" s="4">
        <v>0</v>
      </c>
      <c r="J850" s="4">
        <v>0</v>
      </c>
      <c r="K850" s="4">
        <v>0</v>
      </c>
      <c r="L850" s="4">
        <v>0</v>
      </c>
      <c r="M850" s="8">
        <f t="shared" si="13"/>
        <v>0</v>
      </c>
      <c r="N850" t="str" cm="1">
        <f t="array" ref="N850">INDEX(Wastewater!$C$4:$C$62,MATCH(C850,Wastewater!$A$4:$A$62,0),)</f>
        <v>Conservation drivers (wastewater)</v>
      </c>
    </row>
    <row r="851" spans="1:14">
      <c r="A851" t="s">
        <v>274</v>
      </c>
      <c r="B851" t="s">
        <v>1421</v>
      </c>
      <c r="C851" t="s">
        <v>1240</v>
      </c>
      <c r="D851" t="s">
        <v>300</v>
      </c>
      <c r="E851" t="s">
        <v>933</v>
      </c>
      <c r="F851" s="4">
        <v>0</v>
      </c>
      <c r="G851" s="4">
        <v>0</v>
      </c>
      <c r="H851" s="4">
        <v>0</v>
      </c>
      <c r="I851" s="4">
        <v>0</v>
      </c>
      <c r="J851" s="4">
        <v>0</v>
      </c>
      <c r="K851" s="4">
        <v>0</v>
      </c>
      <c r="L851" s="4">
        <v>0</v>
      </c>
      <c r="M851" s="8">
        <f t="shared" si="13"/>
        <v>0</v>
      </c>
      <c r="N851" t="str" cm="1">
        <f t="array" ref="N851">INDEX(Wastewater!$C$4:$C$62,MATCH(C851,Wastewater!$A$4:$A$62,0),)</f>
        <v>Conservation drivers (wastewater)</v>
      </c>
    </row>
    <row r="852" spans="1:14">
      <c r="A852" t="s">
        <v>274</v>
      </c>
      <c r="B852" t="s">
        <v>1422</v>
      </c>
      <c r="C852" t="s">
        <v>1242</v>
      </c>
      <c r="D852" t="s">
        <v>300</v>
      </c>
      <c r="E852" t="s">
        <v>933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0</v>
      </c>
      <c r="L852" s="4">
        <v>0</v>
      </c>
      <c r="M852" s="8">
        <f t="shared" si="13"/>
        <v>0</v>
      </c>
      <c r="N852" t="str" cm="1">
        <f t="array" ref="N852">INDEX(Wastewater!$C$4:$C$62,MATCH(C852,Wastewater!$A$4:$A$62,0),)</f>
        <v>Conservation drivers (wastewater)</v>
      </c>
    </row>
    <row r="853" spans="1:14">
      <c r="A853" t="s">
        <v>274</v>
      </c>
      <c r="B853" t="s">
        <v>1423</v>
      </c>
      <c r="C853" t="s">
        <v>1244</v>
      </c>
      <c r="D853" t="s">
        <v>300</v>
      </c>
      <c r="E853" t="s">
        <v>933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8">
        <f t="shared" si="13"/>
        <v>0</v>
      </c>
      <c r="N853" t="str" cm="1">
        <f t="array" ref="N853">INDEX(Wastewater!$C$4:$C$62,MATCH(C853,Wastewater!$A$4:$A$62,0),)</f>
        <v>N/A</v>
      </c>
    </row>
    <row r="854" spans="1:14">
      <c r="A854" t="s">
        <v>274</v>
      </c>
      <c r="B854" t="s">
        <v>1424</v>
      </c>
      <c r="C854" t="s">
        <v>1246</v>
      </c>
      <c r="D854" t="s">
        <v>300</v>
      </c>
      <c r="E854" t="s">
        <v>933</v>
      </c>
      <c r="F854" s="4">
        <v>0.12514288555075631</v>
      </c>
      <c r="G854" s="4">
        <v>20.196191050217259</v>
      </c>
      <c r="H854" s="4">
        <v>16.30189530987068</v>
      </c>
      <c r="I854" s="4">
        <v>22.617507816410601</v>
      </c>
      <c r="J854" s="4">
        <v>2.0271825795750318</v>
      </c>
      <c r="K854" s="4">
        <v>1.1611732378200601</v>
      </c>
      <c r="L854" s="4">
        <v>0</v>
      </c>
      <c r="M854" s="8">
        <f t="shared" si="13"/>
        <v>20.196191050217259</v>
      </c>
      <c r="N854" t="e" cm="1">
        <f t="array" ref="N854">INDEX(Wastewater!$C$4:$C$62,MATCH(C854,Wastewater!$A$4:$A$62,0),)</f>
        <v>#N/A</v>
      </c>
    </row>
    <row r="855" spans="1:14">
      <c r="A855" t="s">
        <v>274</v>
      </c>
      <c r="B855" t="s">
        <v>1425</v>
      </c>
      <c r="C855" t="s">
        <v>1248</v>
      </c>
      <c r="D855" t="s">
        <v>300</v>
      </c>
      <c r="E855" t="s">
        <v>933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8">
        <f t="shared" si="13"/>
        <v>0</v>
      </c>
      <c r="N855" t="str" cm="1">
        <f t="array" ref="N855">INDEX(Wastewater!$C$4:$C$62,MATCH(C855,Wastewater!$A$4:$A$62,0),)</f>
        <v>Sludge enhancement (quality) (wastewater)</v>
      </c>
    </row>
    <row r="856" spans="1:14">
      <c r="A856" t="s">
        <v>274</v>
      </c>
      <c r="B856" t="s">
        <v>1426</v>
      </c>
      <c r="C856" t="s">
        <v>1250</v>
      </c>
      <c r="D856" t="s">
        <v>300</v>
      </c>
      <c r="E856" t="s">
        <v>933</v>
      </c>
      <c r="F856" s="4">
        <v>0</v>
      </c>
      <c r="G856" s="4">
        <v>0</v>
      </c>
      <c r="H856" s="4">
        <v>0</v>
      </c>
      <c r="I856" s="4">
        <v>0</v>
      </c>
      <c r="J856" s="4">
        <v>0</v>
      </c>
      <c r="K856" s="4">
        <v>0</v>
      </c>
      <c r="L856" s="4">
        <v>0</v>
      </c>
      <c r="M856" s="8">
        <f t="shared" si="13"/>
        <v>0</v>
      </c>
      <c r="N856" t="str" cm="1">
        <f t="array" ref="N856">INDEX(Wastewater!$C$4:$C$62,MATCH(C856,Wastewater!$A$4:$A$62,0),)</f>
        <v>Sludge enhancement (quality) (wastewater)</v>
      </c>
    </row>
    <row r="857" spans="1:14">
      <c r="A857" t="s">
        <v>274</v>
      </c>
      <c r="B857" t="s">
        <v>1427</v>
      </c>
      <c r="C857" t="s">
        <v>1252</v>
      </c>
      <c r="D857" t="s">
        <v>300</v>
      </c>
      <c r="E857" t="s">
        <v>933</v>
      </c>
      <c r="F857" s="4">
        <v>0</v>
      </c>
      <c r="G857" s="4">
        <v>0</v>
      </c>
      <c r="H857" s="4">
        <v>0</v>
      </c>
      <c r="I857" s="4">
        <v>0</v>
      </c>
      <c r="J857" s="4">
        <v>0</v>
      </c>
      <c r="K857" s="4">
        <v>0</v>
      </c>
      <c r="L857" s="4">
        <v>0</v>
      </c>
      <c r="M857" s="8">
        <f t="shared" si="13"/>
        <v>0</v>
      </c>
      <c r="N857" t="str" cm="1">
        <f t="array" ref="N857">INDEX(Wastewater!$C$4:$C$62,MATCH(C857,Wastewater!$A$4:$A$62,0),)</f>
        <v>Sludge enhancement (quality) (wastewater)</v>
      </c>
    </row>
    <row r="858" spans="1:14">
      <c r="A858" t="s">
        <v>274</v>
      </c>
      <c r="B858" t="s">
        <v>1428</v>
      </c>
      <c r="C858" t="s">
        <v>1254</v>
      </c>
      <c r="D858" t="s">
        <v>300</v>
      </c>
      <c r="E858" t="s">
        <v>933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8">
        <f t="shared" si="13"/>
        <v>0</v>
      </c>
      <c r="N858" t="str" cm="1">
        <f t="array" ref="N858">INDEX(Wastewater!$C$4:$C$62,MATCH(C858,Wastewater!$A$4:$A$62,0),)</f>
        <v>Sludge enhancement (quality) (wastewater)</v>
      </c>
    </row>
    <row r="859" spans="1:14">
      <c r="A859" t="s">
        <v>274</v>
      </c>
      <c r="B859" t="s">
        <v>1429</v>
      </c>
      <c r="C859" t="s">
        <v>1256</v>
      </c>
      <c r="D859" t="s">
        <v>300</v>
      </c>
      <c r="E859" t="s">
        <v>933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8">
        <f t="shared" si="13"/>
        <v>0</v>
      </c>
      <c r="N859" t="str" cm="1">
        <f t="array" ref="N859">INDEX(Wastewater!$C$4:$C$62,MATCH(C859,Wastewater!$A$4:$A$62,0),)</f>
        <v>Sludge enhancement (quality) (wastewater)</v>
      </c>
    </row>
    <row r="860" spans="1:14">
      <c r="A860" t="s">
        <v>274</v>
      </c>
      <c r="B860" t="s">
        <v>1430</v>
      </c>
      <c r="C860" t="s">
        <v>1258</v>
      </c>
      <c r="D860" t="s">
        <v>300</v>
      </c>
      <c r="E860" t="s">
        <v>933</v>
      </c>
      <c r="F860" s="4">
        <v>0</v>
      </c>
      <c r="G860" s="4">
        <v>0</v>
      </c>
      <c r="H860" s="4">
        <v>0</v>
      </c>
      <c r="I860" s="4">
        <v>0</v>
      </c>
      <c r="J860" s="4">
        <v>0</v>
      </c>
      <c r="K860" s="4">
        <v>0</v>
      </c>
      <c r="L860" s="4">
        <v>0</v>
      </c>
      <c r="M860" s="8">
        <f t="shared" si="13"/>
        <v>0</v>
      </c>
      <c r="N860" t="str" cm="1">
        <f t="array" ref="N860">INDEX(Wastewater!$C$4:$C$62,MATCH(C860,Wastewater!$A$4:$A$62,0),)</f>
        <v>Sludge enhancement (quality) (wastewater)</v>
      </c>
    </row>
    <row r="861" spans="1:14">
      <c r="A861" t="s">
        <v>274</v>
      </c>
      <c r="B861" t="s">
        <v>1431</v>
      </c>
      <c r="C861" t="s">
        <v>1260</v>
      </c>
      <c r="D861" t="s">
        <v>300</v>
      </c>
      <c r="E861" t="s">
        <v>933</v>
      </c>
      <c r="F861" s="4">
        <v>0</v>
      </c>
      <c r="G861" s="4">
        <v>0</v>
      </c>
      <c r="H861" s="4">
        <v>0</v>
      </c>
      <c r="I861" s="4">
        <v>0</v>
      </c>
      <c r="J861" s="4">
        <v>0</v>
      </c>
      <c r="K861" s="4">
        <v>0</v>
      </c>
      <c r="L861" s="4">
        <v>0</v>
      </c>
      <c r="M861" s="8">
        <f t="shared" si="13"/>
        <v>0</v>
      </c>
      <c r="N861" t="str" cm="1">
        <f t="array" ref="N861">INDEX(Wastewater!$C$4:$C$62,MATCH(C861,Wastewater!$A$4:$A$62,0),)</f>
        <v>Sludge enhancement (quality) (wastewater)</v>
      </c>
    </row>
    <row r="862" spans="1:14">
      <c r="A862" t="s">
        <v>274</v>
      </c>
      <c r="B862" t="s">
        <v>1432</v>
      </c>
      <c r="C862" t="s">
        <v>1262</v>
      </c>
      <c r="D862" t="s">
        <v>300</v>
      </c>
      <c r="E862" t="s">
        <v>933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8">
        <f t="shared" si="13"/>
        <v>0</v>
      </c>
      <c r="N862" t="e" cm="1">
        <f t="array" ref="N862">INDEX(Wastewater!$C$4:$C$62,MATCH(C862,Wastewater!$A$4:$A$62,0),)</f>
        <v>#N/A</v>
      </c>
    </row>
    <row r="863" spans="1:14">
      <c r="A863" t="s">
        <v>274</v>
      </c>
      <c r="B863" t="s">
        <v>1433</v>
      </c>
      <c r="C863" t="s">
        <v>1264</v>
      </c>
      <c r="D863" t="s">
        <v>300</v>
      </c>
      <c r="E863" t="s">
        <v>933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8">
        <f t="shared" si="13"/>
        <v>0</v>
      </c>
      <c r="N863" t="str" cm="1">
        <f t="array" ref="N863">INDEX(Wastewater!$C$4:$C$62,MATCH(C863,Wastewater!$A$4:$A$62,0),)</f>
        <v>Growth at sewage treatment works (excluding sludge treatment) (wastewater)</v>
      </c>
    </row>
    <row r="864" spans="1:14">
      <c r="A864" t="s">
        <v>274</v>
      </c>
      <c r="B864" t="s">
        <v>1434</v>
      </c>
      <c r="C864" t="s">
        <v>1266</v>
      </c>
      <c r="D864" t="s">
        <v>300</v>
      </c>
      <c r="E864" t="s">
        <v>933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8">
        <f t="shared" si="13"/>
        <v>0</v>
      </c>
      <c r="N864" t="str" cm="1">
        <f t="array" ref="N864">INDEX(Wastewater!$C$4:$C$62,MATCH(C864,Wastewater!$A$4:$A$62,0),)</f>
        <v>Reduce flooding risk for properties (wastewater)</v>
      </c>
    </row>
    <row r="865" spans="1:14">
      <c r="A865" t="s">
        <v>274</v>
      </c>
      <c r="B865" t="s">
        <v>1435</v>
      </c>
      <c r="C865" t="s">
        <v>1268</v>
      </c>
      <c r="D865" t="s">
        <v>300</v>
      </c>
      <c r="E865" t="s">
        <v>933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8">
        <f t="shared" si="13"/>
        <v>0</v>
      </c>
      <c r="N865" t="str" cm="1">
        <f t="array" ref="N865">INDEX(Wastewater!$C$4:$C$62,MATCH(C865,Wastewater!$A$4:$A$62,0),)</f>
        <v>First time sewerage (wastewater)</v>
      </c>
    </row>
    <row r="866" spans="1:14">
      <c r="A866" t="s">
        <v>274</v>
      </c>
      <c r="B866" t="s">
        <v>1436</v>
      </c>
      <c r="C866" t="s">
        <v>1270</v>
      </c>
      <c r="D866" t="s">
        <v>300</v>
      </c>
      <c r="E866" t="s">
        <v>933</v>
      </c>
      <c r="F866" s="4">
        <v>0</v>
      </c>
      <c r="G866" s="4">
        <v>0</v>
      </c>
      <c r="H866" s="4">
        <v>0</v>
      </c>
      <c r="I866" s="4">
        <v>0</v>
      </c>
      <c r="J866" s="4">
        <v>0</v>
      </c>
      <c r="K866" s="4">
        <v>0</v>
      </c>
      <c r="L866" s="4">
        <v>0</v>
      </c>
      <c r="M866" s="8">
        <f t="shared" si="13"/>
        <v>0</v>
      </c>
      <c r="N866" t="str" cm="1">
        <f t="array" ref="N866">INDEX(Wastewater!$C$4:$C$62,MATCH(C866,Wastewater!$A$4:$A$62,0),)</f>
        <v>Sludge enhancement (growth) (wastewater)</v>
      </c>
    </row>
    <row r="867" spans="1:14">
      <c r="A867" t="s">
        <v>274</v>
      </c>
      <c r="B867" t="s">
        <v>1437</v>
      </c>
      <c r="C867" t="s">
        <v>1272</v>
      </c>
      <c r="D867" t="s">
        <v>300</v>
      </c>
      <c r="E867" t="s">
        <v>933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8">
        <f t="shared" si="13"/>
        <v>0</v>
      </c>
      <c r="N867" t="str" cm="1">
        <f t="array" ref="N867">INDEX(Wastewater!$C$4:$C$62,MATCH(C867,Wastewater!$A$4:$A$62,0),)</f>
        <v>Odour (wastewater)</v>
      </c>
    </row>
    <row r="868" spans="1:14">
      <c r="A868" t="s">
        <v>274</v>
      </c>
      <c r="B868" t="s">
        <v>1438</v>
      </c>
      <c r="C868" t="s">
        <v>1274</v>
      </c>
      <c r="D868" t="s">
        <v>300</v>
      </c>
      <c r="E868" t="s">
        <v>933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8">
        <f t="shared" si="13"/>
        <v>0</v>
      </c>
      <c r="N868" t="str" cm="1">
        <f t="array" ref="N868">INDEX(Wastewater!$C$4:$C$62,MATCH(C868,Wastewater!$A$4:$A$62,0),)</f>
        <v>Enhancing resilience to low probability high consequence events (wastewater)</v>
      </c>
    </row>
    <row r="869" spans="1:14">
      <c r="A869" t="s">
        <v>274</v>
      </c>
      <c r="B869" t="s">
        <v>1439</v>
      </c>
      <c r="C869" t="s">
        <v>1276</v>
      </c>
      <c r="D869" t="s">
        <v>300</v>
      </c>
      <c r="E869" t="s">
        <v>933</v>
      </c>
      <c r="F869" s="4">
        <v>0</v>
      </c>
      <c r="G869" s="4">
        <v>0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8">
        <f t="shared" si="13"/>
        <v>0</v>
      </c>
      <c r="N869" t="str" cm="1">
        <f t="array" ref="N869">INDEX(Wastewater!$C$4:$C$62,MATCH(C869,Wastewater!$A$4:$A$62,0),)</f>
        <v>Security - SEMD (wastewater)</v>
      </c>
    </row>
    <row r="870" spans="1:14">
      <c r="A870" t="s">
        <v>274</v>
      </c>
      <c r="B870" t="s">
        <v>1440</v>
      </c>
      <c r="C870" t="s">
        <v>1278</v>
      </c>
      <c r="D870" t="s">
        <v>300</v>
      </c>
      <c r="E870" t="s">
        <v>933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8">
        <f t="shared" si="13"/>
        <v>0</v>
      </c>
      <c r="N870" t="str" cm="1">
        <f t="array" ref="N870">INDEX(Wastewater!$C$4:$C$62,MATCH(C870,Wastewater!$A$4:$A$62,0),)</f>
        <v>Security - Non-SEMD (wastewater)</v>
      </c>
    </row>
    <row r="871" spans="1:14">
      <c r="A871" t="s">
        <v>274</v>
      </c>
      <c r="B871" t="s">
        <v>1441</v>
      </c>
      <c r="C871" t="s">
        <v>1280</v>
      </c>
      <c r="D871" t="s">
        <v>300</v>
      </c>
      <c r="E871" t="s">
        <v>933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8">
        <f t="shared" si="13"/>
        <v>0</v>
      </c>
      <c r="N871" t="str" cm="1">
        <f t="array" ref="N871">INDEX(Wastewater!$C$4:$C$62,MATCH(C871,Wastewater!$A$4:$A$62,0),)</f>
        <v>N/A</v>
      </c>
    </row>
    <row r="872" spans="1:14">
      <c r="A872" t="s">
        <v>274</v>
      </c>
      <c r="B872" t="s">
        <v>1442</v>
      </c>
      <c r="C872" t="s">
        <v>1282</v>
      </c>
      <c r="D872" t="s">
        <v>300</v>
      </c>
      <c r="E872" t="s">
        <v>933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8">
        <f t="shared" si="13"/>
        <v>0</v>
      </c>
      <c r="N872" t="e" cm="1">
        <f t="array" ref="N872">INDEX(Wastewater!$C$4:$C$62,MATCH(C872,Wastewater!$A$4:$A$62,0),)</f>
        <v>#N/A</v>
      </c>
    </row>
    <row r="873" spans="1:14">
      <c r="A873" t="s">
        <v>274</v>
      </c>
      <c r="B873" t="s">
        <v>1443</v>
      </c>
      <c r="C873" t="s">
        <v>1284</v>
      </c>
      <c r="D873" t="s">
        <v>300</v>
      </c>
      <c r="E873" t="s">
        <v>933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8">
        <f t="shared" si="13"/>
        <v>0</v>
      </c>
      <c r="N873" t="e" cm="1">
        <f t="array" ref="N873">INDEX(Wastewater!$C$4:$C$62,MATCH(C873,Wastewater!$A$4:$A$62,0),)</f>
        <v>#N/A</v>
      </c>
    </row>
    <row r="874" spans="1:14">
      <c r="A874" t="s">
        <v>274</v>
      </c>
      <c r="B874" t="s">
        <v>1444</v>
      </c>
      <c r="C874" t="s">
        <v>1286</v>
      </c>
      <c r="D874" t="s">
        <v>300</v>
      </c>
      <c r="E874" t="s">
        <v>933</v>
      </c>
      <c r="F874" s="4">
        <v>0</v>
      </c>
      <c r="G874" s="4">
        <v>0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8">
        <f t="shared" si="13"/>
        <v>0</v>
      </c>
      <c r="N874" t="e" cm="1">
        <f t="array" ref="N874">INDEX(Wastewater!$C$4:$C$62,MATCH(C874,Wastewater!$A$4:$A$62,0),)</f>
        <v>#N/A</v>
      </c>
    </row>
    <row r="875" spans="1:14">
      <c r="A875" t="s">
        <v>274</v>
      </c>
      <c r="B875" t="s">
        <v>1445</v>
      </c>
      <c r="C875" t="s">
        <v>1288</v>
      </c>
      <c r="D875" t="s">
        <v>300</v>
      </c>
      <c r="E875" t="s">
        <v>933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8">
        <f t="shared" si="13"/>
        <v>0</v>
      </c>
      <c r="N875" t="e" cm="1">
        <f t="array" ref="N875">INDEX(Wastewater!$C$4:$C$62,MATCH(C875,Wastewater!$A$4:$A$62,0),)</f>
        <v>#N/A</v>
      </c>
    </row>
    <row r="876" spans="1:14">
      <c r="A876" t="s">
        <v>274</v>
      </c>
      <c r="B876" t="s">
        <v>1446</v>
      </c>
      <c r="C876" t="s">
        <v>1290</v>
      </c>
      <c r="D876" t="s">
        <v>300</v>
      </c>
      <c r="E876" t="s">
        <v>933</v>
      </c>
      <c r="F876" s="4">
        <v>0</v>
      </c>
      <c r="G876" s="4">
        <v>0</v>
      </c>
      <c r="H876" s="4">
        <v>0</v>
      </c>
      <c r="I876" s="4">
        <v>0</v>
      </c>
      <c r="J876" s="4">
        <v>0</v>
      </c>
      <c r="K876" s="4">
        <v>0</v>
      </c>
      <c r="L876" s="4">
        <v>0</v>
      </c>
      <c r="M876" s="8">
        <f t="shared" si="13"/>
        <v>0</v>
      </c>
      <c r="N876" t="e" cm="1">
        <f t="array" ref="N876">INDEX(Wastewater!$C$4:$C$62,MATCH(C876,Wastewater!$A$4:$A$62,0),)</f>
        <v>#N/A</v>
      </c>
    </row>
    <row r="877" spans="1:14">
      <c r="A877" t="s">
        <v>274</v>
      </c>
      <c r="B877" t="s">
        <v>1447</v>
      </c>
      <c r="C877" t="s">
        <v>1292</v>
      </c>
      <c r="D877" t="s">
        <v>300</v>
      </c>
      <c r="E877" t="s">
        <v>933</v>
      </c>
      <c r="F877" s="4">
        <v>0</v>
      </c>
      <c r="G877" s="4">
        <v>0</v>
      </c>
      <c r="H877" s="4">
        <v>0</v>
      </c>
      <c r="I877" s="4">
        <v>0</v>
      </c>
      <c r="J877" s="4">
        <v>0</v>
      </c>
      <c r="K877" s="4">
        <v>0</v>
      </c>
      <c r="L877" s="4">
        <v>0</v>
      </c>
      <c r="M877" s="8">
        <f t="shared" si="13"/>
        <v>0</v>
      </c>
      <c r="N877" t="e" cm="1">
        <f t="array" ref="N877">INDEX(Wastewater!$C$4:$C$62,MATCH(C877,Wastewater!$A$4:$A$62,0),)</f>
        <v>#N/A</v>
      </c>
    </row>
    <row r="878" spans="1:14">
      <c r="A878" t="s">
        <v>274</v>
      </c>
      <c r="B878" t="s">
        <v>1448</v>
      </c>
      <c r="C878" t="s">
        <v>1294</v>
      </c>
      <c r="D878" t="s">
        <v>300</v>
      </c>
      <c r="E878" t="s">
        <v>933</v>
      </c>
      <c r="F878" s="4">
        <v>0</v>
      </c>
      <c r="G878" s="4">
        <v>0</v>
      </c>
      <c r="H878" s="15">
        <v>0</v>
      </c>
      <c r="I878" s="15">
        <v>0</v>
      </c>
      <c r="J878" s="15">
        <v>0</v>
      </c>
      <c r="K878" s="15">
        <v>0</v>
      </c>
      <c r="L878" s="15">
        <v>0</v>
      </c>
      <c r="M878" s="8">
        <f t="shared" si="13"/>
        <v>0</v>
      </c>
      <c r="N878" t="e" cm="1">
        <f t="array" ref="N878">INDEX(Wastewater!$C$4:$C$62,MATCH(C878,Wastewater!$A$4:$A$62,0),)</f>
        <v>#N/A</v>
      </c>
    </row>
    <row r="879" spans="1:14">
      <c r="A879" t="s">
        <v>274</v>
      </c>
      <c r="B879" t="s">
        <v>1449</v>
      </c>
      <c r="C879" t="s">
        <v>1296</v>
      </c>
      <c r="D879" t="s">
        <v>300</v>
      </c>
      <c r="E879" t="s">
        <v>933</v>
      </c>
      <c r="F879" s="4">
        <v>0</v>
      </c>
      <c r="G879" s="4">
        <v>0</v>
      </c>
      <c r="H879" s="15">
        <v>0</v>
      </c>
      <c r="I879" s="15">
        <v>0</v>
      </c>
      <c r="J879" s="15">
        <v>0</v>
      </c>
      <c r="K879" s="15">
        <v>0</v>
      </c>
      <c r="L879" s="15">
        <v>0</v>
      </c>
      <c r="M879" s="8">
        <f t="shared" si="13"/>
        <v>0</v>
      </c>
      <c r="N879" t="e" cm="1">
        <f t="array" ref="N879">INDEX(Wastewater!$C$4:$C$62,MATCH(C879,Wastewater!$A$4:$A$62,0),)</f>
        <v>#N/A</v>
      </c>
    </row>
    <row r="880" spans="1:14">
      <c r="A880" t="s">
        <v>274</v>
      </c>
      <c r="B880" t="s">
        <v>1450</v>
      </c>
      <c r="C880" t="s">
        <v>1298</v>
      </c>
      <c r="D880" t="s">
        <v>300</v>
      </c>
      <c r="E880" t="s">
        <v>933</v>
      </c>
      <c r="F880" s="4">
        <v>0</v>
      </c>
      <c r="G880" s="4">
        <v>0</v>
      </c>
      <c r="H880" s="15">
        <v>0</v>
      </c>
      <c r="I880" s="15">
        <v>0</v>
      </c>
      <c r="J880" s="15">
        <v>0</v>
      </c>
      <c r="K880" s="15">
        <v>0</v>
      </c>
      <c r="L880" s="15">
        <v>0</v>
      </c>
      <c r="M880" s="8">
        <f t="shared" si="13"/>
        <v>0</v>
      </c>
      <c r="N880" t="e" cm="1">
        <f t="array" ref="N880">INDEX(Wastewater!$C$4:$C$62,MATCH(C880,Wastewater!$A$4:$A$62,0),)</f>
        <v>#N/A</v>
      </c>
    </row>
    <row r="881" spans="1:14">
      <c r="A881" t="s">
        <v>274</v>
      </c>
      <c r="B881" t="s">
        <v>1451</v>
      </c>
      <c r="C881" t="s">
        <v>1300</v>
      </c>
      <c r="D881" t="s">
        <v>300</v>
      </c>
      <c r="E881" t="s">
        <v>933</v>
      </c>
      <c r="F881" s="4">
        <v>0</v>
      </c>
      <c r="G881" s="4">
        <v>0</v>
      </c>
      <c r="H881" s="15">
        <v>0</v>
      </c>
      <c r="I881" s="15">
        <v>0</v>
      </c>
      <c r="J881" s="15">
        <v>0</v>
      </c>
      <c r="K881" s="15">
        <v>0</v>
      </c>
      <c r="L881" s="15">
        <v>0</v>
      </c>
      <c r="M881" s="8">
        <f t="shared" si="13"/>
        <v>0</v>
      </c>
      <c r="N881" t="e" cm="1">
        <f t="array" ref="N881">INDEX(Wastewater!$C$4:$C$62,MATCH(C881,Wastewater!$A$4:$A$62,0),)</f>
        <v>#N/A</v>
      </c>
    </row>
    <row r="882" spans="1:14">
      <c r="A882" t="s">
        <v>274</v>
      </c>
      <c r="B882" t="s">
        <v>1452</v>
      </c>
      <c r="C882" t="s">
        <v>1302</v>
      </c>
      <c r="D882" t="s">
        <v>300</v>
      </c>
      <c r="E882" t="s">
        <v>933</v>
      </c>
      <c r="F882" s="4">
        <v>0</v>
      </c>
      <c r="G882" s="4">
        <v>0</v>
      </c>
      <c r="H882" s="15">
        <v>0</v>
      </c>
      <c r="I882" s="15">
        <v>0</v>
      </c>
      <c r="J882" s="15">
        <v>0</v>
      </c>
      <c r="K882" s="15">
        <v>0</v>
      </c>
      <c r="L882" s="15">
        <v>0</v>
      </c>
      <c r="M882" s="8">
        <f t="shared" si="13"/>
        <v>0</v>
      </c>
      <c r="N882" t="e" cm="1">
        <f t="array" ref="N882">INDEX(Wastewater!$C$4:$C$62,MATCH(C882,Wastewater!$A$4:$A$62,0),)</f>
        <v>#N/A</v>
      </c>
    </row>
    <row r="883" spans="1:14">
      <c r="A883" t="s">
        <v>274</v>
      </c>
      <c r="B883" t="s">
        <v>1453</v>
      </c>
      <c r="C883" t="s">
        <v>1304</v>
      </c>
      <c r="D883" t="s">
        <v>300</v>
      </c>
      <c r="E883" t="s">
        <v>933</v>
      </c>
      <c r="F883" s="4">
        <v>0.12514288555075631</v>
      </c>
      <c r="G883" s="4">
        <v>20.196191050217259</v>
      </c>
      <c r="H883" s="15">
        <v>16.30189530987068</v>
      </c>
      <c r="I883" s="15">
        <v>22.617507816410601</v>
      </c>
      <c r="J883" s="15">
        <v>2.0271825795750318</v>
      </c>
      <c r="K883" s="15">
        <v>1.161173237820061</v>
      </c>
      <c r="L883" s="15">
        <v>0</v>
      </c>
      <c r="M883" s="8">
        <f t="shared" si="13"/>
        <v>20.196191050217259</v>
      </c>
      <c r="N883" t="e" cm="1">
        <f t="array" ref="N883">INDEX(Wastewater!$C$4:$C$62,MATCH(C883,Wastewater!$A$4:$A$62,0),)</f>
        <v>#N/A</v>
      </c>
    </row>
    <row r="884" spans="1:14">
      <c r="A884" t="s">
        <v>275</v>
      </c>
      <c r="B884" t="s">
        <v>1307</v>
      </c>
      <c r="C884" t="s">
        <v>1160</v>
      </c>
      <c r="D884" t="s">
        <v>300</v>
      </c>
      <c r="E884" t="s">
        <v>933</v>
      </c>
      <c r="F884" s="4">
        <v>0</v>
      </c>
      <c r="G884" s="4">
        <v>0</v>
      </c>
      <c r="H884" s="15" t="s">
        <v>825</v>
      </c>
      <c r="I884" s="15" t="s">
        <v>825</v>
      </c>
      <c r="J884" s="15" t="s">
        <v>825</v>
      </c>
      <c r="K884" s="15" t="s">
        <v>825</v>
      </c>
      <c r="L884" s="15" t="s">
        <v>825</v>
      </c>
      <c r="M884" s="8">
        <f t="shared" si="13"/>
        <v>0</v>
      </c>
      <c r="N884" t="str" cm="1">
        <f t="array" ref="N884">INDEX(Wastewater!$C$4:$C$62,MATCH(C884,Wastewater!$A$4:$A$62,0),)</f>
        <v>Event Duration Monitoring at intermittent discharges (wastewater)</v>
      </c>
    </row>
    <row r="885" spans="1:14">
      <c r="A885" t="s">
        <v>275</v>
      </c>
      <c r="B885" t="s">
        <v>1308</v>
      </c>
      <c r="C885" t="s">
        <v>1162</v>
      </c>
      <c r="D885" t="s">
        <v>300</v>
      </c>
      <c r="E885" t="s">
        <v>933</v>
      </c>
      <c r="F885" s="4">
        <v>0.45500000000000002</v>
      </c>
      <c r="G885" s="4">
        <v>9.8740000000000006</v>
      </c>
      <c r="H885" s="15" t="s">
        <v>825</v>
      </c>
      <c r="I885" s="15" t="s">
        <v>825</v>
      </c>
      <c r="J885" s="15" t="s">
        <v>825</v>
      </c>
      <c r="K885" s="15" t="s">
        <v>825</v>
      </c>
      <c r="L885" s="15" t="s">
        <v>825</v>
      </c>
      <c r="M885" s="8">
        <f t="shared" si="13"/>
        <v>9.8740000000000006</v>
      </c>
      <c r="N885" t="str" cm="1">
        <f t="array" ref="N885">INDEX(Wastewater!$C$4:$C$62,MATCH(C885,Wastewater!$A$4:$A$62,0),)</f>
        <v>Flow monitoring at sewage treatment works (wastewater)</v>
      </c>
    </row>
    <row r="886" spans="1:14">
      <c r="A886" t="s">
        <v>275</v>
      </c>
      <c r="B886" t="s">
        <v>1309</v>
      </c>
      <c r="C886" t="s">
        <v>1164</v>
      </c>
      <c r="D886" t="s">
        <v>300</v>
      </c>
      <c r="E886" t="s">
        <v>933</v>
      </c>
      <c r="F886" s="4">
        <v>0</v>
      </c>
      <c r="G886" s="4">
        <v>0</v>
      </c>
      <c r="H886" s="15" t="s">
        <v>825</v>
      </c>
      <c r="I886" s="15" t="s">
        <v>825</v>
      </c>
      <c r="J886" s="15" t="s">
        <v>825</v>
      </c>
      <c r="K886" s="15" t="s">
        <v>825</v>
      </c>
      <c r="L886" s="15" t="s">
        <v>825</v>
      </c>
      <c r="M886" s="8">
        <f t="shared" si="13"/>
        <v>0</v>
      </c>
      <c r="N886" t="str" cm="1">
        <f t="array" ref="N886">INDEX(Wastewater!$C$4:$C$62,MATCH(C886,Wastewater!$A$4:$A$62,0),)</f>
        <v>N/A</v>
      </c>
    </row>
    <row r="887" spans="1:14">
      <c r="A887" t="s">
        <v>275</v>
      </c>
      <c r="B887" t="s">
        <v>1310</v>
      </c>
      <c r="C887" t="s">
        <v>1166</v>
      </c>
      <c r="D887" t="s">
        <v>300</v>
      </c>
      <c r="E887" t="s">
        <v>933</v>
      </c>
      <c r="F887" s="4">
        <v>0</v>
      </c>
      <c r="G887" s="4">
        <v>0</v>
      </c>
      <c r="H887" s="15" t="s">
        <v>825</v>
      </c>
      <c r="I887" s="15" t="s">
        <v>825</v>
      </c>
      <c r="J887" s="15" t="s">
        <v>825</v>
      </c>
      <c r="K887" s="15" t="s">
        <v>825</v>
      </c>
      <c r="L887" s="15" t="s">
        <v>825</v>
      </c>
      <c r="M887" s="8">
        <f t="shared" si="13"/>
        <v>0</v>
      </c>
      <c r="N887" t="str" cm="1">
        <f t="array" ref="N887">INDEX(Wastewater!$C$4:$C$62,MATCH(C887,Wastewater!$A$4:$A$62,0),)</f>
        <v>N/A</v>
      </c>
    </row>
    <row r="888" spans="1:14">
      <c r="A888" t="s">
        <v>275</v>
      </c>
      <c r="B888" t="s">
        <v>1311</v>
      </c>
      <c r="C888" t="s">
        <v>1168</v>
      </c>
      <c r="D888" t="s">
        <v>300</v>
      </c>
      <c r="E888" t="s">
        <v>933</v>
      </c>
      <c r="F888" s="4">
        <v>0</v>
      </c>
      <c r="G888" s="4">
        <v>0</v>
      </c>
      <c r="H888" s="15" t="s">
        <v>825</v>
      </c>
      <c r="I888" s="15" t="s">
        <v>825</v>
      </c>
      <c r="J888" s="15" t="s">
        <v>825</v>
      </c>
      <c r="K888" s="15" t="s">
        <v>825</v>
      </c>
      <c r="L888" s="15" t="s">
        <v>825</v>
      </c>
      <c r="M888" s="8">
        <f t="shared" si="13"/>
        <v>0</v>
      </c>
      <c r="N888" t="str" cm="1">
        <f t="array" ref="N888">INDEX(Wastewater!$C$4:$C$62,MATCH(C888,Wastewater!$A$4:$A$62,0),)</f>
        <v>Schemes to increase flow to full treatment (wastewater)</v>
      </c>
    </row>
    <row r="889" spans="1:14">
      <c r="A889" t="s">
        <v>275</v>
      </c>
      <c r="B889" t="s">
        <v>1312</v>
      </c>
      <c r="C889" t="s">
        <v>1170</v>
      </c>
      <c r="D889" t="s">
        <v>300</v>
      </c>
      <c r="E889" t="s">
        <v>933</v>
      </c>
      <c r="F889" s="4">
        <v>0</v>
      </c>
      <c r="G889" s="4">
        <v>0</v>
      </c>
      <c r="H889" s="15" t="s">
        <v>825</v>
      </c>
      <c r="I889" s="15" t="s">
        <v>825</v>
      </c>
      <c r="J889" s="15" t="s">
        <v>825</v>
      </c>
      <c r="K889" s="15" t="s">
        <v>825</v>
      </c>
      <c r="L889" s="15" t="s">
        <v>825</v>
      </c>
      <c r="M889" s="8">
        <f t="shared" si="13"/>
        <v>0</v>
      </c>
      <c r="N889" t="str" cm="1">
        <f t="array" ref="N889">INDEX(Wastewater!$C$4:$C$62,MATCH(C889,Wastewater!$A$4:$A$62,0),)</f>
        <v>Schemes to increase storm tank capacity (wastewater)</v>
      </c>
    </row>
    <row r="890" spans="1:14">
      <c r="A890" t="s">
        <v>275</v>
      </c>
      <c r="B890" t="s">
        <v>1313</v>
      </c>
      <c r="C890" t="s">
        <v>1172</v>
      </c>
      <c r="D890" t="s">
        <v>300</v>
      </c>
      <c r="E890" t="s">
        <v>933</v>
      </c>
      <c r="F890" s="4">
        <v>0</v>
      </c>
      <c r="G890" s="4">
        <v>0</v>
      </c>
      <c r="H890" s="15" t="s">
        <v>825</v>
      </c>
      <c r="I890" s="15" t="s">
        <v>825</v>
      </c>
      <c r="J890" s="15" t="s">
        <v>825</v>
      </c>
      <c r="K890" s="15" t="s">
        <v>825</v>
      </c>
      <c r="L890" s="15" t="s">
        <v>825</v>
      </c>
      <c r="M890" s="8">
        <f t="shared" si="13"/>
        <v>0</v>
      </c>
      <c r="N890" t="str" cm="1">
        <f t="array" ref="N890">INDEX(Wastewater!$C$4:$C$62,MATCH(C890,Wastewater!$A$4:$A$62,0),)</f>
        <v>Schemes to increase storm tank capacity (wastewater)</v>
      </c>
    </row>
    <row r="891" spans="1:14">
      <c r="A891" t="s">
        <v>275</v>
      </c>
      <c r="B891" t="s">
        <v>1314</v>
      </c>
      <c r="C891" t="s">
        <v>1174</v>
      </c>
      <c r="D891" t="s">
        <v>300</v>
      </c>
      <c r="E891" t="s">
        <v>933</v>
      </c>
      <c r="F891" s="4">
        <v>0</v>
      </c>
      <c r="G891" s="4">
        <v>0</v>
      </c>
      <c r="H891" s="15" t="s">
        <v>825</v>
      </c>
      <c r="I891" s="15" t="s">
        <v>825</v>
      </c>
      <c r="J891" s="15" t="s">
        <v>825</v>
      </c>
      <c r="K891" s="15" t="s">
        <v>825</v>
      </c>
      <c r="L891" s="15" t="s">
        <v>825</v>
      </c>
      <c r="M891" s="8">
        <f t="shared" si="13"/>
        <v>0</v>
      </c>
      <c r="N891" t="str" cm="1">
        <f t="array" ref="N891">INDEX(Wastewater!$C$4:$C$62,MATCH(C891,Wastewater!$A$4:$A$62,0),)</f>
        <v>Storage schemes to reduce spill frequency at CSOs, storm tanks, etc (wastewater)</v>
      </c>
    </row>
    <row r="892" spans="1:14">
      <c r="A892" t="s">
        <v>275</v>
      </c>
      <c r="B892" t="s">
        <v>1315</v>
      </c>
      <c r="C892" t="s">
        <v>1176</v>
      </c>
      <c r="D892" t="s">
        <v>300</v>
      </c>
      <c r="E892" t="s">
        <v>933</v>
      </c>
      <c r="F892" s="4">
        <v>0</v>
      </c>
      <c r="G892" s="4">
        <v>0</v>
      </c>
      <c r="H892" s="15" t="s">
        <v>825</v>
      </c>
      <c r="I892" s="15" t="s">
        <v>825</v>
      </c>
      <c r="J892" s="15" t="s">
        <v>825</v>
      </c>
      <c r="K892" s="15" t="s">
        <v>825</v>
      </c>
      <c r="L892" s="15" t="s">
        <v>825</v>
      </c>
      <c r="M892" s="8">
        <f t="shared" si="13"/>
        <v>0</v>
      </c>
      <c r="N892" t="str" cm="1">
        <f t="array" ref="N892">INDEX(Wastewater!$C$4:$C$62,MATCH(C892,Wastewater!$A$4:$A$62,0),)</f>
        <v>Storage schemes to reduce spill frequency at CSOs, storm tanks, etc (wastewater)</v>
      </c>
    </row>
    <row r="893" spans="1:14">
      <c r="A893" t="s">
        <v>275</v>
      </c>
      <c r="B893" t="s">
        <v>1316</v>
      </c>
      <c r="C893" t="s">
        <v>1178</v>
      </c>
      <c r="D893" t="s">
        <v>300</v>
      </c>
      <c r="E893" t="s">
        <v>933</v>
      </c>
      <c r="F893" s="4">
        <v>0</v>
      </c>
      <c r="G893" s="4">
        <v>0</v>
      </c>
      <c r="H893" s="15" t="s">
        <v>825</v>
      </c>
      <c r="I893" s="15" t="s">
        <v>825</v>
      </c>
      <c r="J893" s="15" t="s">
        <v>825</v>
      </c>
      <c r="K893" s="15" t="s">
        <v>825</v>
      </c>
      <c r="L893" s="15" t="s">
        <v>825</v>
      </c>
      <c r="M893" s="8">
        <f t="shared" si="13"/>
        <v>0</v>
      </c>
      <c r="N893" t="str" cm="1">
        <f t="array" ref="N893">INDEX(Wastewater!$C$4:$C$62,MATCH(C893,Wastewater!$A$4:$A$62,0),)</f>
        <v>Storage schemes to reduce spill frequency at CSOs, storm tanks, etc (wastewater)</v>
      </c>
    </row>
    <row r="894" spans="1:14">
      <c r="A894" t="s">
        <v>275</v>
      </c>
      <c r="B894" t="s">
        <v>1317</v>
      </c>
      <c r="C894" t="s">
        <v>1180</v>
      </c>
      <c r="D894" t="s">
        <v>300</v>
      </c>
      <c r="E894" t="s">
        <v>933</v>
      </c>
      <c r="F894" s="4">
        <v>0</v>
      </c>
      <c r="G894" s="4">
        <v>0</v>
      </c>
      <c r="H894" s="15" t="s">
        <v>825</v>
      </c>
      <c r="I894" s="15" t="s">
        <v>825</v>
      </c>
      <c r="J894" s="15" t="s">
        <v>825</v>
      </c>
      <c r="K894" s="15" t="s">
        <v>825</v>
      </c>
      <c r="L894" s="15" t="s">
        <v>825</v>
      </c>
      <c r="M894" s="8">
        <f t="shared" si="13"/>
        <v>0</v>
      </c>
      <c r="N894" t="str" cm="1">
        <f t="array" ref="N894">INDEX(Wastewater!$C$4:$C$62,MATCH(C894,Wastewater!$A$4:$A$62,0),)</f>
        <v>Storage schemes to reduce spill frequency at CSOs, storm tanks, etc (wastewater)</v>
      </c>
    </row>
    <row r="895" spans="1:14">
      <c r="A895" t="s">
        <v>275</v>
      </c>
      <c r="B895" t="s">
        <v>1318</v>
      </c>
      <c r="C895" t="s">
        <v>1182</v>
      </c>
      <c r="D895" t="s">
        <v>300</v>
      </c>
      <c r="E895" t="s">
        <v>933</v>
      </c>
      <c r="F895" s="4">
        <v>0</v>
      </c>
      <c r="G895" s="4">
        <v>0</v>
      </c>
      <c r="H895" s="15" t="s">
        <v>825</v>
      </c>
      <c r="I895" s="15" t="s">
        <v>825</v>
      </c>
      <c r="J895" s="15" t="s">
        <v>825</v>
      </c>
      <c r="K895" s="15" t="s">
        <v>825</v>
      </c>
      <c r="L895" s="15" t="s">
        <v>825</v>
      </c>
      <c r="M895" s="8">
        <f t="shared" si="13"/>
        <v>0</v>
      </c>
      <c r="N895" t="str" cm="1">
        <f t="array" ref="N895">INDEX(Wastewater!$C$4:$C$62,MATCH(C895,Wastewater!$A$4:$A$62,0),)</f>
        <v>Storage schemes to reduce spill frequency at CSOs, storm tanks, etc (wastewater)</v>
      </c>
    </row>
    <row r="896" spans="1:14">
      <c r="A896" t="s">
        <v>275</v>
      </c>
      <c r="B896" t="s">
        <v>1319</v>
      </c>
      <c r="C896" t="s">
        <v>1184</v>
      </c>
      <c r="D896" t="s">
        <v>300</v>
      </c>
      <c r="E896" t="s">
        <v>933</v>
      </c>
      <c r="F896" s="4">
        <v>0</v>
      </c>
      <c r="G896" s="4">
        <v>0</v>
      </c>
      <c r="H896" s="15" t="s">
        <v>825</v>
      </c>
      <c r="I896" s="15" t="s">
        <v>825</v>
      </c>
      <c r="J896" s="15" t="s">
        <v>825</v>
      </c>
      <c r="K896" s="15" t="s">
        <v>825</v>
      </c>
      <c r="L896" s="15" t="s">
        <v>825</v>
      </c>
      <c r="M896" s="8">
        <f t="shared" si="13"/>
        <v>0</v>
      </c>
      <c r="N896" t="str" cm="1">
        <f t="array" ref="N896">INDEX(Wastewater!$C$4:$C$62,MATCH(C896,Wastewater!$A$4:$A$62,0),)</f>
        <v>Storage schemes to reduce spill frequency at CSOs, storm tanks, etc (wastewater)</v>
      </c>
    </row>
    <row r="897" spans="1:14">
      <c r="A897" t="s">
        <v>275</v>
      </c>
      <c r="B897" t="s">
        <v>1320</v>
      </c>
      <c r="C897" t="s">
        <v>1186</v>
      </c>
      <c r="D897" t="s">
        <v>300</v>
      </c>
      <c r="E897" t="s">
        <v>933</v>
      </c>
      <c r="F897" s="4">
        <v>0</v>
      </c>
      <c r="G897" s="4">
        <v>0</v>
      </c>
      <c r="H897" s="15" t="s">
        <v>825</v>
      </c>
      <c r="I897" s="15" t="s">
        <v>825</v>
      </c>
      <c r="J897" s="15" t="s">
        <v>825</v>
      </c>
      <c r="K897" s="15" t="s">
        <v>825</v>
      </c>
      <c r="L897" s="15" t="s">
        <v>825</v>
      </c>
      <c r="M897" s="8">
        <f t="shared" si="13"/>
        <v>0</v>
      </c>
      <c r="N897" t="str" cm="1">
        <f t="array" ref="N897">INDEX(Wastewater!$C$4:$C$62,MATCH(C897,Wastewater!$A$4:$A$62,0),)</f>
        <v>Storage schemes to reduce spill frequency at CSOs, storm tanks, etc (wastewater)</v>
      </c>
    </row>
    <row r="898" spans="1:14">
      <c r="A898" t="s">
        <v>275</v>
      </c>
      <c r="B898" t="s">
        <v>1321</v>
      </c>
      <c r="C898" t="s">
        <v>1188</v>
      </c>
      <c r="D898" t="s">
        <v>300</v>
      </c>
      <c r="E898" t="s">
        <v>933</v>
      </c>
      <c r="F898" s="4">
        <v>0</v>
      </c>
      <c r="G898" s="4">
        <v>0</v>
      </c>
      <c r="H898" s="15" t="s">
        <v>825</v>
      </c>
      <c r="I898" s="15" t="s">
        <v>825</v>
      </c>
      <c r="J898" s="15" t="s">
        <v>825</v>
      </c>
      <c r="K898" s="15" t="s">
        <v>825</v>
      </c>
      <c r="L898" s="15" t="s">
        <v>825</v>
      </c>
      <c r="M898" s="8">
        <f t="shared" si="13"/>
        <v>0</v>
      </c>
      <c r="N898" t="str" cm="1">
        <f t="array" ref="N898">INDEX(Wastewater!$C$4:$C$62,MATCH(C898,Wastewater!$A$4:$A$62,0),)</f>
        <v>Storage schemes to reduce spill frequency at CSOs, storm tanks, etc (wastewater)</v>
      </c>
    </row>
    <row r="899" spans="1:14">
      <c r="A899" t="s">
        <v>275</v>
      </c>
      <c r="B899" t="s">
        <v>1322</v>
      </c>
      <c r="C899" t="s">
        <v>1190</v>
      </c>
      <c r="D899" t="s">
        <v>300</v>
      </c>
      <c r="E899" t="s">
        <v>933</v>
      </c>
      <c r="F899" s="4">
        <v>0</v>
      </c>
      <c r="G899" s="4">
        <v>0</v>
      </c>
      <c r="H899" s="15" t="s">
        <v>825</v>
      </c>
      <c r="I899" s="15" t="s">
        <v>825</v>
      </c>
      <c r="J899" s="15" t="s">
        <v>825</v>
      </c>
      <c r="K899" s="15" t="s">
        <v>825</v>
      </c>
      <c r="L899" s="15" t="s">
        <v>825</v>
      </c>
      <c r="M899" s="8">
        <f t="shared" ref="M899:M962" si="14">SUM(G899)</f>
        <v>0</v>
      </c>
      <c r="N899" t="str" cm="1">
        <f t="array" ref="N899">INDEX(Wastewater!$C$4:$C$62,MATCH(C899,Wastewater!$A$4:$A$62,0),)</f>
        <v>Storage schemes to reduce spill frequency at CSOs, storm tanks, etc (wastewater)</v>
      </c>
    </row>
    <row r="900" spans="1:14">
      <c r="A900" t="s">
        <v>275</v>
      </c>
      <c r="B900" t="s">
        <v>1323</v>
      </c>
      <c r="C900" t="s">
        <v>1192</v>
      </c>
      <c r="D900" t="s">
        <v>300</v>
      </c>
      <c r="E900" t="s">
        <v>933</v>
      </c>
      <c r="F900" s="4">
        <v>0</v>
      </c>
      <c r="G900" s="4">
        <v>0</v>
      </c>
      <c r="H900" s="15" t="s">
        <v>825</v>
      </c>
      <c r="I900" s="15" t="s">
        <v>825</v>
      </c>
      <c r="J900" s="15" t="s">
        <v>825</v>
      </c>
      <c r="K900" s="15" t="s">
        <v>825</v>
      </c>
      <c r="L900" s="15" t="s">
        <v>825</v>
      </c>
      <c r="M900" s="8">
        <f t="shared" si="14"/>
        <v>0</v>
      </c>
      <c r="N900" t="str" cm="1">
        <f t="array" ref="N900">INDEX(Wastewater!$C$4:$C$62,MATCH(C900,Wastewater!$A$4:$A$62,0),)</f>
        <v>Chemical removals schemes (wastewater)</v>
      </c>
    </row>
    <row r="901" spans="1:14">
      <c r="A901" t="s">
        <v>275</v>
      </c>
      <c r="B901" t="s">
        <v>1324</v>
      </c>
      <c r="C901" t="s">
        <v>1194</v>
      </c>
      <c r="D901" t="s">
        <v>300</v>
      </c>
      <c r="E901" t="s">
        <v>933</v>
      </c>
      <c r="F901" s="4">
        <v>0</v>
      </c>
      <c r="G901" s="4">
        <v>0</v>
      </c>
      <c r="H901" s="15" t="s">
        <v>825</v>
      </c>
      <c r="I901" s="15" t="s">
        <v>825</v>
      </c>
      <c r="J901" s="15" t="s">
        <v>825</v>
      </c>
      <c r="K901" s="15" t="s">
        <v>825</v>
      </c>
      <c r="L901" s="15" t="s">
        <v>825</v>
      </c>
      <c r="M901" s="8">
        <f t="shared" si="14"/>
        <v>0</v>
      </c>
      <c r="N901" t="str" cm="1">
        <f t="array" ref="N901">INDEX(Wastewater!$C$4:$C$62,MATCH(C901,Wastewater!$A$4:$A$62,0),)</f>
        <v>Chemicals monitoring/ investigations/ options appraisals (wastewater)</v>
      </c>
    </row>
    <row r="902" spans="1:14">
      <c r="A902" t="s">
        <v>275</v>
      </c>
      <c r="B902" t="s">
        <v>1325</v>
      </c>
      <c r="C902" t="s">
        <v>1196</v>
      </c>
      <c r="D902" t="s">
        <v>300</v>
      </c>
      <c r="E902" t="s">
        <v>933</v>
      </c>
      <c r="F902" s="4">
        <v>0</v>
      </c>
      <c r="G902" s="4">
        <v>1.008</v>
      </c>
      <c r="H902" s="15" t="s">
        <v>825</v>
      </c>
      <c r="I902" s="15" t="s">
        <v>825</v>
      </c>
      <c r="J902" s="15" t="s">
        <v>825</v>
      </c>
      <c r="K902" s="15" t="s">
        <v>825</v>
      </c>
      <c r="L902" s="15" t="s">
        <v>825</v>
      </c>
      <c r="M902" s="8">
        <f t="shared" si="14"/>
        <v>1.008</v>
      </c>
      <c r="N902" t="str" cm="1">
        <f t="array" ref="N902">INDEX(Wastewater!$C$4:$C$62,MATCH(C902,Wastewater!$A$4:$A$62,0),)</f>
        <v>Nitrogen removal (wastewater)</v>
      </c>
    </row>
    <row r="903" spans="1:14">
      <c r="A903" t="s">
        <v>275</v>
      </c>
      <c r="B903" t="s">
        <v>1326</v>
      </c>
      <c r="C903" t="s">
        <v>1198</v>
      </c>
      <c r="D903" t="s">
        <v>300</v>
      </c>
      <c r="E903" t="s">
        <v>933</v>
      </c>
      <c r="F903" s="4">
        <v>0</v>
      </c>
      <c r="G903" s="4">
        <v>0</v>
      </c>
      <c r="H903" s="15" t="s">
        <v>825</v>
      </c>
      <c r="I903" s="15" t="s">
        <v>825</v>
      </c>
      <c r="J903" s="15" t="s">
        <v>825</v>
      </c>
      <c r="K903" s="15" t="s">
        <v>825</v>
      </c>
      <c r="L903" s="15" t="s">
        <v>825</v>
      </c>
      <c r="M903" s="8">
        <f t="shared" si="14"/>
        <v>0</v>
      </c>
      <c r="N903" t="str" cm="1">
        <f t="array" ref="N903">INDEX(Wastewater!$C$4:$C$62,MATCH(C903,Wastewater!$A$4:$A$62,0),)</f>
        <v>Nitrogen removal (wastewater)</v>
      </c>
    </row>
    <row r="904" spans="1:14">
      <c r="A904" t="s">
        <v>275</v>
      </c>
      <c r="B904" t="s">
        <v>1327</v>
      </c>
      <c r="C904" t="s">
        <v>1200</v>
      </c>
      <c r="D904" t="s">
        <v>300</v>
      </c>
      <c r="E904" t="s">
        <v>933</v>
      </c>
      <c r="F904" s="4">
        <v>0</v>
      </c>
      <c r="G904" s="4">
        <v>0</v>
      </c>
      <c r="H904" s="15" t="s">
        <v>825</v>
      </c>
      <c r="I904" s="15" t="s">
        <v>825</v>
      </c>
      <c r="J904" s="15" t="s">
        <v>825</v>
      </c>
      <c r="K904" s="15" t="s">
        <v>825</v>
      </c>
      <c r="L904" s="15" t="s">
        <v>825</v>
      </c>
      <c r="M904" s="8">
        <f t="shared" si="14"/>
        <v>0</v>
      </c>
      <c r="N904" t="str" cm="1">
        <f t="array" ref="N904">INDEX(Wastewater!$C$4:$C$62,MATCH(C904,Wastewater!$A$4:$A$62,0),)</f>
        <v>Nitrogen removal (wastewater)</v>
      </c>
    </row>
    <row r="905" spans="1:14">
      <c r="A905" t="s">
        <v>275</v>
      </c>
      <c r="B905" t="s">
        <v>1328</v>
      </c>
      <c r="C905" t="s">
        <v>1202</v>
      </c>
      <c r="D905" t="s">
        <v>300</v>
      </c>
      <c r="E905" t="s">
        <v>933</v>
      </c>
      <c r="F905" s="4">
        <v>0</v>
      </c>
      <c r="G905" s="4">
        <v>4.032</v>
      </c>
      <c r="H905" s="15" t="s">
        <v>825</v>
      </c>
      <c r="I905" s="15" t="s">
        <v>825</v>
      </c>
      <c r="J905" s="15" t="s">
        <v>825</v>
      </c>
      <c r="K905" s="15" t="s">
        <v>825</v>
      </c>
      <c r="L905" s="15" t="s">
        <v>825</v>
      </c>
      <c r="M905" s="8">
        <f t="shared" si="14"/>
        <v>4.032</v>
      </c>
      <c r="N905" t="str" cm="1">
        <f t="array" ref="N905">INDEX(Wastewater!$C$4:$C$62,MATCH(C905,Wastewater!$A$4:$A$62,0),)</f>
        <v>Phosphorus removal (wastewater)</v>
      </c>
    </row>
    <row r="906" spans="1:14">
      <c r="A906" t="s">
        <v>275</v>
      </c>
      <c r="B906" t="s">
        <v>1329</v>
      </c>
      <c r="C906" t="s">
        <v>1204</v>
      </c>
      <c r="D906" t="s">
        <v>300</v>
      </c>
      <c r="E906" t="s">
        <v>933</v>
      </c>
      <c r="F906" s="4">
        <v>0</v>
      </c>
      <c r="G906" s="4">
        <v>0</v>
      </c>
      <c r="H906" s="15" t="s">
        <v>825</v>
      </c>
      <c r="I906" s="15" t="s">
        <v>825</v>
      </c>
      <c r="J906" s="15" t="s">
        <v>825</v>
      </c>
      <c r="K906" s="15" t="s">
        <v>825</v>
      </c>
      <c r="L906" s="15" t="s">
        <v>825</v>
      </c>
      <c r="M906" s="8">
        <f t="shared" si="14"/>
        <v>0</v>
      </c>
      <c r="N906" t="str" cm="1">
        <f t="array" ref="N906">INDEX(Wastewater!$C$4:$C$62,MATCH(C906,Wastewater!$A$4:$A$62,0),)</f>
        <v>Phosphorus removal (wastewater)</v>
      </c>
    </row>
    <row r="907" spans="1:14">
      <c r="A907" t="s">
        <v>275</v>
      </c>
      <c r="B907" t="s">
        <v>1330</v>
      </c>
      <c r="C907" t="s">
        <v>1206</v>
      </c>
      <c r="D907" t="s">
        <v>300</v>
      </c>
      <c r="E907" t="s">
        <v>933</v>
      </c>
      <c r="F907" s="4">
        <v>0</v>
      </c>
      <c r="G907" s="4">
        <v>0</v>
      </c>
      <c r="H907" s="15" t="s">
        <v>825</v>
      </c>
      <c r="I907" s="15" t="s">
        <v>825</v>
      </c>
      <c r="J907" s="15" t="s">
        <v>825</v>
      </c>
      <c r="K907" s="15" t="s">
        <v>825</v>
      </c>
      <c r="L907" s="15" t="s">
        <v>825</v>
      </c>
      <c r="M907" s="8">
        <f t="shared" si="14"/>
        <v>0</v>
      </c>
      <c r="N907" t="str" cm="1">
        <f t="array" ref="N907">INDEX(Wastewater!$C$4:$C$62,MATCH(C907,Wastewater!$A$4:$A$62,0),)</f>
        <v>Phosphorus removal (wastewater)</v>
      </c>
    </row>
    <row r="908" spans="1:14">
      <c r="A908" t="s">
        <v>275</v>
      </c>
      <c r="B908" t="s">
        <v>1331</v>
      </c>
      <c r="C908" t="s">
        <v>1208</v>
      </c>
      <c r="D908" t="s">
        <v>300</v>
      </c>
      <c r="E908" t="s">
        <v>933</v>
      </c>
      <c r="F908" s="4">
        <v>0</v>
      </c>
      <c r="G908" s="4">
        <v>0</v>
      </c>
      <c r="H908" s="15" t="s">
        <v>825</v>
      </c>
      <c r="I908" s="15" t="s">
        <v>825</v>
      </c>
      <c r="J908" s="15" t="s">
        <v>825</v>
      </c>
      <c r="K908" s="15" t="s">
        <v>825</v>
      </c>
      <c r="L908" s="15" t="s">
        <v>825</v>
      </c>
      <c r="M908" s="8">
        <f t="shared" si="14"/>
        <v>0</v>
      </c>
      <c r="N908" t="str" cm="1">
        <f t="array" ref="N908">INDEX(Wastewater!$C$4:$C$62,MATCH(C908,Wastewater!$A$4:$A$62,0),)</f>
        <v>Reduction of sanitary parameters (wastewater)</v>
      </c>
    </row>
    <row r="909" spans="1:14">
      <c r="A909" t="s">
        <v>275</v>
      </c>
      <c r="B909" t="s">
        <v>1332</v>
      </c>
      <c r="C909" t="s">
        <v>1210</v>
      </c>
      <c r="D909" t="s">
        <v>300</v>
      </c>
      <c r="E909" t="s">
        <v>933</v>
      </c>
      <c r="F909" s="4">
        <v>0</v>
      </c>
      <c r="G909" s="4">
        <v>0</v>
      </c>
      <c r="H909" s="15" t="s">
        <v>825</v>
      </c>
      <c r="I909" s="15" t="s">
        <v>825</v>
      </c>
      <c r="J909" s="15" t="s">
        <v>825</v>
      </c>
      <c r="K909" s="15" t="s">
        <v>825</v>
      </c>
      <c r="L909" s="15" t="s">
        <v>825</v>
      </c>
      <c r="M909" s="8">
        <f t="shared" si="14"/>
        <v>0</v>
      </c>
      <c r="N909" t="str" cm="1">
        <f t="array" ref="N909">INDEX(Wastewater!$C$4:$C$62,MATCH(C909,Wastewater!$A$4:$A$62,0),)</f>
        <v>Chemical removals schemes (wastewater)</v>
      </c>
    </row>
    <row r="910" spans="1:14">
      <c r="A910" t="s">
        <v>275</v>
      </c>
      <c r="B910" t="s">
        <v>1333</v>
      </c>
      <c r="C910" t="s">
        <v>1212</v>
      </c>
      <c r="D910" t="s">
        <v>300</v>
      </c>
      <c r="E910" t="s">
        <v>933</v>
      </c>
      <c r="F910" s="4">
        <v>0</v>
      </c>
      <c r="G910" s="4">
        <v>0</v>
      </c>
      <c r="H910" s="15" t="s">
        <v>825</v>
      </c>
      <c r="I910" s="15" t="s">
        <v>825</v>
      </c>
      <c r="J910" s="15" t="s">
        <v>825</v>
      </c>
      <c r="K910" s="15" t="s">
        <v>825</v>
      </c>
      <c r="L910" s="15" t="s">
        <v>825</v>
      </c>
      <c r="M910" s="8">
        <f t="shared" si="14"/>
        <v>0</v>
      </c>
      <c r="N910" t="str" cm="1">
        <f t="array" ref="N910">INDEX(Wastewater!$C$4:$C$62,MATCH(C910,Wastewater!$A$4:$A$62,0),)</f>
        <v>Phosphorus removal (wastewater)</v>
      </c>
    </row>
    <row r="911" spans="1:14">
      <c r="A911" t="s">
        <v>275</v>
      </c>
      <c r="B911" t="s">
        <v>1334</v>
      </c>
      <c r="C911" t="s">
        <v>1214</v>
      </c>
      <c r="D911" t="s">
        <v>300</v>
      </c>
      <c r="E911" t="s">
        <v>933</v>
      </c>
      <c r="F911" s="4">
        <v>0</v>
      </c>
      <c r="G911" s="4">
        <v>0</v>
      </c>
      <c r="H911" s="15" t="s">
        <v>825</v>
      </c>
      <c r="I911" s="15" t="s">
        <v>825</v>
      </c>
      <c r="J911" s="15" t="s">
        <v>825</v>
      </c>
      <c r="K911" s="15" t="s">
        <v>825</v>
      </c>
      <c r="L911" s="15" t="s">
        <v>825</v>
      </c>
      <c r="M911" s="8">
        <f t="shared" si="14"/>
        <v>0</v>
      </c>
      <c r="N911" t="str" cm="1">
        <f t="array" ref="N911">INDEX(Wastewater!$C$4:$C$62,MATCH(C911,Wastewater!$A$4:$A$62,0),)</f>
        <v>Phosphorus removal (wastewater)</v>
      </c>
    </row>
    <row r="912" spans="1:14">
      <c r="A912" t="s">
        <v>275</v>
      </c>
      <c r="B912" t="s">
        <v>1335</v>
      </c>
      <c r="C912" t="s">
        <v>1216</v>
      </c>
      <c r="D912" t="s">
        <v>300</v>
      </c>
      <c r="E912" t="s">
        <v>933</v>
      </c>
      <c r="F912" s="4">
        <v>0</v>
      </c>
      <c r="G912" s="4">
        <v>0</v>
      </c>
      <c r="H912" s="15" t="s">
        <v>825</v>
      </c>
      <c r="I912" s="15" t="s">
        <v>825</v>
      </c>
      <c r="J912" s="15" t="s">
        <v>825</v>
      </c>
      <c r="K912" s="15" t="s">
        <v>825</v>
      </c>
      <c r="L912" s="15" t="s">
        <v>825</v>
      </c>
      <c r="M912" s="8">
        <f t="shared" si="14"/>
        <v>0</v>
      </c>
      <c r="N912" t="str" cm="1">
        <f t="array" ref="N912">INDEX(Wastewater!$C$4:$C$62,MATCH(C912,Wastewater!$A$4:$A$62,0),)</f>
        <v>Conservation drivers (wastewater)</v>
      </c>
    </row>
    <row r="913" spans="1:14">
      <c r="A913" t="s">
        <v>275</v>
      </c>
      <c r="B913" t="s">
        <v>1336</v>
      </c>
      <c r="C913" t="s">
        <v>1218</v>
      </c>
      <c r="D913" t="s">
        <v>300</v>
      </c>
      <c r="E913" t="s">
        <v>933</v>
      </c>
      <c r="F913" s="4">
        <v>0</v>
      </c>
      <c r="G913" s="4">
        <v>2.52</v>
      </c>
      <c r="H913" s="15" t="s">
        <v>825</v>
      </c>
      <c r="I913" s="15" t="s">
        <v>825</v>
      </c>
      <c r="J913" s="15" t="s">
        <v>825</v>
      </c>
      <c r="K913" s="15" t="s">
        <v>825</v>
      </c>
      <c r="L913" s="15" t="s">
        <v>825</v>
      </c>
      <c r="M913" s="8">
        <f t="shared" si="14"/>
        <v>2.52</v>
      </c>
      <c r="N913" t="str" cm="1">
        <f t="array" ref="N913">INDEX(Wastewater!$C$4:$C$62,MATCH(C913,Wastewater!$A$4:$A$62,0),)</f>
        <v>UV disinfection (or similar) (wastewater)</v>
      </c>
    </row>
    <row r="914" spans="1:14">
      <c r="A914" t="s">
        <v>275</v>
      </c>
      <c r="B914" t="s">
        <v>1337</v>
      </c>
      <c r="C914" t="s">
        <v>1220</v>
      </c>
      <c r="D914" t="s">
        <v>300</v>
      </c>
      <c r="E914" t="s">
        <v>933</v>
      </c>
      <c r="F914" s="4">
        <v>0</v>
      </c>
      <c r="G914" s="4">
        <v>0</v>
      </c>
      <c r="H914" s="15" t="s">
        <v>825</v>
      </c>
      <c r="I914" s="15" t="s">
        <v>825</v>
      </c>
      <c r="J914" s="15" t="s">
        <v>825</v>
      </c>
      <c r="K914" s="15" t="s">
        <v>825</v>
      </c>
      <c r="L914" s="15" t="s">
        <v>825</v>
      </c>
      <c r="M914" s="8">
        <f t="shared" si="14"/>
        <v>0</v>
      </c>
      <c r="N914" t="str" cm="1">
        <f t="array" ref="N914">INDEX(Wastewater!$C$4:$C$62,MATCH(C914,Wastewater!$A$4:$A$62,0),)</f>
        <v>N/A</v>
      </c>
    </row>
    <row r="915" spans="1:14">
      <c r="A915" t="s">
        <v>275</v>
      </c>
      <c r="B915" t="s">
        <v>1338</v>
      </c>
      <c r="C915" t="s">
        <v>1222</v>
      </c>
      <c r="D915" t="s">
        <v>300</v>
      </c>
      <c r="E915" t="s">
        <v>933</v>
      </c>
      <c r="F915" s="4">
        <v>0</v>
      </c>
      <c r="G915" s="4">
        <v>0</v>
      </c>
      <c r="H915" s="15" t="s">
        <v>825</v>
      </c>
      <c r="I915" s="15" t="s">
        <v>825</v>
      </c>
      <c r="J915" s="15" t="s">
        <v>825</v>
      </c>
      <c r="K915" s="15" t="s">
        <v>825</v>
      </c>
      <c r="L915" s="15" t="s">
        <v>825</v>
      </c>
      <c r="M915" s="8">
        <f t="shared" si="14"/>
        <v>0</v>
      </c>
      <c r="N915" t="str" cm="1">
        <f t="array" ref="N915">INDEX(Wastewater!$C$4:$C$62,MATCH(C915,Wastewater!$A$4:$A$62,0),)</f>
        <v>N/A</v>
      </c>
    </row>
    <row r="916" spans="1:14">
      <c r="A916" t="s">
        <v>275</v>
      </c>
      <c r="B916" t="s">
        <v>1339</v>
      </c>
      <c r="C916" t="s">
        <v>1224</v>
      </c>
      <c r="D916" t="s">
        <v>300</v>
      </c>
      <c r="E916" t="s">
        <v>933</v>
      </c>
      <c r="F916" s="4">
        <v>0</v>
      </c>
      <c r="G916" s="4">
        <v>0</v>
      </c>
      <c r="H916" s="15" t="s">
        <v>825</v>
      </c>
      <c r="I916" s="15" t="s">
        <v>825</v>
      </c>
      <c r="J916" s="15" t="s">
        <v>825</v>
      </c>
      <c r="K916" s="15" t="s">
        <v>825</v>
      </c>
      <c r="L916" s="15" t="s">
        <v>825</v>
      </c>
      <c r="M916" s="8">
        <f t="shared" si="14"/>
        <v>0</v>
      </c>
      <c r="N916" t="str" cm="1">
        <f t="array" ref="N916">INDEX(Wastewater!$C$4:$C$62,MATCH(C916,Wastewater!$A$4:$A$62,0),)</f>
        <v>N/A</v>
      </c>
    </row>
    <row r="917" spans="1:14">
      <c r="A917" t="s">
        <v>275</v>
      </c>
      <c r="B917" t="s">
        <v>1340</v>
      </c>
      <c r="C917" t="s">
        <v>1226</v>
      </c>
      <c r="D917" t="s">
        <v>300</v>
      </c>
      <c r="E917" t="s">
        <v>933</v>
      </c>
      <c r="F917" s="4">
        <v>0</v>
      </c>
      <c r="G917" s="4">
        <v>0</v>
      </c>
      <c r="H917" s="15" t="s">
        <v>825</v>
      </c>
      <c r="I917" s="15" t="s">
        <v>825</v>
      </c>
      <c r="J917" s="15" t="s">
        <v>825</v>
      </c>
      <c r="K917" s="15" t="s">
        <v>825</v>
      </c>
      <c r="L917" s="15" t="s">
        <v>825</v>
      </c>
      <c r="M917" s="8">
        <f t="shared" si="14"/>
        <v>0</v>
      </c>
      <c r="N917" t="str" cm="1">
        <f t="array" ref="N917">INDEX(Wastewater!$C$4:$C$62,MATCH(C917,Wastewater!$A$4:$A$62,0),)</f>
        <v>Conservation drivers (wastewater)</v>
      </c>
    </row>
    <row r="918" spans="1:14">
      <c r="A918" t="s">
        <v>275</v>
      </c>
      <c r="B918" t="s">
        <v>1341</v>
      </c>
      <c r="C918" t="s">
        <v>1228</v>
      </c>
      <c r="D918" t="s">
        <v>300</v>
      </c>
      <c r="E918" t="s">
        <v>933</v>
      </c>
      <c r="F918" s="4">
        <v>0</v>
      </c>
      <c r="G918" s="4">
        <v>0</v>
      </c>
      <c r="H918" s="15" t="s">
        <v>825</v>
      </c>
      <c r="I918" s="15" t="s">
        <v>825</v>
      </c>
      <c r="J918" s="15" t="s">
        <v>825</v>
      </c>
      <c r="K918" s="15" t="s">
        <v>825</v>
      </c>
      <c r="L918" s="15" t="s">
        <v>825</v>
      </c>
      <c r="M918" s="8">
        <f t="shared" si="14"/>
        <v>0</v>
      </c>
      <c r="N918" t="str" cm="1">
        <f t="array" ref="N918">INDEX(Wastewater!$C$4:$C$62,MATCH(C918,Wastewater!$A$4:$A$62,0),)</f>
        <v>Ignore as captured under 'Investigations total'</v>
      </c>
    </row>
    <row r="919" spans="1:14">
      <c r="A919" t="s">
        <v>275</v>
      </c>
      <c r="B919" t="s">
        <v>1342</v>
      </c>
      <c r="C919" t="s">
        <v>1230</v>
      </c>
      <c r="D919" t="s">
        <v>300</v>
      </c>
      <c r="E919" t="s">
        <v>933</v>
      </c>
      <c r="F919" s="4">
        <v>0</v>
      </c>
      <c r="G919" s="4">
        <v>3.2250000000000001</v>
      </c>
      <c r="H919" s="15" t="s">
        <v>825</v>
      </c>
      <c r="I919" s="15" t="s">
        <v>825</v>
      </c>
      <c r="J919" s="15" t="s">
        <v>825</v>
      </c>
      <c r="K919" s="15" t="s">
        <v>825</v>
      </c>
      <c r="L919" s="15" t="s">
        <v>825</v>
      </c>
      <c r="M919" s="8">
        <f t="shared" si="14"/>
        <v>3.2250000000000001</v>
      </c>
      <c r="N919" t="str" cm="1">
        <f t="array" ref="N919">INDEX(Wastewater!$C$4:$C$62,MATCH(C919,Wastewater!$A$4:$A$62,0),)</f>
        <v>Ignore as captured under 'Investigations total'</v>
      </c>
    </row>
    <row r="920" spans="1:14">
      <c r="A920" t="s">
        <v>275</v>
      </c>
      <c r="B920" t="s">
        <v>1343</v>
      </c>
      <c r="C920" t="s">
        <v>1232</v>
      </c>
      <c r="D920" t="s">
        <v>300</v>
      </c>
      <c r="E920" t="s">
        <v>933</v>
      </c>
      <c r="F920" s="4">
        <v>0</v>
      </c>
      <c r="G920" s="4">
        <v>0</v>
      </c>
      <c r="H920" s="15" t="s">
        <v>825</v>
      </c>
      <c r="I920" s="15" t="s">
        <v>825</v>
      </c>
      <c r="J920" s="15" t="s">
        <v>825</v>
      </c>
      <c r="K920" s="15" t="s">
        <v>825</v>
      </c>
      <c r="L920" s="15" t="s">
        <v>825</v>
      </c>
      <c r="M920" s="8">
        <f t="shared" si="14"/>
        <v>0</v>
      </c>
      <c r="N920" t="str" cm="1">
        <f t="array" ref="N920">INDEX(Wastewater!$C$4:$C$62,MATCH(C920,Wastewater!$A$4:$A$62,0),)</f>
        <v>Ignore as captured under 'Investigations total'</v>
      </c>
    </row>
    <row r="921" spans="1:14">
      <c r="A921" t="s">
        <v>275</v>
      </c>
      <c r="B921" t="s">
        <v>1344</v>
      </c>
      <c r="C921" t="s">
        <v>1234</v>
      </c>
      <c r="D921" t="s">
        <v>300</v>
      </c>
      <c r="E921" t="s">
        <v>933</v>
      </c>
      <c r="F921" s="4">
        <v>0</v>
      </c>
      <c r="G921" s="4">
        <v>3.2250000000000001</v>
      </c>
      <c r="H921" s="15" t="s">
        <v>825</v>
      </c>
      <c r="I921" s="15" t="s">
        <v>825</v>
      </c>
      <c r="J921" s="15" t="s">
        <v>825</v>
      </c>
      <c r="K921" s="15" t="s">
        <v>825</v>
      </c>
      <c r="L921" s="15" t="s">
        <v>825</v>
      </c>
      <c r="M921" s="8">
        <f t="shared" si="14"/>
        <v>3.2250000000000001</v>
      </c>
      <c r="N921" t="str" cm="1">
        <f t="array" ref="N921">INDEX(Wastewater!$C$4:$C$62,MATCH(C921,Wastewater!$A$4:$A$62,0),)</f>
        <v>Investigations (wastewater)</v>
      </c>
    </row>
    <row r="922" spans="1:14">
      <c r="A922" t="s">
        <v>275</v>
      </c>
      <c r="B922" t="s">
        <v>1345</v>
      </c>
      <c r="C922" t="s">
        <v>1236</v>
      </c>
      <c r="D922" t="s">
        <v>300</v>
      </c>
      <c r="E922" t="s">
        <v>933</v>
      </c>
      <c r="F922" s="4">
        <v>0</v>
      </c>
      <c r="G922" s="4">
        <v>0</v>
      </c>
      <c r="H922" s="15" t="s">
        <v>825</v>
      </c>
      <c r="I922" s="15" t="s">
        <v>825</v>
      </c>
      <c r="J922" s="15" t="s">
        <v>825</v>
      </c>
      <c r="K922" s="15" t="s">
        <v>825</v>
      </c>
      <c r="L922" s="15" t="s">
        <v>825</v>
      </c>
      <c r="M922" s="8">
        <f t="shared" si="14"/>
        <v>0</v>
      </c>
      <c r="N922" cm="1">
        <f t="array" ref="N922">INDEX(Wastewater!$C$4:$C$62,MATCH(C922,Wastewater!$A$4:$A$62,0),)</f>
        <v>0</v>
      </c>
    </row>
    <row r="923" spans="1:14">
      <c r="A923" t="s">
        <v>275</v>
      </c>
      <c r="B923" t="s">
        <v>1346</v>
      </c>
      <c r="C923" t="s">
        <v>1238</v>
      </c>
      <c r="D923" t="s">
        <v>300</v>
      </c>
      <c r="E923" t="s">
        <v>933</v>
      </c>
      <c r="F923" s="4">
        <v>0</v>
      </c>
      <c r="G923" s="4">
        <v>0</v>
      </c>
      <c r="H923" s="15" t="s">
        <v>825</v>
      </c>
      <c r="I923" s="15" t="s">
        <v>825</v>
      </c>
      <c r="J923" s="15" t="s">
        <v>825</v>
      </c>
      <c r="K923" s="15" t="s">
        <v>825</v>
      </c>
      <c r="L923" s="15" t="s">
        <v>825</v>
      </c>
      <c r="M923" s="8">
        <f t="shared" si="14"/>
        <v>0</v>
      </c>
      <c r="N923" t="str" cm="1">
        <f t="array" ref="N923">INDEX(Wastewater!$C$4:$C$62,MATCH(C923,Wastewater!$A$4:$A$62,0),)</f>
        <v>Conservation drivers (wastewater)</v>
      </c>
    </row>
    <row r="924" spans="1:14">
      <c r="A924" t="s">
        <v>275</v>
      </c>
      <c r="B924" t="s">
        <v>1347</v>
      </c>
      <c r="C924" t="s">
        <v>1240</v>
      </c>
      <c r="D924" t="s">
        <v>300</v>
      </c>
      <c r="E924" t="s">
        <v>933</v>
      </c>
      <c r="F924" s="4">
        <v>0</v>
      </c>
      <c r="G924" s="4">
        <v>0</v>
      </c>
      <c r="H924" s="15" t="s">
        <v>825</v>
      </c>
      <c r="I924" s="15" t="s">
        <v>825</v>
      </c>
      <c r="J924" s="15" t="s">
        <v>825</v>
      </c>
      <c r="K924" s="15" t="s">
        <v>825</v>
      </c>
      <c r="L924" s="15" t="s">
        <v>825</v>
      </c>
      <c r="M924" s="8">
        <f t="shared" si="14"/>
        <v>0</v>
      </c>
      <c r="N924" t="str" cm="1">
        <f t="array" ref="N924">INDEX(Wastewater!$C$4:$C$62,MATCH(C924,Wastewater!$A$4:$A$62,0),)</f>
        <v>Conservation drivers (wastewater)</v>
      </c>
    </row>
    <row r="925" spans="1:14">
      <c r="A925" t="s">
        <v>275</v>
      </c>
      <c r="B925" t="s">
        <v>1348</v>
      </c>
      <c r="C925" t="s">
        <v>1242</v>
      </c>
      <c r="D925" t="s">
        <v>300</v>
      </c>
      <c r="E925" t="s">
        <v>933</v>
      </c>
      <c r="F925" s="4">
        <v>0</v>
      </c>
      <c r="G925" s="4">
        <v>0</v>
      </c>
      <c r="H925" s="15" t="s">
        <v>825</v>
      </c>
      <c r="I925" s="15" t="s">
        <v>825</v>
      </c>
      <c r="J925" s="15" t="s">
        <v>825</v>
      </c>
      <c r="K925" s="15" t="s">
        <v>825</v>
      </c>
      <c r="L925" s="15" t="s">
        <v>825</v>
      </c>
      <c r="M925" s="8">
        <f t="shared" si="14"/>
        <v>0</v>
      </c>
      <c r="N925" t="str" cm="1">
        <f t="array" ref="N925">INDEX(Wastewater!$C$4:$C$62,MATCH(C925,Wastewater!$A$4:$A$62,0),)</f>
        <v>Conservation drivers (wastewater)</v>
      </c>
    </row>
    <row r="926" spans="1:14">
      <c r="A926" t="s">
        <v>275</v>
      </c>
      <c r="B926" t="s">
        <v>1349</v>
      </c>
      <c r="C926" t="s">
        <v>1244</v>
      </c>
      <c r="D926" t="s">
        <v>300</v>
      </c>
      <c r="E926" t="s">
        <v>933</v>
      </c>
      <c r="F926" s="4">
        <v>0</v>
      </c>
      <c r="G926" s="4">
        <v>0</v>
      </c>
      <c r="H926" s="15" t="s">
        <v>825</v>
      </c>
      <c r="I926" s="15" t="s">
        <v>825</v>
      </c>
      <c r="J926" s="15" t="s">
        <v>825</v>
      </c>
      <c r="K926" s="15" t="s">
        <v>825</v>
      </c>
      <c r="L926" s="15" t="s">
        <v>825</v>
      </c>
      <c r="M926" s="8">
        <f t="shared" si="14"/>
        <v>0</v>
      </c>
      <c r="N926" t="str" cm="1">
        <f t="array" ref="N926">INDEX(Wastewater!$C$4:$C$62,MATCH(C926,Wastewater!$A$4:$A$62,0),)</f>
        <v>N/A</v>
      </c>
    </row>
    <row r="927" spans="1:14">
      <c r="A927" t="s">
        <v>275</v>
      </c>
      <c r="B927" t="s">
        <v>1350</v>
      </c>
      <c r="C927" t="s">
        <v>1246</v>
      </c>
      <c r="D927" t="s">
        <v>300</v>
      </c>
      <c r="E927" t="s">
        <v>933</v>
      </c>
      <c r="F927" s="4">
        <v>0.45500000000000002</v>
      </c>
      <c r="G927" s="4">
        <v>20.659000000000002</v>
      </c>
      <c r="H927" s="15" t="s">
        <v>825</v>
      </c>
      <c r="I927" s="15" t="s">
        <v>825</v>
      </c>
      <c r="J927" s="15" t="s">
        <v>825</v>
      </c>
      <c r="K927" s="15" t="s">
        <v>825</v>
      </c>
      <c r="L927" s="15" t="s">
        <v>825</v>
      </c>
      <c r="M927" s="8">
        <f t="shared" si="14"/>
        <v>20.659000000000002</v>
      </c>
      <c r="N927" t="e" cm="1">
        <f t="array" ref="N927">INDEX(Wastewater!$C$4:$C$62,MATCH(C927,Wastewater!$A$4:$A$62,0),)</f>
        <v>#N/A</v>
      </c>
    </row>
    <row r="928" spans="1:14">
      <c r="A928" t="s">
        <v>275</v>
      </c>
      <c r="B928" t="s">
        <v>1351</v>
      </c>
      <c r="C928" t="s">
        <v>1248</v>
      </c>
      <c r="D928" t="s">
        <v>300</v>
      </c>
      <c r="E928" t="s">
        <v>933</v>
      </c>
      <c r="F928" s="4">
        <v>0</v>
      </c>
      <c r="G928" s="4">
        <v>0</v>
      </c>
      <c r="H928" s="15" t="s">
        <v>825</v>
      </c>
      <c r="I928" s="15" t="s">
        <v>825</v>
      </c>
      <c r="J928" s="15" t="s">
        <v>825</v>
      </c>
      <c r="K928" s="15" t="s">
        <v>825</v>
      </c>
      <c r="L928" s="15" t="s">
        <v>825</v>
      </c>
      <c r="M928" s="8">
        <f t="shared" si="14"/>
        <v>0</v>
      </c>
      <c r="N928" t="str" cm="1">
        <f t="array" ref="N928">INDEX(Wastewater!$C$4:$C$62,MATCH(C928,Wastewater!$A$4:$A$62,0),)</f>
        <v>Sludge enhancement (quality) (wastewater)</v>
      </c>
    </row>
    <row r="929" spans="1:14">
      <c r="A929" t="s">
        <v>275</v>
      </c>
      <c r="B929" t="s">
        <v>1352</v>
      </c>
      <c r="C929" t="s">
        <v>1250</v>
      </c>
      <c r="D929" t="s">
        <v>300</v>
      </c>
      <c r="E929" t="s">
        <v>933</v>
      </c>
      <c r="F929" s="4">
        <v>0</v>
      </c>
      <c r="G929" s="4">
        <v>0</v>
      </c>
      <c r="H929" s="15" t="s">
        <v>825</v>
      </c>
      <c r="I929" s="15" t="s">
        <v>825</v>
      </c>
      <c r="J929" s="15" t="s">
        <v>825</v>
      </c>
      <c r="K929" s="15" t="s">
        <v>825</v>
      </c>
      <c r="L929" s="15" t="s">
        <v>825</v>
      </c>
      <c r="M929" s="8">
        <f t="shared" si="14"/>
        <v>0</v>
      </c>
      <c r="N929" t="str" cm="1">
        <f t="array" ref="N929">INDEX(Wastewater!$C$4:$C$62,MATCH(C929,Wastewater!$A$4:$A$62,0),)</f>
        <v>Sludge enhancement (quality) (wastewater)</v>
      </c>
    </row>
    <row r="930" spans="1:14">
      <c r="A930" t="s">
        <v>275</v>
      </c>
      <c r="B930" t="s">
        <v>1353</v>
      </c>
      <c r="C930" t="s">
        <v>1252</v>
      </c>
      <c r="D930" t="s">
        <v>300</v>
      </c>
      <c r="E930" t="s">
        <v>933</v>
      </c>
      <c r="F930" s="4">
        <v>0</v>
      </c>
      <c r="G930" s="4">
        <v>0</v>
      </c>
      <c r="H930" s="15" t="s">
        <v>825</v>
      </c>
      <c r="I930" s="15" t="s">
        <v>825</v>
      </c>
      <c r="J930" s="15" t="s">
        <v>825</v>
      </c>
      <c r="K930" s="15" t="s">
        <v>825</v>
      </c>
      <c r="L930" s="15" t="s">
        <v>825</v>
      </c>
      <c r="M930" s="8">
        <f t="shared" si="14"/>
        <v>0</v>
      </c>
      <c r="N930" t="str" cm="1">
        <f t="array" ref="N930">INDEX(Wastewater!$C$4:$C$62,MATCH(C930,Wastewater!$A$4:$A$62,0),)</f>
        <v>Sludge enhancement (quality) (wastewater)</v>
      </c>
    </row>
    <row r="931" spans="1:14">
      <c r="A931" t="s">
        <v>275</v>
      </c>
      <c r="B931" t="s">
        <v>1354</v>
      </c>
      <c r="C931" t="s">
        <v>1254</v>
      </c>
      <c r="D931" t="s">
        <v>300</v>
      </c>
      <c r="E931" t="s">
        <v>933</v>
      </c>
      <c r="F931" s="4">
        <v>0</v>
      </c>
      <c r="G931" s="4">
        <v>0</v>
      </c>
      <c r="H931" s="15" t="s">
        <v>825</v>
      </c>
      <c r="I931" s="15" t="s">
        <v>825</v>
      </c>
      <c r="J931" s="15" t="s">
        <v>825</v>
      </c>
      <c r="K931" s="15" t="s">
        <v>825</v>
      </c>
      <c r="L931" s="15" t="s">
        <v>825</v>
      </c>
      <c r="M931" s="8">
        <f t="shared" si="14"/>
        <v>0</v>
      </c>
      <c r="N931" t="str" cm="1">
        <f t="array" ref="N931">INDEX(Wastewater!$C$4:$C$62,MATCH(C931,Wastewater!$A$4:$A$62,0),)</f>
        <v>Sludge enhancement (quality) (wastewater)</v>
      </c>
    </row>
    <row r="932" spans="1:14">
      <c r="A932" t="s">
        <v>275</v>
      </c>
      <c r="B932" t="s">
        <v>1355</v>
      </c>
      <c r="C932" t="s">
        <v>1256</v>
      </c>
      <c r="D932" t="s">
        <v>300</v>
      </c>
      <c r="E932" t="s">
        <v>933</v>
      </c>
      <c r="F932" s="4">
        <v>0</v>
      </c>
      <c r="G932" s="4">
        <v>0</v>
      </c>
      <c r="H932" s="15" t="s">
        <v>825</v>
      </c>
      <c r="I932" s="15" t="s">
        <v>825</v>
      </c>
      <c r="J932" s="15" t="s">
        <v>825</v>
      </c>
      <c r="K932" s="15" t="s">
        <v>825</v>
      </c>
      <c r="L932" s="15" t="s">
        <v>825</v>
      </c>
      <c r="M932" s="8">
        <f t="shared" si="14"/>
        <v>0</v>
      </c>
      <c r="N932" t="str" cm="1">
        <f t="array" ref="N932">INDEX(Wastewater!$C$4:$C$62,MATCH(C932,Wastewater!$A$4:$A$62,0),)</f>
        <v>Sludge enhancement (quality) (wastewater)</v>
      </c>
    </row>
    <row r="933" spans="1:14">
      <c r="A933" t="s">
        <v>275</v>
      </c>
      <c r="B933" t="s">
        <v>1356</v>
      </c>
      <c r="C933" t="s">
        <v>1258</v>
      </c>
      <c r="D933" t="s">
        <v>300</v>
      </c>
      <c r="E933" t="s">
        <v>933</v>
      </c>
      <c r="F933" s="4">
        <v>0</v>
      </c>
      <c r="G933" s="4">
        <v>7.66</v>
      </c>
      <c r="H933" s="15" t="s">
        <v>825</v>
      </c>
      <c r="I933" s="15" t="s">
        <v>825</v>
      </c>
      <c r="J933" s="15" t="s">
        <v>825</v>
      </c>
      <c r="K933" s="15" t="s">
        <v>825</v>
      </c>
      <c r="L933" s="15" t="s">
        <v>825</v>
      </c>
      <c r="M933" s="8">
        <f t="shared" si="14"/>
        <v>7.66</v>
      </c>
      <c r="N933" t="str" cm="1">
        <f t="array" ref="N933">INDEX(Wastewater!$C$4:$C$62,MATCH(C933,Wastewater!$A$4:$A$62,0),)</f>
        <v>Sludge enhancement (quality) (wastewater)</v>
      </c>
    </row>
    <row r="934" spans="1:14">
      <c r="A934" t="s">
        <v>275</v>
      </c>
      <c r="B934" t="s">
        <v>1357</v>
      </c>
      <c r="C934" t="s">
        <v>1260</v>
      </c>
      <c r="D934" t="s">
        <v>300</v>
      </c>
      <c r="E934" t="s">
        <v>933</v>
      </c>
      <c r="F934" s="4">
        <v>0</v>
      </c>
      <c r="G934" s="4">
        <v>0</v>
      </c>
      <c r="H934" s="15" t="s">
        <v>825</v>
      </c>
      <c r="I934" s="15" t="s">
        <v>825</v>
      </c>
      <c r="J934" s="15" t="s">
        <v>825</v>
      </c>
      <c r="K934" s="15" t="s">
        <v>825</v>
      </c>
      <c r="L934" s="15" t="s">
        <v>825</v>
      </c>
      <c r="M934" s="8">
        <f t="shared" si="14"/>
        <v>0</v>
      </c>
      <c r="N934" t="str" cm="1">
        <f t="array" ref="N934">INDEX(Wastewater!$C$4:$C$62,MATCH(C934,Wastewater!$A$4:$A$62,0),)</f>
        <v>Sludge enhancement (quality) (wastewater)</v>
      </c>
    </row>
    <row r="935" spans="1:14">
      <c r="A935" t="s">
        <v>275</v>
      </c>
      <c r="B935" t="s">
        <v>1358</v>
      </c>
      <c r="C935" t="s">
        <v>1262</v>
      </c>
      <c r="D935" t="s">
        <v>300</v>
      </c>
      <c r="E935" t="s">
        <v>933</v>
      </c>
      <c r="F935" s="4">
        <v>0</v>
      </c>
      <c r="G935" s="4">
        <v>7.66</v>
      </c>
      <c r="H935" s="15" t="s">
        <v>825</v>
      </c>
      <c r="I935" s="15" t="s">
        <v>825</v>
      </c>
      <c r="J935" s="15" t="s">
        <v>825</v>
      </c>
      <c r="K935" s="15" t="s">
        <v>825</v>
      </c>
      <c r="L935" s="15" t="s">
        <v>825</v>
      </c>
      <c r="M935" s="8">
        <f t="shared" si="14"/>
        <v>7.66</v>
      </c>
      <c r="N935" t="e" cm="1">
        <f t="array" ref="N935">INDEX(Wastewater!$C$4:$C$62,MATCH(C935,Wastewater!$A$4:$A$62,0),)</f>
        <v>#N/A</v>
      </c>
    </row>
    <row r="936" spans="1:14">
      <c r="A936" t="s">
        <v>275</v>
      </c>
      <c r="B936" t="s">
        <v>1359</v>
      </c>
      <c r="C936" t="s">
        <v>1264</v>
      </c>
      <c r="D936" t="s">
        <v>300</v>
      </c>
      <c r="E936" t="s">
        <v>933</v>
      </c>
      <c r="F936" s="4">
        <v>0</v>
      </c>
      <c r="G936" s="4">
        <v>0</v>
      </c>
      <c r="H936" s="15" t="s">
        <v>825</v>
      </c>
      <c r="I936" s="15" t="s">
        <v>825</v>
      </c>
      <c r="J936" s="15" t="s">
        <v>825</v>
      </c>
      <c r="K936" s="15" t="s">
        <v>825</v>
      </c>
      <c r="L936" s="15" t="s">
        <v>825</v>
      </c>
      <c r="M936" s="8">
        <f t="shared" si="14"/>
        <v>0</v>
      </c>
      <c r="N936" t="str" cm="1">
        <f t="array" ref="N936">INDEX(Wastewater!$C$4:$C$62,MATCH(C936,Wastewater!$A$4:$A$62,0),)</f>
        <v>Growth at sewage treatment works (excluding sludge treatment) (wastewater)</v>
      </c>
    </row>
    <row r="937" spans="1:14">
      <c r="A937" t="s">
        <v>275</v>
      </c>
      <c r="B937" t="s">
        <v>1360</v>
      </c>
      <c r="C937" t="s">
        <v>1266</v>
      </c>
      <c r="D937" t="s">
        <v>300</v>
      </c>
      <c r="E937" t="s">
        <v>933</v>
      </c>
      <c r="F937" s="4">
        <v>0</v>
      </c>
      <c r="G937" s="4">
        <v>0</v>
      </c>
      <c r="H937" s="15" t="s">
        <v>825</v>
      </c>
      <c r="I937" s="15" t="s">
        <v>825</v>
      </c>
      <c r="J937" s="15" t="s">
        <v>825</v>
      </c>
      <c r="K937" s="15" t="s">
        <v>825</v>
      </c>
      <c r="L937" s="15" t="s">
        <v>825</v>
      </c>
      <c r="M937" s="8">
        <f t="shared" si="14"/>
        <v>0</v>
      </c>
      <c r="N937" t="str" cm="1">
        <f t="array" ref="N937">INDEX(Wastewater!$C$4:$C$62,MATCH(C937,Wastewater!$A$4:$A$62,0),)</f>
        <v>Reduce flooding risk for properties (wastewater)</v>
      </c>
    </row>
    <row r="938" spans="1:14">
      <c r="A938" t="s">
        <v>275</v>
      </c>
      <c r="B938" t="s">
        <v>1361</v>
      </c>
      <c r="C938" t="s">
        <v>1268</v>
      </c>
      <c r="D938" t="s">
        <v>300</v>
      </c>
      <c r="E938" t="s">
        <v>933</v>
      </c>
      <c r="F938" s="4">
        <v>0</v>
      </c>
      <c r="G938" s="4">
        <v>0</v>
      </c>
      <c r="H938" s="15" t="s">
        <v>825</v>
      </c>
      <c r="I938" s="15" t="s">
        <v>825</v>
      </c>
      <c r="J938" s="15" t="s">
        <v>825</v>
      </c>
      <c r="K938" s="15" t="s">
        <v>825</v>
      </c>
      <c r="L938" s="15" t="s">
        <v>825</v>
      </c>
      <c r="M938" s="8">
        <f t="shared" si="14"/>
        <v>0</v>
      </c>
      <c r="N938" t="str" cm="1">
        <f t="array" ref="N938">INDEX(Wastewater!$C$4:$C$62,MATCH(C938,Wastewater!$A$4:$A$62,0),)</f>
        <v>First time sewerage (wastewater)</v>
      </c>
    </row>
    <row r="939" spans="1:14">
      <c r="A939" t="s">
        <v>275</v>
      </c>
      <c r="B939" t="s">
        <v>1362</v>
      </c>
      <c r="C939" t="s">
        <v>1270</v>
      </c>
      <c r="D939" t="s">
        <v>300</v>
      </c>
      <c r="E939" t="s">
        <v>933</v>
      </c>
      <c r="F939" s="4">
        <v>0</v>
      </c>
      <c r="G939" s="4">
        <v>0</v>
      </c>
      <c r="H939" s="4" t="s">
        <v>825</v>
      </c>
      <c r="I939" s="4" t="s">
        <v>825</v>
      </c>
      <c r="J939" s="4" t="s">
        <v>825</v>
      </c>
      <c r="K939" s="4" t="s">
        <v>825</v>
      </c>
      <c r="L939" s="4" t="s">
        <v>825</v>
      </c>
      <c r="M939" s="8">
        <f t="shared" si="14"/>
        <v>0</v>
      </c>
      <c r="N939" t="str" cm="1">
        <f t="array" ref="N939">INDEX(Wastewater!$C$4:$C$62,MATCH(C939,Wastewater!$A$4:$A$62,0),)</f>
        <v>Sludge enhancement (growth) (wastewater)</v>
      </c>
    </row>
    <row r="940" spans="1:14">
      <c r="A940" t="s">
        <v>275</v>
      </c>
      <c r="B940" t="s">
        <v>1363</v>
      </c>
      <c r="C940" t="s">
        <v>1272</v>
      </c>
      <c r="D940" t="s">
        <v>300</v>
      </c>
      <c r="E940" t="s">
        <v>933</v>
      </c>
      <c r="F940" s="4">
        <v>0</v>
      </c>
      <c r="G940" s="4">
        <v>0</v>
      </c>
      <c r="H940" s="4" t="s">
        <v>825</v>
      </c>
      <c r="I940" s="4" t="s">
        <v>825</v>
      </c>
      <c r="J940" s="4" t="s">
        <v>825</v>
      </c>
      <c r="K940" s="4" t="s">
        <v>825</v>
      </c>
      <c r="L940" s="4" t="s">
        <v>825</v>
      </c>
      <c r="M940" s="8">
        <f t="shared" si="14"/>
        <v>0</v>
      </c>
      <c r="N940" t="str" cm="1">
        <f t="array" ref="N940">INDEX(Wastewater!$C$4:$C$62,MATCH(C940,Wastewater!$A$4:$A$62,0),)</f>
        <v>Odour (wastewater)</v>
      </c>
    </row>
    <row r="941" spans="1:14">
      <c r="A941" t="s">
        <v>275</v>
      </c>
      <c r="B941" t="s">
        <v>1364</v>
      </c>
      <c r="C941" t="s">
        <v>1274</v>
      </c>
      <c r="D941" t="s">
        <v>300</v>
      </c>
      <c r="E941" t="s">
        <v>933</v>
      </c>
      <c r="F941" s="4">
        <v>0</v>
      </c>
      <c r="G941" s="4">
        <v>0</v>
      </c>
      <c r="H941" s="4" t="s">
        <v>825</v>
      </c>
      <c r="I941" s="4" t="s">
        <v>825</v>
      </c>
      <c r="J941" s="4" t="s">
        <v>825</v>
      </c>
      <c r="K941" s="4" t="s">
        <v>825</v>
      </c>
      <c r="L941" s="4" t="s">
        <v>825</v>
      </c>
      <c r="M941" s="8">
        <f t="shared" si="14"/>
        <v>0</v>
      </c>
      <c r="N941" t="str" cm="1">
        <f t="array" ref="N941">INDEX(Wastewater!$C$4:$C$62,MATCH(C941,Wastewater!$A$4:$A$62,0),)</f>
        <v>Enhancing resilience to low probability high consequence events (wastewater)</v>
      </c>
    </row>
    <row r="942" spans="1:14">
      <c r="A942" t="s">
        <v>275</v>
      </c>
      <c r="B942" t="s">
        <v>1365</v>
      </c>
      <c r="C942" t="s">
        <v>1276</v>
      </c>
      <c r="D942" t="s">
        <v>300</v>
      </c>
      <c r="E942" t="s">
        <v>933</v>
      </c>
      <c r="F942" s="4">
        <v>0</v>
      </c>
      <c r="G942" s="4">
        <v>0</v>
      </c>
      <c r="H942" s="4" t="s">
        <v>825</v>
      </c>
      <c r="I942" s="4" t="s">
        <v>825</v>
      </c>
      <c r="J942" s="4" t="s">
        <v>825</v>
      </c>
      <c r="K942" s="4" t="s">
        <v>825</v>
      </c>
      <c r="L942" s="4" t="s">
        <v>825</v>
      </c>
      <c r="M942" s="8">
        <f t="shared" si="14"/>
        <v>0</v>
      </c>
      <c r="N942" t="str" cm="1">
        <f t="array" ref="N942">INDEX(Wastewater!$C$4:$C$62,MATCH(C942,Wastewater!$A$4:$A$62,0),)</f>
        <v>Security - SEMD (wastewater)</v>
      </c>
    </row>
    <row r="943" spans="1:14">
      <c r="A943" t="s">
        <v>275</v>
      </c>
      <c r="B943" t="s">
        <v>1366</v>
      </c>
      <c r="C943" t="s">
        <v>1278</v>
      </c>
      <c r="D943" t="s">
        <v>300</v>
      </c>
      <c r="E943" t="s">
        <v>933</v>
      </c>
      <c r="F943" s="4">
        <v>0</v>
      </c>
      <c r="G943" s="4">
        <v>0</v>
      </c>
      <c r="H943" s="4" t="s">
        <v>825</v>
      </c>
      <c r="I943" s="4" t="s">
        <v>825</v>
      </c>
      <c r="J943" s="4" t="s">
        <v>825</v>
      </c>
      <c r="K943" s="4" t="s">
        <v>825</v>
      </c>
      <c r="L943" s="4" t="s">
        <v>825</v>
      </c>
      <c r="M943" s="8">
        <f t="shared" si="14"/>
        <v>0</v>
      </c>
      <c r="N943" t="str" cm="1">
        <f t="array" ref="N943">INDEX(Wastewater!$C$4:$C$62,MATCH(C943,Wastewater!$A$4:$A$62,0),)</f>
        <v>Security - Non-SEMD (wastewater)</v>
      </c>
    </row>
    <row r="944" spans="1:14">
      <c r="A944" t="s">
        <v>275</v>
      </c>
      <c r="B944" t="s">
        <v>1367</v>
      </c>
      <c r="C944" t="s">
        <v>1280</v>
      </c>
      <c r="D944" t="s">
        <v>300</v>
      </c>
      <c r="E944" t="s">
        <v>933</v>
      </c>
      <c r="F944" s="4">
        <v>0</v>
      </c>
      <c r="G944" s="4">
        <v>0</v>
      </c>
      <c r="H944" s="4" t="s">
        <v>825</v>
      </c>
      <c r="I944" s="4" t="s">
        <v>825</v>
      </c>
      <c r="J944" s="4" t="s">
        <v>825</v>
      </c>
      <c r="K944" s="4" t="s">
        <v>825</v>
      </c>
      <c r="L944" s="4" t="s">
        <v>825</v>
      </c>
      <c r="M944" s="8">
        <f t="shared" si="14"/>
        <v>0</v>
      </c>
      <c r="N944" t="str" cm="1">
        <f t="array" ref="N944">INDEX(Wastewater!$C$4:$C$62,MATCH(C944,Wastewater!$A$4:$A$62,0),)</f>
        <v>N/A</v>
      </c>
    </row>
    <row r="945" spans="1:14">
      <c r="A945" t="s">
        <v>275</v>
      </c>
      <c r="B945" t="s">
        <v>1368</v>
      </c>
      <c r="C945" t="s">
        <v>1282</v>
      </c>
      <c r="D945" t="s">
        <v>300</v>
      </c>
      <c r="E945" t="s">
        <v>933</v>
      </c>
      <c r="F945" s="4">
        <v>0</v>
      </c>
      <c r="G945" s="4">
        <v>0</v>
      </c>
      <c r="H945" s="4" t="s">
        <v>825</v>
      </c>
      <c r="I945" s="4" t="s">
        <v>825</v>
      </c>
      <c r="J945" s="4" t="s">
        <v>825</v>
      </c>
      <c r="K945" s="4" t="s">
        <v>825</v>
      </c>
      <c r="L945" s="4" t="s">
        <v>825</v>
      </c>
      <c r="M945" s="8">
        <f t="shared" si="14"/>
        <v>0</v>
      </c>
      <c r="N945" t="e" cm="1">
        <f t="array" ref="N945">INDEX(Wastewater!$C$4:$C$62,MATCH(C945,Wastewater!$A$4:$A$62,0),)</f>
        <v>#N/A</v>
      </c>
    </row>
    <row r="946" spans="1:14">
      <c r="A946" t="s">
        <v>275</v>
      </c>
      <c r="B946" t="s">
        <v>1369</v>
      </c>
      <c r="C946" t="s">
        <v>1284</v>
      </c>
      <c r="D946" t="s">
        <v>300</v>
      </c>
      <c r="E946" t="s">
        <v>933</v>
      </c>
      <c r="F946" s="4">
        <v>0</v>
      </c>
      <c r="G946" s="4">
        <v>5.4</v>
      </c>
      <c r="H946" s="4" t="s">
        <v>825</v>
      </c>
      <c r="I946" s="4" t="s">
        <v>825</v>
      </c>
      <c r="J946" s="4" t="s">
        <v>825</v>
      </c>
      <c r="K946" s="4" t="s">
        <v>825</v>
      </c>
      <c r="L946" s="4" t="s">
        <v>825</v>
      </c>
      <c r="M946" s="8">
        <f t="shared" si="14"/>
        <v>5.4</v>
      </c>
      <c r="N946" t="e" cm="1">
        <f t="array" ref="N946">INDEX(Wastewater!$C$4:$C$62,MATCH(C946,Wastewater!$A$4:$A$62,0),)</f>
        <v>#N/A</v>
      </c>
    </row>
    <row r="947" spans="1:14">
      <c r="A947" t="s">
        <v>275</v>
      </c>
      <c r="B947" t="s">
        <v>1370</v>
      </c>
      <c r="C947" t="s">
        <v>1286</v>
      </c>
      <c r="D947" t="s">
        <v>300</v>
      </c>
      <c r="E947" t="s">
        <v>933</v>
      </c>
      <c r="F947" s="4">
        <v>0</v>
      </c>
      <c r="G947" s="4">
        <v>0</v>
      </c>
      <c r="H947" s="4" t="s">
        <v>825</v>
      </c>
      <c r="I947" s="4" t="s">
        <v>825</v>
      </c>
      <c r="J947" s="4" t="s">
        <v>825</v>
      </c>
      <c r="K947" s="4" t="s">
        <v>825</v>
      </c>
      <c r="L947" s="4" t="s">
        <v>825</v>
      </c>
      <c r="M947" s="8">
        <f t="shared" si="14"/>
        <v>0</v>
      </c>
      <c r="N947" t="e" cm="1">
        <f t="array" ref="N947">INDEX(Wastewater!$C$4:$C$62,MATCH(C947,Wastewater!$A$4:$A$62,0),)</f>
        <v>#N/A</v>
      </c>
    </row>
    <row r="948" spans="1:14">
      <c r="A948" t="s">
        <v>275</v>
      </c>
      <c r="B948" t="s">
        <v>1371</v>
      </c>
      <c r="C948" t="s">
        <v>1288</v>
      </c>
      <c r="D948" t="s">
        <v>300</v>
      </c>
      <c r="E948" t="s">
        <v>933</v>
      </c>
      <c r="F948" s="4">
        <v>0</v>
      </c>
      <c r="G948" s="4">
        <v>0</v>
      </c>
      <c r="H948" s="4" t="s">
        <v>825</v>
      </c>
      <c r="I948" s="4" t="s">
        <v>825</v>
      </c>
      <c r="J948" s="4" t="s">
        <v>825</v>
      </c>
      <c r="K948" s="4" t="s">
        <v>825</v>
      </c>
      <c r="L948" s="4" t="s">
        <v>825</v>
      </c>
      <c r="M948" s="8">
        <f t="shared" si="14"/>
        <v>0</v>
      </c>
      <c r="N948" t="e" cm="1">
        <f t="array" ref="N948">INDEX(Wastewater!$C$4:$C$62,MATCH(C948,Wastewater!$A$4:$A$62,0),)</f>
        <v>#N/A</v>
      </c>
    </row>
    <row r="949" spans="1:14">
      <c r="A949" t="s">
        <v>275</v>
      </c>
      <c r="B949" t="s">
        <v>1372</v>
      </c>
      <c r="C949" t="s">
        <v>1290</v>
      </c>
      <c r="D949" t="s">
        <v>300</v>
      </c>
      <c r="E949" t="s">
        <v>933</v>
      </c>
      <c r="F949" s="4">
        <v>0</v>
      </c>
      <c r="G949" s="4">
        <v>0</v>
      </c>
      <c r="H949" s="4" t="s">
        <v>825</v>
      </c>
      <c r="I949" s="4" t="s">
        <v>825</v>
      </c>
      <c r="J949" s="4" t="s">
        <v>825</v>
      </c>
      <c r="K949" s="4" t="s">
        <v>825</v>
      </c>
      <c r="L949" s="4" t="s">
        <v>825</v>
      </c>
      <c r="M949" s="8">
        <f t="shared" si="14"/>
        <v>0</v>
      </c>
      <c r="N949" t="e" cm="1">
        <f t="array" ref="N949">INDEX(Wastewater!$C$4:$C$62,MATCH(C949,Wastewater!$A$4:$A$62,0),)</f>
        <v>#N/A</v>
      </c>
    </row>
    <row r="950" spans="1:14">
      <c r="A950" t="s">
        <v>275</v>
      </c>
      <c r="B950" t="s">
        <v>1373</v>
      </c>
      <c r="C950" t="s">
        <v>1292</v>
      </c>
      <c r="D950" t="s">
        <v>300</v>
      </c>
      <c r="E950" t="s">
        <v>933</v>
      </c>
      <c r="F950" s="4">
        <v>0</v>
      </c>
      <c r="G950" s="4">
        <v>0</v>
      </c>
      <c r="H950" s="4" t="s">
        <v>825</v>
      </c>
      <c r="I950" s="4" t="s">
        <v>825</v>
      </c>
      <c r="J950" s="4" t="s">
        <v>825</v>
      </c>
      <c r="K950" s="4" t="s">
        <v>825</v>
      </c>
      <c r="L950" s="4" t="s">
        <v>825</v>
      </c>
      <c r="M950" s="8">
        <f t="shared" si="14"/>
        <v>0</v>
      </c>
      <c r="N950" t="e" cm="1">
        <f t="array" ref="N950">INDEX(Wastewater!$C$4:$C$62,MATCH(C950,Wastewater!$A$4:$A$62,0),)</f>
        <v>#N/A</v>
      </c>
    </row>
    <row r="951" spans="1:14">
      <c r="A951" t="s">
        <v>275</v>
      </c>
      <c r="B951" t="s">
        <v>1374</v>
      </c>
      <c r="C951" t="s">
        <v>1294</v>
      </c>
      <c r="D951" t="s">
        <v>300</v>
      </c>
      <c r="E951" t="s">
        <v>933</v>
      </c>
      <c r="F951" s="4">
        <v>0</v>
      </c>
      <c r="G951" s="4">
        <v>0</v>
      </c>
      <c r="H951" s="4" t="s">
        <v>825</v>
      </c>
      <c r="I951" s="4" t="s">
        <v>825</v>
      </c>
      <c r="J951" s="4" t="s">
        <v>825</v>
      </c>
      <c r="K951" s="4" t="s">
        <v>825</v>
      </c>
      <c r="L951" s="4" t="s">
        <v>825</v>
      </c>
      <c r="M951" s="8">
        <f t="shared" si="14"/>
        <v>0</v>
      </c>
      <c r="N951" t="e" cm="1">
        <f t="array" ref="N951">INDEX(Wastewater!$C$4:$C$62,MATCH(C951,Wastewater!$A$4:$A$62,0),)</f>
        <v>#N/A</v>
      </c>
    </row>
    <row r="952" spans="1:14">
      <c r="A952" t="s">
        <v>275</v>
      </c>
      <c r="B952" t="s">
        <v>1375</v>
      </c>
      <c r="C952" t="s">
        <v>1296</v>
      </c>
      <c r="D952" t="s">
        <v>300</v>
      </c>
      <c r="E952" t="s">
        <v>933</v>
      </c>
      <c r="F952" s="4">
        <v>0</v>
      </c>
      <c r="G952" s="4">
        <v>0</v>
      </c>
      <c r="H952" s="4" t="s">
        <v>825</v>
      </c>
      <c r="I952" s="4" t="s">
        <v>825</v>
      </c>
      <c r="J952" s="4" t="s">
        <v>825</v>
      </c>
      <c r="K952" s="4" t="s">
        <v>825</v>
      </c>
      <c r="L952" s="4" t="s">
        <v>825</v>
      </c>
      <c r="M952" s="8">
        <f t="shared" si="14"/>
        <v>0</v>
      </c>
      <c r="N952" t="e" cm="1">
        <f t="array" ref="N952">INDEX(Wastewater!$C$4:$C$62,MATCH(C952,Wastewater!$A$4:$A$62,0),)</f>
        <v>#N/A</v>
      </c>
    </row>
    <row r="953" spans="1:14">
      <c r="A953" t="s">
        <v>275</v>
      </c>
      <c r="B953" t="s">
        <v>1376</v>
      </c>
      <c r="C953" t="s">
        <v>1298</v>
      </c>
      <c r="D953" t="s">
        <v>300</v>
      </c>
      <c r="E953" t="s">
        <v>933</v>
      </c>
      <c r="F953" s="4">
        <v>0</v>
      </c>
      <c r="G953" s="4">
        <v>0</v>
      </c>
      <c r="H953" s="4" t="s">
        <v>825</v>
      </c>
      <c r="I953" s="4" t="s">
        <v>825</v>
      </c>
      <c r="J953" s="4" t="s">
        <v>825</v>
      </c>
      <c r="K953" s="4" t="s">
        <v>825</v>
      </c>
      <c r="L953" s="4" t="s">
        <v>825</v>
      </c>
      <c r="M953" s="8">
        <f t="shared" si="14"/>
        <v>0</v>
      </c>
      <c r="N953" t="e" cm="1">
        <f t="array" ref="N953">INDEX(Wastewater!$C$4:$C$62,MATCH(C953,Wastewater!$A$4:$A$62,0),)</f>
        <v>#N/A</v>
      </c>
    </row>
    <row r="954" spans="1:14">
      <c r="A954" t="s">
        <v>275</v>
      </c>
      <c r="B954" t="s">
        <v>1377</v>
      </c>
      <c r="C954" t="s">
        <v>1300</v>
      </c>
      <c r="D954" t="s">
        <v>300</v>
      </c>
      <c r="E954" t="s">
        <v>933</v>
      </c>
      <c r="F954" s="4">
        <v>0</v>
      </c>
      <c r="G954" s="4">
        <v>0</v>
      </c>
      <c r="H954" s="4" t="s">
        <v>825</v>
      </c>
      <c r="I954" s="4" t="s">
        <v>825</v>
      </c>
      <c r="J954" s="4" t="s">
        <v>825</v>
      </c>
      <c r="K954" s="4" t="s">
        <v>825</v>
      </c>
      <c r="L954" s="4" t="s">
        <v>825</v>
      </c>
      <c r="M954" s="8">
        <f t="shared" si="14"/>
        <v>0</v>
      </c>
      <c r="N954" t="e" cm="1">
        <f t="array" ref="N954">INDEX(Wastewater!$C$4:$C$62,MATCH(C954,Wastewater!$A$4:$A$62,0),)</f>
        <v>#N/A</v>
      </c>
    </row>
    <row r="955" spans="1:14">
      <c r="A955" t="s">
        <v>275</v>
      </c>
      <c r="B955" t="s">
        <v>1378</v>
      </c>
      <c r="C955" t="s">
        <v>1302</v>
      </c>
      <c r="D955" t="s">
        <v>300</v>
      </c>
      <c r="E955" t="s">
        <v>933</v>
      </c>
      <c r="F955" s="4">
        <v>0</v>
      </c>
      <c r="G955" s="4">
        <v>0</v>
      </c>
      <c r="H955" s="4" t="s">
        <v>825</v>
      </c>
      <c r="I955" s="4" t="s">
        <v>825</v>
      </c>
      <c r="J955" s="4" t="s">
        <v>825</v>
      </c>
      <c r="K955" s="4" t="s">
        <v>825</v>
      </c>
      <c r="L955" s="4" t="s">
        <v>825</v>
      </c>
      <c r="M955" s="8">
        <f t="shared" si="14"/>
        <v>0</v>
      </c>
      <c r="N955" t="e" cm="1">
        <f t="array" ref="N955">INDEX(Wastewater!$C$4:$C$62,MATCH(C955,Wastewater!$A$4:$A$62,0),)</f>
        <v>#N/A</v>
      </c>
    </row>
    <row r="956" spans="1:14">
      <c r="A956" t="s">
        <v>275</v>
      </c>
      <c r="B956" t="s">
        <v>1379</v>
      </c>
      <c r="C956" t="s">
        <v>1380</v>
      </c>
      <c r="D956" t="s">
        <v>300</v>
      </c>
      <c r="E956" t="s">
        <v>933</v>
      </c>
      <c r="F956" s="4">
        <v>0.45500000000000002</v>
      </c>
      <c r="G956" s="4">
        <v>33.719000000000001</v>
      </c>
      <c r="H956" s="4" t="s">
        <v>825</v>
      </c>
      <c r="I956" s="4" t="s">
        <v>825</v>
      </c>
      <c r="J956" s="4" t="s">
        <v>825</v>
      </c>
      <c r="K956" s="4" t="s">
        <v>825</v>
      </c>
      <c r="L956" s="4" t="s">
        <v>825</v>
      </c>
      <c r="M956" s="8">
        <f t="shared" si="14"/>
        <v>33.719000000000001</v>
      </c>
      <c r="N956" t="e" cm="1">
        <f t="array" ref="N956">INDEX(Wastewater!$C$4:$C$62,MATCH(C956,Wastewater!$A$4:$A$62,0),)</f>
        <v>#N/A</v>
      </c>
    </row>
    <row r="957" spans="1:14">
      <c r="A957" t="s">
        <v>275</v>
      </c>
      <c r="B957" t="s">
        <v>1381</v>
      </c>
      <c r="C957" t="s">
        <v>1160</v>
      </c>
      <c r="D957" t="s">
        <v>300</v>
      </c>
      <c r="E957" t="s">
        <v>933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8">
        <f t="shared" si="14"/>
        <v>0</v>
      </c>
      <c r="N957" t="str" cm="1">
        <f t="array" ref="N957">INDEX(Wastewater!$C$4:$C$62,MATCH(C957,Wastewater!$A$4:$A$62,0),)</f>
        <v>Event Duration Monitoring at intermittent discharges (wastewater)</v>
      </c>
    </row>
    <row r="958" spans="1:14">
      <c r="A958" t="s">
        <v>275</v>
      </c>
      <c r="B958" t="s">
        <v>1382</v>
      </c>
      <c r="C958" t="s">
        <v>1162</v>
      </c>
      <c r="D958" t="s">
        <v>300</v>
      </c>
      <c r="E958" t="s">
        <v>933</v>
      </c>
      <c r="F958" s="4">
        <v>0</v>
      </c>
      <c r="G958" s="4">
        <v>0</v>
      </c>
      <c r="H958" s="4">
        <v>0</v>
      </c>
      <c r="I958" s="4">
        <v>0</v>
      </c>
      <c r="J958" s="4">
        <v>0</v>
      </c>
      <c r="K958" s="4">
        <v>0</v>
      </c>
      <c r="L958" s="4">
        <v>0</v>
      </c>
      <c r="M958" s="8">
        <f t="shared" si="14"/>
        <v>0</v>
      </c>
      <c r="N958" t="str" cm="1">
        <f t="array" ref="N958">INDEX(Wastewater!$C$4:$C$62,MATCH(C958,Wastewater!$A$4:$A$62,0),)</f>
        <v>Flow monitoring at sewage treatment works (wastewater)</v>
      </c>
    </row>
    <row r="959" spans="1:14">
      <c r="A959" t="s">
        <v>275</v>
      </c>
      <c r="B959" t="s">
        <v>1383</v>
      </c>
      <c r="C959" t="s">
        <v>1164</v>
      </c>
      <c r="D959" t="s">
        <v>300</v>
      </c>
      <c r="E959" t="s">
        <v>933</v>
      </c>
      <c r="F959" s="4">
        <v>0</v>
      </c>
      <c r="G959" s="4">
        <v>0</v>
      </c>
      <c r="H959" s="4">
        <v>0</v>
      </c>
      <c r="I959" s="4">
        <v>0</v>
      </c>
      <c r="J959" s="4">
        <v>0</v>
      </c>
      <c r="K959" s="4">
        <v>0</v>
      </c>
      <c r="L959" s="4">
        <v>0</v>
      </c>
      <c r="M959" s="8">
        <f t="shared" si="14"/>
        <v>0</v>
      </c>
      <c r="N959" t="str" cm="1">
        <f t="array" ref="N959">INDEX(Wastewater!$C$4:$C$62,MATCH(C959,Wastewater!$A$4:$A$62,0),)</f>
        <v>N/A</v>
      </c>
    </row>
    <row r="960" spans="1:14">
      <c r="A960" t="s">
        <v>275</v>
      </c>
      <c r="B960" t="s">
        <v>1384</v>
      </c>
      <c r="C960" t="s">
        <v>1166</v>
      </c>
      <c r="D960" t="s">
        <v>300</v>
      </c>
      <c r="E960" t="s">
        <v>933</v>
      </c>
      <c r="F960" s="4">
        <v>0</v>
      </c>
      <c r="G960" s="4">
        <v>0</v>
      </c>
      <c r="H960" s="4">
        <v>0</v>
      </c>
      <c r="I960" s="4">
        <v>0</v>
      </c>
      <c r="J960" s="4">
        <v>0</v>
      </c>
      <c r="K960" s="4">
        <v>0</v>
      </c>
      <c r="L960" s="4">
        <v>0</v>
      </c>
      <c r="M960" s="8">
        <f t="shared" si="14"/>
        <v>0</v>
      </c>
      <c r="N960" t="str" cm="1">
        <f t="array" ref="N960">INDEX(Wastewater!$C$4:$C$62,MATCH(C960,Wastewater!$A$4:$A$62,0),)</f>
        <v>N/A</v>
      </c>
    </row>
    <row r="961" spans="1:14">
      <c r="A961" t="s">
        <v>275</v>
      </c>
      <c r="B961" t="s">
        <v>1385</v>
      </c>
      <c r="C961" t="s">
        <v>1168</v>
      </c>
      <c r="D961" t="s">
        <v>300</v>
      </c>
      <c r="E961" t="s">
        <v>933</v>
      </c>
      <c r="F961" s="4">
        <v>0</v>
      </c>
      <c r="G961" s="4">
        <v>0</v>
      </c>
      <c r="H961" s="4">
        <v>0</v>
      </c>
      <c r="I961" s="4">
        <v>0</v>
      </c>
      <c r="J961" s="4">
        <v>0</v>
      </c>
      <c r="K961" s="4">
        <v>0</v>
      </c>
      <c r="L961" s="4">
        <v>0</v>
      </c>
      <c r="M961" s="8">
        <f t="shared" si="14"/>
        <v>0</v>
      </c>
      <c r="N961" t="str" cm="1">
        <f t="array" ref="N961">INDEX(Wastewater!$C$4:$C$62,MATCH(C961,Wastewater!$A$4:$A$62,0),)</f>
        <v>Schemes to increase flow to full treatment (wastewater)</v>
      </c>
    </row>
    <row r="962" spans="1:14">
      <c r="A962" t="s">
        <v>275</v>
      </c>
      <c r="B962" t="s">
        <v>1386</v>
      </c>
      <c r="C962" t="s">
        <v>1170</v>
      </c>
      <c r="D962" t="s">
        <v>300</v>
      </c>
      <c r="E962" t="s">
        <v>933</v>
      </c>
      <c r="F962" s="4">
        <v>0</v>
      </c>
      <c r="G962" s="4">
        <v>0</v>
      </c>
      <c r="H962" s="4">
        <v>0</v>
      </c>
      <c r="I962" s="4">
        <v>0</v>
      </c>
      <c r="J962" s="4">
        <v>0</v>
      </c>
      <c r="K962" s="4">
        <v>0</v>
      </c>
      <c r="L962" s="4">
        <v>0</v>
      </c>
      <c r="M962" s="8">
        <f t="shared" si="14"/>
        <v>0</v>
      </c>
      <c r="N962" t="str" cm="1">
        <f t="array" ref="N962">INDEX(Wastewater!$C$4:$C$62,MATCH(C962,Wastewater!$A$4:$A$62,0),)</f>
        <v>Schemes to increase storm tank capacity (wastewater)</v>
      </c>
    </row>
    <row r="963" spans="1:14">
      <c r="A963" t="s">
        <v>275</v>
      </c>
      <c r="B963" t="s">
        <v>1387</v>
      </c>
      <c r="C963" t="s">
        <v>1172</v>
      </c>
      <c r="D963" t="s">
        <v>300</v>
      </c>
      <c r="E963" t="s">
        <v>933</v>
      </c>
      <c r="F963" s="4">
        <v>0</v>
      </c>
      <c r="G963" s="4">
        <v>0</v>
      </c>
      <c r="H963" s="4">
        <v>0</v>
      </c>
      <c r="I963" s="4">
        <v>0</v>
      </c>
      <c r="J963" s="4">
        <v>0</v>
      </c>
      <c r="K963" s="4">
        <v>0</v>
      </c>
      <c r="L963" s="4">
        <v>0</v>
      </c>
      <c r="M963" s="8">
        <f t="shared" ref="M963:M1026" si="15">SUM(G963)</f>
        <v>0</v>
      </c>
      <c r="N963" t="str" cm="1">
        <f t="array" ref="N963">INDEX(Wastewater!$C$4:$C$62,MATCH(C963,Wastewater!$A$4:$A$62,0),)</f>
        <v>Schemes to increase storm tank capacity (wastewater)</v>
      </c>
    </row>
    <row r="964" spans="1:14">
      <c r="A964" t="s">
        <v>275</v>
      </c>
      <c r="B964" t="s">
        <v>1388</v>
      </c>
      <c r="C964" t="s">
        <v>1174</v>
      </c>
      <c r="D964" t="s">
        <v>300</v>
      </c>
      <c r="E964" t="s">
        <v>933</v>
      </c>
      <c r="F964" s="4">
        <v>0</v>
      </c>
      <c r="G964" s="4">
        <v>0</v>
      </c>
      <c r="H964" s="4">
        <v>0</v>
      </c>
      <c r="I964" s="4">
        <v>0</v>
      </c>
      <c r="J964" s="4">
        <v>0</v>
      </c>
      <c r="K964" s="4">
        <v>0</v>
      </c>
      <c r="L964" s="4">
        <v>0</v>
      </c>
      <c r="M964" s="8">
        <f t="shared" si="15"/>
        <v>0</v>
      </c>
      <c r="N964" t="str" cm="1">
        <f t="array" ref="N964">INDEX(Wastewater!$C$4:$C$62,MATCH(C964,Wastewater!$A$4:$A$62,0),)</f>
        <v>Storage schemes to reduce spill frequency at CSOs, storm tanks, etc (wastewater)</v>
      </c>
    </row>
    <row r="965" spans="1:14">
      <c r="A965" t="s">
        <v>275</v>
      </c>
      <c r="B965" t="s">
        <v>1389</v>
      </c>
      <c r="C965" t="s">
        <v>1176</v>
      </c>
      <c r="D965" t="s">
        <v>300</v>
      </c>
      <c r="E965" t="s">
        <v>933</v>
      </c>
      <c r="F965" s="4">
        <v>12.773999999999999</v>
      </c>
      <c r="G965" s="4">
        <v>0</v>
      </c>
      <c r="H965" s="4">
        <v>0</v>
      </c>
      <c r="I965" s="4">
        <v>0</v>
      </c>
      <c r="J965" s="4">
        <v>0</v>
      </c>
      <c r="K965" s="4">
        <v>0</v>
      </c>
      <c r="L965" s="4">
        <v>0</v>
      </c>
      <c r="M965" s="8">
        <f t="shared" si="15"/>
        <v>0</v>
      </c>
      <c r="N965" t="str" cm="1">
        <f t="array" ref="N965">INDEX(Wastewater!$C$4:$C$62,MATCH(C965,Wastewater!$A$4:$A$62,0),)</f>
        <v>Storage schemes to reduce spill frequency at CSOs, storm tanks, etc (wastewater)</v>
      </c>
    </row>
    <row r="966" spans="1:14">
      <c r="A966" t="s">
        <v>275</v>
      </c>
      <c r="B966" t="s">
        <v>1390</v>
      </c>
      <c r="C966" t="s">
        <v>1178</v>
      </c>
      <c r="D966" t="s">
        <v>300</v>
      </c>
      <c r="E966" t="s">
        <v>933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0</v>
      </c>
      <c r="L966" s="4">
        <v>0</v>
      </c>
      <c r="M966" s="8">
        <f t="shared" si="15"/>
        <v>0</v>
      </c>
      <c r="N966" t="str" cm="1">
        <f t="array" ref="N966">INDEX(Wastewater!$C$4:$C$62,MATCH(C966,Wastewater!$A$4:$A$62,0),)</f>
        <v>Storage schemes to reduce spill frequency at CSOs, storm tanks, etc (wastewater)</v>
      </c>
    </row>
    <row r="967" spans="1:14">
      <c r="A967" t="s">
        <v>275</v>
      </c>
      <c r="B967" t="s">
        <v>1391</v>
      </c>
      <c r="C967" t="s">
        <v>1180</v>
      </c>
      <c r="D967" t="s">
        <v>300</v>
      </c>
      <c r="E967" t="s">
        <v>933</v>
      </c>
      <c r="F967" s="4">
        <v>0</v>
      </c>
      <c r="G967" s="4">
        <v>0</v>
      </c>
      <c r="H967" s="4">
        <v>0</v>
      </c>
      <c r="I967" s="4">
        <v>0</v>
      </c>
      <c r="J967" s="4">
        <v>0</v>
      </c>
      <c r="K967" s="4">
        <v>0</v>
      </c>
      <c r="L967" s="4">
        <v>0</v>
      </c>
      <c r="M967" s="8">
        <f t="shared" si="15"/>
        <v>0</v>
      </c>
      <c r="N967" t="str" cm="1">
        <f t="array" ref="N967">INDEX(Wastewater!$C$4:$C$62,MATCH(C967,Wastewater!$A$4:$A$62,0),)</f>
        <v>Storage schemes to reduce spill frequency at CSOs, storm tanks, etc (wastewater)</v>
      </c>
    </row>
    <row r="968" spans="1:14">
      <c r="A968" t="s">
        <v>275</v>
      </c>
      <c r="B968" t="s">
        <v>1392</v>
      </c>
      <c r="C968" t="s">
        <v>1182</v>
      </c>
      <c r="D968" t="s">
        <v>300</v>
      </c>
      <c r="E968" t="s">
        <v>933</v>
      </c>
      <c r="F968" s="4">
        <v>0</v>
      </c>
      <c r="G968" s="4">
        <v>31.977999999999998</v>
      </c>
      <c r="H968" s="4">
        <v>0</v>
      </c>
      <c r="I968" s="4">
        <v>0</v>
      </c>
      <c r="J968" s="4">
        <v>0</v>
      </c>
      <c r="K968" s="4">
        <v>0</v>
      </c>
      <c r="L968" s="4">
        <v>0</v>
      </c>
      <c r="M968" s="8">
        <f t="shared" si="15"/>
        <v>31.977999999999998</v>
      </c>
      <c r="N968" t="str" cm="1">
        <f t="array" ref="N968">INDEX(Wastewater!$C$4:$C$62,MATCH(C968,Wastewater!$A$4:$A$62,0),)</f>
        <v>Storage schemes to reduce spill frequency at CSOs, storm tanks, etc (wastewater)</v>
      </c>
    </row>
    <row r="969" spans="1:14">
      <c r="A969" t="s">
        <v>275</v>
      </c>
      <c r="B969" t="s">
        <v>1393</v>
      </c>
      <c r="C969" t="s">
        <v>1184</v>
      </c>
      <c r="D969" t="s">
        <v>300</v>
      </c>
      <c r="E969" t="s">
        <v>933</v>
      </c>
      <c r="F969" s="4">
        <v>0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0</v>
      </c>
      <c r="M969" s="8">
        <f t="shared" si="15"/>
        <v>0</v>
      </c>
      <c r="N969" t="str" cm="1">
        <f t="array" ref="N969">INDEX(Wastewater!$C$4:$C$62,MATCH(C969,Wastewater!$A$4:$A$62,0),)</f>
        <v>Storage schemes to reduce spill frequency at CSOs, storm tanks, etc (wastewater)</v>
      </c>
    </row>
    <row r="970" spans="1:14">
      <c r="A970" t="s">
        <v>275</v>
      </c>
      <c r="B970" t="s">
        <v>1394</v>
      </c>
      <c r="C970" t="s">
        <v>1186</v>
      </c>
      <c r="D970" t="s">
        <v>300</v>
      </c>
      <c r="E970" t="s">
        <v>933</v>
      </c>
      <c r="F970" s="4">
        <v>0</v>
      </c>
      <c r="G970" s="4">
        <v>0</v>
      </c>
      <c r="H970" s="4">
        <v>0</v>
      </c>
      <c r="I970" s="4">
        <v>0</v>
      </c>
      <c r="J970" s="4">
        <v>0</v>
      </c>
      <c r="K970" s="4">
        <v>0</v>
      </c>
      <c r="L970" s="4">
        <v>0</v>
      </c>
      <c r="M970" s="8">
        <f t="shared" si="15"/>
        <v>0</v>
      </c>
      <c r="N970" t="str" cm="1">
        <f t="array" ref="N970">INDEX(Wastewater!$C$4:$C$62,MATCH(C970,Wastewater!$A$4:$A$62,0),)</f>
        <v>Storage schemes to reduce spill frequency at CSOs, storm tanks, etc (wastewater)</v>
      </c>
    </row>
    <row r="971" spans="1:14">
      <c r="A971" t="s">
        <v>275</v>
      </c>
      <c r="B971" t="s">
        <v>1395</v>
      </c>
      <c r="C971" t="s">
        <v>1188</v>
      </c>
      <c r="D971" t="s">
        <v>300</v>
      </c>
      <c r="E971" t="s">
        <v>933</v>
      </c>
      <c r="F971" s="4">
        <v>0</v>
      </c>
      <c r="G971" s="4">
        <v>0</v>
      </c>
      <c r="H971" s="4">
        <v>0</v>
      </c>
      <c r="I971" s="4">
        <v>0</v>
      </c>
      <c r="J971" s="4">
        <v>0</v>
      </c>
      <c r="K971" s="4">
        <v>0</v>
      </c>
      <c r="L971" s="4">
        <v>0</v>
      </c>
      <c r="M971" s="8">
        <f t="shared" si="15"/>
        <v>0</v>
      </c>
      <c r="N971" t="str" cm="1">
        <f t="array" ref="N971">INDEX(Wastewater!$C$4:$C$62,MATCH(C971,Wastewater!$A$4:$A$62,0),)</f>
        <v>Storage schemes to reduce spill frequency at CSOs, storm tanks, etc (wastewater)</v>
      </c>
    </row>
    <row r="972" spans="1:14">
      <c r="A972" t="s">
        <v>275</v>
      </c>
      <c r="B972" t="s">
        <v>1396</v>
      </c>
      <c r="C972" t="s">
        <v>1190</v>
      </c>
      <c r="D972" t="s">
        <v>300</v>
      </c>
      <c r="E972" t="s">
        <v>933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8">
        <f t="shared" si="15"/>
        <v>0</v>
      </c>
      <c r="N972" t="str" cm="1">
        <f t="array" ref="N972">INDEX(Wastewater!$C$4:$C$62,MATCH(C972,Wastewater!$A$4:$A$62,0),)</f>
        <v>Storage schemes to reduce spill frequency at CSOs, storm tanks, etc (wastewater)</v>
      </c>
    </row>
    <row r="973" spans="1:14">
      <c r="A973" t="s">
        <v>275</v>
      </c>
      <c r="B973" t="s">
        <v>1397</v>
      </c>
      <c r="C973" t="s">
        <v>1192</v>
      </c>
      <c r="D973" t="s">
        <v>300</v>
      </c>
      <c r="E973" t="s">
        <v>933</v>
      </c>
      <c r="F973" s="4">
        <v>0</v>
      </c>
      <c r="G973" s="4">
        <v>0</v>
      </c>
      <c r="H973" s="4">
        <v>0</v>
      </c>
      <c r="I973" s="4">
        <v>0</v>
      </c>
      <c r="J973" s="4">
        <v>0</v>
      </c>
      <c r="K973" s="4">
        <v>0</v>
      </c>
      <c r="L973" s="4">
        <v>0</v>
      </c>
      <c r="M973" s="8">
        <f t="shared" si="15"/>
        <v>0</v>
      </c>
      <c r="N973" t="str" cm="1">
        <f t="array" ref="N973">INDEX(Wastewater!$C$4:$C$62,MATCH(C973,Wastewater!$A$4:$A$62,0),)</f>
        <v>Chemical removals schemes (wastewater)</v>
      </c>
    </row>
    <row r="974" spans="1:14">
      <c r="A974" t="s">
        <v>275</v>
      </c>
      <c r="B974" t="s">
        <v>1398</v>
      </c>
      <c r="C974" t="s">
        <v>1194</v>
      </c>
      <c r="D974" t="s">
        <v>300</v>
      </c>
      <c r="E974" t="s">
        <v>933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8">
        <f t="shared" si="15"/>
        <v>0</v>
      </c>
      <c r="N974" t="str" cm="1">
        <f t="array" ref="N974">INDEX(Wastewater!$C$4:$C$62,MATCH(C974,Wastewater!$A$4:$A$62,0),)</f>
        <v>Chemicals monitoring/ investigations/ options appraisals (wastewater)</v>
      </c>
    </row>
    <row r="975" spans="1:14">
      <c r="A975" t="s">
        <v>275</v>
      </c>
      <c r="B975" t="s">
        <v>1399</v>
      </c>
      <c r="C975" t="s">
        <v>1196</v>
      </c>
      <c r="D975" t="s">
        <v>300</v>
      </c>
      <c r="E975" t="s">
        <v>933</v>
      </c>
      <c r="F975" s="4">
        <v>0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0</v>
      </c>
      <c r="M975" s="8">
        <f t="shared" si="15"/>
        <v>0</v>
      </c>
      <c r="N975" t="str" cm="1">
        <f t="array" ref="N975">INDEX(Wastewater!$C$4:$C$62,MATCH(C975,Wastewater!$A$4:$A$62,0),)</f>
        <v>Nitrogen removal (wastewater)</v>
      </c>
    </row>
    <row r="976" spans="1:14">
      <c r="A976" t="s">
        <v>275</v>
      </c>
      <c r="B976" t="s">
        <v>1400</v>
      </c>
      <c r="C976" t="s">
        <v>1198</v>
      </c>
      <c r="D976" t="s">
        <v>300</v>
      </c>
      <c r="E976" t="s">
        <v>933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0</v>
      </c>
      <c r="M976" s="8">
        <f t="shared" si="15"/>
        <v>0</v>
      </c>
      <c r="N976" t="str" cm="1">
        <f t="array" ref="N976">INDEX(Wastewater!$C$4:$C$62,MATCH(C976,Wastewater!$A$4:$A$62,0),)</f>
        <v>Nitrogen removal (wastewater)</v>
      </c>
    </row>
    <row r="977" spans="1:14">
      <c r="A977" t="s">
        <v>275</v>
      </c>
      <c r="B977" t="s">
        <v>1401</v>
      </c>
      <c r="C977" t="s">
        <v>1200</v>
      </c>
      <c r="D977" t="s">
        <v>300</v>
      </c>
      <c r="E977" t="s">
        <v>933</v>
      </c>
      <c r="F977" s="4">
        <v>0</v>
      </c>
      <c r="G977" s="4">
        <v>0</v>
      </c>
      <c r="H977" s="4">
        <v>0</v>
      </c>
      <c r="I977" s="4">
        <v>0</v>
      </c>
      <c r="J977" s="4">
        <v>0</v>
      </c>
      <c r="K977" s="4">
        <v>0</v>
      </c>
      <c r="L977" s="4">
        <v>0</v>
      </c>
      <c r="M977" s="8">
        <f t="shared" si="15"/>
        <v>0</v>
      </c>
      <c r="N977" t="str" cm="1">
        <f t="array" ref="N977">INDEX(Wastewater!$C$4:$C$62,MATCH(C977,Wastewater!$A$4:$A$62,0),)</f>
        <v>Nitrogen removal (wastewater)</v>
      </c>
    </row>
    <row r="978" spans="1:14">
      <c r="A978" t="s">
        <v>275</v>
      </c>
      <c r="B978" t="s">
        <v>1402</v>
      </c>
      <c r="C978" t="s">
        <v>1202</v>
      </c>
      <c r="D978" t="s">
        <v>300</v>
      </c>
      <c r="E978" t="s">
        <v>933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8">
        <f t="shared" si="15"/>
        <v>0</v>
      </c>
      <c r="N978" t="str" cm="1">
        <f t="array" ref="N978">INDEX(Wastewater!$C$4:$C$62,MATCH(C978,Wastewater!$A$4:$A$62,0),)</f>
        <v>Phosphorus removal (wastewater)</v>
      </c>
    </row>
    <row r="979" spans="1:14">
      <c r="A979" t="s">
        <v>275</v>
      </c>
      <c r="B979" t="s">
        <v>1403</v>
      </c>
      <c r="C979" t="s">
        <v>1204</v>
      </c>
      <c r="D979" t="s">
        <v>300</v>
      </c>
      <c r="E979" t="s">
        <v>933</v>
      </c>
      <c r="F979" s="4">
        <v>0</v>
      </c>
      <c r="G979" s="4">
        <v>0</v>
      </c>
      <c r="H979" s="4">
        <v>0</v>
      </c>
      <c r="I979" s="4">
        <v>0</v>
      </c>
      <c r="J979" s="4">
        <v>0</v>
      </c>
      <c r="K979" s="4">
        <v>0</v>
      </c>
      <c r="L979" s="4">
        <v>0</v>
      </c>
      <c r="M979" s="8">
        <f t="shared" si="15"/>
        <v>0</v>
      </c>
      <c r="N979" t="str" cm="1">
        <f t="array" ref="N979">INDEX(Wastewater!$C$4:$C$62,MATCH(C979,Wastewater!$A$4:$A$62,0),)</f>
        <v>Phosphorus removal (wastewater)</v>
      </c>
    </row>
    <row r="980" spans="1:14">
      <c r="A980" t="s">
        <v>275</v>
      </c>
      <c r="B980" t="s">
        <v>1404</v>
      </c>
      <c r="C980" t="s">
        <v>1206</v>
      </c>
      <c r="D980" t="s">
        <v>300</v>
      </c>
      <c r="E980" t="s">
        <v>933</v>
      </c>
      <c r="F980" s="4">
        <v>0</v>
      </c>
      <c r="G980" s="4">
        <v>0</v>
      </c>
      <c r="H980" s="4">
        <v>0</v>
      </c>
      <c r="I980" s="4">
        <v>0</v>
      </c>
      <c r="J980" s="4">
        <v>0</v>
      </c>
      <c r="K980" s="4">
        <v>0</v>
      </c>
      <c r="L980" s="4">
        <v>0</v>
      </c>
      <c r="M980" s="8">
        <f t="shared" si="15"/>
        <v>0</v>
      </c>
      <c r="N980" t="str" cm="1">
        <f t="array" ref="N980">INDEX(Wastewater!$C$4:$C$62,MATCH(C980,Wastewater!$A$4:$A$62,0),)</f>
        <v>Phosphorus removal (wastewater)</v>
      </c>
    </row>
    <row r="981" spans="1:14">
      <c r="A981" t="s">
        <v>275</v>
      </c>
      <c r="B981" t="s">
        <v>1405</v>
      </c>
      <c r="C981" t="s">
        <v>1208</v>
      </c>
      <c r="D981" t="s">
        <v>300</v>
      </c>
      <c r="E981" t="s">
        <v>933</v>
      </c>
      <c r="F981" s="4">
        <v>0</v>
      </c>
      <c r="G981" s="4">
        <v>0</v>
      </c>
      <c r="H981" s="4">
        <v>0</v>
      </c>
      <c r="I981" s="4">
        <v>0</v>
      </c>
      <c r="J981" s="4">
        <v>0</v>
      </c>
      <c r="K981" s="4">
        <v>0</v>
      </c>
      <c r="L981" s="4">
        <v>0</v>
      </c>
      <c r="M981" s="8">
        <f t="shared" si="15"/>
        <v>0</v>
      </c>
      <c r="N981" t="str" cm="1">
        <f t="array" ref="N981">INDEX(Wastewater!$C$4:$C$62,MATCH(C981,Wastewater!$A$4:$A$62,0),)</f>
        <v>Reduction of sanitary parameters (wastewater)</v>
      </c>
    </row>
    <row r="982" spans="1:14">
      <c r="A982" t="s">
        <v>275</v>
      </c>
      <c r="B982" t="s">
        <v>1406</v>
      </c>
      <c r="C982" t="s">
        <v>1210</v>
      </c>
      <c r="D982" t="s">
        <v>300</v>
      </c>
      <c r="E982" t="s">
        <v>933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8">
        <f t="shared" si="15"/>
        <v>0</v>
      </c>
      <c r="N982" t="str" cm="1">
        <f t="array" ref="N982">INDEX(Wastewater!$C$4:$C$62,MATCH(C982,Wastewater!$A$4:$A$62,0),)</f>
        <v>Chemical removals schemes (wastewater)</v>
      </c>
    </row>
    <row r="983" spans="1:14">
      <c r="A983" t="s">
        <v>275</v>
      </c>
      <c r="B983" t="s">
        <v>1407</v>
      </c>
      <c r="C983" t="s">
        <v>1212</v>
      </c>
      <c r="D983" t="s">
        <v>300</v>
      </c>
      <c r="E983" t="s">
        <v>933</v>
      </c>
      <c r="F983" s="4">
        <v>0</v>
      </c>
      <c r="G983" s="4">
        <v>0</v>
      </c>
      <c r="H983" s="4">
        <v>0</v>
      </c>
      <c r="I983" s="4">
        <v>0</v>
      </c>
      <c r="J983" s="4">
        <v>0</v>
      </c>
      <c r="K983" s="4">
        <v>0</v>
      </c>
      <c r="L983" s="4">
        <v>0</v>
      </c>
      <c r="M983" s="8">
        <f t="shared" si="15"/>
        <v>0</v>
      </c>
      <c r="N983" t="str" cm="1">
        <f t="array" ref="N983">INDEX(Wastewater!$C$4:$C$62,MATCH(C983,Wastewater!$A$4:$A$62,0),)</f>
        <v>Phosphorus removal (wastewater)</v>
      </c>
    </row>
    <row r="984" spans="1:14">
      <c r="A984" t="s">
        <v>275</v>
      </c>
      <c r="B984" t="s">
        <v>1408</v>
      </c>
      <c r="C984" t="s">
        <v>1214</v>
      </c>
      <c r="D984" t="s">
        <v>300</v>
      </c>
      <c r="E984" t="s">
        <v>933</v>
      </c>
      <c r="F984" s="4">
        <v>0</v>
      </c>
      <c r="G984" s="4">
        <v>0</v>
      </c>
      <c r="H984" s="4">
        <v>0</v>
      </c>
      <c r="I984" s="4">
        <v>0</v>
      </c>
      <c r="J984" s="4">
        <v>0</v>
      </c>
      <c r="K984" s="4">
        <v>0</v>
      </c>
      <c r="L984" s="4">
        <v>0</v>
      </c>
      <c r="M984" s="8">
        <f t="shared" si="15"/>
        <v>0</v>
      </c>
      <c r="N984" t="str" cm="1">
        <f t="array" ref="N984">INDEX(Wastewater!$C$4:$C$62,MATCH(C984,Wastewater!$A$4:$A$62,0),)</f>
        <v>Phosphorus removal (wastewater)</v>
      </c>
    </row>
    <row r="985" spans="1:14">
      <c r="A985" t="s">
        <v>275</v>
      </c>
      <c r="B985" t="s">
        <v>1409</v>
      </c>
      <c r="C985" t="s">
        <v>1216</v>
      </c>
      <c r="D985" t="s">
        <v>300</v>
      </c>
      <c r="E985" t="s">
        <v>933</v>
      </c>
      <c r="F985" s="4">
        <v>0</v>
      </c>
      <c r="G985" s="4">
        <v>0</v>
      </c>
      <c r="H985" s="4">
        <v>0</v>
      </c>
      <c r="I985" s="4">
        <v>0</v>
      </c>
      <c r="J985" s="4">
        <v>0</v>
      </c>
      <c r="K985" s="4">
        <v>0</v>
      </c>
      <c r="L985" s="4">
        <v>0</v>
      </c>
      <c r="M985" s="8">
        <f t="shared" si="15"/>
        <v>0</v>
      </c>
      <c r="N985" t="str" cm="1">
        <f t="array" ref="N985">INDEX(Wastewater!$C$4:$C$62,MATCH(C985,Wastewater!$A$4:$A$62,0),)</f>
        <v>Conservation drivers (wastewater)</v>
      </c>
    </row>
    <row r="986" spans="1:14">
      <c r="A986" t="s">
        <v>275</v>
      </c>
      <c r="B986" t="s">
        <v>1410</v>
      </c>
      <c r="C986" t="s">
        <v>1218</v>
      </c>
      <c r="D986" t="s">
        <v>300</v>
      </c>
      <c r="E986" t="s">
        <v>933</v>
      </c>
      <c r="F986" s="4">
        <v>0</v>
      </c>
      <c r="G986" s="4">
        <v>0</v>
      </c>
      <c r="H986" s="4">
        <v>0</v>
      </c>
      <c r="I986" s="4">
        <v>0</v>
      </c>
      <c r="J986" s="4">
        <v>0</v>
      </c>
      <c r="K986" s="4">
        <v>0</v>
      </c>
      <c r="L986" s="4">
        <v>0</v>
      </c>
      <c r="M986" s="8">
        <f t="shared" si="15"/>
        <v>0</v>
      </c>
      <c r="N986" t="str" cm="1">
        <f t="array" ref="N986">INDEX(Wastewater!$C$4:$C$62,MATCH(C986,Wastewater!$A$4:$A$62,0),)</f>
        <v>UV disinfection (or similar) (wastewater)</v>
      </c>
    </row>
    <row r="987" spans="1:14">
      <c r="A987" t="s">
        <v>275</v>
      </c>
      <c r="B987" t="s">
        <v>1411</v>
      </c>
      <c r="C987" t="s">
        <v>1220</v>
      </c>
      <c r="D987" t="s">
        <v>300</v>
      </c>
      <c r="E987" t="s">
        <v>933</v>
      </c>
      <c r="F987" s="4">
        <v>0</v>
      </c>
      <c r="G987" s="4">
        <v>0</v>
      </c>
      <c r="H987" s="4">
        <v>0</v>
      </c>
      <c r="I987" s="4">
        <v>0</v>
      </c>
      <c r="J987" s="4">
        <v>0</v>
      </c>
      <c r="K987" s="4">
        <v>0</v>
      </c>
      <c r="L987" s="4">
        <v>0</v>
      </c>
      <c r="M987" s="8">
        <f t="shared" si="15"/>
        <v>0</v>
      </c>
      <c r="N987" t="str" cm="1">
        <f t="array" ref="N987">INDEX(Wastewater!$C$4:$C$62,MATCH(C987,Wastewater!$A$4:$A$62,0),)</f>
        <v>N/A</v>
      </c>
    </row>
    <row r="988" spans="1:14">
      <c r="A988" t="s">
        <v>275</v>
      </c>
      <c r="B988" t="s">
        <v>1412</v>
      </c>
      <c r="C988" t="s">
        <v>1222</v>
      </c>
      <c r="D988" t="s">
        <v>300</v>
      </c>
      <c r="E988" t="s">
        <v>933</v>
      </c>
      <c r="F988" s="4">
        <v>0</v>
      </c>
      <c r="G988" s="4">
        <v>0</v>
      </c>
      <c r="H988" s="4">
        <v>0</v>
      </c>
      <c r="I988" s="4">
        <v>0</v>
      </c>
      <c r="J988" s="4">
        <v>0</v>
      </c>
      <c r="K988" s="4">
        <v>0</v>
      </c>
      <c r="L988" s="4">
        <v>0</v>
      </c>
      <c r="M988" s="8">
        <f t="shared" si="15"/>
        <v>0</v>
      </c>
      <c r="N988" t="str" cm="1">
        <f t="array" ref="N988">INDEX(Wastewater!$C$4:$C$62,MATCH(C988,Wastewater!$A$4:$A$62,0),)</f>
        <v>N/A</v>
      </c>
    </row>
    <row r="989" spans="1:14">
      <c r="A989" t="s">
        <v>275</v>
      </c>
      <c r="B989" t="s">
        <v>1413</v>
      </c>
      <c r="C989" t="s">
        <v>1224</v>
      </c>
      <c r="D989" t="s">
        <v>300</v>
      </c>
      <c r="E989" t="s">
        <v>933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8">
        <f t="shared" si="15"/>
        <v>0</v>
      </c>
      <c r="N989" t="str" cm="1">
        <f t="array" ref="N989">INDEX(Wastewater!$C$4:$C$62,MATCH(C989,Wastewater!$A$4:$A$62,0),)</f>
        <v>N/A</v>
      </c>
    </row>
    <row r="990" spans="1:14">
      <c r="A990" t="s">
        <v>275</v>
      </c>
      <c r="B990" t="s">
        <v>1414</v>
      </c>
      <c r="C990" t="s">
        <v>1226</v>
      </c>
      <c r="D990" t="s">
        <v>300</v>
      </c>
      <c r="E990" t="s">
        <v>933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8">
        <f t="shared" si="15"/>
        <v>0</v>
      </c>
      <c r="N990" t="str" cm="1">
        <f t="array" ref="N990">INDEX(Wastewater!$C$4:$C$62,MATCH(C990,Wastewater!$A$4:$A$62,0),)</f>
        <v>Conservation drivers (wastewater)</v>
      </c>
    </row>
    <row r="991" spans="1:14">
      <c r="A991" t="s">
        <v>275</v>
      </c>
      <c r="B991" t="s">
        <v>1415</v>
      </c>
      <c r="C991" t="s">
        <v>1228</v>
      </c>
      <c r="D991" t="s">
        <v>300</v>
      </c>
      <c r="E991" t="s">
        <v>933</v>
      </c>
      <c r="F991" s="4">
        <v>0</v>
      </c>
      <c r="G991" s="4">
        <v>0</v>
      </c>
      <c r="H991" s="4">
        <v>0</v>
      </c>
      <c r="I991" s="4">
        <v>0</v>
      </c>
      <c r="J991" s="4">
        <v>0</v>
      </c>
      <c r="K991" s="4">
        <v>0</v>
      </c>
      <c r="L991" s="4">
        <v>0</v>
      </c>
      <c r="M991" s="8">
        <f t="shared" si="15"/>
        <v>0</v>
      </c>
      <c r="N991" t="str" cm="1">
        <f t="array" ref="N991">INDEX(Wastewater!$C$4:$C$62,MATCH(C991,Wastewater!$A$4:$A$62,0),)</f>
        <v>Ignore as captured under 'Investigations total'</v>
      </c>
    </row>
    <row r="992" spans="1:14">
      <c r="A992" t="s">
        <v>275</v>
      </c>
      <c r="B992" t="s">
        <v>1416</v>
      </c>
      <c r="C992" t="s">
        <v>1230</v>
      </c>
      <c r="D992" t="s">
        <v>300</v>
      </c>
      <c r="E992" t="s">
        <v>933</v>
      </c>
      <c r="F992" s="4">
        <v>0</v>
      </c>
      <c r="G992" s="4">
        <v>0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8">
        <f t="shared" si="15"/>
        <v>0</v>
      </c>
      <c r="N992" t="str" cm="1">
        <f t="array" ref="N992">INDEX(Wastewater!$C$4:$C$62,MATCH(C992,Wastewater!$A$4:$A$62,0),)</f>
        <v>Ignore as captured under 'Investigations total'</v>
      </c>
    </row>
    <row r="993" spans="1:14">
      <c r="A993" t="s">
        <v>275</v>
      </c>
      <c r="B993" t="s">
        <v>1417</v>
      </c>
      <c r="C993" t="s">
        <v>1232</v>
      </c>
      <c r="D993" t="s">
        <v>300</v>
      </c>
      <c r="E993" t="s">
        <v>933</v>
      </c>
      <c r="F993" s="4">
        <v>0</v>
      </c>
      <c r="G993" s="4">
        <v>0</v>
      </c>
      <c r="H993" s="4">
        <v>0</v>
      </c>
      <c r="I993" s="4">
        <v>0</v>
      </c>
      <c r="J993" s="4">
        <v>0</v>
      </c>
      <c r="K993" s="4">
        <v>0</v>
      </c>
      <c r="L993" s="4">
        <v>0</v>
      </c>
      <c r="M993" s="8">
        <f t="shared" si="15"/>
        <v>0</v>
      </c>
      <c r="N993" t="str" cm="1">
        <f t="array" ref="N993">INDEX(Wastewater!$C$4:$C$62,MATCH(C993,Wastewater!$A$4:$A$62,0),)</f>
        <v>Ignore as captured under 'Investigations total'</v>
      </c>
    </row>
    <row r="994" spans="1:14">
      <c r="A994" t="s">
        <v>275</v>
      </c>
      <c r="B994" t="s">
        <v>1418</v>
      </c>
      <c r="C994" t="s">
        <v>1234</v>
      </c>
      <c r="D994" t="s">
        <v>300</v>
      </c>
      <c r="E994" t="s">
        <v>933</v>
      </c>
      <c r="F994" s="4">
        <v>0</v>
      </c>
      <c r="G994" s="4">
        <v>0</v>
      </c>
      <c r="H994" s="4">
        <v>0</v>
      </c>
      <c r="I994" s="4">
        <v>0</v>
      </c>
      <c r="J994" s="4">
        <v>0</v>
      </c>
      <c r="K994" s="4">
        <v>0</v>
      </c>
      <c r="L994" s="4">
        <v>0</v>
      </c>
      <c r="M994" s="8">
        <f t="shared" si="15"/>
        <v>0</v>
      </c>
      <c r="N994" t="str" cm="1">
        <f t="array" ref="N994">INDEX(Wastewater!$C$4:$C$62,MATCH(C994,Wastewater!$A$4:$A$62,0),)</f>
        <v>Investigations (wastewater)</v>
      </c>
    </row>
    <row r="995" spans="1:14">
      <c r="A995" t="s">
        <v>275</v>
      </c>
      <c r="B995" t="s">
        <v>1419</v>
      </c>
      <c r="C995" t="s">
        <v>1236</v>
      </c>
      <c r="D995" t="s">
        <v>300</v>
      </c>
      <c r="E995" t="s">
        <v>933</v>
      </c>
      <c r="F995" s="4">
        <v>0</v>
      </c>
      <c r="G995" s="4">
        <v>0</v>
      </c>
      <c r="H995" s="4">
        <v>0</v>
      </c>
      <c r="I995" s="4">
        <v>0</v>
      </c>
      <c r="J995" s="4">
        <v>0</v>
      </c>
      <c r="K995" s="4">
        <v>0</v>
      </c>
      <c r="L995" s="4">
        <v>0</v>
      </c>
      <c r="M995" s="8">
        <f t="shared" si="15"/>
        <v>0</v>
      </c>
      <c r="N995" cm="1">
        <f t="array" ref="N995">INDEX(Wastewater!$C$4:$C$62,MATCH(C995,Wastewater!$A$4:$A$62,0),)</f>
        <v>0</v>
      </c>
    </row>
    <row r="996" spans="1:14">
      <c r="A996" t="s">
        <v>275</v>
      </c>
      <c r="B996" t="s">
        <v>1420</v>
      </c>
      <c r="C996" t="s">
        <v>1238</v>
      </c>
      <c r="D996" t="s">
        <v>300</v>
      </c>
      <c r="E996" t="s">
        <v>933</v>
      </c>
      <c r="F996" s="4">
        <v>0</v>
      </c>
      <c r="G996" s="4">
        <v>0</v>
      </c>
      <c r="H996" s="4">
        <v>0</v>
      </c>
      <c r="I996" s="4">
        <v>0</v>
      </c>
      <c r="J996" s="4">
        <v>0</v>
      </c>
      <c r="K996" s="4">
        <v>0</v>
      </c>
      <c r="L996" s="4">
        <v>0</v>
      </c>
      <c r="M996" s="8">
        <f t="shared" si="15"/>
        <v>0</v>
      </c>
      <c r="N996" t="str" cm="1">
        <f t="array" ref="N996">INDEX(Wastewater!$C$4:$C$62,MATCH(C996,Wastewater!$A$4:$A$62,0),)</f>
        <v>Conservation drivers (wastewater)</v>
      </c>
    </row>
    <row r="997" spans="1:14">
      <c r="A997" t="s">
        <v>275</v>
      </c>
      <c r="B997" t="s">
        <v>1421</v>
      </c>
      <c r="C997" t="s">
        <v>1240</v>
      </c>
      <c r="D997" t="s">
        <v>300</v>
      </c>
      <c r="E997" t="s">
        <v>933</v>
      </c>
      <c r="F997" s="4">
        <v>0</v>
      </c>
      <c r="G997" s="4">
        <v>0</v>
      </c>
      <c r="H997" s="4">
        <v>0</v>
      </c>
      <c r="I997" s="4">
        <v>0</v>
      </c>
      <c r="J997" s="4">
        <v>0</v>
      </c>
      <c r="K997" s="4">
        <v>0</v>
      </c>
      <c r="L997" s="4">
        <v>0</v>
      </c>
      <c r="M997" s="8">
        <f t="shared" si="15"/>
        <v>0</v>
      </c>
      <c r="N997" t="str" cm="1">
        <f t="array" ref="N997">INDEX(Wastewater!$C$4:$C$62,MATCH(C997,Wastewater!$A$4:$A$62,0),)</f>
        <v>Conservation drivers (wastewater)</v>
      </c>
    </row>
    <row r="998" spans="1:14">
      <c r="A998" t="s">
        <v>275</v>
      </c>
      <c r="B998" t="s">
        <v>1422</v>
      </c>
      <c r="C998" t="s">
        <v>1242</v>
      </c>
      <c r="D998" t="s">
        <v>300</v>
      </c>
      <c r="E998" t="s">
        <v>933</v>
      </c>
      <c r="F998" s="4">
        <v>0</v>
      </c>
      <c r="G998" s="4">
        <v>0</v>
      </c>
      <c r="H998" s="4">
        <v>0</v>
      </c>
      <c r="I998" s="4">
        <v>0</v>
      </c>
      <c r="J998" s="4">
        <v>0</v>
      </c>
      <c r="K998" s="4">
        <v>0</v>
      </c>
      <c r="L998" s="4">
        <v>0</v>
      </c>
      <c r="M998" s="8">
        <f t="shared" si="15"/>
        <v>0</v>
      </c>
      <c r="N998" t="str" cm="1">
        <f t="array" ref="N998">INDEX(Wastewater!$C$4:$C$62,MATCH(C998,Wastewater!$A$4:$A$62,0),)</f>
        <v>Conservation drivers (wastewater)</v>
      </c>
    </row>
    <row r="999" spans="1:14">
      <c r="A999" t="s">
        <v>275</v>
      </c>
      <c r="B999" t="s">
        <v>1423</v>
      </c>
      <c r="C999" t="s">
        <v>1244</v>
      </c>
      <c r="D999" t="s">
        <v>300</v>
      </c>
      <c r="E999" t="s">
        <v>933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8">
        <f t="shared" si="15"/>
        <v>0</v>
      </c>
      <c r="N999" t="str" cm="1">
        <f t="array" ref="N999">INDEX(Wastewater!$C$4:$C$62,MATCH(C999,Wastewater!$A$4:$A$62,0),)</f>
        <v>N/A</v>
      </c>
    </row>
    <row r="1000" spans="1:14">
      <c r="A1000" t="s">
        <v>275</v>
      </c>
      <c r="B1000" t="s">
        <v>1424</v>
      </c>
      <c r="C1000" t="s">
        <v>1246</v>
      </c>
      <c r="D1000" t="s">
        <v>300</v>
      </c>
      <c r="E1000" t="s">
        <v>933</v>
      </c>
      <c r="F1000" s="4">
        <v>12.773999999999999</v>
      </c>
      <c r="G1000" s="4">
        <v>31.977999999999998</v>
      </c>
      <c r="H1000" s="4">
        <v>0</v>
      </c>
      <c r="I1000" s="4">
        <v>0</v>
      </c>
      <c r="J1000" s="4">
        <v>0</v>
      </c>
      <c r="K1000" s="4">
        <v>0</v>
      </c>
      <c r="L1000" s="4">
        <v>0</v>
      </c>
      <c r="M1000" s="8">
        <f t="shared" si="15"/>
        <v>31.977999999999998</v>
      </c>
      <c r="N1000" t="e" cm="1">
        <f t="array" ref="N1000">INDEX(Wastewater!$C$4:$C$62,MATCH(C1000,Wastewater!$A$4:$A$62,0),)</f>
        <v>#N/A</v>
      </c>
    </row>
    <row r="1001" spans="1:14">
      <c r="A1001" t="s">
        <v>275</v>
      </c>
      <c r="B1001" t="s">
        <v>1425</v>
      </c>
      <c r="C1001" t="s">
        <v>1248</v>
      </c>
      <c r="D1001" t="s">
        <v>300</v>
      </c>
      <c r="E1001" t="s">
        <v>933</v>
      </c>
      <c r="F1001" s="4">
        <v>0</v>
      </c>
      <c r="G1001" s="4">
        <v>0</v>
      </c>
      <c r="H1001" s="4">
        <v>0</v>
      </c>
      <c r="I1001" s="4">
        <v>0</v>
      </c>
      <c r="J1001" s="4">
        <v>0</v>
      </c>
      <c r="K1001" s="4">
        <v>0</v>
      </c>
      <c r="L1001" s="4">
        <v>0</v>
      </c>
      <c r="M1001" s="8">
        <f t="shared" si="15"/>
        <v>0</v>
      </c>
      <c r="N1001" t="str" cm="1">
        <f t="array" ref="N1001">INDEX(Wastewater!$C$4:$C$62,MATCH(C1001,Wastewater!$A$4:$A$62,0),)</f>
        <v>Sludge enhancement (quality) (wastewater)</v>
      </c>
    </row>
    <row r="1002" spans="1:14">
      <c r="A1002" t="s">
        <v>275</v>
      </c>
      <c r="B1002" t="s">
        <v>1426</v>
      </c>
      <c r="C1002" t="s">
        <v>1250</v>
      </c>
      <c r="D1002" t="s">
        <v>300</v>
      </c>
      <c r="E1002" t="s">
        <v>933</v>
      </c>
      <c r="F1002" s="4">
        <v>0</v>
      </c>
      <c r="G1002" s="4">
        <v>0</v>
      </c>
      <c r="H1002" s="15">
        <v>0</v>
      </c>
      <c r="I1002" s="15">
        <v>0</v>
      </c>
      <c r="J1002" s="15">
        <v>0</v>
      </c>
      <c r="K1002" s="15">
        <v>0</v>
      </c>
      <c r="L1002" s="15">
        <v>0</v>
      </c>
      <c r="M1002" s="8">
        <f t="shared" si="15"/>
        <v>0</v>
      </c>
      <c r="N1002" t="str" cm="1">
        <f t="array" ref="N1002">INDEX(Wastewater!$C$4:$C$62,MATCH(C1002,Wastewater!$A$4:$A$62,0),)</f>
        <v>Sludge enhancement (quality) (wastewater)</v>
      </c>
    </row>
    <row r="1003" spans="1:14">
      <c r="A1003" t="s">
        <v>275</v>
      </c>
      <c r="B1003" t="s">
        <v>1427</v>
      </c>
      <c r="C1003" t="s">
        <v>1252</v>
      </c>
      <c r="D1003" t="s">
        <v>300</v>
      </c>
      <c r="E1003" t="s">
        <v>933</v>
      </c>
      <c r="F1003" s="4">
        <v>0</v>
      </c>
      <c r="G1003" s="4">
        <v>0</v>
      </c>
      <c r="H1003" s="15">
        <v>0</v>
      </c>
      <c r="I1003" s="15">
        <v>0</v>
      </c>
      <c r="J1003" s="15">
        <v>0</v>
      </c>
      <c r="K1003" s="15">
        <v>0</v>
      </c>
      <c r="L1003" s="15">
        <v>0</v>
      </c>
      <c r="M1003" s="8">
        <f t="shared" si="15"/>
        <v>0</v>
      </c>
      <c r="N1003" t="str" cm="1">
        <f t="array" ref="N1003">INDEX(Wastewater!$C$4:$C$62,MATCH(C1003,Wastewater!$A$4:$A$62,0),)</f>
        <v>Sludge enhancement (quality) (wastewater)</v>
      </c>
    </row>
    <row r="1004" spans="1:14">
      <c r="A1004" t="s">
        <v>275</v>
      </c>
      <c r="B1004" t="s">
        <v>1428</v>
      </c>
      <c r="C1004" t="s">
        <v>1254</v>
      </c>
      <c r="D1004" t="s">
        <v>300</v>
      </c>
      <c r="E1004" t="s">
        <v>933</v>
      </c>
      <c r="F1004" s="4">
        <v>0</v>
      </c>
      <c r="G1004" s="4">
        <v>0</v>
      </c>
      <c r="H1004" s="15">
        <v>0</v>
      </c>
      <c r="I1004" s="15">
        <v>0</v>
      </c>
      <c r="J1004" s="15">
        <v>0</v>
      </c>
      <c r="K1004" s="15">
        <v>0</v>
      </c>
      <c r="L1004" s="15">
        <v>0</v>
      </c>
      <c r="M1004" s="8">
        <f t="shared" si="15"/>
        <v>0</v>
      </c>
      <c r="N1004" t="str" cm="1">
        <f t="array" ref="N1004">INDEX(Wastewater!$C$4:$C$62,MATCH(C1004,Wastewater!$A$4:$A$62,0),)</f>
        <v>Sludge enhancement (quality) (wastewater)</v>
      </c>
    </row>
    <row r="1005" spans="1:14">
      <c r="A1005" t="s">
        <v>275</v>
      </c>
      <c r="B1005" t="s">
        <v>1429</v>
      </c>
      <c r="C1005" t="s">
        <v>1256</v>
      </c>
      <c r="D1005" t="s">
        <v>300</v>
      </c>
      <c r="E1005" t="s">
        <v>933</v>
      </c>
      <c r="F1005" s="4">
        <v>0</v>
      </c>
      <c r="G1005" s="4">
        <v>0</v>
      </c>
      <c r="H1005" s="15">
        <v>0</v>
      </c>
      <c r="I1005" s="15">
        <v>0</v>
      </c>
      <c r="J1005" s="15">
        <v>0</v>
      </c>
      <c r="K1005" s="15">
        <v>0</v>
      </c>
      <c r="L1005" s="15">
        <v>0</v>
      </c>
      <c r="M1005" s="8">
        <f t="shared" si="15"/>
        <v>0</v>
      </c>
      <c r="N1005" t="str" cm="1">
        <f t="array" ref="N1005">INDEX(Wastewater!$C$4:$C$62,MATCH(C1005,Wastewater!$A$4:$A$62,0),)</f>
        <v>Sludge enhancement (quality) (wastewater)</v>
      </c>
    </row>
    <row r="1006" spans="1:14">
      <c r="A1006" t="s">
        <v>275</v>
      </c>
      <c r="B1006" t="s">
        <v>1430</v>
      </c>
      <c r="C1006" t="s">
        <v>1258</v>
      </c>
      <c r="D1006" t="s">
        <v>300</v>
      </c>
      <c r="E1006" t="s">
        <v>933</v>
      </c>
      <c r="F1006" s="4">
        <v>0</v>
      </c>
      <c r="G1006" s="4">
        <v>0</v>
      </c>
      <c r="H1006" s="15">
        <v>0</v>
      </c>
      <c r="I1006" s="15">
        <v>0</v>
      </c>
      <c r="J1006" s="15">
        <v>0</v>
      </c>
      <c r="K1006" s="15">
        <v>0</v>
      </c>
      <c r="L1006" s="15">
        <v>0</v>
      </c>
      <c r="M1006" s="8">
        <f t="shared" si="15"/>
        <v>0</v>
      </c>
      <c r="N1006" t="str" cm="1">
        <f t="array" ref="N1006">INDEX(Wastewater!$C$4:$C$62,MATCH(C1006,Wastewater!$A$4:$A$62,0),)</f>
        <v>Sludge enhancement (quality) (wastewater)</v>
      </c>
    </row>
    <row r="1007" spans="1:14">
      <c r="A1007" t="s">
        <v>275</v>
      </c>
      <c r="B1007" t="s">
        <v>1431</v>
      </c>
      <c r="C1007" t="s">
        <v>1260</v>
      </c>
      <c r="D1007" t="s">
        <v>300</v>
      </c>
      <c r="E1007" t="s">
        <v>933</v>
      </c>
      <c r="F1007" s="4">
        <v>0</v>
      </c>
      <c r="G1007" s="4">
        <v>0</v>
      </c>
      <c r="H1007" s="15">
        <v>0</v>
      </c>
      <c r="I1007" s="15">
        <v>0</v>
      </c>
      <c r="J1007" s="15">
        <v>0</v>
      </c>
      <c r="K1007" s="15">
        <v>0</v>
      </c>
      <c r="L1007" s="15">
        <v>0</v>
      </c>
      <c r="M1007" s="8">
        <f t="shared" si="15"/>
        <v>0</v>
      </c>
      <c r="N1007" t="str" cm="1">
        <f t="array" ref="N1007">INDEX(Wastewater!$C$4:$C$62,MATCH(C1007,Wastewater!$A$4:$A$62,0),)</f>
        <v>Sludge enhancement (quality) (wastewater)</v>
      </c>
    </row>
    <row r="1008" spans="1:14">
      <c r="A1008" t="s">
        <v>275</v>
      </c>
      <c r="B1008" t="s">
        <v>1432</v>
      </c>
      <c r="C1008" t="s">
        <v>1262</v>
      </c>
      <c r="D1008" t="s">
        <v>300</v>
      </c>
      <c r="E1008" t="s">
        <v>933</v>
      </c>
      <c r="F1008" s="4">
        <v>0</v>
      </c>
      <c r="G1008" s="4">
        <v>0</v>
      </c>
      <c r="H1008" s="15">
        <v>0</v>
      </c>
      <c r="I1008" s="15">
        <v>0</v>
      </c>
      <c r="J1008" s="15">
        <v>0</v>
      </c>
      <c r="K1008" s="15">
        <v>0</v>
      </c>
      <c r="L1008" s="15">
        <v>0</v>
      </c>
      <c r="M1008" s="8">
        <f t="shared" si="15"/>
        <v>0</v>
      </c>
      <c r="N1008" t="e" cm="1">
        <f t="array" ref="N1008">INDEX(Wastewater!$C$4:$C$62,MATCH(C1008,Wastewater!$A$4:$A$62,0),)</f>
        <v>#N/A</v>
      </c>
    </row>
    <row r="1009" spans="1:14">
      <c r="A1009" t="s">
        <v>275</v>
      </c>
      <c r="B1009" t="s">
        <v>1433</v>
      </c>
      <c r="C1009" t="s">
        <v>1264</v>
      </c>
      <c r="D1009" t="s">
        <v>300</v>
      </c>
      <c r="E1009" t="s">
        <v>933</v>
      </c>
      <c r="F1009" s="4">
        <v>0</v>
      </c>
      <c r="G1009" s="4">
        <v>0</v>
      </c>
      <c r="H1009" s="15">
        <v>0</v>
      </c>
      <c r="I1009" s="15">
        <v>0</v>
      </c>
      <c r="J1009" s="15">
        <v>0</v>
      </c>
      <c r="K1009" s="15">
        <v>0</v>
      </c>
      <c r="L1009" s="15">
        <v>0</v>
      </c>
      <c r="M1009" s="8">
        <f t="shared" si="15"/>
        <v>0</v>
      </c>
      <c r="N1009" t="str" cm="1">
        <f t="array" ref="N1009">INDEX(Wastewater!$C$4:$C$62,MATCH(C1009,Wastewater!$A$4:$A$62,0),)</f>
        <v>Growth at sewage treatment works (excluding sludge treatment) (wastewater)</v>
      </c>
    </row>
    <row r="1010" spans="1:14">
      <c r="A1010" t="s">
        <v>275</v>
      </c>
      <c r="B1010" t="s">
        <v>1434</v>
      </c>
      <c r="C1010" t="s">
        <v>1266</v>
      </c>
      <c r="D1010" t="s">
        <v>300</v>
      </c>
      <c r="E1010" t="s">
        <v>933</v>
      </c>
      <c r="F1010" s="4">
        <v>0</v>
      </c>
      <c r="G1010" s="4">
        <v>0</v>
      </c>
      <c r="H1010" s="15">
        <v>0</v>
      </c>
      <c r="I1010" s="15">
        <v>0</v>
      </c>
      <c r="J1010" s="15">
        <v>0</v>
      </c>
      <c r="K1010" s="15">
        <v>0</v>
      </c>
      <c r="L1010" s="15">
        <v>0</v>
      </c>
      <c r="M1010" s="8">
        <f t="shared" si="15"/>
        <v>0</v>
      </c>
      <c r="N1010" t="str" cm="1">
        <f t="array" ref="N1010">INDEX(Wastewater!$C$4:$C$62,MATCH(C1010,Wastewater!$A$4:$A$62,0),)</f>
        <v>Reduce flooding risk for properties (wastewater)</v>
      </c>
    </row>
    <row r="1011" spans="1:14">
      <c r="A1011" t="s">
        <v>275</v>
      </c>
      <c r="B1011" t="s">
        <v>1435</v>
      </c>
      <c r="C1011" t="s">
        <v>1268</v>
      </c>
      <c r="D1011" t="s">
        <v>300</v>
      </c>
      <c r="E1011" t="s">
        <v>933</v>
      </c>
      <c r="F1011" s="4">
        <v>0</v>
      </c>
      <c r="G1011" s="4">
        <v>0</v>
      </c>
      <c r="H1011" s="15">
        <v>0</v>
      </c>
      <c r="I1011" s="15">
        <v>0</v>
      </c>
      <c r="J1011" s="15">
        <v>0</v>
      </c>
      <c r="K1011" s="15">
        <v>0</v>
      </c>
      <c r="L1011" s="15">
        <v>0</v>
      </c>
      <c r="M1011" s="8">
        <f t="shared" si="15"/>
        <v>0</v>
      </c>
      <c r="N1011" t="str" cm="1">
        <f t="array" ref="N1011">INDEX(Wastewater!$C$4:$C$62,MATCH(C1011,Wastewater!$A$4:$A$62,0),)</f>
        <v>First time sewerage (wastewater)</v>
      </c>
    </row>
    <row r="1012" spans="1:14">
      <c r="A1012" t="s">
        <v>275</v>
      </c>
      <c r="B1012" t="s">
        <v>1436</v>
      </c>
      <c r="C1012" t="s">
        <v>1270</v>
      </c>
      <c r="D1012" t="s">
        <v>300</v>
      </c>
      <c r="E1012" t="s">
        <v>933</v>
      </c>
      <c r="F1012" s="4">
        <v>0</v>
      </c>
      <c r="G1012" s="4">
        <v>0</v>
      </c>
      <c r="H1012" s="15">
        <v>0</v>
      </c>
      <c r="I1012" s="15">
        <v>0</v>
      </c>
      <c r="J1012" s="15">
        <v>0</v>
      </c>
      <c r="K1012" s="15">
        <v>0</v>
      </c>
      <c r="L1012" s="15">
        <v>0</v>
      </c>
      <c r="M1012" s="8">
        <f t="shared" si="15"/>
        <v>0</v>
      </c>
      <c r="N1012" t="str" cm="1">
        <f t="array" ref="N1012">INDEX(Wastewater!$C$4:$C$62,MATCH(C1012,Wastewater!$A$4:$A$62,0),)</f>
        <v>Sludge enhancement (growth) (wastewater)</v>
      </c>
    </row>
    <row r="1013" spans="1:14">
      <c r="A1013" t="s">
        <v>275</v>
      </c>
      <c r="B1013" t="s">
        <v>1437</v>
      </c>
      <c r="C1013" t="s">
        <v>1272</v>
      </c>
      <c r="D1013" t="s">
        <v>300</v>
      </c>
      <c r="E1013" t="s">
        <v>933</v>
      </c>
      <c r="F1013" s="4">
        <v>0</v>
      </c>
      <c r="G1013" s="4">
        <v>0</v>
      </c>
      <c r="H1013" s="15">
        <v>0</v>
      </c>
      <c r="I1013" s="15">
        <v>0</v>
      </c>
      <c r="J1013" s="15">
        <v>0</v>
      </c>
      <c r="K1013" s="15">
        <v>0</v>
      </c>
      <c r="L1013" s="15">
        <v>0</v>
      </c>
      <c r="M1013" s="8">
        <f t="shared" si="15"/>
        <v>0</v>
      </c>
      <c r="N1013" t="str" cm="1">
        <f t="array" ref="N1013">INDEX(Wastewater!$C$4:$C$62,MATCH(C1013,Wastewater!$A$4:$A$62,0),)</f>
        <v>Odour (wastewater)</v>
      </c>
    </row>
    <row r="1014" spans="1:14">
      <c r="A1014" t="s">
        <v>275</v>
      </c>
      <c r="B1014" t="s">
        <v>1438</v>
      </c>
      <c r="C1014" t="s">
        <v>1274</v>
      </c>
      <c r="D1014" t="s">
        <v>300</v>
      </c>
      <c r="E1014" t="s">
        <v>933</v>
      </c>
      <c r="F1014" s="4">
        <v>0</v>
      </c>
      <c r="G1014" s="4">
        <v>0</v>
      </c>
      <c r="H1014" s="15">
        <v>0</v>
      </c>
      <c r="I1014" s="15">
        <v>0</v>
      </c>
      <c r="J1014" s="15">
        <v>0</v>
      </c>
      <c r="K1014" s="15">
        <v>0</v>
      </c>
      <c r="L1014" s="15">
        <v>0</v>
      </c>
      <c r="M1014" s="8">
        <f t="shared" si="15"/>
        <v>0</v>
      </c>
      <c r="N1014" t="str" cm="1">
        <f t="array" ref="N1014">INDEX(Wastewater!$C$4:$C$62,MATCH(C1014,Wastewater!$A$4:$A$62,0),)</f>
        <v>Enhancing resilience to low probability high consequence events (wastewater)</v>
      </c>
    </row>
    <row r="1015" spans="1:14">
      <c r="A1015" t="s">
        <v>275</v>
      </c>
      <c r="B1015" t="s">
        <v>1439</v>
      </c>
      <c r="C1015" t="s">
        <v>1276</v>
      </c>
      <c r="D1015" t="s">
        <v>300</v>
      </c>
      <c r="E1015" t="s">
        <v>933</v>
      </c>
      <c r="F1015" s="4">
        <v>0</v>
      </c>
      <c r="G1015" s="4">
        <v>0</v>
      </c>
      <c r="H1015" s="15">
        <v>0</v>
      </c>
      <c r="I1015" s="15">
        <v>0</v>
      </c>
      <c r="J1015" s="15">
        <v>0</v>
      </c>
      <c r="K1015" s="15">
        <v>0</v>
      </c>
      <c r="L1015" s="15">
        <v>0</v>
      </c>
      <c r="M1015" s="8">
        <f t="shared" si="15"/>
        <v>0</v>
      </c>
      <c r="N1015" t="str" cm="1">
        <f t="array" ref="N1015">INDEX(Wastewater!$C$4:$C$62,MATCH(C1015,Wastewater!$A$4:$A$62,0),)</f>
        <v>Security - SEMD (wastewater)</v>
      </c>
    </row>
    <row r="1016" spans="1:14">
      <c r="A1016" t="s">
        <v>275</v>
      </c>
      <c r="B1016" t="s">
        <v>1440</v>
      </c>
      <c r="C1016" t="s">
        <v>1278</v>
      </c>
      <c r="D1016" t="s">
        <v>300</v>
      </c>
      <c r="E1016" t="s">
        <v>933</v>
      </c>
      <c r="F1016" s="4">
        <v>0</v>
      </c>
      <c r="G1016" s="4">
        <v>0</v>
      </c>
      <c r="H1016" s="15">
        <v>0</v>
      </c>
      <c r="I1016" s="15">
        <v>0</v>
      </c>
      <c r="J1016" s="15">
        <v>0</v>
      </c>
      <c r="K1016" s="15">
        <v>0</v>
      </c>
      <c r="L1016" s="15">
        <v>0</v>
      </c>
      <c r="M1016" s="8">
        <f t="shared" si="15"/>
        <v>0</v>
      </c>
      <c r="N1016" t="str" cm="1">
        <f t="array" ref="N1016">INDEX(Wastewater!$C$4:$C$62,MATCH(C1016,Wastewater!$A$4:$A$62,0),)</f>
        <v>Security - Non-SEMD (wastewater)</v>
      </c>
    </row>
    <row r="1017" spans="1:14">
      <c r="A1017" t="s">
        <v>275</v>
      </c>
      <c r="B1017" t="s">
        <v>1441</v>
      </c>
      <c r="C1017" t="s">
        <v>1280</v>
      </c>
      <c r="D1017" t="s">
        <v>300</v>
      </c>
      <c r="E1017" t="s">
        <v>933</v>
      </c>
      <c r="F1017" s="4">
        <v>0</v>
      </c>
      <c r="G1017" s="4">
        <v>0</v>
      </c>
      <c r="H1017" s="15">
        <v>0</v>
      </c>
      <c r="I1017" s="15">
        <v>0</v>
      </c>
      <c r="J1017" s="15">
        <v>0</v>
      </c>
      <c r="K1017" s="15">
        <v>0</v>
      </c>
      <c r="L1017" s="15">
        <v>0</v>
      </c>
      <c r="M1017" s="8">
        <f t="shared" si="15"/>
        <v>0</v>
      </c>
      <c r="N1017" t="str" cm="1">
        <f t="array" ref="N1017">INDEX(Wastewater!$C$4:$C$62,MATCH(C1017,Wastewater!$A$4:$A$62,0),)</f>
        <v>N/A</v>
      </c>
    </row>
    <row r="1018" spans="1:14">
      <c r="A1018" t="s">
        <v>275</v>
      </c>
      <c r="B1018" t="s">
        <v>1442</v>
      </c>
      <c r="C1018" t="s">
        <v>1282</v>
      </c>
      <c r="D1018" t="s">
        <v>300</v>
      </c>
      <c r="E1018" t="s">
        <v>933</v>
      </c>
      <c r="F1018" s="4">
        <v>0</v>
      </c>
      <c r="G1018" s="4">
        <v>0</v>
      </c>
      <c r="H1018" s="15">
        <v>0</v>
      </c>
      <c r="I1018" s="15">
        <v>0</v>
      </c>
      <c r="J1018" s="15">
        <v>0</v>
      </c>
      <c r="K1018" s="15">
        <v>0</v>
      </c>
      <c r="L1018" s="15">
        <v>0</v>
      </c>
      <c r="M1018" s="8">
        <f t="shared" si="15"/>
        <v>0</v>
      </c>
      <c r="N1018" t="e" cm="1">
        <f t="array" ref="N1018">INDEX(Wastewater!$C$4:$C$62,MATCH(C1018,Wastewater!$A$4:$A$62,0),)</f>
        <v>#N/A</v>
      </c>
    </row>
    <row r="1019" spans="1:14">
      <c r="A1019" t="s">
        <v>275</v>
      </c>
      <c r="B1019" t="s">
        <v>1443</v>
      </c>
      <c r="C1019" t="s">
        <v>1284</v>
      </c>
      <c r="D1019" t="s">
        <v>300</v>
      </c>
      <c r="E1019" t="s">
        <v>933</v>
      </c>
      <c r="F1019" s="4">
        <v>0</v>
      </c>
      <c r="G1019" s="4">
        <v>0</v>
      </c>
      <c r="H1019" s="15">
        <v>0</v>
      </c>
      <c r="I1019" s="15">
        <v>0</v>
      </c>
      <c r="J1019" s="15">
        <v>0</v>
      </c>
      <c r="K1019" s="15">
        <v>0</v>
      </c>
      <c r="L1019" s="15">
        <v>0</v>
      </c>
      <c r="M1019" s="8">
        <f t="shared" si="15"/>
        <v>0</v>
      </c>
      <c r="N1019" t="e" cm="1">
        <f t="array" ref="N1019">INDEX(Wastewater!$C$4:$C$62,MATCH(C1019,Wastewater!$A$4:$A$62,0),)</f>
        <v>#N/A</v>
      </c>
    </row>
    <row r="1020" spans="1:14">
      <c r="A1020" t="s">
        <v>275</v>
      </c>
      <c r="B1020" t="s">
        <v>1444</v>
      </c>
      <c r="C1020" t="s">
        <v>1286</v>
      </c>
      <c r="D1020" t="s">
        <v>300</v>
      </c>
      <c r="E1020" t="s">
        <v>933</v>
      </c>
      <c r="F1020" s="4">
        <v>0</v>
      </c>
      <c r="G1020" s="4">
        <v>0</v>
      </c>
      <c r="H1020" s="15">
        <v>0</v>
      </c>
      <c r="I1020" s="15">
        <v>0</v>
      </c>
      <c r="J1020" s="15">
        <v>0</v>
      </c>
      <c r="K1020" s="15">
        <v>0</v>
      </c>
      <c r="L1020" s="15">
        <v>0</v>
      </c>
      <c r="M1020" s="8">
        <f t="shared" si="15"/>
        <v>0</v>
      </c>
      <c r="N1020" t="e" cm="1">
        <f t="array" ref="N1020">INDEX(Wastewater!$C$4:$C$62,MATCH(C1020,Wastewater!$A$4:$A$62,0),)</f>
        <v>#N/A</v>
      </c>
    </row>
    <row r="1021" spans="1:14">
      <c r="A1021" t="s">
        <v>275</v>
      </c>
      <c r="B1021" t="s">
        <v>1445</v>
      </c>
      <c r="C1021" t="s">
        <v>1288</v>
      </c>
      <c r="D1021" t="s">
        <v>300</v>
      </c>
      <c r="E1021" t="s">
        <v>933</v>
      </c>
      <c r="F1021" s="4">
        <v>0</v>
      </c>
      <c r="G1021" s="4">
        <v>0</v>
      </c>
      <c r="H1021" s="15">
        <v>0</v>
      </c>
      <c r="I1021" s="15">
        <v>0</v>
      </c>
      <c r="J1021" s="15">
        <v>0</v>
      </c>
      <c r="K1021" s="15">
        <v>0</v>
      </c>
      <c r="L1021" s="15">
        <v>0</v>
      </c>
      <c r="M1021" s="8">
        <f t="shared" si="15"/>
        <v>0</v>
      </c>
      <c r="N1021" t="e" cm="1">
        <f t="array" ref="N1021">INDEX(Wastewater!$C$4:$C$62,MATCH(C1021,Wastewater!$A$4:$A$62,0),)</f>
        <v>#N/A</v>
      </c>
    </row>
    <row r="1022" spans="1:14">
      <c r="A1022" t="s">
        <v>275</v>
      </c>
      <c r="B1022" t="s">
        <v>1446</v>
      </c>
      <c r="C1022" t="s">
        <v>1290</v>
      </c>
      <c r="D1022" t="s">
        <v>300</v>
      </c>
      <c r="E1022" t="s">
        <v>933</v>
      </c>
      <c r="F1022" s="4">
        <v>0</v>
      </c>
      <c r="G1022" s="4">
        <v>0</v>
      </c>
      <c r="H1022" s="15">
        <v>0</v>
      </c>
      <c r="I1022" s="15">
        <v>0</v>
      </c>
      <c r="J1022" s="15">
        <v>0</v>
      </c>
      <c r="K1022" s="15">
        <v>0</v>
      </c>
      <c r="L1022" s="15">
        <v>0</v>
      </c>
      <c r="M1022" s="8">
        <f t="shared" si="15"/>
        <v>0</v>
      </c>
      <c r="N1022" t="e" cm="1">
        <f t="array" ref="N1022">INDEX(Wastewater!$C$4:$C$62,MATCH(C1022,Wastewater!$A$4:$A$62,0),)</f>
        <v>#N/A</v>
      </c>
    </row>
    <row r="1023" spans="1:14">
      <c r="A1023" t="s">
        <v>275</v>
      </c>
      <c r="B1023" t="s">
        <v>1447</v>
      </c>
      <c r="C1023" t="s">
        <v>1292</v>
      </c>
      <c r="D1023" t="s">
        <v>300</v>
      </c>
      <c r="E1023" t="s">
        <v>933</v>
      </c>
      <c r="F1023" s="4">
        <v>0</v>
      </c>
      <c r="G1023" s="4">
        <v>0</v>
      </c>
      <c r="H1023" s="15">
        <v>0</v>
      </c>
      <c r="I1023" s="15">
        <v>0</v>
      </c>
      <c r="J1023" s="15">
        <v>0</v>
      </c>
      <c r="K1023" s="15">
        <v>0</v>
      </c>
      <c r="L1023" s="15">
        <v>0</v>
      </c>
      <c r="M1023" s="8">
        <f t="shared" si="15"/>
        <v>0</v>
      </c>
      <c r="N1023" t="e" cm="1">
        <f t="array" ref="N1023">INDEX(Wastewater!$C$4:$C$62,MATCH(C1023,Wastewater!$A$4:$A$62,0),)</f>
        <v>#N/A</v>
      </c>
    </row>
    <row r="1024" spans="1:14">
      <c r="A1024" t="s">
        <v>275</v>
      </c>
      <c r="B1024" t="s">
        <v>1448</v>
      </c>
      <c r="C1024" t="s">
        <v>1294</v>
      </c>
      <c r="D1024" t="s">
        <v>300</v>
      </c>
      <c r="E1024" t="s">
        <v>933</v>
      </c>
      <c r="F1024" s="4">
        <v>0</v>
      </c>
      <c r="G1024" s="4">
        <v>0</v>
      </c>
      <c r="H1024" s="15">
        <v>0</v>
      </c>
      <c r="I1024" s="15">
        <v>0</v>
      </c>
      <c r="J1024" s="15">
        <v>0</v>
      </c>
      <c r="K1024" s="15">
        <v>0</v>
      </c>
      <c r="L1024" s="15">
        <v>0</v>
      </c>
      <c r="M1024" s="8">
        <f t="shared" si="15"/>
        <v>0</v>
      </c>
      <c r="N1024" t="e" cm="1">
        <f t="array" ref="N1024">INDEX(Wastewater!$C$4:$C$62,MATCH(C1024,Wastewater!$A$4:$A$62,0),)</f>
        <v>#N/A</v>
      </c>
    </row>
    <row r="1025" spans="1:14">
      <c r="A1025" t="s">
        <v>275</v>
      </c>
      <c r="B1025" t="s">
        <v>1449</v>
      </c>
      <c r="C1025" t="s">
        <v>1296</v>
      </c>
      <c r="D1025" t="s">
        <v>300</v>
      </c>
      <c r="E1025" t="s">
        <v>933</v>
      </c>
      <c r="F1025" s="4">
        <v>0</v>
      </c>
      <c r="G1025" s="4">
        <v>0</v>
      </c>
      <c r="H1025" s="15">
        <v>0</v>
      </c>
      <c r="I1025" s="15">
        <v>0</v>
      </c>
      <c r="J1025" s="15">
        <v>0</v>
      </c>
      <c r="K1025" s="15">
        <v>0</v>
      </c>
      <c r="L1025" s="15">
        <v>0</v>
      </c>
      <c r="M1025" s="8">
        <f t="shared" si="15"/>
        <v>0</v>
      </c>
      <c r="N1025" t="e" cm="1">
        <f t="array" ref="N1025">INDEX(Wastewater!$C$4:$C$62,MATCH(C1025,Wastewater!$A$4:$A$62,0),)</f>
        <v>#N/A</v>
      </c>
    </row>
    <row r="1026" spans="1:14">
      <c r="A1026" t="s">
        <v>275</v>
      </c>
      <c r="B1026" t="s">
        <v>1450</v>
      </c>
      <c r="C1026" t="s">
        <v>1298</v>
      </c>
      <c r="D1026" t="s">
        <v>300</v>
      </c>
      <c r="E1026" t="s">
        <v>933</v>
      </c>
      <c r="F1026" s="4">
        <v>0</v>
      </c>
      <c r="G1026" s="4">
        <v>0</v>
      </c>
      <c r="H1026" s="15">
        <v>0</v>
      </c>
      <c r="I1026" s="15">
        <v>0</v>
      </c>
      <c r="J1026" s="15">
        <v>0</v>
      </c>
      <c r="K1026" s="15">
        <v>0</v>
      </c>
      <c r="L1026" s="15">
        <v>0</v>
      </c>
      <c r="M1026" s="8">
        <f t="shared" si="15"/>
        <v>0</v>
      </c>
      <c r="N1026" t="e" cm="1">
        <f t="array" ref="N1026">INDEX(Wastewater!$C$4:$C$62,MATCH(C1026,Wastewater!$A$4:$A$62,0),)</f>
        <v>#N/A</v>
      </c>
    </row>
    <row r="1027" spans="1:14">
      <c r="A1027" t="s">
        <v>275</v>
      </c>
      <c r="B1027" t="s">
        <v>1451</v>
      </c>
      <c r="C1027" t="s">
        <v>1300</v>
      </c>
      <c r="D1027" t="s">
        <v>300</v>
      </c>
      <c r="E1027" t="s">
        <v>933</v>
      </c>
      <c r="F1027" s="4">
        <v>0</v>
      </c>
      <c r="G1027" s="4">
        <v>0</v>
      </c>
      <c r="H1027" s="15">
        <v>0</v>
      </c>
      <c r="I1027" s="15">
        <v>0</v>
      </c>
      <c r="J1027" s="15">
        <v>0</v>
      </c>
      <c r="K1027" s="15">
        <v>0</v>
      </c>
      <c r="L1027" s="15">
        <v>0</v>
      </c>
      <c r="M1027" s="8">
        <f t="shared" ref="M1027:M1089" si="16">SUM(G1027)</f>
        <v>0</v>
      </c>
      <c r="N1027" t="e" cm="1">
        <f t="array" ref="N1027">INDEX(Wastewater!$C$4:$C$62,MATCH(C1027,Wastewater!$A$4:$A$62,0),)</f>
        <v>#N/A</v>
      </c>
    </row>
    <row r="1028" spans="1:14">
      <c r="A1028" t="s">
        <v>275</v>
      </c>
      <c r="B1028" t="s">
        <v>1452</v>
      </c>
      <c r="C1028" t="s">
        <v>1302</v>
      </c>
      <c r="D1028" t="s">
        <v>300</v>
      </c>
      <c r="E1028" t="s">
        <v>933</v>
      </c>
      <c r="F1028" s="4">
        <v>0</v>
      </c>
      <c r="G1028" s="4">
        <v>0</v>
      </c>
      <c r="H1028" s="15">
        <v>0</v>
      </c>
      <c r="I1028" s="15">
        <v>0</v>
      </c>
      <c r="J1028" s="15">
        <v>0</v>
      </c>
      <c r="K1028" s="15">
        <v>0</v>
      </c>
      <c r="L1028" s="15">
        <v>0</v>
      </c>
      <c r="M1028" s="8">
        <f t="shared" si="16"/>
        <v>0</v>
      </c>
      <c r="N1028" t="e" cm="1">
        <f t="array" ref="N1028">INDEX(Wastewater!$C$4:$C$62,MATCH(C1028,Wastewater!$A$4:$A$62,0),)</f>
        <v>#N/A</v>
      </c>
    </row>
    <row r="1029" spans="1:14">
      <c r="A1029" t="s">
        <v>275</v>
      </c>
      <c r="B1029" t="s">
        <v>1453</v>
      </c>
      <c r="C1029" t="s">
        <v>1304</v>
      </c>
      <c r="D1029" t="s">
        <v>300</v>
      </c>
      <c r="E1029" t="s">
        <v>933</v>
      </c>
      <c r="F1029" s="4">
        <v>12.773999999999999</v>
      </c>
      <c r="G1029" s="4">
        <v>31.977999999999998</v>
      </c>
      <c r="H1029" s="15">
        <v>0</v>
      </c>
      <c r="I1029" s="15">
        <v>0</v>
      </c>
      <c r="J1029" s="15">
        <v>0</v>
      </c>
      <c r="K1029" s="15">
        <v>0</v>
      </c>
      <c r="L1029" s="15">
        <v>0</v>
      </c>
      <c r="M1029" s="8">
        <f t="shared" si="16"/>
        <v>31.977999999999998</v>
      </c>
      <c r="N1029" t="e" cm="1">
        <f t="array" ref="N1029">INDEX(Wastewater!$C$4:$C$62,MATCH(C1029,Wastewater!$A$4:$A$62,0),)</f>
        <v>#N/A</v>
      </c>
    </row>
    <row r="1030" spans="1:14">
      <c r="A1030" t="s">
        <v>276</v>
      </c>
      <c r="B1030" t="s">
        <v>1307</v>
      </c>
      <c r="C1030" t="s">
        <v>1160</v>
      </c>
      <c r="D1030" t="s">
        <v>300</v>
      </c>
      <c r="E1030" t="s">
        <v>933</v>
      </c>
      <c r="F1030" s="4">
        <v>0</v>
      </c>
      <c r="G1030" s="4">
        <v>0</v>
      </c>
      <c r="H1030" s="15" t="s">
        <v>825</v>
      </c>
      <c r="I1030" s="15" t="s">
        <v>825</v>
      </c>
      <c r="J1030" s="15" t="s">
        <v>825</v>
      </c>
      <c r="K1030" s="15" t="s">
        <v>825</v>
      </c>
      <c r="L1030" s="15" t="s">
        <v>825</v>
      </c>
      <c r="M1030" s="8">
        <f t="shared" si="16"/>
        <v>0</v>
      </c>
      <c r="N1030" t="str" cm="1">
        <f t="array" ref="N1030">INDEX(Wastewater!$C$4:$C$62,MATCH(C1030,Wastewater!$A$4:$A$62,0),)</f>
        <v>Event Duration Monitoring at intermittent discharges (wastewater)</v>
      </c>
    </row>
    <row r="1031" spans="1:14">
      <c r="A1031" t="s">
        <v>276</v>
      </c>
      <c r="B1031" t="s">
        <v>1308</v>
      </c>
      <c r="C1031" t="s">
        <v>1162</v>
      </c>
      <c r="D1031" t="s">
        <v>300</v>
      </c>
      <c r="E1031" t="s">
        <v>933</v>
      </c>
      <c r="F1031" s="4">
        <v>0</v>
      </c>
      <c r="G1031" s="4">
        <v>0</v>
      </c>
      <c r="H1031" s="15" t="s">
        <v>825</v>
      </c>
      <c r="I1031" s="15" t="s">
        <v>825</v>
      </c>
      <c r="J1031" s="15" t="s">
        <v>825</v>
      </c>
      <c r="K1031" s="15" t="s">
        <v>825</v>
      </c>
      <c r="L1031" s="15" t="s">
        <v>825</v>
      </c>
      <c r="M1031" s="8">
        <f t="shared" si="16"/>
        <v>0</v>
      </c>
      <c r="N1031" t="str" cm="1">
        <f t="array" ref="N1031">INDEX(Wastewater!$C$4:$C$62,MATCH(C1031,Wastewater!$A$4:$A$62,0),)</f>
        <v>Flow monitoring at sewage treatment works (wastewater)</v>
      </c>
    </row>
    <row r="1032" spans="1:14">
      <c r="A1032" t="s">
        <v>276</v>
      </c>
      <c r="B1032" t="s">
        <v>1309</v>
      </c>
      <c r="C1032" t="s">
        <v>1164</v>
      </c>
      <c r="D1032" t="s">
        <v>300</v>
      </c>
      <c r="E1032" t="s">
        <v>933</v>
      </c>
      <c r="F1032" s="4">
        <v>0</v>
      </c>
      <c r="G1032" s="4">
        <v>0</v>
      </c>
      <c r="H1032" s="15" t="s">
        <v>825</v>
      </c>
      <c r="I1032" s="15" t="s">
        <v>825</v>
      </c>
      <c r="J1032" s="15" t="s">
        <v>825</v>
      </c>
      <c r="K1032" s="15" t="s">
        <v>825</v>
      </c>
      <c r="L1032" s="15" t="s">
        <v>825</v>
      </c>
      <c r="M1032" s="8">
        <f t="shared" si="16"/>
        <v>0</v>
      </c>
      <c r="N1032" t="str" cm="1">
        <f t="array" ref="N1032">INDEX(Wastewater!$C$4:$C$62,MATCH(C1032,Wastewater!$A$4:$A$62,0),)</f>
        <v>N/A</v>
      </c>
    </row>
    <row r="1033" spans="1:14">
      <c r="A1033" t="s">
        <v>276</v>
      </c>
      <c r="B1033" t="s">
        <v>1310</v>
      </c>
      <c r="C1033" t="s">
        <v>1166</v>
      </c>
      <c r="D1033" t="s">
        <v>300</v>
      </c>
      <c r="E1033" t="s">
        <v>933</v>
      </c>
      <c r="F1033" s="4">
        <v>0</v>
      </c>
      <c r="G1033" s="4">
        <v>0</v>
      </c>
      <c r="H1033" s="15" t="s">
        <v>825</v>
      </c>
      <c r="I1033" s="15" t="s">
        <v>825</v>
      </c>
      <c r="J1033" s="15" t="s">
        <v>825</v>
      </c>
      <c r="K1033" s="15" t="s">
        <v>825</v>
      </c>
      <c r="L1033" s="15" t="s">
        <v>825</v>
      </c>
      <c r="M1033" s="8">
        <f t="shared" si="16"/>
        <v>0</v>
      </c>
      <c r="N1033" t="str" cm="1">
        <f t="array" ref="N1033">INDEX(Wastewater!$C$4:$C$62,MATCH(C1033,Wastewater!$A$4:$A$62,0),)</f>
        <v>N/A</v>
      </c>
    </row>
    <row r="1034" spans="1:14">
      <c r="A1034" t="s">
        <v>276</v>
      </c>
      <c r="B1034" t="s">
        <v>1311</v>
      </c>
      <c r="C1034" t="s">
        <v>1168</v>
      </c>
      <c r="D1034" t="s">
        <v>300</v>
      </c>
      <c r="E1034" t="s">
        <v>933</v>
      </c>
      <c r="F1034" s="4">
        <v>0</v>
      </c>
      <c r="G1034" s="4">
        <v>0</v>
      </c>
      <c r="H1034" s="15" t="s">
        <v>825</v>
      </c>
      <c r="I1034" s="15" t="s">
        <v>825</v>
      </c>
      <c r="J1034" s="15" t="s">
        <v>825</v>
      </c>
      <c r="K1034" s="15" t="s">
        <v>825</v>
      </c>
      <c r="L1034" s="15" t="s">
        <v>825</v>
      </c>
      <c r="M1034" s="8">
        <f t="shared" si="16"/>
        <v>0</v>
      </c>
      <c r="N1034" t="str" cm="1">
        <f t="array" ref="N1034">INDEX(Wastewater!$C$4:$C$62,MATCH(C1034,Wastewater!$A$4:$A$62,0),)</f>
        <v>Schemes to increase flow to full treatment (wastewater)</v>
      </c>
    </row>
    <row r="1035" spans="1:14">
      <c r="A1035" t="s">
        <v>276</v>
      </c>
      <c r="B1035" t="s">
        <v>1312</v>
      </c>
      <c r="C1035" t="s">
        <v>1170</v>
      </c>
      <c r="D1035" t="s">
        <v>300</v>
      </c>
      <c r="E1035" t="s">
        <v>933</v>
      </c>
      <c r="F1035" s="4">
        <v>0</v>
      </c>
      <c r="G1035" s="4">
        <v>0</v>
      </c>
      <c r="H1035" s="15" t="s">
        <v>825</v>
      </c>
      <c r="I1035" s="15" t="s">
        <v>825</v>
      </c>
      <c r="J1035" s="15" t="s">
        <v>825</v>
      </c>
      <c r="K1035" s="15" t="s">
        <v>825</v>
      </c>
      <c r="L1035" s="15" t="s">
        <v>825</v>
      </c>
      <c r="M1035" s="8">
        <f t="shared" si="16"/>
        <v>0</v>
      </c>
      <c r="N1035" t="str" cm="1">
        <f t="array" ref="N1035">INDEX(Wastewater!$C$4:$C$62,MATCH(C1035,Wastewater!$A$4:$A$62,0),)</f>
        <v>Schemes to increase storm tank capacity (wastewater)</v>
      </c>
    </row>
    <row r="1036" spans="1:14">
      <c r="A1036" t="s">
        <v>276</v>
      </c>
      <c r="B1036" t="s">
        <v>1313</v>
      </c>
      <c r="C1036" t="s">
        <v>1172</v>
      </c>
      <c r="D1036" t="s">
        <v>300</v>
      </c>
      <c r="E1036" t="s">
        <v>933</v>
      </c>
      <c r="F1036" s="4">
        <v>0</v>
      </c>
      <c r="G1036" s="4">
        <v>0</v>
      </c>
      <c r="H1036" s="15" t="s">
        <v>825</v>
      </c>
      <c r="I1036" s="15" t="s">
        <v>825</v>
      </c>
      <c r="J1036" s="15" t="s">
        <v>825</v>
      </c>
      <c r="K1036" s="15" t="s">
        <v>825</v>
      </c>
      <c r="L1036" s="15" t="s">
        <v>825</v>
      </c>
      <c r="M1036" s="8">
        <f t="shared" si="16"/>
        <v>0</v>
      </c>
      <c r="N1036" t="str" cm="1">
        <f t="array" ref="N1036">INDEX(Wastewater!$C$4:$C$62,MATCH(C1036,Wastewater!$A$4:$A$62,0),)</f>
        <v>Schemes to increase storm tank capacity (wastewater)</v>
      </c>
    </row>
    <row r="1037" spans="1:14">
      <c r="A1037" t="s">
        <v>276</v>
      </c>
      <c r="B1037" t="s">
        <v>1314</v>
      </c>
      <c r="C1037" t="s">
        <v>1174</v>
      </c>
      <c r="D1037" t="s">
        <v>300</v>
      </c>
      <c r="E1037" t="s">
        <v>933</v>
      </c>
      <c r="F1037" s="4">
        <v>0</v>
      </c>
      <c r="G1037" s="4">
        <v>0</v>
      </c>
      <c r="H1037" s="15" t="s">
        <v>825</v>
      </c>
      <c r="I1037" s="15" t="s">
        <v>825</v>
      </c>
      <c r="J1037" s="15" t="s">
        <v>825</v>
      </c>
      <c r="K1037" s="15" t="s">
        <v>825</v>
      </c>
      <c r="L1037" s="15" t="s">
        <v>825</v>
      </c>
      <c r="M1037" s="8">
        <f t="shared" si="16"/>
        <v>0</v>
      </c>
      <c r="N1037" t="str" cm="1">
        <f t="array" ref="N1037">INDEX(Wastewater!$C$4:$C$62,MATCH(C1037,Wastewater!$A$4:$A$62,0),)</f>
        <v>Storage schemes to reduce spill frequency at CSOs, storm tanks, etc (wastewater)</v>
      </c>
    </row>
    <row r="1038" spans="1:14">
      <c r="A1038" t="s">
        <v>276</v>
      </c>
      <c r="B1038" t="s">
        <v>1315</v>
      </c>
      <c r="C1038" t="s">
        <v>1176</v>
      </c>
      <c r="D1038" t="s">
        <v>300</v>
      </c>
      <c r="E1038" t="s">
        <v>933</v>
      </c>
      <c r="F1038" s="4">
        <v>0</v>
      </c>
      <c r="G1038" s="4">
        <v>0</v>
      </c>
      <c r="H1038" s="15" t="s">
        <v>825</v>
      </c>
      <c r="I1038" s="15" t="s">
        <v>825</v>
      </c>
      <c r="J1038" s="15" t="s">
        <v>825</v>
      </c>
      <c r="K1038" s="15" t="s">
        <v>825</v>
      </c>
      <c r="L1038" s="15" t="s">
        <v>825</v>
      </c>
      <c r="M1038" s="8">
        <f t="shared" si="16"/>
        <v>0</v>
      </c>
      <c r="N1038" t="str" cm="1">
        <f t="array" ref="N1038">INDEX(Wastewater!$C$4:$C$62,MATCH(C1038,Wastewater!$A$4:$A$62,0),)</f>
        <v>Storage schemes to reduce spill frequency at CSOs, storm tanks, etc (wastewater)</v>
      </c>
    </row>
    <row r="1039" spans="1:14">
      <c r="A1039" t="s">
        <v>276</v>
      </c>
      <c r="B1039" t="s">
        <v>1316</v>
      </c>
      <c r="C1039" t="s">
        <v>1178</v>
      </c>
      <c r="D1039" t="s">
        <v>300</v>
      </c>
      <c r="E1039" t="s">
        <v>933</v>
      </c>
      <c r="F1039" s="4">
        <v>0</v>
      </c>
      <c r="G1039" s="4">
        <v>0</v>
      </c>
      <c r="H1039" s="15" t="s">
        <v>825</v>
      </c>
      <c r="I1039" s="15" t="s">
        <v>825</v>
      </c>
      <c r="J1039" s="15" t="s">
        <v>825</v>
      </c>
      <c r="K1039" s="15" t="s">
        <v>825</v>
      </c>
      <c r="L1039" s="15" t="s">
        <v>825</v>
      </c>
      <c r="M1039" s="8">
        <f t="shared" si="16"/>
        <v>0</v>
      </c>
      <c r="N1039" t="str" cm="1">
        <f t="array" ref="N1039">INDEX(Wastewater!$C$4:$C$62,MATCH(C1039,Wastewater!$A$4:$A$62,0),)</f>
        <v>Storage schemes to reduce spill frequency at CSOs, storm tanks, etc (wastewater)</v>
      </c>
    </row>
    <row r="1040" spans="1:14">
      <c r="A1040" t="s">
        <v>276</v>
      </c>
      <c r="B1040" t="s">
        <v>1317</v>
      </c>
      <c r="C1040" t="s">
        <v>1180</v>
      </c>
      <c r="D1040" t="s">
        <v>300</v>
      </c>
      <c r="E1040" t="s">
        <v>933</v>
      </c>
      <c r="F1040" s="4">
        <v>0</v>
      </c>
      <c r="G1040" s="4">
        <v>0</v>
      </c>
      <c r="H1040" s="15" t="s">
        <v>825</v>
      </c>
      <c r="I1040" s="15" t="s">
        <v>825</v>
      </c>
      <c r="J1040" s="15" t="s">
        <v>825</v>
      </c>
      <c r="K1040" s="15" t="s">
        <v>825</v>
      </c>
      <c r="L1040" s="15" t="s">
        <v>825</v>
      </c>
      <c r="M1040" s="8">
        <f t="shared" si="16"/>
        <v>0</v>
      </c>
      <c r="N1040" t="str" cm="1">
        <f t="array" ref="N1040">INDEX(Wastewater!$C$4:$C$62,MATCH(C1040,Wastewater!$A$4:$A$62,0),)</f>
        <v>Storage schemes to reduce spill frequency at CSOs, storm tanks, etc (wastewater)</v>
      </c>
    </row>
    <row r="1041" spans="1:14">
      <c r="A1041" t="s">
        <v>276</v>
      </c>
      <c r="B1041" t="s">
        <v>1318</v>
      </c>
      <c r="C1041" t="s">
        <v>1182</v>
      </c>
      <c r="D1041" t="s">
        <v>300</v>
      </c>
      <c r="E1041" t="s">
        <v>933</v>
      </c>
      <c r="F1041" s="4">
        <v>0</v>
      </c>
      <c r="G1041" s="4">
        <v>0</v>
      </c>
      <c r="H1041" s="15" t="s">
        <v>825</v>
      </c>
      <c r="I1041" s="15" t="s">
        <v>825</v>
      </c>
      <c r="J1041" s="15" t="s">
        <v>825</v>
      </c>
      <c r="K1041" s="15" t="s">
        <v>825</v>
      </c>
      <c r="L1041" s="15" t="s">
        <v>825</v>
      </c>
      <c r="M1041" s="8">
        <f t="shared" si="16"/>
        <v>0</v>
      </c>
      <c r="N1041" t="str" cm="1">
        <f t="array" ref="N1041">INDEX(Wastewater!$C$4:$C$62,MATCH(C1041,Wastewater!$A$4:$A$62,0),)</f>
        <v>Storage schemes to reduce spill frequency at CSOs, storm tanks, etc (wastewater)</v>
      </c>
    </row>
    <row r="1042" spans="1:14">
      <c r="A1042" t="s">
        <v>276</v>
      </c>
      <c r="B1042" t="s">
        <v>1319</v>
      </c>
      <c r="C1042" t="s">
        <v>1184</v>
      </c>
      <c r="D1042" t="s">
        <v>300</v>
      </c>
      <c r="E1042" t="s">
        <v>933</v>
      </c>
      <c r="F1042" s="4">
        <v>0</v>
      </c>
      <c r="G1042" s="4">
        <v>0</v>
      </c>
      <c r="H1042" s="15" t="s">
        <v>825</v>
      </c>
      <c r="I1042" s="15" t="s">
        <v>825</v>
      </c>
      <c r="J1042" s="15" t="s">
        <v>825</v>
      </c>
      <c r="K1042" s="15" t="s">
        <v>825</v>
      </c>
      <c r="L1042" s="15" t="s">
        <v>825</v>
      </c>
      <c r="M1042" s="8">
        <f t="shared" si="16"/>
        <v>0</v>
      </c>
      <c r="N1042" t="str" cm="1">
        <f t="array" ref="N1042">INDEX(Wastewater!$C$4:$C$62,MATCH(C1042,Wastewater!$A$4:$A$62,0),)</f>
        <v>Storage schemes to reduce spill frequency at CSOs, storm tanks, etc (wastewater)</v>
      </c>
    </row>
    <row r="1043" spans="1:14">
      <c r="A1043" t="s">
        <v>276</v>
      </c>
      <c r="B1043" t="s">
        <v>1320</v>
      </c>
      <c r="C1043" t="s">
        <v>1186</v>
      </c>
      <c r="D1043" t="s">
        <v>300</v>
      </c>
      <c r="E1043" t="s">
        <v>933</v>
      </c>
      <c r="F1043" s="4">
        <v>0</v>
      </c>
      <c r="G1043" s="4">
        <v>0</v>
      </c>
      <c r="H1043" s="15" t="s">
        <v>825</v>
      </c>
      <c r="I1043" s="15" t="s">
        <v>825</v>
      </c>
      <c r="J1043" s="15" t="s">
        <v>825</v>
      </c>
      <c r="K1043" s="15" t="s">
        <v>825</v>
      </c>
      <c r="L1043" s="15" t="s">
        <v>825</v>
      </c>
      <c r="M1043" s="8">
        <f t="shared" si="16"/>
        <v>0</v>
      </c>
      <c r="N1043" t="str" cm="1">
        <f t="array" ref="N1043">INDEX(Wastewater!$C$4:$C$62,MATCH(C1043,Wastewater!$A$4:$A$62,0),)</f>
        <v>Storage schemes to reduce spill frequency at CSOs, storm tanks, etc (wastewater)</v>
      </c>
    </row>
    <row r="1044" spans="1:14">
      <c r="A1044" t="s">
        <v>276</v>
      </c>
      <c r="B1044" t="s">
        <v>1321</v>
      </c>
      <c r="C1044" t="s">
        <v>1188</v>
      </c>
      <c r="D1044" t="s">
        <v>300</v>
      </c>
      <c r="E1044" t="s">
        <v>933</v>
      </c>
      <c r="F1044" s="4">
        <v>0</v>
      </c>
      <c r="G1044" s="4">
        <v>0</v>
      </c>
      <c r="H1044" s="15" t="s">
        <v>825</v>
      </c>
      <c r="I1044" s="15" t="s">
        <v>825</v>
      </c>
      <c r="J1044" s="15" t="s">
        <v>825</v>
      </c>
      <c r="K1044" s="15" t="s">
        <v>825</v>
      </c>
      <c r="L1044" s="15" t="s">
        <v>825</v>
      </c>
      <c r="M1044" s="8">
        <f t="shared" si="16"/>
        <v>0</v>
      </c>
      <c r="N1044" t="str" cm="1">
        <f t="array" ref="N1044">INDEX(Wastewater!$C$4:$C$62,MATCH(C1044,Wastewater!$A$4:$A$62,0),)</f>
        <v>Storage schemes to reduce spill frequency at CSOs, storm tanks, etc (wastewater)</v>
      </c>
    </row>
    <row r="1045" spans="1:14">
      <c r="A1045" t="s">
        <v>276</v>
      </c>
      <c r="B1045" t="s">
        <v>1322</v>
      </c>
      <c r="C1045" t="s">
        <v>1190</v>
      </c>
      <c r="D1045" t="s">
        <v>300</v>
      </c>
      <c r="E1045" t="s">
        <v>933</v>
      </c>
      <c r="F1045" s="4">
        <v>0</v>
      </c>
      <c r="G1045" s="4">
        <v>0</v>
      </c>
      <c r="H1045" s="15" t="s">
        <v>825</v>
      </c>
      <c r="I1045" s="15" t="s">
        <v>825</v>
      </c>
      <c r="J1045" s="15" t="s">
        <v>825</v>
      </c>
      <c r="K1045" s="15" t="s">
        <v>825</v>
      </c>
      <c r="L1045" s="15" t="s">
        <v>825</v>
      </c>
      <c r="M1045" s="8">
        <f t="shared" si="16"/>
        <v>0</v>
      </c>
      <c r="N1045" t="str" cm="1">
        <f t="array" ref="N1045">INDEX(Wastewater!$C$4:$C$62,MATCH(C1045,Wastewater!$A$4:$A$62,0),)</f>
        <v>Storage schemes to reduce spill frequency at CSOs, storm tanks, etc (wastewater)</v>
      </c>
    </row>
    <row r="1046" spans="1:14">
      <c r="A1046" t="s">
        <v>276</v>
      </c>
      <c r="B1046" t="s">
        <v>1323</v>
      </c>
      <c r="C1046" t="s">
        <v>1192</v>
      </c>
      <c r="D1046" t="s">
        <v>300</v>
      </c>
      <c r="E1046" t="s">
        <v>933</v>
      </c>
      <c r="F1046" s="4">
        <v>0</v>
      </c>
      <c r="G1046" s="4">
        <v>0</v>
      </c>
      <c r="H1046" s="15" t="s">
        <v>825</v>
      </c>
      <c r="I1046" s="15" t="s">
        <v>825</v>
      </c>
      <c r="J1046" s="15" t="s">
        <v>825</v>
      </c>
      <c r="K1046" s="15" t="s">
        <v>825</v>
      </c>
      <c r="L1046" s="15" t="s">
        <v>825</v>
      </c>
      <c r="M1046" s="8">
        <f t="shared" si="16"/>
        <v>0</v>
      </c>
      <c r="N1046" t="str" cm="1">
        <f t="array" ref="N1046">INDEX(Wastewater!$C$4:$C$62,MATCH(C1046,Wastewater!$A$4:$A$62,0),)</f>
        <v>Chemical removals schemes (wastewater)</v>
      </c>
    </row>
    <row r="1047" spans="1:14">
      <c r="A1047" t="s">
        <v>276</v>
      </c>
      <c r="B1047" t="s">
        <v>1324</v>
      </c>
      <c r="C1047" t="s">
        <v>1194</v>
      </c>
      <c r="D1047" t="s">
        <v>300</v>
      </c>
      <c r="E1047" t="s">
        <v>933</v>
      </c>
      <c r="F1047" s="4">
        <v>0</v>
      </c>
      <c r="G1047" s="4">
        <v>0</v>
      </c>
      <c r="H1047" s="15" t="s">
        <v>825</v>
      </c>
      <c r="I1047" s="15" t="s">
        <v>825</v>
      </c>
      <c r="J1047" s="15" t="s">
        <v>825</v>
      </c>
      <c r="K1047" s="15" t="s">
        <v>825</v>
      </c>
      <c r="L1047" s="15" t="s">
        <v>825</v>
      </c>
      <c r="M1047" s="8">
        <f t="shared" si="16"/>
        <v>0</v>
      </c>
      <c r="N1047" t="str" cm="1">
        <f t="array" ref="N1047">INDEX(Wastewater!$C$4:$C$62,MATCH(C1047,Wastewater!$A$4:$A$62,0),)</f>
        <v>Chemicals monitoring/ investigations/ options appraisals (wastewater)</v>
      </c>
    </row>
    <row r="1048" spans="1:14">
      <c r="A1048" t="s">
        <v>276</v>
      </c>
      <c r="B1048" t="s">
        <v>1325</v>
      </c>
      <c r="C1048" t="s">
        <v>1196</v>
      </c>
      <c r="D1048" t="s">
        <v>300</v>
      </c>
      <c r="E1048" t="s">
        <v>933</v>
      </c>
      <c r="F1048" s="4">
        <v>0</v>
      </c>
      <c r="G1048" s="4">
        <v>0</v>
      </c>
      <c r="H1048" s="15" t="s">
        <v>825</v>
      </c>
      <c r="I1048" s="15" t="s">
        <v>825</v>
      </c>
      <c r="J1048" s="15" t="s">
        <v>825</v>
      </c>
      <c r="K1048" s="15" t="s">
        <v>825</v>
      </c>
      <c r="L1048" s="15" t="s">
        <v>825</v>
      </c>
      <c r="M1048" s="8">
        <f t="shared" si="16"/>
        <v>0</v>
      </c>
      <c r="N1048" t="str" cm="1">
        <f t="array" ref="N1048">INDEX(Wastewater!$C$4:$C$62,MATCH(C1048,Wastewater!$A$4:$A$62,0),)</f>
        <v>Nitrogen removal (wastewater)</v>
      </c>
    </row>
    <row r="1049" spans="1:14">
      <c r="A1049" t="s">
        <v>276</v>
      </c>
      <c r="B1049" t="s">
        <v>1326</v>
      </c>
      <c r="C1049" t="s">
        <v>1198</v>
      </c>
      <c r="D1049" t="s">
        <v>300</v>
      </c>
      <c r="E1049" t="s">
        <v>933</v>
      </c>
      <c r="F1049" s="4">
        <v>0</v>
      </c>
      <c r="G1049" s="4">
        <v>0</v>
      </c>
      <c r="H1049" s="15" t="s">
        <v>825</v>
      </c>
      <c r="I1049" s="15" t="s">
        <v>825</v>
      </c>
      <c r="J1049" s="15" t="s">
        <v>825</v>
      </c>
      <c r="K1049" s="15" t="s">
        <v>825</v>
      </c>
      <c r="L1049" s="15" t="s">
        <v>825</v>
      </c>
      <c r="M1049" s="8">
        <f t="shared" si="16"/>
        <v>0</v>
      </c>
      <c r="N1049" t="str" cm="1">
        <f t="array" ref="N1049">INDEX(Wastewater!$C$4:$C$62,MATCH(C1049,Wastewater!$A$4:$A$62,0),)</f>
        <v>Nitrogen removal (wastewater)</v>
      </c>
    </row>
    <row r="1050" spans="1:14">
      <c r="A1050" t="s">
        <v>276</v>
      </c>
      <c r="B1050" t="s">
        <v>1327</v>
      </c>
      <c r="C1050" t="s">
        <v>1200</v>
      </c>
      <c r="D1050" t="s">
        <v>300</v>
      </c>
      <c r="E1050" t="s">
        <v>933</v>
      </c>
      <c r="F1050" s="4">
        <v>0</v>
      </c>
      <c r="G1050" s="4">
        <v>0</v>
      </c>
      <c r="H1050" s="15" t="s">
        <v>825</v>
      </c>
      <c r="I1050" s="15" t="s">
        <v>825</v>
      </c>
      <c r="J1050" s="15" t="s">
        <v>825</v>
      </c>
      <c r="K1050" s="15" t="s">
        <v>825</v>
      </c>
      <c r="L1050" s="15" t="s">
        <v>825</v>
      </c>
      <c r="M1050" s="8">
        <f t="shared" si="16"/>
        <v>0</v>
      </c>
      <c r="N1050" t="str" cm="1">
        <f t="array" ref="N1050">INDEX(Wastewater!$C$4:$C$62,MATCH(C1050,Wastewater!$A$4:$A$62,0),)</f>
        <v>Nitrogen removal (wastewater)</v>
      </c>
    </row>
    <row r="1051" spans="1:14">
      <c r="A1051" t="s">
        <v>276</v>
      </c>
      <c r="B1051" t="s">
        <v>1328</v>
      </c>
      <c r="C1051" t="s">
        <v>1202</v>
      </c>
      <c r="D1051" t="s">
        <v>300</v>
      </c>
      <c r="E1051" t="s">
        <v>933</v>
      </c>
      <c r="F1051" s="4">
        <v>0</v>
      </c>
      <c r="G1051" s="4">
        <v>0</v>
      </c>
      <c r="H1051" s="15" t="s">
        <v>825</v>
      </c>
      <c r="I1051" s="15" t="s">
        <v>825</v>
      </c>
      <c r="J1051" s="15" t="s">
        <v>825</v>
      </c>
      <c r="K1051" s="15" t="s">
        <v>825</v>
      </c>
      <c r="L1051" s="15" t="s">
        <v>825</v>
      </c>
      <c r="M1051" s="8">
        <f t="shared" si="16"/>
        <v>0</v>
      </c>
      <c r="N1051" t="str" cm="1">
        <f t="array" ref="N1051">INDEX(Wastewater!$C$4:$C$62,MATCH(C1051,Wastewater!$A$4:$A$62,0),)</f>
        <v>Phosphorus removal (wastewater)</v>
      </c>
    </row>
    <row r="1052" spans="1:14">
      <c r="A1052" t="s">
        <v>276</v>
      </c>
      <c r="B1052" t="s">
        <v>1329</v>
      </c>
      <c r="C1052" t="s">
        <v>1204</v>
      </c>
      <c r="D1052" t="s">
        <v>300</v>
      </c>
      <c r="E1052" t="s">
        <v>933</v>
      </c>
      <c r="F1052" s="4">
        <v>0</v>
      </c>
      <c r="G1052" s="4">
        <v>0</v>
      </c>
      <c r="H1052" s="15" t="s">
        <v>825</v>
      </c>
      <c r="I1052" s="15" t="s">
        <v>825</v>
      </c>
      <c r="J1052" s="15" t="s">
        <v>825</v>
      </c>
      <c r="K1052" s="15" t="s">
        <v>825</v>
      </c>
      <c r="L1052" s="15" t="s">
        <v>825</v>
      </c>
      <c r="M1052" s="8">
        <f t="shared" si="16"/>
        <v>0</v>
      </c>
      <c r="N1052" t="str" cm="1">
        <f t="array" ref="N1052">INDEX(Wastewater!$C$4:$C$62,MATCH(C1052,Wastewater!$A$4:$A$62,0),)</f>
        <v>Phosphorus removal (wastewater)</v>
      </c>
    </row>
    <row r="1053" spans="1:14">
      <c r="A1053" t="s">
        <v>276</v>
      </c>
      <c r="B1053" t="s">
        <v>1330</v>
      </c>
      <c r="C1053" t="s">
        <v>1206</v>
      </c>
      <c r="D1053" t="s">
        <v>300</v>
      </c>
      <c r="E1053" t="s">
        <v>933</v>
      </c>
      <c r="F1053" s="4">
        <v>0</v>
      </c>
      <c r="G1053" s="4">
        <v>0</v>
      </c>
      <c r="H1053" s="15" t="s">
        <v>825</v>
      </c>
      <c r="I1053" s="15" t="s">
        <v>825</v>
      </c>
      <c r="J1053" s="15" t="s">
        <v>825</v>
      </c>
      <c r="K1053" s="15" t="s">
        <v>825</v>
      </c>
      <c r="L1053" s="15" t="s">
        <v>825</v>
      </c>
      <c r="M1053" s="8">
        <f t="shared" si="16"/>
        <v>0</v>
      </c>
      <c r="N1053" t="str" cm="1">
        <f t="array" ref="N1053">INDEX(Wastewater!$C$4:$C$62,MATCH(C1053,Wastewater!$A$4:$A$62,0),)</f>
        <v>Phosphorus removal (wastewater)</v>
      </c>
    </row>
    <row r="1054" spans="1:14">
      <c r="A1054" t="s">
        <v>276</v>
      </c>
      <c r="B1054" t="s">
        <v>1331</v>
      </c>
      <c r="C1054" t="s">
        <v>1208</v>
      </c>
      <c r="D1054" t="s">
        <v>300</v>
      </c>
      <c r="E1054" t="s">
        <v>933</v>
      </c>
      <c r="F1054" s="4">
        <v>0</v>
      </c>
      <c r="G1054" s="4">
        <v>0</v>
      </c>
      <c r="H1054" s="15" t="s">
        <v>825</v>
      </c>
      <c r="I1054" s="15" t="s">
        <v>825</v>
      </c>
      <c r="J1054" s="15" t="s">
        <v>825</v>
      </c>
      <c r="K1054" s="15" t="s">
        <v>825</v>
      </c>
      <c r="L1054" s="15" t="s">
        <v>825</v>
      </c>
      <c r="M1054" s="8">
        <f t="shared" si="16"/>
        <v>0</v>
      </c>
      <c r="N1054" t="str" cm="1">
        <f t="array" ref="N1054">INDEX(Wastewater!$C$4:$C$62,MATCH(C1054,Wastewater!$A$4:$A$62,0),)</f>
        <v>Reduction of sanitary parameters (wastewater)</v>
      </c>
    </row>
    <row r="1055" spans="1:14">
      <c r="A1055" t="s">
        <v>276</v>
      </c>
      <c r="B1055" t="s">
        <v>1332</v>
      </c>
      <c r="C1055" t="s">
        <v>1210</v>
      </c>
      <c r="D1055" t="s">
        <v>300</v>
      </c>
      <c r="E1055" t="s">
        <v>933</v>
      </c>
      <c r="F1055" s="4">
        <v>0</v>
      </c>
      <c r="G1055" s="4">
        <v>0</v>
      </c>
      <c r="H1055" s="15" t="s">
        <v>825</v>
      </c>
      <c r="I1055" s="15" t="s">
        <v>825</v>
      </c>
      <c r="J1055" s="15" t="s">
        <v>825</v>
      </c>
      <c r="K1055" s="15" t="s">
        <v>825</v>
      </c>
      <c r="L1055" s="15" t="s">
        <v>825</v>
      </c>
      <c r="M1055" s="8">
        <f t="shared" si="16"/>
        <v>0</v>
      </c>
      <c r="N1055" t="str" cm="1">
        <f t="array" ref="N1055">INDEX(Wastewater!$C$4:$C$62,MATCH(C1055,Wastewater!$A$4:$A$62,0),)</f>
        <v>Chemical removals schemes (wastewater)</v>
      </c>
    </row>
    <row r="1056" spans="1:14">
      <c r="A1056" t="s">
        <v>276</v>
      </c>
      <c r="B1056" t="s">
        <v>1333</v>
      </c>
      <c r="C1056" t="s">
        <v>1212</v>
      </c>
      <c r="D1056" t="s">
        <v>300</v>
      </c>
      <c r="E1056" t="s">
        <v>933</v>
      </c>
      <c r="F1056" s="4">
        <v>0</v>
      </c>
      <c r="G1056" s="4">
        <v>0</v>
      </c>
      <c r="H1056" s="15" t="s">
        <v>825</v>
      </c>
      <c r="I1056" s="15" t="s">
        <v>825</v>
      </c>
      <c r="J1056" s="15" t="s">
        <v>825</v>
      </c>
      <c r="K1056" s="15" t="s">
        <v>825</v>
      </c>
      <c r="L1056" s="15" t="s">
        <v>825</v>
      </c>
      <c r="M1056" s="8">
        <f t="shared" si="16"/>
        <v>0</v>
      </c>
      <c r="N1056" t="str" cm="1">
        <f t="array" ref="N1056">INDEX(Wastewater!$C$4:$C$62,MATCH(C1056,Wastewater!$A$4:$A$62,0),)</f>
        <v>Phosphorus removal (wastewater)</v>
      </c>
    </row>
    <row r="1057" spans="1:14">
      <c r="A1057" t="s">
        <v>276</v>
      </c>
      <c r="B1057" t="s">
        <v>1334</v>
      </c>
      <c r="C1057" t="s">
        <v>1214</v>
      </c>
      <c r="D1057" t="s">
        <v>300</v>
      </c>
      <c r="E1057" t="s">
        <v>933</v>
      </c>
      <c r="F1057" s="4">
        <v>0</v>
      </c>
      <c r="G1057" s="4">
        <v>0</v>
      </c>
      <c r="H1057" s="15" t="s">
        <v>825</v>
      </c>
      <c r="I1057" s="15" t="s">
        <v>825</v>
      </c>
      <c r="J1057" s="15" t="s">
        <v>825</v>
      </c>
      <c r="K1057" s="15" t="s">
        <v>825</v>
      </c>
      <c r="L1057" s="15" t="s">
        <v>825</v>
      </c>
      <c r="M1057" s="8">
        <f t="shared" si="16"/>
        <v>0</v>
      </c>
      <c r="N1057" t="str" cm="1">
        <f t="array" ref="N1057">INDEX(Wastewater!$C$4:$C$62,MATCH(C1057,Wastewater!$A$4:$A$62,0),)</f>
        <v>Phosphorus removal (wastewater)</v>
      </c>
    </row>
    <row r="1058" spans="1:14">
      <c r="A1058" t="s">
        <v>276</v>
      </c>
      <c r="B1058" t="s">
        <v>1335</v>
      </c>
      <c r="C1058" t="s">
        <v>1216</v>
      </c>
      <c r="D1058" t="s">
        <v>300</v>
      </c>
      <c r="E1058" t="s">
        <v>933</v>
      </c>
      <c r="F1058" s="4">
        <v>0</v>
      </c>
      <c r="G1058" s="4">
        <v>0</v>
      </c>
      <c r="H1058" s="15" t="s">
        <v>825</v>
      </c>
      <c r="I1058" s="15" t="s">
        <v>825</v>
      </c>
      <c r="J1058" s="15" t="s">
        <v>825</v>
      </c>
      <c r="K1058" s="15" t="s">
        <v>825</v>
      </c>
      <c r="L1058" s="15" t="s">
        <v>825</v>
      </c>
      <c r="M1058" s="8">
        <f t="shared" si="16"/>
        <v>0</v>
      </c>
      <c r="N1058" t="str" cm="1">
        <f t="array" ref="N1058">INDEX(Wastewater!$C$4:$C$62,MATCH(C1058,Wastewater!$A$4:$A$62,0),)</f>
        <v>Conservation drivers (wastewater)</v>
      </c>
    </row>
    <row r="1059" spans="1:14">
      <c r="A1059" t="s">
        <v>276</v>
      </c>
      <c r="B1059" t="s">
        <v>1336</v>
      </c>
      <c r="C1059" t="s">
        <v>1218</v>
      </c>
      <c r="D1059" t="s">
        <v>300</v>
      </c>
      <c r="E1059" t="s">
        <v>933</v>
      </c>
      <c r="F1059" s="4">
        <v>0</v>
      </c>
      <c r="G1059" s="4">
        <v>0</v>
      </c>
      <c r="H1059" s="15" t="s">
        <v>825</v>
      </c>
      <c r="I1059" s="15" t="s">
        <v>825</v>
      </c>
      <c r="J1059" s="15" t="s">
        <v>825</v>
      </c>
      <c r="K1059" s="15" t="s">
        <v>825</v>
      </c>
      <c r="L1059" s="15" t="s">
        <v>825</v>
      </c>
      <c r="M1059" s="8">
        <f t="shared" si="16"/>
        <v>0</v>
      </c>
      <c r="N1059" t="str" cm="1">
        <f t="array" ref="N1059">INDEX(Wastewater!$C$4:$C$62,MATCH(C1059,Wastewater!$A$4:$A$62,0),)</f>
        <v>UV disinfection (or similar) (wastewater)</v>
      </c>
    </row>
    <row r="1060" spans="1:14">
      <c r="A1060" t="s">
        <v>276</v>
      </c>
      <c r="B1060" t="s">
        <v>1337</v>
      </c>
      <c r="C1060" t="s">
        <v>1220</v>
      </c>
      <c r="D1060" t="s">
        <v>300</v>
      </c>
      <c r="E1060" t="s">
        <v>933</v>
      </c>
      <c r="F1060" s="4">
        <v>0</v>
      </c>
      <c r="G1060" s="4">
        <v>0</v>
      </c>
      <c r="H1060" s="15" t="s">
        <v>825</v>
      </c>
      <c r="I1060" s="15" t="s">
        <v>825</v>
      </c>
      <c r="J1060" s="15" t="s">
        <v>825</v>
      </c>
      <c r="K1060" s="15" t="s">
        <v>825</v>
      </c>
      <c r="L1060" s="15" t="s">
        <v>825</v>
      </c>
      <c r="M1060" s="8">
        <f t="shared" si="16"/>
        <v>0</v>
      </c>
      <c r="N1060" t="str" cm="1">
        <f t="array" ref="N1060">INDEX(Wastewater!$C$4:$C$62,MATCH(C1060,Wastewater!$A$4:$A$62,0),)</f>
        <v>N/A</v>
      </c>
    </row>
    <row r="1061" spans="1:14">
      <c r="A1061" t="s">
        <v>276</v>
      </c>
      <c r="B1061" t="s">
        <v>1338</v>
      </c>
      <c r="C1061" t="s">
        <v>1222</v>
      </c>
      <c r="D1061" t="s">
        <v>300</v>
      </c>
      <c r="E1061" t="s">
        <v>933</v>
      </c>
      <c r="F1061" s="4">
        <v>0</v>
      </c>
      <c r="G1061" s="4">
        <v>0</v>
      </c>
      <c r="H1061" s="15" t="s">
        <v>825</v>
      </c>
      <c r="I1061" s="15" t="s">
        <v>825</v>
      </c>
      <c r="J1061" s="15" t="s">
        <v>825</v>
      </c>
      <c r="K1061" s="15" t="s">
        <v>825</v>
      </c>
      <c r="L1061" s="15" t="s">
        <v>825</v>
      </c>
      <c r="M1061" s="8">
        <f t="shared" si="16"/>
        <v>0</v>
      </c>
      <c r="N1061" t="str" cm="1">
        <f t="array" ref="N1061">INDEX(Wastewater!$C$4:$C$62,MATCH(C1061,Wastewater!$A$4:$A$62,0),)</f>
        <v>N/A</v>
      </c>
    </row>
    <row r="1062" spans="1:14">
      <c r="A1062" t="s">
        <v>276</v>
      </c>
      <c r="B1062" t="s">
        <v>1339</v>
      </c>
      <c r="C1062" t="s">
        <v>1224</v>
      </c>
      <c r="D1062" t="s">
        <v>300</v>
      </c>
      <c r="E1062" t="s">
        <v>933</v>
      </c>
      <c r="F1062" s="4">
        <v>0</v>
      </c>
      <c r="G1062" s="4">
        <v>0</v>
      </c>
      <c r="H1062" s="15" t="s">
        <v>825</v>
      </c>
      <c r="I1062" s="15" t="s">
        <v>825</v>
      </c>
      <c r="J1062" s="15" t="s">
        <v>825</v>
      </c>
      <c r="K1062" s="15" t="s">
        <v>825</v>
      </c>
      <c r="L1062" s="15" t="s">
        <v>825</v>
      </c>
      <c r="M1062" s="8">
        <f t="shared" si="16"/>
        <v>0</v>
      </c>
      <c r="N1062" t="str" cm="1">
        <f t="array" ref="N1062">INDEX(Wastewater!$C$4:$C$62,MATCH(C1062,Wastewater!$A$4:$A$62,0),)</f>
        <v>N/A</v>
      </c>
    </row>
    <row r="1063" spans="1:14">
      <c r="A1063" t="s">
        <v>276</v>
      </c>
      <c r="B1063" t="s">
        <v>1340</v>
      </c>
      <c r="C1063" t="s">
        <v>1226</v>
      </c>
      <c r="D1063" t="s">
        <v>300</v>
      </c>
      <c r="E1063" t="s">
        <v>933</v>
      </c>
      <c r="F1063" s="4">
        <v>0</v>
      </c>
      <c r="G1063" s="4">
        <v>0</v>
      </c>
      <c r="H1063" s="4" t="s">
        <v>825</v>
      </c>
      <c r="I1063" s="4" t="s">
        <v>825</v>
      </c>
      <c r="J1063" s="4" t="s">
        <v>825</v>
      </c>
      <c r="K1063" s="4" t="s">
        <v>825</v>
      </c>
      <c r="L1063" s="4" t="s">
        <v>825</v>
      </c>
      <c r="M1063" s="8">
        <f t="shared" si="16"/>
        <v>0</v>
      </c>
      <c r="N1063" t="str" cm="1">
        <f t="array" ref="N1063">INDEX(Wastewater!$C$4:$C$62,MATCH(C1063,Wastewater!$A$4:$A$62,0),)</f>
        <v>Conservation drivers (wastewater)</v>
      </c>
    </row>
    <row r="1064" spans="1:14">
      <c r="A1064" t="s">
        <v>276</v>
      </c>
      <c r="B1064" t="s">
        <v>1341</v>
      </c>
      <c r="C1064" t="s">
        <v>1228</v>
      </c>
      <c r="D1064" t="s">
        <v>300</v>
      </c>
      <c r="E1064" t="s">
        <v>933</v>
      </c>
      <c r="F1064" s="4">
        <v>0</v>
      </c>
      <c r="G1064" s="4">
        <v>0</v>
      </c>
      <c r="H1064" s="4" t="s">
        <v>825</v>
      </c>
      <c r="I1064" s="4" t="s">
        <v>825</v>
      </c>
      <c r="J1064" s="4" t="s">
        <v>825</v>
      </c>
      <c r="K1064" s="4" t="s">
        <v>825</v>
      </c>
      <c r="L1064" s="4" t="s">
        <v>825</v>
      </c>
      <c r="M1064" s="8">
        <f t="shared" si="16"/>
        <v>0</v>
      </c>
      <c r="N1064" t="str" cm="1">
        <f t="array" ref="N1064">INDEX(Wastewater!$C$4:$C$62,MATCH(C1064,Wastewater!$A$4:$A$62,0),)</f>
        <v>Ignore as captured under 'Investigations total'</v>
      </c>
    </row>
    <row r="1065" spans="1:14">
      <c r="A1065" t="s">
        <v>276</v>
      </c>
      <c r="B1065" t="s">
        <v>1342</v>
      </c>
      <c r="C1065" t="s">
        <v>1230</v>
      </c>
      <c r="D1065" t="s">
        <v>300</v>
      </c>
      <c r="E1065" t="s">
        <v>933</v>
      </c>
      <c r="F1065" s="4">
        <v>0</v>
      </c>
      <c r="G1065" s="4">
        <v>0</v>
      </c>
      <c r="H1065" s="4" t="s">
        <v>825</v>
      </c>
      <c r="I1065" s="4" t="s">
        <v>825</v>
      </c>
      <c r="J1065" s="4" t="s">
        <v>825</v>
      </c>
      <c r="K1065" s="4" t="s">
        <v>825</v>
      </c>
      <c r="L1065" s="4" t="s">
        <v>825</v>
      </c>
      <c r="M1065" s="8">
        <f t="shared" si="16"/>
        <v>0</v>
      </c>
      <c r="N1065" t="str" cm="1">
        <f t="array" ref="N1065">INDEX(Wastewater!$C$4:$C$62,MATCH(C1065,Wastewater!$A$4:$A$62,0),)</f>
        <v>Ignore as captured under 'Investigations total'</v>
      </c>
    </row>
    <row r="1066" spans="1:14">
      <c r="A1066" t="s">
        <v>276</v>
      </c>
      <c r="B1066" t="s">
        <v>1343</v>
      </c>
      <c r="C1066" t="s">
        <v>1232</v>
      </c>
      <c r="D1066" t="s">
        <v>300</v>
      </c>
      <c r="E1066" t="s">
        <v>933</v>
      </c>
      <c r="F1066" s="4">
        <v>0</v>
      </c>
      <c r="G1066" s="4">
        <v>0</v>
      </c>
      <c r="H1066" s="4" t="s">
        <v>825</v>
      </c>
      <c r="I1066" s="4" t="s">
        <v>825</v>
      </c>
      <c r="J1066" s="4" t="s">
        <v>825</v>
      </c>
      <c r="K1066" s="4" t="s">
        <v>825</v>
      </c>
      <c r="L1066" s="4" t="s">
        <v>825</v>
      </c>
      <c r="M1066" s="8">
        <f t="shared" si="16"/>
        <v>0</v>
      </c>
      <c r="N1066" t="str" cm="1">
        <f t="array" ref="N1066">INDEX(Wastewater!$C$4:$C$62,MATCH(C1066,Wastewater!$A$4:$A$62,0),)</f>
        <v>Ignore as captured under 'Investigations total'</v>
      </c>
    </row>
    <row r="1067" spans="1:14">
      <c r="A1067" t="s">
        <v>276</v>
      </c>
      <c r="B1067" t="s">
        <v>1344</v>
      </c>
      <c r="C1067" t="s">
        <v>1234</v>
      </c>
      <c r="D1067" t="s">
        <v>300</v>
      </c>
      <c r="E1067" t="s">
        <v>933</v>
      </c>
      <c r="F1067" s="4">
        <v>0</v>
      </c>
      <c r="G1067" s="4">
        <v>0</v>
      </c>
      <c r="H1067" s="4" t="s">
        <v>825</v>
      </c>
      <c r="I1067" s="4" t="s">
        <v>825</v>
      </c>
      <c r="J1067" s="4" t="s">
        <v>825</v>
      </c>
      <c r="K1067" s="4" t="s">
        <v>825</v>
      </c>
      <c r="L1067" s="4" t="s">
        <v>825</v>
      </c>
      <c r="M1067" s="8">
        <f t="shared" si="16"/>
        <v>0</v>
      </c>
      <c r="N1067" t="str" cm="1">
        <f t="array" ref="N1067">INDEX(Wastewater!$C$4:$C$62,MATCH(C1067,Wastewater!$A$4:$A$62,0),)</f>
        <v>Investigations (wastewater)</v>
      </c>
    </row>
    <row r="1068" spans="1:14">
      <c r="A1068" t="s">
        <v>276</v>
      </c>
      <c r="B1068" t="s">
        <v>1345</v>
      </c>
      <c r="C1068" t="s">
        <v>1236</v>
      </c>
      <c r="D1068" t="s">
        <v>300</v>
      </c>
      <c r="E1068" t="s">
        <v>933</v>
      </c>
      <c r="F1068" s="4">
        <v>0</v>
      </c>
      <c r="G1068" s="4">
        <v>0</v>
      </c>
      <c r="H1068" s="4" t="s">
        <v>825</v>
      </c>
      <c r="I1068" s="4" t="s">
        <v>825</v>
      </c>
      <c r="J1068" s="4" t="s">
        <v>825</v>
      </c>
      <c r="K1068" s="4" t="s">
        <v>825</v>
      </c>
      <c r="L1068" s="4" t="s">
        <v>825</v>
      </c>
      <c r="M1068" s="8">
        <f t="shared" si="16"/>
        <v>0</v>
      </c>
      <c r="N1068" cm="1">
        <f t="array" ref="N1068">INDEX(Wastewater!$C$4:$C$62,MATCH(C1068,Wastewater!$A$4:$A$62,0),)</f>
        <v>0</v>
      </c>
    </row>
    <row r="1069" spans="1:14">
      <c r="A1069" t="s">
        <v>276</v>
      </c>
      <c r="B1069" t="s">
        <v>1346</v>
      </c>
      <c r="C1069" t="s">
        <v>1238</v>
      </c>
      <c r="D1069" t="s">
        <v>300</v>
      </c>
      <c r="E1069" t="s">
        <v>933</v>
      </c>
      <c r="F1069" s="4">
        <v>0</v>
      </c>
      <c r="G1069" s="4">
        <v>0</v>
      </c>
      <c r="H1069" s="4" t="s">
        <v>825</v>
      </c>
      <c r="I1069" s="4" t="s">
        <v>825</v>
      </c>
      <c r="J1069" s="4" t="s">
        <v>825</v>
      </c>
      <c r="K1069" s="4" t="s">
        <v>825</v>
      </c>
      <c r="L1069" s="4" t="s">
        <v>825</v>
      </c>
      <c r="M1069" s="8">
        <f t="shared" si="16"/>
        <v>0</v>
      </c>
      <c r="N1069" t="str" cm="1">
        <f t="array" ref="N1069">INDEX(Wastewater!$C$4:$C$62,MATCH(C1069,Wastewater!$A$4:$A$62,0),)</f>
        <v>Conservation drivers (wastewater)</v>
      </c>
    </row>
    <row r="1070" spans="1:14">
      <c r="A1070" t="s">
        <v>276</v>
      </c>
      <c r="B1070" t="s">
        <v>1347</v>
      </c>
      <c r="C1070" t="s">
        <v>1240</v>
      </c>
      <c r="D1070" t="s">
        <v>300</v>
      </c>
      <c r="E1070" t="s">
        <v>933</v>
      </c>
      <c r="F1070" s="4">
        <v>0</v>
      </c>
      <c r="G1070" s="4">
        <v>0</v>
      </c>
      <c r="H1070" s="4" t="s">
        <v>825</v>
      </c>
      <c r="I1070" s="4" t="s">
        <v>825</v>
      </c>
      <c r="J1070" s="4" t="s">
        <v>825</v>
      </c>
      <c r="K1070" s="4" t="s">
        <v>825</v>
      </c>
      <c r="L1070" s="4" t="s">
        <v>825</v>
      </c>
      <c r="M1070" s="8">
        <f t="shared" si="16"/>
        <v>0</v>
      </c>
      <c r="N1070" t="str" cm="1">
        <f t="array" ref="N1070">INDEX(Wastewater!$C$4:$C$62,MATCH(C1070,Wastewater!$A$4:$A$62,0),)</f>
        <v>Conservation drivers (wastewater)</v>
      </c>
    </row>
    <row r="1071" spans="1:14">
      <c r="A1071" t="s">
        <v>276</v>
      </c>
      <c r="B1071" t="s">
        <v>1348</v>
      </c>
      <c r="C1071" t="s">
        <v>1242</v>
      </c>
      <c r="D1071" t="s">
        <v>300</v>
      </c>
      <c r="E1071" t="s">
        <v>933</v>
      </c>
      <c r="F1071" s="4">
        <v>0</v>
      </c>
      <c r="G1071" s="4">
        <v>0</v>
      </c>
      <c r="H1071" s="4" t="s">
        <v>825</v>
      </c>
      <c r="I1071" s="4" t="s">
        <v>825</v>
      </c>
      <c r="J1071" s="4" t="s">
        <v>825</v>
      </c>
      <c r="K1071" s="4" t="s">
        <v>825</v>
      </c>
      <c r="L1071" s="4" t="s">
        <v>825</v>
      </c>
      <c r="M1071" s="8">
        <f t="shared" si="16"/>
        <v>0</v>
      </c>
      <c r="N1071" t="str" cm="1">
        <f t="array" ref="N1071">INDEX(Wastewater!$C$4:$C$62,MATCH(C1071,Wastewater!$A$4:$A$62,0),)</f>
        <v>Conservation drivers (wastewater)</v>
      </c>
    </row>
    <row r="1072" spans="1:14">
      <c r="A1072" t="s">
        <v>276</v>
      </c>
      <c r="B1072" t="s">
        <v>1349</v>
      </c>
      <c r="C1072" t="s">
        <v>1244</v>
      </c>
      <c r="D1072" t="s">
        <v>300</v>
      </c>
      <c r="E1072" t="s">
        <v>933</v>
      </c>
      <c r="F1072" s="4">
        <v>0</v>
      </c>
      <c r="G1072" s="4">
        <v>0</v>
      </c>
      <c r="H1072" s="4" t="s">
        <v>825</v>
      </c>
      <c r="I1072" s="4" t="s">
        <v>825</v>
      </c>
      <c r="J1072" s="4" t="s">
        <v>825</v>
      </c>
      <c r="K1072" s="4" t="s">
        <v>825</v>
      </c>
      <c r="L1072" s="4" t="s">
        <v>825</v>
      </c>
      <c r="M1072" s="8">
        <f t="shared" si="16"/>
        <v>0</v>
      </c>
      <c r="N1072" t="str" cm="1">
        <f t="array" ref="N1072">INDEX(Wastewater!$C$4:$C$62,MATCH(C1072,Wastewater!$A$4:$A$62,0),)</f>
        <v>N/A</v>
      </c>
    </row>
    <row r="1073" spans="1:14">
      <c r="A1073" t="s">
        <v>276</v>
      </c>
      <c r="B1073" t="s">
        <v>1350</v>
      </c>
      <c r="C1073" t="s">
        <v>1246</v>
      </c>
      <c r="D1073" t="s">
        <v>300</v>
      </c>
      <c r="E1073" t="s">
        <v>933</v>
      </c>
      <c r="F1073" s="4">
        <v>0</v>
      </c>
      <c r="G1073" s="4">
        <v>0</v>
      </c>
      <c r="H1073" s="4" t="s">
        <v>825</v>
      </c>
      <c r="I1073" s="4" t="s">
        <v>825</v>
      </c>
      <c r="J1073" s="4" t="s">
        <v>825</v>
      </c>
      <c r="K1073" s="4" t="s">
        <v>825</v>
      </c>
      <c r="L1073" s="4" t="s">
        <v>825</v>
      </c>
      <c r="M1073" s="8">
        <f t="shared" si="16"/>
        <v>0</v>
      </c>
      <c r="N1073" t="e" cm="1">
        <f t="array" ref="N1073">INDEX(Wastewater!$C$4:$C$62,MATCH(C1073,Wastewater!$A$4:$A$62,0),)</f>
        <v>#N/A</v>
      </c>
    </row>
    <row r="1074" spans="1:14">
      <c r="A1074" t="s">
        <v>276</v>
      </c>
      <c r="B1074" t="s">
        <v>1351</v>
      </c>
      <c r="C1074" t="s">
        <v>1248</v>
      </c>
      <c r="D1074" t="s">
        <v>300</v>
      </c>
      <c r="E1074" t="s">
        <v>933</v>
      </c>
      <c r="F1074" s="4">
        <v>0</v>
      </c>
      <c r="G1074" s="4">
        <v>0</v>
      </c>
      <c r="H1074" s="4" t="s">
        <v>825</v>
      </c>
      <c r="I1074" s="4" t="s">
        <v>825</v>
      </c>
      <c r="J1074" s="4" t="s">
        <v>825</v>
      </c>
      <c r="K1074" s="4" t="s">
        <v>825</v>
      </c>
      <c r="L1074" s="4" t="s">
        <v>825</v>
      </c>
      <c r="M1074" s="8">
        <f t="shared" si="16"/>
        <v>0</v>
      </c>
      <c r="N1074" t="str" cm="1">
        <f t="array" ref="N1074">INDEX(Wastewater!$C$4:$C$62,MATCH(C1074,Wastewater!$A$4:$A$62,0),)</f>
        <v>Sludge enhancement (quality) (wastewater)</v>
      </c>
    </row>
    <row r="1075" spans="1:14">
      <c r="A1075" t="s">
        <v>276</v>
      </c>
      <c r="B1075" t="s">
        <v>1352</v>
      </c>
      <c r="C1075" t="s">
        <v>1250</v>
      </c>
      <c r="D1075" t="s">
        <v>300</v>
      </c>
      <c r="E1075" t="s">
        <v>933</v>
      </c>
      <c r="F1075" s="4">
        <v>0</v>
      </c>
      <c r="G1075" s="4">
        <v>0</v>
      </c>
      <c r="H1075" s="4" t="s">
        <v>825</v>
      </c>
      <c r="I1075" s="4" t="s">
        <v>825</v>
      </c>
      <c r="J1075" s="4" t="s">
        <v>825</v>
      </c>
      <c r="K1075" s="4" t="s">
        <v>825</v>
      </c>
      <c r="L1075" s="4" t="s">
        <v>825</v>
      </c>
      <c r="M1075" s="8">
        <f t="shared" si="16"/>
        <v>0</v>
      </c>
      <c r="N1075" t="str" cm="1">
        <f t="array" ref="N1075">INDEX(Wastewater!$C$4:$C$62,MATCH(C1075,Wastewater!$A$4:$A$62,0),)</f>
        <v>Sludge enhancement (quality) (wastewater)</v>
      </c>
    </row>
    <row r="1076" spans="1:14">
      <c r="A1076" t="s">
        <v>276</v>
      </c>
      <c r="B1076" t="s">
        <v>1353</v>
      </c>
      <c r="C1076" t="s">
        <v>1252</v>
      </c>
      <c r="D1076" t="s">
        <v>300</v>
      </c>
      <c r="E1076" t="s">
        <v>933</v>
      </c>
      <c r="F1076" s="4">
        <v>0</v>
      </c>
      <c r="G1076" s="4">
        <v>0</v>
      </c>
      <c r="H1076" s="4" t="s">
        <v>825</v>
      </c>
      <c r="I1076" s="4" t="s">
        <v>825</v>
      </c>
      <c r="J1076" s="4" t="s">
        <v>825</v>
      </c>
      <c r="K1076" s="4" t="s">
        <v>825</v>
      </c>
      <c r="L1076" s="4" t="s">
        <v>825</v>
      </c>
      <c r="M1076" s="8">
        <f t="shared" si="16"/>
        <v>0</v>
      </c>
      <c r="N1076" t="str" cm="1">
        <f t="array" ref="N1076">INDEX(Wastewater!$C$4:$C$62,MATCH(C1076,Wastewater!$A$4:$A$62,0),)</f>
        <v>Sludge enhancement (quality) (wastewater)</v>
      </c>
    </row>
    <row r="1077" spans="1:14">
      <c r="A1077" t="s">
        <v>276</v>
      </c>
      <c r="B1077" t="s">
        <v>1354</v>
      </c>
      <c r="C1077" t="s">
        <v>1254</v>
      </c>
      <c r="D1077" t="s">
        <v>300</v>
      </c>
      <c r="E1077" t="s">
        <v>933</v>
      </c>
      <c r="F1077" s="4">
        <v>0</v>
      </c>
      <c r="G1077" s="4">
        <v>0</v>
      </c>
      <c r="H1077" s="4" t="s">
        <v>825</v>
      </c>
      <c r="I1077" s="4" t="s">
        <v>825</v>
      </c>
      <c r="J1077" s="4" t="s">
        <v>825</v>
      </c>
      <c r="K1077" s="4" t="s">
        <v>825</v>
      </c>
      <c r="L1077" s="4" t="s">
        <v>825</v>
      </c>
      <c r="M1077" s="8">
        <f t="shared" si="16"/>
        <v>0</v>
      </c>
      <c r="N1077" t="str" cm="1">
        <f t="array" ref="N1077">INDEX(Wastewater!$C$4:$C$62,MATCH(C1077,Wastewater!$A$4:$A$62,0),)</f>
        <v>Sludge enhancement (quality) (wastewater)</v>
      </c>
    </row>
    <row r="1078" spans="1:14">
      <c r="A1078" t="s">
        <v>276</v>
      </c>
      <c r="B1078" t="s">
        <v>1355</v>
      </c>
      <c r="C1078" t="s">
        <v>1256</v>
      </c>
      <c r="D1078" t="s">
        <v>300</v>
      </c>
      <c r="E1078" t="s">
        <v>933</v>
      </c>
      <c r="F1078" s="4">
        <v>0</v>
      </c>
      <c r="G1078" s="4">
        <v>0</v>
      </c>
      <c r="H1078" s="4" t="s">
        <v>825</v>
      </c>
      <c r="I1078" s="4" t="s">
        <v>825</v>
      </c>
      <c r="J1078" s="4" t="s">
        <v>825</v>
      </c>
      <c r="K1078" s="4" t="s">
        <v>825</v>
      </c>
      <c r="L1078" s="4" t="s">
        <v>825</v>
      </c>
      <c r="M1078" s="8">
        <f t="shared" si="16"/>
        <v>0</v>
      </c>
      <c r="N1078" t="str" cm="1">
        <f t="array" ref="N1078">INDEX(Wastewater!$C$4:$C$62,MATCH(C1078,Wastewater!$A$4:$A$62,0),)</f>
        <v>Sludge enhancement (quality) (wastewater)</v>
      </c>
    </row>
    <row r="1079" spans="1:14">
      <c r="A1079" t="s">
        <v>276</v>
      </c>
      <c r="B1079" t="s">
        <v>1356</v>
      </c>
      <c r="C1079" t="s">
        <v>1258</v>
      </c>
      <c r="D1079" t="s">
        <v>300</v>
      </c>
      <c r="E1079" t="s">
        <v>933</v>
      </c>
      <c r="F1079" s="4">
        <v>0</v>
      </c>
      <c r="G1079" s="4">
        <v>0</v>
      </c>
      <c r="H1079" s="4" t="s">
        <v>825</v>
      </c>
      <c r="I1079" s="4" t="s">
        <v>825</v>
      </c>
      <c r="J1079" s="4" t="s">
        <v>825</v>
      </c>
      <c r="K1079" s="4" t="s">
        <v>825</v>
      </c>
      <c r="L1079" s="4" t="s">
        <v>825</v>
      </c>
      <c r="M1079" s="8">
        <f t="shared" si="16"/>
        <v>0</v>
      </c>
      <c r="N1079" t="str" cm="1">
        <f t="array" ref="N1079">INDEX(Wastewater!$C$4:$C$62,MATCH(C1079,Wastewater!$A$4:$A$62,0),)</f>
        <v>Sludge enhancement (quality) (wastewater)</v>
      </c>
    </row>
    <row r="1080" spans="1:14">
      <c r="A1080" t="s">
        <v>276</v>
      </c>
      <c r="B1080" t="s">
        <v>1357</v>
      </c>
      <c r="C1080" t="s">
        <v>1260</v>
      </c>
      <c r="D1080" t="s">
        <v>300</v>
      </c>
      <c r="E1080" t="s">
        <v>933</v>
      </c>
      <c r="F1080" s="4">
        <v>0</v>
      </c>
      <c r="G1080" s="4">
        <v>0</v>
      </c>
      <c r="H1080" s="4" t="s">
        <v>825</v>
      </c>
      <c r="I1080" s="4" t="s">
        <v>825</v>
      </c>
      <c r="J1080" s="4" t="s">
        <v>825</v>
      </c>
      <c r="K1080" s="4" t="s">
        <v>825</v>
      </c>
      <c r="L1080" s="4" t="s">
        <v>825</v>
      </c>
      <c r="M1080" s="8">
        <f t="shared" si="16"/>
        <v>0</v>
      </c>
      <c r="N1080" t="str" cm="1">
        <f t="array" ref="N1080">INDEX(Wastewater!$C$4:$C$62,MATCH(C1080,Wastewater!$A$4:$A$62,0),)</f>
        <v>Sludge enhancement (quality) (wastewater)</v>
      </c>
    </row>
    <row r="1081" spans="1:14">
      <c r="A1081" t="s">
        <v>276</v>
      </c>
      <c r="B1081" t="s">
        <v>1358</v>
      </c>
      <c r="C1081" t="s">
        <v>1262</v>
      </c>
      <c r="D1081" t="s">
        <v>300</v>
      </c>
      <c r="E1081" t="s">
        <v>933</v>
      </c>
      <c r="F1081" s="4">
        <v>0</v>
      </c>
      <c r="G1081" s="4">
        <v>0</v>
      </c>
      <c r="H1081" s="4" t="s">
        <v>825</v>
      </c>
      <c r="I1081" s="4" t="s">
        <v>825</v>
      </c>
      <c r="J1081" s="4" t="s">
        <v>825</v>
      </c>
      <c r="K1081" s="4" t="s">
        <v>825</v>
      </c>
      <c r="L1081" s="4" t="s">
        <v>825</v>
      </c>
      <c r="M1081" s="8">
        <f t="shared" si="16"/>
        <v>0</v>
      </c>
      <c r="N1081" t="e" cm="1">
        <f t="array" ref="N1081">INDEX(Wastewater!$C$4:$C$62,MATCH(C1081,Wastewater!$A$4:$A$62,0),)</f>
        <v>#N/A</v>
      </c>
    </row>
    <row r="1082" spans="1:14">
      <c r="A1082" t="s">
        <v>276</v>
      </c>
      <c r="B1082" t="s">
        <v>1359</v>
      </c>
      <c r="C1082" t="s">
        <v>1264</v>
      </c>
      <c r="D1082" t="s">
        <v>300</v>
      </c>
      <c r="E1082" t="s">
        <v>933</v>
      </c>
      <c r="F1082" s="4">
        <v>0</v>
      </c>
      <c r="G1082" s="4">
        <v>0</v>
      </c>
      <c r="H1082" s="4" t="s">
        <v>825</v>
      </c>
      <c r="I1082" s="4" t="s">
        <v>825</v>
      </c>
      <c r="J1082" s="4" t="s">
        <v>825</v>
      </c>
      <c r="K1082" s="4" t="s">
        <v>825</v>
      </c>
      <c r="L1082" s="4" t="s">
        <v>825</v>
      </c>
      <c r="M1082" s="8">
        <f t="shared" si="16"/>
        <v>0</v>
      </c>
      <c r="N1082" t="str" cm="1">
        <f t="array" ref="N1082">INDEX(Wastewater!$C$4:$C$62,MATCH(C1082,Wastewater!$A$4:$A$62,0),)</f>
        <v>Growth at sewage treatment works (excluding sludge treatment) (wastewater)</v>
      </c>
    </row>
    <row r="1083" spans="1:14">
      <c r="A1083" t="s">
        <v>276</v>
      </c>
      <c r="B1083" t="s">
        <v>1360</v>
      </c>
      <c r="C1083" t="s">
        <v>1266</v>
      </c>
      <c r="D1083" t="s">
        <v>300</v>
      </c>
      <c r="E1083" t="s">
        <v>933</v>
      </c>
      <c r="F1083" s="4">
        <v>0</v>
      </c>
      <c r="G1083" s="4">
        <v>0</v>
      </c>
      <c r="H1083" s="4" t="s">
        <v>825</v>
      </c>
      <c r="I1083" s="4" t="s">
        <v>825</v>
      </c>
      <c r="J1083" s="4" t="s">
        <v>825</v>
      </c>
      <c r="K1083" s="4" t="s">
        <v>825</v>
      </c>
      <c r="L1083" s="4" t="s">
        <v>825</v>
      </c>
      <c r="M1083" s="8">
        <f t="shared" si="16"/>
        <v>0</v>
      </c>
      <c r="N1083" t="str" cm="1">
        <f t="array" ref="N1083">INDEX(Wastewater!$C$4:$C$62,MATCH(C1083,Wastewater!$A$4:$A$62,0),)</f>
        <v>Reduce flooding risk for properties (wastewater)</v>
      </c>
    </row>
    <row r="1084" spans="1:14">
      <c r="A1084" t="s">
        <v>276</v>
      </c>
      <c r="B1084" t="s">
        <v>1361</v>
      </c>
      <c r="C1084" t="s">
        <v>1268</v>
      </c>
      <c r="D1084" t="s">
        <v>300</v>
      </c>
      <c r="E1084" t="s">
        <v>933</v>
      </c>
      <c r="F1084" s="4">
        <v>0</v>
      </c>
      <c r="G1084" s="4">
        <v>0</v>
      </c>
      <c r="H1084" s="4" t="s">
        <v>825</v>
      </c>
      <c r="I1084" s="4" t="s">
        <v>825</v>
      </c>
      <c r="J1084" s="4" t="s">
        <v>825</v>
      </c>
      <c r="K1084" s="4" t="s">
        <v>825</v>
      </c>
      <c r="L1084" s="4" t="s">
        <v>825</v>
      </c>
      <c r="M1084" s="8">
        <f t="shared" si="16"/>
        <v>0</v>
      </c>
      <c r="N1084" t="str" cm="1">
        <f t="array" ref="N1084">INDEX(Wastewater!$C$4:$C$62,MATCH(C1084,Wastewater!$A$4:$A$62,0),)</f>
        <v>First time sewerage (wastewater)</v>
      </c>
    </row>
    <row r="1085" spans="1:14">
      <c r="A1085" t="s">
        <v>276</v>
      </c>
      <c r="B1085" t="s">
        <v>1362</v>
      </c>
      <c r="C1085" t="s">
        <v>1270</v>
      </c>
      <c r="D1085" t="s">
        <v>300</v>
      </c>
      <c r="E1085" t="s">
        <v>933</v>
      </c>
      <c r="F1085" s="4">
        <v>0</v>
      </c>
      <c r="G1085" s="4">
        <v>0</v>
      </c>
      <c r="H1085" s="4" t="s">
        <v>825</v>
      </c>
      <c r="I1085" s="4" t="s">
        <v>825</v>
      </c>
      <c r="J1085" s="4" t="s">
        <v>825</v>
      </c>
      <c r="K1085" s="4" t="s">
        <v>825</v>
      </c>
      <c r="L1085" s="4" t="s">
        <v>825</v>
      </c>
      <c r="M1085" s="8">
        <f t="shared" si="16"/>
        <v>0</v>
      </c>
      <c r="N1085" t="str" cm="1">
        <f t="array" ref="N1085">INDEX(Wastewater!$C$4:$C$62,MATCH(C1085,Wastewater!$A$4:$A$62,0),)</f>
        <v>Sludge enhancement (growth) (wastewater)</v>
      </c>
    </row>
    <row r="1086" spans="1:14">
      <c r="A1086" t="s">
        <v>276</v>
      </c>
      <c r="B1086" t="s">
        <v>1363</v>
      </c>
      <c r="C1086" t="s">
        <v>1272</v>
      </c>
      <c r="D1086" t="s">
        <v>300</v>
      </c>
      <c r="E1086" t="s">
        <v>933</v>
      </c>
      <c r="F1086" s="4">
        <v>0</v>
      </c>
      <c r="G1086" s="4">
        <v>0</v>
      </c>
      <c r="H1086" s="4" t="s">
        <v>825</v>
      </c>
      <c r="I1086" s="4" t="s">
        <v>825</v>
      </c>
      <c r="J1086" s="4" t="s">
        <v>825</v>
      </c>
      <c r="K1086" s="4" t="s">
        <v>825</v>
      </c>
      <c r="L1086" s="4" t="s">
        <v>825</v>
      </c>
      <c r="M1086" s="8">
        <f t="shared" si="16"/>
        <v>0</v>
      </c>
      <c r="N1086" t="str" cm="1">
        <f t="array" ref="N1086">INDEX(Wastewater!$C$4:$C$62,MATCH(C1086,Wastewater!$A$4:$A$62,0),)</f>
        <v>Odour (wastewater)</v>
      </c>
    </row>
    <row r="1087" spans="1:14">
      <c r="A1087" t="s">
        <v>276</v>
      </c>
      <c r="B1087" t="s">
        <v>1364</v>
      </c>
      <c r="C1087" t="s">
        <v>1274</v>
      </c>
      <c r="D1087" t="s">
        <v>300</v>
      </c>
      <c r="E1087" t="s">
        <v>933</v>
      </c>
      <c r="F1087" s="4">
        <v>0</v>
      </c>
      <c r="G1087" s="4">
        <v>0</v>
      </c>
      <c r="H1087" s="4" t="s">
        <v>825</v>
      </c>
      <c r="I1087" s="4" t="s">
        <v>825</v>
      </c>
      <c r="J1087" s="4" t="s">
        <v>825</v>
      </c>
      <c r="K1087" s="4" t="s">
        <v>825</v>
      </c>
      <c r="L1087" s="4" t="s">
        <v>825</v>
      </c>
      <c r="M1087" s="8">
        <f t="shared" si="16"/>
        <v>0</v>
      </c>
      <c r="N1087" t="str" cm="1">
        <f t="array" ref="N1087">INDEX(Wastewater!$C$4:$C$62,MATCH(C1087,Wastewater!$A$4:$A$62,0),)</f>
        <v>Enhancing resilience to low probability high consequence events (wastewater)</v>
      </c>
    </row>
    <row r="1088" spans="1:14">
      <c r="A1088" t="s">
        <v>276</v>
      </c>
      <c r="B1088" t="s">
        <v>1365</v>
      </c>
      <c r="C1088" t="s">
        <v>1276</v>
      </c>
      <c r="D1088" t="s">
        <v>300</v>
      </c>
      <c r="E1088" t="s">
        <v>933</v>
      </c>
      <c r="F1088" s="4">
        <v>0</v>
      </c>
      <c r="G1088" s="4">
        <v>0</v>
      </c>
      <c r="H1088" s="4" t="s">
        <v>825</v>
      </c>
      <c r="I1088" s="4" t="s">
        <v>825</v>
      </c>
      <c r="J1088" s="4" t="s">
        <v>825</v>
      </c>
      <c r="K1088" s="4" t="s">
        <v>825</v>
      </c>
      <c r="L1088" s="4" t="s">
        <v>825</v>
      </c>
      <c r="M1088" s="8">
        <f t="shared" si="16"/>
        <v>0</v>
      </c>
      <c r="N1088" t="str" cm="1">
        <f t="array" ref="N1088">INDEX(Wastewater!$C$4:$C$62,MATCH(C1088,Wastewater!$A$4:$A$62,0),)</f>
        <v>Security - SEMD (wastewater)</v>
      </c>
    </row>
    <row r="1089" spans="1:14">
      <c r="A1089" t="s">
        <v>276</v>
      </c>
      <c r="B1089" t="s">
        <v>1366</v>
      </c>
      <c r="C1089" t="s">
        <v>1278</v>
      </c>
      <c r="D1089" t="s">
        <v>300</v>
      </c>
      <c r="E1089" t="s">
        <v>933</v>
      </c>
      <c r="F1089" s="4">
        <v>0</v>
      </c>
      <c r="G1089" s="4">
        <v>0</v>
      </c>
      <c r="H1089" s="4" t="s">
        <v>825</v>
      </c>
      <c r="I1089" s="4" t="s">
        <v>825</v>
      </c>
      <c r="J1089" s="4" t="s">
        <v>825</v>
      </c>
      <c r="K1089" s="4" t="s">
        <v>825</v>
      </c>
      <c r="L1089" s="4" t="s">
        <v>825</v>
      </c>
      <c r="M1089" s="8">
        <f t="shared" si="16"/>
        <v>0</v>
      </c>
      <c r="N1089" t="str" cm="1">
        <f t="array" ref="N1089">INDEX(Wastewater!$C$4:$C$62,MATCH(C1089,Wastewater!$A$4:$A$62,0),)</f>
        <v>Security - Non-SEMD (wastewater)</v>
      </c>
    </row>
    <row r="1090" spans="1:14">
      <c r="A1090" t="s">
        <v>276</v>
      </c>
      <c r="B1090" t="s">
        <v>1367</v>
      </c>
      <c r="C1090" t="s">
        <v>1280</v>
      </c>
      <c r="D1090" t="s">
        <v>300</v>
      </c>
      <c r="E1090" t="s">
        <v>933</v>
      </c>
      <c r="F1090" s="4">
        <v>0</v>
      </c>
      <c r="G1090" s="4">
        <v>0</v>
      </c>
      <c r="H1090" s="4" t="s">
        <v>825</v>
      </c>
      <c r="I1090" s="4" t="s">
        <v>825</v>
      </c>
      <c r="J1090" s="4" t="s">
        <v>825</v>
      </c>
      <c r="K1090" s="4" t="s">
        <v>825</v>
      </c>
      <c r="L1090" s="4" t="s">
        <v>825</v>
      </c>
      <c r="M1090" s="8">
        <f t="shared" ref="M1090:M1153" si="17">SUM(G1090)</f>
        <v>0</v>
      </c>
      <c r="N1090" t="str" cm="1">
        <f t="array" ref="N1090">INDEX(Wastewater!$C$4:$C$62,MATCH(C1090,Wastewater!$A$4:$A$62,0),)</f>
        <v>N/A</v>
      </c>
    </row>
    <row r="1091" spans="1:14">
      <c r="A1091" t="s">
        <v>276</v>
      </c>
      <c r="B1091" t="s">
        <v>1368</v>
      </c>
      <c r="C1091" t="s">
        <v>1282</v>
      </c>
      <c r="D1091" t="s">
        <v>300</v>
      </c>
      <c r="E1091" t="s">
        <v>933</v>
      </c>
      <c r="F1091" s="4">
        <v>0</v>
      </c>
      <c r="G1091" s="4">
        <v>0</v>
      </c>
      <c r="H1091" s="4" t="s">
        <v>825</v>
      </c>
      <c r="I1091" s="4" t="s">
        <v>825</v>
      </c>
      <c r="J1091" s="4" t="s">
        <v>825</v>
      </c>
      <c r="K1091" s="4" t="s">
        <v>825</v>
      </c>
      <c r="L1091" s="4" t="s">
        <v>825</v>
      </c>
      <c r="M1091" s="8">
        <f t="shared" si="17"/>
        <v>0</v>
      </c>
      <c r="N1091" t="e" cm="1">
        <f t="array" ref="N1091">INDEX(Wastewater!$C$4:$C$62,MATCH(C1091,Wastewater!$A$4:$A$62,0),)</f>
        <v>#N/A</v>
      </c>
    </row>
    <row r="1092" spans="1:14">
      <c r="A1092" t="s">
        <v>276</v>
      </c>
      <c r="B1092" t="s">
        <v>1369</v>
      </c>
      <c r="C1092" t="s">
        <v>1284</v>
      </c>
      <c r="D1092" t="s">
        <v>300</v>
      </c>
      <c r="E1092" t="s">
        <v>933</v>
      </c>
      <c r="F1092" s="4">
        <v>0</v>
      </c>
      <c r="G1092" s="4">
        <v>0</v>
      </c>
      <c r="H1092" s="4" t="s">
        <v>825</v>
      </c>
      <c r="I1092" s="4" t="s">
        <v>825</v>
      </c>
      <c r="J1092" s="4" t="s">
        <v>825</v>
      </c>
      <c r="K1092" s="4" t="s">
        <v>825</v>
      </c>
      <c r="L1092" s="4" t="s">
        <v>825</v>
      </c>
      <c r="M1092" s="8">
        <f t="shared" si="17"/>
        <v>0</v>
      </c>
      <c r="N1092" t="e" cm="1">
        <f t="array" ref="N1092">INDEX(Wastewater!$C$4:$C$62,MATCH(C1092,Wastewater!$A$4:$A$62,0),)</f>
        <v>#N/A</v>
      </c>
    </row>
    <row r="1093" spans="1:14">
      <c r="A1093" t="s">
        <v>276</v>
      </c>
      <c r="B1093" t="s">
        <v>1370</v>
      </c>
      <c r="C1093" t="s">
        <v>1286</v>
      </c>
      <c r="D1093" t="s">
        <v>300</v>
      </c>
      <c r="E1093" t="s">
        <v>933</v>
      </c>
      <c r="F1093" s="4">
        <v>0</v>
      </c>
      <c r="G1093" s="4">
        <v>0</v>
      </c>
      <c r="H1093" s="4" t="s">
        <v>825</v>
      </c>
      <c r="I1093" s="4" t="s">
        <v>825</v>
      </c>
      <c r="J1093" s="4" t="s">
        <v>825</v>
      </c>
      <c r="K1093" s="4" t="s">
        <v>825</v>
      </c>
      <c r="L1093" s="4" t="s">
        <v>825</v>
      </c>
      <c r="M1093" s="8">
        <f t="shared" si="17"/>
        <v>0</v>
      </c>
      <c r="N1093" t="e" cm="1">
        <f t="array" ref="N1093">INDEX(Wastewater!$C$4:$C$62,MATCH(C1093,Wastewater!$A$4:$A$62,0),)</f>
        <v>#N/A</v>
      </c>
    </row>
    <row r="1094" spans="1:14">
      <c r="A1094" t="s">
        <v>276</v>
      </c>
      <c r="B1094" t="s">
        <v>1371</v>
      </c>
      <c r="C1094" t="s">
        <v>1288</v>
      </c>
      <c r="D1094" t="s">
        <v>300</v>
      </c>
      <c r="E1094" t="s">
        <v>933</v>
      </c>
      <c r="F1094" s="4">
        <v>0</v>
      </c>
      <c r="G1094" s="4">
        <v>0</v>
      </c>
      <c r="H1094" s="4" t="s">
        <v>825</v>
      </c>
      <c r="I1094" s="4" t="s">
        <v>825</v>
      </c>
      <c r="J1094" s="4" t="s">
        <v>825</v>
      </c>
      <c r="K1094" s="4" t="s">
        <v>825</v>
      </c>
      <c r="L1094" s="4" t="s">
        <v>825</v>
      </c>
      <c r="M1094" s="8">
        <f t="shared" si="17"/>
        <v>0</v>
      </c>
      <c r="N1094" t="e" cm="1">
        <f t="array" ref="N1094">INDEX(Wastewater!$C$4:$C$62,MATCH(C1094,Wastewater!$A$4:$A$62,0),)</f>
        <v>#N/A</v>
      </c>
    </row>
    <row r="1095" spans="1:14">
      <c r="A1095" t="s">
        <v>276</v>
      </c>
      <c r="B1095" t="s">
        <v>1372</v>
      </c>
      <c r="C1095" t="s">
        <v>1290</v>
      </c>
      <c r="D1095" t="s">
        <v>300</v>
      </c>
      <c r="E1095" t="s">
        <v>933</v>
      </c>
      <c r="F1095" s="4">
        <v>0</v>
      </c>
      <c r="G1095" s="4">
        <v>0</v>
      </c>
      <c r="H1095" s="4" t="s">
        <v>825</v>
      </c>
      <c r="I1095" s="4" t="s">
        <v>825</v>
      </c>
      <c r="J1095" s="4" t="s">
        <v>825</v>
      </c>
      <c r="K1095" s="4" t="s">
        <v>825</v>
      </c>
      <c r="L1095" s="4" t="s">
        <v>825</v>
      </c>
      <c r="M1095" s="8">
        <f t="shared" si="17"/>
        <v>0</v>
      </c>
      <c r="N1095" t="e" cm="1">
        <f t="array" ref="N1095">INDEX(Wastewater!$C$4:$C$62,MATCH(C1095,Wastewater!$A$4:$A$62,0),)</f>
        <v>#N/A</v>
      </c>
    </row>
    <row r="1096" spans="1:14">
      <c r="A1096" t="s">
        <v>276</v>
      </c>
      <c r="B1096" t="s">
        <v>1373</v>
      </c>
      <c r="C1096" t="s">
        <v>1292</v>
      </c>
      <c r="D1096" t="s">
        <v>300</v>
      </c>
      <c r="E1096" t="s">
        <v>933</v>
      </c>
      <c r="F1096" s="4">
        <v>0</v>
      </c>
      <c r="G1096" s="4">
        <v>0</v>
      </c>
      <c r="H1096" s="4" t="s">
        <v>825</v>
      </c>
      <c r="I1096" s="4" t="s">
        <v>825</v>
      </c>
      <c r="J1096" s="4" t="s">
        <v>825</v>
      </c>
      <c r="K1096" s="4" t="s">
        <v>825</v>
      </c>
      <c r="L1096" s="4" t="s">
        <v>825</v>
      </c>
      <c r="M1096" s="8">
        <f t="shared" si="17"/>
        <v>0</v>
      </c>
      <c r="N1096" t="e" cm="1">
        <f t="array" ref="N1096">INDEX(Wastewater!$C$4:$C$62,MATCH(C1096,Wastewater!$A$4:$A$62,0),)</f>
        <v>#N/A</v>
      </c>
    </row>
    <row r="1097" spans="1:14">
      <c r="A1097" t="s">
        <v>276</v>
      </c>
      <c r="B1097" t="s">
        <v>1374</v>
      </c>
      <c r="C1097" t="s">
        <v>1294</v>
      </c>
      <c r="D1097" t="s">
        <v>300</v>
      </c>
      <c r="E1097" t="s">
        <v>933</v>
      </c>
      <c r="F1097" s="4">
        <v>0</v>
      </c>
      <c r="G1097" s="4">
        <v>0</v>
      </c>
      <c r="H1097" s="4" t="s">
        <v>825</v>
      </c>
      <c r="I1097" s="4" t="s">
        <v>825</v>
      </c>
      <c r="J1097" s="4" t="s">
        <v>825</v>
      </c>
      <c r="K1097" s="4" t="s">
        <v>825</v>
      </c>
      <c r="L1097" s="4" t="s">
        <v>825</v>
      </c>
      <c r="M1097" s="8">
        <f t="shared" si="17"/>
        <v>0</v>
      </c>
      <c r="N1097" t="e" cm="1">
        <f t="array" ref="N1097">INDEX(Wastewater!$C$4:$C$62,MATCH(C1097,Wastewater!$A$4:$A$62,0),)</f>
        <v>#N/A</v>
      </c>
    </row>
    <row r="1098" spans="1:14">
      <c r="A1098" t="s">
        <v>276</v>
      </c>
      <c r="B1098" t="s">
        <v>1375</v>
      </c>
      <c r="C1098" t="s">
        <v>1296</v>
      </c>
      <c r="D1098" t="s">
        <v>300</v>
      </c>
      <c r="E1098" t="s">
        <v>933</v>
      </c>
      <c r="F1098" s="4">
        <v>0</v>
      </c>
      <c r="G1098" s="4">
        <v>0</v>
      </c>
      <c r="H1098" s="4" t="s">
        <v>825</v>
      </c>
      <c r="I1098" s="4" t="s">
        <v>825</v>
      </c>
      <c r="J1098" s="4" t="s">
        <v>825</v>
      </c>
      <c r="K1098" s="4" t="s">
        <v>825</v>
      </c>
      <c r="L1098" s="4" t="s">
        <v>825</v>
      </c>
      <c r="M1098" s="8">
        <f t="shared" si="17"/>
        <v>0</v>
      </c>
      <c r="N1098" t="e" cm="1">
        <f t="array" ref="N1098">INDEX(Wastewater!$C$4:$C$62,MATCH(C1098,Wastewater!$A$4:$A$62,0),)</f>
        <v>#N/A</v>
      </c>
    </row>
    <row r="1099" spans="1:14">
      <c r="A1099" t="s">
        <v>276</v>
      </c>
      <c r="B1099" t="s">
        <v>1376</v>
      </c>
      <c r="C1099" t="s">
        <v>1298</v>
      </c>
      <c r="D1099" t="s">
        <v>300</v>
      </c>
      <c r="E1099" t="s">
        <v>933</v>
      </c>
      <c r="F1099" s="4">
        <v>0</v>
      </c>
      <c r="G1099" s="4">
        <v>0</v>
      </c>
      <c r="H1099" s="4" t="s">
        <v>825</v>
      </c>
      <c r="I1099" s="4" t="s">
        <v>825</v>
      </c>
      <c r="J1099" s="4" t="s">
        <v>825</v>
      </c>
      <c r="K1099" s="4" t="s">
        <v>825</v>
      </c>
      <c r="L1099" s="4" t="s">
        <v>825</v>
      </c>
      <c r="M1099" s="8">
        <f t="shared" si="17"/>
        <v>0</v>
      </c>
      <c r="N1099" t="e" cm="1">
        <f t="array" ref="N1099">INDEX(Wastewater!$C$4:$C$62,MATCH(C1099,Wastewater!$A$4:$A$62,0),)</f>
        <v>#N/A</v>
      </c>
    </row>
    <row r="1100" spans="1:14">
      <c r="A1100" t="s">
        <v>276</v>
      </c>
      <c r="B1100" t="s">
        <v>1377</v>
      </c>
      <c r="C1100" t="s">
        <v>1300</v>
      </c>
      <c r="D1100" t="s">
        <v>300</v>
      </c>
      <c r="E1100" t="s">
        <v>933</v>
      </c>
      <c r="F1100" s="4">
        <v>0</v>
      </c>
      <c r="G1100" s="4">
        <v>0</v>
      </c>
      <c r="H1100" s="4" t="s">
        <v>825</v>
      </c>
      <c r="I1100" s="4" t="s">
        <v>825</v>
      </c>
      <c r="J1100" s="4" t="s">
        <v>825</v>
      </c>
      <c r="K1100" s="4" t="s">
        <v>825</v>
      </c>
      <c r="L1100" s="4" t="s">
        <v>825</v>
      </c>
      <c r="M1100" s="8">
        <f t="shared" si="17"/>
        <v>0</v>
      </c>
      <c r="N1100" t="e" cm="1">
        <f t="array" ref="N1100">INDEX(Wastewater!$C$4:$C$62,MATCH(C1100,Wastewater!$A$4:$A$62,0),)</f>
        <v>#N/A</v>
      </c>
    </row>
    <row r="1101" spans="1:14">
      <c r="A1101" t="s">
        <v>276</v>
      </c>
      <c r="B1101" t="s">
        <v>1378</v>
      </c>
      <c r="C1101" t="s">
        <v>1302</v>
      </c>
      <c r="D1101" t="s">
        <v>300</v>
      </c>
      <c r="E1101" t="s">
        <v>933</v>
      </c>
      <c r="F1101" s="4">
        <v>0</v>
      </c>
      <c r="G1101" s="4">
        <v>0</v>
      </c>
      <c r="H1101" s="4" t="s">
        <v>825</v>
      </c>
      <c r="I1101" s="4" t="s">
        <v>825</v>
      </c>
      <c r="J1101" s="4" t="s">
        <v>825</v>
      </c>
      <c r="K1101" s="4" t="s">
        <v>825</v>
      </c>
      <c r="L1101" s="4" t="s">
        <v>825</v>
      </c>
      <c r="M1101" s="8">
        <f t="shared" si="17"/>
        <v>0</v>
      </c>
      <c r="N1101" t="e" cm="1">
        <f t="array" ref="N1101">INDEX(Wastewater!$C$4:$C$62,MATCH(C1101,Wastewater!$A$4:$A$62,0),)</f>
        <v>#N/A</v>
      </c>
    </row>
    <row r="1102" spans="1:14">
      <c r="A1102" t="s">
        <v>276</v>
      </c>
      <c r="B1102" t="s">
        <v>1379</v>
      </c>
      <c r="C1102" t="s">
        <v>1380</v>
      </c>
      <c r="D1102" t="s">
        <v>300</v>
      </c>
      <c r="E1102" t="s">
        <v>933</v>
      </c>
      <c r="F1102" s="4">
        <v>0</v>
      </c>
      <c r="G1102" s="4">
        <v>0</v>
      </c>
      <c r="H1102" s="4" t="s">
        <v>825</v>
      </c>
      <c r="I1102" s="4" t="s">
        <v>825</v>
      </c>
      <c r="J1102" s="4" t="s">
        <v>825</v>
      </c>
      <c r="K1102" s="4" t="s">
        <v>825</v>
      </c>
      <c r="L1102" s="4" t="s">
        <v>825</v>
      </c>
      <c r="M1102" s="8">
        <f t="shared" si="17"/>
        <v>0</v>
      </c>
      <c r="N1102" t="e" cm="1">
        <f t="array" ref="N1102">INDEX(Wastewater!$C$4:$C$62,MATCH(C1102,Wastewater!$A$4:$A$62,0),)</f>
        <v>#N/A</v>
      </c>
    </row>
    <row r="1103" spans="1:14">
      <c r="A1103" t="s">
        <v>276</v>
      </c>
      <c r="B1103" t="s">
        <v>1381</v>
      </c>
      <c r="C1103" t="s">
        <v>1160</v>
      </c>
      <c r="D1103" t="s">
        <v>300</v>
      </c>
      <c r="E1103" t="s">
        <v>933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8">
        <f t="shared" si="17"/>
        <v>0</v>
      </c>
      <c r="N1103" t="str" cm="1">
        <f t="array" ref="N1103">INDEX(Wastewater!$C$4:$C$62,MATCH(C1103,Wastewater!$A$4:$A$62,0),)</f>
        <v>Event Duration Monitoring at intermittent discharges (wastewater)</v>
      </c>
    </row>
    <row r="1104" spans="1:14">
      <c r="A1104" t="s">
        <v>276</v>
      </c>
      <c r="B1104" t="s">
        <v>1382</v>
      </c>
      <c r="C1104" t="s">
        <v>1162</v>
      </c>
      <c r="D1104" t="s">
        <v>300</v>
      </c>
      <c r="E1104" t="s">
        <v>933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8">
        <f t="shared" si="17"/>
        <v>0</v>
      </c>
      <c r="N1104" t="str" cm="1">
        <f t="array" ref="N1104">INDEX(Wastewater!$C$4:$C$62,MATCH(C1104,Wastewater!$A$4:$A$62,0),)</f>
        <v>Flow monitoring at sewage treatment works (wastewater)</v>
      </c>
    </row>
    <row r="1105" spans="1:14">
      <c r="A1105" t="s">
        <v>276</v>
      </c>
      <c r="B1105" t="s">
        <v>1383</v>
      </c>
      <c r="C1105" t="s">
        <v>1164</v>
      </c>
      <c r="D1105" t="s">
        <v>300</v>
      </c>
      <c r="E1105" t="s">
        <v>933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8">
        <f t="shared" si="17"/>
        <v>0</v>
      </c>
      <c r="N1105" t="str" cm="1">
        <f t="array" ref="N1105">INDEX(Wastewater!$C$4:$C$62,MATCH(C1105,Wastewater!$A$4:$A$62,0),)</f>
        <v>N/A</v>
      </c>
    </row>
    <row r="1106" spans="1:14">
      <c r="A1106" t="s">
        <v>276</v>
      </c>
      <c r="B1106" t="s">
        <v>1384</v>
      </c>
      <c r="C1106" t="s">
        <v>1166</v>
      </c>
      <c r="D1106" t="s">
        <v>300</v>
      </c>
      <c r="E1106" t="s">
        <v>933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8">
        <f t="shared" si="17"/>
        <v>0</v>
      </c>
      <c r="N1106" t="str" cm="1">
        <f t="array" ref="N1106">INDEX(Wastewater!$C$4:$C$62,MATCH(C1106,Wastewater!$A$4:$A$62,0),)</f>
        <v>N/A</v>
      </c>
    </row>
    <row r="1107" spans="1:14">
      <c r="A1107" t="s">
        <v>276</v>
      </c>
      <c r="B1107" t="s">
        <v>1385</v>
      </c>
      <c r="C1107" t="s">
        <v>1168</v>
      </c>
      <c r="D1107" t="s">
        <v>300</v>
      </c>
      <c r="E1107" t="s">
        <v>933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8">
        <f t="shared" si="17"/>
        <v>0</v>
      </c>
      <c r="N1107" t="str" cm="1">
        <f t="array" ref="N1107">INDEX(Wastewater!$C$4:$C$62,MATCH(C1107,Wastewater!$A$4:$A$62,0),)</f>
        <v>Schemes to increase flow to full treatment (wastewater)</v>
      </c>
    </row>
    <row r="1108" spans="1:14">
      <c r="A1108" t="s">
        <v>276</v>
      </c>
      <c r="B1108" t="s">
        <v>1386</v>
      </c>
      <c r="C1108" t="s">
        <v>1170</v>
      </c>
      <c r="D1108" t="s">
        <v>300</v>
      </c>
      <c r="E1108" t="s">
        <v>933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8">
        <f t="shared" si="17"/>
        <v>0</v>
      </c>
      <c r="N1108" t="str" cm="1">
        <f t="array" ref="N1108">INDEX(Wastewater!$C$4:$C$62,MATCH(C1108,Wastewater!$A$4:$A$62,0),)</f>
        <v>Schemes to increase storm tank capacity (wastewater)</v>
      </c>
    </row>
    <row r="1109" spans="1:14">
      <c r="A1109" t="s">
        <v>276</v>
      </c>
      <c r="B1109" t="s">
        <v>1387</v>
      </c>
      <c r="C1109" t="s">
        <v>1172</v>
      </c>
      <c r="D1109" t="s">
        <v>300</v>
      </c>
      <c r="E1109" t="s">
        <v>933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8">
        <f t="shared" si="17"/>
        <v>0</v>
      </c>
      <c r="N1109" t="str" cm="1">
        <f t="array" ref="N1109">INDEX(Wastewater!$C$4:$C$62,MATCH(C1109,Wastewater!$A$4:$A$62,0),)</f>
        <v>Schemes to increase storm tank capacity (wastewater)</v>
      </c>
    </row>
    <row r="1110" spans="1:14">
      <c r="A1110" t="s">
        <v>276</v>
      </c>
      <c r="B1110" t="s">
        <v>1388</v>
      </c>
      <c r="C1110" t="s">
        <v>1174</v>
      </c>
      <c r="D1110" t="s">
        <v>300</v>
      </c>
      <c r="E1110" t="s">
        <v>933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8">
        <f t="shared" si="17"/>
        <v>0</v>
      </c>
      <c r="N1110" t="str" cm="1">
        <f t="array" ref="N1110">INDEX(Wastewater!$C$4:$C$62,MATCH(C1110,Wastewater!$A$4:$A$62,0),)</f>
        <v>Storage schemes to reduce spill frequency at CSOs, storm tanks, etc (wastewater)</v>
      </c>
    </row>
    <row r="1111" spans="1:14">
      <c r="A1111" t="s">
        <v>276</v>
      </c>
      <c r="B1111" t="s">
        <v>1389</v>
      </c>
      <c r="C1111" t="s">
        <v>1176</v>
      </c>
      <c r="D1111" t="s">
        <v>300</v>
      </c>
      <c r="E1111" t="s">
        <v>933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8">
        <f t="shared" si="17"/>
        <v>0</v>
      </c>
      <c r="N1111" t="str" cm="1">
        <f t="array" ref="N1111">INDEX(Wastewater!$C$4:$C$62,MATCH(C1111,Wastewater!$A$4:$A$62,0),)</f>
        <v>Storage schemes to reduce spill frequency at CSOs, storm tanks, etc (wastewater)</v>
      </c>
    </row>
    <row r="1112" spans="1:14">
      <c r="A1112" t="s">
        <v>276</v>
      </c>
      <c r="B1112" t="s">
        <v>1390</v>
      </c>
      <c r="C1112" t="s">
        <v>1178</v>
      </c>
      <c r="D1112" t="s">
        <v>300</v>
      </c>
      <c r="E1112" t="s">
        <v>933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8">
        <f t="shared" si="17"/>
        <v>0</v>
      </c>
      <c r="N1112" t="str" cm="1">
        <f t="array" ref="N1112">INDEX(Wastewater!$C$4:$C$62,MATCH(C1112,Wastewater!$A$4:$A$62,0),)</f>
        <v>Storage schemes to reduce spill frequency at CSOs, storm tanks, etc (wastewater)</v>
      </c>
    </row>
    <row r="1113" spans="1:14">
      <c r="A1113" t="s">
        <v>276</v>
      </c>
      <c r="B1113" t="s">
        <v>1391</v>
      </c>
      <c r="C1113" t="s">
        <v>1180</v>
      </c>
      <c r="D1113" t="s">
        <v>300</v>
      </c>
      <c r="E1113" t="s">
        <v>933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8">
        <f t="shared" si="17"/>
        <v>0</v>
      </c>
      <c r="N1113" t="str" cm="1">
        <f t="array" ref="N1113">INDEX(Wastewater!$C$4:$C$62,MATCH(C1113,Wastewater!$A$4:$A$62,0),)</f>
        <v>Storage schemes to reduce spill frequency at CSOs, storm tanks, etc (wastewater)</v>
      </c>
    </row>
    <row r="1114" spans="1:14">
      <c r="A1114" t="s">
        <v>276</v>
      </c>
      <c r="B1114" t="s">
        <v>1392</v>
      </c>
      <c r="C1114" t="s">
        <v>1182</v>
      </c>
      <c r="D1114" t="s">
        <v>300</v>
      </c>
      <c r="E1114" t="s">
        <v>933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8">
        <f t="shared" si="17"/>
        <v>0</v>
      </c>
      <c r="N1114" t="str" cm="1">
        <f t="array" ref="N1114">INDEX(Wastewater!$C$4:$C$62,MATCH(C1114,Wastewater!$A$4:$A$62,0),)</f>
        <v>Storage schemes to reduce spill frequency at CSOs, storm tanks, etc (wastewater)</v>
      </c>
    </row>
    <row r="1115" spans="1:14">
      <c r="A1115" t="s">
        <v>276</v>
      </c>
      <c r="B1115" t="s">
        <v>1393</v>
      </c>
      <c r="C1115" t="s">
        <v>1184</v>
      </c>
      <c r="D1115" t="s">
        <v>300</v>
      </c>
      <c r="E1115" t="s">
        <v>933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8">
        <f t="shared" si="17"/>
        <v>0</v>
      </c>
      <c r="N1115" t="str" cm="1">
        <f t="array" ref="N1115">INDEX(Wastewater!$C$4:$C$62,MATCH(C1115,Wastewater!$A$4:$A$62,0),)</f>
        <v>Storage schemes to reduce spill frequency at CSOs, storm tanks, etc (wastewater)</v>
      </c>
    </row>
    <row r="1116" spans="1:14">
      <c r="A1116" t="s">
        <v>276</v>
      </c>
      <c r="B1116" t="s">
        <v>1394</v>
      </c>
      <c r="C1116" t="s">
        <v>1186</v>
      </c>
      <c r="D1116" t="s">
        <v>300</v>
      </c>
      <c r="E1116" t="s">
        <v>933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8">
        <f t="shared" si="17"/>
        <v>0</v>
      </c>
      <c r="N1116" t="str" cm="1">
        <f t="array" ref="N1116">INDEX(Wastewater!$C$4:$C$62,MATCH(C1116,Wastewater!$A$4:$A$62,0),)</f>
        <v>Storage schemes to reduce spill frequency at CSOs, storm tanks, etc (wastewater)</v>
      </c>
    </row>
    <row r="1117" spans="1:14">
      <c r="A1117" t="s">
        <v>276</v>
      </c>
      <c r="B1117" t="s">
        <v>1395</v>
      </c>
      <c r="C1117" t="s">
        <v>1188</v>
      </c>
      <c r="D1117" t="s">
        <v>300</v>
      </c>
      <c r="E1117" t="s">
        <v>933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8">
        <f t="shared" si="17"/>
        <v>0</v>
      </c>
      <c r="N1117" t="str" cm="1">
        <f t="array" ref="N1117">INDEX(Wastewater!$C$4:$C$62,MATCH(C1117,Wastewater!$A$4:$A$62,0),)</f>
        <v>Storage schemes to reduce spill frequency at CSOs, storm tanks, etc (wastewater)</v>
      </c>
    </row>
    <row r="1118" spans="1:14">
      <c r="A1118" t="s">
        <v>276</v>
      </c>
      <c r="B1118" t="s">
        <v>1396</v>
      </c>
      <c r="C1118" t="s">
        <v>1190</v>
      </c>
      <c r="D1118" t="s">
        <v>300</v>
      </c>
      <c r="E1118" t="s">
        <v>933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8">
        <f t="shared" si="17"/>
        <v>0</v>
      </c>
      <c r="N1118" t="str" cm="1">
        <f t="array" ref="N1118">INDEX(Wastewater!$C$4:$C$62,MATCH(C1118,Wastewater!$A$4:$A$62,0),)</f>
        <v>Storage schemes to reduce spill frequency at CSOs, storm tanks, etc (wastewater)</v>
      </c>
    </row>
    <row r="1119" spans="1:14">
      <c r="A1119" t="s">
        <v>276</v>
      </c>
      <c r="B1119" t="s">
        <v>1397</v>
      </c>
      <c r="C1119" t="s">
        <v>1192</v>
      </c>
      <c r="D1119" t="s">
        <v>300</v>
      </c>
      <c r="E1119" t="s">
        <v>933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8">
        <f t="shared" si="17"/>
        <v>0</v>
      </c>
      <c r="N1119" t="str" cm="1">
        <f t="array" ref="N1119">INDEX(Wastewater!$C$4:$C$62,MATCH(C1119,Wastewater!$A$4:$A$62,0),)</f>
        <v>Chemical removals schemes (wastewater)</v>
      </c>
    </row>
    <row r="1120" spans="1:14">
      <c r="A1120" t="s">
        <v>276</v>
      </c>
      <c r="B1120" t="s">
        <v>1398</v>
      </c>
      <c r="C1120" t="s">
        <v>1194</v>
      </c>
      <c r="D1120" t="s">
        <v>300</v>
      </c>
      <c r="E1120" t="s">
        <v>933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8">
        <f t="shared" si="17"/>
        <v>0</v>
      </c>
      <c r="N1120" t="str" cm="1">
        <f t="array" ref="N1120">INDEX(Wastewater!$C$4:$C$62,MATCH(C1120,Wastewater!$A$4:$A$62,0),)</f>
        <v>Chemicals monitoring/ investigations/ options appraisals (wastewater)</v>
      </c>
    </row>
    <row r="1121" spans="1:14">
      <c r="A1121" t="s">
        <v>276</v>
      </c>
      <c r="B1121" t="s">
        <v>1399</v>
      </c>
      <c r="C1121" t="s">
        <v>1196</v>
      </c>
      <c r="D1121" t="s">
        <v>300</v>
      </c>
      <c r="E1121" t="s">
        <v>933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8">
        <f t="shared" si="17"/>
        <v>0</v>
      </c>
      <c r="N1121" t="str" cm="1">
        <f t="array" ref="N1121">INDEX(Wastewater!$C$4:$C$62,MATCH(C1121,Wastewater!$A$4:$A$62,0),)</f>
        <v>Nitrogen removal (wastewater)</v>
      </c>
    </row>
    <row r="1122" spans="1:14">
      <c r="A1122" t="s">
        <v>276</v>
      </c>
      <c r="B1122" t="s">
        <v>1400</v>
      </c>
      <c r="C1122" t="s">
        <v>1198</v>
      </c>
      <c r="D1122" t="s">
        <v>300</v>
      </c>
      <c r="E1122" t="s">
        <v>933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8">
        <f t="shared" si="17"/>
        <v>0</v>
      </c>
      <c r="N1122" t="str" cm="1">
        <f t="array" ref="N1122">INDEX(Wastewater!$C$4:$C$62,MATCH(C1122,Wastewater!$A$4:$A$62,0),)</f>
        <v>Nitrogen removal (wastewater)</v>
      </c>
    </row>
    <row r="1123" spans="1:14">
      <c r="A1123" t="s">
        <v>276</v>
      </c>
      <c r="B1123" t="s">
        <v>1401</v>
      </c>
      <c r="C1123" t="s">
        <v>1200</v>
      </c>
      <c r="D1123" t="s">
        <v>300</v>
      </c>
      <c r="E1123" t="s">
        <v>933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8">
        <f t="shared" si="17"/>
        <v>0</v>
      </c>
      <c r="N1123" t="str" cm="1">
        <f t="array" ref="N1123">INDEX(Wastewater!$C$4:$C$62,MATCH(C1123,Wastewater!$A$4:$A$62,0),)</f>
        <v>Nitrogen removal (wastewater)</v>
      </c>
    </row>
    <row r="1124" spans="1:14">
      <c r="A1124" t="s">
        <v>276</v>
      </c>
      <c r="B1124" t="s">
        <v>1402</v>
      </c>
      <c r="C1124" t="s">
        <v>1202</v>
      </c>
      <c r="D1124" t="s">
        <v>300</v>
      </c>
      <c r="E1124" t="s">
        <v>933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8">
        <f t="shared" si="17"/>
        <v>0</v>
      </c>
      <c r="N1124" t="str" cm="1">
        <f t="array" ref="N1124">INDEX(Wastewater!$C$4:$C$62,MATCH(C1124,Wastewater!$A$4:$A$62,0),)</f>
        <v>Phosphorus removal (wastewater)</v>
      </c>
    </row>
    <row r="1125" spans="1:14">
      <c r="A1125" t="s">
        <v>276</v>
      </c>
      <c r="B1125" t="s">
        <v>1403</v>
      </c>
      <c r="C1125" t="s">
        <v>1204</v>
      </c>
      <c r="D1125" t="s">
        <v>300</v>
      </c>
      <c r="E1125" t="s">
        <v>933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8">
        <f t="shared" si="17"/>
        <v>0</v>
      </c>
      <c r="N1125" t="str" cm="1">
        <f t="array" ref="N1125">INDEX(Wastewater!$C$4:$C$62,MATCH(C1125,Wastewater!$A$4:$A$62,0),)</f>
        <v>Phosphorus removal (wastewater)</v>
      </c>
    </row>
    <row r="1126" spans="1:14">
      <c r="A1126" t="s">
        <v>276</v>
      </c>
      <c r="B1126" t="s">
        <v>1404</v>
      </c>
      <c r="C1126" t="s">
        <v>1206</v>
      </c>
      <c r="D1126" t="s">
        <v>300</v>
      </c>
      <c r="E1126" t="s">
        <v>933</v>
      </c>
      <c r="F1126" s="4">
        <v>0</v>
      </c>
      <c r="G1126" s="4">
        <v>0</v>
      </c>
      <c r="H1126" s="15">
        <v>0</v>
      </c>
      <c r="I1126" s="15">
        <v>0</v>
      </c>
      <c r="J1126" s="15">
        <v>0</v>
      </c>
      <c r="K1126" s="15">
        <v>0</v>
      </c>
      <c r="L1126" s="15">
        <v>0</v>
      </c>
      <c r="M1126" s="8">
        <f t="shared" si="17"/>
        <v>0</v>
      </c>
      <c r="N1126" t="str" cm="1">
        <f t="array" ref="N1126">INDEX(Wastewater!$C$4:$C$62,MATCH(C1126,Wastewater!$A$4:$A$62,0),)</f>
        <v>Phosphorus removal (wastewater)</v>
      </c>
    </row>
    <row r="1127" spans="1:14">
      <c r="A1127" t="s">
        <v>276</v>
      </c>
      <c r="B1127" t="s">
        <v>1405</v>
      </c>
      <c r="C1127" t="s">
        <v>1208</v>
      </c>
      <c r="D1127" t="s">
        <v>300</v>
      </c>
      <c r="E1127" t="s">
        <v>933</v>
      </c>
      <c r="F1127" s="4">
        <v>0</v>
      </c>
      <c r="G1127" s="4">
        <v>0</v>
      </c>
      <c r="H1127" s="15">
        <v>0</v>
      </c>
      <c r="I1127" s="15">
        <v>0</v>
      </c>
      <c r="J1127" s="15">
        <v>0</v>
      </c>
      <c r="K1127" s="15">
        <v>0</v>
      </c>
      <c r="L1127" s="15">
        <v>0</v>
      </c>
      <c r="M1127" s="8">
        <f t="shared" si="17"/>
        <v>0</v>
      </c>
      <c r="N1127" t="str" cm="1">
        <f t="array" ref="N1127">INDEX(Wastewater!$C$4:$C$62,MATCH(C1127,Wastewater!$A$4:$A$62,0),)</f>
        <v>Reduction of sanitary parameters (wastewater)</v>
      </c>
    </row>
    <row r="1128" spans="1:14">
      <c r="A1128" t="s">
        <v>276</v>
      </c>
      <c r="B1128" t="s">
        <v>1406</v>
      </c>
      <c r="C1128" t="s">
        <v>1210</v>
      </c>
      <c r="D1128" t="s">
        <v>300</v>
      </c>
      <c r="E1128" t="s">
        <v>933</v>
      </c>
      <c r="F1128" s="4">
        <v>0</v>
      </c>
      <c r="G1128" s="4">
        <v>0</v>
      </c>
      <c r="H1128" s="15">
        <v>0</v>
      </c>
      <c r="I1128" s="15">
        <v>0</v>
      </c>
      <c r="J1128" s="15">
        <v>0</v>
      </c>
      <c r="K1128" s="15">
        <v>0</v>
      </c>
      <c r="L1128" s="15">
        <v>0</v>
      </c>
      <c r="M1128" s="8">
        <f t="shared" si="17"/>
        <v>0</v>
      </c>
      <c r="N1128" t="str" cm="1">
        <f t="array" ref="N1128">INDEX(Wastewater!$C$4:$C$62,MATCH(C1128,Wastewater!$A$4:$A$62,0),)</f>
        <v>Chemical removals schemes (wastewater)</v>
      </c>
    </row>
    <row r="1129" spans="1:14">
      <c r="A1129" t="s">
        <v>276</v>
      </c>
      <c r="B1129" t="s">
        <v>1407</v>
      </c>
      <c r="C1129" t="s">
        <v>1212</v>
      </c>
      <c r="D1129" t="s">
        <v>300</v>
      </c>
      <c r="E1129" t="s">
        <v>933</v>
      </c>
      <c r="F1129" s="4">
        <v>0</v>
      </c>
      <c r="G1129" s="4">
        <v>0</v>
      </c>
      <c r="H1129" s="15">
        <v>0</v>
      </c>
      <c r="I1129" s="15">
        <v>0</v>
      </c>
      <c r="J1129" s="15">
        <v>0</v>
      </c>
      <c r="K1129" s="15">
        <v>0</v>
      </c>
      <c r="L1129" s="15">
        <v>0</v>
      </c>
      <c r="M1129" s="8">
        <f t="shared" si="17"/>
        <v>0</v>
      </c>
      <c r="N1129" t="str" cm="1">
        <f t="array" ref="N1129">INDEX(Wastewater!$C$4:$C$62,MATCH(C1129,Wastewater!$A$4:$A$62,0),)</f>
        <v>Phosphorus removal (wastewater)</v>
      </c>
    </row>
    <row r="1130" spans="1:14">
      <c r="A1130" t="s">
        <v>276</v>
      </c>
      <c r="B1130" t="s">
        <v>1408</v>
      </c>
      <c r="C1130" t="s">
        <v>1214</v>
      </c>
      <c r="D1130" t="s">
        <v>300</v>
      </c>
      <c r="E1130" t="s">
        <v>933</v>
      </c>
      <c r="F1130" s="4">
        <v>0</v>
      </c>
      <c r="G1130" s="4">
        <v>0</v>
      </c>
      <c r="H1130" s="15">
        <v>0</v>
      </c>
      <c r="I1130" s="15">
        <v>0</v>
      </c>
      <c r="J1130" s="15">
        <v>0</v>
      </c>
      <c r="K1130" s="15">
        <v>0</v>
      </c>
      <c r="L1130" s="15">
        <v>0</v>
      </c>
      <c r="M1130" s="8">
        <f t="shared" si="17"/>
        <v>0</v>
      </c>
      <c r="N1130" t="str" cm="1">
        <f t="array" ref="N1130">INDEX(Wastewater!$C$4:$C$62,MATCH(C1130,Wastewater!$A$4:$A$62,0),)</f>
        <v>Phosphorus removal (wastewater)</v>
      </c>
    </row>
    <row r="1131" spans="1:14">
      <c r="A1131" t="s">
        <v>276</v>
      </c>
      <c r="B1131" t="s">
        <v>1409</v>
      </c>
      <c r="C1131" t="s">
        <v>1216</v>
      </c>
      <c r="D1131" t="s">
        <v>300</v>
      </c>
      <c r="E1131" t="s">
        <v>933</v>
      </c>
      <c r="F1131" s="4">
        <v>0</v>
      </c>
      <c r="G1131" s="4">
        <v>0</v>
      </c>
      <c r="H1131" s="15">
        <v>0</v>
      </c>
      <c r="I1131" s="15">
        <v>0</v>
      </c>
      <c r="J1131" s="15">
        <v>0</v>
      </c>
      <c r="K1131" s="15">
        <v>0</v>
      </c>
      <c r="L1131" s="15">
        <v>0</v>
      </c>
      <c r="M1131" s="8">
        <f t="shared" si="17"/>
        <v>0</v>
      </c>
      <c r="N1131" t="str" cm="1">
        <f t="array" ref="N1131">INDEX(Wastewater!$C$4:$C$62,MATCH(C1131,Wastewater!$A$4:$A$62,0),)</f>
        <v>Conservation drivers (wastewater)</v>
      </c>
    </row>
    <row r="1132" spans="1:14">
      <c r="A1132" t="s">
        <v>276</v>
      </c>
      <c r="B1132" t="s">
        <v>1410</v>
      </c>
      <c r="C1132" t="s">
        <v>1218</v>
      </c>
      <c r="D1132" t="s">
        <v>300</v>
      </c>
      <c r="E1132" t="s">
        <v>933</v>
      </c>
      <c r="F1132" s="4">
        <v>0</v>
      </c>
      <c r="G1132" s="4">
        <v>0</v>
      </c>
      <c r="H1132" s="15">
        <v>0</v>
      </c>
      <c r="I1132" s="15">
        <v>0</v>
      </c>
      <c r="J1132" s="15">
        <v>0</v>
      </c>
      <c r="K1132" s="15">
        <v>0</v>
      </c>
      <c r="L1132" s="15">
        <v>0</v>
      </c>
      <c r="M1132" s="8">
        <f t="shared" si="17"/>
        <v>0</v>
      </c>
      <c r="N1132" t="str" cm="1">
        <f t="array" ref="N1132">INDEX(Wastewater!$C$4:$C$62,MATCH(C1132,Wastewater!$A$4:$A$62,0),)</f>
        <v>UV disinfection (or similar) (wastewater)</v>
      </c>
    </row>
    <row r="1133" spans="1:14">
      <c r="A1133" t="s">
        <v>276</v>
      </c>
      <c r="B1133" t="s">
        <v>1411</v>
      </c>
      <c r="C1133" t="s">
        <v>1220</v>
      </c>
      <c r="D1133" t="s">
        <v>300</v>
      </c>
      <c r="E1133" t="s">
        <v>933</v>
      </c>
      <c r="F1133" s="4">
        <v>0</v>
      </c>
      <c r="G1133" s="4">
        <v>0</v>
      </c>
      <c r="H1133" s="15">
        <v>0</v>
      </c>
      <c r="I1133" s="15">
        <v>0</v>
      </c>
      <c r="J1133" s="15">
        <v>0</v>
      </c>
      <c r="K1133" s="15">
        <v>0</v>
      </c>
      <c r="L1133" s="15">
        <v>0</v>
      </c>
      <c r="M1133" s="8">
        <f t="shared" si="17"/>
        <v>0</v>
      </c>
      <c r="N1133" t="str" cm="1">
        <f t="array" ref="N1133">INDEX(Wastewater!$C$4:$C$62,MATCH(C1133,Wastewater!$A$4:$A$62,0),)</f>
        <v>N/A</v>
      </c>
    </row>
    <row r="1134" spans="1:14">
      <c r="A1134" t="s">
        <v>276</v>
      </c>
      <c r="B1134" t="s">
        <v>1412</v>
      </c>
      <c r="C1134" t="s">
        <v>1222</v>
      </c>
      <c r="D1134" t="s">
        <v>300</v>
      </c>
      <c r="E1134" t="s">
        <v>933</v>
      </c>
      <c r="F1134" s="4">
        <v>0</v>
      </c>
      <c r="G1134" s="4">
        <v>0</v>
      </c>
      <c r="H1134" s="15">
        <v>0</v>
      </c>
      <c r="I1134" s="15">
        <v>0</v>
      </c>
      <c r="J1134" s="15">
        <v>0</v>
      </c>
      <c r="K1134" s="15">
        <v>0</v>
      </c>
      <c r="L1134" s="15">
        <v>0</v>
      </c>
      <c r="M1134" s="8">
        <f t="shared" si="17"/>
        <v>0</v>
      </c>
      <c r="N1134" t="str" cm="1">
        <f t="array" ref="N1134">INDEX(Wastewater!$C$4:$C$62,MATCH(C1134,Wastewater!$A$4:$A$62,0),)</f>
        <v>N/A</v>
      </c>
    </row>
    <row r="1135" spans="1:14">
      <c r="A1135" t="s">
        <v>276</v>
      </c>
      <c r="B1135" t="s">
        <v>1413</v>
      </c>
      <c r="C1135" t="s">
        <v>1224</v>
      </c>
      <c r="D1135" t="s">
        <v>300</v>
      </c>
      <c r="E1135" t="s">
        <v>933</v>
      </c>
      <c r="F1135" s="4">
        <v>0</v>
      </c>
      <c r="G1135" s="4">
        <v>0</v>
      </c>
      <c r="H1135" s="15">
        <v>0</v>
      </c>
      <c r="I1135" s="15">
        <v>0</v>
      </c>
      <c r="J1135" s="15">
        <v>0</v>
      </c>
      <c r="K1135" s="15">
        <v>0</v>
      </c>
      <c r="L1135" s="15">
        <v>0</v>
      </c>
      <c r="M1135" s="8">
        <f t="shared" si="17"/>
        <v>0</v>
      </c>
      <c r="N1135" t="str" cm="1">
        <f t="array" ref="N1135">INDEX(Wastewater!$C$4:$C$62,MATCH(C1135,Wastewater!$A$4:$A$62,0),)</f>
        <v>N/A</v>
      </c>
    </row>
    <row r="1136" spans="1:14">
      <c r="A1136" t="s">
        <v>276</v>
      </c>
      <c r="B1136" t="s">
        <v>1414</v>
      </c>
      <c r="C1136" t="s">
        <v>1226</v>
      </c>
      <c r="D1136" t="s">
        <v>300</v>
      </c>
      <c r="E1136" t="s">
        <v>933</v>
      </c>
      <c r="F1136" s="4">
        <v>0</v>
      </c>
      <c r="G1136" s="4">
        <v>0</v>
      </c>
      <c r="H1136" s="15">
        <v>0</v>
      </c>
      <c r="I1136" s="15">
        <v>0</v>
      </c>
      <c r="J1136" s="15">
        <v>0</v>
      </c>
      <c r="K1136" s="15">
        <v>0</v>
      </c>
      <c r="L1136" s="15">
        <v>0</v>
      </c>
      <c r="M1136" s="8">
        <f t="shared" si="17"/>
        <v>0</v>
      </c>
      <c r="N1136" t="str" cm="1">
        <f t="array" ref="N1136">INDEX(Wastewater!$C$4:$C$62,MATCH(C1136,Wastewater!$A$4:$A$62,0),)</f>
        <v>Conservation drivers (wastewater)</v>
      </c>
    </row>
    <row r="1137" spans="1:14">
      <c r="A1137" t="s">
        <v>276</v>
      </c>
      <c r="B1137" t="s">
        <v>1415</v>
      </c>
      <c r="C1137" t="s">
        <v>1228</v>
      </c>
      <c r="D1137" t="s">
        <v>300</v>
      </c>
      <c r="E1137" t="s">
        <v>933</v>
      </c>
      <c r="F1137" s="4">
        <v>0</v>
      </c>
      <c r="G1137" s="4">
        <v>0</v>
      </c>
      <c r="H1137" s="15">
        <v>0</v>
      </c>
      <c r="I1137" s="15">
        <v>0</v>
      </c>
      <c r="J1137" s="15">
        <v>0</v>
      </c>
      <c r="K1137" s="15">
        <v>0</v>
      </c>
      <c r="L1137" s="15">
        <v>0</v>
      </c>
      <c r="M1137" s="8">
        <f t="shared" si="17"/>
        <v>0</v>
      </c>
      <c r="N1137" t="str" cm="1">
        <f t="array" ref="N1137">INDEX(Wastewater!$C$4:$C$62,MATCH(C1137,Wastewater!$A$4:$A$62,0),)</f>
        <v>Ignore as captured under 'Investigations total'</v>
      </c>
    </row>
    <row r="1138" spans="1:14">
      <c r="A1138" t="s">
        <v>276</v>
      </c>
      <c r="B1138" t="s">
        <v>1416</v>
      </c>
      <c r="C1138" t="s">
        <v>1230</v>
      </c>
      <c r="D1138" t="s">
        <v>300</v>
      </c>
      <c r="E1138" t="s">
        <v>933</v>
      </c>
      <c r="F1138" s="4">
        <v>0</v>
      </c>
      <c r="G1138" s="4">
        <v>0</v>
      </c>
      <c r="H1138" s="15">
        <v>0</v>
      </c>
      <c r="I1138" s="15">
        <v>0</v>
      </c>
      <c r="J1138" s="15">
        <v>0</v>
      </c>
      <c r="K1138" s="15">
        <v>0</v>
      </c>
      <c r="L1138" s="15">
        <v>0</v>
      </c>
      <c r="M1138" s="8">
        <f t="shared" si="17"/>
        <v>0</v>
      </c>
      <c r="N1138" t="str" cm="1">
        <f t="array" ref="N1138">INDEX(Wastewater!$C$4:$C$62,MATCH(C1138,Wastewater!$A$4:$A$62,0),)</f>
        <v>Ignore as captured under 'Investigations total'</v>
      </c>
    </row>
    <row r="1139" spans="1:14">
      <c r="A1139" t="s">
        <v>276</v>
      </c>
      <c r="B1139" t="s">
        <v>1417</v>
      </c>
      <c r="C1139" t="s">
        <v>1232</v>
      </c>
      <c r="D1139" t="s">
        <v>300</v>
      </c>
      <c r="E1139" t="s">
        <v>933</v>
      </c>
      <c r="F1139" s="4">
        <v>0</v>
      </c>
      <c r="G1139" s="4">
        <v>0</v>
      </c>
      <c r="H1139" s="15">
        <v>0</v>
      </c>
      <c r="I1139" s="15">
        <v>0</v>
      </c>
      <c r="J1139" s="15">
        <v>0</v>
      </c>
      <c r="K1139" s="15">
        <v>0</v>
      </c>
      <c r="L1139" s="15">
        <v>0</v>
      </c>
      <c r="M1139" s="8">
        <f t="shared" si="17"/>
        <v>0</v>
      </c>
      <c r="N1139" t="str" cm="1">
        <f t="array" ref="N1139">INDEX(Wastewater!$C$4:$C$62,MATCH(C1139,Wastewater!$A$4:$A$62,0),)</f>
        <v>Ignore as captured under 'Investigations total'</v>
      </c>
    </row>
    <row r="1140" spans="1:14">
      <c r="A1140" t="s">
        <v>276</v>
      </c>
      <c r="B1140" t="s">
        <v>1418</v>
      </c>
      <c r="C1140" t="s">
        <v>1234</v>
      </c>
      <c r="D1140" t="s">
        <v>300</v>
      </c>
      <c r="E1140" t="s">
        <v>933</v>
      </c>
      <c r="F1140" s="4">
        <v>0</v>
      </c>
      <c r="G1140" s="4">
        <v>0</v>
      </c>
      <c r="H1140" s="15">
        <v>0</v>
      </c>
      <c r="I1140" s="15">
        <v>0</v>
      </c>
      <c r="J1140" s="15">
        <v>0</v>
      </c>
      <c r="K1140" s="15">
        <v>0</v>
      </c>
      <c r="L1140" s="15">
        <v>0</v>
      </c>
      <c r="M1140" s="8">
        <f t="shared" si="17"/>
        <v>0</v>
      </c>
      <c r="N1140" t="str" cm="1">
        <f t="array" ref="N1140">INDEX(Wastewater!$C$4:$C$62,MATCH(C1140,Wastewater!$A$4:$A$62,0),)</f>
        <v>Investigations (wastewater)</v>
      </c>
    </row>
    <row r="1141" spans="1:14">
      <c r="A1141" t="s">
        <v>276</v>
      </c>
      <c r="B1141" t="s">
        <v>1419</v>
      </c>
      <c r="C1141" t="s">
        <v>1236</v>
      </c>
      <c r="D1141" t="s">
        <v>300</v>
      </c>
      <c r="E1141" t="s">
        <v>933</v>
      </c>
      <c r="F1141" s="4">
        <v>0</v>
      </c>
      <c r="G1141" s="4">
        <v>0</v>
      </c>
      <c r="H1141" s="15">
        <v>0</v>
      </c>
      <c r="I1141" s="15">
        <v>0</v>
      </c>
      <c r="J1141" s="15">
        <v>0</v>
      </c>
      <c r="K1141" s="15">
        <v>0</v>
      </c>
      <c r="L1141" s="15">
        <v>0</v>
      </c>
      <c r="M1141" s="8">
        <f t="shared" si="17"/>
        <v>0</v>
      </c>
      <c r="N1141" cm="1">
        <f t="array" ref="N1141">INDEX(Wastewater!$C$4:$C$62,MATCH(C1141,Wastewater!$A$4:$A$62,0),)</f>
        <v>0</v>
      </c>
    </row>
    <row r="1142" spans="1:14">
      <c r="A1142" t="s">
        <v>276</v>
      </c>
      <c r="B1142" t="s">
        <v>1420</v>
      </c>
      <c r="C1142" t="s">
        <v>1238</v>
      </c>
      <c r="D1142" t="s">
        <v>300</v>
      </c>
      <c r="E1142" t="s">
        <v>933</v>
      </c>
      <c r="F1142" s="4">
        <v>0</v>
      </c>
      <c r="G1142" s="4">
        <v>0</v>
      </c>
      <c r="H1142" s="15">
        <v>0</v>
      </c>
      <c r="I1142" s="15">
        <v>0</v>
      </c>
      <c r="J1142" s="15">
        <v>0</v>
      </c>
      <c r="K1142" s="15">
        <v>0</v>
      </c>
      <c r="L1142" s="15">
        <v>0</v>
      </c>
      <c r="M1142" s="8">
        <f t="shared" si="17"/>
        <v>0</v>
      </c>
      <c r="N1142" t="str" cm="1">
        <f t="array" ref="N1142">INDEX(Wastewater!$C$4:$C$62,MATCH(C1142,Wastewater!$A$4:$A$62,0),)</f>
        <v>Conservation drivers (wastewater)</v>
      </c>
    </row>
    <row r="1143" spans="1:14">
      <c r="A1143" t="s">
        <v>276</v>
      </c>
      <c r="B1143" t="s">
        <v>1421</v>
      </c>
      <c r="C1143" t="s">
        <v>1240</v>
      </c>
      <c r="D1143" t="s">
        <v>300</v>
      </c>
      <c r="E1143" t="s">
        <v>933</v>
      </c>
      <c r="F1143" s="4">
        <v>0</v>
      </c>
      <c r="G1143" s="4">
        <v>0</v>
      </c>
      <c r="H1143" s="15">
        <v>0</v>
      </c>
      <c r="I1143" s="15">
        <v>0</v>
      </c>
      <c r="J1143" s="15">
        <v>0</v>
      </c>
      <c r="K1143" s="15">
        <v>0</v>
      </c>
      <c r="L1143" s="15">
        <v>0</v>
      </c>
      <c r="M1143" s="8">
        <f t="shared" si="17"/>
        <v>0</v>
      </c>
      <c r="N1143" t="str" cm="1">
        <f t="array" ref="N1143">INDEX(Wastewater!$C$4:$C$62,MATCH(C1143,Wastewater!$A$4:$A$62,0),)</f>
        <v>Conservation drivers (wastewater)</v>
      </c>
    </row>
    <row r="1144" spans="1:14">
      <c r="A1144" t="s">
        <v>276</v>
      </c>
      <c r="B1144" t="s">
        <v>1422</v>
      </c>
      <c r="C1144" t="s">
        <v>1242</v>
      </c>
      <c r="D1144" t="s">
        <v>300</v>
      </c>
      <c r="E1144" t="s">
        <v>933</v>
      </c>
      <c r="F1144" s="4">
        <v>0</v>
      </c>
      <c r="G1144" s="4">
        <v>0</v>
      </c>
      <c r="H1144" s="15">
        <v>0</v>
      </c>
      <c r="I1144" s="15">
        <v>0</v>
      </c>
      <c r="J1144" s="15">
        <v>0</v>
      </c>
      <c r="K1144" s="15">
        <v>0</v>
      </c>
      <c r="L1144" s="15">
        <v>0</v>
      </c>
      <c r="M1144" s="8">
        <f t="shared" si="17"/>
        <v>0</v>
      </c>
      <c r="N1144" t="str" cm="1">
        <f t="array" ref="N1144">INDEX(Wastewater!$C$4:$C$62,MATCH(C1144,Wastewater!$A$4:$A$62,0),)</f>
        <v>Conservation drivers (wastewater)</v>
      </c>
    </row>
    <row r="1145" spans="1:14">
      <c r="A1145" t="s">
        <v>276</v>
      </c>
      <c r="B1145" t="s">
        <v>1423</v>
      </c>
      <c r="C1145" t="s">
        <v>1244</v>
      </c>
      <c r="D1145" t="s">
        <v>300</v>
      </c>
      <c r="E1145" t="s">
        <v>933</v>
      </c>
      <c r="F1145" s="4">
        <v>0</v>
      </c>
      <c r="G1145" s="4">
        <v>0</v>
      </c>
      <c r="H1145" s="15">
        <v>0</v>
      </c>
      <c r="I1145" s="15">
        <v>0</v>
      </c>
      <c r="J1145" s="15">
        <v>0</v>
      </c>
      <c r="K1145" s="15">
        <v>0</v>
      </c>
      <c r="L1145" s="15">
        <v>0</v>
      </c>
      <c r="M1145" s="8">
        <f t="shared" si="17"/>
        <v>0</v>
      </c>
      <c r="N1145" t="str" cm="1">
        <f t="array" ref="N1145">INDEX(Wastewater!$C$4:$C$62,MATCH(C1145,Wastewater!$A$4:$A$62,0),)</f>
        <v>N/A</v>
      </c>
    </row>
    <row r="1146" spans="1:14">
      <c r="A1146" t="s">
        <v>276</v>
      </c>
      <c r="B1146" t="s">
        <v>1424</v>
      </c>
      <c r="C1146" t="s">
        <v>1246</v>
      </c>
      <c r="D1146" t="s">
        <v>300</v>
      </c>
      <c r="E1146" t="s">
        <v>933</v>
      </c>
      <c r="F1146" s="4">
        <v>0</v>
      </c>
      <c r="G1146" s="4">
        <v>0</v>
      </c>
      <c r="H1146" s="15">
        <v>0</v>
      </c>
      <c r="I1146" s="15">
        <v>0</v>
      </c>
      <c r="J1146" s="15">
        <v>0</v>
      </c>
      <c r="K1146" s="15">
        <v>0</v>
      </c>
      <c r="L1146" s="15">
        <v>0</v>
      </c>
      <c r="M1146" s="8">
        <f t="shared" si="17"/>
        <v>0</v>
      </c>
      <c r="N1146" t="e" cm="1">
        <f t="array" ref="N1146">INDEX(Wastewater!$C$4:$C$62,MATCH(C1146,Wastewater!$A$4:$A$62,0),)</f>
        <v>#N/A</v>
      </c>
    </row>
    <row r="1147" spans="1:14">
      <c r="A1147" t="s">
        <v>276</v>
      </c>
      <c r="B1147" t="s">
        <v>1425</v>
      </c>
      <c r="C1147" t="s">
        <v>1248</v>
      </c>
      <c r="D1147" t="s">
        <v>300</v>
      </c>
      <c r="E1147" t="s">
        <v>933</v>
      </c>
      <c r="F1147" s="4">
        <v>0</v>
      </c>
      <c r="G1147" s="4">
        <v>0</v>
      </c>
      <c r="H1147" s="15">
        <v>0</v>
      </c>
      <c r="I1147" s="15">
        <v>0</v>
      </c>
      <c r="J1147" s="15">
        <v>0</v>
      </c>
      <c r="K1147" s="15">
        <v>0</v>
      </c>
      <c r="L1147" s="15">
        <v>0</v>
      </c>
      <c r="M1147" s="8">
        <f t="shared" si="17"/>
        <v>0</v>
      </c>
      <c r="N1147" t="str" cm="1">
        <f t="array" ref="N1147">INDEX(Wastewater!$C$4:$C$62,MATCH(C1147,Wastewater!$A$4:$A$62,0),)</f>
        <v>Sludge enhancement (quality) (wastewater)</v>
      </c>
    </row>
    <row r="1148" spans="1:14">
      <c r="A1148" t="s">
        <v>276</v>
      </c>
      <c r="B1148" t="s">
        <v>1426</v>
      </c>
      <c r="C1148" t="s">
        <v>1250</v>
      </c>
      <c r="D1148" t="s">
        <v>300</v>
      </c>
      <c r="E1148" t="s">
        <v>933</v>
      </c>
      <c r="F1148" s="4">
        <v>0</v>
      </c>
      <c r="G1148" s="4">
        <v>0</v>
      </c>
      <c r="H1148" s="15">
        <v>0</v>
      </c>
      <c r="I1148" s="15">
        <v>0</v>
      </c>
      <c r="J1148" s="15">
        <v>0</v>
      </c>
      <c r="K1148" s="15">
        <v>0</v>
      </c>
      <c r="L1148" s="15">
        <v>0</v>
      </c>
      <c r="M1148" s="8">
        <f t="shared" si="17"/>
        <v>0</v>
      </c>
      <c r="N1148" t="str" cm="1">
        <f t="array" ref="N1148">INDEX(Wastewater!$C$4:$C$62,MATCH(C1148,Wastewater!$A$4:$A$62,0),)</f>
        <v>Sludge enhancement (quality) (wastewater)</v>
      </c>
    </row>
    <row r="1149" spans="1:14">
      <c r="A1149" t="s">
        <v>276</v>
      </c>
      <c r="B1149" t="s">
        <v>1427</v>
      </c>
      <c r="C1149" t="s">
        <v>1252</v>
      </c>
      <c r="D1149" t="s">
        <v>300</v>
      </c>
      <c r="E1149" t="s">
        <v>933</v>
      </c>
      <c r="F1149" s="4">
        <v>0</v>
      </c>
      <c r="G1149" s="4">
        <v>0</v>
      </c>
      <c r="H1149" s="15">
        <v>0</v>
      </c>
      <c r="I1149" s="15">
        <v>0</v>
      </c>
      <c r="J1149" s="15">
        <v>0</v>
      </c>
      <c r="K1149" s="15">
        <v>0</v>
      </c>
      <c r="L1149" s="15">
        <v>0</v>
      </c>
      <c r="M1149" s="8">
        <f t="shared" si="17"/>
        <v>0</v>
      </c>
      <c r="N1149" t="str" cm="1">
        <f t="array" ref="N1149">INDEX(Wastewater!$C$4:$C$62,MATCH(C1149,Wastewater!$A$4:$A$62,0),)</f>
        <v>Sludge enhancement (quality) (wastewater)</v>
      </c>
    </row>
    <row r="1150" spans="1:14">
      <c r="A1150" t="s">
        <v>276</v>
      </c>
      <c r="B1150" t="s">
        <v>1428</v>
      </c>
      <c r="C1150" t="s">
        <v>1254</v>
      </c>
      <c r="D1150" t="s">
        <v>300</v>
      </c>
      <c r="E1150" t="s">
        <v>933</v>
      </c>
      <c r="F1150" s="4">
        <v>0</v>
      </c>
      <c r="G1150" s="4">
        <v>0</v>
      </c>
      <c r="H1150" s="15">
        <v>0</v>
      </c>
      <c r="I1150" s="15">
        <v>0</v>
      </c>
      <c r="J1150" s="15">
        <v>0</v>
      </c>
      <c r="K1150" s="15">
        <v>0</v>
      </c>
      <c r="L1150" s="15">
        <v>0</v>
      </c>
      <c r="M1150" s="8">
        <f t="shared" si="17"/>
        <v>0</v>
      </c>
      <c r="N1150" t="str" cm="1">
        <f t="array" ref="N1150">INDEX(Wastewater!$C$4:$C$62,MATCH(C1150,Wastewater!$A$4:$A$62,0),)</f>
        <v>Sludge enhancement (quality) (wastewater)</v>
      </c>
    </row>
    <row r="1151" spans="1:14">
      <c r="A1151" t="s">
        <v>276</v>
      </c>
      <c r="B1151" t="s">
        <v>1429</v>
      </c>
      <c r="C1151" t="s">
        <v>1256</v>
      </c>
      <c r="D1151" t="s">
        <v>300</v>
      </c>
      <c r="E1151" t="s">
        <v>933</v>
      </c>
      <c r="F1151" s="4">
        <v>0</v>
      </c>
      <c r="G1151" s="4">
        <v>0</v>
      </c>
      <c r="H1151" s="15">
        <v>0</v>
      </c>
      <c r="I1151" s="15">
        <v>0</v>
      </c>
      <c r="J1151" s="15">
        <v>0</v>
      </c>
      <c r="K1151" s="15">
        <v>0</v>
      </c>
      <c r="L1151" s="15">
        <v>0</v>
      </c>
      <c r="M1151" s="8">
        <f t="shared" si="17"/>
        <v>0</v>
      </c>
      <c r="N1151" t="str" cm="1">
        <f t="array" ref="N1151">INDEX(Wastewater!$C$4:$C$62,MATCH(C1151,Wastewater!$A$4:$A$62,0),)</f>
        <v>Sludge enhancement (quality) (wastewater)</v>
      </c>
    </row>
    <row r="1152" spans="1:14">
      <c r="A1152" t="s">
        <v>276</v>
      </c>
      <c r="B1152" t="s">
        <v>1430</v>
      </c>
      <c r="C1152" t="s">
        <v>1258</v>
      </c>
      <c r="D1152" t="s">
        <v>300</v>
      </c>
      <c r="E1152" t="s">
        <v>933</v>
      </c>
      <c r="F1152" s="4">
        <v>0</v>
      </c>
      <c r="G1152" s="4">
        <v>0</v>
      </c>
      <c r="H1152" s="15">
        <v>0</v>
      </c>
      <c r="I1152" s="15">
        <v>0</v>
      </c>
      <c r="J1152" s="15">
        <v>0</v>
      </c>
      <c r="K1152" s="15">
        <v>0</v>
      </c>
      <c r="L1152" s="15">
        <v>0</v>
      </c>
      <c r="M1152" s="8">
        <f t="shared" si="17"/>
        <v>0</v>
      </c>
      <c r="N1152" t="str" cm="1">
        <f t="array" ref="N1152">INDEX(Wastewater!$C$4:$C$62,MATCH(C1152,Wastewater!$A$4:$A$62,0),)</f>
        <v>Sludge enhancement (quality) (wastewater)</v>
      </c>
    </row>
    <row r="1153" spans="1:14">
      <c r="A1153" t="s">
        <v>276</v>
      </c>
      <c r="B1153" t="s">
        <v>1431</v>
      </c>
      <c r="C1153" t="s">
        <v>1260</v>
      </c>
      <c r="D1153" t="s">
        <v>300</v>
      </c>
      <c r="E1153" t="s">
        <v>933</v>
      </c>
      <c r="F1153" s="4">
        <v>0</v>
      </c>
      <c r="G1153" s="4">
        <v>0</v>
      </c>
      <c r="H1153" s="15">
        <v>0</v>
      </c>
      <c r="I1153" s="15">
        <v>0</v>
      </c>
      <c r="J1153" s="15">
        <v>0</v>
      </c>
      <c r="K1153" s="15">
        <v>0</v>
      </c>
      <c r="L1153" s="15">
        <v>0</v>
      </c>
      <c r="M1153" s="8">
        <f t="shared" si="17"/>
        <v>0</v>
      </c>
      <c r="N1153" t="str" cm="1">
        <f t="array" ref="N1153">INDEX(Wastewater!$C$4:$C$62,MATCH(C1153,Wastewater!$A$4:$A$62,0),)</f>
        <v>Sludge enhancement (quality) (wastewater)</v>
      </c>
    </row>
    <row r="1154" spans="1:14">
      <c r="A1154" t="s">
        <v>276</v>
      </c>
      <c r="B1154" t="s">
        <v>1432</v>
      </c>
      <c r="C1154" t="s">
        <v>1262</v>
      </c>
      <c r="D1154" t="s">
        <v>300</v>
      </c>
      <c r="E1154" t="s">
        <v>933</v>
      </c>
      <c r="F1154" s="4">
        <v>0</v>
      </c>
      <c r="G1154" s="4">
        <v>0</v>
      </c>
      <c r="H1154" s="15">
        <v>0</v>
      </c>
      <c r="I1154" s="15">
        <v>0</v>
      </c>
      <c r="J1154" s="15">
        <v>0</v>
      </c>
      <c r="K1154" s="15">
        <v>0</v>
      </c>
      <c r="L1154" s="15">
        <v>0</v>
      </c>
      <c r="M1154" s="8">
        <f t="shared" ref="M1154:M1216" si="18">SUM(G1154)</f>
        <v>0</v>
      </c>
      <c r="N1154" t="e" cm="1">
        <f t="array" ref="N1154">INDEX(Wastewater!$C$4:$C$62,MATCH(C1154,Wastewater!$A$4:$A$62,0),)</f>
        <v>#N/A</v>
      </c>
    </row>
    <row r="1155" spans="1:14">
      <c r="A1155" t="s">
        <v>276</v>
      </c>
      <c r="B1155" t="s">
        <v>1433</v>
      </c>
      <c r="C1155" t="s">
        <v>1264</v>
      </c>
      <c r="D1155" t="s">
        <v>300</v>
      </c>
      <c r="E1155" t="s">
        <v>933</v>
      </c>
      <c r="F1155" s="4">
        <v>0</v>
      </c>
      <c r="G1155" s="4">
        <v>0</v>
      </c>
      <c r="H1155" s="15">
        <v>0</v>
      </c>
      <c r="I1155" s="15">
        <v>0</v>
      </c>
      <c r="J1155" s="15">
        <v>0</v>
      </c>
      <c r="K1155" s="15">
        <v>0</v>
      </c>
      <c r="L1155" s="15">
        <v>0</v>
      </c>
      <c r="M1155" s="8">
        <f t="shared" si="18"/>
        <v>0</v>
      </c>
      <c r="N1155" t="str" cm="1">
        <f t="array" ref="N1155">INDEX(Wastewater!$C$4:$C$62,MATCH(C1155,Wastewater!$A$4:$A$62,0),)</f>
        <v>Growth at sewage treatment works (excluding sludge treatment) (wastewater)</v>
      </c>
    </row>
    <row r="1156" spans="1:14">
      <c r="A1156" t="s">
        <v>276</v>
      </c>
      <c r="B1156" t="s">
        <v>1434</v>
      </c>
      <c r="C1156" t="s">
        <v>1266</v>
      </c>
      <c r="D1156" t="s">
        <v>300</v>
      </c>
      <c r="E1156" t="s">
        <v>933</v>
      </c>
      <c r="F1156" s="4">
        <v>0</v>
      </c>
      <c r="G1156" s="4">
        <v>0</v>
      </c>
      <c r="H1156" s="15">
        <v>0</v>
      </c>
      <c r="I1156" s="15">
        <v>0</v>
      </c>
      <c r="J1156" s="15">
        <v>0</v>
      </c>
      <c r="K1156" s="15">
        <v>0</v>
      </c>
      <c r="L1156" s="15">
        <v>0</v>
      </c>
      <c r="M1156" s="8">
        <f t="shared" si="18"/>
        <v>0</v>
      </c>
      <c r="N1156" t="str" cm="1">
        <f t="array" ref="N1156">INDEX(Wastewater!$C$4:$C$62,MATCH(C1156,Wastewater!$A$4:$A$62,0),)</f>
        <v>Reduce flooding risk for properties (wastewater)</v>
      </c>
    </row>
    <row r="1157" spans="1:14">
      <c r="A1157" t="s">
        <v>276</v>
      </c>
      <c r="B1157" t="s">
        <v>1435</v>
      </c>
      <c r="C1157" t="s">
        <v>1268</v>
      </c>
      <c r="D1157" t="s">
        <v>300</v>
      </c>
      <c r="E1157" t="s">
        <v>933</v>
      </c>
      <c r="F1157" s="4">
        <v>0</v>
      </c>
      <c r="G1157" s="4">
        <v>0</v>
      </c>
      <c r="H1157" s="15">
        <v>0</v>
      </c>
      <c r="I1157" s="15">
        <v>0</v>
      </c>
      <c r="J1157" s="15">
        <v>0</v>
      </c>
      <c r="K1157" s="15">
        <v>0</v>
      </c>
      <c r="L1157" s="15">
        <v>0</v>
      </c>
      <c r="M1157" s="8">
        <f t="shared" si="18"/>
        <v>0</v>
      </c>
      <c r="N1157" t="str" cm="1">
        <f t="array" ref="N1157">INDEX(Wastewater!$C$4:$C$62,MATCH(C1157,Wastewater!$A$4:$A$62,0),)</f>
        <v>First time sewerage (wastewater)</v>
      </c>
    </row>
    <row r="1158" spans="1:14">
      <c r="A1158" t="s">
        <v>276</v>
      </c>
      <c r="B1158" t="s">
        <v>1436</v>
      </c>
      <c r="C1158" t="s">
        <v>1270</v>
      </c>
      <c r="D1158" t="s">
        <v>300</v>
      </c>
      <c r="E1158" t="s">
        <v>933</v>
      </c>
      <c r="F1158" s="4">
        <v>0</v>
      </c>
      <c r="G1158" s="4">
        <v>0</v>
      </c>
      <c r="H1158" s="15">
        <v>0</v>
      </c>
      <c r="I1158" s="15">
        <v>0</v>
      </c>
      <c r="J1158" s="15">
        <v>0</v>
      </c>
      <c r="K1158" s="15">
        <v>0</v>
      </c>
      <c r="L1158" s="15">
        <v>0</v>
      </c>
      <c r="M1158" s="8">
        <f t="shared" si="18"/>
        <v>0</v>
      </c>
      <c r="N1158" t="str" cm="1">
        <f t="array" ref="N1158">INDEX(Wastewater!$C$4:$C$62,MATCH(C1158,Wastewater!$A$4:$A$62,0),)</f>
        <v>Sludge enhancement (growth) (wastewater)</v>
      </c>
    </row>
    <row r="1159" spans="1:14">
      <c r="A1159" t="s">
        <v>276</v>
      </c>
      <c r="B1159" t="s">
        <v>1437</v>
      </c>
      <c r="C1159" t="s">
        <v>1272</v>
      </c>
      <c r="D1159" t="s">
        <v>300</v>
      </c>
      <c r="E1159" t="s">
        <v>933</v>
      </c>
      <c r="F1159" s="4">
        <v>0</v>
      </c>
      <c r="G1159" s="4">
        <v>0</v>
      </c>
      <c r="H1159" s="15">
        <v>0</v>
      </c>
      <c r="I1159" s="15">
        <v>0</v>
      </c>
      <c r="J1159" s="15">
        <v>0</v>
      </c>
      <c r="K1159" s="15">
        <v>0</v>
      </c>
      <c r="L1159" s="15">
        <v>0</v>
      </c>
      <c r="M1159" s="8">
        <f t="shared" si="18"/>
        <v>0</v>
      </c>
      <c r="N1159" t="str" cm="1">
        <f t="array" ref="N1159">INDEX(Wastewater!$C$4:$C$62,MATCH(C1159,Wastewater!$A$4:$A$62,0),)</f>
        <v>Odour (wastewater)</v>
      </c>
    </row>
    <row r="1160" spans="1:14">
      <c r="A1160" t="s">
        <v>276</v>
      </c>
      <c r="B1160" t="s">
        <v>1438</v>
      </c>
      <c r="C1160" t="s">
        <v>1274</v>
      </c>
      <c r="D1160" t="s">
        <v>300</v>
      </c>
      <c r="E1160" t="s">
        <v>933</v>
      </c>
      <c r="F1160" s="4">
        <v>0</v>
      </c>
      <c r="G1160" s="4">
        <v>0</v>
      </c>
      <c r="H1160" s="15">
        <v>0</v>
      </c>
      <c r="I1160" s="15">
        <v>0</v>
      </c>
      <c r="J1160" s="15">
        <v>0</v>
      </c>
      <c r="K1160" s="15">
        <v>0</v>
      </c>
      <c r="L1160" s="15">
        <v>0</v>
      </c>
      <c r="M1160" s="8">
        <f t="shared" si="18"/>
        <v>0</v>
      </c>
      <c r="N1160" t="str" cm="1">
        <f t="array" ref="N1160">INDEX(Wastewater!$C$4:$C$62,MATCH(C1160,Wastewater!$A$4:$A$62,0),)</f>
        <v>Enhancing resilience to low probability high consequence events (wastewater)</v>
      </c>
    </row>
    <row r="1161" spans="1:14">
      <c r="A1161" t="s">
        <v>276</v>
      </c>
      <c r="B1161" t="s">
        <v>1439</v>
      </c>
      <c r="C1161" t="s">
        <v>1276</v>
      </c>
      <c r="D1161" t="s">
        <v>300</v>
      </c>
      <c r="E1161" t="s">
        <v>933</v>
      </c>
      <c r="F1161" s="4">
        <v>0</v>
      </c>
      <c r="G1161" s="4">
        <v>0</v>
      </c>
      <c r="H1161" s="15">
        <v>0</v>
      </c>
      <c r="I1161" s="15">
        <v>0</v>
      </c>
      <c r="J1161" s="15">
        <v>0</v>
      </c>
      <c r="K1161" s="15">
        <v>0</v>
      </c>
      <c r="L1161" s="15">
        <v>0</v>
      </c>
      <c r="M1161" s="8">
        <f t="shared" si="18"/>
        <v>0</v>
      </c>
      <c r="N1161" t="str" cm="1">
        <f t="array" ref="N1161">INDEX(Wastewater!$C$4:$C$62,MATCH(C1161,Wastewater!$A$4:$A$62,0),)</f>
        <v>Security - SEMD (wastewater)</v>
      </c>
    </row>
    <row r="1162" spans="1:14">
      <c r="A1162" t="s">
        <v>276</v>
      </c>
      <c r="B1162" t="s">
        <v>1440</v>
      </c>
      <c r="C1162" t="s">
        <v>1278</v>
      </c>
      <c r="D1162" t="s">
        <v>300</v>
      </c>
      <c r="E1162" t="s">
        <v>933</v>
      </c>
      <c r="F1162" s="4">
        <v>0</v>
      </c>
      <c r="G1162" s="4">
        <v>0</v>
      </c>
      <c r="H1162" s="15">
        <v>0</v>
      </c>
      <c r="I1162" s="15">
        <v>0</v>
      </c>
      <c r="J1162" s="15">
        <v>0</v>
      </c>
      <c r="K1162" s="15">
        <v>0</v>
      </c>
      <c r="L1162" s="15">
        <v>0</v>
      </c>
      <c r="M1162" s="8">
        <f t="shared" si="18"/>
        <v>0</v>
      </c>
      <c r="N1162" t="str" cm="1">
        <f t="array" ref="N1162">INDEX(Wastewater!$C$4:$C$62,MATCH(C1162,Wastewater!$A$4:$A$62,0),)</f>
        <v>Security - Non-SEMD (wastewater)</v>
      </c>
    </row>
    <row r="1163" spans="1:14">
      <c r="A1163" t="s">
        <v>276</v>
      </c>
      <c r="B1163" t="s">
        <v>1441</v>
      </c>
      <c r="C1163" t="s">
        <v>1280</v>
      </c>
      <c r="D1163" t="s">
        <v>300</v>
      </c>
      <c r="E1163" t="s">
        <v>933</v>
      </c>
      <c r="F1163" s="4">
        <v>0</v>
      </c>
      <c r="G1163" s="4">
        <v>0</v>
      </c>
      <c r="H1163" s="15">
        <v>0</v>
      </c>
      <c r="I1163" s="15">
        <v>0</v>
      </c>
      <c r="J1163" s="15">
        <v>0</v>
      </c>
      <c r="K1163" s="15">
        <v>0</v>
      </c>
      <c r="L1163" s="15">
        <v>0</v>
      </c>
      <c r="M1163" s="8">
        <f t="shared" si="18"/>
        <v>0</v>
      </c>
      <c r="N1163" t="str" cm="1">
        <f t="array" ref="N1163">INDEX(Wastewater!$C$4:$C$62,MATCH(C1163,Wastewater!$A$4:$A$62,0),)</f>
        <v>N/A</v>
      </c>
    </row>
    <row r="1164" spans="1:14">
      <c r="A1164" t="s">
        <v>276</v>
      </c>
      <c r="B1164" t="s">
        <v>1442</v>
      </c>
      <c r="C1164" t="s">
        <v>1282</v>
      </c>
      <c r="D1164" t="s">
        <v>300</v>
      </c>
      <c r="E1164" t="s">
        <v>933</v>
      </c>
      <c r="F1164" s="4">
        <v>0</v>
      </c>
      <c r="G1164" s="4">
        <v>0</v>
      </c>
      <c r="H1164" s="15">
        <v>0</v>
      </c>
      <c r="I1164" s="15">
        <v>0</v>
      </c>
      <c r="J1164" s="15">
        <v>0</v>
      </c>
      <c r="K1164" s="15">
        <v>0</v>
      </c>
      <c r="L1164" s="15">
        <v>0</v>
      </c>
      <c r="M1164" s="8">
        <f t="shared" si="18"/>
        <v>0</v>
      </c>
      <c r="N1164" t="e" cm="1">
        <f t="array" ref="N1164">INDEX(Wastewater!$C$4:$C$62,MATCH(C1164,Wastewater!$A$4:$A$62,0),)</f>
        <v>#N/A</v>
      </c>
    </row>
    <row r="1165" spans="1:14">
      <c r="A1165" t="s">
        <v>276</v>
      </c>
      <c r="B1165" t="s">
        <v>1443</v>
      </c>
      <c r="C1165" t="s">
        <v>1284</v>
      </c>
      <c r="D1165" t="s">
        <v>300</v>
      </c>
      <c r="E1165" t="s">
        <v>933</v>
      </c>
      <c r="F1165" s="4">
        <v>0</v>
      </c>
      <c r="G1165" s="4">
        <v>0</v>
      </c>
      <c r="H1165" s="15">
        <v>0</v>
      </c>
      <c r="I1165" s="15">
        <v>0</v>
      </c>
      <c r="J1165" s="15">
        <v>0</v>
      </c>
      <c r="K1165" s="15">
        <v>0</v>
      </c>
      <c r="L1165" s="15">
        <v>0</v>
      </c>
      <c r="M1165" s="8">
        <f t="shared" si="18"/>
        <v>0</v>
      </c>
      <c r="N1165" t="e" cm="1">
        <f t="array" ref="N1165">INDEX(Wastewater!$C$4:$C$62,MATCH(C1165,Wastewater!$A$4:$A$62,0),)</f>
        <v>#N/A</v>
      </c>
    </row>
    <row r="1166" spans="1:14">
      <c r="A1166" t="s">
        <v>276</v>
      </c>
      <c r="B1166" t="s">
        <v>1444</v>
      </c>
      <c r="C1166" t="s">
        <v>1286</v>
      </c>
      <c r="D1166" t="s">
        <v>300</v>
      </c>
      <c r="E1166" t="s">
        <v>933</v>
      </c>
      <c r="F1166" s="4">
        <v>0</v>
      </c>
      <c r="G1166" s="4">
        <v>0</v>
      </c>
      <c r="H1166" s="15">
        <v>0</v>
      </c>
      <c r="I1166" s="15">
        <v>0</v>
      </c>
      <c r="J1166" s="15">
        <v>0</v>
      </c>
      <c r="K1166" s="15">
        <v>0</v>
      </c>
      <c r="L1166" s="15">
        <v>0</v>
      </c>
      <c r="M1166" s="8">
        <f t="shared" si="18"/>
        <v>0</v>
      </c>
      <c r="N1166" t="e" cm="1">
        <f t="array" ref="N1166">INDEX(Wastewater!$C$4:$C$62,MATCH(C1166,Wastewater!$A$4:$A$62,0),)</f>
        <v>#N/A</v>
      </c>
    </row>
    <row r="1167" spans="1:14">
      <c r="A1167" t="s">
        <v>276</v>
      </c>
      <c r="B1167" t="s">
        <v>1445</v>
      </c>
      <c r="C1167" t="s">
        <v>1288</v>
      </c>
      <c r="D1167" t="s">
        <v>300</v>
      </c>
      <c r="E1167" t="s">
        <v>933</v>
      </c>
      <c r="F1167" s="4">
        <v>0</v>
      </c>
      <c r="G1167" s="4">
        <v>0</v>
      </c>
      <c r="H1167" s="15">
        <v>0</v>
      </c>
      <c r="I1167" s="15">
        <v>0</v>
      </c>
      <c r="J1167" s="15">
        <v>0</v>
      </c>
      <c r="K1167" s="15">
        <v>0</v>
      </c>
      <c r="L1167" s="15">
        <v>0</v>
      </c>
      <c r="M1167" s="8">
        <f t="shared" si="18"/>
        <v>0</v>
      </c>
      <c r="N1167" t="e" cm="1">
        <f t="array" ref="N1167">INDEX(Wastewater!$C$4:$C$62,MATCH(C1167,Wastewater!$A$4:$A$62,0),)</f>
        <v>#N/A</v>
      </c>
    </row>
    <row r="1168" spans="1:14">
      <c r="A1168" t="s">
        <v>276</v>
      </c>
      <c r="B1168" t="s">
        <v>1446</v>
      </c>
      <c r="C1168" t="s">
        <v>1290</v>
      </c>
      <c r="D1168" t="s">
        <v>300</v>
      </c>
      <c r="E1168" t="s">
        <v>933</v>
      </c>
      <c r="F1168" s="4">
        <v>0</v>
      </c>
      <c r="G1168" s="4">
        <v>0</v>
      </c>
      <c r="H1168" s="15">
        <v>0</v>
      </c>
      <c r="I1168" s="15">
        <v>0</v>
      </c>
      <c r="J1168" s="15">
        <v>0</v>
      </c>
      <c r="K1168" s="15">
        <v>0</v>
      </c>
      <c r="L1168" s="15">
        <v>0</v>
      </c>
      <c r="M1168" s="8">
        <f t="shared" si="18"/>
        <v>0</v>
      </c>
      <c r="N1168" t="e" cm="1">
        <f t="array" ref="N1168">INDEX(Wastewater!$C$4:$C$62,MATCH(C1168,Wastewater!$A$4:$A$62,0),)</f>
        <v>#N/A</v>
      </c>
    </row>
    <row r="1169" spans="1:14">
      <c r="A1169" t="s">
        <v>276</v>
      </c>
      <c r="B1169" t="s">
        <v>1447</v>
      </c>
      <c r="C1169" t="s">
        <v>1292</v>
      </c>
      <c r="D1169" t="s">
        <v>300</v>
      </c>
      <c r="E1169" t="s">
        <v>933</v>
      </c>
      <c r="F1169" s="4">
        <v>0</v>
      </c>
      <c r="G1169" s="4">
        <v>0</v>
      </c>
      <c r="H1169" s="15">
        <v>0</v>
      </c>
      <c r="I1169" s="15">
        <v>0</v>
      </c>
      <c r="J1169" s="15">
        <v>0</v>
      </c>
      <c r="K1169" s="15">
        <v>0</v>
      </c>
      <c r="L1169" s="15">
        <v>0</v>
      </c>
      <c r="M1169" s="8">
        <f t="shared" si="18"/>
        <v>0</v>
      </c>
      <c r="N1169" t="e" cm="1">
        <f t="array" ref="N1169">INDEX(Wastewater!$C$4:$C$62,MATCH(C1169,Wastewater!$A$4:$A$62,0),)</f>
        <v>#N/A</v>
      </c>
    </row>
    <row r="1170" spans="1:14">
      <c r="A1170" t="s">
        <v>276</v>
      </c>
      <c r="B1170" t="s">
        <v>1448</v>
      </c>
      <c r="C1170" t="s">
        <v>1294</v>
      </c>
      <c r="D1170" t="s">
        <v>300</v>
      </c>
      <c r="E1170" t="s">
        <v>933</v>
      </c>
      <c r="F1170" s="4">
        <v>0</v>
      </c>
      <c r="G1170" s="4">
        <v>0</v>
      </c>
      <c r="H1170" s="15">
        <v>0</v>
      </c>
      <c r="I1170" s="15">
        <v>0</v>
      </c>
      <c r="J1170" s="15">
        <v>0</v>
      </c>
      <c r="K1170" s="15">
        <v>0</v>
      </c>
      <c r="L1170" s="15">
        <v>0</v>
      </c>
      <c r="M1170" s="8">
        <f t="shared" si="18"/>
        <v>0</v>
      </c>
      <c r="N1170" t="e" cm="1">
        <f t="array" ref="N1170">INDEX(Wastewater!$C$4:$C$62,MATCH(C1170,Wastewater!$A$4:$A$62,0),)</f>
        <v>#N/A</v>
      </c>
    </row>
    <row r="1171" spans="1:14">
      <c r="A1171" t="s">
        <v>276</v>
      </c>
      <c r="B1171" t="s">
        <v>1449</v>
      </c>
      <c r="C1171" t="s">
        <v>1296</v>
      </c>
      <c r="D1171" t="s">
        <v>300</v>
      </c>
      <c r="E1171" t="s">
        <v>933</v>
      </c>
      <c r="F1171" s="4">
        <v>0</v>
      </c>
      <c r="G1171" s="4">
        <v>0</v>
      </c>
      <c r="H1171" s="15">
        <v>0</v>
      </c>
      <c r="I1171" s="15">
        <v>0</v>
      </c>
      <c r="J1171" s="15">
        <v>0</v>
      </c>
      <c r="K1171" s="15">
        <v>0</v>
      </c>
      <c r="L1171" s="15">
        <v>0</v>
      </c>
      <c r="M1171" s="8">
        <f t="shared" si="18"/>
        <v>0</v>
      </c>
      <c r="N1171" t="e" cm="1">
        <f t="array" ref="N1171">INDEX(Wastewater!$C$4:$C$62,MATCH(C1171,Wastewater!$A$4:$A$62,0),)</f>
        <v>#N/A</v>
      </c>
    </row>
    <row r="1172" spans="1:14">
      <c r="A1172" t="s">
        <v>276</v>
      </c>
      <c r="B1172" t="s">
        <v>1450</v>
      </c>
      <c r="C1172" t="s">
        <v>1298</v>
      </c>
      <c r="D1172" t="s">
        <v>300</v>
      </c>
      <c r="E1172" t="s">
        <v>933</v>
      </c>
      <c r="F1172" s="4">
        <v>0</v>
      </c>
      <c r="G1172" s="4">
        <v>0</v>
      </c>
      <c r="H1172" s="15">
        <v>0</v>
      </c>
      <c r="I1172" s="15">
        <v>0</v>
      </c>
      <c r="J1172" s="15">
        <v>0</v>
      </c>
      <c r="K1172" s="15">
        <v>0</v>
      </c>
      <c r="L1172" s="15">
        <v>0</v>
      </c>
      <c r="M1172" s="8">
        <f t="shared" si="18"/>
        <v>0</v>
      </c>
      <c r="N1172" t="e" cm="1">
        <f t="array" ref="N1172">INDEX(Wastewater!$C$4:$C$62,MATCH(C1172,Wastewater!$A$4:$A$62,0),)</f>
        <v>#N/A</v>
      </c>
    </row>
    <row r="1173" spans="1:14">
      <c r="A1173" t="s">
        <v>276</v>
      </c>
      <c r="B1173" t="s">
        <v>1451</v>
      </c>
      <c r="C1173" t="s">
        <v>1300</v>
      </c>
      <c r="D1173" t="s">
        <v>300</v>
      </c>
      <c r="E1173" t="s">
        <v>933</v>
      </c>
      <c r="F1173" s="4">
        <v>0</v>
      </c>
      <c r="G1173" s="4">
        <v>0</v>
      </c>
      <c r="H1173" s="15">
        <v>0</v>
      </c>
      <c r="I1173" s="15">
        <v>0</v>
      </c>
      <c r="J1173" s="15">
        <v>0</v>
      </c>
      <c r="K1173" s="15">
        <v>0</v>
      </c>
      <c r="L1173" s="15">
        <v>0</v>
      </c>
      <c r="M1173" s="8">
        <f t="shared" si="18"/>
        <v>0</v>
      </c>
      <c r="N1173" t="e" cm="1">
        <f t="array" ref="N1173">INDEX(Wastewater!$C$4:$C$62,MATCH(C1173,Wastewater!$A$4:$A$62,0),)</f>
        <v>#N/A</v>
      </c>
    </row>
    <row r="1174" spans="1:14">
      <c r="A1174" t="s">
        <v>276</v>
      </c>
      <c r="B1174" t="s">
        <v>1452</v>
      </c>
      <c r="C1174" t="s">
        <v>1302</v>
      </c>
      <c r="D1174" t="s">
        <v>300</v>
      </c>
      <c r="E1174" t="s">
        <v>933</v>
      </c>
      <c r="F1174" s="4">
        <v>0</v>
      </c>
      <c r="G1174" s="4">
        <v>0</v>
      </c>
      <c r="H1174" s="15">
        <v>0</v>
      </c>
      <c r="I1174" s="15">
        <v>0</v>
      </c>
      <c r="J1174" s="15">
        <v>0</v>
      </c>
      <c r="K1174" s="15">
        <v>0</v>
      </c>
      <c r="L1174" s="15">
        <v>0</v>
      </c>
      <c r="M1174" s="8">
        <f t="shared" si="18"/>
        <v>0</v>
      </c>
      <c r="N1174" t="e" cm="1">
        <f t="array" ref="N1174">INDEX(Wastewater!$C$4:$C$62,MATCH(C1174,Wastewater!$A$4:$A$62,0),)</f>
        <v>#N/A</v>
      </c>
    </row>
    <row r="1175" spans="1:14">
      <c r="A1175" t="s">
        <v>276</v>
      </c>
      <c r="B1175" t="s">
        <v>1453</v>
      </c>
      <c r="C1175" t="s">
        <v>1304</v>
      </c>
      <c r="D1175" t="s">
        <v>300</v>
      </c>
      <c r="E1175" t="s">
        <v>933</v>
      </c>
      <c r="F1175" s="4">
        <v>0</v>
      </c>
      <c r="G1175" s="4">
        <v>0</v>
      </c>
      <c r="H1175" s="15">
        <v>0</v>
      </c>
      <c r="I1175" s="15">
        <v>0</v>
      </c>
      <c r="J1175" s="15">
        <v>0</v>
      </c>
      <c r="K1175" s="15">
        <v>0</v>
      </c>
      <c r="L1175" s="15">
        <v>0</v>
      </c>
      <c r="M1175" s="8">
        <f t="shared" si="18"/>
        <v>0</v>
      </c>
      <c r="N1175" t="e" cm="1">
        <f t="array" ref="N1175">INDEX(Wastewater!$C$4:$C$62,MATCH(C1175,Wastewater!$A$4:$A$62,0),)</f>
        <v>#N/A</v>
      </c>
    </row>
    <row r="1176" spans="1:14">
      <c r="A1176" t="s">
        <v>278</v>
      </c>
      <c r="B1176" t="s">
        <v>1307</v>
      </c>
      <c r="C1176" t="s">
        <v>1160</v>
      </c>
      <c r="D1176" t="s">
        <v>300</v>
      </c>
      <c r="E1176" t="s">
        <v>933</v>
      </c>
      <c r="F1176" s="4">
        <v>0</v>
      </c>
      <c r="G1176" s="4">
        <v>0.48232642664760383</v>
      </c>
      <c r="H1176" s="15" t="s">
        <v>825</v>
      </c>
      <c r="I1176" s="15" t="s">
        <v>825</v>
      </c>
      <c r="J1176" s="15" t="s">
        <v>825</v>
      </c>
      <c r="K1176" s="15" t="s">
        <v>825</v>
      </c>
      <c r="L1176" s="15" t="s">
        <v>825</v>
      </c>
      <c r="M1176" s="8">
        <f t="shared" si="18"/>
        <v>0.48232642664760383</v>
      </c>
      <c r="N1176" t="str" cm="1">
        <f t="array" ref="N1176">INDEX(Wastewater!$C$4:$C$62,MATCH(C1176,Wastewater!$A$4:$A$62,0),)</f>
        <v>Event Duration Monitoring at intermittent discharges (wastewater)</v>
      </c>
    </row>
    <row r="1177" spans="1:14">
      <c r="A1177" t="s">
        <v>278</v>
      </c>
      <c r="B1177" t="s">
        <v>1308</v>
      </c>
      <c r="C1177" t="s">
        <v>1162</v>
      </c>
      <c r="D1177" t="s">
        <v>300</v>
      </c>
      <c r="E1177" t="s">
        <v>933</v>
      </c>
      <c r="F1177" s="4">
        <v>0</v>
      </c>
      <c r="G1177" s="4">
        <v>7.8076961881786104</v>
      </c>
      <c r="H1177" s="15" t="s">
        <v>825</v>
      </c>
      <c r="I1177" s="15" t="s">
        <v>825</v>
      </c>
      <c r="J1177" s="15" t="s">
        <v>825</v>
      </c>
      <c r="K1177" s="15" t="s">
        <v>825</v>
      </c>
      <c r="L1177" s="15" t="s">
        <v>825</v>
      </c>
      <c r="M1177" s="8">
        <f t="shared" si="18"/>
        <v>7.8076961881786104</v>
      </c>
      <c r="N1177" t="str" cm="1">
        <f t="array" ref="N1177">INDEX(Wastewater!$C$4:$C$62,MATCH(C1177,Wastewater!$A$4:$A$62,0),)</f>
        <v>Flow monitoring at sewage treatment works (wastewater)</v>
      </c>
    </row>
    <row r="1178" spans="1:14">
      <c r="A1178" t="s">
        <v>278</v>
      </c>
      <c r="B1178" t="s">
        <v>1309</v>
      </c>
      <c r="C1178" t="s">
        <v>1164</v>
      </c>
      <c r="D1178" t="s">
        <v>300</v>
      </c>
      <c r="E1178" t="s">
        <v>933</v>
      </c>
      <c r="F1178" s="4">
        <v>0</v>
      </c>
      <c r="G1178" s="4">
        <v>0</v>
      </c>
      <c r="H1178" s="15" t="s">
        <v>825</v>
      </c>
      <c r="I1178" s="15" t="s">
        <v>825</v>
      </c>
      <c r="J1178" s="15" t="s">
        <v>825</v>
      </c>
      <c r="K1178" s="15" t="s">
        <v>825</v>
      </c>
      <c r="L1178" s="15" t="s">
        <v>825</v>
      </c>
      <c r="M1178" s="8">
        <f t="shared" si="18"/>
        <v>0</v>
      </c>
      <c r="N1178" t="str" cm="1">
        <f t="array" ref="N1178">INDEX(Wastewater!$C$4:$C$62,MATCH(C1178,Wastewater!$A$4:$A$62,0),)</f>
        <v>N/A</v>
      </c>
    </row>
    <row r="1179" spans="1:14">
      <c r="A1179" t="s">
        <v>278</v>
      </c>
      <c r="B1179" t="s">
        <v>1310</v>
      </c>
      <c r="C1179" t="s">
        <v>1166</v>
      </c>
      <c r="D1179" t="s">
        <v>300</v>
      </c>
      <c r="E1179" t="s">
        <v>933</v>
      </c>
      <c r="F1179" s="4">
        <v>0</v>
      </c>
      <c r="G1179" s="4">
        <v>0</v>
      </c>
      <c r="H1179" s="15" t="s">
        <v>825</v>
      </c>
      <c r="I1179" s="15" t="s">
        <v>825</v>
      </c>
      <c r="J1179" s="15" t="s">
        <v>825</v>
      </c>
      <c r="K1179" s="15" t="s">
        <v>825</v>
      </c>
      <c r="L1179" s="15" t="s">
        <v>825</v>
      </c>
      <c r="M1179" s="8">
        <f t="shared" si="18"/>
        <v>0</v>
      </c>
      <c r="N1179" t="str" cm="1">
        <f t="array" ref="N1179">INDEX(Wastewater!$C$4:$C$62,MATCH(C1179,Wastewater!$A$4:$A$62,0),)</f>
        <v>N/A</v>
      </c>
    </row>
    <row r="1180" spans="1:14">
      <c r="A1180" t="s">
        <v>278</v>
      </c>
      <c r="B1180" t="s">
        <v>1311</v>
      </c>
      <c r="C1180" t="s">
        <v>1168</v>
      </c>
      <c r="D1180" t="s">
        <v>300</v>
      </c>
      <c r="E1180" t="s">
        <v>933</v>
      </c>
      <c r="F1180" s="4">
        <v>0</v>
      </c>
      <c r="G1180" s="4">
        <v>0</v>
      </c>
      <c r="H1180" s="15" t="s">
        <v>825</v>
      </c>
      <c r="I1180" s="15" t="s">
        <v>825</v>
      </c>
      <c r="J1180" s="15" t="s">
        <v>825</v>
      </c>
      <c r="K1180" s="15" t="s">
        <v>825</v>
      </c>
      <c r="L1180" s="15" t="s">
        <v>825</v>
      </c>
      <c r="M1180" s="8">
        <f t="shared" si="18"/>
        <v>0</v>
      </c>
      <c r="N1180" t="str" cm="1">
        <f t="array" ref="N1180">INDEX(Wastewater!$C$4:$C$62,MATCH(C1180,Wastewater!$A$4:$A$62,0),)</f>
        <v>Schemes to increase flow to full treatment (wastewater)</v>
      </c>
    </row>
    <row r="1181" spans="1:14">
      <c r="A1181" t="s">
        <v>278</v>
      </c>
      <c r="B1181" t="s">
        <v>1312</v>
      </c>
      <c r="C1181" t="s">
        <v>1170</v>
      </c>
      <c r="D1181" t="s">
        <v>300</v>
      </c>
      <c r="E1181" t="s">
        <v>933</v>
      </c>
      <c r="F1181" s="4">
        <v>0.79748789083794769</v>
      </c>
      <c r="G1181" s="4">
        <v>11.566938394814271</v>
      </c>
      <c r="H1181" s="15" t="s">
        <v>825</v>
      </c>
      <c r="I1181" s="15" t="s">
        <v>825</v>
      </c>
      <c r="J1181" s="15" t="s">
        <v>825</v>
      </c>
      <c r="K1181" s="15" t="s">
        <v>825</v>
      </c>
      <c r="L1181" s="15" t="s">
        <v>825</v>
      </c>
      <c r="M1181" s="8">
        <f t="shared" si="18"/>
        <v>11.566938394814271</v>
      </c>
      <c r="N1181" t="str" cm="1">
        <f t="array" ref="N1181">INDEX(Wastewater!$C$4:$C$62,MATCH(C1181,Wastewater!$A$4:$A$62,0),)</f>
        <v>Schemes to increase storm tank capacity (wastewater)</v>
      </c>
    </row>
    <row r="1182" spans="1:14">
      <c r="A1182" t="s">
        <v>278</v>
      </c>
      <c r="B1182" t="s">
        <v>1313</v>
      </c>
      <c r="C1182" t="s">
        <v>1172</v>
      </c>
      <c r="D1182" t="s">
        <v>300</v>
      </c>
      <c r="E1182" t="s">
        <v>933</v>
      </c>
      <c r="F1182" s="4">
        <v>9.6129267100205404E-2</v>
      </c>
      <c r="G1182" s="4">
        <v>0.30190890593863506</v>
      </c>
      <c r="H1182" s="15" t="s">
        <v>825</v>
      </c>
      <c r="I1182" s="15" t="s">
        <v>825</v>
      </c>
      <c r="J1182" s="15" t="s">
        <v>825</v>
      </c>
      <c r="K1182" s="15" t="s">
        <v>825</v>
      </c>
      <c r="L1182" s="15" t="s">
        <v>825</v>
      </c>
      <c r="M1182" s="8">
        <f t="shared" si="18"/>
        <v>0.30190890593863506</v>
      </c>
      <c r="N1182" t="str" cm="1">
        <f t="array" ref="N1182">INDEX(Wastewater!$C$4:$C$62,MATCH(C1182,Wastewater!$A$4:$A$62,0),)</f>
        <v>Schemes to increase storm tank capacity (wastewater)</v>
      </c>
    </row>
    <row r="1183" spans="1:14">
      <c r="A1183" t="s">
        <v>278</v>
      </c>
      <c r="B1183" t="s">
        <v>1314</v>
      </c>
      <c r="C1183" t="s">
        <v>1174</v>
      </c>
      <c r="D1183" t="s">
        <v>300</v>
      </c>
      <c r="E1183" t="s">
        <v>933</v>
      </c>
      <c r="F1183" s="4">
        <v>0.26032489507319678</v>
      </c>
      <c r="G1183" s="4">
        <v>15.125022478367951</v>
      </c>
      <c r="H1183" s="15" t="s">
        <v>825</v>
      </c>
      <c r="I1183" s="15" t="s">
        <v>825</v>
      </c>
      <c r="J1183" s="15" t="s">
        <v>825</v>
      </c>
      <c r="K1183" s="15" t="s">
        <v>825</v>
      </c>
      <c r="L1183" s="15" t="s">
        <v>825</v>
      </c>
      <c r="M1183" s="8">
        <f t="shared" si="18"/>
        <v>15.125022478367951</v>
      </c>
      <c r="N1183" t="str" cm="1">
        <f t="array" ref="N1183">INDEX(Wastewater!$C$4:$C$62,MATCH(C1183,Wastewater!$A$4:$A$62,0),)</f>
        <v>Storage schemes to reduce spill frequency at CSOs, storm tanks, etc (wastewater)</v>
      </c>
    </row>
    <row r="1184" spans="1:14">
      <c r="A1184" t="s">
        <v>278</v>
      </c>
      <c r="B1184" t="s">
        <v>1315</v>
      </c>
      <c r="C1184" t="s">
        <v>1176</v>
      </c>
      <c r="D1184" t="s">
        <v>300</v>
      </c>
      <c r="E1184" t="s">
        <v>933</v>
      </c>
      <c r="F1184" s="4">
        <v>0</v>
      </c>
      <c r="G1184" s="4">
        <v>3.791726568748409</v>
      </c>
      <c r="H1184" s="15" t="s">
        <v>825</v>
      </c>
      <c r="I1184" s="15" t="s">
        <v>825</v>
      </c>
      <c r="J1184" s="15" t="s">
        <v>825</v>
      </c>
      <c r="K1184" s="15" t="s">
        <v>825</v>
      </c>
      <c r="L1184" s="15" t="s">
        <v>825</v>
      </c>
      <c r="M1184" s="8">
        <f t="shared" si="18"/>
        <v>3.791726568748409</v>
      </c>
      <c r="N1184" t="str" cm="1">
        <f t="array" ref="N1184">INDEX(Wastewater!$C$4:$C$62,MATCH(C1184,Wastewater!$A$4:$A$62,0),)</f>
        <v>Storage schemes to reduce spill frequency at CSOs, storm tanks, etc (wastewater)</v>
      </c>
    </row>
    <row r="1185" spans="1:14">
      <c r="A1185" t="s">
        <v>278</v>
      </c>
      <c r="B1185" t="s">
        <v>1316</v>
      </c>
      <c r="C1185" t="s">
        <v>1178</v>
      </c>
      <c r="D1185" t="s">
        <v>300</v>
      </c>
      <c r="E1185" t="s">
        <v>933</v>
      </c>
      <c r="F1185" s="4">
        <v>0</v>
      </c>
      <c r="G1185" s="4">
        <v>0</v>
      </c>
      <c r="H1185" s="15" t="s">
        <v>825</v>
      </c>
      <c r="I1185" s="15" t="s">
        <v>825</v>
      </c>
      <c r="J1185" s="15" t="s">
        <v>825</v>
      </c>
      <c r="K1185" s="15" t="s">
        <v>825</v>
      </c>
      <c r="L1185" s="15" t="s">
        <v>825</v>
      </c>
      <c r="M1185" s="8">
        <f t="shared" si="18"/>
        <v>0</v>
      </c>
      <c r="N1185" t="str" cm="1">
        <f t="array" ref="N1185">INDEX(Wastewater!$C$4:$C$62,MATCH(C1185,Wastewater!$A$4:$A$62,0),)</f>
        <v>Storage schemes to reduce spill frequency at CSOs, storm tanks, etc (wastewater)</v>
      </c>
    </row>
    <row r="1186" spans="1:14">
      <c r="A1186" t="s">
        <v>278</v>
      </c>
      <c r="B1186" t="s">
        <v>1317</v>
      </c>
      <c r="C1186" t="s">
        <v>1180</v>
      </c>
      <c r="D1186" t="s">
        <v>300</v>
      </c>
      <c r="E1186" t="s">
        <v>933</v>
      </c>
      <c r="F1186" s="4">
        <v>0</v>
      </c>
      <c r="G1186" s="4">
        <v>0</v>
      </c>
      <c r="H1186" s="15" t="s">
        <v>825</v>
      </c>
      <c r="I1186" s="15" t="s">
        <v>825</v>
      </c>
      <c r="J1186" s="15" t="s">
        <v>825</v>
      </c>
      <c r="K1186" s="15" t="s">
        <v>825</v>
      </c>
      <c r="L1186" s="15" t="s">
        <v>825</v>
      </c>
      <c r="M1186" s="8">
        <f t="shared" si="18"/>
        <v>0</v>
      </c>
      <c r="N1186" t="str" cm="1">
        <f t="array" ref="N1186">INDEX(Wastewater!$C$4:$C$62,MATCH(C1186,Wastewater!$A$4:$A$62,0),)</f>
        <v>Storage schemes to reduce spill frequency at CSOs, storm tanks, etc (wastewater)</v>
      </c>
    </row>
    <row r="1187" spans="1:14">
      <c r="A1187" t="s">
        <v>278</v>
      </c>
      <c r="B1187" t="s">
        <v>1318</v>
      </c>
      <c r="C1187" t="s">
        <v>1182</v>
      </c>
      <c r="D1187" t="s">
        <v>300</v>
      </c>
      <c r="E1187" t="s">
        <v>933</v>
      </c>
      <c r="F1187" s="4">
        <v>7.4024625113225124E-3</v>
      </c>
      <c r="G1187" s="4">
        <v>0.41222373763153469</v>
      </c>
      <c r="H1187" s="4" t="s">
        <v>825</v>
      </c>
      <c r="I1187" s="4" t="s">
        <v>825</v>
      </c>
      <c r="J1187" s="4" t="s">
        <v>825</v>
      </c>
      <c r="K1187" s="4" t="s">
        <v>825</v>
      </c>
      <c r="L1187" s="4" t="s">
        <v>825</v>
      </c>
      <c r="M1187" s="8">
        <f t="shared" si="18"/>
        <v>0.41222373763153469</v>
      </c>
      <c r="N1187" t="str" cm="1">
        <f t="array" ref="N1187">INDEX(Wastewater!$C$4:$C$62,MATCH(C1187,Wastewater!$A$4:$A$62,0),)</f>
        <v>Storage schemes to reduce spill frequency at CSOs, storm tanks, etc (wastewater)</v>
      </c>
    </row>
    <row r="1188" spans="1:14">
      <c r="A1188" t="s">
        <v>278</v>
      </c>
      <c r="B1188" t="s">
        <v>1319</v>
      </c>
      <c r="C1188" t="s">
        <v>1184</v>
      </c>
      <c r="D1188" t="s">
        <v>300</v>
      </c>
      <c r="E1188" t="s">
        <v>933</v>
      </c>
      <c r="F1188" s="4">
        <v>0</v>
      </c>
      <c r="G1188" s="4">
        <v>0</v>
      </c>
      <c r="H1188" s="4" t="s">
        <v>825</v>
      </c>
      <c r="I1188" s="4" t="s">
        <v>825</v>
      </c>
      <c r="J1188" s="4" t="s">
        <v>825</v>
      </c>
      <c r="K1188" s="4" t="s">
        <v>825</v>
      </c>
      <c r="L1188" s="4" t="s">
        <v>825</v>
      </c>
      <c r="M1188" s="8">
        <f t="shared" si="18"/>
        <v>0</v>
      </c>
      <c r="N1188" t="str" cm="1">
        <f t="array" ref="N1188">INDEX(Wastewater!$C$4:$C$62,MATCH(C1188,Wastewater!$A$4:$A$62,0),)</f>
        <v>Storage schemes to reduce spill frequency at CSOs, storm tanks, etc (wastewater)</v>
      </c>
    </row>
    <row r="1189" spans="1:14">
      <c r="A1189" t="s">
        <v>278</v>
      </c>
      <c r="B1189" t="s">
        <v>1320</v>
      </c>
      <c r="C1189" t="s">
        <v>1186</v>
      </c>
      <c r="D1189" t="s">
        <v>300</v>
      </c>
      <c r="E1189" t="s">
        <v>933</v>
      </c>
      <c r="F1189" s="4">
        <v>0</v>
      </c>
      <c r="G1189" s="4">
        <v>0</v>
      </c>
      <c r="H1189" s="4" t="s">
        <v>825</v>
      </c>
      <c r="I1189" s="4" t="s">
        <v>825</v>
      </c>
      <c r="J1189" s="4" t="s">
        <v>825</v>
      </c>
      <c r="K1189" s="4" t="s">
        <v>825</v>
      </c>
      <c r="L1189" s="4" t="s">
        <v>825</v>
      </c>
      <c r="M1189" s="8">
        <f t="shared" si="18"/>
        <v>0</v>
      </c>
      <c r="N1189" t="str" cm="1">
        <f t="array" ref="N1189">INDEX(Wastewater!$C$4:$C$62,MATCH(C1189,Wastewater!$A$4:$A$62,0),)</f>
        <v>Storage schemes to reduce spill frequency at CSOs, storm tanks, etc (wastewater)</v>
      </c>
    </row>
    <row r="1190" spans="1:14">
      <c r="A1190" t="s">
        <v>278</v>
      </c>
      <c r="B1190" t="s">
        <v>1321</v>
      </c>
      <c r="C1190" t="s">
        <v>1188</v>
      </c>
      <c r="D1190" t="s">
        <v>300</v>
      </c>
      <c r="E1190" t="s">
        <v>933</v>
      </c>
      <c r="F1190" s="4">
        <v>0</v>
      </c>
      <c r="G1190" s="4">
        <v>0</v>
      </c>
      <c r="H1190" s="4" t="s">
        <v>825</v>
      </c>
      <c r="I1190" s="4" t="s">
        <v>825</v>
      </c>
      <c r="J1190" s="4" t="s">
        <v>825</v>
      </c>
      <c r="K1190" s="4" t="s">
        <v>825</v>
      </c>
      <c r="L1190" s="4" t="s">
        <v>825</v>
      </c>
      <c r="M1190" s="8">
        <f t="shared" si="18"/>
        <v>0</v>
      </c>
      <c r="N1190" t="str" cm="1">
        <f t="array" ref="N1190">INDEX(Wastewater!$C$4:$C$62,MATCH(C1190,Wastewater!$A$4:$A$62,0),)</f>
        <v>Storage schemes to reduce spill frequency at CSOs, storm tanks, etc (wastewater)</v>
      </c>
    </row>
    <row r="1191" spans="1:14">
      <c r="A1191" t="s">
        <v>278</v>
      </c>
      <c r="B1191" t="s">
        <v>1322</v>
      </c>
      <c r="C1191" t="s">
        <v>1190</v>
      </c>
      <c r="D1191" t="s">
        <v>300</v>
      </c>
      <c r="E1191" t="s">
        <v>933</v>
      </c>
      <c r="F1191" s="4">
        <v>9.9127513113275514E-2</v>
      </c>
      <c r="G1191" s="4">
        <v>0.77619381673319765</v>
      </c>
      <c r="H1191" s="4" t="s">
        <v>825</v>
      </c>
      <c r="I1191" s="4" t="s">
        <v>825</v>
      </c>
      <c r="J1191" s="4" t="s">
        <v>825</v>
      </c>
      <c r="K1191" s="4" t="s">
        <v>825</v>
      </c>
      <c r="L1191" s="4" t="s">
        <v>825</v>
      </c>
      <c r="M1191" s="8">
        <f t="shared" si="18"/>
        <v>0.77619381673319765</v>
      </c>
      <c r="N1191" t="str" cm="1">
        <f t="array" ref="N1191">INDEX(Wastewater!$C$4:$C$62,MATCH(C1191,Wastewater!$A$4:$A$62,0),)</f>
        <v>Storage schemes to reduce spill frequency at CSOs, storm tanks, etc (wastewater)</v>
      </c>
    </row>
    <row r="1192" spans="1:14">
      <c r="A1192" t="s">
        <v>278</v>
      </c>
      <c r="B1192" t="s">
        <v>1323</v>
      </c>
      <c r="C1192" t="s">
        <v>1192</v>
      </c>
      <c r="D1192" t="s">
        <v>300</v>
      </c>
      <c r="E1192" t="s">
        <v>933</v>
      </c>
      <c r="F1192" s="4">
        <v>0</v>
      </c>
      <c r="G1192" s="4">
        <v>0</v>
      </c>
      <c r="H1192" s="4" t="s">
        <v>825</v>
      </c>
      <c r="I1192" s="4" t="s">
        <v>825</v>
      </c>
      <c r="J1192" s="4" t="s">
        <v>825</v>
      </c>
      <c r="K1192" s="4" t="s">
        <v>825</v>
      </c>
      <c r="L1192" s="4" t="s">
        <v>825</v>
      </c>
      <c r="M1192" s="8">
        <f t="shared" si="18"/>
        <v>0</v>
      </c>
      <c r="N1192" t="str" cm="1">
        <f t="array" ref="N1192">INDEX(Wastewater!$C$4:$C$62,MATCH(C1192,Wastewater!$A$4:$A$62,0),)</f>
        <v>Chemical removals schemes (wastewater)</v>
      </c>
    </row>
    <row r="1193" spans="1:14">
      <c r="A1193" t="s">
        <v>278</v>
      </c>
      <c r="B1193" t="s">
        <v>1324</v>
      </c>
      <c r="C1193" t="s">
        <v>1194</v>
      </c>
      <c r="D1193" t="s">
        <v>300</v>
      </c>
      <c r="E1193" t="s">
        <v>933</v>
      </c>
      <c r="F1193" s="4">
        <v>0.31084484288372688</v>
      </c>
      <c r="G1193" s="4">
        <v>2.0194695431171494</v>
      </c>
      <c r="H1193" s="4" t="s">
        <v>825</v>
      </c>
      <c r="I1193" s="4" t="s">
        <v>825</v>
      </c>
      <c r="J1193" s="4" t="s">
        <v>825</v>
      </c>
      <c r="K1193" s="4" t="s">
        <v>825</v>
      </c>
      <c r="L1193" s="4" t="s">
        <v>825</v>
      </c>
      <c r="M1193" s="8">
        <f t="shared" si="18"/>
        <v>2.0194695431171494</v>
      </c>
      <c r="N1193" t="str" cm="1">
        <f t="array" ref="N1193">INDEX(Wastewater!$C$4:$C$62,MATCH(C1193,Wastewater!$A$4:$A$62,0),)</f>
        <v>Chemicals monitoring/ investigations/ options appraisals (wastewater)</v>
      </c>
    </row>
    <row r="1194" spans="1:14">
      <c r="A1194" t="s">
        <v>278</v>
      </c>
      <c r="B1194" t="s">
        <v>1325</v>
      </c>
      <c r="C1194" t="s">
        <v>1196</v>
      </c>
      <c r="D1194" t="s">
        <v>300</v>
      </c>
      <c r="E1194" t="s">
        <v>933</v>
      </c>
      <c r="F1194" s="4">
        <v>0</v>
      </c>
      <c r="G1194" s="4">
        <v>0</v>
      </c>
      <c r="H1194" s="4" t="s">
        <v>825</v>
      </c>
      <c r="I1194" s="4" t="s">
        <v>825</v>
      </c>
      <c r="J1194" s="4" t="s">
        <v>825</v>
      </c>
      <c r="K1194" s="4" t="s">
        <v>825</v>
      </c>
      <c r="L1194" s="4" t="s">
        <v>825</v>
      </c>
      <c r="M1194" s="8">
        <f t="shared" si="18"/>
        <v>0</v>
      </c>
      <c r="N1194" t="str" cm="1">
        <f t="array" ref="N1194">INDEX(Wastewater!$C$4:$C$62,MATCH(C1194,Wastewater!$A$4:$A$62,0),)</f>
        <v>Nitrogen removal (wastewater)</v>
      </c>
    </row>
    <row r="1195" spans="1:14">
      <c r="A1195" t="s">
        <v>278</v>
      </c>
      <c r="B1195" t="s">
        <v>1326</v>
      </c>
      <c r="C1195" t="s">
        <v>1198</v>
      </c>
      <c r="D1195" t="s">
        <v>300</v>
      </c>
      <c r="E1195" t="s">
        <v>933</v>
      </c>
      <c r="F1195" s="4">
        <v>0</v>
      </c>
      <c r="G1195" s="4">
        <v>0</v>
      </c>
      <c r="H1195" s="4" t="s">
        <v>825</v>
      </c>
      <c r="I1195" s="4" t="s">
        <v>825</v>
      </c>
      <c r="J1195" s="4" t="s">
        <v>825</v>
      </c>
      <c r="K1195" s="4" t="s">
        <v>825</v>
      </c>
      <c r="L1195" s="4" t="s">
        <v>825</v>
      </c>
      <c r="M1195" s="8">
        <f t="shared" si="18"/>
        <v>0</v>
      </c>
      <c r="N1195" t="str" cm="1">
        <f t="array" ref="N1195">INDEX(Wastewater!$C$4:$C$62,MATCH(C1195,Wastewater!$A$4:$A$62,0),)</f>
        <v>Nitrogen removal (wastewater)</v>
      </c>
    </row>
    <row r="1196" spans="1:14">
      <c r="A1196" t="s">
        <v>278</v>
      </c>
      <c r="B1196" t="s">
        <v>1327</v>
      </c>
      <c r="C1196" t="s">
        <v>1200</v>
      </c>
      <c r="D1196" t="s">
        <v>300</v>
      </c>
      <c r="E1196" t="s">
        <v>933</v>
      </c>
      <c r="F1196" s="4">
        <v>3.2030689232546211E-3</v>
      </c>
      <c r="G1196" s="4">
        <v>0.66086141833885603</v>
      </c>
      <c r="H1196" s="4" t="s">
        <v>825</v>
      </c>
      <c r="I1196" s="4" t="s">
        <v>825</v>
      </c>
      <c r="J1196" s="4" t="s">
        <v>825</v>
      </c>
      <c r="K1196" s="4" t="s">
        <v>825</v>
      </c>
      <c r="L1196" s="4" t="s">
        <v>825</v>
      </c>
      <c r="M1196" s="8">
        <f t="shared" si="18"/>
        <v>0.66086141833885603</v>
      </c>
      <c r="N1196" t="str" cm="1">
        <f t="array" ref="N1196">INDEX(Wastewater!$C$4:$C$62,MATCH(C1196,Wastewater!$A$4:$A$62,0),)</f>
        <v>Nitrogen removal (wastewater)</v>
      </c>
    </row>
    <row r="1197" spans="1:14">
      <c r="A1197" t="s">
        <v>278</v>
      </c>
      <c r="B1197" t="s">
        <v>1328</v>
      </c>
      <c r="C1197" t="s">
        <v>1202</v>
      </c>
      <c r="D1197" t="s">
        <v>300</v>
      </c>
      <c r="E1197" t="s">
        <v>933</v>
      </c>
      <c r="F1197" s="4">
        <v>1.915257688289836</v>
      </c>
      <c r="G1197" s="4">
        <v>6.2433732560810657</v>
      </c>
      <c r="H1197" s="4" t="s">
        <v>825</v>
      </c>
      <c r="I1197" s="4" t="s">
        <v>825</v>
      </c>
      <c r="J1197" s="4" t="s">
        <v>825</v>
      </c>
      <c r="K1197" s="4" t="s">
        <v>825</v>
      </c>
      <c r="L1197" s="4" t="s">
        <v>825</v>
      </c>
      <c r="M1197" s="8">
        <f t="shared" si="18"/>
        <v>6.2433732560810657</v>
      </c>
      <c r="N1197" t="str" cm="1">
        <f t="array" ref="N1197">INDEX(Wastewater!$C$4:$C$62,MATCH(C1197,Wastewater!$A$4:$A$62,0),)</f>
        <v>Phosphorus removal (wastewater)</v>
      </c>
    </row>
    <row r="1198" spans="1:14">
      <c r="A1198" t="s">
        <v>278</v>
      </c>
      <c r="B1198" t="s">
        <v>1329</v>
      </c>
      <c r="C1198" t="s">
        <v>1204</v>
      </c>
      <c r="D1198" t="s">
        <v>300</v>
      </c>
      <c r="E1198" t="s">
        <v>933</v>
      </c>
      <c r="F1198" s="4">
        <v>1.6681372701235591</v>
      </c>
      <c r="G1198" s="4">
        <v>3.9927043531238366</v>
      </c>
      <c r="H1198" s="4" t="s">
        <v>825</v>
      </c>
      <c r="I1198" s="4" t="s">
        <v>825</v>
      </c>
      <c r="J1198" s="4" t="s">
        <v>825</v>
      </c>
      <c r="K1198" s="4" t="s">
        <v>825</v>
      </c>
      <c r="L1198" s="4" t="s">
        <v>825</v>
      </c>
      <c r="M1198" s="8">
        <f t="shared" si="18"/>
        <v>3.9927043531238366</v>
      </c>
      <c r="N1198" t="str" cm="1">
        <f t="array" ref="N1198">INDEX(Wastewater!$C$4:$C$62,MATCH(C1198,Wastewater!$A$4:$A$62,0),)</f>
        <v>Phosphorus removal (wastewater)</v>
      </c>
    </row>
    <row r="1199" spans="1:14">
      <c r="A1199" t="s">
        <v>278</v>
      </c>
      <c r="B1199" t="s">
        <v>1330</v>
      </c>
      <c r="C1199" t="s">
        <v>1206</v>
      </c>
      <c r="D1199" t="s">
        <v>300</v>
      </c>
      <c r="E1199" t="s">
        <v>933</v>
      </c>
      <c r="F1199" s="4">
        <v>0</v>
      </c>
      <c r="G1199" s="4">
        <v>0</v>
      </c>
      <c r="H1199" s="4" t="s">
        <v>825</v>
      </c>
      <c r="I1199" s="4" t="s">
        <v>825</v>
      </c>
      <c r="J1199" s="4" t="s">
        <v>825</v>
      </c>
      <c r="K1199" s="4" t="s">
        <v>825</v>
      </c>
      <c r="L1199" s="4" t="s">
        <v>825</v>
      </c>
      <c r="M1199" s="8">
        <f t="shared" si="18"/>
        <v>0</v>
      </c>
      <c r="N1199" t="str" cm="1">
        <f t="array" ref="N1199">INDEX(Wastewater!$C$4:$C$62,MATCH(C1199,Wastewater!$A$4:$A$62,0),)</f>
        <v>Phosphorus removal (wastewater)</v>
      </c>
    </row>
    <row r="1200" spans="1:14">
      <c r="A1200" t="s">
        <v>278</v>
      </c>
      <c r="B1200" t="s">
        <v>1331</v>
      </c>
      <c r="C1200" t="s">
        <v>1208</v>
      </c>
      <c r="D1200" t="s">
        <v>300</v>
      </c>
      <c r="E1200" t="s">
        <v>933</v>
      </c>
      <c r="F1200" s="4">
        <v>6.7681366845030219E-2</v>
      </c>
      <c r="G1200" s="4">
        <v>69.839765752412745</v>
      </c>
      <c r="H1200" s="4" t="s">
        <v>825</v>
      </c>
      <c r="I1200" s="4" t="s">
        <v>825</v>
      </c>
      <c r="J1200" s="4" t="s">
        <v>825</v>
      </c>
      <c r="K1200" s="4" t="s">
        <v>825</v>
      </c>
      <c r="L1200" s="4" t="s">
        <v>825</v>
      </c>
      <c r="M1200" s="8">
        <f t="shared" si="18"/>
        <v>69.839765752412745</v>
      </c>
      <c r="N1200" t="str" cm="1">
        <f t="array" ref="N1200">INDEX(Wastewater!$C$4:$C$62,MATCH(C1200,Wastewater!$A$4:$A$62,0),)</f>
        <v>Reduction of sanitary parameters (wastewater)</v>
      </c>
    </row>
    <row r="1201" spans="1:14">
      <c r="A1201" t="s">
        <v>278</v>
      </c>
      <c r="B1201" t="s">
        <v>1332</v>
      </c>
      <c r="C1201" t="s">
        <v>1210</v>
      </c>
      <c r="D1201" t="s">
        <v>300</v>
      </c>
      <c r="E1201" t="s">
        <v>933</v>
      </c>
      <c r="F1201" s="4">
        <v>0</v>
      </c>
      <c r="G1201" s="4">
        <v>0</v>
      </c>
      <c r="H1201" s="4" t="s">
        <v>825</v>
      </c>
      <c r="I1201" s="4" t="s">
        <v>825</v>
      </c>
      <c r="J1201" s="4" t="s">
        <v>825</v>
      </c>
      <c r="K1201" s="4" t="s">
        <v>825</v>
      </c>
      <c r="L1201" s="4" t="s">
        <v>825</v>
      </c>
      <c r="M1201" s="8">
        <f t="shared" si="18"/>
        <v>0</v>
      </c>
      <c r="N1201" t="str" cm="1">
        <f t="array" ref="N1201">INDEX(Wastewater!$C$4:$C$62,MATCH(C1201,Wastewater!$A$4:$A$62,0),)</f>
        <v>Chemical removals schemes (wastewater)</v>
      </c>
    </row>
    <row r="1202" spans="1:14">
      <c r="A1202" t="s">
        <v>278</v>
      </c>
      <c r="B1202" t="s">
        <v>1333</v>
      </c>
      <c r="C1202" t="s">
        <v>1212</v>
      </c>
      <c r="D1202" t="s">
        <v>300</v>
      </c>
      <c r="E1202" t="s">
        <v>933</v>
      </c>
      <c r="F1202" s="4">
        <v>1.415150349427154E-2</v>
      </c>
      <c r="G1202" s="4">
        <v>0.32632796823735055</v>
      </c>
      <c r="H1202" s="4" t="s">
        <v>825</v>
      </c>
      <c r="I1202" s="4" t="s">
        <v>825</v>
      </c>
      <c r="J1202" s="4" t="s">
        <v>825</v>
      </c>
      <c r="K1202" s="4" t="s">
        <v>825</v>
      </c>
      <c r="L1202" s="4" t="s">
        <v>825</v>
      </c>
      <c r="M1202" s="8">
        <f t="shared" si="18"/>
        <v>0.32632796823735055</v>
      </c>
      <c r="N1202" t="str" cm="1">
        <f t="array" ref="N1202">INDEX(Wastewater!$C$4:$C$62,MATCH(C1202,Wastewater!$A$4:$A$62,0),)</f>
        <v>Phosphorus removal (wastewater)</v>
      </c>
    </row>
    <row r="1203" spans="1:14">
      <c r="A1203" t="s">
        <v>278</v>
      </c>
      <c r="B1203" t="s">
        <v>1334</v>
      </c>
      <c r="C1203" t="s">
        <v>1214</v>
      </c>
      <c r="D1203" t="s">
        <v>300</v>
      </c>
      <c r="E1203" t="s">
        <v>933</v>
      </c>
      <c r="F1203" s="4">
        <v>0</v>
      </c>
      <c r="G1203" s="4">
        <v>0</v>
      </c>
      <c r="H1203" s="4" t="s">
        <v>825</v>
      </c>
      <c r="I1203" s="4" t="s">
        <v>825</v>
      </c>
      <c r="J1203" s="4" t="s">
        <v>825</v>
      </c>
      <c r="K1203" s="4" t="s">
        <v>825</v>
      </c>
      <c r="L1203" s="4" t="s">
        <v>825</v>
      </c>
      <c r="M1203" s="8">
        <f t="shared" si="18"/>
        <v>0</v>
      </c>
      <c r="N1203" t="str" cm="1">
        <f t="array" ref="N1203">INDEX(Wastewater!$C$4:$C$62,MATCH(C1203,Wastewater!$A$4:$A$62,0),)</f>
        <v>Phosphorus removal (wastewater)</v>
      </c>
    </row>
    <row r="1204" spans="1:14">
      <c r="A1204" t="s">
        <v>278</v>
      </c>
      <c r="B1204" t="s">
        <v>1335</v>
      </c>
      <c r="C1204" t="s">
        <v>1216</v>
      </c>
      <c r="D1204" t="s">
        <v>300</v>
      </c>
      <c r="E1204" t="s">
        <v>933</v>
      </c>
      <c r="F1204" s="4">
        <v>0</v>
      </c>
      <c r="G1204" s="4">
        <v>0</v>
      </c>
      <c r="H1204" s="4" t="s">
        <v>825</v>
      </c>
      <c r="I1204" s="4" t="s">
        <v>825</v>
      </c>
      <c r="J1204" s="4" t="s">
        <v>825</v>
      </c>
      <c r="K1204" s="4" t="s">
        <v>825</v>
      </c>
      <c r="L1204" s="4" t="s">
        <v>825</v>
      </c>
      <c r="M1204" s="8">
        <f t="shared" si="18"/>
        <v>0</v>
      </c>
      <c r="N1204" t="str" cm="1">
        <f t="array" ref="N1204">INDEX(Wastewater!$C$4:$C$62,MATCH(C1204,Wastewater!$A$4:$A$62,0),)</f>
        <v>Conservation drivers (wastewater)</v>
      </c>
    </row>
    <row r="1205" spans="1:14">
      <c r="A1205" t="s">
        <v>278</v>
      </c>
      <c r="B1205" t="s">
        <v>1336</v>
      </c>
      <c r="C1205" t="s">
        <v>1218</v>
      </c>
      <c r="D1205" t="s">
        <v>300</v>
      </c>
      <c r="E1205" t="s">
        <v>933</v>
      </c>
      <c r="F1205" s="4">
        <v>1.061043330508888E-2</v>
      </c>
      <c r="G1205" s="4">
        <v>1.3660295319031439</v>
      </c>
      <c r="H1205" s="4" t="s">
        <v>825</v>
      </c>
      <c r="I1205" s="4" t="s">
        <v>825</v>
      </c>
      <c r="J1205" s="4" t="s">
        <v>825</v>
      </c>
      <c r="K1205" s="4" t="s">
        <v>825</v>
      </c>
      <c r="L1205" s="4" t="s">
        <v>825</v>
      </c>
      <c r="M1205" s="8">
        <f t="shared" si="18"/>
        <v>1.3660295319031439</v>
      </c>
      <c r="N1205" t="str" cm="1">
        <f t="array" ref="N1205">INDEX(Wastewater!$C$4:$C$62,MATCH(C1205,Wastewater!$A$4:$A$62,0),)</f>
        <v>UV disinfection (or similar) (wastewater)</v>
      </c>
    </row>
    <row r="1206" spans="1:14">
      <c r="A1206" t="s">
        <v>278</v>
      </c>
      <c r="B1206" t="s">
        <v>1337</v>
      </c>
      <c r="C1206" t="s">
        <v>1220</v>
      </c>
      <c r="D1206" t="s">
        <v>300</v>
      </c>
      <c r="E1206" t="s">
        <v>933</v>
      </c>
      <c r="F1206" s="4">
        <v>0.16506680371399471</v>
      </c>
      <c r="G1206" s="4">
        <v>1.2031554441841172</v>
      </c>
      <c r="H1206" s="4" t="s">
        <v>825</v>
      </c>
      <c r="I1206" s="4" t="s">
        <v>825</v>
      </c>
      <c r="J1206" s="4" t="s">
        <v>825</v>
      </c>
      <c r="K1206" s="4" t="s">
        <v>825</v>
      </c>
      <c r="L1206" s="4" t="s">
        <v>825</v>
      </c>
      <c r="M1206" s="8">
        <f t="shared" si="18"/>
        <v>1.2031554441841172</v>
      </c>
      <c r="N1206" t="str" cm="1">
        <f t="array" ref="N1206">INDEX(Wastewater!$C$4:$C$62,MATCH(C1206,Wastewater!$A$4:$A$62,0),)</f>
        <v>N/A</v>
      </c>
    </row>
    <row r="1207" spans="1:14">
      <c r="A1207" t="s">
        <v>278</v>
      </c>
      <c r="B1207" t="s">
        <v>1338</v>
      </c>
      <c r="C1207" t="s">
        <v>1222</v>
      </c>
      <c r="D1207" t="s">
        <v>300</v>
      </c>
      <c r="E1207" t="s">
        <v>933</v>
      </c>
      <c r="F1207" s="4">
        <v>0</v>
      </c>
      <c r="G1207" s="4">
        <v>0</v>
      </c>
      <c r="H1207" s="4" t="s">
        <v>825</v>
      </c>
      <c r="I1207" s="4" t="s">
        <v>825</v>
      </c>
      <c r="J1207" s="4" t="s">
        <v>825</v>
      </c>
      <c r="K1207" s="4" t="s">
        <v>825</v>
      </c>
      <c r="L1207" s="4" t="s">
        <v>825</v>
      </c>
      <c r="M1207" s="8">
        <f t="shared" si="18"/>
        <v>0</v>
      </c>
      <c r="N1207" t="str" cm="1">
        <f t="array" ref="N1207">INDEX(Wastewater!$C$4:$C$62,MATCH(C1207,Wastewater!$A$4:$A$62,0),)</f>
        <v>N/A</v>
      </c>
    </row>
    <row r="1208" spans="1:14">
      <c r="A1208" t="s">
        <v>278</v>
      </c>
      <c r="B1208" t="s">
        <v>1339</v>
      </c>
      <c r="C1208" t="s">
        <v>1224</v>
      </c>
      <c r="D1208" t="s">
        <v>300</v>
      </c>
      <c r="E1208" t="s">
        <v>933</v>
      </c>
      <c r="F1208" s="4">
        <v>0</v>
      </c>
      <c r="G1208" s="4">
        <v>0</v>
      </c>
      <c r="H1208" s="4" t="s">
        <v>825</v>
      </c>
      <c r="I1208" s="4" t="s">
        <v>825</v>
      </c>
      <c r="J1208" s="4" t="s">
        <v>825</v>
      </c>
      <c r="K1208" s="4" t="s">
        <v>825</v>
      </c>
      <c r="L1208" s="4" t="s">
        <v>825</v>
      </c>
      <c r="M1208" s="8">
        <f t="shared" si="18"/>
        <v>0</v>
      </c>
      <c r="N1208" t="str" cm="1">
        <f t="array" ref="N1208">INDEX(Wastewater!$C$4:$C$62,MATCH(C1208,Wastewater!$A$4:$A$62,0),)</f>
        <v>N/A</v>
      </c>
    </row>
    <row r="1209" spans="1:14">
      <c r="A1209" t="s">
        <v>278</v>
      </c>
      <c r="B1209" t="s">
        <v>1340</v>
      </c>
      <c r="C1209" t="s">
        <v>1226</v>
      </c>
      <c r="D1209" t="s">
        <v>300</v>
      </c>
      <c r="E1209" t="s">
        <v>933</v>
      </c>
      <c r="F1209" s="4">
        <v>0</v>
      </c>
      <c r="G1209" s="4">
        <v>0</v>
      </c>
      <c r="H1209" s="4" t="s">
        <v>825</v>
      </c>
      <c r="I1209" s="4" t="s">
        <v>825</v>
      </c>
      <c r="J1209" s="4" t="s">
        <v>825</v>
      </c>
      <c r="K1209" s="4" t="s">
        <v>825</v>
      </c>
      <c r="L1209" s="4" t="s">
        <v>825</v>
      </c>
      <c r="M1209" s="8">
        <f t="shared" si="18"/>
        <v>0</v>
      </c>
      <c r="N1209" t="str" cm="1">
        <f t="array" ref="N1209">INDEX(Wastewater!$C$4:$C$62,MATCH(C1209,Wastewater!$A$4:$A$62,0),)</f>
        <v>Conservation drivers (wastewater)</v>
      </c>
    </row>
    <row r="1210" spans="1:14">
      <c r="A1210" t="s">
        <v>278</v>
      </c>
      <c r="B1210" t="s">
        <v>1341</v>
      </c>
      <c r="C1210" t="s">
        <v>1228</v>
      </c>
      <c r="D1210" t="s">
        <v>300</v>
      </c>
      <c r="E1210" t="s">
        <v>933</v>
      </c>
      <c r="F1210" s="4">
        <v>0</v>
      </c>
      <c r="G1210" s="4">
        <v>0</v>
      </c>
      <c r="H1210" s="4" t="s">
        <v>825</v>
      </c>
      <c r="I1210" s="4" t="s">
        <v>825</v>
      </c>
      <c r="J1210" s="4" t="s">
        <v>825</v>
      </c>
      <c r="K1210" s="4" t="s">
        <v>825</v>
      </c>
      <c r="L1210" s="4" t="s">
        <v>825</v>
      </c>
      <c r="M1210" s="8">
        <f t="shared" si="18"/>
        <v>0</v>
      </c>
      <c r="N1210" t="str" cm="1">
        <f t="array" ref="N1210">INDEX(Wastewater!$C$4:$C$62,MATCH(C1210,Wastewater!$A$4:$A$62,0),)</f>
        <v>Ignore as captured under 'Investigations total'</v>
      </c>
    </row>
    <row r="1211" spans="1:14">
      <c r="A1211" t="s">
        <v>278</v>
      </c>
      <c r="B1211" t="s">
        <v>1342</v>
      </c>
      <c r="C1211" t="s">
        <v>1230</v>
      </c>
      <c r="D1211" t="s">
        <v>300</v>
      </c>
      <c r="E1211" t="s">
        <v>933</v>
      </c>
      <c r="F1211" s="4">
        <v>0</v>
      </c>
      <c r="G1211" s="4">
        <v>0.56786775468868167</v>
      </c>
      <c r="H1211" s="4" t="s">
        <v>825</v>
      </c>
      <c r="I1211" s="4" t="s">
        <v>825</v>
      </c>
      <c r="J1211" s="4" t="s">
        <v>825</v>
      </c>
      <c r="K1211" s="4" t="s">
        <v>825</v>
      </c>
      <c r="L1211" s="4" t="s">
        <v>825</v>
      </c>
      <c r="M1211" s="8">
        <f t="shared" si="18"/>
        <v>0.56786775468868167</v>
      </c>
      <c r="N1211" t="str" cm="1">
        <f t="array" ref="N1211">INDEX(Wastewater!$C$4:$C$62,MATCH(C1211,Wastewater!$A$4:$A$62,0),)</f>
        <v>Ignore as captured under 'Investigations total'</v>
      </c>
    </row>
    <row r="1212" spans="1:14">
      <c r="A1212" t="s">
        <v>278</v>
      </c>
      <c r="B1212" t="s">
        <v>1343</v>
      </c>
      <c r="C1212" t="s">
        <v>1232</v>
      </c>
      <c r="D1212" t="s">
        <v>300</v>
      </c>
      <c r="E1212" t="s">
        <v>933</v>
      </c>
      <c r="F1212" s="4">
        <v>7.1156915990759725E-2</v>
      </c>
      <c r="G1212" s="4">
        <v>7.8420167751241312</v>
      </c>
      <c r="H1212" s="4" t="s">
        <v>825</v>
      </c>
      <c r="I1212" s="4" t="s">
        <v>825</v>
      </c>
      <c r="J1212" s="4" t="s">
        <v>825</v>
      </c>
      <c r="K1212" s="4" t="s">
        <v>825</v>
      </c>
      <c r="L1212" s="4" t="s">
        <v>825</v>
      </c>
      <c r="M1212" s="8">
        <f t="shared" si="18"/>
        <v>7.8420167751241312</v>
      </c>
      <c r="N1212" t="str" cm="1">
        <f t="array" ref="N1212">INDEX(Wastewater!$C$4:$C$62,MATCH(C1212,Wastewater!$A$4:$A$62,0),)</f>
        <v>Ignore as captured under 'Investigations total'</v>
      </c>
    </row>
    <row r="1213" spans="1:14">
      <c r="A1213" t="s">
        <v>278</v>
      </c>
      <c r="B1213" t="s">
        <v>1344</v>
      </c>
      <c r="C1213" t="s">
        <v>1234</v>
      </c>
      <c r="D1213" t="s">
        <v>300</v>
      </c>
      <c r="E1213" t="s">
        <v>933</v>
      </c>
      <c r="F1213" s="4">
        <v>7.1156915990759725E-2</v>
      </c>
      <c r="G1213" s="4">
        <v>8.4098845298128122</v>
      </c>
      <c r="H1213" s="4" t="s">
        <v>825</v>
      </c>
      <c r="I1213" s="4" t="s">
        <v>825</v>
      </c>
      <c r="J1213" s="4" t="s">
        <v>825</v>
      </c>
      <c r="K1213" s="4" t="s">
        <v>825</v>
      </c>
      <c r="L1213" s="4" t="s">
        <v>825</v>
      </c>
      <c r="M1213" s="8">
        <f t="shared" si="18"/>
        <v>8.4098845298128122</v>
      </c>
      <c r="N1213" t="str" cm="1">
        <f t="array" ref="N1213">INDEX(Wastewater!$C$4:$C$62,MATCH(C1213,Wastewater!$A$4:$A$62,0),)</f>
        <v>Investigations (wastewater)</v>
      </c>
    </row>
    <row r="1214" spans="1:14">
      <c r="A1214" t="s">
        <v>278</v>
      </c>
      <c r="B1214" t="s">
        <v>1345</v>
      </c>
      <c r="C1214" t="s">
        <v>1236</v>
      </c>
      <c r="D1214" t="s">
        <v>300</v>
      </c>
      <c r="E1214" t="s">
        <v>933</v>
      </c>
      <c r="F1214" s="4">
        <v>0</v>
      </c>
      <c r="G1214" s="4">
        <v>0</v>
      </c>
      <c r="H1214" s="4" t="s">
        <v>825</v>
      </c>
      <c r="I1214" s="4" t="s">
        <v>825</v>
      </c>
      <c r="J1214" s="4" t="s">
        <v>825</v>
      </c>
      <c r="K1214" s="4" t="s">
        <v>825</v>
      </c>
      <c r="L1214" s="4" t="s">
        <v>825</v>
      </c>
      <c r="M1214" s="8">
        <f t="shared" si="18"/>
        <v>0</v>
      </c>
      <c r="N1214" cm="1">
        <f t="array" ref="N1214">INDEX(Wastewater!$C$4:$C$62,MATCH(C1214,Wastewater!$A$4:$A$62,0),)</f>
        <v>0</v>
      </c>
    </row>
    <row r="1215" spans="1:14">
      <c r="A1215" t="s">
        <v>278</v>
      </c>
      <c r="B1215" t="s">
        <v>1346</v>
      </c>
      <c r="C1215" t="s">
        <v>1238</v>
      </c>
      <c r="D1215" t="s">
        <v>300</v>
      </c>
      <c r="E1215" t="s">
        <v>933</v>
      </c>
      <c r="F1215" s="4">
        <v>0</v>
      </c>
      <c r="G1215" s="4">
        <v>0</v>
      </c>
      <c r="H1215" s="4" t="s">
        <v>825</v>
      </c>
      <c r="I1215" s="4" t="s">
        <v>825</v>
      </c>
      <c r="J1215" s="4" t="s">
        <v>825</v>
      </c>
      <c r="K1215" s="4" t="s">
        <v>825</v>
      </c>
      <c r="L1215" s="4" t="s">
        <v>825</v>
      </c>
      <c r="M1215" s="8">
        <f t="shared" si="18"/>
        <v>0</v>
      </c>
      <c r="N1215" t="str" cm="1">
        <f t="array" ref="N1215">INDEX(Wastewater!$C$4:$C$62,MATCH(C1215,Wastewater!$A$4:$A$62,0),)</f>
        <v>Conservation drivers (wastewater)</v>
      </c>
    </row>
    <row r="1216" spans="1:14">
      <c r="A1216" t="s">
        <v>278</v>
      </c>
      <c r="B1216" t="s">
        <v>1347</v>
      </c>
      <c r="C1216" t="s">
        <v>1240</v>
      </c>
      <c r="D1216" t="s">
        <v>300</v>
      </c>
      <c r="E1216" t="s">
        <v>933</v>
      </c>
      <c r="F1216" s="4">
        <v>0</v>
      </c>
      <c r="G1216" s="4">
        <v>0</v>
      </c>
      <c r="H1216" s="4" t="s">
        <v>825</v>
      </c>
      <c r="I1216" s="4" t="s">
        <v>825</v>
      </c>
      <c r="J1216" s="4" t="s">
        <v>825</v>
      </c>
      <c r="K1216" s="4" t="s">
        <v>825</v>
      </c>
      <c r="L1216" s="4" t="s">
        <v>825</v>
      </c>
      <c r="M1216" s="8">
        <f t="shared" si="18"/>
        <v>0</v>
      </c>
      <c r="N1216" t="str" cm="1">
        <f t="array" ref="N1216">INDEX(Wastewater!$C$4:$C$62,MATCH(C1216,Wastewater!$A$4:$A$62,0),)</f>
        <v>Conservation drivers (wastewater)</v>
      </c>
    </row>
    <row r="1217" spans="1:14">
      <c r="A1217" t="s">
        <v>278</v>
      </c>
      <c r="B1217" t="s">
        <v>1348</v>
      </c>
      <c r="C1217" t="s">
        <v>1242</v>
      </c>
      <c r="D1217" t="s">
        <v>300</v>
      </c>
      <c r="E1217" t="s">
        <v>933</v>
      </c>
      <c r="F1217" s="4">
        <v>0</v>
      </c>
      <c r="G1217" s="4">
        <v>0</v>
      </c>
      <c r="H1217" s="4" t="s">
        <v>825</v>
      </c>
      <c r="I1217" s="4" t="s">
        <v>825</v>
      </c>
      <c r="J1217" s="4" t="s">
        <v>825</v>
      </c>
      <c r="K1217" s="4" t="s">
        <v>825</v>
      </c>
      <c r="L1217" s="4" t="s">
        <v>825</v>
      </c>
      <c r="M1217" s="8">
        <f t="shared" ref="M1217:M1280" si="19">SUM(G1217)</f>
        <v>0</v>
      </c>
      <c r="N1217" t="str" cm="1">
        <f t="array" ref="N1217">INDEX(Wastewater!$C$4:$C$62,MATCH(C1217,Wastewater!$A$4:$A$62,0),)</f>
        <v>Conservation drivers (wastewater)</v>
      </c>
    </row>
    <row r="1218" spans="1:14">
      <c r="A1218" t="s">
        <v>278</v>
      </c>
      <c r="B1218" t="s">
        <v>1349</v>
      </c>
      <c r="C1218" t="s">
        <v>1244</v>
      </c>
      <c r="D1218" t="s">
        <v>300</v>
      </c>
      <c r="E1218" t="s">
        <v>933</v>
      </c>
      <c r="F1218" s="4">
        <v>0</v>
      </c>
      <c r="G1218" s="4">
        <v>0</v>
      </c>
      <c r="H1218" s="4" t="s">
        <v>825</v>
      </c>
      <c r="I1218" s="4" t="s">
        <v>825</v>
      </c>
      <c r="J1218" s="4" t="s">
        <v>825</v>
      </c>
      <c r="K1218" s="4" t="s">
        <v>825</v>
      </c>
      <c r="L1218" s="4" t="s">
        <v>825</v>
      </c>
      <c r="M1218" s="8">
        <f t="shared" si="19"/>
        <v>0</v>
      </c>
      <c r="N1218" t="str" cm="1">
        <f t="array" ref="N1218">INDEX(Wastewater!$C$4:$C$62,MATCH(C1218,Wastewater!$A$4:$A$62,0),)</f>
        <v>N/A</v>
      </c>
    </row>
    <row r="1219" spans="1:14">
      <c r="A1219" t="s">
        <v>278</v>
      </c>
      <c r="B1219" t="s">
        <v>1350</v>
      </c>
      <c r="C1219" t="s">
        <v>1246</v>
      </c>
      <c r="D1219" t="s">
        <v>300</v>
      </c>
      <c r="E1219" t="s">
        <v>933</v>
      </c>
      <c r="F1219" s="4">
        <v>5.4865819222054686</v>
      </c>
      <c r="G1219" s="4">
        <v>134.32560831427131</v>
      </c>
      <c r="H1219" s="4" t="s">
        <v>825</v>
      </c>
      <c r="I1219" s="4" t="s">
        <v>825</v>
      </c>
      <c r="J1219" s="4" t="s">
        <v>825</v>
      </c>
      <c r="K1219" s="4" t="s">
        <v>825</v>
      </c>
      <c r="L1219" s="4" t="s">
        <v>825</v>
      </c>
      <c r="M1219" s="8">
        <f t="shared" si="19"/>
        <v>134.32560831427131</v>
      </c>
      <c r="N1219" t="e" cm="1">
        <f t="array" ref="N1219">INDEX(Wastewater!$C$4:$C$62,MATCH(C1219,Wastewater!$A$4:$A$62,0),)</f>
        <v>#N/A</v>
      </c>
    </row>
    <row r="1220" spans="1:14">
      <c r="A1220" t="s">
        <v>278</v>
      </c>
      <c r="B1220" t="s">
        <v>1351</v>
      </c>
      <c r="C1220" t="s">
        <v>1248</v>
      </c>
      <c r="D1220" t="s">
        <v>300</v>
      </c>
      <c r="E1220" t="s">
        <v>933</v>
      </c>
      <c r="F1220" s="4">
        <v>0</v>
      </c>
      <c r="G1220" s="4">
        <v>0</v>
      </c>
      <c r="H1220" s="4" t="s">
        <v>825</v>
      </c>
      <c r="I1220" s="4" t="s">
        <v>825</v>
      </c>
      <c r="J1220" s="4" t="s">
        <v>825</v>
      </c>
      <c r="K1220" s="4" t="s">
        <v>825</v>
      </c>
      <c r="L1220" s="4" t="s">
        <v>825</v>
      </c>
      <c r="M1220" s="8">
        <f t="shared" si="19"/>
        <v>0</v>
      </c>
      <c r="N1220" t="str" cm="1">
        <f t="array" ref="N1220">INDEX(Wastewater!$C$4:$C$62,MATCH(C1220,Wastewater!$A$4:$A$62,0),)</f>
        <v>Sludge enhancement (quality) (wastewater)</v>
      </c>
    </row>
    <row r="1221" spans="1:14">
      <c r="A1221" t="s">
        <v>278</v>
      </c>
      <c r="B1221" t="s">
        <v>1352</v>
      </c>
      <c r="C1221" t="s">
        <v>1250</v>
      </c>
      <c r="D1221" t="s">
        <v>300</v>
      </c>
      <c r="E1221" t="s">
        <v>933</v>
      </c>
      <c r="F1221" s="4">
        <v>0</v>
      </c>
      <c r="G1221" s="4">
        <v>0</v>
      </c>
      <c r="H1221" s="4" t="s">
        <v>825</v>
      </c>
      <c r="I1221" s="4" t="s">
        <v>825</v>
      </c>
      <c r="J1221" s="4" t="s">
        <v>825</v>
      </c>
      <c r="K1221" s="4" t="s">
        <v>825</v>
      </c>
      <c r="L1221" s="4" t="s">
        <v>825</v>
      </c>
      <c r="M1221" s="8">
        <f t="shared" si="19"/>
        <v>0</v>
      </c>
      <c r="N1221" t="str" cm="1">
        <f t="array" ref="N1221">INDEX(Wastewater!$C$4:$C$62,MATCH(C1221,Wastewater!$A$4:$A$62,0),)</f>
        <v>Sludge enhancement (quality) (wastewater)</v>
      </c>
    </row>
    <row r="1222" spans="1:14">
      <c r="A1222" t="s">
        <v>278</v>
      </c>
      <c r="B1222" t="s">
        <v>1353</v>
      </c>
      <c r="C1222" t="s">
        <v>1252</v>
      </c>
      <c r="D1222" t="s">
        <v>300</v>
      </c>
      <c r="E1222" t="s">
        <v>933</v>
      </c>
      <c r="F1222" s="4">
        <v>0</v>
      </c>
      <c r="G1222" s="4">
        <v>0</v>
      </c>
      <c r="H1222" s="4" t="s">
        <v>825</v>
      </c>
      <c r="I1222" s="4" t="s">
        <v>825</v>
      </c>
      <c r="J1222" s="4" t="s">
        <v>825</v>
      </c>
      <c r="K1222" s="4" t="s">
        <v>825</v>
      </c>
      <c r="L1222" s="4" t="s">
        <v>825</v>
      </c>
      <c r="M1222" s="8">
        <f t="shared" si="19"/>
        <v>0</v>
      </c>
      <c r="N1222" t="str" cm="1">
        <f t="array" ref="N1222">INDEX(Wastewater!$C$4:$C$62,MATCH(C1222,Wastewater!$A$4:$A$62,0),)</f>
        <v>Sludge enhancement (quality) (wastewater)</v>
      </c>
    </row>
    <row r="1223" spans="1:14">
      <c r="A1223" t="s">
        <v>278</v>
      </c>
      <c r="B1223" t="s">
        <v>1354</v>
      </c>
      <c r="C1223" t="s">
        <v>1254</v>
      </c>
      <c r="D1223" t="s">
        <v>300</v>
      </c>
      <c r="E1223" t="s">
        <v>933</v>
      </c>
      <c r="F1223" s="4">
        <v>0</v>
      </c>
      <c r="G1223" s="4">
        <v>0</v>
      </c>
      <c r="H1223" s="4" t="s">
        <v>825</v>
      </c>
      <c r="I1223" s="4" t="s">
        <v>825</v>
      </c>
      <c r="J1223" s="4" t="s">
        <v>825</v>
      </c>
      <c r="K1223" s="4" t="s">
        <v>825</v>
      </c>
      <c r="L1223" s="4" t="s">
        <v>825</v>
      </c>
      <c r="M1223" s="8">
        <f t="shared" si="19"/>
        <v>0</v>
      </c>
      <c r="N1223" t="str" cm="1">
        <f t="array" ref="N1223">INDEX(Wastewater!$C$4:$C$62,MATCH(C1223,Wastewater!$A$4:$A$62,0),)</f>
        <v>Sludge enhancement (quality) (wastewater)</v>
      </c>
    </row>
    <row r="1224" spans="1:14">
      <c r="A1224" t="s">
        <v>278</v>
      </c>
      <c r="B1224" t="s">
        <v>1355</v>
      </c>
      <c r="C1224" t="s">
        <v>1256</v>
      </c>
      <c r="D1224" t="s">
        <v>300</v>
      </c>
      <c r="E1224" t="s">
        <v>933</v>
      </c>
      <c r="F1224" s="4">
        <v>0</v>
      </c>
      <c r="G1224" s="4">
        <v>0</v>
      </c>
      <c r="H1224" s="4" t="s">
        <v>825</v>
      </c>
      <c r="I1224" s="4" t="s">
        <v>825</v>
      </c>
      <c r="J1224" s="4" t="s">
        <v>825</v>
      </c>
      <c r="K1224" s="4" t="s">
        <v>825</v>
      </c>
      <c r="L1224" s="4" t="s">
        <v>825</v>
      </c>
      <c r="M1224" s="8">
        <f t="shared" si="19"/>
        <v>0</v>
      </c>
      <c r="N1224" t="str" cm="1">
        <f t="array" ref="N1224">INDEX(Wastewater!$C$4:$C$62,MATCH(C1224,Wastewater!$A$4:$A$62,0),)</f>
        <v>Sludge enhancement (quality) (wastewater)</v>
      </c>
    </row>
    <row r="1225" spans="1:14">
      <c r="A1225" t="s">
        <v>278</v>
      </c>
      <c r="B1225" t="s">
        <v>1356</v>
      </c>
      <c r="C1225" t="s">
        <v>1258</v>
      </c>
      <c r="D1225" t="s">
        <v>300</v>
      </c>
      <c r="E1225" t="s">
        <v>933</v>
      </c>
      <c r="F1225" s="4">
        <v>0</v>
      </c>
      <c r="G1225" s="4">
        <v>0</v>
      </c>
      <c r="H1225" s="4" t="s">
        <v>825</v>
      </c>
      <c r="I1225" s="4" t="s">
        <v>825</v>
      </c>
      <c r="J1225" s="4" t="s">
        <v>825</v>
      </c>
      <c r="K1225" s="4" t="s">
        <v>825</v>
      </c>
      <c r="L1225" s="4" t="s">
        <v>825</v>
      </c>
      <c r="M1225" s="8">
        <f t="shared" si="19"/>
        <v>0</v>
      </c>
      <c r="N1225" t="str" cm="1">
        <f t="array" ref="N1225">INDEX(Wastewater!$C$4:$C$62,MATCH(C1225,Wastewater!$A$4:$A$62,0),)</f>
        <v>Sludge enhancement (quality) (wastewater)</v>
      </c>
    </row>
    <row r="1226" spans="1:14">
      <c r="A1226" t="s">
        <v>278</v>
      </c>
      <c r="B1226" t="s">
        <v>1357</v>
      </c>
      <c r="C1226" t="s">
        <v>1260</v>
      </c>
      <c r="D1226" t="s">
        <v>300</v>
      </c>
      <c r="E1226" t="s">
        <v>933</v>
      </c>
      <c r="F1226" s="4">
        <v>0</v>
      </c>
      <c r="G1226" s="4">
        <v>0</v>
      </c>
      <c r="H1226" s="4" t="s">
        <v>825</v>
      </c>
      <c r="I1226" s="4" t="s">
        <v>825</v>
      </c>
      <c r="J1226" s="4" t="s">
        <v>825</v>
      </c>
      <c r="K1226" s="4" t="s">
        <v>825</v>
      </c>
      <c r="L1226" s="4" t="s">
        <v>825</v>
      </c>
      <c r="M1226" s="8">
        <f t="shared" si="19"/>
        <v>0</v>
      </c>
      <c r="N1226" t="str" cm="1">
        <f t="array" ref="N1226">INDEX(Wastewater!$C$4:$C$62,MATCH(C1226,Wastewater!$A$4:$A$62,0),)</f>
        <v>Sludge enhancement (quality) (wastewater)</v>
      </c>
    </row>
    <row r="1227" spans="1:14">
      <c r="A1227" t="s">
        <v>278</v>
      </c>
      <c r="B1227" t="s">
        <v>1358</v>
      </c>
      <c r="C1227" t="s">
        <v>1262</v>
      </c>
      <c r="D1227" t="s">
        <v>300</v>
      </c>
      <c r="E1227" t="s">
        <v>933</v>
      </c>
      <c r="F1227" s="4">
        <v>0</v>
      </c>
      <c r="G1227" s="4">
        <v>0</v>
      </c>
      <c r="H1227" s="4" t="s">
        <v>825</v>
      </c>
      <c r="I1227" s="4" t="s">
        <v>825</v>
      </c>
      <c r="J1227" s="4" t="s">
        <v>825</v>
      </c>
      <c r="K1227" s="4" t="s">
        <v>825</v>
      </c>
      <c r="L1227" s="4" t="s">
        <v>825</v>
      </c>
      <c r="M1227" s="8">
        <f t="shared" si="19"/>
        <v>0</v>
      </c>
      <c r="N1227" t="e" cm="1">
        <f t="array" ref="N1227">INDEX(Wastewater!$C$4:$C$62,MATCH(C1227,Wastewater!$A$4:$A$62,0),)</f>
        <v>#N/A</v>
      </c>
    </row>
    <row r="1228" spans="1:14">
      <c r="A1228" t="s">
        <v>278</v>
      </c>
      <c r="B1228" t="s">
        <v>1359</v>
      </c>
      <c r="C1228" t="s">
        <v>1264</v>
      </c>
      <c r="D1228" t="s">
        <v>300</v>
      </c>
      <c r="E1228" t="s">
        <v>933</v>
      </c>
      <c r="F1228" s="4">
        <v>6.1248141257178472E-2</v>
      </c>
      <c r="G1228" s="4">
        <v>1.3570972370393921</v>
      </c>
      <c r="H1228" s="4" t="s">
        <v>825</v>
      </c>
      <c r="I1228" s="4" t="s">
        <v>825</v>
      </c>
      <c r="J1228" s="4" t="s">
        <v>825</v>
      </c>
      <c r="K1228" s="4" t="s">
        <v>825</v>
      </c>
      <c r="L1228" s="4" t="s">
        <v>825</v>
      </c>
      <c r="M1228" s="8">
        <f t="shared" si="19"/>
        <v>1.3570972370393921</v>
      </c>
      <c r="N1228" t="str" cm="1">
        <f t="array" ref="N1228">INDEX(Wastewater!$C$4:$C$62,MATCH(C1228,Wastewater!$A$4:$A$62,0),)</f>
        <v>Growth at sewage treatment works (excluding sludge treatment) (wastewater)</v>
      </c>
    </row>
    <row r="1229" spans="1:14">
      <c r="A1229" t="s">
        <v>278</v>
      </c>
      <c r="B1229" t="s">
        <v>1360</v>
      </c>
      <c r="C1229" t="s">
        <v>1266</v>
      </c>
      <c r="D1229" t="s">
        <v>300</v>
      </c>
      <c r="E1229" t="s">
        <v>933</v>
      </c>
      <c r="F1229" s="4">
        <v>0</v>
      </c>
      <c r="G1229" s="4">
        <v>0</v>
      </c>
      <c r="H1229" s="4" t="s">
        <v>825</v>
      </c>
      <c r="I1229" s="4" t="s">
        <v>825</v>
      </c>
      <c r="J1229" s="4" t="s">
        <v>825</v>
      </c>
      <c r="K1229" s="4" t="s">
        <v>825</v>
      </c>
      <c r="L1229" s="4" t="s">
        <v>825</v>
      </c>
      <c r="M1229" s="8">
        <f t="shared" si="19"/>
        <v>0</v>
      </c>
      <c r="N1229" t="str" cm="1">
        <f t="array" ref="N1229">INDEX(Wastewater!$C$4:$C$62,MATCH(C1229,Wastewater!$A$4:$A$62,0),)</f>
        <v>Reduce flooding risk for properties (wastewater)</v>
      </c>
    </row>
    <row r="1230" spans="1:14">
      <c r="A1230" t="s">
        <v>278</v>
      </c>
      <c r="B1230" t="s">
        <v>1361</v>
      </c>
      <c r="C1230" t="s">
        <v>1268</v>
      </c>
      <c r="D1230" t="s">
        <v>300</v>
      </c>
      <c r="E1230" t="s">
        <v>933</v>
      </c>
      <c r="F1230" s="4">
        <v>0</v>
      </c>
      <c r="G1230" s="4">
        <v>0</v>
      </c>
      <c r="H1230" s="4" t="s">
        <v>825</v>
      </c>
      <c r="I1230" s="4" t="s">
        <v>825</v>
      </c>
      <c r="J1230" s="4" t="s">
        <v>825</v>
      </c>
      <c r="K1230" s="4" t="s">
        <v>825</v>
      </c>
      <c r="L1230" s="4" t="s">
        <v>825</v>
      </c>
      <c r="M1230" s="8">
        <f t="shared" si="19"/>
        <v>0</v>
      </c>
      <c r="N1230" t="str" cm="1">
        <f t="array" ref="N1230">INDEX(Wastewater!$C$4:$C$62,MATCH(C1230,Wastewater!$A$4:$A$62,0),)</f>
        <v>First time sewerage (wastewater)</v>
      </c>
    </row>
    <row r="1231" spans="1:14">
      <c r="A1231" t="s">
        <v>278</v>
      </c>
      <c r="B1231" t="s">
        <v>1362</v>
      </c>
      <c r="C1231" t="s">
        <v>1270</v>
      </c>
      <c r="D1231" t="s">
        <v>300</v>
      </c>
      <c r="E1231" t="s">
        <v>933</v>
      </c>
      <c r="F1231" s="4">
        <v>0</v>
      </c>
      <c r="G1231" s="4">
        <v>0</v>
      </c>
      <c r="H1231" s="4" t="s">
        <v>825</v>
      </c>
      <c r="I1231" s="4" t="s">
        <v>825</v>
      </c>
      <c r="J1231" s="4" t="s">
        <v>825</v>
      </c>
      <c r="K1231" s="4" t="s">
        <v>825</v>
      </c>
      <c r="L1231" s="4" t="s">
        <v>825</v>
      </c>
      <c r="M1231" s="8">
        <f t="shared" si="19"/>
        <v>0</v>
      </c>
      <c r="N1231" t="str" cm="1">
        <f t="array" ref="N1231">INDEX(Wastewater!$C$4:$C$62,MATCH(C1231,Wastewater!$A$4:$A$62,0),)</f>
        <v>Sludge enhancement (growth) (wastewater)</v>
      </c>
    </row>
    <row r="1232" spans="1:14">
      <c r="A1232" t="s">
        <v>278</v>
      </c>
      <c r="B1232" t="s">
        <v>1363</v>
      </c>
      <c r="C1232" t="s">
        <v>1272</v>
      </c>
      <c r="D1232" t="s">
        <v>300</v>
      </c>
      <c r="E1232" t="s">
        <v>933</v>
      </c>
      <c r="F1232" s="4">
        <v>0</v>
      </c>
      <c r="G1232" s="4">
        <v>0</v>
      </c>
      <c r="H1232" s="4" t="s">
        <v>825</v>
      </c>
      <c r="I1232" s="4" t="s">
        <v>825</v>
      </c>
      <c r="J1232" s="4" t="s">
        <v>825</v>
      </c>
      <c r="K1232" s="4" t="s">
        <v>825</v>
      </c>
      <c r="L1232" s="4" t="s">
        <v>825</v>
      </c>
      <c r="M1232" s="8">
        <f t="shared" si="19"/>
        <v>0</v>
      </c>
      <c r="N1232" t="str" cm="1">
        <f t="array" ref="N1232">INDEX(Wastewater!$C$4:$C$62,MATCH(C1232,Wastewater!$A$4:$A$62,0),)</f>
        <v>Odour (wastewater)</v>
      </c>
    </row>
    <row r="1233" spans="1:14">
      <c r="A1233" t="s">
        <v>278</v>
      </c>
      <c r="B1233" t="s">
        <v>1364</v>
      </c>
      <c r="C1233" t="s">
        <v>1274</v>
      </c>
      <c r="D1233" t="s">
        <v>300</v>
      </c>
      <c r="E1233" t="s">
        <v>933</v>
      </c>
      <c r="F1233" s="4">
        <v>0</v>
      </c>
      <c r="G1233" s="4">
        <v>0</v>
      </c>
      <c r="H1233" s="4" t="s">
        <v>825</v>
      </c>
      <c r="I1233" s="4" t="s">
        <v>825</v>
      </c>
      <c r="J1233" s="4" t="s">
        <v>825</v>
      </c>
      <c r="K1233" s="4" t="s">
        <v>825</v>
      </c>
      <c r="L1233" s="4" t="s">
        <v>825</v>
      </c>
      <c r="M1233" s="8">
        <f t="shared" si="19"/>
        <v>0</v>
      </c>
      <c r="N1233" t="str" cm="1">
        <f t="array" ref="N1233">INDEX(Wastewater!$C$4:$C$62,MATCH(C1233,Wastewater!$A$4:$A$62,0),)</f>
        <v>Enhancing resilience to low probability high consequence events (wastewater)</v>
      </c>
    </row>
    <row r="1234" spans="1:14">
      <c r="A1234" t="s">
        <v>278</v>
      </c>
      <c r="B1234" t="s">
        <v>1365</v>
      </c>
      <c r="C1234" t="s">
        <v>1276</v>
      </c>
      <c r="D1234" t="s">
        <v>300</v>
      </c>
      <c r="E1234" t="s">
        <v>933</v>
      </c>
      <c r="F1234" s="4">
        <v>0</v>
      </c>
      <c r="G1234" s="4">
        <v>0</v>
      </c>
      <c r="H1234" s="4" t="s">
        <v>825</v>
      </c>
      <c r="I1234" s="4" t="s">
        <v>825</v>
      </c>
      <c r="J1234" s="4" t="s">
        <v>825</v>
      </c>
      <c r="K1234" s="4" t="s">
        <v>825</v>
      </c>
      <c r="L1234" s="4" t="s">
        <v>825</v>
      </c>
      <c r="M1234" s="8">
        <f t="shared" si="19"/>
        <v>0</v>
      </c>
      <c r="N1234" t="str" cm="1">
        <f t="array" ref="N1234">INDEX(Wastewater!$C$4:$C$62,MATCH(C1234,Wastewater!$A$4:$A$62,0),)</f>
        <v>Security - SEMD (wastewater)</v>
      </c>
    </row>
    <row r="1235" spans="1:14">
      <c r="A1235" t="s">
        <v>278</v>
      </c>
      <c r="B1235" t="s">
        <v>1366</v>
      </c>
      <c r="C1235" t="s">
        <v>1278</v>
      </c>
      <c r="D1235" t="s">
        <v>300</v>
      </c>
      <c r="E1235" t="s">
        <v>933</v>
      </c>
      <c r="F1235" s="4">
        <v>0</v>
      </c>
      <c r="G1235" s="4">
        <v>0</v>
      </c>
      <c r="H1235" s="4" t="s">
        <v>825</v>
      </c>
      <c r="I1235" s="4" t="s">
        <v>825</v>
      </c>
      <c r="J1235" s="4" t="s">
        <v>825</v>
      </c>
      <c r="K1235" s="4" t="s">
        <v>825</v>
      </c>
      <c r="L1235" s="4" t="s">
        <v>825</v>
      </c>
      <c r="M1235" s="8">
        <f t="shared" si="19"/>
        <v>0</v>
      </c>
      <c r="N1235" t="str" cm="1">
        <f t="array" ref="N1235">INDEX(Wastewater!$C$4:$C$62,MATCH(C1235,Wastewater!$A$4:$A$62,0),)</f>
        <v>Security - Non-SEMD (wastewater)</v>
      </c>
    </row>
    <row r="1236" spans="1:14">
      <c r="A1236" t="s">
        <v>278</v>
      </c>
      <c r="B1236" t="s">
        <v>1367</v>
      </c>
      <c r="C1236" t="s">
        <v>1280</v>
      </c>
      <c r="D1236" t="s">
        <v>300</v>
      </c>
      <c r="E1236" t="s">
        <v>933</v>
      </c>
      <c r="F1236" s="4">
        <v>0</v>
      </c>
      <c r="G1236" s="4">
        <v>0</v>
      </c>
      <c r="H1236" s="4" t="s">
        <v>825</v>
      </c>
      <c r="I1236" s="4" t="s">
        <v>825</v>
      </c>
      <c r="J1236" s="4" t="s">
        <v>825</v>
      </c>
      <c r="K1236" s="4" t="s">
        <v>825</v>
      </c>
      <c r="L1236" s="4" t="s">
        <v>825</v>
      </c>
      <c r="M1236" s="8">
        <f t="shared" si="19"/>
        <v>0</v>
      </c>
      <c r="N1236" t="str" cm="1">
        <f t="array" ref="N1236">INDEX(Wastewater!$C$4:$C$62,MATCH(C1236,Wastewater!$A$4:$A$62,0),)</f>
        <v>N/A</v>
      </c>
    </row>
    <row r="1237" spans="1:14">
      <c r="A1237" t="s">
        <v>278</v>
      </c>
      <c r="B1237" t="s">
        <v>1368</v>
      </c>
      <c r="C1237" t="s">
        <v>1282</v>
      </c>
      <c r="D1237" t="s">
        <v>300</v>
      </c>
      <c r="E1237" t="s">
        <v>933</v>
      </c>
      <c r="F1237" s="4">
        <v>6.1248141257178472E-2</v>
      </c>
      <c r="G1237" s="4">
        <v>1.3570972370393921</v>
      </c>
      <c r="H1237" s="4" t="s">
        <v>825</v>
      </c>
      <c r="I1237" s="4" t="s">
        <v>825</v>
      </c>
      <c r="J1237" s="4" t="s">
        <v>825</v>
      </c>
      <c r="K1237" s="4" t="s">
        <v>825</v>
      </c>
      <c r="L1237" s="4" t="s">
        <v>825</v>
      </c>
      <c r="M1237" s="8">
        <f t="shared" si="19"/>
        <v>1.3570972370393921</v>
      </c>
      <c r="N1237" t="e" cm="1">
        <f t="array" ref="N1237">INDEX(Wastewater!$C$4:$C$62,MATCH(C1237,Wastewater!$A$4:$A$62,0),)</f>
        <v>#N/A</v>
      </c>
    </row>
    <row r="1238" spans="1:14">
      <c r="A1238" t="s">
        <v>278</v>
      </c>
      <c r="B1238" t="s">
        <v>1369</v>
      </c>
      <c r="C1238" t="s">
        <v>1284</v>
      </c>
      <c r="D1238" t="s">
        <v>300</v>
      </c>
      <c r="E1238" t="s">
        <v>933</v>
      </c>
      <c r="F1238" s="4">
        <v>0</v>
      </c>
      <c r="G1238" s="4">
        <v>0</v>
      </c>
      <c r="H1238" s="4" t="s">
        <v>825</v>
      </c>
      <c r="I1238" s="4" t="s">
        <v>825</v>
      </c>
      <c r="J1238" s="4" t="s">
        <v>825</v>
      </c>
      <c r="K1238" s="4" t="s">
        <v>825</v>
      </c>
      <c r="L1238" s="4" t="s">
        <v>825</v>
      </c>
      <c r="M1238" s="8">
        <f t="shared" si="19"/>
        <v>0</v>
      </c>
      <c r="N1238" t="e" cm="1">
        <f t="array" ref="N1238">INDEX(Wastewater!$C$4:$C$62,MATCH(C1238,Wastewater!$A$4:$A$62,0),)</f>
        <v>#N/A</v>
      </c>
    </row>
    <row r="1239" spans="1:14">
      <c r="A1239" t="s">
        <v>278</v>
      </c>
      <c r="B1239" t="s">
        <v>1370</v>
      </c>
      <c r="C1239" t="s">
        <v>1286</v>
      </c>
      <c r="D1239" t="s">
        <v>300</v>
      </c>
      <c r="E1239" t="s">
        <v>933</v>
      </c>
      <c r="F1239" s="4">
        <v>0</v>
      </c>
      <c r="G1239" s="4">
        <v>0</v>
      </c>
      <c r="H1239" s="4" t="s">
        <v>825</v>
      </c>
      <c r="I1239" s="4" t="s">
        <v>825</v>
      </c>
      <c r="J1239" s="4" t="s">
        <v>825</v>
      </c>
      <c r="K1239" s="4" t="s">
        <v>825</v>
      </c>
      <c r="L1239" s="4" t="s">
        <v>825</v>
      </c>
      <c r="M1239" s="8">
        <f t="shared" si="19"/>
        <v>0</v>
      </c>
      <c r="N1239" t="e" cm="1">
        <f t="array" ref="N1239">INDEX(Wastewater!$C$4:$C$62,MATCH(C1239,Wastewater!$A$4:$A$62,0),)</f>
        <v>#N/A</v>
      </c>
    </row>
    <row r="1240" spans="1:14">
      <c r="A1240" t="s">
        <v>278</v>
      </c>
      <c r="B1240" t="s">
        <v>1371</v>
      </c>
      <c r="C1240" t="s">
        <v>1288</v>
      </c>
      <c r="D1240" t="s">
        <v>300</v>
      </c>
      <c r="E1240" t="s">
        <v>933</v>
      </c>
      <c r="F1240" s="4">
        <v>0</v>
      </c>
      <c r="G1240" s="4">
        <v>0</v>
      </c>
      <c r="H1240" s="4" t="s">
        <v>825</v>
      </c>
      <c r="I1240" s="4" t="s">
        <v>825</v>
      </c>
      <c r="J1240" s="4" t="s">
        <v>825</v>
      </c>
      <c r="K1240" s="4" t="s">
        <v>825</v>
      </c>
      <c r="L1240" s="4" t="s">
        <v>825</v>
      </c>
      <c r="M1240" s="8">
        <f t="shared" si="19"/>
        <v>0</v>
      </c>
      <c r="N1240" t="e" cm="1">
        <f t="array" ref="N1240">INDEX(Wastewater!$C$4:$C$62,MATCH(C1240,Wastewater!$A$4:$A$62,0),)</f>
        <v>#N/A</v>
      </c>
    </row>
    <row r="1241" spans="1:14">
      <c r="A1241" t="s">
        <v>278</v>
      </c>
      <c r="B1241" t="s">
        <v>1372</v>
      </c>
      <c r="C1241" t="s">
        <v>1290</v>
      </c>
      <c r="D1241" t="s">
        <v>300</v>
      </c>
      <c r="E1241" t="s">
        <v>933</v>
      </c>
      <c r="F1241" s="4">
        <v>0</v>
      </c>
      <c r="G1241" s="4">
        <v>0</v>
      </c>
      <c r="H1241" s="4" t="s">
        <v>825</v>
      </c>
      <c r="I1241" s="4" t="s">
        <v>825</v>
      </c>
      <c r="J1241" s="4" t="s">
        <v>825</v>
      </c>
      <c r="K1241" s="4" t="s">
        <v>825</v>
      </c>
      <c r="L1241" s="4" t="s">
        <v>825</v>
      </c>
      <c r="M1241" s="8">
        <f t="shared" si="19"/>
        <v>0</v>
      </c>
      <c r="N1241" t="e" cm="1">
        <f t="array" ref="N1241">INDEX(Wastewater!$C$4:$C$62,MATCH(C1241,Wastewater!$A$4:$A$62,0),)</f>
        <v>#N/A</v>
      </c>
    </row>
    <row r="1242" spans="1:14">
      <c r="A1242" t="s">
        <v>278</v>
      </c>
      <c r="B1242" t="s">
        <v>1373</v>
      </c>
      <c r="C1242" t="s">
        <v>1292</v>
      </c>
      <c r="D1242" t="s">
        <v>300</v>
      </c>
      <c r="E1242" t="s">
        <v>933</v>
      </c>
      <c r="F1242" s="4">
        <v>0</v>
      </c>
      <c r="G1242" s="4">
        <v>0</v>
      </c>
      <c r="H1242" s="4" t="s">
        <v>825</v>
      </c>
      <c r="I1242" s="4" t="s">
        <v>825</v>
      </c>
      <c r="J1242" s="4" t="s">
        <v>825</v>
      </c>
      <c r="K1242" s="4" t="s">
        <v>825</v>
      </c>
      <c r="L1242" s="4" t="s">
        <v>825</v>
      </c>
      <c r="M1242" s="8">
        <f t="shared" si="19"/>
        <v>0</v>
      </c>
      <c r="N1242" t="e" cm="1">
        <f t="array" ref="N1242">INDEX(Wastewater!$C$4:$C$62,MATCH(C1242,Wastewater!$A$4:$A$62,0),)</f>
        <v>#N/A</v>
      </c>
    </row>
    <row r="1243" spans="1:14">
      <c r="A1243" t="s">
        <v>278</v>
      </c>
      <c r="B1243" t="s">
        <v>1374</v>
      </c>
      <c r="C1243" t="s">
        <v>1294</v>
      </c>
      <c r="D1243" t="s">
        <v>300</v>
      </c>
      <c r="E1243" t="s">
        <v>933</v>
      </c>
      <c r="F1243" s="4">
        <v>0</v>
      </c>
      <c r="G1243" s="4">
        <v>0</v>
      </c>
      <c r="H1243" s="4" t="s">
        <v>825</v>
      </c>
      <c r="I1243" s="4" t="s">
        <v>825</v>
      </c>
      <c r="J1243" s="4" t="s">
        <v>825</v>
      </c>
      <c r="K1243" s="4" t="s">
        <v>825</v>
      </c>
      <c r="L1243" s="4" t="s">
        <v>825</v>
      </c>
      <c r="M1243" s="8">
        <f t="shared" si="19"/>
        <v>0</v>
      </c>
      <c r="N1243" t="e" cm="1">
        <f t="array" ref="N1243">INDEX(Wastewater!$C$4:$C$62,MATCH(C1243,Wastewater!$A$4:$A$62,0),)</f>
        <v>#N/A</v>
      </c>
    </row>
    <row r="1244" spans="1:14">
      <c r="A1244" t="s">
        <v>278</v>
      </c>
      <c r="B1244" t="s">
        <v>1375</v>
      </c>
      <c r="C1244" t="s">
        <v>1296</v>
      </c>
      <c r="D1244" t="s">
        <v>300</v>
      </c>
      <c r="E1244" t="s">
        <v>933</v>
      </c>
      <c r="F1244" s="4">
        <v>0</v>
      </c>
      <c r="G1244" s="4">
        <v>0</v>
      </c>
      <c r="H1244" s="4" t="s">
        <v>825</v>
      </c>
      <c r="I1244" s="4" t="s">
        <v>825</v>
      </c>
      <c r="J1244" s="4" t="s">
        <v>825</v>
      </c>
      <c r="K1244" s="4" t="s">
        <v>825</v>
      </c>
      <c r="L1244" s="4" t="s">
        <v>825</v>
      </c>
      <c r="M1244" s="8">
        <f t="shared" si="19"/>
        <v>0</v>
      </c>
      <c r="N1244" t="e" cm="1">
        <f t="array" ref="N1244">INDEX(Wastewater!$C$4:$C$62,MATCH(C1244,Wastewater!$A$4:$A$62,0),)</f>
        <v>#N/A</v>
      </c>
    </row>
    <row r="1245" spans="1:14">
      <c r="A1245" t="s">
        <v>278</v>
      </c>
      <c r="B1245" t="s">
        <v>1376</v>
      </c>
      <c r="C1245" t="s">
        <v>1298</v>
      </c>
      <c r="D1245" t="s">
        <v>300</v>
      </c>
      <c r="E1245" t="s">
        <v>933</v>
      </c>
      <c r="F1245" s="4">
        <v>0</v>
      </c>
      <c r="G1245" s="4">
        <v>0</v>
      </c>
      <c r="H1245" s="4" t="s">
        <v>825</v>
      </c>
      <c r="I1245" s="4" t="s">
        <v>825</v>
      </c>
      <c r="J1245" s="4" t="s">
        <v>825</v>
      </c>
      <c r="K1245" s="4" t="s">
        <v>825</v>
      </c>
      <c r="L1245" s="4" t="s">
        <v>825</v>
      </c>
      <c r="M1245" s="8">
        <f t="shared" si="19"/>
        <v>0</v>
      </c>
      <c r="N1245" t="e" cm="1">
        <f t="array" ref="N1245">INDEX(Wastewater!$C$4:$C$62,MATCH(C1245,Wastewater!$A$4:$A$62,0),)</f>
        <v>#N/A</v>
      </c>
    </row>
    <row r="1246" spans="1:14">
      <c r="A1246" t="s">
        <v>278</v>
      </c>
      <c r="B1246" t="s">
        <v>1377</v>
      </c>
      <c r="C1246" t="s">
        <v>1300</v>
      </c>
      <c r="D1246" t="s">
        <v>300</v>
      </c>
      <c r="E1246" t="s">
        <v>933</v>
      </c>
      <c r="F1246" s="4">
        <v>0</v>
      </c>
      <c r="G1246" s="4">
        <v>0</v>
      </c>
      <c r="H1246" s="4" t="s">
        <v>825</v>
      </c>
      <c r="I1246" s="4" t="s">
        <v>825</v>
      </c>
      <c r="J1246" s="4" t="s">
        <v>825</v>
      </c>
      <c r="K1246" s="4" t="s">
        <v>825</v>
      </c>
      <c r="L1246" s="4" t="s">
        <v>825</v>
      </c>
      <c r="M1246" s="8">
        <f t="shared" si="19"/>
        <v>0</v>
      </c>
      <c r="N1246" t="e" cm="1">
        <f t="array" ref="N1246">INDEX(Wastewater!$C$4:$C$62,MATCH(C1246,Wastewater!$A$4:$A$62,0),)</f>
        <v>#N/A</v>
      </c>
    </row>
    <row r="1247" spans="1:14">
      <c r="A1247" t="s">
        <v>278</v>
      </c>
      <c r="B1247" t="s">
        <v>1378</v>
      </c>
      <c r="C1247" t="s">
        <v>1302</v>
      </c>
      <c r="D1247" t="s">
        <v>300</v>
      </c>
      <c r="E1247" t="s">
        <v>933</v>
      </c>
      <c r="F1247" s="4">
        <v>0</v>
      </c>
      <c r="G1247" s="4">
        <v>0</v>
      </c>
      <c r="H1247" s="4" t="s">
        <v>825</v>
      </c>
      <c r="I1247" s="4" t="s">
        <v>825</v>
      </c>
      <c r="J1247" s="4" t="s">
        <v>825</v>
      </c>
      <c r="K1247" s="4" t="s">
        <v>825</v>
      </c>
      <c r="L1247" s="4" t="s">
        <v>825</v>
      </c>
      <c r="M1247" s="8">
        <f t="shared" si="19"/>
        <v>0</v>
      </c>
      <c r="N1247" t="e" cm="1">
        <f t="array" ref="N1247">INDEX(Wastewater!$C$4:$C$62,MATCH(C1247,Wastewater!$A$4:$A$62,0),)</f>
        <v>#N/A</v>
      </c>
    </row>
    <row r="1248" spans="1:14">
      <c r="A1248" t="s">
        <v>278</v>
      </c>
      <c r="B1248" t="s">
        <v>1379</v>
      </c>
      <c r="C1248" t="s">
        <v>1380</v>
      </c>
      <c r="D1248" t="s">
        <v>300</v>
      </c>
      <c r="E1248" t="s">
        <v>933</v>
      </c>
      <c r="F1248" s="4">
        <v>5.5478300634626478</v>
      </c>
      <c r="G1248" s="4">
        <v>135.6827055513107</v>
      </c>
      <c r="H1248" s="4" t="s">
        <v>825</v>
      </c>
      <c r="I1248" s="4" t="s">
        <v>825</v>
      </c>
      <c r="J1248" s="4" t="s">
        <v>825</v>
      </c>
      <c r="K1248" s="4" t="s">
        <v>825</v>
      </c>
      <c r="L1248" s="4" t="s">
        <v>825</v>
      </c>
      <c r="M1248" s="8">
        <f t="shared" si="19"/>
        <v>135.6827055513107</v>
      </c>
      <c r="N1248" t="e" cm="1">
        <f t="array" ref="N1248">INDEX(Wastewater!$C$4:$C$62,MATCH(C1248,Wastewater!$A$4:$A$62,0),)</f>
        <v>#N/A</v>
      </c>
    </row>
    <row r="1249" spans="1:14">
      <c r="A1249" t="s">
        <v>278</v>
      </c>
      <c r="B1249" t="s">
        <v>1381</v>
      </c>
      <c r="C1249" t="s">
        <v>1160</v>
      </c>
      <c r="D1249" t="s">
        <v>300</v>
      </c>
      <c r="E1249" t="s">
        <v>933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8">
        <f t="shared" si="19"/>
        <v>0</v>
      </c>
      <c r="N1249" t="str" cm="1">
        <f t="array" ref="N1249">INDEX(Wastewater!$C$4:$C$62,MATCH(C1249,Wastewater!$A$4:$A$62,0),)</f>
        <v>Event Duration Monitoring at intermittent discharges (wastewater)</v>
      </c>
    </row>
    <row r="1250" spans="1:14">
      <c r="A1250" t="s">
        <v>278</v>
      </c>
      <c r="B1250" t="s">
        <v>1382</v>
      </c>
      <c r="C1250" t="s">
        <v>1162</v>
      </c>
      <c r="D1250" t="s">
        <v>300</v>
      </c>
      <c r="E1250" t="s">
        <v>933</v>
      </c>
      <c r="F1250" s="4">
        <v>0</v>
      </c>
      <c r="G1250" s="4">
        <v>0</v>
      </c>
      <c r="H1250" s="15">
        <v>0</v>
      </c>
      <c r="I1250" s="15">
        <v>0</v>
      </c>
      <c r="J1250" s="15">
        <v>0</v>
      </c>
      <c r="K1250" s="15">
        <v>0</v>
      </c>
      <c r="L1250" s="15">
        <v>0</v>
      </c>
      <c r="M1250" s="8">
        <f t="shared" si="19"/>
        <v>0</v>
      </c>
      <c r="N1250" t="str" cm="1">
        <f t="array" ref="N1250">INDEX(Wastewater!$C$4:$C$62,MATCH(C1250,Wastewater!$A$4:$A$62,0),)</f>
        <v>Flow monitoring at sewage treatment works (wastewater)</v>
      </c>
    </row>
    <row r="1251" spans="1:14">
      <c r="A1251" t="s">
        <v>278</v>
      </c>
      <c r="B1251" t="s">
        <v>1383</v>
      </c>
      <c r="C1251" t="s">
        <v>1164</v>
      </c>
      <c r="D1251" t="s">
        <v>300</v>
      </c>
      <c r="E1251" t="s">
        <v>933</v>
      </c>
      <c r="F1251" s="4">
        <v>0</v>
      </c>
      <c r="G1251" s="4">
        <v>0</v>
      </c>
      <c r="H1251" s="15">
        <v>0</v>
      </c>
      <c r="I1251" s="15">
        <v>0</v>
      </c>
      <c r="J1251" s="15">
        <v>0</v>
      </c>
      <c r="K1251" s="15">
        <v>0</v>
      </c>
      <c r="L1251" s="15">
        <v>0</v>
      </c>
      <c r="M1251" s="8">
        <f t="shared" si="19"/>
        <v>0</v>
      </c>
      <c r="N1251" t="str" cm="1">
        <f t="array" ref="N1251">INDEX(Wastewater!$C$4:$C$62,MATCH(C1251,Wastewater!$A$4:$A$62,0),)</f>
        <v>N/A</v>
      </c>
    </row>
    <row r="1252" spans="1:14">
      <c r="A1252" t="s">
        <v>278</v>
      </c>
      <c r="B1252" t="s">
        <v>1384</v>
      </c>
      <c r="C1252" t="s">
        <v>1166</v>
      </c>
      <c r="D1252" t="s">
        <v>300</v>
      </c>
      <c r="E1252" t="s">
        <v>933</v>
      </c>
      <c r="F1252" s="4">
        <v>0</v>
      </c>
      <c r="G1252" s="4">
        <v>0</v>
      </c>
      <c r="H1252" s="15">
        <v>0</v>
      </c>
      <c r="I1252" s="15">
        <v>0</v>
      </c>
      <c r="J1252" s="15">
        <v>0</v>
      </c>
      <c r="K1252" s="15">
        <v>0</v>
      </c>
      <c r="L1252" s="15">
        <v>0</v>
      </c>
      <c r="M1252" s="8">
        <f t="shared" si="19"/>
        <v>0</v>
      </c>
      <c r="N1252" t="str" cm="1">
        <f t="array" ref="N1252">INDEX(Wastewater!$C$4:$C$62,MATCH(C1252,Wastewater!$A$4:$A$62,0),)</f>
        <v>N/A</v>
      </c>
    </row>
    <row r="1253" spans="1:14">
      <c r="A1253" t="s">
        <v>278</v>
      </c>
      <c r="B1253" t="s">
        <v>1385</v>
      </c>
      <c r="C1253" t="s">
        <v>1168</v>
      </c>
      <c r="D1253" t="s">
        <v>300</v>
      </c>
      <c r="E1253" t="s">
        <v>933</v>
      </c>
      <c r="F1253" s="4">
        <v>0</v>
      </c>
      <c r="G1253" s="4">
        <v>0</v>
      </c>
      <c r="H1253" s="15">
        <v>0</v>
      </c>
      <c r="I1253" s="15">
        <v>0</v>
      </c>
      <c r="J1253" s="15">
        <v>0</v>
      </c>
      <c r="K1253" s="15">
        <v>0</v>
      </c>
      <c r="L1253" s="15">
        <v>0</v>
      </c>
      <c r="M1253" s="8">
        <f t="shared" si="19"/>
        <v>0</v>
      </c>
      <c r="N1253" t="str" cm="1">
        <f t="array" ref="N1253">INDEX(Wastewater!$C$4:$C$62,MATCH(C1253,Wastewater!$A$4:$A$62,0),)</f>
        <v>Schemes to increase flow to full treatment (wastewater)</v>
      </c>
    </row>
    <row r="1254" spans="1:14">
      <c r="A1254" t="s">
        <v>278</v>
      </c>
      <c r="B1254" t="s">
        <v>1386</v>
      </c>
      <c r="C1254" t="s">
        <v>1170</v>
      </c>
      <c r="D1254" t="s">
        <v>300</v>
      </c>
      <c r="E1254" t="s">
        <v>933</v>
      </c>
      <c r="F1254" s="4">
        <v>1.091569697849281</v>
      </c>
      <c r="G1254" s="4">
        <v>45.379789023014062</v>
      </c>
      <c r="H1254" s="15">
        <v>59.117634810833927</v>
      </c>
      <c r="I1254" s="15">
        <v>115.022233023073</v>
      </c>
      <c r="J1254" s="15">
        <v>58.325723275385677</v>
      </c>
      <c r="K1254" s="15">
        <v>22.410871419755861</v>
      </c>
      <c r="L1254" s="15">
        <v>6.4749880374593616</v>
      </c>
      <c r="M1254" s="8">
        <f t="shared" si="19"/>
        <v>45.379789023014062</v>
      </c>
      <c r="N1254" t="str" cm="1">
        <f t="array" ref="N1254">INDEX(Wastewater!$C$4:$C$62,MATCH(C1254,Wastewater!$A$4:$A$62,0),)</f>
        <v>Schemes to increase storm tank capacity (wastewater)</v>
      </c>
    </row>
    <row r="1255" spans="1:14">
      <c r="A1255" t="s">
        <v>278</v>
      </c>
      <c r="B1255" t="s">
        <v>1387</v>
      </c>
      <c r="C1255" t="s">
        <v>1172</v>
      </c>
      <c r="D1255" t="s">
        <v>300</v>
      </c>
      <c r="E1255" t="s">
        <v>933</v>
      </c>
      <c r="F1255" s="4">
        <v>0</v>
      </c>
      <c r="G1255" s="4">
        <v>0</v>
      </c>
      <c r="H1255" s="15">
        <v>0</v>
      </c>
      <c r="I1255" s="15">
        <v>0</v>
      </c>
      <c r="J1255" s="15">
        <v>0</v>
      </c>
      <c r="K1255" s="15">
        <v>0</v>
      </c>
      <c r="L1255" s="15">
        <v>0</v>
      </c>
      <c r="M1255" s="8">
        <f t="shared" si="19"/>
        <v>0</v>
      </c>
      <c r="N1255" t="str" cm="1">
        <f t="array" ref="N1255">INDEX(Wastewater!$C$4:$C$62,MATCH(C1255,Wastewater!$A$4:$A$62,0),)</f>
        <v>Schemes to increase storm tank capacity (wastewater)</v>
      </c>
    </row>
    <row r="1256" spans="1:14">
      <c r="A1256" t="s">
        <v>278</v>
      </c>
      <c r="B1256" t="s">
        <v>1388</v>
      </c>
      <c r="C1256" t="s">
        <v>1174</v>
      </c>
      <c r="D1256" t="s">
        <v>300</v>
      </c>
      <c r="E1256" t="s">
        <v>933</v>
      </c>
      <c r="F1256" s="4">
        <v>13.382863835642519</v>
      </c>
      <c r="G1256" s="4">
        <v>102.39670285109264</v>
      </c>
      <c r="H1256" s="15">
        <v>202.65010638902609</v>
      </c>
      <c r="I1256" s="15">
        <v>247.75030658270211</v>
      </c>
      <c r="J1256" s="15">
        <v>69.762117287579102</v>
      </c>
      <c r="K1256" s="15">
        <v>20.51356968665635</v>
      </c>
      <c r="L1256" s="15">
        <v>8.1133531044516722</v>
      </c>
      <c r="M1256" s="8">
        <f t="shared" si="19"/>
        <v>102.39670285109264</v>
      </c>
      <c r="N1256" t="str" cm="1">
        <f t="array" ref="N1256">INDEX(Wastewater!$C$4:$C$62,MATCH(C1256,Wastewater!$A$4:$A$62,0),)</f>
        <v>Storage schemes to reduce spill frequency at CSOs, storm tanks, etc (wastewater)</v>
      </c>
    </row>
    <row r="1257" spans="1:14">
      <c r="A1257" t="s">
        <v>278</v>
      </c>
      <c r="B1257" t="s">
        <v>1389</v>
      </c>
      <c r="C1257" t="s">
        <v>1176</v>
      </c>
      <c r="D1257" t="s">
        <v>300</v>
      </c>
      <c r="E1257" t="s">
        <v>933</v>
      </c>
      <c r="F1257" s="4">
        <v>0</v>
      </c>
      <c r="G1257" s="4">
        <v>1.3874565163323098</v>
      </c>
      <c r="H1257" s="15">
        <v>2.9995669983394579</v>
      </c>
      <c r="I1257" s="15">
        <v>4.8268062787319188</v>
      </c>
      <c r="J1257" s="15">
        <v>2.136234436876649</v>
      </c>
      <c r="K1257" s="15">
        <v>0.4364908012532368</v>
      </c>
      <c r="L1257" s="15">
        <v>0.1262503391172122</v>
      </c>
      <c r="M1257" s="8">
        <f t="shared" si="19"/>
        <v>1.3874565163323098</v>
      </c>
      <c r="N1257" t="str" cm="1">
        <f t="array" ref="N1257">INDEX(Wastewater!$C$4:$C$62,MATCH(C1257,Wastewater!$A$4:$A$62,0),)</f>
        <v>Storage schemes to reduce spill frequency at CSOs, storm tanks, etc (wastewater)</v>
      </c>
    </row>
    <row r="1258" spans="1:14">
      <c r="A1258" t="s">
        <v>278</v>
      </c>
      <c r="B1258" t="s">
        <v>1390</v>
      </c>
      <c r="C1258" t="s">
        <v>1178</v>
      </c>
      <c r="D1258" t="s">
        <v>300</v>
      </c>
      <c r="E1258" t="s">
        <v>933</v>
      </c>
      <c r="F1258" s="4">
        <v>0</v>
      </c>
      <c r="G1258" s="4">
        <v>0</v>
      </c>
      <c r="H1258" s="15">
        <v>0</v>
      </c>
      <c r="I1258" s="15">
        <v>0</v>
      </c>
      <c r="J1258" s="15">
        <v>0</v>
      </c>
      <c r="K1258" s="15">
        <v>0</v>
      </c>
      <c r="L1258" s="15">
        <v>0</v>
      </c>
      <c r="M1258" s="8">
        <f t="shared" si="19"/>
        <v>0</v>
      </c>
      <c r="N1258" t="str" cm="1">
        <f t="array" ref="N1258">INDEX(Wastewater!$C$4:$C$62,MATCH(C1258,Wastewater!$A$4:$A$62,0),)</f>
        <v>Storage schemes to reduce spill frequency at CSOs, storm tanks, etc (wastewater)</v>
      </c>
    </row>
    <row r="1259" spans="1:14">
      <c r="A1259" t="s">
        <v>278</v>
      </c>
      <c r="B1259" t="s">
        <v>1391</v>
      </c>
      <c r="C1259" t="s">
        <v>1180</v>
      </c>
      <c r="D1259" t="s">
        <v>300</v>
      </c>
      <c r="E1259" t="s">
        <v>933</v>
      </c>
      <c r="F1259" s="4">
        <v>0</v>
      </c>
      <c r="G1259" s="4">
        <v>0</v>
      </c>
      <c r="H1259" s="15">
        <v>0</v>
      </c>
      <c r="I1259" s="15">
        <v>0</v>
      </c>
      <c r="J1259" s="15">
        <v>0</v>
      </c>
      <c r="K1259" s="15">
        <v>0</v>
      </c>
      <c r="L1259" s="15">
        <v>0</v>
      </c>
      <c r="M1259" s="8">
        <f t="shared" si="19"/>
        <v>0</v>
      </c>
      <c r="N1259" t="str" cm="1">
        <f t="array" ref="N1259">INDEX(Wastewater!$C$4:$C$62,MATCH(C1259,Wastewater!$A$4:$A$62,0),)</f>
        <v>Storage schemes to reduce spill frequency at CSOs, storm tanks, etc (wastewater)</v>
      </c>
    </row>
    <row r="1260" spans="1:14">
      <c r="A1260" t="s">
        <v>278</v>
      </c>
      <c r="B1260" t="s">
        <v>1392</v>
      </c>
      <c r="C1260" t="s">
        <v>1182</v>
      </c>
      <c r="D1260" t="s">
        <v>300</v>
      </c>
      <c r="E1260" t="s">
        <v>933</v>
      </c>
      <c r="F1260" s="4">
        <v>0.3350014752987881</v>
      </c>
      <c r="G1260" s="4">
        <v>4.5489160864381191</v>
      </c>
      <c r="H1260" s="15">
        <v>8.1956470352218709</v>
      </c>
      <c r="I1260" s="15">
        <v>10.29156292456406</v>
      </c>
      <c r="J1260" s="15">
        <v>4.4879624211053457</v>
      </c>
      <c r="K1260" s="15">
        <v>0.73725058975701285</v>
      </c>
      <c r="L1260" s="15">
        <v>0.20780780088839251</v>
      </c>
      <c r="M1260" s="8">
        <f t="shared" si="19"/>
        <v>4.5489160864381191</v>
      </c>
      <c r="N1260" t="str" cm="1">
        <f t="array" ref="N1260">INDEX(Wastewater!$C$4:$C$62,MATCH(C1260,Wastewater!$A$4:$A$62,0),)</f>
        <v>Storage schemes to reduce spill frequency at CSOs, storm tanks, etc (wastewater)</v>
      </c>
    </row>
    <row r="1261" spans="1:14">
      <c r="A1261" t="s">
        <v>278</v>
      </c>
      <c r="B1261" t="s">
        <v>1393</v>
      </c>
      <c r="C1261" t="s">
        <v>1184</v>
      </c>
      <c r="D1261" t="s">
        <v>300</v>
      </c>
      <c r="E1261" t="s">
        <v>933</v>
      </c>
      <c r="F1261" s="4">
        <v>0</v>
      </c>
      <c r="G1261" s="4">
        <v>0</v>
      </c>
      <c r="H1261" s="15">
        <v>0</v>
      </c>
      <c r="I1261" s="15">
        <v>0</v>
      </c>
      <c r="J1261" s="15">
        <v>0</v>
      </c>
      <c r="K1261" s="15">
        <v>0</v>
      </c>
      <c r="L1261" s="15">
        <v>0</v>
      </c>
      <c r="M1261" s="8">
        <f t="shared" si="19"/>
        <v>0</v>
      </c>
      <c r="N1261" t="str" cm="1">
        <f t="array" ref="N1261">INDEX(Wastewater!$C$4:$C$62,MATCH(C1261,Wastewater!$A$4:$A$62,0),)</f>
        <v>Storage schemes to reduce spill frequency at CSOs, storm tanks, etc (wastewater)</v>
      </c>
    </row>
    <row r="1262" spans="1:14">
      <c r="A1262" t="s">
        <v>278</v>
      </c>
      <c r="B1262" t="s">
        <v>1394</v>
      </c>
      <c r="C1262" t="s">
        <v>1186</v>
      </c>
      <c r="D1262" t="s">
        <v>300</v>
      </c>
      <c r="E1262" t="s">
        <v>933</v>
      </c>
      <c r="F1262" s="4">
        <v>0</v>
      </c>
      <c r="G1262" s="4">
        <v>0</v>
      </c>
      <c r="H1262" s="15">
        <v>0</v>
      </c>
      <c r="I1262" s="15">
        <v>0</v>
      </c>
      <c r="J1262" s="15">
        <v>0</v>
      </c>
      <c r="K1262" s="15">
        <v>0</v>
      </c>
      <c r="L1262" s="15">
        <v>0</v>
      </c>
      <c r="M1262" s="8">
        <f t="shared" si="19"/>
        <v>0</v>
      </c>
      <c r="N1262" t="str" cm="1">
        <f t="array" ref="N1262">INDEX(Wastewater!$C$4:$C$62,MATCH(C1262,Wastewater!$A$4:$A$62,0),)</f>
        <v>Storage schemes to reduce spill frequency at CSOs, storm tanks, etc (wastewater)</v>
      </c>
    </row>
    <row r="1263" spans="1:14">
      <c r="A1263" t="s">
        <v>278</v>
      </c>
      <c r="B1263" t="s">
        <v>1395</v>
      </c>
      <c r="C1263" t="s">
        <v>1188</v>
      </c>
      <c r="D1263" t="s">
        <v>300</v>
      </c>
      <c r="E1263" t="s">
        <v>933</v>
      </c>
      <c r="F1263" s="4">
        <v>0</v>
      </c>
      <c r="G1263" s="4">
        <v>0</v>
      </c>
      <c r="H1263" s="15">
        <v>0</v>
      </c>
      <c r="I1263" s="15">
        <v>0</v>
      </c>
      <c r="J1263" s="15">
        <v>0</v>
      </c>
      <c r="K1263" s="15">
        <v>0</v>
      </c>
      <c r="L1263" s="15">
        <v>0</v>
      </c>
      <c r="M1263" s="8">
        <f t="shared" si="19"/>
        <v>0</v>
      </c>
      <c r="N1263" t="str" cm="1">
        <f t="array" ref="N1263">INDEX(Wastewater!$C$4:$C$62,MATCH(C1263,Wastewater!$A$4:$A$62,0),)</f>
        <v>Storage schemes to reduce spill frequency at CSOs, storm tanks, etc (wastewater)</v>
      </c>
    </row>
    <row r="1264" spans="1:14">
      <c r="A1264" t="s">
        <v>278</v>
      </c>
      <c r="B1264" t="s">
        <v>1396</v>
      </c>
      <c r="C1264" t="s">
        <v>1190</v>
      </c>
      <c r="D1264" t="s">
        <v>300</v>
      </c>
      <c r="E1264" t="s">
        <v>933</v>
      </c>
      <c r="F1264" s="4">
        <v>0.70031444677913757</v>
      </c>
      <c r="G1264" s="4">
        <v>5.0958174723896263</v>
      </c>
      <c r="H1264" s="15">
        <v>11.560330148987591</v>
      </c>
      <c r="I1264" s="15">
        <v>12.015078869918071</v>
      </c>
      <c r="J1264" s="15">
        <v>2.9784601899782879</v>
      </c>
      <c r="K1264" s="15">
        <v>0.67396045355877265</v>
      </c>
      <c r="L1264" s="15">
        <v>0.29857516954355551</v>
      </c>
      <c r="M1264" s="8">
        <f t="shared" si="19"/>
        <v>5.0958174723896263</v>
      </c>
      <c r="N1264" t="str" cm="1">
        <f t="array" ref="N1264">INDEX(Wastewater!$C$4:$C$62,MATCH(C1264,Wastewater!$A$4:$A$62,0),)</f>
        <v>Storage schemes to reduce spill frequency at CSOs, storm tanks, etc (wastewater)</v>
      </c>
    </row>
    <row r="1265" spans="1:14">
      <c r="A1265" t="s">
        <v>278</v>
      </c>
      <c r="B1265" t="s">
        <v>1397</v>
      </c>
      <c r="C1265" t="s">
        <v>1192</v>
      </c>
      <c r="D1265" t="s">
        <v>300</v>
      </c>
      <c r="E1265" t="s">
        <v>933</v>
      </c>
      <c r="F1265" s="4">
        <v>0</v>
      </c>
      <c r="G1265" s="4">
        <v>0</v>
      </c>
      <c r="H1265" s="15">
        <v>0</v>
      </c>
      <c r="I1265" s="15">
        <v>0</v>
      </c>
      <c r="J1265" s="15">
        <v>0</v>
      </c>
      <c r="K1265" s="15">
        <v>0</v>
      </c>
      <c r="L1265" s="15">
        <v>0</v>
      </c>
      <c r="M1265" s="8">
        <f t="shared" si="19"/>
        <v>0</v>
      </c>
      <c r="N1265" t="str" cm="1">
        <f t="array" ref="N1265">INDEX(Wastewater!$C$4:$C$62,MATCH(C1265,Wastewater!$A$4:$A$62,0),)</f>
        <v>Chemical removals schemes (wastewater)</v>
      </c>
    </row>
    <row r="1266" spans="1:14">
      <c r="A1266" t="s">
        <v>278</v>
      </c>
      <c r="B1266" t="s">
        <v>1398</v>
      </c>
      <c r="C1266" t="s">
        <v>1194</v>
      </c>
      <c r="D1266" t="s">
        <v>300</v>
      </c>
      <c r="E1266" t="s">
        <v>933</v>
      </c>
      <c r="F1266" s="4">
        <v>0</v>
      </c>
      <c r="G1266" s="4">
        <v>0</v>
      </c>
      <c r="H1266" s="15">
        <v>0</v>
      </c>
      <c r="I1266" s="15">
        <v>0</v>
      </c>
      <c r="J1266" s="15">
        <v>0</v>
      </c>
      <c r="K1266" s="15">
        <v>0</v>
      </c>
      <c r="L1266" s="15">
        <v>0</v>
      </c>
      <c r="M1266" s="8">
        <f t="shared" si="19"/>
        <v>0</v>
      </c>
      <c r="N1266" t="str" cm="1">
        <f t="array" ref="N1266">INDEX(Wastewater!$C$4:$C$62,MATCH(C1266,Wastewater!$A$4:$A$62,0),)</f>
        <v>Chemicals monitoring/ investigations/ options appraisals (wastewater)</v>
      </c>
    </row>
    <row r="1267" spans="1:14">
      <c r="A1267" t="s">
        <v>278</v>
      </c>
      <c r="B1267" t="s">
        <v>1399</v>
      </c>
      <c r="C1267" t="s">
        <v>1196</v>
      </c>
      <c r="D1267" t="s">
        <v>300</v>
      </c>
      <c r="E1267" t="s">
        <v>933</v>
      </c>
      <c r="F1267" s="4">
        <v>0</v>
      </c>
      <c r="G1267" s="4">
        <v>0</v>
      </c>
      <c r="H1267" s="15">
        <v>0</v>
      </c>
      <c r="I1267" s="15">
        <v>0</v>
      </c>
      <c r="J1267" s="15">
        <v>0</v>
      </c>
      <c r="K1267" s="15">
        <v>0</v>
      </c>
      <c r="L1267" s="15">
        <v>0</v>
      </c>
      <c r="M1267" s="8">
        <f t="shared" si="19"/>
        <v>0</v>
      </c>
      <c r="N1267" t="str" cm="1">
        <f t="array" ref="N1267">INDEX(Wastewater!$C$4:$C$62,MATCH(C1267,Wastewater!$A$4:$A$62,0),)</f>
        <v>Nitrogen removal (wastewater)</v>
      </c>
    </row>
    <row r="1268" spans="1:14">
      <c r="A1268" t="s">
        <v>278</v>
      </c>
      <c r="B1268" t="s">
        <v>1400</v>
      </c>
      <c r="C1268" t="s">
        <v>1198</v>
      </c>
      <c r="D1268" t="s">
        <v>300</v>
      </c>
      <c r="E1268" t="s">
        <v>933</v>
      </c>
      <c r="F1268" s="4">
        <v>0</v>
      </c>
      <c r="G1268" s="4">
        <v>0</v>
      </c>
      <c r="H1268" s="15">
        <v>0</v>
      </c>
      <c r="I1268" s="15">
        <v>0</v>
      </c>
      <c r="J1268" s="15">
        <v>0</v>
      </c>
      <c r="K1268" s="15">
        <v>0</v>
      </c>
      <c r="L1268" s="15">
        <v>0</v>
      </c>
      <c r="M1268" s="8">
        <f t="shared" si="19"/>
        <v>0</v>
      </c>
      <c r="N1268" t="str" cm="1">
        <f t="array" ref="N1268">INDEX(Wastewater!$C$4:$C$62,MATCH(C1268,Wastewater!$A$4:$A$62,0),)</f>
        <v>Nitrogen removal (wastewater)</v>
      </c>
    </row>
    <row r="1269" spans="1:14">
      <c r="A1269" t="s">
        <v>278</v>
      </c>
      <c r="B1269" t="s">
        <v>1401</v>
      </c>
      <c r="C1269" t="s">
        <v>1200</v>
      </c>
      <c r="D1269" t="s">
        <v>300</v>
      </c>
      <c r="E1269" t="s">
        <v>933</v>
      </c>
      <c r="F1269" s="4">
        <v>0</v>
      </c>
      <c r="G1269" s="4">
        <v>0</v>
      </c>
      <c r="H1269" s="15">
        <v>0</v>
      </c>
      <c r="I1269" s="15">
        <v>0</v>
      </c>
      <c r="J1269" s="15">
        <v>0</v>
      </c>
      <c r="K1269" s="15">
        <v>0</v>
      </c>
      <c r="L1269" s="15">
        <v>0</v>
      </c>
      <c r="M1269" s="8">
        <f t="shared" si="19"/>
        <v>0</v>
      </c>
      <c r="N1269" t="str" cm="1">
        <f t="array" ref="N1269">INDEX(Wastewater!$C$4:$C$62,MATCH(C1269,Wastewater!$A$4:$A$62,0),)</f>
        <v>Nitrogen removal (wastewater)</v>
      </c>
    </row>
    <row r="1270" spans="1:14">
      <c r="A1270" t="s">
        <v>278</v>
      </c>
      <c r="B1270" t="s">
        <v>1402</v>
      </c>
      <c r="C1270" t="s">
        <v>1202</v>
      </c>
      <c r="D1270" t="s">
        <v>300</v>
      </c>
      <c r="E1270" t="s">
        <v>933</v>
      </c>
      <c r="F1270" s="4">
        <v>0.1016151669395382</v>
      </c>
      <c r="G1270" s="4">
        <v>5.7635184073452015</v>
      </c>
      <c r="H1270" s="15">
        <v>21.371638865999369</v>
      </c>
      <c r="I1270" s="15">
        <v>18.871571577842289</v>
      </c>
      <c r="J1270" s="15">
        <v>11.355238672075091</v>
      </c>
      <c r="K1270" s="15">
        <v>4.3847006826047261</v>
      </c>
      <c r="L1270" s="15">
        <v>2.874924451476351</v>
      </c>
      <c r="M1270" s="8">
        <f t="shared" si="19"/>
        <v>5.7635184073452015</v>
      </c>
      <c r="N1270" t="str" cm="1">
        <f t="array" ref="N1270">INDEX(Wastewater!$C$4:$C$62,MATCH(C1270,Wastewater!$A$4:$A$62,0),)</f>
        <v>Phosphorus removal (wastewater)</v>
      </c>
    </row>
    <row r="1271" spans="1:14">
      <c r="A1271" t="s">
        <v>278</v>
      </c>
      <c r="B1271" t="s">
        <v>1403</v>
      </c>
      <c r="C1271" t="s">
        <v>1204</v>
      </c>
      <c r="D1271" t="s">
        <v>300</v>
      </c>
      <c r="E1271" t="s">
        <v>933</v>
      </c>
      <c r="F1271" s="4">
        <v>0</v>
      </c>
      <c r="G1271" s="4">
        <v>3.6921291566708097</v>
      </c>
      <c r="H1271" s="15">
        <v>9.8488128624046141</v>
      </c>
      <c r="I1271" s="15">
        <v>12.493484185621419</v>
      </c>
      <c r="J1271" s="15">
        <v>24.525271391688118</v>
      </c>
      <c r="K1271" s="15">
        <v>51.136707020205499</v>
      </c>
      <c r="L1271" s="15">
        <v>23.92237572192883</v>
      </c>
      <c r="M1271" s="8">
        <f t="shared" si="19"/>
        <v>3.6921291566708097</v>
      </c>
      <c r="N1271" t="str" cm="1">
        <f t="array" ref="N1271">INDEX(Wastewater!$C$4:$C$62,MATCH(C1271,Wastewater!$A$4:$A$62,0),)</f>
        <v>Phosphorus removal (wastewater)</v>
      </c>
    </row>
    <row r="1272" spans="1:14">
      <c r="A1272" t="s">
        <v>278</v>
      </c>
      <c r="B1272" t="s">
        <v>1404</v>
      </c>
      <c r="C1272" t="s">
        <v>1206</v>
      </c>
      <c r="D1272" t="s">
        <v>300</v>
      </c>
      <c r="E1272" t="s">
        <v>933</v>
      </c>
      <c r="F1272" s="4">
        <v>0</v>
      </c>
      <c r="G1272" s="4">
        <v>0</v>
      </c>
      <c r="H1272" s="15">
        <v>0</v>
      </c>
      <c r="I1272" s="15">
        <v>0</v>
      </c>
      <c r="J1272" s="15">
        <v>0</v>
      </c>
      <c r="K1272" s="15">
        <v>0</v>
      </c>
      <c r="L1272" s="15">
        <v>0</v>
      </c>
      <c r="M1272" s="8">
        <f t="shared" si="19"/>
        <v>0</v>
      </c>
      <c r="N1272" t="str" cm="1">
        <f t="array" ref="N1272">INDEX(Wastewater!$C$4:$C$62,MATCH(C1272,Wastewater!$A$4:$A$62,0),)</f>
        <v>Phosphorus removal (wastewater)</v>
      </c>
    </row>
    <row r="1273" spans="1:14">
      <c r="A1273" t="s">
        <v>278</v>
      </c>
      <c r="B1273" t="s">
        <v>1405</v>
      </c>
      <c r="C1273" t="s">
        <v>1208</v>
      </c>
      <c r="D1273" t="s">
        <v>300</v>
      </c>
      <c r="E1273" t="s">
        <v>933</v>
      </c>
      <c r="F1273" s="4">
        <v>0</v>
      </c>
      <c r="G1273" s="4">
        <v>0</v>
      </c>
      <c r="H1273" s="15">
        <v>0</v>
      </c>
      <c r="I1273" s="15">
        <v>0</v>
      </c>
      <c r="J1273" s="15">
        <v>0</v>
      </c>
      <c r="K1273" s="15">
        <v>0</v>
      </c>
      <c r="L1273" s="15">
        <v>0</v>
      </c>
      <c r="M1273" s="8">
        <f t="shared" si="19"/>
        <v>0</v>
      </c>
      <c r="N1273" t="str" cm="1">
        <f t="array" ref="N1273">INDEX(Wastewater!$C$4:$C$62,MATCH(C1273,Wastewater!$A$4:$A$62,0),)</f>
        <v>Reduction of sanitary parameters (wastewater)</v>
      </c>
    </row>
    <row r="1274" spans="1:14">
      <c r="A1274" t="s">
        <v>278</v>
      </c>
      <c r="B1274" t="s">
        <v>1406</v>
      </c>
      <c r="C1274" t="s">
        <v>1210</v>
      </c>
      <c r="D1274" t="s">
        <v>300</v>
      </c>
      <c r="E1274" t="s">
        <v>933</v>
      </c>
      <c r="F1274" s="4">
        <v>0</v>
      </c>
      <c r="G1274" s="4">
        <v>0</v>
      </c>
      <c r="H1274" s="15">
        <v>0</v>
      </c>
      <c r="I1274" s="15">
        <v>0</v>
      </c>
      <c r="J1274" s="15">
        <v>0</v>
      </c>
      <c r="K1274" s="15">
        <v>0</v>
      </c>
      <c r="L1274" s="15">
        <v>0</v>
      </c>
      <c r="M1274" s="8">
        <f t="shared" si="19"/>
        <v>0</v>
      </c>
      <c r="N1274" t="str" cm="1">
        <f t="array" ref="N1274">INDEX(Wastewater!$C$4:$C$62,MATCH(C1274,Wastewater!$A$4:$A$62,0),)</f>
        <v>Chemical removals schemes (wastewater)</v>
      </c>
    </row>
    <row r="1275" spans="1:14">
      <c r="A1275" t="s">
        <v>278</v>
      </c>
      <c r="B1275" t="s">
        <v>1407</v>
      </c>
      <c r="C1275" t="s">
        <v>1212</v>
      </c>
      <c r="D1275" t="s">
        <v>300</v>
      </c>
      <c r="E1275" t="s">
        <v>933</v>
      </c>
      <c r="F1275" s="4">
        <v>0</v>
      </c>
      <c r="G1275" s="4">
        <v>0</v>
      </c>
      <c r="H1275" s="15">
        <v>0</v>
      </c>
      <c r="I1275" s="15">
        <v>0</v>
      </c>
      <c r="J1275" s="15">
        <v>0</v>
      </c>
      <c r="K1275" s="15">
        <v>0</v>
      </c>
      <c r="L1275" s="15">
        <v>0</v>
      </c>
      <c r="M1275" s="8">
        <f t="shared" si="19"/>
        <v>0</v>
      </c>
      <c r="N1275" t="str" cm="1">
        <f t="array" ref="N1275">INDEX(Wastewater!$C$4:$C$62,MATCH(C1275,Wastewater!$A$4:$A$62,0),)</f>
        <v>Phosphorus removal (wastewater)</v>
      </c>
    </row>
    <row r="1276" spans="1:14">
      <c r="A1276" t="s">
        <v>278</v>
      </c>
      <c r="B1276" t="s">
        <v>1408</v>
      </c>
      <c r="C1276" t="s">
        <v>1214</v>
      </c>
      <c r="D1276" t="s">
        <v>300</v>
      </c>
      <c r="E1276" t="s">
        <v>933</v>
      </c>
      <c r="F1276" s="4">
        <v>0</v>
      </c>
      <c r="G1276" s="4">
        <v>0</v>
      </c>
      <c r="H1276" s="15">
        <v>0</v>
      </c>
      <c r="I1276" s="15">
        <v>0</v>
      </c>
      <c r="J1276" s="15">
        <v>0</v>
      </c>
      <c r="K1276" s="15">
        <v>0</v>
      </c>
      <c r="L1276" s="15">
        <v>0</v>
      </c>
      <c r="M1276" s="8">
        <f t="shared" si="19"/>
        <v>0</v>
      </c>
      <c r="N1276" t="str" cm="1">
        <f t="array" ref="N1276">INDEX(Wastewater!$C$4:$C$62,MATCH(C1276,Wastewater!$A$4:$A$62,0),)</f>
        <v>Phosphorus removal (wastewater)</v>
      </c>
    </row>
    <row r="1277" spans="1:14">
      <c r="A1277" t="s">
        <v>278</v>
      </c>
      <c r="B1277" t="s">
        <v>1409</v>
      </c>
      <c r="C1277" t="s">
        <v>1216</v>
      </c>
      <c r="D1277" t="s">
        <v>300</v>
      </c>
      <c r="E1277" t="s">
        <v>933</v>
      </c>
      <c r="F1277" s="4">
        <v>0</v>
      </c>
      <c r="G1277" s="4">
        <v>0</v>
      </c>
      <c r="H1277" s="15">
        <v>0</v>
      </c>
      <c r="I1277" s="15">
        <v>0</v>
      </c>
      <c r="J1277" s="15">
        <v>0</v>
      </c>
      <c r="K1277" s="15">
        <v>0</v>
      </c>
      <c r="L1277" s="15">
        <v>0</v>
      </c>
      <c r="M1277" s="8">
        <f t="shared" si="19"/>
        <v>0</v>
      </c>
      <c r="N1277" t="str" cm="1">
        <f t="array" ref="N1277">INDEX(Wastewater!$C$4:$C$62,MATCH(C1277,Wastewater!$A$4:$A$62,0),)</f>
        <v>Conservation drivers (wastewater)</v>
      </c>
    </row>
    <row r="1278" spans="1:14">
      <c r="A1278" t="s">
        <v>278</v>
      </c>
      <c r="B1278" t="s">
        <v>1410</v>
      </c>
      <c r="C1278" t="s">
        <v>1218</v>
      </c>
      <c r="D1278" t="s">
        <v>300</v>
      </c>
      <c r="E1278" t="s">
        <v>933</v>
      </c>
      <c r="F1278" s="4">
        <v>0</v>
      </c>
      <c r="G1278" s="4">
        <v>0</v>
      </c>
      <c r="H1278" s="15">
        <v>0</v>
      </c>
      <c r="I1278" s="15">
        <v>0</v>
      </c>
      <c r="J1278" s="15">
        <v>0</v>
      </c>
      <c r="K1278" s="15">
        <v>0</v>
      </c>
      <c r="L1278" s="15">
        <v>0</v>
      </c>
      <c r="M1278" s="8">
        <f t="shared" si="19"/>
        <v>0</v>
      </c>
      <c r="N1278" t="str" cm="1">
        <f t="array" ref="N1278">INDEX(Wastewater!$C$4:$C$62,MATCH(C1278,Wastewater!$A$4:$A$62,0),)</f>
        <v>UV disinfection (or similar) (wastewater)</v>
      </c>
    </row>
    <row r="1279" spans="1:14">
      <c r="A1279" t="s">
        <v>278</v>
      </c>
      <c r="B1279" t="s">
        <v>1411</v>
      </c>
      <c r="C1279" t="s">
        <v>1220</v>
      </c>
      <c r="D1279" t="s">
        <v>300</v>
      </c>
      <c r="E1279" t="s">
        <v>933</v>
      </c>
      <c r="F1279" s="4">
        <v>0</v>
      </c>
      <c r="G1279" s="4">
        <v>0</v>
      </c>
      <c r="H1279" s="15">
        <v>0</v>
      </c>
      <c r="I1279" s="15">
        <v>0</v>
      </c>
      <c r="J1279" s="15">
        <v>0</v>
      </c>
      <c r="K1279" s="15">
        <v>0</v>
      </c>
      <c r="L1279" s="15">
        <v>0</v>
      </c>
      <c r="M1279" s="8">
        <f t="shared" si="19"/>
        <v>0</v>
      </c>
      <c r="N1279" t="str" cm="1">
        <f t="array" ref="N1279">INDEX(Wastewater!$C$4:$C$62,MATCH(C1279,Wastewater!$A$4:$A$62,0),)</f>
        <v>N/A</v>
      </c>
    </row>
    <row r="1280" spans="1:14">
      <c r="A1280" t="s">
        <v>278</v>
      </c>
      <c r="B1280" t="s">
        <v>1412</v>
      </c>
      <c r="C1280" t="s">
        <v>1222</v>
      </c>
      <c r="D1280" t="s">
        <v>300</v>
      </c>
      <c r="E1280" t="s">
        <v>933</v>
      </c>
      <c r="F1280" s="4">
        <v>0</v>
      </c>
      <c r="G1280" s="4">
        <v>0</v>
      </c>
      <c r="H1280" s="15">
        <v>0</v>
      </c>
      <c r="I1280" s="15">
        <v>0</v>
      </c>
      <c r="J1280" s="15">
        <v>0</v>
      </c>
      <c r="K1280" s="15">
        <v>0</v>
      </c>
      <c r="L1280" s="15">
        <v>0</v>
      </c>
      <c r="M1280" s="8">
        <f t="shared" si="19"/>
        <v>0</v>
      </c>
      <c r="N1280" t="str" cm="1">
        <f t="array" ref="N1280">INDEX(Wastewater!$C$4:$C$62,MATCH(C1280,Wastewater!$A$4:$A$62,0),)</f>
        <v>N/A</v>
      </c>
    </row>
    <row r="1281" spans="1:14">
      <c r="A1281" t="s">
        <v>278</v>
      </c>
      <c r="B1281" t="s">
        <v>1413</v>
      </c>
      <c r="C1281" t="s">
        <v>1224</v>
      </c>
      <c r="D1281" t="s">
        <v>300</v>
      </c>
      <c r="E1281" t="s">
        <v>933</v>
      </c>
      <c r="F1281" s="4">
        <v>0</v>
      </c>
      <c r="G1281" s="4">
        <v>0</v>
      </c>
      <c r="H1281" s="15">
        <v>0</v>
      </c>
      <c r="I1281" s="15">
        <v>0</v>
      </c>
      <c r="J1281" s="15">
        <v>0</v>
      </c>
      <c r="K1281" s="15">
        <v>0</v>
      </c>
      <c r="L1281" s="15">
        <v>0</v>
      </c>
      <c r="M1281" s="8">
        <f t="shared" ref="M1281:M1343" si="20">SUM(G1281)</f>
        <v>0</v>
      </c>
      <c r="N1281" t="str" cm="1">
        <f t="array" ref="N1281">INDEX(Wastewater!$C$4:$C$62,MATCH(C1281,Wastewater!$A$4:$A$62,0),)</f>
        <v>N/A</v>
      </c>
    </row>
    <row r="1282" spans="1:14">
      <c r="A1282" t="s">
        <v>278</v>
      </c>
      <c r="B1282" t="s">
        <v>1414</v>
      </c>
      <c r="C1282" t="s">
        <v>1226</v>
      </c>
      <c r="D1282" t="s">
        <v>300</v>
      </c>
      <c r="E1282" t="s">
        <v>933</v>
      </c>
      <c r="F1282" s="4">
        <v>0</v>
      </c>
      <c r="G1282" s="4">
        <v>0</v>
      </c>
      <c r="H1282" s="15">
        <v>0</v>
      </c>
      <c r="I1282" s="15">
        <v>0</v>
      </c>
      <c r="J1282" s="15">
        <v>0</v>
      </c>
      <c r="K1282" s="15">
        <v>0</v>
      </c>
      <c r="L1282" s="15">
        <v>0</v>
      </c>
      <c r="M1282" s="8">
        <f t="shared" si="20"/>
        <v>0</v>
      </c>
      <c r="N1282" t="str" cm="1">
        <f t="array" ref="N1282">INDEX(Wastewater!$C$4:$C$62,MATCH(C1282,Wastewater!$A$4:$A$62,0),)</f>
        <v>Conservation drivers (wastewater)</v>
      </c>
    </row>
    <row r="1283" spans="1:14">
      <c r="A1283" t="s">
        <v>278</v>
      </c>
      <c r="B1283" t="s">
        <v>1415</v>
      </c>
      <c r="C1283" t="s">
        <v>1228</v>
      </c>
      <c r="D1283" t="s">
        <v>300</v>
      </c>
      <c r="E1283" t="s">
        <v>933</v>
      </c>
      <c r="F1283" s="4">
        <v>0</v>
      </c>
      <c r="G1283" s="4">
        <v>0</v>
      </c>
      <c r="H1283" s="15">
        <v>0</v>
      </c>
      <c r="I1283" s="15">
        <v>0</v>
      </c>
      <c r="J1283" s="15">
        <v>0</v>
      </c>
      <c r="K1283" s="15">
        <v>0</v>
      </c>
      <c r="L1283" s="15">
        <v>0</v>
      </c>
      <c r="M1283" s="8">
        <f t="shared" si="20"/>
        <v>0</v>
      </c>
      <c r="N1283" t="str" cm="1">
        <f t="array" ref="N1283">INDEX(Wastewater!$C$4:$C$62,MATCH(C1283,Wastewater!$A$4:$A$62,0),)</f>
        <v>Ignore as captured under 'Investigations total'</v>
      </c>
    </row>
    <row r="1284" spans="1:14">
      <c r="A1284" t="s">
        <v>278</v>
      </c>
      <c r="B1284" t="s">
        <v>1416</v>
      </c>
      <c r="C1284" t="s">
        <v>1230</v>
      </c>
      <c r="D1284" t="s">
        <v>300</v>
      </c>
      <c r="E1284" t="s">
        <v>933</v>
      </c>
      <c r="F1284" s="4">
        <v>0</v>
      </c>
      <c r="G1284" s="4">
        <v>0</v>
      </c>
      <c r="H1284" s="15">
        <v>0</v>
      </c>
      <c r="I1284" s="15">
        <v>0</v>
      </c>
      <c r="J1284" s="15">
        <v>0</v>
      </c>
      <c r="K1284" s="15">
        <v>0</v>
      </c>
      <c r="L1284" s="15">
        <v>0</v>
      </c>
      <c r="M1284" s="8">
        <f t="shared" si="20"/>
        <v>0</v>
      </c>
      <c r="N1284" t="str" cm="1">
        <f t="array" ref="N1284">INDEX(Wastewater!$C$4:$C$62,MATCH(C1284,Wastewater!$A$4:$A$62,0),)</f>
        <v>Ignore as captured under 'Investigations total'</v>
      </c>
    </row>
    <row r="1285" spans="1:14">
      <c r="A1285" t="s">
        <v>278</v>
      </c>
      <c r="B1285" t="s">
        <v>1417</v>
      </c>
      <c r="C1285" t="s">
        <v>1232</v>
      </c>
      <c r="D1285" t="s">
        <v>300</v>
      </c>
      <c r="E1285" t="s">
        <v>933</v>
      </c>
      <c r="F1285" s="4">
        <v>0</v>
      </c>
      <c r="G1285" s="4">
        <v>0</v>
      </c>
      <c r="H1285" s="15">
        <v>0</v>
      </c>
      <c r="I1285" s="15">
        <v>0</v>
      </c>
      <c r="J1285" s="15">
        <v>0</v>
      </c>
      <c r="K1285" s="15">
        <v>0</v>
      </c>
      <c r="L1285" s="15">
        <v>0</v>
      </c>
      <c r="M1285" s="8">
        <f t="shared" si="20"/>
        <v>0</v>
      </c>
      <c r="N1285" t="str" cm="1">
        <f t="array" ref="N1285">INDEX(Wastewater!$C$4:$C$62,MATCH(C1285,Wastewater!$A$4:$A$62,0),)</f>
        <v>Ignore as captured under 'Investigations total'</v>
      </c>
    </row>
    <row r="1286" spans="1:14">
      <c r="A1286" t="s">
        <v>278</v>
      </c>
      <c r="B1286" t="s">
        <v>1418</v>
      </c>
      <c r="C1286" t="s">
        <v>1234</v>
      </c>
      <c r="D1286" t="s">
        <v>300</v>
      </c>
      <c r="E1286" t="s">
        <v>933</v>
      </c>
      <c r="F1286" s="4">
        <v>0</v>
      </c>
      <c r="G1286" s="4">
        <v>0</v>
      </c>
      <c r="H1286" s="15">
        <v>0</v>
      </c>
      <c r="I1286" s="15">
        <v>0</v>
      </c>
      <c r="J1286" s="15">
        <v>0</v>
      </c>
      <c r="K1286" s="15">
        <v>0</v>
      </c>
      <c r="L1286" s="15">
        <v>0</v>
      </c>
      <c r="M1286" s="8">
        <f t="shared" si="20"/>
        <v>0</v>
      </c>
      <c r="N1286" t="str" cm="1">
        <f t="array" ref="N1286">INDEX(Wastewater!$C$4:$C$62,MATCH(C1286,Wastewater!$A$4:$A$62,0),)</f>
        <v>Investigations (wastewater)</v>
      </c>
    </row>
    <row r="1287" spans="1:14">
      <c r="A1287" t="s">
        <v>278</v>
      </c>
      <c r="B1287" t="s">
        <v>1419</v>
      </c>
      <c r="C1287" t="s">
        <v>1236</v>
      </c>
      <c r="D1287" t="s">
        <v>300</v>
      </c>
      <c r="E1287" t="s">
        <v>933</v>
      </c>
      <c r="F1287" s="4">
        <v>0</v>
      </c>
      <c r="G1287" s="4">
        <v>0</v>
      </c>
      <c r="H1287" s="15">
        <v>0</v>
      </c>
      <c r="I1287" s="15">
        <v>0</v>
      </c>
      <c r="J1287" s="15">
        <v>0</v>
      </c>
      <c r="K1287" s="15">
        <v>0</v>
      </c>
      <c r="L1287" s="15">
        <v>0</v>
      </c>
      <c r="M1287" s="8">
        <f t="shared" si="20"/>
        <v>0</v>
      </c>
      <c r="N1287" cm="1">
        <f t="array" ref="N1287">INDEX(Wastewater!$C$4:$C$62,MATCH(C1287,Wastewater!$A$4:$A$62,0),)</f>
        <v>0</v>
      </c>
    </row>
    <row r="1288" spans="1:14">
      <c r="A1288" t="s">
        <v>278</v>
      </c>
      <c r="B1288" t="s">
        <v>1420</v>
      </c>
      <c r="C1288" t="s">
        <v>1238</v>
      </c>
      <c r="D1288" t="s">
        <v>300</v>
      </c>
      <c r="E1288" t="s">
        <v>933</v>
      </c>
      <c r="F1288" s="4">
        <v>0</v>
      </c>
      <c r="G1288" s="4">
        <v>0</v>
      </c>
      <c r="H1288" s="15">
        <v>0</v>
      </c>
      <c r="I1288" s="15">
        <v>0</v>
      </c>
      <c r="J1288" s="15">
        <v>0</v>
      </c>
      <c r="K1288" s="15">
        <v>0</v>
      </c>
      <c r="L1288" s="15">
        <v>0</v>
      </c>
      <c r="M1288" s="8">
        <f t="shared" si="20"/>
        <v>0</v>
      </c>
      <c r="N1288" t="str" cm="1">
        <f t="array" ref="N1288">INDEX(Wastewater!$C$4:$C$62,MATCH(C1288,Wastewater!$A$4:$A$62,0),)</f>
        <v>Conservation drivers (wastewater)</v>
      </c>
    </row>
    <row r="1289" spans="1:14">
      <c r="A1289" t="s">
        <v>278</v>
      </c>
      <c r="B1289" t="s">
        <v>1421</v>
      </c>
      <c r="C1289" t="s">
        <v>1240</v>
      </c>
      <c r="D1289" t="s">
        <v>300</v>
      </c>
      <c r="E1289" t="s">
        <v>933</v>
      </c>
      <c r="F1289" s="4">
        <v>0</v>
      </c>
      <c r="G1289" s="4">
        <v>0</v>
      </c>
      <c r="H1289" s="15">
        <v>0</v>
      </c>
      <c r="I1289" s="15">
        <v>0</v>
      </c>
      <c r="J1289" s="15">
        <v>0</v>
      </c>
      <c r="K1289" s="15">
        <v>0</v>
      </c>
      <c r="L1289" s="15">
        <v>0</v>
      </c>
      <c r="M1289" s="8">
        <f t="shared" si="20"/>
        <v>0</v>
      </c>
      <c r="N1289" t="str" cm="1">
        <f t="array" ref="N1289">INDEX(Wastewater!$C$4:$C$62,MATCH(C1289,Wastewater!$A$4:$A$62,0),)</f>
        <v>Conservation drivers (wastewater)</v>
      </c>
    </row>
    <row r="1290" spans="1:14">
      <c r="A1290" t="s">
        <v>278</v>
      </c>
      <c r="B1290" t="s">
        <v>1422</v>
      </c>
      <c r="C1290" t="s">
        <v>1242</v>
      </c>
      <c r="D1290" t="s">
        <v>300</v>
      </c>
      <c r="E1290" t="s">
        <v>933</v>
      </c>
      <c r="F1290" s="4">
        <v>0</v>
      </c>
      <c r="G1290" s="4">
        <v>0</v>
      </c>
      <c r="H1290" s="15">
        <v>0</v>
      </c>
      <c r="I1290" s="15">
        <v>0</v>
      </c>
      <c r="J1290" s="15">
        <v>0</v>
      </c>
      <c r="K1290" s="15">
        <v>0</v>
      </c>
      <c r="L1290" s="15">
        <v>0</v>
      </c>
      <c r="M1290" s="8">
        <f t="shared" si="20"/>
        <v>0</v>
      </c>
      <c r="N1290" t="str" cm="1">
        <f t="array" ref="N1290">INDEX(Wastewater!$C$4:$C$62,MATCH(C1290,Wastewater!$A$4:$A$62,0),)</f>
        <v>Conservation drivers (wastewater)</v>
      </c>
    </row>
    <row r="1291" spans="1:14">
      <c r="A1291" t="s">
        <v>278</v>
      </c>
      <c r="B1291" t="s">
        <v>1423</v>
      </c>
      <c r="C1291" t="s">
        <v>1244</v>
      </c>
      <c r="D1291" t="s">
        <v>300</v>
      </c>
      <c r="E1291" t="s">
        <v>933</v>
      </c>
      <c r="F1291" s="4">
        <v>0</v>
      </c>
      <c r="G1291" s="4">
        <v>0</v>
      </c>
      <c r="H1291" s="15">
        <v>0</v>
      </c>
      <c r="I1291" s="15">
        <v>0</v>
      </c>
      <c r="J1291" s="15">
        <v>0</v>
      </c>
      <c r="K1291" s="15">
        <v>0</v>
      </c>
      <c r="L1291" s="15">
        <v>0</v>
      </c>
      <c r="M1291" s="8">
        <f t="shared" si="20"/>
        <v>0</v>
      </c>
      <c r="N1291" t="str" cm="1">
        <f t="array" ref="N1291">INDEX(Wastewater!$C$4:$C$62,MATCH(C1291,Wastewater!$A$4:$A$62,0),)</f>
        <v>N/A</v>
      </c>
    </row>
    <row r="1292" spans="1:14">
      <c r="A1292" t="s">
        <v>278</v>
      </c>
      <c r="B1292" t="s">
        <v>1424</v>
      </c>
      <c r="C1292" t="s">
        <v>1246</v>
      </c>
      <c r="D1292" t="s">
        <v>300</v>
      </c>
      <c r="E1292" t="s">
        <v>933</v>
      </c>
      <c r="F1292" s="4">
        <v>15.61136462250926</v>
      </c>
      <c r="G1292" s="4">
        <v>168.26432951328275</v>
      </c>
      <c r="H1292" s="15">
        <v>315.74373711081302</v>
      </c>
      <c r="I1292" s="15">
        <v>421.27104344245288</v>
      </c>
      <c r="J1292" s="15">
        <v>173.5710076746883</v>
      </c>
      <c r="K1292" s="15">
        <v>100.2935506537914</v>
      </c>
      <c r="L1292" s="15">
        <v>42.01827462486537</v>
      </c>
      <c r="M1292" s="8">
        <f t="shared" si="20"/>
        <v>168.26432951328275</v>
      </c>
      <c r="N1292" t="e" cm="1">
        <f t="array" ref="N1292">INDEX(Wastewater!$C$4:$C$62,MATCH(C1292,Wastewater!$A$4:$A$62,0),)</f>
        <v>#N/A</v>
      </c>
    </row>
    <row r="1293" spans="1:14">
      <c r="A1293" t="s">
        <v>278</v>
      </c>
      <c r="B1293" t="s">
        <v>1425</v>
      </c>
      <c r="C1293" t="s">
        <v>1248</v>
      </c>
      <c r="D1293" t="s">
        <v>300</v>
      </c>
      <c r="E1293" t="s">
        <v>933</v>
      </c>
      <c r="F1293" s="4">
        <v>0</v>
      </c>
      <c r="G1293" s="4">
        <v>0</v>
      </c>
      <c r="H1293" s="15">
        <v>0</v>
      </c>
      <c r="I1293" s="15">
        <v>0</v>
      </c>
      <c r="J1293" s="15">
        <v>0</v>
      </c>
      <c r="K1293" s="15">
        <v>0</v>
      </c>
      <c r="L1293" s="15">
        <v>0</v>
      </c>
      <c r="M1293" s="8">
        <f t="shared" si="20"/>
        <v>0</v>
      </c>
      <c r="N1293" t="str" cm="1">
        <f t="array" ref="N1293">INDEX(Wastewater!$C$4:$C$62,MATCH(C1293,Wastewater!$A$4:$A$62,0),)</f>
        <v>Sludge enhancement (quality) (wastewater)</v>
      </c>
    </row>
    <row r="1294" spans="1:14">
      <c r="A1294" t="s">
        <v>278</v>
      </c>
      <c r="B1294" t="s">
        <v>1426</v>
      </c>
      <c r="C1294" t="s">
        <v>1250</v>
      </c>
      <c r="D1294" t="s">
        <v>300</v>
      </c>
      <c r="E1294" t="s">
        <v>933</v>
      </c>
      <c r="F1294" s="4">
        <v>0</v>
      </c>
      <c r="G1294" s="4">
        <v>0</v>
      </c>
      <c r="H1294" s="15">
        <v>0</v>
      </c>
      <c r="I1294" s="15">
        <v>0</v>
      </c>
      <c r="J1294" s="15">
        <v>0</v>
      </c>
      <c r="K1294" s="15">
        <v>0</v>
      </c>
      <c r="L1294" s="15">
        <v>0</v>
      </c>
      <c r="M1294" s="8">
        <f t="shared" si="20"/>
        <v>0</v>
      </c>
      <c r="N1294" t="str" cm="1">
        <f t="array" ref="N1294">INDEX(Wastewater!$C$4:$C$62,MATCH(C1294,Wastewater!$A$4:$A$62,0),)</f>
        <v>Sludge enhancement (quality) (wastewater)</v>
      </c>
    </row>
    <row r="1295" spans="1:14">
      <c r="A1295" t="s">
        <v>278</v>
      </c>
      <c r="B1295" t="s">
        <v>1427</v>
      </c>
      <c r="C1295" t="s">
        <v>1252</v>
      </c>
      <c r="D1295" t="s">
        <v>300</v>
      </c>
      <c r="E1295" t="s">
        <v>933</v>
      </c>
      <c r="F1295" s="4">
        <v>0</v>
      </c>
      <c r="G1295" s="4">
        <v>0</v>
      </c>
      <c r="H1295" s="15">
        <v>0</v>
      </c>
      <c r="I1295" s="15">
        <v>0</v>
      </c>
      <c r="J1295" s="15">
        <v>0</v>
      </c>
      <c r="K1295" s="15">
        <v>0</v>
      </c>
      <c r="L1295" s="15">
        <v>0</v>
      </c>
      <c r="M1295" s="8">
        <f t="shared" si="20"/>
        <v>0</v>
      </c>
      <c r="N1295" t="str" cm="1">
        <f t="array" ref="N1295">INDEX(Wastewater!$C$4:$C$62,MATCH(C1295,Wastewater!$A$4:$A$62,0),)</f>
        <v>Sludge enhancement (quality) (wastewater)</v>
      </c>
    </row>
    <row r="1296" spans="1:14">
      <c r="A1296" t="s">
        <v>278</v>
      </c>
      <c r="B1296" t="s">
        <v>1428</v>
      </c>
      <c r="C1296" t="s">
        <v>1254</v>
      </c>
      <c r="D1296" t="s">
        <v>300</v>
      </c>
      <c r="E1296" t="s">
        <v>933</v>
      </c>
      <c r="F1296" s="4">
        <v>0</v>
      </c>
      <c r="G1296" s="4">
        <v>0</v>
      </c>
      <c r="H1296" s="15">
        <v>0</v>
      </c>
      <c r="I1296" s="15">
        <v>0</v>
      </c>
      <c r="J1296" s="15">
        <v>0</v>
      </c>
      <c r="K1296" s="15">
        <v>0</v>
      </c>
      <c r="L1296" s="15">
        <v>0</v>
      </c>
      <c r="M1296" s="8">
        <f t="shared" si="20"/>
        <v>0</v>
      </c>
      <c r="N1296" t="str" cm="1">
        <f t="array" ref="N1296">INDEX(Wastewater!$C$4:$C$62,MATCH(C1296,Wastewater!$A$4:$A$62,0),)</f>
        <v>Sludge enhancement (quality) (wastewater)</v>
      </c>
    </row>
    <row r="1297" spans="1:14">
      <c r="A1297" t="s">
        <v>278</v>
      </c>
      <c r="B1297" t="s">
        <v>1429</v>
      </c>
      <c r="C1297" t="s">
        <v>1256</v>
      </c>
      <c r="D1297" t="s">
        <v>300</v>
      </c>
      <c r="E1297" t="s">
        <v>933</v>
      </c>
      <c r="F1297" s="4">
        <v>0</v>
      </c>
      <c r="G1297" s="4">
        <v>0</v>
      </c>
      <c r="H1297" s="15">
        <v>0</v>
      </c>
      <c r="I1297" s="15">
        <v>0</v>
      </c>
      <c r="J1297" s="15">
        <v>0</v>
      </c>
      <c r="K1297" s="15">
        <v>0</v>
      </c>
      <c r="L1297" s="15">
        <v>0</v>
      </c>
      <c r="M1297" s="8">
        <f t="shared" si="20"/>
        <v>0</v>
      </c>
      <c r="N1297" t="str" cm="1">
        <f t="array" ref="N1297">INDEX(Wastewater!$C$4:$C$62,MATCH(C1297,Wastewater!$A$4:$A$62,0),)</f>
        <v>Sludge enhancement (quality) (wastewater)</v>
      </c>
    </row>
    <row r="1298" spans="1:14">
      <c r="A1298" t="s">
        <v>278</v>
      </c>
      <c r="B1298" t="s">
        <v>1430</v>
      </c>
      <c r="C1298" t="s">
        <v>1258</v>
      </c>
      <c r="D1298" t="s">
        <v>300</v>
      </c>
      <c r="E1298" t="s">
        <v>933</v>
      </c>
      <c r="F1298" s="4">
        <v>0</v>
      </c>
      <c r="G1298" s="4">
        <v>0</v>
      </c>
      <c r="H1298" s="15">
        <v>0</v>
      </c>
      <c r="I1298" s="15">
        <v>0</v>
      </c>
      <c r="J1298" s="15">
        <v>0</v>
      </c>
      <c r="K1298" s="15">
        <v>0</v>
      </c>
      <c r="L1298" s="15">
        <v>0</v>
      </c>
      <c r="M1298" s="8">
        <f t="shared" si="20"/>
        <v>0</v>
      </c>
      <c r="N1298" t="str" cm="1">
        <f t="array" ref="N1298">INDEX(Wastewater!$C$4:$C$62,MATCH(C1298,Wastewater!$A$4:$A$62,0),)</f>
        <v>Sludge enhancement (quality) (wastewater)</v>
      </c>
    </row>
    <row r="1299" spans="1:14">
      <c r="A1299" t="s">
        <v>278</v>
      </c>
      <c r="B1299" t="s">
        <v>1431</v>
      </c>
      <c r="C1299" t="s">
        <v>1260</v>
      </c>
      <c r="D1299" t="s">
        <v>300</v>
      </c>
      <c r="E1299" t="s">
        <v>933</v>
      </c>
      <c r="F1299" s="4">
        <v>0</v>
      </c>
      <c r="G1299" s="4">
        <v>0</v>
      </c>
      <c r="H1299" s="15">
        <v>0</v>
      </c>
      <c r="I1299" s="15">
        <v>0</v>
      </c>
      <c r="J1299" s="15">
        <v>0</v>
      </c>
      <c r="K1299" s="15">
        <v>0</v>
      </c>
      <c r="L1299" s="15">
        <v>0</v>
      </c>
      <c r="M1299" s="8">
        <f t="shared" si="20"/>
        <v>0</v>
      </c>
      <c r="N1299" t="str" cm="1">
        <f t="array" ref="N1299">INDEX(Wastewater!$C$4:$C$62,MATCH(C1299,Wastewater!$A$4:$A$62,0),)</f>
        <v>Sludge enhancement (quality) (wastewater)</v>
      </c>
    </row>
    <row r="1300" spans="1:14">
      <c r="A1300" t="s">
        <v>278</v>
      </c>
      <c r="B1300" t="s">
        <v>1432</v>
      </c>
      <c r="C1300" t="s">
        <v>1262</v>
      </c>
      <c r="D1300" t="s">
        <v>300</v>
      </c>
      <c r="E1300" t="s">
        <v>933</v>
      </c>
      <c r="F1300" s="4">
        <v>0</v>
      </c>
      <c r="G1300" s="4">
        <v>0</v>
      </c>
      <c r="H1300" s="15">
        <v>0</v>
      </c>
      <c r="I1300" s="15">
        <v>0</v>
      </c>
      <c r="J1300" s="15">
        <v>0</v>
      </c>
      <c r="K1300" s="15">
        <v>0</v>
      </c>
      <c r="L1300" s="15">
        <v>0</v>
      </c>
      <c r="M1300" s="8">
        <f t="shared" si="20"/>
        <v>0</v>
      </c>
      <c r="N1300" t="e" cm="1">
        <f t="array" ref="N1300">INDEX(Wastewater!$C$4:$C$62,MATCH(C1300,Wastewater!$A$4:$A$62,0),)</f>
        <v>#N/A</v>
      </c>
    </row>
    <row r="1301" spans="1:14">
      <c r="A1301" t="s">
        <v>278</v>
      </c>
      <c r="B1301" t="s">
        <v>1433</v>
      </c>
      <c r="C1301" t="s">
        <v>1264</v>
      </c>
      <c r="D1301" t="s">
        <v>300</v>
      </c>
      <c r="E1301" t="s">
        <v>933</v>
      </c>
      <c r="F1301" s="4">
        <v>0</v>
      </c>
      <c r="G1301" s="4">
        <v>0</v>
      </c>
      <c r="H1301" s="15">
        <v>0</v>
      </c>
      <c r="I1301" s="15">
        <v>0</v>
      </c>
      <c r="J1301" s="15">
        <v>0</v>
      </c>
      <c r="K1301" s="15">
        <v>0</v>
      </c>
      <c r="L1301" s="15">
        <v>0</v>
      </c>
      <c r="M1301" s="8">
        <f t="shared" si="20"/>
        <v>0</v>
      </c>
      <c r="N1301" t="str" cm="1">
        <f t="array" ref="N1301">INDEX(Wastewater!$C$4:$C$62,MATCH(C1301,Wastewater!$A$4:$A$62,0),)</f>
        <v>Growth at sewage treatment works (excluding sludge treatment) (wastewater)</v>
      </c>
    </row>
    <row r="1302" spans="1:14">
      <c r="A1302" t="s">
        <v>278</v>
      </c>
      <c r="B1302" t="s">
        <v>1434</v>
      </c>
      <c r="C1302" t="s">
        <v>1266</v>
      </c>
      <c r="D1302" t="s">
        <v>300</v>
      </c>
      <c r="E1302" t="s">
        <v>933</v>
      </c>
      <c r="F1302" s="4">
        <v>0</v>
      </c>
      <c r="G1302" s="4">
        <v>0</v>
      </c>
      <c r="H1302" s="15">
        <v>0</v>
      </c>
      <c r="I1302" s="15">
        <v>0</v>
      </c>
      <c r="J1302" s="15">
        <v>0</v>
      </c>
      <c r="K1302" s="15">
        <v>0</v>
      </c>
      <c r="L1302" s="15">
        <v>0</v>
      </c>
      <c r="M1302" s="8">
        <f t="shared" si="20"/>
        <v>0</v>
      </c>
      <c r="N1302" t="str" cm="1">
        <f t="array" ref="N1302">INDEX(Wastewater!$C$4:$C$62,MATCH(C1302,Wastewater!$A$4:$A$62,0),)</f>
        <v>Reduce flooding risk for properties (wastewater)</v>
      </c>
    </row>
    <row r="1303" spans="1:14">
      <c r="A1303" t="s">
        <v>278</v>
      </c>
      <c r="B1303" t="s">
        <v>1435</v>
      </c>
      <c r="C1303" t="s">
        <v>1268</v>
      </c>
      <c r="D1303" t="s">
        <v>300</v>
      </c>
      <c r="E1303" t="s">
        <v>933</v>
      </c>
      <c r="F1303" s="4">
        <v>0</v>
      </c>
      <c r="G1303" s="4">
        <v>0</v>
      </c>
      <c r="H1303" s="15">
        <v>0</v>
      </c>
      <c r="I1303" s="15">
        <v>0</v>
      </c>
      <c r="J1303" s="15">
        <v>0</v>
      </c>
      <c r="K1303" s="15">
        <v>0</v>
      </c>
      <c r="L1303" s="15">
        <v>0</v>
      </c>
      <c r="M1303" s="8">
        <f t="shared" si="20"/>
        <v>0</v>
      </c>
      <c r="N1303" t="str" cm="1">
        <f t="array" ref="N1303">INDEX(Wastewater!$C$4:$C$62,MATCH(C1303,Wastewater!$A$4:$A$62,0),)</f>
        <v>First time sewerage (wastewater)</v>
      </c>
    </row>
    <row r="1304" spans="1:14">
      <c r="A1304" t="s">
        <v>278</v>
      </c>
      <c r="B1304" t="s">
        <v>1436</v>
      </c>
      <c r="C1304" t="s">
        <v>1270</v>
      </c>
      <c r="D1304" t="s">
        <v>300</v>
      </c>
      <c r="E1304" t="s">
        <v>933</v>
      </c>
      <c r="F1304" s="4">
        <v>0</v>
      </c>
      <c r="G1304" s="4">
        <v>0</v>
      </c>
      <c r="H1304" s="15">
        <v>0</v>
      </c>
      <c r="I1304" s="15">
        <v>0</v>
      </c>
      <c r="J1304" s="15">
        <v>0</v>
      </c>
      <c r="K1304" s="15">
        <v>0</v>
      </c>
      <c r="L1304" s="15">
        <v>0</v>
      </c>
      <c r="M1304" s="8">
        <f t="shared" si="20"/>
        <v>0</v>
      </c>
      <c r="N1304" t="str" cm="1">
        <f t="array" ref="N1304">INDEX(Wastewater!$C$4:$C$62,MATCH(C1304,Wastewater!$A$4:$A$62,0),)</f>
        <v>Sludge enhancement (growth) (wastewater)</v>
      </c>
    </row>
    <row r="1305" spans="1:14">
      <c r="A1305" t="s">
        <v>278</v>
      </c>
      <c r="B1305" t="s">
        <v>1437</v>
      </c>
      <c r="C1305" t="s">
        <v>1272</v>
      </c>
      <c r="D1305" t="s">
        <v>300</v>
      </c>
      <c r="E1305" t="s">
        <v>933</v>
      </c>
      <c r="F1305" s="4">
        <v>0</v>
      </c>
      <c r="G1305" s="4">
        <v>0</v>
      </c>
      <c r="H1305" s="15">
        <v>0</v>
      </c>
      <c r="I1305" s="15">
        <v>0</v>
      </c>
      <c r="J1305" s="15">
        <v>0</v>
      </c>
      <c r="K1305" s="15">
        <v>0</v>
      </c>
      <c r="L1305" s="15">
        <v>0</v>
      </c>
      <c r="M1305" s="8">
        <f t="shared" si="20"/>
        <v>0</v>
      </c>
      <c r="N1305" t="str" cm="1">
        <f t="array" ref="N1305">INDEX(Wastewater!$C$4:$C$62,MATCH(C1305,Wastewater!$A$4:$A$62,0),)</f>
        <v>Odour (wastewater)</v>
      </c>
    </row>
    <row r="1306" spans="1:14">
      <c r="A1306" t="s">
        <v>278</v>
      </c>
      <c r="B1306" t="s">
        <v>1438</v>
      </c>
      <c r="C1306" t="s">
        <v>1274</v>
      </c>
      <c r="D1306" t="s">
        <v>300</v>
      </c>
      <c r="E1306" t="s">
        <v>933</v>
      </c>
      <c r="F1306" s="4">
        <v>0</v>
      </c>
      <c r="G1306" s="4">
        <v>0</v>
      </c>
      <c r="H1306" s="15">
        <v>0</v>
      </c>
      <c r="I1306" s="15">
        <v>0</v>
      </c>
      <c r="J1306" s="15">
        <v>0</v>
      </c>
      <c r="K1306" s="15">
        <v>0</v>
      </c>
      <c r="L1306" s="15">
        <v>0</v>
      </c>
      <c r="M1306" s="8">
        <f t="shared" si="20"/>
        <v>0</v>
      </c>
      <c r="N1306" t="str" cm="1">
        <f t="array" ref="N1306">INDEX(Wastewater!$C$4:$C$62,MATCH(C1306,Wastewater!$A$4:$A$62,0),)</f>
        <v>Enhancing resilience to low probability high consequence events (wastewater)</v>
      </c>
    </row>
    <row r="1307" spans="1:14">
      <c r="A1307" t="s">
        <v>278</v>
      </c>
      <c r="B1307" t="s">
        <v>1439</v>
      </c>
      <c r="C1307" t="s">
        <v>1276</v>
      </c>
      <c r="D1307" t="s">
        <v>300</v>
      </c>
      <c r="E1307" t="s">
        <v>933</v>
      </c>
      <c r="F1307" s="4">
        <v>0</v>
      </c>
      <c r="G1307" s="4">
        <v>0</v>
      </c>
      <c r="H1307" s="15">
        <v>0</v>
      </c>
      <c r="I1307" s="15">
        <v>0</v>
      </c>
      <c r="J1307" s="15">
        <v>0</v>
      </c>
      <c r="K1307" s="15">
        <v>0</v>
      </c>
      <c r="L1307" s="15">
        <v>0</v>
      </c>
      <c r="M1307" s="8">
        <f t="shared" si="20"/>
        <v>0</v>
      </c>
      <c r="N1307" t="str" cm="1">
        <f t="array" ref="N1307">INDEX(Wastewater!$C$4:$C$62,MATCH(C1307,Wastewater!$A$4:$A$62,0),)</f>
        <v>Security - SEMD (wastewater)</v>
      </c>
    </row>
    <row r="1308" spans="1:14">
      <c r="A1308" t="s">
        <v>278</v>
      </c>
      <c r="B1308" t="s">
        <v>1440</v>
      </c>
      <c r="C1308" t="s">
        <v>1278</v>
      </c>
      <c r="D1308" t="s">
        <v>300</v>
      </c>
      <c r="E1308" t="s">
        <v>933</v>
      </c>
      <c r="F1308" s="4">
        <v>0</v>
      </c>
      <c r="G1308" s="4">
        <v>0</v>
      </c>
      <c r="H1308" s="15">
        <v>0</v>
      </c>
      <c r="I1308" s="15">
        <v>0</v>
      </c>
      <c r="J1308" s="15">
        <v>0</v>
      </c>
      <c r="K1308" s="15">
        <v>0</v>
      </c>
      <c r="L1308" s="15">
        <v>0</v>
      </c>
      <c r="M1308" s="8">
        <f t="shared" si="20"/>
        <v>0</v>
      </c>
      <c r="N1308" t="str" cm="1">
        <f t="array" ref="N1308">INDEX(Wastewater!$C$4:$C$62,MATCH(C1308,Wastewater!$A$4:$A$62,0),)</f>
        <v>Security - Non-SEMD (wastewater)</v>
      </c>
    </row>
    <row r="1309" spans="1:14">
      <c r="A1309" t="s">
        <v>278</v>
      </c>
      <c r="B1309" t="s">
        <v>1441</v>
      </c>
      <c r="C1309" t="s">
        <v>1280</v>
      </c>
      <c r="D1309" t="s">
        <v>300</v>
      </c>
      <c r="E1309" t="s">
        <v>933</v>
      </c>
      <c r="F1309" s="4">
        <v>0</v>
      </c>
      <c r="G1309" s="4">
        <v>0</v>
      </c>
      <c r="H1309" s="15">
        <v>0</v>
      </c>
      <c r="I1309" s="15">
        <v>0</v>
      </c>
      <c r="J1309" s="15">
        <v>0</v>
      </c>
      <c r="K1309" s="15">
        <v>0</v>
      </c>
      <c r="L1309" s="15">
        <v>0</v>
      </c>
      <c r="M1309" s="8">
        <f t="shared" si="20"/>
        <v>0</v>
      </c>
      <c r="N1309" t="str" cm="1">
        <f t="array" ref="N1309">INDEX(Wastewater!$C$4:$C$62,MATCH(C1309,Wastewater!$A$4:$A$62,0),)</f>
        <v>N/A</v>
      </c>
    </row>
    <row r="1310" spans="1:14">
      <c r="A1310" t="s">
        <v>278</v>
      </c>
      <c r="B1310" t="s">
        <v>1442</v>
      </c>
      <c r="C1310" t="s">
        <v>1282</v>
      </c>
      <c r="D1310" t="s">
        <v>300</v>
      </c>
      <c r="E1310" t="s">
        <v>933</v>
      </c>
      <c r="F1310" s="4">
        <v>0</v>
      </c>
      <c r="G1310" s="4">
        <v>0</v>
      </c>
      <c r="H1310" s="15">
        <v>0</v>
      </c>
      <c r="I1310" s="15">
        <v>0</v>
      </c>
      <c r="J1310" s="15">
        <v>0</v>
      </c>
      <c r="K1310" s="15">
        <v>0</v>
      </c>
      <c r="L1310" s="15">
        <v>0</v>
      </c>
      <c r="M1310" s="8">
        <f t="shared" si="20"/>
        <v>0</v>
      </c>
      <c r="N1310" t="e" cm="1">
        <f t="array" ref="N1310">INDEX(Wastewater!$C$4:$C$62,MATCH(C1310,Wastewater!$A$4:$A$62,0),)</f>
        <v>#N/A</v>
      </c>
    </row>
    <row r="1311" spans="1:14">
      <c r="A1311" t="s">
        <v>278</v>
      </c>
      <c r="B1311" t="s">
        <v>1443</v>
      </c>
      <c r="C1311" t="s">
        <v>1284</v>
      </c>
      <c r="D1311" t="s">
        <v>300</v>
      </c>
      <c r="E1311" t="s">
        <v>933</v>
      </c>
      <c r="F1311" s="4">
        <v>0</v>
      </c>
      <c r="G1311" s="4">
        <v>0</v>
      </c>
      <c r="H1311" s="15">
        <v>0</v>
      </c>
      <c r="I1311" s="15">
        <v>0</v>
      </c>
      <c r="J1311" s="15">
        <v>0</v>
      </c>
      <c r="K1311" s="15">
        <v>0</v>
      </c>
      <c r="L1311" s="15">
        <v>0</v>
      </c>
      <c r="M1311" s="8">
        <f t="shared" si="20"/>
        <v>0</v>
      </c>
      <c r="N1311" t="e" cm="1">
        <f t="array" ref="N1311">INDEX(Wastewater!$C$4:$C$62,MATCH(C1311,Wastewater!$A$4:$A$62,0),)</f>
        <v>#N/A</v>
      </c>
    </row>
    <row r="1312" spans="1:14">
      <c r="A1312" t="s">
        <v>278</v>
      </c>
      <c r="B1312" t="s">
        <v>1444</v>
      </c>
      <c r="C1312" t="s">
        <v>1286</v>
      </c>
      <c r="D1312" t="s">
        <v>300</v>
      </c>
      <c r="E1312" t="s">
        <v>933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8">
        <f t="shared" si="20"/>
        <v>0</v>
      </c>
      <c r="N1312" t="e" cm="1">
        <f t="array" ref="N1312">INDEX(Wastewater!$C$4:$C$62,MATCH(C1312,Wastewater!$A$4:$A$62,0),)</f>
        <v>#N/A</v>
      </c>
    </row>
    <row r="1313" spans="1:14">
      <c r="A1313" t="s">
        <v>278</v>
      </c>
      <c r="B1313" t="s">
        <v>1445</v>
      </c>
      <c r="C1313" t="s">
        <v>1288</v>
      </c>
      <c r="D1313" t="s">
        <v>300</v>
      </c>
      <c r="E1313" t="s">
        <v>933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8">
        <f t="shared" si="20"/>
        <v>0</v>
      </c>
      <c r="N1313" t="e" cm="1">
        <f t="array" ref="N1313">INDEX(Wastewater!$C$4:$C$62,MATCH(C1313,Wastewater!$A$4:$A$62,0),)</f>
        <v>#N/A</v>
      </c>
    </row>
    <row r="1314" spans="1:14">
      <c r="A1314" t="s">
        <v>278</v>
      </c>
      <c r="B1314" t="s">
        <v>1446</v>
      </c>
      <c r="C1314" t="s">
        <v>1290</v>
      </c>
      <c r="D1314" t="s">
        <v>300</v>
      </c>
      <c r="E1314" t="s">
        <v>933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8">
        <f t="shared" si="20"/>
        <v>0</v>
      </c>
      <c r="N1314" t="e" cm="1">
        <f t="array" ref="N1314">INDEX(Wastewater!$C$4:$C$62,MATCH(C1314,Wastewater!$A$4:$A$62,0),)</f>
        <v>#N/A</v>
      </c>
    </row>
    <row r="1315" spans="1:14">
      <c r="A1315" t="s">
        <v>278</v>
      </c>
      <c r="B1315" t="s">
        <v>1447</v>
      </c>
      <c r="C1315" t="s">
        <v>1292</v>
      </c>
      <c r="D1315" t="s">
        <v>300</v>
      </c>
      <c r="E1315" t="s">
        <v>933</v>
      </c>
      <c r="F1315" s="4">
        <v>0</v>
      </c>
      <c r="G1315" s="4">
        <v>0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8">
        <f t="shared" si="20"/>
        <v>0</v>
      </c>
      <c r="N1315" t="e" cm="1">
        <f t="array" ref="N1315">INDEX(Wastewater!$C$4:$C$62,MATCH(C1315,Wastewater!$A$4:$A$62,0),)</f>
        <v>#N/A</v>
      </c>
    </row>
    <row r="1316" spans="1:14">
      <c r="A1316" t="s">
        <v>278</v>
      </c>
      <c r="B1316" t="s">
        <v>1448</v>
      </c>
      <c r="C1316" t="s">
        <v>1294</v>
      </c>
      <c r="D1316" t="s">
        <v>300</v>
      </c>
      <c r="E1316" t="s">
        <v>933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8">
        <f t="shared" si="20"/>
        <v>0</v>
      </c>
      <c r="N1316" t="e" cm="1">
        <f t="array" ref="N1316">INDEX(Wastewater!$C$4:$C$62,MATCH(C1316,Wastewater!$A$4:$A$62,0),)</f>
        <v>#N/A</v>
      </c>
    </row>
    <row r="1317" spans="1:14">
      <c r="A1317" t="s">
        <v>278</v>
      </c>
      <c r="B1317" t="s">
        <v>1449</v>
      </c>
      <c r="C1317" t="s">
        <v>1296</v>
      </c>
      <c r="D1317" t="s">
        <v>300</v>
      </c>
      <c r="E1317" t="s">
        <v>933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8">
        <f t="shared" si="20"/>
        <v>0</v>
      </c>
      <c r="N1317" t="e" cm="1">
        <f t="array" ref="N1317">INDEX(Wastewater!$C$4:$C$62,MATCH(C1317,Wastewater!$A$4:$A$62,0),)</f>
        <v>#N/A</v>
      </c>
    </row>
    <row r="1318" spans="1:14">
      <c r="A1318" t="s">
        <v>278</v>
      </c>
      <c r="B1318" t="s">
        <v>1450</v>
      </c>
      <c r="C1318" t="s">
        <v>1298</v>
      </c>
      <c r="D1318" t="s">
        <v>300</v>
      </c>
      <c r="E1318" t="s">
        <v>933</v>
      </c>
      <c r="F1318" s="4">
        <v>0</v>
      </c>
      <c r="G1318" s="4">
        <v>0</v>
      </c>
      <c r="H1318" s="4">
        <v>0</v>
      </c>
      <c r="I1318" s="4">
        <v>0</v>
      </c>
      <c r="J1318" s="4">
        <v>0</v>
      </c>
      <c r="K1318" s="4">
        <v>0</v>
      </c>
      <c r="L1318" s="4">
        <v>0</v>
      </c>
      <c r="M1318" s="8">
        <f t="shared" si="20"/>
        <v>0</v>
      </c>
      <c r="N1318" t="e" cm="1">
        <f t="array" ref="N1318">INDEX(Wastewater!$C$4:$C$62,MATCH(C1318,Wastewater!$A$4:$A$62,0),)</f>
        <v>#N/A</v>
      </c>
    </row>
    <row r="1319" spans="1:14">
      <c r="A1319" t="s">
        <v>278</v>
      </c>
      <c r="B1319" t="s">
        <v>1451</v>
      </c>
      <c r="C1319" t="s">
        <v>1300</v>
      </c>
      <c r="D1319" t="s">
        <v>300</v>
      </c>
      <c r="E1319" t="s">
        <v>933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8">
        <f t="shared" si="20"/>
        <v>0</v>
      </c>
      <c r="N1319" t="e" cm="1">
        <f t="array" ref="N1319">INDEX(Wastewater!$C$4:$C$62,MATCH(C1319,Wastewater!$A$4:$A$62,0),)</f>
        <v>#N/A</v>
      </c>
    </row>
    <row r="1320" spans="1:14">
      <c r="A1320" t="s">
        <v>278</v>
      </c>
      <c r="B1320" t="s">
        <v>1452</v>
      </c>
      <c r="C1320" t="s">
        <v>1302</v>
      </c>
      <c r="D1320" t="s">
        <v>300</v>
      </c>
      <c r="E1320" t="s">
        <v>933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8">
        <f t="shared" si="20"/>
        <v>0</v>
      </c>
      <c r="N1320" t="e" cm="1">
        <f t="array" ref="N1320">INDEX(Wastewater!$C$4:$C$62,MATCH(C1320,Wastewater!$A$4:$A$62,0),)</f>
        <v>#N/A</v>
      </c>
    </row>
    <row r="1321" spans="1:14">
      <c r="A1321" t="s">
        <v>278</v>
      </c>
      <c r="B1321" t="s">
        <v>1453</v>
      </c>
      <c r="C1321" t="s">
        <v>1304</v>
      </c>
      <c r="D1321" t="s">
        <v>300</v>
      </c>
      <c r="E1321" t="s">
        <v>933</v>
      </c>
      <c r="F1321" s="4">
        <v>15.61136462250926</v>
      </c>
      <c r="G1321" s="4">
        <v>168.26432951328275</v>
      </c>
      <c r="H1321" s="4">
        <v>315.74373711081302</v>
      </c>
      <c r="I1321" s="4">
        <v>421.27104344245288</v>
      </c>
      <c r="J1321" s="4">
        <v>173.5710076746883</v>
      </c>
      <c r="K1321" s="4">
        <v>100.2935506537914</v>
      </c>
      <c r="L1321" s="4">
        <v>42.01827462486537</v>
      </c>
      <c r="M1321" s="8">
        <f t="shared" si="20"/>
        <v>168.26432951328275</v>
      </c>
      <c r="N1321" t="e" cm="1">
        <f t="array" ref="N1321">INDEX(Wastewater!$C$4:$C$62,MATCH(C1321,Wastewater!$A$4:$A$62,0),)</f>
        <v>#N/A</v>
      </c>
    </row>
    <row r="1322" spans="1:14">
      <c r="A1322" t="s">
        <v>279</v>
      </c>
      <c r="B1322" t="s">
        <v>1307</v>
      </c>
      <c r="C1322" t="s">
        <v>1160</v>
      </c>
      <c r="D1322" t="s">
        <v>300</v>
      </c>
      <c r="E1322" t="s">
        <v>933</v>
      </c>
      <c r="F1322" s="4">
        <v>0.42238999999999999</v>
      </c>
      <c r="G1322" s="4">
        <v>2.7381999999999997E-2</v>
      </c>
      <c r="H1322" s="4" t="s">
        <v>825</v>
      </c>
      <c r="I1322" s="4" t="s">
        <v>825</v>
      </c>
      <c r="J1322" s="4" t="s">
        <v>825</v>
      </c>
      <c r="K1322" s="4" t="s">
        <v>825</v>
      </c>
      <c r="L1322" s="4" t="s">
        <v>825</v>
      </c>
      <c r="M1322" s="8">
        <f t="shared" si="20"/>
        <v>2.7381999999999997E-2</v>
      </c>
      <c r="N1322" t="str" cm="1">
        <f t="array" ref="N1322">INDEX(Wastewater!$C$4:$C$62,MATCH(C1322,Wastewater!$A$4:$A$62,0),)</f>
        <v>Event Duration Monitoring at intermittent discharges (wastewater)</v>
      </c>
    </row>
    <row r="1323" spans="1:14">
      <c r="A1323" t="s">
        <v>279</v>
      </c>
      <c r="B1323" t="s">
        <v>1308</v>
      </c>
      <c r="C1323" t="s">
        <v>1162</v>
      </c>
      <c r="D1323" t="s">
        <v>300</v>
      </c>
      <c r="E1323" t="s">
        <v>933</v>
      </c>
      <c r="F1323" s="4">
        <v>4.4913599999999994</v>
      </c>
      <c r="G1323" s="4">
        <v>10.644653999999999</v>
      </c>
      <c r="H1323" s="4" t="s">
        <v>825</v>
      </c>
      <c r="I1323" s="4" t="s">
        <v>825</v>
      </c>
      <c r="J1323" s="4" t="s">
        <v>825</v>
      </c>
      <c r="K1323" s="4" t="s">
        <v>825</v>
      </c>
      <c r="L1323" s="4" t="s">
        <v>825</v>
      </c>
      <c r="M1323" s="8">
        <f t="shared" si="20"/>
        <v>10.644653999999999</v>
      </c>
      <c r="N1323" t="str" cm="1">
        <f t="array" ref="N1323">INDEX(Wastewater!$C$4:$C$62,MATCH(C1323,Wastewater!$A$4:$A$62,0),)</f>
        <v>Flow monitoring at sewage treatment works (wastewater)</v>
      </c>
    </row>
    <row r="1324" spans="1:14">
      <c r="A1324" t="s">
        <v>279</v>
      </c>
      <c r="B1324" t="s">
        <v>1309</v>
      </c>
      <c r="C1324" t="s">
        <v>1164</v>
      </c>
      <c r="D1324" t="s">
        <v>300</v>
      </c>
      <c r="E1324" t="s">
        <v>933</v>
      </c>
      <c r="F1324" s="4">
        <v>0.17294799999999999</v>
      </c>
      <c r="G1324" s="4">
        <v>1.787744</v>
      </c>
      <c r="H1324" s="4" t="s">
        <v>825</v>
      </c>
      <c r="I1324" s="4" t="s">
        <v>825</v>
      </c>
      <c r="J1324" s="4" t="s">
        <v>825</v>
      </c>
      <c r="K1324" s="4" t="s">
        <v>825</v>
      </c>
      <c r="L1324" s="4" t="s">
        <v>825</v>
      </c>
      <c r="M1324" s="8">
        <f t="shared" si="20"/>
        <v>1.787744</v>
      </c>
      <c r="N1324" t="str" cm="1">
        <f t="array" ref="N1324">INDEX(Wastewater!$C$4:$C$62,MATCH(C1324,Wastewater!$A$4:$A$62,0),)</f>
        <v>N/A</v>
      </c>
    </row>
    <row r="1325" spans="1:14">
      <c r="A1325" t="s">
        <v>279</v>
      </c>
      <c r="B1325" t="s">
        <v>1310</v>
      </c>
      <c r="C1325" t="s">
        <v>1166</v>
      </c>
      <c r="D1325" t="s">
        <v>300</v>
      </c>
      <c r="E1325" t="s">
        <v>933</v>
      </c>
      <c r="F1325" s="4">
        <v>0</v>
      </c>
      <c r="G1325" s="4">
        <v>0</v>
      </c>
      <c r="H1325" s="4" t="s">
        <v>825</v>
      </c>
      <c r="I1325" s="4" t="s">
        <v>825</v>
      </c>
      <c r="J1325" s="4" t="s">
        <v>825</v>
      </c>
      <c r="K1325" s="4" t="s">
        <v>825</v>
      </c>
      <c r="L1325" s="4" t="s">
        <v>825</v>
      </c>
      <c r="M1325" s="8">
        <f t="shared" si="20"/>
        <v>0</v>
      </c>
      <c r="N1325" t="str" cm="1">
        <f t="array" ref="N1325">INDEX(Wastewater!$C$4:$C$62,MATCH(C1325,Wastewater!$A$4:$A$62,0),)</f>
        <v>N/A</v>
      </c>
    </row>
    <row r="1326" spans="1:14">
      <c r="A1326" t="s">
        <v>279</v>
      </c>
      <c r="B1326" t="s">
        <v>1311</v>
      </c>
      <c r="C1326" t="s">
        <v>1168</v>
      </c>
      <c r="D1326" t="s">
        <v>300</v>
      </c>
      <c r="E1326" t="s">
        <v>933</v>
      </c>
      <c r="F1326" s="4">
        <v>0</v>
      </c>
      <c r="G1326" s="4">
        <v>0</v>
      </c>
      <c r="H1326" s="4" t="s">
        <v>825</v>
      </c>
      <c r="I1326" s="4" t="s">
        <v>825</v>
      </c>
      <c r="J1326" s="4" t="s">
        <v>825</v>
      </c>
      <c r="K1326" s="4" t="s">
        <v>825</v>
      </c>
      <c r="L1326" s="4" t="s">
        <v>825</v>
      </c>
      <c r="M1326" s="8">
        <f t="shared" si="20"/>
        <v>0</v>
      </c>
      <c r="N1326" t="str" cm="1">
        <f t="array" ref="N1326">INDEX(Wastewater!$C$4:$C$62,MATCH(C1326,Wastewater!$A$4:$A$62,0),)</f>
        <v>Schemes to increase flow to full treatment (wastewater)</v>
      </c>
    </row>
    <row r="1327" spans="1:14">
      <c r="A1327" t="s">
        <v>279</v>
      </c>
      <c r="B1327" t="s">
        <v>1312</v>
      </c>
      <c r="C1327" t="s">
        <v>1170</v>
      </c>
      <c r="D1327" t="s">
        <v>300</v>
      </c>
      <c r="E1327" t="s">
        <v>933</v>
      </c>
      <c r="F1327" s="4">
        <v>0.109296</v>
      </c>
      <c r="G1327" s="4">
        <v>1.4955130000000001</v>
      </c>
      <c r="H1327" s="4" t="s">
        <v>825</v>
      </c>
      <c r="I1327" s="4" t="s">
        <v>825</v>
      </c>
      <c r="J1327" s="4" t="s">
        <v>825</v>
      </c>
      <c r="K1327" s="4" t="s">
        <v>825</v>
      </c>
      <c r="L1327" s="4" t="s">
        <v>825</v>
      </c>
      <c r="M1327" s="8">
        <f t="shared" si="20"/>
        <v>1.4955130000000001</v>
      </c>
      <c r="N1327" t="str" cm="1">
        <f t="array" ref="N1327">INDEX(Wastewater!$C$4:$C$62,MATCH(C1327,Wastewater!$A$4:$A$62,0),)</f>
        <v>Schemes to increase storm tank capacity (wastewater)</v>
      </c>
    </row>
    <row r="1328" spans="1:14">
      <c r="A1328" t="s">
        <v>279</v>
      </c>
      <c r="B1328" t="s">
        <v>1313</v>
      </c>
      <c r="C1328" t="s">
        <v>1172</v>
      </c>
      <c r="D1328" t="s">
        <v>300</v>
      </c>
      <c r="E1328" t="s">
        <v>933</v>
      </c>
      <c r="F1328" s="4">
        <v>0.82914100000000002</v>
      </c>
      <c r="G1328" s="4">
        <v>0.46411999999999998</v>
      </c>
      <c r="H1328" s="4" t="s">
        <v>825</v>
      </c>
      <c r="I1328" s="4" t="s">
        <v>825</v>
      </c>
      <c r="J1328" s="4" t="s">
        <v>825</v>
      </c>
      <c r="K1328" s="4" t="s">
        <v>825</v>
      </c>
      <c r="L1328" s="4" t="s">
        <v>825</v>
      </c>
      <c r="M1328" s="8">
        <f t="shared" si="20"/>
        <v>0.46411999999999998</v>
      </c>
      <c r="N1328" t="str" cm="1">
        <f t="array" ref="N1328">INDEX(Wastewater!$C$4:$C$62,MATCH(C1328,Wastewater!$A$4:$A$62,0),)</f>
        <v>Schemes to increase storm tank capacity (wastewater)</v>
      </c>
    </row>
    <row r="1329" spans="1:14">
      <c r="A1329" t="s">
        <v>279</v>
      </c>
      <c r="B1329" t="s">
        <v>1314</v>
      </c>
      <c r="C1329" t="s">
        <v>1174</v>
      </c>
      <c r="D1329" t="s">
        <v>300</v>
      </c>
      <c r="E1329" t="s">
        <v>933</v>
      </c>
      <c r="F1329" s="4">
        <v>0</v>
      </c>
      <c r="G1329" s="4">
        <v>2.7067320000000001</v>
      </c>
      <c r="H1329" s="4" t="s">
        <v>825</v>
      </c>
      <c r="I1329" s="4" t="s">
        <v>825</v>
      </c>
      <c r="J1329" s="4" t="s">
        <v>825</v>
      </c>
      <c r="K1329" s="4" t="s">
        <v>825</v>
      </c>
      <c r="L1329" s="4" t="s">
        <v>825</v>
      </c>
      <c r="M1329" s="8">
        <f t="shared" si="20"/>
        <v>2.7067320000000001</v>
      </c>
      <c r="N1329" t="str" cm="1">
        <f t="array" ref="N1329">INDEX(Wastewater!$C$4:$C$62,MATCH(C1329,Wastewater!$A$4:$A$62,0),)</f>
        <v>Storage schemes to reduce spill frequency at CSOs, storm tanks, etc (wastewater)</v>
      </c>
    </row>
    <row r="1330" spans="1:14">
      <c r="A1330" t="s">
        <v>279</v>
      </c>
      <c r="B1330" t="s">
        <v>1315</v>
      </c>
      <c r="C1330" t="s">
        <v>1176</v>
      </c>
      <c r="D1330" t="s">
        <v>300</v>
      </c>
      <c r="E1330" t="s">
        <v>933</v>
      </c>
      <c r="F1330" s="4">
        <v>6.0637000000000003E-2</v>
      </c>
      <c r="G1330" s="4">
        <v>0.37342799999999998</v>
      </c>
      <c r="H1330" s="4" t="s">
        <v>825</v>
      </c>
      <c r="I1330" s="4" t="s">
        <v>825</v>
      </c>
      <c r="J1330" s="4" t="s">
        <v>825</v>
      </c>
      <c r="K1330" s="4" t="s">
        <v>825</v>
      </c>
      <c r="L1330" s="4" t="s">
        <v>825</v>
      </c>
      <c r="M1330" s="8">
        <f t="shared" si="20"/>
        <v>0.37342799999999998</v>
      </c>
      <c r="N1330" t="str" cm="1">
        <f t="array" ref="N1330">INDEX(Wastewater!$C$4:$C$62,MATCH(C1330,Wastewater!$A$4:$A$62,0),)</f>
        <v>Storage schemes to reduce spill frequency at CSOs, storm tanks, etc (wastewater)</v>
      </c>
    </row>
    <row r="1331" spans="1:14">
      <c r="A1331" t="s">
        <v>279</v>
      </c>
      <c r="B1331" t="s">
        <v>1316</v>
      </c>
      <c r="C1331" t="s">
        <v>1178</v>
      </c>
      <c r="D1331" t="s">
        <v>300</v>
      </c>
      <c r="E1331" t="s">
        <v>933</v>
      </c>
      <c r="F1331" s="4">
        <v>0</v>
      </c>
      <c r="G1331" s="4">
        <v>0</v>
      </c>
      <c r="H1331" s="4" t="s">
        <v>825</v>
      </c>
      <c r="I1331" s="4" t="s">
        <v>825</v>
      </c>
      <c r="J1331" s="4" t="s">
        <v>825</v>
      </c>
      <c r="K1331" s="4" t="s">
        <v>825</v>
      </c>
      <c r="L1331" s="4" t="s">
        <v>825</v>
      </c>
      <c r="M1331" s="8">
        <f t="shared" si="20"/>
        <v>0</v>
      </c>
      <c r="N1331" t="str" cm="1">
        <f t="array" ref="N1331">INDEX(Wastewater!$C$4:$C$62,MATCH(C1331,Wastewater!$A$4:$A$62,0),)</f>
        <v>Storage schemes to reduce spill frequency at CSOs, storm tanks, etc (wastewater)</v>
      </c>
    </row>
    <row r="1332" spans="1:14">
      <c r="A1332" t="s">
        <v>279</v>
      </c>
      <c r="B1332" t="s">
        <v>1317</v>
      </c>
      <c r="C1332" t="s">
        <v>1180</v>
      </c>
      <c r="D1332" t="s">
        <v>300</v>
      </c>
      <c r="E1332" t="s">
        <v>933</v>
      </c>
      <c r="F1332" s="4">
        <v>0</v>
      </c>
      <c r="G1332" s="4">
        <v>0</v>
      </c>
      <c r="H1332" s="4" t="s">
        <v>825</v>
      </c>
      <c r="I1332" s="4" t="s">
        <v>825</v>
      </c>
      <c r="J1332" s="4" t="s">
        <v>825</v>
      </c>
      <c r="K1332" s="4" t="s">
        <v>825</v>
      </c>
      <c r="L1332" s="4" t="s">
        <v>825</v>
      </c>
      <c r="M1332" s="8">
        <f t="shared" si="20"/>
        <v>0</v>
      </c>
      <c r="N1332" t="str" cm="1">
        <f t="array" ref="N1332">INDEX(Wastewater!$C$4:$C$62,MATCH(C1332,Wastewater!$A$4:$A$62,0),)</f>
        <v>Storage schemes to reduce spill frequency at CSOs, storm tanks, etc (wastewater)</v>
      </c>
    </row>
    <row r="1333" spans="1:14">
      <c r="A1333" t="s">
        <v>279</v>
      </c>
      <c r="B1333" t="s">
        <v>1318</v>
      </c>
      <c r="C1333" t="s">
        <v>1182</v>
      </c>
      <c r="D1333" t="s">
        <v>300</v>
      </c>
      <c r="E1333" t="s">
        <v>933</v>
      </c>
      <c r="F1333" s="4">
        <v>0</v>
      </c>
      <c r="G1333" s="4">
        <v>0</v>
      </c>
      <c r="H1333" s="4" t="s">
        <v>825</v>
      </c>
      <c r="I1333" s="4" t="s">
        <v>825</v>
      </c>
      <c r="J1333" s="4" t="s">
        <v>825</v>
      </c>
      <c r="K1333" s="4" t="s">
        <v>825</v>
      </c>
      <c r="L1333" s="4" t="s">
        <v>825</v>
      </c>
      <c r="M1333" s="8">
        <f t="shared" si="20"/>
        <v>0</v>
      </c>
      <c r="N1333" t="str" cm="1">
        <f t="array" ref="N1333">INDEX(Wastewater!$C$4:$C$62,MATCH(C1333,Wastewater!$A$4:$A$62,0),)</f>
        <v>Storage schemes to reduce spill frequency at CSOs, storm tanks, etc (wastewater)</v>
      </c>
    </row>
    <row r="1334" spans="1:14">
      <c r="A1334" t="s">
        <v>279</v>
      </c>
      <c r="B1334" t="s">
        <v>1319</v>
      </c>
      <c r="C1334" t="s">
        <v>1184</v>
      </c>
      <c r="D1334" t="s">
        <v>300</v>
      </c>
      <c r="E1334" t="s">
        <v>933</v>
      </c>
      <c r="F1334" s="4">
        <v>1.3507999999999999E-2</v>
      </c>
      <c r="G1334" s="4">
        <v>0.40209899999999998</v>
      </c>
      <c r="H1334" s="4" t="s">
        <v>825</v>
      </c>
      <c r="I1334" s="4" t="s">
        <v>825</v>
      </c>
      <c r="J1334" s="4" t="s">
        <v>825</v>
      </c>
      <c r="K1334" s="4" t="s">
        <v>825</v>
      </c>
      <c r="L1334" s="4" t="s">
        <v>825</v>
      </c>
      <c r="M1334" s="8">
        <f t="shared" si="20"/>
        <v>0.40209899999999998</v>
      </c>
      <c r="N1334" t="str" cm="1">
        <f t="array" ref="N1334">INDEX(Wastewater!$C$4:$C$62,MATCH(C1334,Wastewater!$A$4:$A$62,0),)</f>
        <v>Storage schemes to reduce spill frequency at CSOs, storm tanks, etc (wastewater)</v>
      </c>
    </row>
    <row r="1335" spans="1:14">
      <c r="A1335" t="s">
        <v>279</v>
      </c>
      <c r="B1335" t="s">
        <v>1320</v>
      </c>
      <c r="C1335" t="s">
        <v>1186</v>
      </c>
      <c r="D1335" t="s">
        <v>300</v>
      </c>
      <c r="E1335" t="s">
        <v>933</v>
      </c>
      <c r="F1335" s="4">
        <v>0</v>
      </c>
      <c r="G1335" s="4">
        <v>0</v>
      </c>
      <c r="H1335" s="4" t="s">
        <v>825</v>
      </c>
      <c r="I1335" s="4" t="s">
        <v>825</v>
      </c>
      <c r="J1335" s="4" t="s">
        <v>825</v>
      </c>
      <c r="K1335" s="4" t="s">
        <v>825</v>
      </c>
      <c r="L1335" s="4" t="s">
        <v>825</v>
      </c>
      <c r="M1335" s="8">
        <f t="shared" si="20"/>
        <v>0</v>
      </c>
      <c r="N1335" t="str" cm="1">
        <f t="array" ref="N1335">INDEX(Wastewater!$C$4:$C$62,MATCH(C1335,Wastewater!$A$4:$A$62,0),)</f>
        <v>Storage schemes to reduce spill frequency at CSOs, storm tanks, etc (wastewater)</v>
      </c>
    </row>
    <row r="1336" spans="1:14">
      <c r="A1336" t="s">
        <v>279</v>
      </c>
      <c r="B1336" t="s">
        <v>1321</v>
      </c>
      <c r="C1336" t="s">
        <v>1188</v>
      </c>
      <c r="D1336" t="s">
        <v>300</v>
      </c>
      <c r="E1336" t="s">
        <v>933</v>
      </c>
      <c r="F1336" s="4">
        <v>0</v>
      </c>
      <c r="G1336" s="4">
        <v>0</v>
      </c>
      <c r="H1336" s="4" t="s">
        <v>825</v>
      </c>
      <c r="I1336" s="4" t="s">
        <v>825</v>
      </c>
      <c r="J1336" s="4" t="s">
        <v>825</v>
      </c>
      <c r="K1336" s="4" t="s">
        <v>825</v>
      </c>
      <c r="L1336" s="4" t="s">
        <v>825</v>
      </c>
      <c r="M1336" s="8">
        <f t="shared" si="20"/>
        <v>0</v>
      </c>
      <c r="N1336" t="str" cm="1">
        <f t="array" ref="N1336">INDEX(Wastewater!$C$4:$C$62,MATCH(C1336,Wastewater!$A$4:$A$62,0),)</f>
        <v>Storage schemes to reduce spill frequency at CSOs, storm tanks, etc (wastewater)</v>
      </c>
    </row>
    <row r="1337" spans="1:14">
      <c r="A1337" t="s">
        <v>279</v>
      </c>
      <c r="B1337" t="s">
        <v>1322</v>
      </c>
      <c r="C1337" t="s">
        <v>1190</v>
      </c>
      <c r="D1337" t="s">
        <v>300</v>
      </c>
      <c r="E1337" t="s">
        <v>933</v>
      </c>
      <c r="F1337" s="4">
        <v>0</v>
      </c>
      <c r="G1337" s="4">
        <v>0</v>
      </c>
      <c r="H1337" s="4" t="s">
        <v>825</v>
      </c>
      <c r="I1337" s="4" t="s">
        <v>825</v>
      </c>
      <c r="J1337" s="4" t="s">
        <v>825</v>
      </c>
      <c r="K1337" s="4" t="s">
        <v>825</v>
      </c>
      <c r="L1337" s="4" t="s">
        <v>825</v>
      </c>
      <c r="M1337" s="8">
        <f t="shared" si="20"/>
        <v>0</v>
      </c>
      <c r="N1337" t="str" cm="1">
        <f t="array" ref="N1337">INDEX(Wastewater!$C$4:$C$62,MATCH(C1337,Wastewater!$A$4:$A$62,0),)</f>
        <v>Storage schemes to reduce spill frequency at CSOs, storm tanks, etc (wastewater)</v>
      </c>
    </row>
    <row r="1338" spans="1:14">
      <c r="A1338" t="s">
        <v>279</v>
      </c>
      <c r="B1338" t="s">
        <v>1323</v>
      </c>
      <c r="C1338" t="s">
        <v>1192</v>
      </c>
      <c r="D1338" t="s">
        <v>300</v>
      </c>
      <c r="E1338" t="s">
        <v>933</v>
      </c>
      <c r="F1338" s="4">
        <v>8.9390000000000008E-3</v>
      </c>
      <c r="G1338" s="4">
        <v>2E-3</v>
      </c>
      <c r="H1338" s="4" t="s">
        <v>825</v>
      </c>
      <c r="I1338" s="4" t="s">
        <v>825</v>
      </c>
      <c r="J1338" s="4" t="s">
        <v>825</v>
      </c>
      <c r="K1338" s="4" t="s">
        <v>825</v>
      </c>
      <c r="L1338" s="4" t="s">
        <v>825</v>
      </c>
      <c r="M1338" s="8">
        <f t="shared" si="20"/>
        <v>2E-3</v>
      </c>
      <c r="N1338" t="str" cm="1">
        <f t="array" ref="N1338">INDEX(Wastewater!$C$4:$C$62,MATCH(C1338,Wastewater!$A$4:$A$62,0),)</f>
        <v>Chemical removals schemes (wastewater)</v>
      </c>
    </row>
    <row r="1339" spans="1:14">
      <c r="A1339" t="s">
        <v>279</v>
      </c>
      <c r="B1339" t="s">
        <v>1324</v>
      </c>
      <c r="C1339" t="s">
        <v>1194</v>
      </c>
      <c r="D1339" t="s">
        <v>300</v>
      </c>
      <c r="E1339" t="s">
        <v>933</v>
      </c>
      <c r="F1339" s="4">
        <v>0.187781</v>
      </c>
      <c r="G1339" s="4">
        <v>0.73588399999999998</v>
      </c>
      <c r="H1339" s="4" t="s">
        <v>825</v>
      </c>
      <c r="I1339" s="4" t="s">
        <v>825</v>
      </c>
      <c r="J1339" s="4" t="s">
        <v>825</v>
      </c>
      <c r="K1339" s="4" t="s">
        <v>825</v>
      </c>
      <c r="L1339" s="4" t="s">
        <v>825</v>
      </c>
      <c r="M1339" s="8">
        <f t="shared" si="20"/>
        <v>0.73588399999999998</v>
      </c>
      <c r="N1339" t="str" cm="1">
        <f t="array" ref="N1339">INDEX(Wastewater!$C$4:$C$62,MATCH(C1339,Wastewater!$A$4:$A$62,0),)</f>
        <v>Chemicals monitoring/ investigations/ options appraisals (wastewater)</v>
      </c>
    </row>
    <row r="1340" spans="1:14">
      <c r="A1340" t="s">
        <v>279</v>
      </c>
      <c r="B1340" t="s">
        <v>1325</v>
      </c>
      <c r="C1340" t="s">
        <v>1196</v>
      </c>
      <c r="D1340" t="s">
        <v>300</v>
      </c>
      <c r="E1340" t="s">
        <v>933</v>
      </c>
      <c r="F1340" s="4">
        <v>0.16750000000000001</v>
      </c>
      <c r="G1340" s="4">
        <v>6.591215</v>
      </c>
      <c r="H1340" s="4" t="s">
        <v>825</v>
      </c>
      <c r="I1340" s="4" t="s">
        <v>825</v>
      </c>
      <c r="J1340" s="4" t="s">
        <v>825</v>
      </c>
      <c r="K1340" s="4" t="s">
        <v>825</v>
      </c>
      <c r="L1340" s="4" t="s">
        <v>825</v>
      </c>
      <c r="M1340" s="8">
        <f t="shared" si="20"/>
        <v>6.591215</v>
      </c>
      <c r="N1340" t="str" cm="1">
        <f t="array" ref="N1340">INDEX(Wastewater!$C$4:$C$62,MATCH(C1340,Wastewater!$A$4:$A$62,0),)</f>
        <v>Nitrogen removal (wastewater)</v>
      </c>
    </row>
    <row r="1341" spans="1:14">
      <c r="A1341" t="s">
        <v>279</v>
      </c>
      <c r="B1341" t="s">
        <v>1326</v>
      </c>
      <c r="C1341" t="s">
        <v>1198</v>
      </c>
      <c r="D1341" t="s">
        <v>300</v>
      </c>
      <c r="E1341" t="s">
        <v>933</v>
      </c>
      <c r="F1341" s="4">
        <v>0</v>
      </c>
      <c r="G1341" s="4">
        <v>0</v>
      </c>
      <c r="H1341" s="4" t="s">
        <v>825</v>
      </c>
      <c r="I1341" s="4" t="s">
        <v>825</v>
      </c>
      <c r="J1341" s="4" t="s">
        <v>825</v>
      </c>
      <c r="K1341" s="4" t="s">
        <v>825</v>
      </c>
      <c r="L1341" s="4" t="s">
        <v>825</v>
      </c>
      <c r="M1341" s="8">
        <f t="shared" si="20"/>
        <v>0</v>
      </c>
      <c r="N1341" t="str" cm="1">
        <f t="array" ref="N1341">INDEX(Wastewater!$C$4:$C$62,MATCH(C1341,Wastewater!$A$4:$A$62,0),)</f>
        <v>Nitrogen removal (wastewater)</v>
      </c>
    </row>
    <row r="1342" spans="1:14">
      <c r="A1342" t="s">
        <v>279</v>
      </c>
      <c r="B1342" t="s">
        <v>1327</v>
      </c>
      <c r="C1342" t="s">
        <v>1200</v>
      </c>
      <c r="D1342" t="s">
        <v>300</v>
      </c>
      <c r="E1342" t="s">
        <v>933</v>
      </c>
      <c r="F1342" s="4">
        <v>0</v>
      </c>
      <c r="G1342" s="4">
        <v>0</v>
      </c>
      <c r="H1342" s="4" t="s">
        <v>825</v>
      </c>
      <c r="I1342" s="4" t="s">
        <v>825</v>
      </c>
      <c r="J1342" s="4" t="s">
        <v>825</v>
      </c>
      <c r="K1342" s="4" t="s">
        <v>825</v>
      </c>
      <c r="L1342" s="4" t="s">
        <v>825</v>
      </c>
      <c r="M1342" s="8">
        <f t="shared" si="20"/>
        <v>0</v>
      </c>
      <c r="N1342" t="str" cm="1">
        <f t="array" ref="N1342">INDEX(Wastewater!$C$4:$C$62,MATCH(C1342,Wastewater!$A$4:$A$62,0),)</f>
        <v>Nitrogen removal (wastewater)</v>
      </c>
    </row>
    <row r="1343" spans="1:14">
      <c r="A1343" t="s">
        <v>279</v>
      </c>
      <c r="B1343" t="s">
        <v>1328</v>
      </c>
      <c r="C1343" t="s">
        <v>1202</v>
      </c>
      <c r="D1343" t="s">
        <v>300</v>
      </c>
      <c r="E1343" t="s">
        <v>933</v>
      </c>
      <c r="F1343" s="4">
        <v>5.2445000000000004</v>
      </c>
      <c r="G1343" s="4">
        <v>21.055672999999999</v>
      </c>
      <c r="H1343" s="4" t="s">
        <v>825</v>
      </c>
      <c r="I1343" s="4" t="s">
        <v>825</v>
      </c>
      <c r="J1343" s="4" t="s">
        <v>825</v>
      </c>
      <c r="K1343" s="4" t="s">
        <v>825</v>
      </c>
      <c r="L1343" s="4" t="s">
        <v>825</v>
      </c>
      <c r="M1343" s="8">
        <f t="shared" si="20"/>
        <v>21.055672999999999</v>
      </c>
      <c r="N1343" t="str" cm="1">
        <f t="array" ref="N1343">INDEX(Wastewater!$C$4:$C$62,MATCH(C1343,Wastewater!$A$4:$A$62,0),)</f>
        <v>Phosphorus removal (wastewater)</v>
      </c>
    </row>
    <row r="1344" spans="1:14">
      <c r="A1344" t="s">
        <v>279</v>
      </c>
      <c r="B1344" t="s">
        <v>1329</v>
      </c>
      <c r="C1344" t="s">
        <v>1204</v>
      </c>
      <c r="D1344" t="s">
        <v>300</v>
      </c>
      <c r="E1344" t="s">
        <v>933</v>
      </c>
      <c r="F1344" s="4">
        <v>0</v>
      </c>
      <c r="G1344" s="4">
        <v>0</v>
      </c>
      <c r="H1344" s="4" t="s">
        <v>825</v>
      </c>
      <c r="I1344" s="4" t="s">
        <v>825</v>
      </c>
      <c r="J1344" s="4" t="s">
        <v>825</v>
      </c>
      <c r="K1344" s="4" t="s">
        <v>825</v>
      </c>
      <c r="L1344" s="4" t="s">
        <v>825</v>
      </c>
      <c r="M1344" s="8">
        <f t="shared" ref="M1344:M1407" si="21">SUM(G1344)</f>
        <v>0</v>
      </c>
      <c r="N1344" t="str" cm="1">
        <f t="array" ref="N1344">INDEX(Wastewater!$C$4:$C$62,MATCH(C1344,Wastewater!$A$4:$A$62,0),)</f>
        <v>Phosphorus removal (wastewater)</v>
      </c>
    </row>
    <row r="1345" spans="1:14">
      <c r="A1345" t="s">
        <v>279</v>
      </c>
      <c r="B1345" t="s">
        <v>1330</v>
      </c>
      <c r="C1345" t="s">
        <v>1206</v>
      </c>
      <c r="D1345" t="s">
        <v>300</v>
      </c>
      <c r="E1345" t="s">
        <v>933</v>
      </c>
      <c r="F1345" s="4">
        <v>1.0049000000000001E-2</v>
      </c>
      <c r="G1345" s="4">
        <v>0</v>
      </c>
      <c r="H1345" s="4" t="s">
        <v>825</v>
      </c>
      <c r="I1345" s="4" t="s">
        <v>825</v>
      </c>
      <c r="J1345" s="4" t="s">
        <v>825</v>
      </c>
      <c r="K1345" s="4" t="s">
        <v>825</v>
      </c>
      <c r="L1345" s="4" t="s">
        <v>825</v>
      </c>
      <c r="M1345" s="8">
        <f t="shared" si="21"/>
        <v>0</v>
      </c>
      <c r="N1345" t="str" cm="1">
        <f t="array" ref="N1345">INDEX(Wastewater!$C$4:$C$62,MATCH(C1345,Wastewater!$A$4:$A$62,0),)</f>
        <v>Phosphorus removal (wastewater)</v>
      </c>
    </row>
    <row r="1346" spans="1:14">
      <c r="A1346" t="s">
        <v>279</v>
      </c>
      <c r="B1346" t="s">
        <v>1331</v>
      </c>
      <c r="C1346" t="s">
        <v>1208</v>
      </c>
      <c r="D1346" t="s">
        <v>300</v>
      </c>
      <c r="E1346" t="s">
        <v>933</v>
      </c>
      <c r="F1346" s="4">
        <v>4.8730000000000002E-2</v>
      </c>
      <c r="G1346" s="4">
        <v>1.855537</v>
      </c>
      <c r="H1346" s="4" t="s">
        <v>825</v>
      </c>
      <c r="I1346" s="4" t="s">
        <v>825</v>
      </c>
      <c r="J1346" s="4" t="s">
        <v>825</v>
      </c>
      <c r="K1346" s="4" t="s">
        <v>825</v>
      </c>
      <c r="L1346" s="4" t="s">
        <v>825</v>
      </c>
      <c r="M1346" s="8">
        <f t="shared" si="21"/>
        <v>1.855537</v>
      </c>
      <c r="N1346" t="str" cm="1">
        <f t="array" ref="N1346">INDEX(Wastewater!$C$4:$C$62,MATCH(C1346,Wastewater!$A$4:$A$62,0),)</f>
        <v>Reduction of sanitary parameters (wastewater)</v>
      </c>
    </row>
    <row r="1347" spans="1:14">
      <c r="A1347" t="s">
        <v>279</v>
      </c>
      <c r="B1347" t="s">
        <v>1332</v>
      </c>
      <c r="C1347" t="s">
        <v>1210</v>
      </c>
      <c r="D1347" t="s">
        <v>300</v>
      </c>
      <c r="E1347" t="s">
        <v>933</v>
      </c>
      <c r="F1347" s="4">
        <v>0</v>
      </c>
      <c r="G1347" s="4">
        <v>0</v>
      </c>
      <c r="H1347" s="4" t="s">
        <v>825</v>
      </c>
      <c r="I1347" s="4" t="s">
        <v>825</v>
      </c>
      <c r="J1347" s="4" t="s">
        <v>825</v>
      </c>
      <c r="K1347" s="4" t="s">
        <v>825</v>
      </c>
      <c r="L1347" s="4" t="s">
        <v>825</v>
      </c>
      <c r="M1347" s="8">
        <f t="shared" si="21"/>
        <v>0</v>
      </c>
      <c r="N1347" t="str" cm="1">
        <f t="array" ref="N1347">INDEX(Wastewater!$C$4:$C$62,MATCH(C1347,Wastewater!$A$4:$A$62,0),)</f>
        <v>Chemical removals schemes (wastewater)</v>
      </c>
    </row>
    <row r="1348" spans="1:14">
      <c r="A1348" t="s">
        <v>279</v>
      </c>
      <c r="B1348" t="s">
        <v>1333</v>
      </c>
      <c r="C1348" t="s">
        <v>1212</v>
      </c>
      <c r="D1348" t="s">
        <v>300</v>
      </c>
      <c r="E1348" t="s">
        <v>933</v>
      </c>
      <c r="F1348" s="4">
        <v>0</v>
      </c>
      <c r="G1348" s="4">
        <v>0</v>
      </c>
      <c r="H1348" s="4" t="s">
        <v>825</v>
      </c>
      <c r="I1348" s="4" t="s">
        <v>825</v>
      </c>
      <c r="J1348" s="4" t="s">
        <v>825</v>
      </c>
      <c r="K1348" s="4" t="s">
        <v>825</v>
      </c>
      <c r="L1348" s="4" t="s">
        <v>825</v>
      </c>
      <c r="M1348" s="8">
        <f t="shared" si="21"/>
        <v>0</v>
      </c>
      <c r="N1348" t="str" cm="1">
        <f t="array" ref="N1348">INDEX(Wastewater!$C$4:$C$62,MATCH(C1348,Wastewater!$A$4:$A$62,0),)</f>
        <v>Phosphorus removal (wastewater)</v>
      </c>
    </row>
    <row r="1349" spans="1:14">
      <c r="A1349" t="s">
        <v>279</v>
      </c>
      <c r="B1349" t="s">
        <v>1334</v>
      </c>
      <c r="C1349" t="s">
        <v>1214</v>
      </c>
      <c r="D1349" t="s">
        <v>300</v>
      </c>
      <c r="E1349" t="s">
        <v>933</v>
      </c>
      <c r="F1349" s="4">
        <v>0</v>
      </c>
      <c r="G1349" s="4">
        <v>0</v>
      </c>
      <c r="H1349" s="4" t="s">
        <v>825</v>
      </c>
      <c r="I1349" s="4" t="s">
        <v>825</v>
      </c>
      <c r="J1349" s="4" t="s">
        <v>825</v>
      </c>
      <c r="K1349" s="4" t="s">
        <v>825</v>
      </c>
      <c r="L1349" s="4" t="s">
        <v>825</v>
      </c>
      <c r="M1349" s="8">
        <f t="shared" si="21"/>
        <v>0</v>
      </c>
      <c r="N1349" t="str" cm="1">
        <f t="array" ref="N1349">INDEX(Wastewater!$C$4:$C$62,MATCH(C1349,Wastewater!$A$4:$A$62,0),)</f>
        <v>Phosphorus removal (wastewater)</v>
      </c>
    </row>
    <row r="1350" spans="1:14">
      <c r="A1350" t="s">
        <v>279</v>
      </c>
      <c r="B1350" t="s">
        <v>1335</v>
      </c>
      <c r="C1350" t="s">
        <v>1216</v>
      </c>
      <c r="D1350" t="s">
        <v>300</v>
      </c>
      <c r="E1350" t="s">
        <v>933</v>
      </c>
      <c r="F1350" s="4">
        <v>0</v>
      </c>
      <c r="G1350" s="4">
        <v>0</v>
      </c>
      <c r="H1350" s="4" t="s">
        <v>825</v>
      </c>
      <c r="I1350" s="4" t="s">
        <v>825</v>
      </c>
      <c r="J1350" s="4" t="s">
        <v>825</v>
      </c>
      <c r="K1350" s="4" t="s">
        <v>825</v>
      </c>
      <c r="L1350" s="4" t="s">
        <v>825</v>
      </c>
      <c r="M1350" s="8">
        <f t="shared" si="21"/>
        <v>0</v>
      </c>
      <c r="N1350" t="str" cm="1">
        <f t="array" ref="N1350">INDEX(Wastewater!$C$4:$C$62,MATCH(C1350,Wastewater!$A$4:$A$62,0),)</f>
        <v>Conservation drivers (wastewater)</v>
      </c>
    </row>
    <row r="1351" spans="1:14">
      <c r="A1351" t="s">
        <v>279</v>
      </c>
      <c r="B1351" t="s">
        <v>1336</v>
      </c>
      <c r="C1351" t="s">
        <v>1218</v>
      </c>
      <c r="D1351" t="s">
        <v>300</v>
      </c>
      <c r="E1351" t="s">
        <v>933</v>
      </c>
      <c r="F1351" s="4">
        <v>0</v>
      </c>
      <c r="G1351" s="4">
        <v>0</v>
      </c>
      <c r="H1351" s="4" t="s">
        <v>825</v>
      </c>
      <c r="I1351" s="4" t="s">
        <v>825</v>
      </c>
      <c r="J1351" s="4" t="s">
        <v>825</v>
      </c>
      <c r="K1351" s="4" t="s">
        <v>825</v>
      </c>
      <c r="L1351" s="4" t="s">
        <v>825</v>
      </c>
      <c r="M1351" s="8">
        <f t="shared" si="21"/>
        <v>0</v>
      </c>
      <c r="N1351" t="str" cm="1">
        <f t="array" ref="N1351">INDEX(Wastewater!$C$4:$C$62,MATCH(C1351,Wastewater!$A$4:$A$62,0),)</f>
        <v>UV disinfection (or similar) (wastewater)</v>
      </c>
    </row>
    <row r="1352" spans="1:14">
      <c r="A1352" t="s">
        <v>279</v>
      </c>
      <c r="B1352" t="s">
        <v>1337</v>
      </c>
      <c r="C1352" t="s">
        <v>1220</v>
      </c>
      <c r="D1352" t="s">
        <v>300</v>
      </c>
      <c r="E1352" t="s">
        <v>933</v>
      </c>
      <c r="F1352" s="4">
        <v>0</v>
      </c>
      <c r="G1352" s="4">
        <v>0</v>
      </c>
      <c r="H1352" s="4" t="s">
        <v>825</v>
      </c>
      <c r="I1352" s="4" t="s">
        <v>825</v>
      </c>
      <c r="J1352" s="4" t="s">
        <v>825</v>
      </c>
      <c r="K1352" s="4" t="s">
        <v>825</v>
      </c>
      <c r="L1352" s="4" t="s">
        <v>825</v>
      </c>
      <c r="M1352" s="8">
        <f t="shared" si="21"/>
        <v>0</v>
      </c>
      <c r="N1352" t="str" cm="1">
        <f t="array" ref="N1352">INDEX(Wastewater!$C$4:$C$62,MATCH(C1352,Wastewater!$A$4:$A$62,0),)</f>
        <v>N/A</v>
      </c>
    </row>
    <row r="1353" spans="1:14">
      <c r="A1353" t="s">
        <v>279</v>
      </c>
      <c r="B1353" t="s">
        <v>1338</v>
      </c>
      <c r="C1353" t="s">
        <v>1222</v>
      </c>
      <c r="D1353" t="s">
        <v>300</v>
      </c>
      <c r="E1353" t="s">
        <v>933</v>
      </c>
      <c r="F1353" s="4">
        <v>0</v>
      </c>
      <c r="G1353" s="4">
        <v>0</v>
      </c>
      <c r="H1353" s="4" t="s">
        <v>825</v>
      </c>
      <c r="I1353" s="4" t="s">
        <v>825</v>
      </c>
      <c r="J1353" s="4" t="s">
        <v>825</v>
      </c>
      <c r="K1353" s="4" t="s">
        <v>825</v>
      </c>
      <c r="L1353" s="4" t="s">
        <v>825</v>
      </c>
      <c r="M1353" s="8">
        <f t="shared" si="21"/>
        <v>0</v>
      </c>
      <c r="N1353" t="str" cm="1">
        <f t="array" ref="N1353">INDEX(Wastewater!$C$4:$C$62,MATCH(C1353,Wastewater!$A$4:$A$62,0),)</f>
        <v>N/A</v>
      </c>
    </row>
    <row r="1354" spans="1:14">
      <c r="A1354" t="s">
        <v>279</v>
      </c>
      <c r="B1354" t="s">
        <v>1339</v>
      </c>
      <c r="C1354" t="s">
        <v>1224</v>
      </c>
      <c r="D1354" t="s">
        <v>300</v>
      </c>
      <c r="E1354" t="s">
        <v>933</v>
      </c>
      <c r="F1354" s="4">
        <v>0</v>
      </c>
      <c r="G1354" s="4">
        <v>0</v>
      </c>
      <c r="H1354" s="4" t="s">
        <v>825</v>
      </c>
      <c r="I1354" s="4" t="s">
        <v>825</v>
      </c>
      <c r="J1354" s="4" t="s">
        <v>825</v>
      </c>
      <c r="K1354" s="4" t="s">
        <v>825</v>
      </c>
      <c r="L1354" s="4" t="s">
        <v>825</v>
      </c>
      <c r="M1354" s="8">
        <f t="shared" si="21"/>
        <v>0</v>
      </c>
      <c r="N1354" t="str" cm="1">
        <f t="array" ref="N1354">INDEX(Wastewater!$C$4:$C$62,MATCH(C1354,Wastewater!$A$4:$A$62,0),)</f>
        <v>N/A</v>
      </c>
    </row>
    <row r="1355" spans="1:14">
      <c r="A1355" t="s">
        <v>279</v>
      </c>
      <c r="B1355" t="s">
        <v>1340</v>
      </c>
      <c r="C1355" t="s">
        <v>1226</v>
      </c>
      <c r="D1355" t="s">
        <v>300</v>
      </c>
      <c r="E1355" t="s">
        <v>933</v>
      </c>
      <c r="F1355" s="4">
        <v>2.8334999999999999E-2</v>
      </c>
      <c r="G1355" s="4">
        <v>3.6078000000000013E-2</v>
      </c>
      <c r="H1355" s="4" t="s">
        <v>825</v>
      </c>
      <c r="I1355" s="4" t="s">
        <v>825</v>
      </c>
      <c r="J1355" s="4" t="s">
        <v>825</v>
      </c>
      <c r="K1355" s="4" t="s">
        <v>825</v>
      </c>
      <c r="L1355" s="4" t="s">
        <v>825</v>
      </c>
      <c r="M1355" s="8">
        <f t="shared" si="21"/>
        <v>3.6078000000000013E-2</v>
      </c>
      <c r="N1355" t="str" cm="1">
        <f t="array" ref="N1355">INDEX(Wastewater!$C$4:$C$62,MATCH(C1355,Wastewater!$A$4:$A$62,0),)</f>
        <v>Conservation drivers (wastewater)</v>
      </c>
    </row>
    <row r="1356" spans="1:14">
      <c r="A1356" t="s">
        <v>279</v>
      </c>
      <c r="B1356" t="s">
        <v>1341</v>
      </c>
      <c r="C1356" t="s">
        <v>1228</v>
      </c>
      <c r="D1356" t="s">
        <v>300</v>
      </c>
      <c r="E1356" t="s">
        <v>933</v>
      </c>
      <c r="F1356" s="4">
        <v>4.3499999999999997E-3</v>
      </c>
      <c r="G1356" s="4">
        <v>6.0899999999999999E-3</v>
      </c>
      <c r="H1356" s="4" t="s">
        <v>825</v>
      </c>
      <c r="I1356" s="4" t="s">
        <v>825</v>
      </c>
      <c r="J1356" s="4" t="s">
        <v>825</v>
      </c>
      <c r="K1356" s="4" t="s">
        <v>825</v>
      </c>
      <c r="L1356" s="4" t="s">
        <v>825</v>
      </c>
      <c r="M1356" s="8">
        <f t="shared" si="21"/>
        <v>6.0899999999999999E-3</v>
      </c>
      <c r="N1356" t="str" cm="1">
        <f t="array" ref="N1356">INDEX(Wastewater!$C$4:$C$62,MATCH(C1356,Wastewater!$A$4:$A$62,0),)</f>
        <v>Ignore as captured under 'Investigations total'</v>
      </c>
    </row>
    <row r="1357" spans="1:14">
      <c r="A1357" t="s">
        <v>279</v>
      </c>
      <c r="B1357" t="s">
        <v>1342</v>
      </c>
      <c r="C1357" t="s">
        <v>1230</v>
      </c>
      <c r="D1357" t="s">
        <v>300</v>
      </c>
      <c r="E1357" t="s">
        <v>933</v>
      </c>
      <c r="F1357" s="4">
        <v>1.4501599999999999</v>
      </c>
      <c r="G1357" s="4">
        <v>4.0691280000000001</v>
      </c>
      <c r="H1357" s="4" t="s">
        <v>825</v>
      </c>
      <c r="I1357" s="4" t="s">
        <v>825</v>
      </c>
      <c r="J1357" s="4" t="s">
        <v>825</v>
      </c>
      <c r="K1357" s="4" t="s">
        <v>825</v>
      </c>
      <c r="L1357" s="4" t="s">
        <v>825</v>
      </c>
      <c r="M1357" s="8">
        <f t="shared" si="21"/>
        <v>4.0691280000000001</v>
      </c>
      <c r="N1357" t="str" cm="1">
        <f t="array" ref="N1357">INDEX(Wastewater!$C$4:$C$62,MATCH(C1357,Wastewater!$A$4:$A$62,0),)</f>
        <v>Ignore as captured under 'Investigations total'</v>
      </c>
    </row>
    <row r="1358" spans="1:14">
      <c r="A1358" t="s">
        <v>279</v>
      </c>
      <c r="B1358" t="s">
        <v>1343</v>
      </c>
      <c r="C1358" t="s">
        <v>1232</v>
      </c>
      <c r="D1358" t="s">
        <v>300</v>
      </c>
      <c r="E1358" t="s">
        <v>933</v>
      </c>
      <c r="F1358" s="4">
        <v>0.53344000000000003</v>
      </c>
      <c r="G1358" s="4">
        <v>1.7062459999999999</v>
      </c>
      <c r="H1358" s="4" t="s">
        <v>825</v>
      </c>
      <c r="I1358" s="4" t="s">
        <v>825</v>
      </c>
      <c r="J1358" s="4" t="s">
        <v>825</v>
      </c>
      <c r="K1358" s="4" t="s">
        <v>825</v>
      </c>
      <c r="L1358" s="4" t="s">
        <v>825</v>
      </c>
      <c r="M1358" s="8">
        <f t="shared" si="21"/>
        <v>1.7062459999999999</v>
      </c>
      <c r="N1358" t="str" cm="1">
        <f t="array" ref="N1358">INDEX(Wastewater!$C$4:$C$62,MATCH(C1358,Wastewater!$A$4:$A$62,0),)</f>
        <v>Ignore as captured under 'Investigations total'</v>
      </c>
    </row>
    <row r="1359" spans="1:14">
      <c r="A1359" t="s">
        <v>279</v>
      </c>
      <c r="B1359" t="s">
        <v>1344</v>
      </c>
      <c r="C1359" t="s">
        <v>1234</v>
      </c>
      <c r="D1359" t="s">
        <v>300</v>
      </c>
      <c r="E1359" t="s">
        <v>933</v>
      </c>
      <c r="F1359" s="4">
        <v>1.9879500000000001</v>
      </c>
      <c r="G1359" s="4">
        <v>5.7814639999999997</v>
      </c>
      <c r="H1359" s="4" t="s">
        <v>825</v>
      </c>
      <c r="I1359" s="4" t="s">
        <v>825</v>
      </c>
      <c r="J1359" s="4" t="s">
        <v>825</v>
      </c>
      <c r="K1359" s="4" t="s">
        <v>825</v>
      </c>
      <c r="L1359" s="4" t="s">
        <v>825</v>
      </c>
      <c r="M1359" s="8">
        <f t="shared" si="21"/>
        <v>5.7814639999999997</v>
      </c>
      <c r="N1359" t="str" cm="1">
        <f t="array" ref="N1359">INDEX(Wastewater!$C$4:$C$62,MATCH(C1359,Wastewater!$A$4:$A$62,0),)</f>
        <v>Investigations (wastewater)</v>
      </c>
    </row>
    <row r="1360" spans="1:14">
      <c r="A1360" t="s">
        <v>279</v>
      </c>
      <c r="B1360" t="s">
        <v>1345</v>
      </c>
      <c r="C1360" t="s">
        <v>1236</v>
      </c>
      <c r="D1360" t="s">
        <v>300</v>
      </c>
      <c r="E1360" t="s">
        <v>933</v>
      </c>
      <c r="F1360" s="4">
        <v>0</v>
      </c>
      <c r="G1360" s="4">
        <v>0</v>
      </c>
      <c r="H1360" s="4" t="s">
        <v>825</v>
      </c>
      <c r="I1360" s="4" t="s">
        <v>825</v>
      </c>
      <c r="J1360" s="4" t="s">
        <v>825</v>
      </c>
      <c r="K1360" s="4" t="s">
        <v>825</v>
      </c>
      <c r="L1360" s="4" t="s">
        <v>825</v>
      </c>
      <c r="M1360" s="8">
        <f t="shared" si="21"/>
        <v>0</v>
      </c>
      <c r="N1360" cm="1">
        <f t="array" ref="N1360">INDEX(Wastewater!$C$4:$C$62,MATCH(C1360,Wastewater!$A$4:$A$62,0),)</f>
        <v>0</v>
      </c>
    </row>
    <row r="1361" spans="1:14">
      <c r="A1361" t="s">
        <v>279</v>
      </c>
      <c r="B1361" t="s">
        <v>1346</v>
      </c>
      <c r="C1361" t="s">
        <v>1238</v>
      </c>
      <c r="D1361" t="s">
        <v>300</v>
      </c>
      <c r="E1361" t="s">
        <v>933</v>
      </c>
      <c r="F1361" s="4">
        <v>0</v>
      </c>
      <c r="G1361" s="4">
        <v>0</v>
      </c>
      <c r="H1361" s="4" t="s">
        <v>825</v>
      </c>
      <c r="I1361" s="4" t="s">
        <v>825</v>
      </c>
      <c r="J1361" s="4" t="s">
        <v>825</v>
      </c>
      <c r="K1361" s="4" t="s">
        <v>825</v>
      </c>
      <c r="L1361" s="4" t="s">
        <v>825</v>
      </c>
      <c r="M1361" s="8">
        <f t="shared" si="21"/>
        <v>0</v>
      </c>
      <c r="N1361" t="str" cm="1">
        <f t="array" ref="N1361">INDEX(Wastewater!$C$4:$C$62,MATCH(C1361,Wastewater!$A$4:$A$62,0),)</f>
        <v>Conservation drivers (wastewater)</v>
      </c>
    </row>
    <row r="1362" spans="1:14">
      <c r="A1362" t="s">
        <v>279</v>
      </c>
      <c r="B1362" t="s">
        <v>1347</v>
      </c>
      <c r="C1362" t="s">
        <v>1240</v>
      </c>
      <c r="D1362" t="s">
        <v>300</v>
      </c>
      <c r="E1362" t="s">
        <v>933</v>
      </c>
      <c r="F1362" s="4">
        <v>0</v>
      </c>
      <c r="G1362" s="4">
        <v>0</v>
      </c>
      <c r="H1362" s="4" t="s">
        <v>825</v>
      </c>
      <c r="I1362" s="4" t="s">
        <v>825</v>
      </c>
      <c r="J1362" s="4" t="s">
        <v>825</v>
      </c>
      <c r="K1362" s="4" t="s">
        <v>825</v>
      </c>
      <c r="L1362" s="4" t="s">
        <v>825</v>
      </c>
      <c r="M1362" s="8">
        <f t="shared" si="21"/>
        <v>0</v>
      </c>
      <c r="N1362" t="str" cm="1">
        <f t="array" ref="N1362">INDEX(Wastewater!$C$4:$C$62,MATCH(C1362,Wastewater!$A$4:$A$62,0),)</f>
        <v>Conservation drivers (wastewater)</v>
      </c>
    </row>
    <row r="1363" spans="1:14">
      <c r="A1363" t="s">
        <v>279</v>
      </c>
      <c r="B1363" t="s">
        <v>1348</v>
      </c>
      <c r="C1363" t="s">
        <v>1242</v>
      </c>
      <c r="D1363" t="s">
        <v>300</v>
      </c>
      <c r="E1363" t="s">
        <v>933</v>
      </c>
      <c r="F1363" s="4">
        <v>0</v>
      </c>
      <c r="G1363" s="4">
        <v>0</v>
      </c>
      <c r="H1363" s="4" t="s">
        <v>825</v>
      </c>
      <c r="I1363" s="4" t="s">
        <v>825</v>
      </c>
      <c r="J1363" s="4" t="s">
        <v>825</v>
      </c>
      <c r="K1363" s="4" t="s">
        <v>825</v>
      </c>
      <c r="L1363" s="4" t="s">
        <v>825</v>
      </c>
      <c r="M1363" s="8">
        <f t="shared" si="21"/>
        <v>0</v>
      </c>
      <c r="N1363" t="str" cm="1">
        <f t="array" ref="N1363">INDEX(Wastewater!$C$4:$C$62,MATCH(C1363,Wastewater!$A$4:$A$62,0),)</f>
        <v>Conservation drivers (wastewater)</v>
      </c>
    </row>
    <row r="1364" spans="1:14">
      <c r="A1364" t="s">
        <v>279</v>
      </c>
      <c r="B1364" t="s">
        <v>1349</v>
      </c>
      <c r="C1364" t="s">
        <v>1244</v>
      </c>
      <c r="D1364" t="s">
        <v>300</v>
      </c>
      <c r="E1364" t="s">
        <v>933</v>
      </c>
      <c r="F1364" s="4">
        <v>0</v>
      </c>
      <c r="G1364" s="4">
        <v>0</v>
      </c>
      <c r="H1364" s="4" t="s">
        <v>825</v>
      </c>
      <c r="I1364" s="4" t="s">
        <v>825</v>
      </c>
      <c r="J1364" s="4" t="s">
        <v>825</v>
      </c>
      <c r="K1364" s="4" t="s">
        <v>825</v>
      </c>
      <c r="L1364" s="4" t="s">
        <v>825</v>
      </c>
      <c r="M1364" s="8">
        <f t="shared" si="21"/>
        <v>0</v>
      </c>
      <c r="N1364" t="str" cm="1">
        <f t="array" ref="N1364">INDEX(Wastewater!$C$4:$C$62,MATCH(C1364,Wastewater!$A$4:$A$62,0),)</f>
        <v>N/A</v>
      </c>
    </row>
    <row r="1365" spans="1:14">
      <c r="A1365" t="s">
        <v>279</v>
      </c>
      <c r="B1365" t="s">
        <v>1350</v>
      </c>
      <c r="C1365" t="s">
        <v>1246</v>
      </c>
      <c r="D1365" t="s">
        <v>300</v>
      </c>
      <c r="E1365" t="s">
        <v>933</v>
      </c>
      <c r="F1365" s="4">
        <v>13.783064</v>
      </c>
      <c r="G1365" s="4">
        <v>53.959523000000004</v>
      </c>
      <c r="H1365" s="4" t="s">
        <v>825</v>
      </c>
      <c r="I1365" s="4" t="s">
        <v>825</v>
      </c>
      <c r="J1365" s="4" t="s">
        <v>825</v>
      </c>
      <c r="K1365" s="4" t="s">
        <v>825</v>
      </c>
      <c r="L1365" s="4" t="s">
        <v>825</v>
      </c>
      <c r="M1365" s="8">
        <f t="shared" si="21"/>
        <v>53.959523000000004</v>
      </c>
      <c r="N1365" t="e" cm="1">
        <f t="array" ref="N1365">INDEX(Wastewater!$C$4:$C$62,MATCH(C1365,Wastewater!$A$4:$A$62,0),)</f>
        <v>#N/A</v>
      </c>
    </row>
    <row r="1366" spans="1:14">
      <c r="A1366" t="s">
        <v>279</v>
      </c>
      <c r="B1366" t="s">
        <v>1351</v>
      </c>
      <c r="C1366" t="s">
        <v>1248</v>
      </c>
      <c r="D1366" t="s">
        <v>300</v>
      </c>
      <c r="E1366" t="s">
        <v>933</v>
      </c>
      <c r="F1366" s="4">
        <v>0</v>
      </c>
      <c r="G1366" s="4">
        <v>0</v>
      </c>
      <c r="H1366" s="4" t="s">
        <v>825</v>
      </c>
      <c r="I1366" s="4" t="s">
        <v>825</v>
      </c>
      <c r="J1366" s="4" t="s">
        <v>825</v>
      </c>
      <c r="K1366" s="4" t="s">
        <v>825</v>
      </c>
      <c r="L1366" s="4" t="s">
        <v>825</v>
      </c>
      <c r="M1366" s="8">
        <f t="shared" si="21"/>
        <v>0</v>
      </c>
      <c r="N1366" t="str" cm="1">
        <f t="array" ref="N1366">INDEX(Wastewater!$C$4:$C$62,MATCH(C1366,Wastewater!$A$4:$A$62,0),)</f>
        <v>Sludge enhancement (quality) (wastewater)</v>
      </c>
    </row>
    <row r="1367" spans="1:14">
      <c r="A1367" t="s">
        <v>279</v>
      </c>
      <c r="B1367" t="s">
        <v>1352</v>
      </c>
      <c r="C1367" t="s">
        <v>1250</v>
      </c>
      <c r="D1367" t="s">
        <v>300</v>
      </c>
      <c r="E1367" t="s">
        <v>933</v>
      </c>
      <c r="F1367" s="4">
        <v>0</v>
      </c>
      <c r="G1367" s="4">
        <v>0</v>
      </c>
      <c r="H1367" s="4" t="s">
        <v>825</v>
      </c>
      <c r="I1367" s="4" t="s">
        <v>825</v>
      </c>
      <c r="J1367" s="4" t="s">
        <v>825</v>
      </c>
      <c r="K1367" s="4" t="s">
        <v>825</v>
      </c>
      <c r="L1367" s="4" t="s">
        <v>825</v>
      </c>
      <c r="M1367" s="8">
        <f t="shared" si="21"/>
        <v>0</v>
      </c>
      <c r="N1367" t="str" cm="1">
        <f t="array" ref="N1367">INDEX(Wastewater!$C$4:$C$62,MATCH(C1367,Wastewater!$A$4:$A$62,0),)</f>
        <v>Sludge enhancement (quality) (wastewater)</v>
      </c>
    </row>
    <row r="1368" spans="1:14">
      <c r="A1368" t="s">
        <v>279</v>
      </c>
      <c r="B1368" t="s">
        <v>1353</v>
      </c>
      <c r="C1368" t="s">
        <v>1252</v>
      </c>
      <c r="D1368" t="s">
        <v>300</v>
      </c>
      <c r="E1368" t="s">
        <v>933</v>
      </c>
      <c r="F1368" s="4">
        <v>0</v>
      </c>
      <c r="G1368" s="4">
        <v>0</v>
      </c>
      <c r="H1368" s="4" t="s">
        <v>825</v>
      </c>
      <c r="I1368" s="4" t="s">
        <v>825</v>
      </c>
      <c r="J1368" s="4" t="s">
        <v>825</v>
      </c>
      <c r="K1368" s="4" t="s">
        <v>825</v>
      </c>
      <c r="L1368" s="4" t="s">
        <v>825</v>
      </c>
      <c r="M1368" s="8">
        <f t="shared" si="21"/>
        <v>0</v>
      </c>
      <c r="N1368" t="str" cm="1">
        <f t="array" ref="N1368">INDEX(Wastewater!$C$4:$C$62,MATCH(C1368,Wastewater!$A$4:$A$62,0),)</f>
        <v>Sludge enhancement (quality) (wastewater)</v>
      </c>
    </row>
    <row r="1369" spans="1:14">
      <c r="A1369" t="s">
        <v>279</v>
      </c>
      <c r="B1369" t="s">
        <v>1354</v>
      </c>
      <c r="C1369" t="s">
        <v>1254</v>
      </c>
      <c r="D1369" t="s">
        <v>300</v>
      </c>
      <c r="E1369" t="s">
        <v>933</v>
      </c>
      <c r="F1369" s="4">
        <v>0</v>
      </c>
      <c r="G1369" s="4">
        <v>0</v>
      </c>
      <c r="H1369" s="4" t="s">
        <v>825</v>
      </c>
      <c r="I1369" s="4" t="s">
        <v>825</v>
      </c>
      <c r="J1369" s="4" t="s">
        <v>825</v>
      </c>
      <c r="K1369" s="4" t="s">
        <v>825</v>
      </c>
      <c r="L1369" s="4" t="s">
        <v>825</v>
      </c>
      <c r="M1369" s="8">
        <f t="shared" si="21"/>
        <v>0</v>
      </c>
      <c r="N1369" t="str" cm="1">
        <f t="array" ref="N1369">INDEX(Wastewater!$C$4:$C$62,MATCH(C1369,Wastewater!$A$4:$A$62,0),)</f>
        <v>Sludge enhancement (quality) (wastewater)</v>
      </c>
    </row>
    <row r="1370" spans="1:14">
      <c r="A1370" t="s">
        <v>279</v>
      </c>
      <c r="B1370" t="s">
        <v>1355</v>
      </c>
      <c r="C1370" t="s">
        <v>1256</v>
      </c>
      <c r="D1370" t="s">
        <v>300</v>
      </c>
      <c r="E1370" t="s">
        <v>933</v>
      </c>
      <c r="F1370" s="4">
        <v>0</v>
      </c>
      <c r="G1370" s="4">
        <v>0</v>
      </c>
      <c r="H1370" s="4" t="s">
        <v>825</v>
      </c>
      <c r="I1370" s="4" t="s">
        <v>825</v>
      </c>
      <c r="J1370" s="4" t="s">
        <v>825</v>
      </c>
      <c r="K1370" s="4" t="s">
        <v>825</v>
      </c>
      <c r="L1370" s="4" t="s">
        <v>825</v>
      </c>
      <c r="M1370" s="8">
        <f t="shared" si="21"/>
        <v>0</v>
      </c>
      <c r="N1370" t="str" cm="1">
        <f t="array" ref="N1370">INDEX(Wastewater!$C$4:$C$62,MATCH(C1370,Wastewater!$A$4:$A$62,0),)</f>
        <v>Sludge enhancement (quality) (wastewater)</v>
      </c>
    </row>
    <row r="1371" spans="1:14">
      <c r="A1371" t="s">
        <v>279</v>
      </c>
      <c r="B1371" t="s">
        <v>1356</v>
      </c>
      <c r="C1371" t="s">
        <v>1258</v>
      </c>
      <c r="D1371" t="s">
        <v>300</v>
      </c>
      <c r="E1371" t="s">
        <v>933</v>
      </c>
      <c r="F1371" s="4">
        <v>0</v>
      </c>
      <c r="G1371" s="4">
        <v>0</v>
      </c>
      <c r="H1371" s="4" t="s">
        <v>825</v>
      </c>
      <c r="I1371" s="4" t="s">
        <v>825</v>
      </c>
      <c r="J1371" s="4" t="s">
        <v>825</v>
      </c>
      <c r="K1371" s="4" t="s">
        <v>825</v>
      </c>
      <c r="L1371" s="4" t="s">
        <v>825</v>
      </c>
      <c r="M1371" s="8">
        <f t="shared" si="21"/>
        <v>0</v>
      </c>
      <c r="N1371" t="str" cm="1">
        <f t="array" ref="N1371">INDEX(Wastewater!$C$4:$C$62,MATCH(C1371,Wastewater!$A$4:$A$62,0),)</f>
        <v>Sludge enhancement (quality) (wastewater)</v>
      </c>
    </row>
    <row r="1372" spans="1:14">
      <c r="A1372" t="s">
        <v>279</v>
      </c>
      <c r="B1372" t="s">
        <v>1357</v>
      </c>
      <c r="C1372" t="s">
        <v>1260</v>
      </c>
      <c r="D1372" t="s">
        <v>300</v>
      </c>
      <c r="E1372" t="s">
        <v>933</v>
      </c>
      <c r="F1372" s="4">
        <v>0</v>
      </c>
      <c r="G1372" s="4">
        <v>0</v>
      </c>
      <c r="H1372" s="4" t="s">
        <v>825</v>
      </c>
      <c r="I1372" s="4" t="s">
        <v>825</v>
      </c>
      <c r="J1372" s="4" t="s">
        <v>825</v>
      </c>
      <c r="K1372" s="4" t="s">
        <v>825</v>
      </c>
      <c r="L1372" s="4" t="s">
        <v>825</v>
      </c>
      <c r="M1372" s="8">
        <f t="shared" si="21"/>
        <v>0</v>
      </c>
      <c r="N1372" t="str" cm="1">
        <f t="array" ref="N1372">INDEX(Wastewater!$C$4:$C$62,MATCH(C1372,Wastewater!$A$4:$A$62,0),)</f>
        <v>Sludge enhancement (quality) (wastewater)</v>
      </c>
    </row>
    <row r="1373" spans="1:14">
      <c r="A1373" t="s">
        <v>279</v>
      </c>
      <c r="B1373" t="s">
        <v>1358</v>
      </c>
      <c r="C1373" t="s">
        <v>1262</v>
      </c>
      <c r="D1373" t="s">
        <v>300</v>
      </c>
      <c r="E1373" t="s">
        <v>933</v>
      </c>
      <c r="F1373" s="4">
        <v>0</v>
      </c>
      <c r="G1373" s="4">
        <v>0</v>
      </c>
      <c r="H1373" s="4" t="s">
        <v>825</v>
      </c>
      <c r="I1373" s="4" t="s">
        <v>825</v>
      </c>
      <c r="J1373" s="4" t="s">
        <v>825</v>
      </c>
      <c r="K1373" s="4" t="s">
        <v>825</v>
      </c>
      <c r="L1373" s="4" t="s">
        <v>825</v>
      </c>
      <c r="M1373" s="8">
        <f t="shared" si="21"/>
        <v>0</v>
      </c>
      <c r="N1373" t="e" cm="1">
        <f t="array" ref="N1373">INDEX(Wastewater!$C$4:$C$62,MATCH(C1373,Wastewater!$A$4:$A$62,0),)</f>
        <v>#N/A</v>
      </c>
    </row>
    <row r="1374" spans="1:14">
      <c r="A1374" t="s">
        <v>279</v>
      </c>
      <c r="B1374" t="s">
        <v>1359</v>
      </c>
      <c r="C1374" t="s">
        <v>1264</v>
      </c>
      <c r="D1374" t="s">
        <v>300</v>
      </c>
      <c r="E1374" t="s">
        <v>933</v>
      </c>
      <c r="F1374" s="4">
        <v>0</v>
      </c>
      <c r="G1374" s="4">
        <v>0</v>
      </c>
      <c r="H1374" s="15" t="s">
        <v>825</v>
      </c>
      <c r="I1374" s="15" t="s">
        <v>825</v>
      </c>
      <c r="J1374" s="15" t="s">
        <v>825</v>
      </c>
      <c r="K1374" s="15" t="s">
        <v>825</v>
      </c>
      <c r="L1374" s="15" t="s">
        <v>825</v>
      </c>
      <c r="M1374" s="8">
        <f t="shared" si="21"/>
        <v>0</v>
      </c>
      <c r="N1374" t="str" cm="1">
        <f t="array" ref="N1374">INDEX(Wastewater!$C$4:$C$62,MATCH(C1374,Wastewater!$A$4:$A$62,0),)</f>
        <v>Growth at sewage treatment works (excluding sludge treatment) (wastewater)</v>
      </c>
    </row>
    <row r="1375" spans="1:14">
      <c r="A1375" t="s">
        <v>279</v>
      </c>
      <c r="B1375" t="s">
        <v>1360</v>
      </c>
      <c r="C1375" t="s">
        <v>1266</v>
      </c>
      <c r="D1375" t="s">
        <v>300</v>
      </c>
      <c r="E1375" t="s">
        <v>933</v>
      </c>
      <c r="F1375" s="4">
        <v>0</v>
      </c>
      <c r="G1375" s="4">
        <v>0</v>
      </c>
      <c r="H1375" s="15" t="s">
        <v>825</v>
      </c>
      <c r="I1375" s="15" t="s">
        <v>825</v>
      </c>
      <c r="J1375" s="15" t="s">
        <v>825</v>
      </c>
      <c r="K1375" s="15" t="s">
        <v>825</v>
      </c>
      <c r="L1375" s="15" t="s">
        <v>825</v>
      </c>
      <c r="M1375" s="8">
        <f t="shared" si="21"/>
        <v>0</v>
      </c>
      <c r="N1375" t="str" cm="1">
        <f t="array" ref="N1375">INDEX(Wastewater!$C$4:$C$62,MATCH(C1375,Wastewater!$A$4:$A$62,0),)</f>
        <v>Reduce flooding risk for properties (wastewater)</v>
      </c>
    </row>
    <row r="1376" spans="1:14">
      <c r="A1376" t="s">
        <v>279</v>
      </c>
      <c r="B1376" t="s">
        <v>1361</v>
      </c>
      <c r="C1376" t="s">
        <v>1268</v>
      </c>
      <c r="D1376" t="s">
        <v>300</v>
      </c>
      <c r="E1376" t="s">
        <v>933</v>
      </c>
      <c r="F1376" s="4">
        <v>0</v>
      </c>
      <c r="G1376" s="4">
        <v>0</v>
      </c>
      <c r="H1376" s="15" t="s">
        <v>825</v>
      </c>
      <c r="I1376" s="15" t="s">
        <v>825</v>
      </c>
      <c r="J1376" s="15" t="s">
        <v>825</v>
      </c>
      <c r="K1376" s="15" t="s">
        <v>825</v>
      </c>
      <c r="L1376" s="15" t="s">
        <v>825</v>
      </c>
      <c r="M1376" s="8">
        <f t="shared" si="21"/>
        <v>0</v>
      </c>
      <c r="N1376" t="str" cm="1">
        <f t="array" ref="N1376">INDEX(Wastewater!$C$4:$C$62,MATCH(C1376,Wastewater!$A$4:$A$62,0),)</f>
        <v>First time sewerage (wastewater)</v>
      </c>
    </row>
    <row r="1377" spans="1:14">
      <c r="A1377" t="s">
        <v>279</v>
      </c>
      <c r="B1377" t="s">
        <v>1362</v>
      </c>
      <c r="C1377" t="s">
        <v>1270</v>
      </c>
      <c r="D1377" t="s">
        <v>300</v>
      </c>
      <c r="E1377" t="s">
        <v>933</v>
      </c>
      <c r="F1377" s="4">
        <v>0</v>
      </c>
      <c r="G1377" s="4">
        <v>0</v>
      </c>
      <c r="H1377" s="15" t="s">
        <v>825</v>
      </c>
      <c r="I1377" s="15" t="s">
        <v>825</v>
      </c>
      <c r="J1377" s="15" t="s">
        <v>825</v>
      </c>
      <c r="K1377" s="15" t="s">
        <v>825</v>
      </c>
      <c r="L1377" s="15" t="s">
        <v>825</v>
      </c>
      <c r="M1377" s="8">
        <f t="shared" si="21"/>
        <v>0</v>
      </c>
      <c r="N1377" t="str" cm="1">
        <f t="array" ref="N1377">INDEX(Wastewater!$C$4:$C$62,MATCH(C1377,Wastewater!$A$4:$A$62,0),)</f>
        <v>Sludge enhancement (growth) (wastewater)</v>
      </c>
    </row>
    <row r="1378" spans="1:14">
      <c r="A1378" t="s">
        <v>279</v>
      </c>
      <c r="B1378" t="s">
        <v>1363</v>
      </c>
      <c r="C1378" t="s">
        <v>1272</v>
      </c>
      <c r="D1378" t="s">
        <v>300</v>
      </c>
      <c r="E1378" t="s">
        <v>933</v>
      </c>
      <c r="F1378" s="4">
        <v>0</v>
      </c>
      <c r="G1378" s="4">
        <v>0</v>
      </c>
      <c r="H1378" s="15" t="s">
        <v>825</v>
      </c>
      <c r="I1378" s="15" t="s">
        <v>825</v>
      </c>
      <c r="J1378" s="15" t="s">
        <v>825</v>
      </c>
      <c r="K1378" s="15" t="s">
        <v>825</v>
      </c>
      <c r="L1378" s="15" t="s">
        <v>825</v>
      </c>
      <c r="M1378" s="8">
        <f t="shared" si="21"/>
        <v>0</v>
      </c>
      <c r="N1378" t="str" cm="1">
        <f t="array" ref="N1378">INDEX(Wastewater!$C$4:$C$62,MATCH(C1378,Wastewater!$A$4:$A$62,0),)</f>
        <v>Odour (wastewater)</v>
      </c>
    </row>
    <row r="1379" spans="1:14">
      <c r="A1379" t="s">
        <v>279</v>
      </c>
      <c r="B1379" t="s">
        <v>1364</v>
      </c>
      <c r="C1379" t="s">
        <v>1274</v>
      </c>
      <c r="D1379" t="s">
        <v>300</v>
      </c>
      <c r="E1379" t="s">
        <v>933</v>
      </c>
      <c r="F1379" s="4">
        <v>0</v>
      </c>
      <c r="G1379" s="4">
        <v>0.16398299999999999</v>
      </c>
      <c r="H1379" s="15" t="s">
        <v>825</v>
      </c>
      <c r="I1379" s="15" t="s">
        <v>825</v>
      </c>
      <c r="J1379" s="15" t="s">
        <v>825</v>
      </c>
      <c r="K1379" s="15" t="s">
        <v>825</v>
      </c>
      <c r="L1379" s="15" t="s">
        <v>825</v>
      </c>
      <c r="M1379" s="8">
        <f t="shared" si="21"/>
        <v>0.16398299999999999</v>
      </c>
      <c r="N1379" t="str" cm="1">
        <f t="array" ref="N1379">INDEX(Wastewater!$C$4:$C$62,MATCH(C1379,Wastewater!$A$4:$A$62,0),)</f>
        <v>Enhancing resilience to low probability high consequence events (wastewater)</v>
      </c>
    </row>
    <row r="1380" spans="1:14">
      <c r="A1380" t="s">
        <v>279</v>
      </c>
      <c r="B1380" t="s">
        <v>1365</v>
      </c>
      <c r="C1380" t="s">
        <v>1276</v>
      </c>
      <c r="D1380" t="s">
        <v>300</v>
      </c>
      <c r="E1380" t="s">
        <v>933</v>
      </c>
      <c r="F1380" s="4">
        <v>0</v>
      </c>
      <c r="G1380" s="4">
        <v>0</v>
      </c>
      <c r="H1380" s="15" t="s">
        <v>825</v>
      </c>
      <c r="I1380" s="15" t="s">
        <v>825</v>
      </c>
      <c r="J1380" s="15" t="s">
        <v>825</v>
      </c>
      <c r="K1380" s="15" t="s">
        <v>825</v>
      </c>
      <c r="L1380" s="15" t="s">
        <v>825</v>
      </c>
      <c r="M1380" s="8">
        <f t="shared" si="21"/>
        <v>0</v>
      </c>
      <c r="N1380" t="str" cm="1">
        <f t="array" ref="N1380">INDEX(Wastewater!$C$4:$C$62,MATCH(C1380,Wastewater!$A$4:$A$62,0),)</f>
        <v>Security - SEMD (wastewater)</v>
      </c>
    </row>
    <row r="1381" spans="1:14">
      <c r="A1381" t="s">
        <v>279</v>
      </c>
      <c r="B1381" t="s">
        <v>1366</v>
      </c>
      <c r="C1381" t="s">
        <v>1278</v>
      </c>
      <c r="D1381" t="s">
        <v>300</v>
      </c>
      <c r="E1381" t="s">
        <v>933</v>
      </c>
      <c r="F1381" s="4">
        <v>0</v>
      </c>
      <c r="G1381" s="4">
        <v>0</v>
      </c>
      <c r="H1381" s="15" t="s">
        <v>825</v>
      </c>
      <c r="I1381" s="15" t="s">
        <v>825</v>
      </c>
      <c r="J1381" s="15" t="s">
        <v>825</v>
      </c>
      <c r="K1381" s="15" t="s">
        <v>825</v>
      </c>
      <c r="L1381" s="15" t="s">
        <v>825</v>
      </c>
      <c r="M1381" s="8">
        <f t="shared" si="21"/>
        <v>0</v>
      </c>
      <c r="N1381" t="str" cm="1">
        <f t="array" ref="N1381">INDEX(Wastewater!$C$4:$C$62,MATCH(C1381,Wastewater!$A$4:$A$62,0),)</f>
        <v>Security - Non-SEMD (wastewater)</v>
      </c>
    </row>
    <row r="1382" spans="1:14">
      <c r="A1382" t="s">
        <v>279</v>
      </c>
      <c r="B1382" t="s">
        <v>1367</v>
      </c>
      <c r="C1382" t="s">
        <v>1280</v>
      </c>
      <c r="D1382" t="s">
        <v>300</v>
      </c>
      <c r="E1382" t="s">
        <v>933</v>
      </c>
      <c r="F1382" s="4">
        <v>0</v>
      </c>
      <c r="G1382" s="4">
        <v>0</v>
      </c>
      <c r="H1382" s="15" t="s">
        <v>825</v>
      </c>
      <c r="I1382" s="15" t="s">
        <v>825</v>
      </c>
      <c r="J1382" s="15" t="s">
        <v>825</v>
      </c>
      <c r="K1382" s="15" t="s">
        <v>825</v>
      </c>
      <c r="L1382" s="15" t="s">
        <v>825</v>
      </c>
      <c r="M1382" s="8">
        <f t="shared" si="21"/>
        <v>0</v>
      </c>
      <c r="N1382" t="str" cm="1">
        <f t="array" ref="N1382">INDEX(Wastewater!$C$4:$C$62,MATCH(C1382,Wastewater!$A$4:$A$62,0),)</f>
        <v>N/A</v>
      </c>
    </row>
    <row r="1383" spans="1:14">
      <c r="A1383" t="s">
        <v>279</v>
      </c>
      <c r="B1383" t="s">
        <v>1368</v>
      </c>
      <c r="C1383" t="s">
        <v>1282</v>
      </c>
      <c r="D1383" t="s">
        <v>300</v>
      </c>
      <c r="E1383" t="s">
        <v>933</v>
      </c>
      <c r="F1383" s="4">
        <v>0</v>
      </c>
      <c r="G1383" s="4">
        <v>0.16398299999999999</v>
      </c>
      <c r="H1383" s="15" t="s">
        <v>825</v>
      </c>
      <c r="I1383" s="15" t="s">
        <v>825</v>
      </c>
      <c r="J1383" s="15" t="s">
        <v>825</v>
      </c>
      <c r="K1383" s="15" t="s">
        <v>825</v>
      </c>
      <c r="L1383" s="15" t="s">
        <v>825</v>
      </c>
      <c r="M1383" s="8">
        <f t="shared" si="21"/>
        <v>0.16398299999999999</v>
      </c>
      <c r="N1383" t="e" cm="1">
        <f t="array" ref="N1383">INDEX(Wastewater!$C$4:$C$62,MATCH(C1383,Wastewater!$A$4:$A$62,0),)</f>
        <v>#N/A</v>
      </c>
    </row>
    <row r="1384" spans="1:14">
      <c r="A1384" t="s">
        <v>279</v>
      </c>
      <c r="B1384" t="s">
        <v>1369</v>
      </c>
      <c r="C1384" t="s">
        <v>1284</v>
      </c>
      <c r="D1384" t="s">
        <v>300</v>
      </c>
      <c r="E1384" t="s">
        <v>933</v>
      </c>
      <c r="F1384" s="4">
        <v>0</v>
      </c>
      <c r="G1384" s="4">
        <v>0</v>
      </c>
      <c r="H1384" s="15" t="s">
        <v>825</v>
      </c>
      <c r="I1384" s="15" t="s">
        <v>825</v>
      </c>
      <c r="J1384" s="15" t="s">
        <v>825</v>
      </c>
      <c r="K1384" s="15" t="s">
        <v>825</v>
      </c>
      <c r="L1384" s="15" t="s">
        <v>825</v>
      </c>
      <c r="M1384" s="8">
        <f t="shared" si="21"/>
        <v>0</v>
      </c>
      <c r="N1384" t="e" cm="1">
        <f t="array" ref="N1384">INDEX(Wastewater!$C$4:$C$62,MATCH(C1384,Wastewater!$A$4:$A$62,0),)</f>
        <v>#N/A</v>
      </c>
    </row>
    <row r="1385" spans="1:14">
      <c r="A1385" t="s">
        <v>279</v>
      </c>
      <c r="B1385" t="s">
        <v>1370</v>
      </c>
      <c r="C1385" t="s">
        <v>1286</v>
      </c>
      <c r="D1385" t="s">
        <v>300</v>
      </c>
      <c r="E1385" t="s">
        <v>933</v>
      </c>
      <c r="F1385" s="4">
        <v>0</v>
      </c>
      <c r="G1385" s="4">
        <v>0</v>
      </c>
      <c r="H1385" s="15" t="s">
        <v>825</v>
      </c>
      <c r="I1385" s="15" t="s">
        <v>825</v>
      </c>
      <c r="J1385" s="15" t="s">
        <v>825</v>
      </c>
      <c r="K1385" s="15" t="s">
        <v>825</v>
      </c>
      <c r="L1385" s="15" t="s">
        <v>825</v>
      </c>
      <c r="M1385" s="8">
        <f t="shared" si="21"/>
        <v>0</v>
      </c>
      <c r="N1385" t="e" cm="1">
        <f t="array" ref="N1385">INDEX(Wastewater!$C$4:$C$62,MATCH(C1385,Wastewater!$A$4:$A$62,0),)</f>
        <v>#N/A</v>
      </c>
    </row>
    <row r="1386" spans="1:14">
      <c r="A1386" t="s">
        <v>279</v>
      </c>
      <c r="B1386" t="s">
        <v>1371</v>
      </c>
      <c r="C1386" t="s">
        <v>1288</v>
      </c>
      <c r="D1386" t="s">
        <v>300</v>
      </c>
      <c r="E1386" t="s">
        <v>933</v>
      </c>
      <c r="F1386" s="4">
        <v>0</v>
      </c>
      <c r="G1386" s="4">
        <v>0</v>
      </c>
      <c r="H1386" s="15" t="s">
        <v>825</v>
      </c>
      <c r="I1386" s="15" t="s">
        <v>825</v>
      </c>
      <c r="J1386" s="15" t="s">
        <v>825</v>
      </c>
      <c r="K1386" s="15" t="s">
        <v>825</v>
      </c>
      <c r="L1386" s="15" t="s">
        <v>825</v>
      </c>
      <c r="M1386" s="8">
        <f t="shared" si="21"/>
        <v>0</v>
      </c>
      <c r="N1386" t="e" cm="1">
        <f t="array" ref="N1386">INDEX(Wastewater!$C$4:$C$62,MATCH(C1386,Wastewater!$A$4:$A$62,0),)</f>
        <v>#N/A</v>
      </c>
    </row>
    <row r="1387" spans="1:14">
      <c r="A1387" t="s">
        <v>279</v>
      </c>
      <c r="B1387" t="s">
        <v>1372</v>
      </c>
      <c r="C1387" t="s">
        <v>1290</v>
      </c>
      <c r="D1387" t="s">
        <v>300</v>
      </c>
      <c r="E1387" t="s">
        <v>933</v>
      </c>
      <c r="F1387" s="4">
        <v>0</v>
      </c>
      <c r="G1387" s="4">
        <v>0</v>
      </c>
      <c r="H1387" s="15" t="s">
        <v>825</v>
      </c>
      <c r="I1387" s="15" t="s">
        <v>825</v>
      </c>
      <c r="J1387" s="15" t="s">
        <v>825</v>
      </c>
      <c r="K1387" s="15" t="s">
        <v>825</v>
      </c>
      <c r="L1387" s="15" t="s">
        <v>825</v>
      </c>
      <c r="M1387" s="8">
        <f t="shared" si="21"/>
        <v>0</v>
      </c>
      <c r="N1387" t="e" cm="1">
        <f t="array" ref="N1387">INDEX(Wastewater!$C$4:$C$62,MATCH(C1387,Wastewater!$A$4:$A$62,0),)</f>
        <v>#N/A</v>
      </c>
    </row>
    <row r="1388" spans="1:14">
      <c r="A1388" t="s">
        <v>279</v>
      </c>
      <c r="B1388" t="s">
        <v>1373</v>
      </c>
      <c r="C1388" t="s">
        <v>1292</v>
      </c>
      <c r="D1388" t="s">
        <v>300</v>
      </c>
      <c r="E1388" t="s">
        <v>933</v>
      </c>
      <c r="F1388" s="4">
        <v>0</v>
      </c>
      <c r="G1388" s="4">
        <v>0</v>
      </c>
      <c r="H1388" s="15" t="s">
        <v>825</v>
      </c>
      <c r="I1388" s="15" t="s">
        <v>825</v>
      </c>
      <c r="J1388" s="15" t="s">
        <v>825</v>
      </c>
      <c r="K1388" s="15" t="s">
        <v>825</v>
      </c>
      <c r="L1388" s="15" t="s">
        <v>825</v>
      </c>
      <c r="M1388" s="8">
        <f t="shared" si="21"/>
        <v>0</v>
      </c>
      <c r="N1388" t="e" cm="1">
        <f t="array" ref="N1388">INDEX(Wastewater!$C$4:$C$62,MATCH(C1388,Wastewater!$A$4:$A$62,0),)</f>
        <v>#N/A</v>
      </c>
    </row>
    <row r="1389" spans="1:14">
      <c r="A1389" t="s">
        <v>279</v>
      </c>
      <c r="B1389" t="s">
        <v>1374</v>
      </c>
      <c r="C1389" t="s">
        <v>1294</v>
      </c>
      <c r="D1389" t="s">
        <v>300</v>
      </c>
      <c r="E1389" t="s">
        <v>933</v>
      </c>
      <c r="F1389" s="4">
        <v>0</v>
      </c>
      <c r="G1389" s="4">
        <v>0</v>
      </c>
      <c r="H1389" s="15" t="s">
        <v>825</v>
      </c>
      <c r="I1389" s="15" t="s">
        <v>825</v>
      </c>
      <c r="J1389" s="15" t="s">
        <v>825</v>
      </c>
      <c r="K1389" s="15" t="s">
        <v>825</v>
      </c>
      <c r="L1389" s="15" t="s">
        <v>825</v>
      </c>
      <c r="M1389" s="8">
        <f t="shared" si="21"/>
        <v>0</v>
      </c>
      <c r="N1389" t="e" cm="1">
        <f t="array" ref="N1389">INDEX(Wastewater!$C$4:$C$62,MATCH(C1389,Wastewater!$A$4:$A$62,0),)</f>
        <v>#N/A</v>
      </c>
    </row>
    <row r="1390" spans="1:14">
      <c r="A1390" t="s">
        <v>279</v>
      </c>
      <c r="B1390" t="s">
        <v>1375</v>
      </c>
      <c r="C1390" t="s">
        <v>1296</v>
      </c>
      <c r="D1390" t="s">
        <v>300</v>
      </c>
      <c r="E1390" t="s">
        <v>933</v>
      </c>
      <c r="F1390" s="4">
        <v>0</v>
      </c>
      <c r="G1390" s="4">
        <v>0</v>
      </c>
      <c r="H1390" s="15" t="s">
        <v>825</v>
      </c>
      <c r="I1390" s="15" t="s">
        <v>825</v>
      </c>
      <c r="J1390" s="15" t="s">
        <v>825</v>
      </c>
      <c r="K1390" s="15" t="s">
        <v>825</v>
      </c>
      <c r="L1390" s="15" t="s">
        <v>825</v>
      </c>
      <c r="M1390" s="8">
        <f t="shared" si="21"/>
        <v>0</v>
      </c>
      <c r="N1390" t="e" cm="1">
        <f t="array" ref="N1390">INDEX(Wastewater!$C$4:$C$62,MATCH(C1390,Wastewater!$A$4:$A$62,0),)</f>
        <v>#N/A</v>
      </c>
    </row>
    <row r="1391" spans="1:14">
      <c r="A1391" t="s">
        <v>279</v>
      </c>
      <c r="B1391" t="s">
        <v>1376</v>
      </c>
      <c r="C1391" t="s">
        <v>1298</v>
      </c>
      <c r="D1391" t="s">
        <v>300</v>
      </c>
      <c r="E1391" t="s">
        <v>933</v>
      </c>
      <c r="F1391" s="4">
        <v>0</v>
      </c>
      <c r="G1391" s="4">
        <v>0</v>
      </c>
      <c r="H1391" s="15" t="s">
        <v>825</v>
      </c>
      <c r="I1391" s="15" t="s">
        <v>825</v>
      </c>
      <c r="J1391" s="15" t="s">
        <v>825</v>
      </c>
      <c r="K1391" s="15" t="s">
        <v>825</v>
      </c>
      <c r="L1391" s="15" t="s">
        <v>825</v>
      </c>
      <c r="M1391" s="8">
        <f t="shared" si="21"/>
        <v>0</v>
      </c>
      <c r="N1391" t="e" cm="1">
        <f t="array" ref="N1391">INDEX(Wastewater!$C$4:$C$62,MATCH(C1391,Wastewater!$A$4:$A$62,0),)</f>
        <v>#N/A</v>
      </c>
    </row>
    <row r="1392" spans="1:14">
      <c r="A1392" t="s">
        <v>279</v>
      </c>
      <c r="B1392" t="s">
        <v>1377</v>
      </c>
      <c r="C1392" t="s">
        <v>1300</v>
      </c>
      <c r="D1392" t="s">
        <v>300</v>
      </c>
      <c r="E1392" t="s">
        <v>933</v>
      </c>
      <c r="F1392" s="4">
        <v>0</v>
      </c>
      <c r="G1392" s="4">
        <v>0</v>
      </c>
      <c r="H1392" s="15" t="s">
        <v>825</v>
      </c>
      <c r="I1392" s="15" t="s">
        <v>825</v>
      </c>
      <c r="J1392" s="15" t="s">
        <v>825</v>
      </c>
      <c r="K1392" s="15" t="s">
        <v>825</v>
      </c>
      <c r="L1392" s="15" t="s">
        <v>825</v>
      </c>
      <c r="M1392" s="8">
        <f t="shared" si="21"/>
        <v>0</v>
      </c>
      <c r="N1392" t="e" cm="1">
        <f t="array" ref="N1392">INDEX(Wastewater!$C$4:$C$62,MATCH(C1392,Wastewater!$A$4:$A$62,0),)</f>
        <v>#N/A</v>
      </c>
    </row>
    <row r="1393" spans="1:14">
      <c r="A1393" t="s">
        <v>279</v>
      </c>
      <c r="B1393" t="s">
        <v>1378</v>
      </c>
      <c r="C1393" t="s">
        <v>1302</v>
      </c>
      <c r="D1393" t="s">
        <v>300</v>
      </c>
      <c r="E1393" t="s">
        <v>933</v>
      </c>
      <c r="F1393" s="4">
        <v>0</v>
      </c>
      <c r="G1393" s="4">
        <v>0</v>
      </c>
      <c r="H1393" s="15" t="s">
        <v>825</v>
      </c>
      <c r="I1393" s="15" t="s">
        <v>825</v>
      </c>
      <c r="J1393" s="15" t="s">
        <v>825</v>
      </c>
      <c r="K1393" s="15" t="s">
        <v>825</v>
      </c>
      <c r="L1393" s="15" t="s">
        <v>825</v>
      </c>
      <c r="M1393" s="8">
        <f t="shared" si="21"/>
        <v>0</v>
      </c>
      <c r="N1393" t="e" cm="1">
        <f t="array" ref="N1393">INDEX(Wastewater!$C$4:$C$62,MATCH(C1393,Wastewater!$A$4:$A$62,0),)</f>
        <v>#N/A</v>
      </c>
    </row>
    <row r="1394" spans="1:14">
      <c r="A1394" t="s">
        <v>279</v>
      </c>
      <c r="B1394" t="s">
        <v>1379</v>
      </c>
      <c r="C1394" t="s">
        <v>1380</v>
      </c>
      <c r="D1394" t="s">
        <v>300</v>
      </c>
      <c r="E1394" t="s">
        <v>933</v>
      </c>
      <c r="F1394" s="4">
        <v>13.783064</v>
      </c>
      <c r="G1394" s="4">
        <v>54.123505999999992</v>
      </c>
      <c r="H1394" s="15" t="s">
        <v>825</v>
      </c>
      <c r="I1394" s="15" t="s">
        <v>825</v>
      </c>
      <c r="J1394" s="15" t="s">
        <v>825</v>
      </c>
      <c r="K1394" s="15" t="s">
        <v>825</v>
      </c>
      <c r="L1394" s="15" t="s">
        <v>825</v>
      </c>
      <c r="M1394" s="8">
        <f t="shared" si="21"/>
        <v>54.123505999999992</v>
      </c>
      <c r="N1394" t="e" cm="1">
        <f t="array" ref="N1394">INDEX(Wastewater!$C$4:$C$62,MATCH(C1394,Wastewater!$A$4:$A$62,0),)</f>
        <v>#N/A</v>
      </c>
    </row>
    <row r="1395" spans="1:14">
      <c r="A1395" t="s">
        <v>279</v>
      </c>
      <c r="B1395" t="s">
        <v>1381</v>
      </c>
      <c r="C1395" t="s">
        <v>1160</v>
      </c>
      <c r="D1395" t="s">
        <v>300</v>
      </c>
      <c r="E1395" t="s">
        <v>933</v>
      </c>
      <c r="F1395" s="4">
        <v>0</v>
      </c>
      <c r="G1395" s="4">
        <v>0</v>
      </c>
      <c r="H1395" s="15">
        <v>0</v>
      </c>
      <c r="I1395" s="15">
        <v>0</v>
      </c>
      <c r="J1395" s="15">
        <v>0</v>
      </c>
      <c r="K1395" s="15">
        <v>0</v>
      </c>
      <c r="L1395" s="15">
        <v>0</v>
      </c>
      <c r="M1395" s="8">
        <f t="shared" si="21"/>
        <v>0</v>
      </c>
      <c r="N1395" t="str" cm="1">
        <f t="array" ref="N1395">INDEX(Wastewater!$C$4:$C$62,MATCH(C1395,Wastewater!$A$4:$A$62,0),)</f>
        <v>Event Duration Monitoring at intermittent discharges (wastewater)</v>
      </c>
    </row>
    <row r="1396" spans="1:14">
      <c r="A1396" t="s">
        <v>279</v>
      </c>
      <c r="B1396" t="s">
        <v>1382</v>
      </c>
      <c r="C1396" t="s">
        <v>1162</v>
      </c>
      <c r="D1396" t="s">
        <v>300</v>
      </c>
      <c r="E1396" t="s">
        <v>933</v>
      </c>
      <c r="F1396" s="4">
        <v>0</v>
      </c>
      <c r="G1396" s="4">
        <v>0</v>
      </c>
      <c r="H1396" s="15">
        <v>0</v>
      </c>
      <c r="I1396" s="15">
        <v>0</v>
      </c>
      <c r="J1396" s="15">
        <v>0</v>
      </c>
      <c r="K1396" s="15">
        <v>0</v>
      </c>
      <c r="L1396" s="15">
        <v>0</v>
      </c>
      <c r="M1396" s="8">
        <f t="shared" si="21"/>
        <v>0</v>
      </c>
      <c r="N1396" t="str" cm="1">
        <f t="array" ref="N1396">INDEX(Wastewater!$C$4:$C$62,MATCH(C1396,Wastewater!$A$4:$A$62,0),)</f>
        <v>Flow monitoring at sewage treatment works (wastewater)</v>
      </c>
    </row>
    <row r="1397" spans="1:14">
      <c r="A1397" t="s">
        <v>279</v>
      </c>
      <c r="B1397" t="s">
        <v>1383</v>
      </c>
      <c r="C1397" t="s">
        <v>1164</v>
      </c>
      <c r="D1397" t="s">
        <v>300</v>
      </c>
      <c r="E1397" t="s">
        <v>933</v>
      </c>
      <c r="F1397" s="4">
        <v>0</v>
      </c>
      <c r="G1397" s="4">
        <v>0</v>
      </c>
      <c r="H1397" s="15">
        <v>0</v>
      </c>
      <c r="I1397" s="15">
        <v>0</v>
      </c>
      <c r="J1397" s="15">
        <v>0</v>
      </c>
      <c r="K1397" s="15">
        <v>0</v>
      </c>
      <c r="L1397" s="15">
        <v>0</v>
      </c>
      <c r="M1397" s="8">
        <f t="shared" si="21"/>
        <v>0</v>
      </c>
      <c r="N1397" t="str" cm="1">
        <f t="array" ref="N1397">INDEX(Wastewater!$C$4:$C$62,MATCH(C1397,Wastewater!$A$4:$A$62,0),)</f>
        <v>N/A</v>
      </c>
    </row>
    <row r="1398" spans="1:14">
      <c r="A1398" t="s">
        <v>279</v>
      </c>
      <c r="B1398" t="s">
        <v>1384</v>
      </c>
      <c r="C1398" t="s">
        <v>1166</v>
      </c>
      <c r="D1398" t="s">
        <v>300</v>
      </c>
      <c r="E1398" t="s">
        <v>933</v>
      </c>
      <c r="F1398" s="4">
        <v>0</v>
      </c>
      <c r="G1398" s="4">
        <v>0</v>
      </c>
      <c r="H1398" s="15">
        <v>0</v>
      </c>
      <c r="I1398" s="15">
        <v>0</v>
      </c>
      <c r="J1398" s="15">
        <v>0</v>
      </c>
      <c r="K1398" s="15">
        <v>0</v>
      </c>
      <c r="L1398" s="15">
        <v>0</v>
      </c>
      <c r="M1398" s="8">
        <f t="shared" si="21"/>
        <v>0</v>
      </c>
      <c r="N1398" t="str" cm="1">
        <f t="array" ref="N1398">INDEX(Wastewater!$C$4:$C$62,MATCH(C1398,Wastewater!$A$4:$A$62,0),)</f>
        <v>N/A</v>
      </c>
    </row>
    <row r="1399" spans="1:14">
      <c r="A1399" t="s">
        <v>279</v>
      </c>
      <c r="B1399" t="s">
        <v>1385</v>
      </c>
      <c r="C1399" t="s">
        <v>1168</v>
      </c>
      <c r="D1399" t="s">
        <v>300</v>
      </c>
      <c r="E1399" t="s">
        <v>933</v>
      </c>
      <c r="F1399" s="4">
        <v>0</v>
      </c>
      <c r="G1399" s="4">
        <v>0</v>
      </c>
      <c r="H1399" s="15">
        <v>0</v>
      </c>
      <c r="I1399" s="15">
        <v>0</v>
      </c>
      <c r="J1399" s="15">
        <v>0</v>
      </c>
      <c r="K1399" s="15">
        <v>0</v>
      </c>
      <c r="L1399" s="15">
        <v>0</v>
      </c>
      <c r="M1399" s="8">
        <f t="shared" si="21"/>
        <v>0</v>
      </c>
      <c r="N1399" t="str" cm="1">
        <f t="array" ref="N1399">INDEX(Wastewater!$C$4:$C$62,MATCH(C1399,Wastewater!$A$4:$A$62,0),)</f>
        <v>Schemes to increase flow to full treatment (wastewater)</v>
      </c>
    </row>
    <row r="1400" spans="1:14">
      <c r="A1400" t="s">
        <v>279</v>
      </c>
      <c r="B1400" t="s">
        <v>1386</v>
      </c>
      <c r="C1400" t="s">
        <v>1170</v>
      </c>
      <c r="D1400" t="s">
        <v>300</v>
      </c>
      <c r="E1400" t="s">
        <v>933</v>
      </c>
      <c r="F1400" s="4">
        <v>0</v>
      </c>
      <c r="G1400" s="4">
        <v>0</v>
      </c>
      <c r="H1400" s="15">
        <v>0</v>
      </c>
      <c r="I1400" s="15">
        <v>0</v>
      </c>
      <c r="J1400" s="15">
        <v>0</v>
      </c>
      <c r="K1400" s="15">
        <v>0</v>
      </c>
      <c r="L1400" s="15">
        <v>0</v>
      </c>
      <c r="M1400" s="8">
        <f t="shared" si="21"/>
        <v>0</v>
      </c>
      <c r="N1400" t="str" cm="1">
        <f t="array" ref="N1400">INDEX(Wastewater!$C$4:$C$62,MATCH(C1400,Wastewater!$A$4:$A$62,0),)</f>
        <v>Schemes to increase storm tank capacity (wastewater)</v>
      </c>
    </row>
    <row r="1401" spans="1:14">
      <c r="A1401" t="s">
        <v>279</v>
      </c>
      <c r="B1401" t="s">
        <v>1387</v>
      </c>
      <c r="C1401" t="s">
        <v>1172</v>
      </c>
      <c r="D1401" t="s">
        <v>300</v>
      </c>
      <c r="E1401" t="s">
        <v>933</v>
      </c>
      <c r="F1401" s="4">
        <v>0</v>
      </c>
      <c r="G1401" s="4">
        <v>0</v>
      </c>
      <c r="H1401" s="15">
        <v>0</v>
      </c>
      <c r="I1401" s="15">
        <v>0</v>
      </c>
      <c r="J1401" s="15">
        <v>0</v>
      </c>
      <c r="K1401" s="15">
        <v>0</v>
      </c>
      <c r="L1401" s="15">
        <v>0</v>
      </c>
      <c r="M1401" s="8">
        <f t="shared" si="21"/>
        <v>0</v>
      </c>
      <c r="N1401" t="str" cm="1">
        <f t="array" ref="N1401">INDEX(Wastewater!$C$4:$C$62,MATCH(C1401,Wastewater!$A$4:$A$62,0),)</f>
        <v>Schemes to increase storm tank capacity (wastewater)</v>
      </c>
    </row>
    <row r="1402" spans="1:14">
      <c r="A1402" t="s">
        <v>279</v>
      </c>
      <c r="B1402" t="s">
        <v>1388</v>
      </c>
      <c r="C1402" t="s">
        <v>1174</v>
      </c>
      <c r="D1402" t="s">
        <v>300</v>
      </c>
      <c r="E1402" t="s">
        <v>933</v>
      </c>
      <c r="F1402" s="4">
        <v>0</v>
      </c>
      <c r="G1402" s="4">
        <v>0</v>
      </c>
      <c r="H1402" s="15">
        <v>0</v>
      </c>
      <c r="I1402" s="15">
        <v>0</v>
      </c>
      <c r="J1402" s="15">
        <v>0</v>
      </c>
      <c r="K1402" s="15">
        <v>0</v>
      </c>
      <c r="L1402" s="15">
        <v>0</v>
      </c>
      <c r="M1402" s="8">
        <f t="shared" si="21"/>
        <v>0</v>
      </c>
      <c r="N1402" t="str" cm="1">
        <f t="array" ref="N1402">INDEX(Wastewater!$C$4:$C$62,MATCH(C1402,Wastewater!$A$4:$A$62,0),)</f>
        <v>Storage schemes to reduce spill frequency at CSOs, storm tanks, etc (wastewater)</v>
      </c>
    </row>
    <row r="1403" spans="1:14">
      <c r="A1403" t="s">
        <v>279</v>
      </c>
      <c r="B1403" t="s">
        <v>1389</v>
      </c>
      <c r="C1403" t="s">
        <v>1176</v>
      </c>
      <c r="D1403" t="s">
        <v>300</v>
      </c>
      <c r="E1403" t="s">
        <v>933</v>
      </c>
      <c r="F1403" s="4">
        <v>0</v>
      </c>
      <c r="G1403" s="4">
        <v>0</v>
      </c>
      <c r="H1403" s="15">
        <v>0</v>
      </c>
      <c r="I1403" s="15">
        <v>0</v>
      </c>
      <c r="J1403" s="15">
        <v>0</v>
      </c>
      <c r="K1403" s="15">
        <v>0</v>
      </c>
      <c r="L1403" s="15">
        <v>0</v>
      </c>
      <c r="M1403" s="8">
        <f t="shared" si="21"/>
        <v>0</v>
      </c>
      <c r="N1403" t="str" cm="1">
        <f t="array" ref="N1403">INDEX(Wastewater!$C$4:$C$62,MATCH(C1403,Wastewater!$A$4:$A$62,0),)</f>
        <v>Storage schemes to reduce spill frequency at CSOs, storm tanks, etc (wastewater)</v>
      </c>
    </row>
    <row r="1404" spans="1:14">
      <c r="A1404" t="s">
        <v>279</v>
      </c>
      <c r="B1404" t="s">
        <v>1390</v>
      </c>
      <c r="C1404" t="s">
        <v>1178</v>
      </c>
      <c r="D1404" t="s">
        <v>300</v>
      </c>
      <c r="E1404" t="s">
        <v>933</v>
      </c>
      <c r="F1404" s="4">
        <v>0</v>
      </c>
      <c r="G1404" s="4">
        <v>0</v>
      </c>
      <c r="H1404" s="15">
        <v>0</v>
      </c>
      <c r="I1404" s="15">
        <v>0</v>
      </c>
      <c r="J1404" s="15">
        <v>0</v>
      </c>
      <c r="K1404" s="15">
        <v>0</v>
      </c>
      <c r="L1404" s="15">
        <v>0</v>
      </c>
      <c r="M1404" s="8">
        <f t="shared" si="21"/>
        <v>0</v>
      </c>
      <c r="N1404" t="str" cm="1">
        <f t="array" ref="N1404">INDEX(Wastewater!$C$4:$C$62,MATCH(C1404,Wastewater!$A$4:$A$62,0),)</f>
        <v>Storage schemes to reduce spill frequency at CSOs, storm tanks, etc (wastewater)</v>
      </c>
    </row>
    <row r="1405" spans="1:14">
      <c r="A1405" t="s">
        <v>279</v>
      </c>
      <c r="B1405" t="s">
        <v>1391</v>
      </c>
      <c r="C1405" t="s">
        <v>1180</v>
      </c>
      <c r="D1405" t="s">
        <v>300</v>
      </c>
      <c r="E1405" t="s">
        <v>933</v>
      </c>
      <c r="F1405" s="4">
        <v>0</v>
      </c>
      <c r="G1405" s="4">
        <v>0</v>
      </c>
      <c r="H1405" s="15">
        <v>0</v>
      </c>
      <c r="I1405" s="15">
        <v>0</v>
      </c>
      <c r="J1405" s="15">
        <v>0</v>
      </c>
      <c r="K1405" s="15">
        <v>0</v>
      </c>
      <c r="L1405" s="15">
        <v>0</v>
      </c>
      <c r="M1405" s="8">
        <f t="shared" si="21"/>
        <v>0</v>
      </c>
      <c r="N1405" t="str" cm="1">
        <f t="array" ref="N1405">INDEX(Wastewater!$C$4:$C$62,MATCH(C1405,Wastewater!$A$4:$A$62,0),)</f>
        <v>Storage schemes to reduce spill frequency at CSOs, storm tanks, etc (wastewater)</v>
      </c>
    </row>
    <row r="1406" spans="1:14">
      <c r="A1406" t="s">
        <v>279</v>
      </c>
      <c r="B1406" t="s">
        <v>1392</v>
      </c>
      <c r="C1406" t="s">
        <v>1182</v>
      </c>
      <c r="D1406" t="s">
        <v>300</v>
      </c>
      <c r="E1406" t="s">
        <v>933</v>
      </c>
      <c r="F1406" s="4">
        <v>0</v>
      </c>
      <c r="G1406" s="4">
        <v>0</v>
      </c>
      <c r="H1406" s="15">
        <v>0</v>
      </c>
      <c r="I1406" s="15">
        <v>0</v>
      </c>
      <c r="J1406" s="15">
        <v>0</v>
      </c>
      <c r="K1406" s="15">
        <v>0</v>
      </c>
      <c r="L1406" s="15">
        <v>0</v>
      </c>
      <c r="M1406" s="8">
        <f t="shared" si="21"/>
        <v>0</v>
      </c>
      <c r="N1406" t="str" cm="1">
        <f t="array" ref="N1406">INDEX(Wastewater!$C$4:$C$62,MATCH(C1406,Wastewater!$A$4:$A$62,0),)</f>
        <v>Storage schemes to reduce spill frequency at CSOs, storm tanks, etc (wastewater)</v>
      </c>
    </row>
    <row r="1407" spans="1:14">
      <c r="A1407" t="s">
        <v>279</v>
      </c>
      <c r="B1407" t="s">
        <v>1393</v>
      </c>
      <c r="C1407" t="s">
        <v>1184</v>
      </c>
      <c r="D1407" t="s">
        <v>300</v>
      </c>
      <c r="E1407" t="s">
        <v>933</v>
      </c>
      <c r="F1407" s="4">
        <v>0</v>
      </c>
      <c r="G1407" s="4">
        <v>0</v>
      </c>
      <c r="H1407" s="15">
        <v>0</v>
      </c>
      <c r="I1407" s="15">
        <v>0</v>
      </c>
      <c r="J1407" s="15">
        <v>0</v>
      </c>
      <c r="K1407" s="15">
        <v>0</v>
      </c>
      <c r="L1407" s="15">
        <v>0</v>
      </c>
      <c r="M1407" s="8">
        <f t="shared" si="21"/>
        <v>0</v>
      </c>
      <c r="N1407" t="str" cm="1">
        <f t="array" ref="N1407">INDEX(Wastewater!$C$4:$C$62,MATCH(C1407,Wastewater!$A$4:$A$62,0),)</f>
        <v>Storage schemes to reduce spill frequency at CSOs, storm tanks, etc (wastewater)</v>
      </c>
    </row>
    <row r="1408" spans="1:14">
      <c r="A1408" t="s">
        <v>279</v>
      </c>
      <c r="B1408" t="s">
        <v>1394</v>
      </c>
      <c r="C1408" t="s">
        <v>1186</v>
      </c>
      <c r="D1408" t="s">
        <v>300</v>
      </c>
      <c r="E1408" t="s">
        <v>933</v>
      </c>
      <c r="F1408" s="4">
        <v>0</v>
      </c>
      <c r="G1408" s="4">
        <v>0</v>
      </c>
      <c r="H1408" s="15">
        <v>0</v>
      </c>
      <c r="I1408" s="15">
        <v>0</v>
      </c>
      <c r="J1408" s="15">
        <v>0</v>
      </c>
      <c r="K1408" s="15">
        <v>0</v>
      </c>
      <c r="L1408" s="15">
        <v>0</v>
      </c>
      <c r="M1408" s="8">
        <f t="shared" ref="M1408:M1470" si="22">SUM(G1408)</f>
        <v>0</v>
      </c>
      <c r="N1408" t="str" cm="1">
        <f t="array" ref="N1408">INDEX(Wastewater!$C$4:$C$62,MATCH(C1408,Wastewater!$A$4:$A$62,0),)</f>
        <v>Storage schemes to reduce spill frequency at CSOs, storm tanks, etc (wastewater)</v>
      </c>
    </row>
    <row r="1409" spans="1:14">
      <c r="A1409" t="s">
        <v>279</v>
      </c>
      <c r="B1409" t="s">
        <v>1395</v>
      </c>
      <c r="C1409" t="s">
        <v>1188</v>
      </c>
      <c r="D1409" t="s">
        <v>300</v>
      </c>
      <c r="E1409" t="s">
        <v>933</v>
      </c>
      <c r="F1409" s="4">
        <v>0</v>
      </c>
      <c r="G1409" s="4">
        <v>0</v>
      </c>
      <c r="H1409" s="15">
        <v>0</v>
      </c>
      <c r="I1409" s="15">
        <v>0</v>
      </c>
      <c r="J1409" s="15">
        <v>0</v>
      </c>
      <c r="K1409" s="15">
        <v>0</v>
      </c>
      <c r="L1409" s="15">
        <v>0</v>
      </c>
      <c r="M1409" s="8">
        <f t="shared" si="22"/>
        <v>0</v>
      </c>
      <c r="N1409" t="str" cm="1">
        <f t="array" ref="N1409">INDEX(Wastewater!$C$4:$C$62,MATCH(C1409,Wastewater!$A$4:$A$62,0),)</f>
        <v>Storage schemes to reduce spill frequency at CSOs, storm tanks, etc (wastewater)</v>
      </c>
    </row>
    <row r="1410" spans="1:14">
      <c r="A1410" t="s">
        <v>279</v>
      </c>
      <c r="B1410" t="s">
        <v>1396</v>
      </c>
      <c r="C1410" t="s">
        <v>1190</v>
      </c>
      <c r="D1410" t="s">
        <v>300</v>
      </c>
      <c r="E1410" t="s">
        <v>933</v>
      </c>
      <c r="F1410" s="4">
        <v>0</v>
      </c>
      <c r="G1410" s="4">
        <v>0</v>
      </c>
      <c r="H1410" s="15">
        <v>0</v>
      </c>
      <c r="I1410" s="15">
        <v>0</v>
      </c>
      <c r="J1410" s="15">
        <v>0</v>
      </c>
      <c r="K1410" s="15">
        <v>0</v>
      </c>
      <c r="L1410" s="15">
        <v>0</v>
      </c>
      <c r="M1410" s="8">
        <f t="shared" si="22"/>
        <v>0</v>
      </c>
      <c r="N1410" t="str" cm="1">
        <f t="array" ref="N1410">INDEX(Wastewater!$C$4:$C$62,MATCH(C1410,Wastewater!$A$4:$A$62,0),)</f>
        <v>Storage schemes to reduce spill frequency at CSOs, storm tanks, etc (wastewater)</v>
      </c>
    </row>
    <row r="1411" spans="1:14">
      <c r="A1411" t="s">
        <v>279</v>
      </c>
      <c r="B1411" t="s">
        <v>1397</v>
      </c>
      <c r="C1411" t="s">
        <v>1192</v>
      </c>
      <c r="D1411" t="s">
        <v>300</v>
      </c>
      <c r="E1411" t="s">
        <v>933</v>
      </c>
      <c r="F1411" s="4">
        <v>0</v>
      </c>
      <c r="G1411" s="4">
        <v>0</v>
      </c>
      <c r="H1411" s="15">
        <v>0</v>
      </c>
      <c r="I1411" s="15">
        <v>0</v>
      </c>
      <c r="J1411" s="15">
        <v>0</v>
      </c>
      <c r="K1411" s="15">
        <v>0</v>
      </c>
      <c r="L1411" s="15">
        <v>0</v>
      </c>
      <c r="M1411" s="8">
        <f t="shared" si="22"/>
        <v>0</v>
      </c>
      <c r="N1411" t="str" cm="1">
        <f t="array" ref="N1411">INDEX(Wastewater!$C$4:$C$62,MATCH(C1411,Wastewater!$A$4:$A$62,0),)</f>
        <v>Chemical removals schemes (wastewater)</v>
      </c>
    </row>
    <row r="1412" spans="1:14">
      <c r="A1412" t="s">
        <v>279</v>
      </c>
      <c r="B1412" t="s">
        <v>1398</v>
      </c>
      <c r="C1412" t="s">
        <v>1194</v>
      </c>
      <c r="D1412" t="s">
        <v>300</v>
      </c>
      <c r="E1412" t="s">
        <v>933</v>
      </c>
      <c r="F1412" s="4">
        <v>0</v>
      </c>
      <c r="G1412" s="4">
        <v>0</v>
      </c>
      <c r="H1412" s="15">
        <v>0</v>
      </c>
      <c r="I1412" s="15">
        <v>0</v>
      </c>
      <c r="J1412" s="15">
        <v>0</v>
      </c>
      <c r="K1412" s="15">
        <v>0</v>
      </c>
      <c r="L1412" s="15">
        <v>0</v>
      </c>
      <c r="M1412" s="8">
        <f t="shared" si="22"/>
        <v>0</v>
      </c>
      <c r="N1412" t="str" cm="1">
        <f t="array" ref="N1412">INDEX(Wastewater!$C$4:$C$62,MATCH(C1412,Wastewater!$A$4:$A$62,0),)</f>
        <v>Chemicals monitoring/ investigations/ options appraisals (wastewater)</v>
      </c>
    </row>
    <row r="1413" spans="1:14">
      <c r="A1413" t="s">
        <v>279</v>
      </c>
      <c r="B1413" t="s">
        <v>1399</v>
      </c>
      <c r="C1413" t="s">
        <v>1196</v>
      </c>
      <c r="D1413" t="s">
        <v>300</v>
      </c>
      <c r="E1413" t="s">
        <v>933</v>
      </c>
      <c r="F1413" s="4">
        <v>0</v>
      </c>
      <c r="G1413" s="4">
        <v>0</v>
      </c>
      <c r="H1413" s="15">
        <v>0</v>
      </c>
      <c r="I1413" s="15">
        <v>0</v>
      </c>
      <c r="J1413" s="15">
        <v>0</v>
      </c>
      <c r="K1413" s="15">
        <v>0</v>
      </c>
      <c r="L1413" s="15">
        <v>0</v>
      </c>
      <c r="M1413" s="8">
        <f t="shared" si="22"/>
        <v>0</v>
      </c>
      <c r="N1413" t="str" cm="1">
        <f t="array" ref="N1413">INDEX(Wastewater!$C$4:$C$62,MATCH(C1413,Wastewater!$A$4:$A$62,0),)</f>
        <v>Nitrogen removal (wastewater)</v>
      </c>
    </row>
    <row r="1414" spans="1:14">
      <c r="A1414" t="s">
        <v>279</v>
      </c>
      <c r="B1414" t="s">
        <v>1400</v>
      </c>
      <c r="C1414" t="s">
        <v>1198</v>
      </c>
      <c r="D1414" t="s">
        <v>300</v>
      </c>
      <c r="E1414" t="s">
        <v>933</v>
      </c>
      <c r="F1414" s="4">
        <v>0</v>
      </c>
      <c r="G1414" s="4">
        <v>0</v>
      </c>
      <c r="H1414" s="15">
        <v>0</v>
      </c>
      <c r="I1414" s="15">
        <v>0</v>
      </c>
      <c r="J1414" s="15">
        <v>0</v>
      </c>
      <c r="K1414" s="15">
        <v>0</v>
      </c>
      <c r="L1414" s="15">
        <v>0</v>
      </c>
      <c r="M1414" s="8">
        <f t="shared" si="22"/>
        <v>0</v>
      </c>
      <c r="N1414" t="str" cm="1">
        <f t="array" ref="N1414">INDEX(Wastewater!$C$4:$C$62,MATCH(C1414,Wastewater!$A$4:$A$62,0),)</f>
        <v>Nitrogen removal (wastewater)</v>
      </c>
    </row>
    <row r="1415" spans="1:14">
      <c r="A1415" t="s">
        <v>279</v>
      </c>
      <c r="B1415" t="s">
        <v>1401</v>
      </c>
      <c r="C1415" t="s">
        <v>1200</v>
      </c>
      <c r="D1415" t="s">
        <v>300</v>
      </c>
      <c r="E1415" t="s">
        <v>933</v>
      </c>
      <c r="F1415" s="4">
        <v>0</v>
      </c>
      <c r="G1415" s="4">
        <v>0</v>
      </c>
      <c r="H1415" s="15">
        <v>0</v>
      </c>
      <c r="I1415" s="15">
        <v>0</v>
      </c>
      <c r="J1415" s="15">
        <v>0</v>
      </c>
      <c r="K1415" s="15">
        <v>0</v>
      </c>
      <c r="L1415" s="15">
        <v>0</v>
      </c>
      <c r="M1415" s="8">
        <f t="shared" si="22"/>
        <v>0</v>
      </c>
      <c r="N1415" t="str" cm="1">
        <f t="array" ref="N1415">INDEX(Wastewater!$C$4:$C$62,MATCH(C1415,Wastewater!$A$4:$A$62,0),)</f>
        <v>Nitrogen removal (wastewater)</v>
      </c>
    </row>
    <row r="1416" spans="1:14">
      <c r="A1416" t="s">
        <v>279</v>
      </c>
      <c r="B1416" t="s">
        <v>1402</v>
      </c>
      <c r="C1416" t="s">
        <v>1202</v>
      </c>
      <c r="D1416" t="s">
        <v>300</v>
      </c>
      <c r="E1416" t="s">
        <v>933</v>
      </c>
      <c r="F1416" s="4">
        <v>0</v>
      </c>
      <c r="G1416" s="4">
        <v>0</v>
      </c>
      <c r="H1416" s="15">
        <v>0</v>
      </c>
      <c r="I1416" s="15">
        <v>0</v>
      </c>
      <c r="J1416" s="15">
        <v>0</v>
      </c>
      <c r="K1416" s="15">
        <v>0</v>
      </c>
      <c r="L1416" s="15">
        <v>0</v>
      </c>
      <c r="M1416" s="8">
        <f t="shared" si="22"/>
        <v>0</v>
      </c>
      <c r="N1416" t="str" cm="1">
        <f t="array" ref="N1416">INDEX(Wastewater!$C$4:$C$62,MATCH(C1416,Wastewater!$A$4:$A$62,0),)</f>
        <v>Phosphorus removal (wastewater)</v>
      </c>
    </row>
    <row r="1417" spans="1:14">
      <c r="A1417" t="s">
        <v>279</v>
      </c>
      <c r="B1417" t="s">
        <v>1403</v>
      </c>
      <c r="C1417" t="s">
        <v>1204</v>
      </c>
      <c r="D1417" t="s">
        <v>300</v>
      </c>
      <c r="E1417" t="s">
        <v>933</v>
      </c>
      <c r="F1417" s="4">
        <v>0</v>
      </c>
      <c r="G1417" s="4">
        <v>0</v>
      </c>
      <c r="H1417" s="15">
        <v>0</v>
      </c>
      <c r="I1417" s="15">
        <v>0</v>
      </c>
      <c r="J1417" s="15">
        <v>0</v>
      </c>
      <c r="K1417" s="15">
        <v>0</v>
      </c>
      <c r="L1417" s="15">
        <v>0</v>
      </c>
      <c r="M1417" s="8">
        <f t="shared" si="22"/>
        <v>0</v>
      </c>
      <c r="N1417" t="str" cm="1">
        <f t="array" ref="N1417">INDEX(Wastewater!$C$4:$C$62,MATCH(C1417,Wastewater!$A$4:$A$62,0),)</f>
        <v>Phosphorus removal (wastewater)</v>
      </c>
    </row>
    <row r="1418" spans="1:14">
      <c r="A1418" t="s">
        <v>279</v>
      </c>
      <c r="B1418" t="s">
        <v>1404</v>
      </c>
      <c r="C1418" t="s">
        <v>1206</v>
      </c>
      <c r="D1418" t="s">
        <v>300</v>
      </c>
      <c r="E1418" t="s">
        <v>933</v>
      </c>
      <c r="F1418" s="4">
        <v>0</v>
      </c>
      <c r="G1418" s="4">
        <v>0</v>
      </c>
      <c r="H1418" s="15">
        <v>0</v>
      </c>
      <c r="I1418" s="15">
        <v>0</v>
      </c>
      <c r="J1418" s="15">
        <v>0</v>
      </c>
      <c r="K1418" s="15">
        <v>0</v>
      </c>
      <c r="L1418" s="15">
        <v>0</v>
      </c>
      <c r="M1418" s="8">
        <f t="shared" si="22"/>
        <v>0</v>
      </c>
      <c r="N1418" t="str" cm="1">
        <f t="array" ref="N1418">INDEX(Wastewater!$C$4:$C$62,MATCH(C1418,Wastewater!$A$4:$A$62,0),)</f>
        <v>Phosphorus removal (wastewater)</v>
      </c>
    </row>
    <row r="1419" spans="1:14">
      <c r="A1419" t="s">
        <v>279</v>
      </c>
      <c r="B1419" t="s">
        <v>1405</v>
      </c>
      <c r="C1419" t="s">
        <v>1208</v>
      </c>
      <c r="D1419" t="s">
        <v>300</v>
      </c>
      <c r="E1419" t="s">
        <v>933</v>
      </c>
      <c r="F1419" s="4">
        <v>0</v>
      </c>
      <c r="G1419" s="4">
        <v>0</v>
      </c>
      <c r="H1419" s="15">
        <v>0</v>
      </c>
      <c r="I1419" s="15">
        <v>0</v>
      </c>
      <c r="J1419" s="15">
        <v>0</v>
      </c>
      <c r="K1419" s="15">
        <v>0</v>
      </c>
      <c r="L1419" s="15">
        <v>0</v>
      </c>
      <c r="M1419" s="8">
        <f t="shared" si="22"/>
        <v>0</v>
      </c>
      <c r="N1419" t="str" cm="1">
        <f t="array" ref="N1419">INDEX(Wastewater!$C$4:$C$62,MATCH(C1419,Wastewater!$A$4:$A$62,0),)</f>
        <v>Reduction of sanitary parameters (wastewater)</v>
      </c>
    </row>
    <row r="1420" spans="1:14">
      <c r="A1420" t="s">
        <v>279</v>
      </c>
      <c r="B1420" t="s">
        <v>1406</v>
      </c>
      <c r="C1420" t="s">
        <v>1210</v>
      </c>
      <c r="D1420" t="s">
        <v>300</v>
      </c>
      <c r="E1420" t="s">
        <v>933</v>
      </c>
      <c r="F1420" s="4">
        <v>0</v>
      </c>
      <c r="G1420" s="4">
        <v>0</v>
      </c>
      <c r="H1420" s="15">
        <v>0</v>
      </c>
      <c r="I1420" s="15">
        <v>0</v>
      </c>
      <c r="J1420" s="15">
        <v>0</v>
      </c>
      <c r="K1420" s="15">
        <v>0</v>
      </c>
      <c r="L1420" s="15">
        <v>0</v>
      </c>
      <c r="M1420" s="8">
        <f t="shared" si="22"/>
        <v>0</v>
      </c>
      <c r="N1420" t="str" cm="1">
        <f t="array" ref="N1420">INDEX(Wastewater!$C$4:$C$62,MATCH(C1420,Wastewater!$A$4:$A$62,0),)</f>
        <v>Chemical removals schemes (wastewater)</v>
      </c>
    </row>
    <row r="1421" spans="1:14">
      <c r="A1421" t="s">
        <v>279</v>
      </c>
      <c r="B1421" t="s">
        <v>1407</v>
      </c>
      <c r="C1421" t="s">
        <v>1212</v>
      </c>
      <c r="D1421" t="s">
        <v>300</v>
      </c>
      <c r="E1421" t="s">
        <v>933</v>
      </c>
      <c r="F1421" s="4">
        <v>0</v>
      </c>
      <c r="G1421" s="4">
        <v>0</v>
      </c>
      <c r="H1421" s="15">
        <v>0</v>
      </c>
      <c r="I1421" s="15">
        <v>0</v>
      </c>
      <c r="J1421" s="15">
        <v>0</v>
      </c>
      <c r="K1421" s="15">
        <v>0</v>
      </c>
      <c r="L1421" s="15">
        <v>0</v>
      </c>
      <c r="M1421" s="8">
        <f t="shared" si="22"/>
        <v>0</v>
      </c>
      <c r="N1421" t="str" cm="1">
        <f t="array" ref="N1421">INDEX(Wastewater!$C$4:$C$62,MATCH(C1421,Wastewater!$A$4:$A$62,0),)</f>
        <v>Phosphorus removal (wastewater)</v>
      </c>
    </row>
    <row r="1422" spans="1:14">
      <c r="A1422" t="s">
        <v>279</v>
      </c>
      <c r="B1422" t="s">
        <v>1408</v>
      </c>
      <c r="C1422" t="s">
        <v>1214</v>
      </c>
      <c r="D1422" t="s">
        <v>300</v>
      </c>
      <c r="E1422" t="s">
        <v>933</v>
      </c>
      <c r="F1422" s="4">
        <v>0</v>
      </c>
      <c r="G1422" s="4">
        <v>0</v>
      </c>
      <c r="H1422" s="15">
        <v>0</v>
      </c>
      <c r="I1422" s="15">
        <v>0</v>
      </c>
      <c r="J1422" s="15">
        <v>0</v>
      </c>
      <c r="K1422" s="15">
        <v>0</v>
      </c>
      <c r="L1422" s="15">
        <v>0</v>
      </c>
      <c r="M1422" s="8">
        <f t="shared" si="22"/>
        <v>0</v>
      </c>
      <c r="N1422" t="str" cm="1">
        <f t="array" ref="N1422">INDEX(Wastewater!$C$4:$C$62,MATCH(C1422,Wastewater!$A$4:$A$62,0),)</f>
        <v>Phosphorus removal (wastewater)</v>
      </c>
    </row>
    <row r="1423" spans="1:14">
      <c r="A1423" t="s">
        <v>279</v>
      </c>
      <c r="B1423" t="s">
        <v>1409</v>
      </c>
      <c r="C1423" t="s">
        <v>1216</v>
      </c>
      <c r="D1423" t="s">
        <v>300</v>
      </c>
      <c r="E1423" t="s">
        <v>933</v>
      </c>
      <c r="F1423" s="4">
        <v>0</v>
      </c>
      <c r="G1423" s="4">
        <v>0</v>
      </c>
      <c r="H1423" s="15">
        <v>0</v>
      </c>
      <c r="I1423" s="15">
        <v>0</v>
      </c>
      <c r="J1423" s="15">
        <v>0</v>
      </c>
      <c r="K1423" s="15">
        <v>0</v>
      </c>
      <c r="L1423" s="15">
        <v>0</v>
      </c>
      <c r="M1423" s="8">
        <f t="shared" si="22"/>
        <v>0</v>
      </c>
      <c r="N1423" t="str" cm="1">
        <f t="array" ref="N1423">INDEX(Wastewater!$C$4:$C$62,MATCH(C1423,Wastewater!$A$4:$A$62,0),)</f>
        <v>Conservation drivers (wastewater)</v>
      </c>
    </row>
    <row r="1424" spans="1:14">
      <c r="A1424" t="s">
        <v>279</v>
      </c>
      <c r="B1424" t="s">
        <v>1410</v>
      </c>
      <c r="C1424" t="s">
        <v>1218</v>
      </c>
      <c r="D1424" t="s">
        <v>300</v>
      </c>
      <c r="E1424" t="s">
        <v>933</v>
      </c>
      <c r="F1424" s="4">
        <v>0</v>
      </c>
      <c r="G1424" s="4">
        <v>0</v>
      </c>
      <c r="H1424" s="15">
        <v>0</v>
      </c>
      <c r="I1424" s="15">
        <v>0</v>
      </c>
      <c r="J1424" s="15">
        <v>0</v>
      </c>
      <c r="K1424" s="15">
        <v>0</v>
      </c>
      <c r="L1424" s="15">
        <v>0</v>
      </c>
      <c r="M1424" s="8">
        <f t="shared" si="22"/>
        <v>0</v>
      </c>
      <c r="N1424" t="str" cm="1">
        <f t="array" ref="N1424">INDEX(Wastewater!$C$4:$C$62,MATCH(C1424,Wastewater!$A$4:$A$62,0),)</f>
        <v>UV disinfection (or similar) (wastewater)</v>
      </c>
    </row>
    <row r="1425" spans="1:14">
      <c r="A1425" t="s">
        <v>279</v>
      </c>
      <c r="B1425" t="s">
        <v>1411</v>
      </c>
      <c r="C1425" t="s">
        <v>1220</v>
      </c>
      <c r="D1425" t="s">
        <v>300</v>
      </c>
      <c r="E1425" t="s">
        <v>933</v>
      </c>
      <c r="F1425" s="4">
        <v>0</v>
      </c>
      <c r="G1425" s="4">
        <v>0</v>
      </c>
      <c r="H1425" s="15">
        <v>0</v>
      </c>
      <c r="I1425" s="15">
        <v>0</v>
      </c>
      <c r="J1425" s="15">
        <v>0</v>
      </c>
      <c r="K1425" s="15">
        <v>0</v>
      </c>
      <c r="L1425" s="15">
        <v>0</v>
      </c>
      <c r="M1425" s="8">
        <f t="shared" si="22"/>
        <v>0</v>
      </c>
      <c r="N1425" t="str" cm="1">
        <f t="array" ref="N1425">INDEX(Wastewater!$C$4:$C$62,MATCH(C1425,Wastewater!$A$4:$A$62,0),)</f>
        <v>N/A</v>
      </c>
    </row>
    <row r="1426" spans="1:14">
      <c r="A1426" t="s">
        <v>279</v>
      </c>
      <c r="B1426" t="s">
        <v>1412</v>
      </c>
      <c r="C1426" t="s">
        <v>1222</v>
      </c>
      <c r="D1426" t="s">
        <v>300</v>
      </c>
      <c r="E1426" t="s">
        <v>933</v>
      </c>
      <c r="F1426" s="4">
        <v>0</v>
      </c>
      <c r="G1426" s="4">
        <v>0</v>
      </c>
      <c r="H1426" s="15">
        <v>0</v>
      </c>
      <c r="I1426" s="15">
        <v>0</v>
      </c>
      <c r="J1426" s="15">
        <v>0</v>
      </c>
      <c r="K1426" s="15">
        <v>0</v>
      </c>
      <c r="L1426" s="15">
        <v>0</v>
      </c>
      <c r="M1426" s="8">
        <f t="shared" si="22"/>
        <v>0</v>
      </c>
      <c r="N1426" t="str" cm="1">
        <f t="array" ref="N1426">INDEX(Wastewater!$C$4:$C$62,MATCH(C1426,Wastewater!$A$4:$A$62,0),)</f>
        <v>N/A</v>
      </c>
    </row>
    <row r="1427" spans="1:14">
      <c r="A1427" t="s">
        <v>279</v>
      </c>
      <c r="B1427" t="s">
        <v>1413</v>
      </c>
      <c r="C1427" t="s">
        <v>1224</v>
      </c>
      <c r="D1427" t="s">
        <v>300</v>
      </c>
      <c r="E1427" t="s">
        <v>933</v>
      </c>
      <c r="F1427" s="4">
        <v>0</v>
      </c>
      <c r="G1427" s="4">
        <v>0</v>
      </c>
      <c r="H1427" s="15">
        <v>0</v>
      </c>
      <c r="I1427" s="15">
        <v>0</v>
      </c>
      <c r="J1427" s="15">
        <v>0</v>
      </c>
      <c r="K1427" s="15">
        <v>0</v>
      </c>
      <c r="L1427" s="15">
        <v>0</v>
      </c>
      <c r="M1427" s="8">
        <f t="shared" si="22"/>
        <v>0</v>
      </c>
      <c r="N1427" t="str" cm="1">
        <f t="array" ref="N1427">INDEX(Wastewater!$C$4:$C$62,MATCH(C1427,Wastewater!$A$4:$A$62,0),)</f>
        <v>N/A</v>
      </c>
    </row>
    <row r="1428" spans="1:14">
      <c r="A1428" t="s">
        <v>279</v>
      </c>
      <c r="B1428" t="s">
        <v>1414</v>
      </c>
      <c r="C1428" t="s">
        <v>1226</v>
      </c>
      <c r="D1428" t="s">
        <v>300</v>
      </c>
      <c r="E1428" t="s">
        <v>933</v>
      </c>
      <c r="F1428" s="4">
        <v>0</v>
      </c>
      <c r="G1428" s="4">
        <v>0</v>
      </c>
      <c r="H1428" s="15">
        <v>0</v>
      </c>
      <c r="I1428" s="15">
        <v>0</v>
      </c>
      <c r="J1428" s="15">
        <v>0</v>
      </c>
      <c r="K1428" s="15">
        <v>0</v>
      </c>
      <c r="L1428" s="15">
        <v>0</v>
      </c>
      <c r="M1428" s="8">
        <f t="shared" si="22"/>
        <v>0</v>
      </c>
      <c r="N1428" t="str" cm="1">
        <f t="array" ref="N1428">INDEX(Wastewater!$C$4:$C$62,MATCH(C1428,Wastewater!$A$4:$A$62,0),)</f>
        <v>Conservation drivers (wastewater)</v>
      </c>
    </row>
    <row r="1429" spans="1:14">
      <c r="A1429" t="s">
        <v>279</v>
      </c>
      <c r="B1429" t="s">
        <v>1415</v>
      </c>
      <c r="C1429" t="s">
        <v>1228</v>
      </c>
      <c r="D1429" t="s">
        <v>300</v>
      </c>
      <c r="E1429" t="s">
        <v>933</v>
      </c>
      <c r="F1429" s="4">
        <v>0</v>
      </c>
      <c r="G1429" s="4">
        <v>0</v>
      </c>
      <c r="H1429" s="15">
        <v>0</v>
      </c>
      <c r="I1429" s="15">
        <v>0</v>
      </c>
      <c r="J1429" s="15">
        <v>0</v>
      </c>
      <c r="K1429" s="15">
        <v>0</v>
      </c>
      <c r="L1429" s="15">
        <v>0</v>
      </c>
      <c r="M1429" s="8">
        <f t="shared" si="22"/>
        <v>0</v>
      </c>
      <c r="N1429" t="str" cm="1">
        <f t="array" ref="N1429">INDEX(Wastewater!$C$4:$C$62,MATCH(C1429,Wastewater!$A$4:$A$62,0),)</f>
        <v>Ignore as captured under 'Investigations total'</v>
      </c>
    </row>
    <row r="1430" spans="1:14">
      <c r="A1430" t="s">
        <v>279</v>
      </c>
      <c r="B1430" t="s">
        <v>1416</v>
      </c>
      <c r="C1430" t="s">
        <v>1230</v>
      </c>
      <c r="D1430" t="s">
        <v>300</v>
      </c>
      <c r="E1430" t="s">
        <v>933</v>
      </c>
      <c r="F1430" s="4">
        <v>0</v>
      </c>
      <c r="G1430" s="4">
        <v>0</v>
      </c>
      <c r="H1430" s="15">
        <v>0</v>
      </c>
      <c r="I1430" s="15">
        <v>0</v>
      </c>
      <c r="J1430" s="15">
        <v>0</v>
      </c>
      <c r="K1430" s="15">
        <v>0</v>
      </c>
      <c r="L1430" s="15">
        <v>0</v>
      </c>
      <c r="M1430" s="8">
        <f t="shared" si="22"/>
        <v>0</v>
      </c>
      <c r="N1430" t="str" cm="1">
        <f t="array" ref="N1430">INDEX(Wastewater!$C$4:$C$62,MATCH(C1430,Wastewater!$A$4:$A$62,0),)</f>
        <v>Ignore as captured under 'Investigations total'</v>
      </c>
    </row>
    <row r="1431" spans="1:14">
      <c r="A1431" t="s">
        <v>279</v>
      </c>
      <c r="B1431" t="s">
        <v>1417</v>
      </c>
      <c r="C1431" t="s">
        <v>1232</v>
      </c>
      <c r="D1431" t="s">
        <v>300</v>
      </c>
      <c r="E1431" t="s">
        <v>933</v>
      </c>
      <c r="F1431" s="4">
        <v>0</v>
      </c>
      <c r="G1431" s="4">
        <v>0</v>
      </c>
      <c r="H1431" s="15">
        <v>0</v>
      </c>
      <c r="I1431" s="15">
        <v>0</v>
      </c>
      <c r="J1431" s="15">
        <v>0</v>
      </c>
      <c r="K1431" s="15">
        <v>0</v>
      </c>
      <c r="L1431" s="15">
        <v>0</v>
      </c>
      <c r="M1431" s="8">
        <f t="shared" si="22"/>
        <v>0</v>
      </c>
      <c r="N1431" t="str" cm="1">
        <f t="array" ref="N1431">INDEX(Wastewater!$C$4:$C$62,MATCH(C1431,Wastewater!$A$4:$A$62,0),)</f>
        <v>Ignore as captured under 'Investigations total'</v>
      </c>
    </row>
    <row r="1432" spans="1:14">
      <c r="A1432" t="s">
        <v>279</v>
      </c>
      <c r="B1432" t="s">
        <v>1418</v>
      </c>
      <c r="C1432" t="s">
        <v>1234</v>
      </c>
      <c r="D1432" t="s">
        <v>300</v>
      </c>
      <c r="E1432" t="s">
        <v>933</v>
      </c>
      <c r="F1432" s="4">
        <v>0</v>
      </c>
      <c r="G1432" s="4">
        <v>0</v>
      </c>
      <c r="H1432" s="15">
        <v>0</v>
      </c>
      <c r="I1432" s="15">
        <v>0</v>
      </c>
      <c r="J1432" s="15">
        <v>0</v>
      </c>
      <c r="K1432" s="15">
        <v>0</v>
      </c>
      <c r="L1432" s="15">
        <v>0</v>
      </c>
      <c r="M1432" s="8">
        <f t="shared" si="22"/>
        <v>0</v>
      </c>
      <c r="N1432" t="str" cm="1">
        <f t="array" ref="N1432">INDEX(Wastewater!$C$4:$C$62,MATCH(C1432,Wastewater!$A$4:$A$62,0),)</f>
        <v>Investigations (wastewater)</v>
      </c>
    </row>
    <row r="1433" spans="1:14">
      <c r="A1433" t="s">
        <v>279</v>
      </c>
      <c r="B1433" t="s">
        <v>1419</v>
      </c>
      <c r="C1433" t="s">
        <v>1236</v>
      </c>
      <c r="D1433" t="s">
        <v>300</v>
      </c>
      <c r="E1433" t="s">
        <v>933</v>
      </c>
      <c r="F1433" s="4">
        <v>0</v>
      </c>
      <c r="G1433" s="4">
        <v>0</v>
      </c>
      <c r="H1433" s="15">
        <v>0</v>
      </c>
      <c r="I1433" s="15">
        <v>0</v>
      </c>
      <c r="J1433" s="15">
        <v>0</v>
      </c>
      <c r="K1433" s="15">
        <v>0</v>
      </c>
      <c r="L1433" s="15">
        <v>0</v>
      </c>
      <c r="M1433" s="8">
        <f t="shared" si="22"/>
        <v>0</v>
      </c>
      <c r="N1433" cm="1">
        <f t="array" ref="N1433">INDEX(Wastewater!$C$4:$C$62,MATCH(C1433,Wastewater!$A$4:$A$62,0),)</f>
        <v>0</v>
      </c>
    </row>
    <row r="1434" spans="1:14">
      <c r="A1434" t="s">
        <v>279</v>
      </c>
      <c r="B1434" t="s">
        <v>1420</v>
      </c>
      <c r="C1434" t="s">
        <v>1238</v>
      </c>
      <c r="D1434" t="s">
        <v>300</v>
      </c>
      <c r="E1434" t="s">
        <v>933</v>
      </c>
      <c r="F1434" s="4">
        <v>0</v>
      </c>
      <c r="G1434" s="4">
        <v>0</v>
      </c>
      <c r="H1434" s="15">
        <v>0</v>
      </c>
      <c r="I1434" s="15">
        <v>0</v>
      </c>
      <c r="J1434" s="15">
        <v>0</v>
      </c>
      <c r="K1434" s="15">
        <v>0</v>
      </c>
      <c r="L1434" s="15">
        <v>0</v>
      </c>
      <c r="M1434" s="8">
        <f t="shared" si="22"/>
        <v>0</v>
      </c>
      <c r="N1434" t="str" cm="1">
        <f t="array" ref="N1434">INDEX(Wastewater!$C$4:$C$62,MATCH(C1434,Wastewater!$A$4:$A$62,0),)</f>
        <v>Conservation drivers (wastewater)</v>
      </c>
    </row>
    <row r="1435" spans="1:14">
      <c r="A1435" t="s">
        <v>279</v>
      </c>
      <c r="B1435" t="s">
        <v>1421</v>
      </c>
      <c r="C1435" t="s">
        <v>1240</v>
      </c>
      <c r="D1435" t="s">
        <v>300</v>
      </c>
      <c r="E1435" t="s">
        <v>933</v>
      </c>
      <c r="F1435" s="4">
        <v>0</v>
      </c>
      <c r="G1435" s="4">
        <v>0</v>
      </c>
      <c r="H1435" s="15">
        <v>0</v>
      </c>
      <c r="I1435" s="15">
        <v>0</v>
      </c>
      <c r="J1435" s="15">
        <v>0</v>
      </c>
      <c r="K1435" s="15">
        <v>0</v>
      </c>
      <c r="L1435" s="15">
        <v>0</v>
      </c>
      <c r="M1435" s="8">
        <f t="shared" si="22"/>
        <v>0</v>
      </c>
      <c r="N1435" t="str" cm="1">
        <f t="array" ref="N1435">INDEX(Wastewater!$C$4:$C$62,MATCH(C1435,Wastewater!$A$4:$A$62,0),)</f>
        <v>Conservation drivers (wastewater)</v>
      </c>
    </row>
    <row r="1436" spans="1:14">
      <c r="A1436" t="s">
        <v>279</v>
      </c>
      <c r="B1436" t="s">
        <v>1422</v>
      </c>
      <c r="C1436" t="s">
        <v>1242</v>
      </c>
      <c r="D1436" t="s">
        <v>300</v>
      </c>
      <c r="E1436" t="s">
        <v>933</v>
      </c>
      <c r="F1436" s="4">
        <v>0</v>
      </c>
      <c r="G1436" s="4">
        <v>0</v>
      </c>
      <c r="H1436" s="4">
        <v>0</v>
      </c>
      <c r="I1436" s="4">
        <v>0</v>
      </c>
      <c r="J1436" s="4">
        <v>0</v>
      </c>
      <c r="K1436" s="4">
        <v>0</v>
      </c>
      <c r="L1436" s="4">
        <v>0</v>
      </c>
      <c r="M1436" s="8">
        <f t="shared" si="22"/>
        <v>0</v>
      </c>
      <c r="N1436" t="str" cm="1">
        <f t="array" ref="N1436">INDEX(Wastewater!$C$4:$C$62,MATCH(C1436,Wastewater!$A$4:$A$62,0),)</f>
        <v>Conservation drivers (wastewater)</v>
      </c>
    </row>
    <row r="1437" spans="1:14">
      <c r="A1437" t="s">
        <v>279</v>
      </c>
      <c r="B1437" t="s">
        <v>1423</v>
      </c>
      <c r="C1437" t="s">
        <v>1244</v>
      </c>
      <c r="D1437" t="s">
        <v>300</v>
      </c>
      <c r="E1437" t="s">
        <v>933</v>
      </c>
      <c r="F1437" s="4">
        <v>0</v>
      </c>
      <c r="G1437" s="4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8">
        <f t="shared" si="22"/>
        <v>0</v>
      </c>
      <c r="N1437" t="str" cm="1">
        <f t="array" ref="N1437">INDEX(Wastewater!$C$4:$C$62,MATCH(C1437,Wastewater!$A$4:$A$62,0),)</f>
        <v>N/A</v>
      </c>
    </row>
    <row r="1438" spans="1:14">
      <c r="A1438" t="s">
        <v>279</v>
      </c>
      <c r="B1438" t="s">
        <v>1424</v>
      </c>
      <c r="C1438" t="s">
        <v>1246</v>
      </c>
      <c r="D1438" t="s">
        <v>300</v>
      </c>
      <c r="E1438" t="s">
        <v>933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8">
        <f t="shared" si="22"/>
        <v>0</v>
      </c>
      <c r="N1438" t="e" cm="1">
        <f t="array" ref="N1438">INDEX(Wastewater!$C$4:$C$62,MATCH(C1438,Wastewater!$A$4:$A$62,0),)</f>
        <v>#N/A</v>
      </c>
    </row>
    <row r="1439" spans="1:14">
      <c r="A1439" t="s">
        <v>279</v>
      </c>
      <c r="B1439" t="s">
        <v>1425</v>
      </c>
      <c r="C1439" t="s">
        <v>1248</v>
      </c>
      <c r="D1439" t="s">
        <v>300</v>
      </c>
      <c r="E1439" t="s">
        <v>933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0</v>
      </c>
      <c r="L1439" s="4">
        <v>0</v>
      </c>
      <c r="M1439" s="8">
        <f t="shared" si="22"/>
        <v>0</v>
      </c>
      <c r="N1439" t="str" cm="1">
        <f t="array" ref="N1439">INDEX(Wastewater!$C$4:$C$62,MATCH(C1439,Wastewater!$A$4:$A$62,0),)</f>
        <v>Sludge enhancement (quality) (wastewater)</v>
      </c>
    </row>
    <row r="1440" spans="1:14">
      <c r="A1440" t="s">
        <v>279</v>
      </c>
      <c r="B1440" t="s">
        <v>1426</v>
      </c>
      <c r="C1440" t="s">
        <v>1250</v>
      </c>
      <c r="D1440" t="s">
        <v>300</v>
      </c>
      <c r="E1440" t="s">
        <v>933</v>
      </c>
      <c r="F1440" s="4">
        <v>0</v>
      </c>
      <c r="G1440" s="4">
        <v>0</v>
      </c>
      <c r="H1440" s="4">
        <v>0</v>
      </c>
      <c r="I1440" s="4">
        <v>0</v>
      </c>
      <c r="J1440" s="4">
        <v>0</v>
      </c>
      <c r="K1440" s="4">
        <v>0</v>
      </c>
      <c r="L1440" s="4">
        <v>0</v>
      </c>
      <c r="M1440" s="8">
        <f t="shared" si="22"/>
        <v>0</v>
      </c>
      <c r="N1440" t="str" cm="1">
        <f t="array" ref="N1440">INDEX(Wastewater!$C$4:$C$62,MATCH(C1440,Wastewater!$A$4:$A$62,0),)</f>
        <v>Sludge enhancement (quality) (wastewater)</v>
      </c>
    </row>
    <row r="1441" spans="1:14">
      <c r="A1441" t="s">
        <v>279</v>
      </c>
      <c r="B1441" t="s">
        <v>1427</v>
      </c>
      <c r="C1441" t="s">
        <v>1252</v>
      </c>
      <c r="D1441" t="s">
        <v>300</v>
      </c>
      <c r="E1441" t="s">
        <v>933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8">
        <f t="shared" si="22"/>
        <v>0</v>
      </c>
      <c r="N1441" t="str" cm="1">
        <f t="array" ref="N1441">INDEX(Wastewater!$C$4:$C$62,MATCH(C1441,Wastewater!$A$4:$A$62,0),)</f>
        <v>Sludge enhancement (quality) (wastewater)</v>
      </c>
    </row>
    <row r="1442" spans="1:14">
      <c r="A1442" t="s">
        <v>279</v>
      </c>
      <c r="B1442" t="s">
        <v>1428</v>
      </c>
      <c r="C1442" t="s">
        <v>1254</v>
      </c>
      <c r="D1442" t="s">
        <v>300</v>
      </c>
      <c r="E1442" t="s">
        <v>933</v>
      </c>
      <c r="F1442" s="4">
        <v>0</v>
      </c>
      <c r="G1442" s="4">
        <v>0</v>
      </c>
      <c r="H1442" s="4">
        <v>0</v>
      </c>
      <c r="I1442" s="4">
        <v>0</v>
      </c>
      <c r="J1442" s="4">
        <v>0</v>
      </c>
      <c r="K1442" s="4">
        <v>0</v>
      </c>
      <c r="L1442" s="4">
        <v>0</v>
      </c>
      <c r="M1442" s="8">
        <f t="shared" si="22"/>
        <v>0</v>
      </c>
      <c r="N1442" t="str" cm="1">
        <f t="array" ref="N1442">INDEX(Wastewater!$C$4:$C$62,MATCH(C1442,Wastewater!$A$4:$A$62,0),)</f>
        <v>Sludge enhancement (quality) (wastewater)</v>
      </c>
    </row>
    <row r="1443" spans="1:14">
      <c r="A1443" t="s">
        <v>279</v>
      </c>
      <c r="B1443" t="s">
        <v>1429</v>
      </c>
      <c r="C1443" t="s">
        <v>1256</v>
      </c>
      <c r="D1443" t="s">
        <v>300</v>
      </c>
      <c r="E1443" t="s">
        <v>933</v>
      </c>
      <c r="F1443" s="4">
        <v>0</v>
      </c>
      <c r="G1443" s="4">
        <v>0</v>
      </c>
      <c r="H1443" s="4">
        <v>0</v>
      </c>
      <c r="I1443" s="4">
        <v>0</v>
      </c>
      <c r="J1443" s="4">
        <v>0</v>
      </c>
      <c r="K1443" s="4">
        <v>0</v>
      </c>
      <c r="L1443" s="4">
        <v>0</v>
      </c>
      <c r="M1443" s="8">
        <f t="shared" si="22"/>
        <v>0</v>
      </c>
      <c r="N1443" t="str" cm="1">
        <f t="array" ref="N1443">INDEX(Wastewater!$C$4:$C$62,MATCH(C1443,Wastewater!$A$4:$A$62,0),)</f>
        <v>Sludge enhancement (quality) (wastewater)</v>
      </c>
    </row>
    <row r="1444" spans="1:14">
      <c r="A1444" t="s">
        <v>279</v>
      </c>
      <c r="B1444" t="s">
        <v>1430</v>
      </c>
      <c r="C1444" t="s">
        <v>1258</v>
      </c>
      <c r="D1444" t="s">
        <v>300</v>
      </c>
      <c r="E1444" t="s">
        <v>933</v>
      </c>
      <c r="F1444" s="4">
        <v>0</v>
      </c>
      <c r="G1444" s="4">
        <v>0</v>
      </c>
      <c r="H1444" s="4">
        <v>0</v>
      </c>
      <c r="I1444" s="4">
        <v>0</v>
      </c>
      <c r="J1444" s="4">
        <v>0</v>
      </c>
      <c r="K1444" s="4">
        <v>0</v>
      </c>
      <c r="L1444" s="4">
        <v>0</v>
      </c>
      <c r="M1444" s="8">
        <f t="shared" si="22"/>
        <v>0</v>
      </c>
      <c r="N1444" t="str" cm="1">
        <f t="array" ref="N1444">INDEX(Wastewater!$C$4:$C$62,MATCH(C1444,Wastewater!$A$4:$A$62,0),)</f>
        <v>Sludge enhancement (quality) (wastewater)</v>
      </c>
    </row>
    <row r="1445" spans="1:14">
      <c r="A1445" t="s">
        <v>279</v>
      </c>
      <c r="B1445" t="s">
        <v>1431</v>
      </c>
      <c r="C1445" t="s">
        <v>1260</v>
      </c>
      <c r="D1445" t="s">
        <v>300</v>
      </c>
      <c r="E1445" t="s">
        <v>933</v>
      </c>
      <c r="F1445" s="4">
        <v>0</v>
      </c>
      <c r="G1445" s="4">
        <v>0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8">
        <f t="shared" si="22"/>
        <v>0</v>
      </c>
      <c r="N1445" t="str" cm="1">
        <f t="array" ref="N1445">INDEX(Wastewater!$C$4:$C$62,MATCH(C1445,Wastewater!$A$4:$A$62,0),)</f>
        <v>Sludge enhancement (quality) (wastewater)</v>
      </c>
    </row>
    <row r="1446" spans="1:14">
      <c r="A1446" t="s">
        <v>279</v>
      </c>
      <c r="B1446" t="s">
        <v>1432</v>
      </c>
      <c r="C1446" t="s">
        <v>1262</v>
      </c>
      <c r="D1446" t="s">
        <v>300</v>
      </c>
      <c r="E1446" t="s">
        <v>933</v>
      </c>
      <c r="F1446" s="4">
        <v>0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8">
        <f t="shared" si="22"/>
        <v>0</v>
      </c>
      <c r="N1446" t="e" cm="1">
        <f t="array" ref="N1446">INDEX(Wastewater!$C$4:$C$62,MATCH(C1446,Wastewater!$A$4:$A$62,0),)</f>
        <v>#N/A</v>
      </c>
    </row>
    <row r="1447" spans="1:14">
      <c r="A1447" t="s">
        <v>279</v>
      </c>
      <c r="B1447" t="s">
        <v>1433</v>
      </c>
      <c r="C1447" t="s">
        <v>1264</v>
      </c>
      <c r="D1447" t="s">
        <v>300</v>
      </c>
      <c r="E1447" t="s">
        <v>933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8">
        <f t="shared" si="22"/>
        <v>0</v>
      </c>
      <c r="N1447" t="str" cm="1">
        <f t="array" ref="N1447">INDEX(Wastewater!$C$4:$C$62,MATCH(C1447,Wastewater!$A$4:$A$62,0),)</f>
        <v>Growth at sewage treatment works (excluding sludge treatment) (wastewater)</v>
      </c>
    </row>
    <row r="1448" spans="1:14">
      <c r="A1448" t="s">
        <v>279</v>
      </c>
      <c r="B1448" t="s">
        <v>1434</v>
      </c>
      <c r="C1448" t="s">
        <v>1266</v>
      </c>
      <c r="D1448" t="s">
        <v>300</v>
      </c>
      <c r="E1448" t="s">
        <v>933</v>
      </c>
      <c r="F1448" s="4">
        <v>0</v>
      </c>
      <c r="G1448" s="4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8">
        <f t="shared" si="22"/>
        <v>0</v>
      </c>
      <c r="N1448" t="str" cm="1">
        <f t="array" ref="N1448">INDEX(Wastewater!$C$4:$C$62,MATCH(C1448,Wastewater!$A$4:$A$62,0),)</f>
        <v>Reduce flooding risk for properties (wastewater)</v>
      </c>
    </row>
    <row r="1449" spans="1:14">
      <c r="A1449" t="s">
        <v>279</v>
      </c>
      <c r="B1449" t="s">
        <v>1435</v>
      </c>
      <c r="C1449" t="s">
        <v>1268</v>
      </c>
      <c r="D1449" t="s">
        <v>300</v>
      </c>
      <c r="E1449" t="s">
        <v>933</v>
      </c>
      <c r="F1449" s="4">
        <v>0</v>
      </c>
      <c r="G1449" s="4">
        <v>0</v>
      </c>
      <c r="H1449" s="4">
        <v>0</v>
      </c>
      <c r="I1449" s="4">
        <v>0</v>
      </c>
      <c r="J1449" s="4">
        <v>0</v>
      </c>
      <c r="K1449" s="4">
        <v>0</v>
      </c>
      <c r="L1449" s="4">
        <v>0</v>
      </c>
      <c r="M1449" s="8">
        <f t="shared" si="22"/>
        <v>0</v>
      </c>
      <c r="N1449" t="str" cm="1">
        <f t="array" ref="N1449">INDEX(Wastewater!$C$4:$C$62,MATCH(C1449,Wastewater!$A$4:$A$62,0),)</f>
        <v>First time sewerage (wastewater)</v>
      </c>
    </row>
    <row r="1450" spans="1:14">
      <c r="A1450" t="s">
        <v>279</v>
      </c>
      <c r="B1450" t="s">
        <v>1436</v>
      </c>
      <c r="C1450" t="s">
        <v>1270</v>
      </c>
      <c r="D1450" t="s">
        <v>300</v>
      </c>
      <c r="E1450" t="s">
        <v>933</v>
      </c>
      <c r="F1450" s="4">
        <v>0</v>
      </c>
      <c r="G1450" s="4">
        <v>0</v>
      </c>
      <c r="H1450" s="4">
        <v>0</v>
      </c>
      <c r="I1450" s="4">
        <v>0</v>
      </c>
      <c r="J1450" s="4">
        <v>0</v>
      </c>
      <c r="K1450" s="4">
        <v>0</v>
      </c>
      <c r="L1450" s="4">
        <v>0</v>
      </c>
      <c r="M1450" s="8">
        <f t="shared" si="22"/>
        <v>0</v>
      </c>
      <c r="N1450" t="str" cm="1">
        <f t="array" ref="N1450">INDEX(Wastewater!$C$4:$C$62,MATCH(C1450,Wastewater!$A$4:$A$62,0),)</f>
        <v>Sludge enhancement (growth) (wastewater)</v>
      </c>
    </row>
    <row r="1451" spans="1:14">
      <c r="A1451" t="s">
        <v>279</v>
      </c>
      <c r="B1451" t="s">
        <v>1437</v>
      </c>
      <c r="C1451" t="s">
        <v>1272</v>
      </c>
      <c r="D1451" t="s">
        <v>300</v>
      </c>
      <c r="E1451" t="s">
        <v>933</v>
      </c>
      <c r="F1451" s="4">
        <v>0</v>
      </c>
      <c r="G1451" s="4">
        <v>0</v>
      </c>
      <c r="H1451" s="4">
        <v>0</v>
      </c>
      <c r="I1451" s="4">
        <v>0</v>
      </c>
      <c r="J1451" s="4">
        <v>0</v>
      </c>
      <c r="K1451" s="4">
        <v>0</v>
      </c>
      <c r="L1451" s="4">
        <v>0</v>
      </c>
      <c r="M1451" s="8">
        <f t="shared" si="22"/>
        <v>0</v>
      </c>
      <c r="N1451" t="str" cm="1">
        <f t="array" ref="N1451">INDEX(Wastewater!$C$4:$C$62,MATCH(C1451,Wastewater!$A$4:$A$62,0),)</f>
        <v>Odour (wastewater)</v>
      </c>
    </row>
    <row r="1452" spans="1:14">
      <c r="A1452" t="s">
        <v>279</v>
      </c>
      <c r="B1452" t="s">
        <v>1438</v>
      </c>
      <c r="C1452" t="s">
        <v>1274</v>
      </c>
      <c r="D1452" t="s">
        <v>300</v>
      </c>
      <c r="E1452" t="s">
        <v>933</v>
      </c>
      <c r="F1452" s="4">
        <v>0</v>
      </c>
      <c r="G1452" s="4">
        <v>0</v>
      </c>
      <c r="H1452" s="4">
        <v>0</v>
      </c>
      <c r="I1452" s="4">
        <v>0</v>
      </c>
      <c r="J1452" s="4">
        <v>0</v>
      </c>
      <c r="K1452" s="4">
        <v>0</v>
      </c>
      <c r="L1452" s="4">
        <v>0</v>
      </c>
      <c r="M1452" s="8">
        <f t="shared" si="22"/>
        <v>0</v>
      </c>
      <c r="N1452" t="str" cm="1">
        <f t="array" ref="N1452">INDEX(Wastewater!$C$4:$C$62,MATCH(C1452,Wastewater!$A$4:$A$62,0),)</f>
        <v>Enhancing resilience to low probability high consequence events (wastewater)</v>
      </c>
    </row>
    <row r="1453" spans="1:14">
      <c r="A1453" t="s">
        <v>279</v>
      </c>
      <c r="B1453" t="s">
        <v>1439</v>
      </c>
      <c r="C1453" t="s">
        <v>1276</v>
      </c>
      <c r="D1453" t="s">
        <v>300</v>
      </c>
      <c r="E1453" t="s">
        <v>933</v>
      </c>
      <c r="F1453" s="4">
        <v>0</v>
      </c>
      <c r="G1453" s="4">
        <v>0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8">
        <f t="shared" si="22"/>
        <v>0</v>
      </c>
      <c r="N1453" t="str" cm="1">
        <f t="array" ref="N1453">INDEX(Wastewater!$C$4:$C$62,MATCH(C1453,Wastewater!$A$4:$A$62,0),)</f>
        <v>Security - SEMD (wastewater)</v>
      </c>
    </row>
    <row r="1454" spans="1:14">
      <c r="A1454" t="s">
        <v>279</v>
      </c>
      <c r="B1454" t="s">
        <v>1440</v>
      </c>
      <c r="C1454" t="s">
        <v>1278</v>
      </c>
      <c r="D1454" t="s">
        <v>300</v>
      </c>
      <c r="E1454" t="s">
        <v>933</v>
      </c>
      <c r="F1454" s="4">
        <v>0</v>
      </c>
      <c r="G1454" s="4">
        <v>0</v>
      </c>
      <c r="H1454" s="4">
        <v>0</v>
      </c>
      <c r="I1454" s="4">
        <v>0</v>
      </c>
      <c r="J1454" s="4">
        <v>0</v>
      </c>
      <c r="K1454" s="4">
        <v>0</v>
      </c>
      <c r="L1454" s="4">
        <v>0</v>
      </c>
      <c r="M1454" s="8">
        <f t="shared" si="22"/>
        <v>0</v>
      </c>
      <c r="N1454" t="str" cm="1">
        <f t="array" ref="N1454">INDEX(Wastewater!$C$4:$C$62,MATCH(C1454,Wastewater!$A$4:$A$62,0),)</f>
        <v>Security - Non-SEMD (wastewater)</v>
      </c>
    </row>
    <row r="1455" spans="1:14">
      <c r="A1455" t="s">
        <v>279</v>
      </c>
      <c r="B1455" t="s">
        <v>1441</v>
      </c>
      <c r="C1455" t="s">
        <v>1280</v>
      </c>
      <c r="D1455" t="s">
        <v>300</v>
      </c>
      <c r="E1455" t="s">
        <v>933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8">
        <f t="shared" si="22"/>
        <v>0</v>
      </c>
      <c r="N1455" t="str" cm="1">
        <f t="array" ref="N1455">INDEX(Wastewater!$C$4:$C$62,MATCH(C1455,Wastewater!$A$4:$A$62,0),)</f>
        <v>N/A</v>
      </c>
    </row>
    <row r="1456" spans="1:14">
      <c r="A1456" t="s">
        <v>279</v>
      </c>
      <c r="B1456" t="s">
        <v>1442</v>
      </c>
      <c r="C1456" t="s">
        <v>1282</v>
      </c>
      <c r="D1456" t="s">
        <v>300</v>
      </c>
      <c r="E1456" t="s">
        <v>933</v>
      </c>
      <c r="F1456" s="4">
        <v>0</v>
      </c>
      <c r="G1456" s="4">
        <v>0</v>
      </c>
      <c r="H1456" s="4">
        <v>0</v>
      </c>
      <c r="I1456" s="4">
        <v>0</v>
      </c>
      <c r="J1456" s="4">
        <v>0</v>
      </c>
      <c r="K1456" s="4">
        <v>0</v>
      </c>
      <c r="L1456" s="4">
        <v>0</v>
      </c>
      <c r="M1456" s="8">
        <f t="shared" si="22"/>
        <v>0</v>
      </c>
      <c r="N1456" t="e" cm="1">
        <f t="array" ref="N1456">INDEX(Wastewater!$C$4:$C$62,MATCH(C1456,Wastewater!$A$4:$A$62,0),)</f>
        <v>#N/A</v>
      </c>
    </row>
    <row r="1457" spans="1:14">
      <c r="A1457" t="s">
        <v>279</v>
      </c>
      <c r="B1457" t="s">
        <v>1443</v>
      </c>
      <c r="C1457" t="s">
        <v>1284</v>
      </c>
      <c r="D1457" t="s">
        <v>300</v>
      </c>
      <c r="E1457" t="s">
        <v>933</v>
      </c>
      <c r="F1457" s="4">
        <v>0</v>
      </c>
      <c r="G1457" s="4">
        <v>0</v>
      </c>
      <c r="H1457" s="4">
        <v>0</v>
      </c>
      <c r="I1457" s="4">
        <v>0</v>
      </c>
      <c r="J1457" s="4">
        <v>0</v>
      </c>
      <c r="K1457" s="4">
        <v>0</v>
      </c>
      <c r="L1457" s="4">
        <v>0</v>
      </c>
      <c r="M1457" s="8">
        <f t="shared" si="22"/>
        <v>0</v>
      </c>
      <c r="N1457" t="e" cm="1">
        <f t="array" ref="N1457">INDEX(Wastewater!$C$4:$C$62,MATCH(C1457,Wastewater!$A$4:$A$62,0),)</f>
        <v>#N/A</v>
      </c>
    </row>
    <row r="1458" spans="1:14">
      <c r="A1458" t="s">
        <v>279</v>
      </c>
      <c r="B1458" t="s">
        <v>1444</v>
      </c>
      <c r="C1458" t="s">
        <v>1286</v>
      </c>
      <c r="D1458" t="s">
        <v>300</v>
      </c>
      <c r="E1458" t="s">
        <v>933</v>
      </c>
      <c r="F1458" s="4">
        <v>0</v>
      </c>
      <c r="G1458" s="4">
        <v>0</v>
      </c>
      <c r="H1458" s="4">
        <v>0</v>
      </c>
      <c r="I1458" s="4">
        <v>0</v>
      </c>
      <c r="J1458" s="4">
        <v>0</v>
      </c>
      <c r="K1458" s="4">
        <v>0</v>
      </c>
      <c r="L1458" s="4">
        <v>0</v>
      </c>
      <c r="M1458" s="8">
        <f t="shared" si="22"/>
        <v>0</v>
      </c>
      <c r="N1458" t="e" cm="1">
        <f t="array" ref="N1458">INDEX(Wastewater!$C$4:$C$62,MATCH(C1458,Wastewater!$A$4:$A$62,0),)</f>
        <v>#N/A</v>
      </c>
    </row>
    <row r="1459" spans="1:14">
      <c r="A1459" t="s">
        <v>279</v>
      </c>
      <c r="B1459" t="s">
        <v>1445</v>
      </c>
      <c r="C1459" t="s">
        <v>1288</v>
      </c>
      <c r="D1459" t="s">
        <v>300</v>
      </c>
      <c r="E1459" t="s">
        <v>933</v>
      </c>
      <c r="F1459" s="4">
        <v>0</v>
      </c>
      <c r="G1459" s="4">
        <v>0</v>
      </c>
      <c r="H1459" s="4">
        <v>0</v>
      </c>
      <c r="I1459" s="4">
        <v>0</v>
      </c>
      <c r="J1459" s="4">
        <v>0</v>
      </c>
      <c r="K1459" s="4">
        <v>0</v>
      </c>
      <c r="L1459" s="4">
        <v>0</v>
      </c>
      <c r="M1459" s="8">
        <f t="shared" si="22"/>
        <v>0</v>
      </c>
      <c r="N1459" t="e" cm="1">
        <f t="array" ref="N1459">INDEX(Wastewater!$C$4:$C$62,MATCH(C1459,Wastewater!$A$4:$A$62,0),)</f>
        <v>#N/A</v>
      </c>
    </row>
    <row r="1460" spans="1:14">
      <c r="A1460" t="s">
        <v>279</v>
      </c>
      <c r="B1460" t="s">
        <v>1446</v>
      </c>
      <c r="C1460" t="s">
        <v>1290</v>
      </c>
      <c r="D1460" t="s">
        <v>300</v>
      </c>
      <c r="E1460" t="s">
        <v>933</v>
      </c>
      <c r="F1460" s="4">
        <v>0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8">
        <f t="shared" si="22"/>
        <v>0</v>
      </c>
      <c r="N1460" t="e" cm="1">
        <f t="array" ref="N1460">INDEX(Wastewater!$C$4:$C$62,MATCH(C1460,Wastewater!$A$4:$A$62,0),)</f>
        <v>#N/A</v>
      </c>
    </row>
    <row r="1461" spans="1:14">
      <c r="A1461" t="s">
        <v>279</v>
      </c>
      <c r="B1461" t="s">
        <v>1447</v>
      </c>
      <c r="C1461" t="s">
        <v>1292</v>
      </c>
      <c r="D1461" t="s">
        <v>300</v>
      </c>
      <c r="E1461" t="s">
        <v>933</v>
      </c>
      <c r="F1461" s="4">
        <v>0</v>
      </c>
      <c r="G1461" s="4">
        <v>0</v>
      </c>
      <c r="H1461" s="4">
        <v>0</v>
      </c>
      <c r="I1461" s="4">
        <v>0</v>
      </c>
      <c r="J1461" s="4">
        <v>0</v>
      </c>
      <c r="K1461" s="4">
        <v>0</v>
      </c>
      <c r="L1461" s="4">
        <v>0</v>
      </c>
      <c r="M1461" s="8">
        <f t="shared" si="22"/>
        <v>0</v>
      </c>
      <c r="N1461" t="e" cm="1">
        <f t="array" ref="N1461">INDEX(Wastewater!$C$4:$C$62,MATCH(C1461,Wastewater!$A$4:$A$62,0),)</f>
        <v>#N/A</v>
      </c>
    </row>
    <row r="1462" spans="1:14">
      <c r="A1462" t="s">
        <v>279</v>
      </c>
      <c r="B1462" t="s">
        <v>1448</v>
      </c>
      <c r="C1462" t="s">
        <v>1294</v>
      </c>
      <c r="D1462" t="s">
        <v>300</v>
      </c>
      <c r="E1462" t="s">
        <v>933</v>
      </c>
      <c r="F1462" s="4">
        <v>0</v>
      </c>
      <c r="G1462" s="4">
        <v>0</v>
      </c>
      <c r="H1462" s="4">
        <v>0</v>
      </c>
      <c r="I1462" s="4">
        <v>0</v>
      </c>
      <c r="J1462" s="4">
        <v>0</v>
      </c>
      <c r="K1462" s="4">
        <v>0</v>
      </c>
      <c r="L1462" s="4">
        <v>0</v>
      </c>
      <c r="M1462" s="8">
        <f t="shared" si="22"/>
        <v>0</v>
      </c>
      <c r="N1462" t="e" cm="1">
        <f t="array" ref="N1462">INDEX(Wastewater!$C$4:$C$62,MATCH(C1462,Wastewater!$A$4:$A$62,0),)</f>
        <v>#N/A</v>
      </c>
    </row>
    <row r="1463" spans="1:14">
      <c r="A1463" t="s">
        <v>279</v>
      </c>
      <c r="B1463" t="s">
        <v>1449</v>
      </c>
      <c r="C1463" t="s">
        <v>1296</v>
      </c>
      <c r="D1463" t="s">
        <v>300</v>
      </c>
      <c r="E1463" t="s">
        <v>933</v>
      </c>
      <c r="F1463" s="4">
        <v>0</v>
      </c>
      <c r="G1463" s="4">
        <v>0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8">
        <f t="shared" si="22"/>
        <v>0</v>
      </c>
      <c r="N1463" t="e" cm="1">
        <f t="array" ref="N1463">INDEX(Wastewater!$C$4:$C$62,MATCH(C1463,Wastewater!$A$4:$A$62,0),)</f>
        <v>#N/A</v>
      </c>
    </row>
    <row r="1464" spans="1:14">
      <c r="A1464" t="s">
        <v>279</v>
      </c>
      <c r="B1464" t="s">
        <v>1450</v>
      </c>
      <c r="C1464" t="s">
        <v>1298</v>
      </c>
      <c r="D1464" t="s">
        <v>300</v>
      </c>
      <c r="E1464" t="s">
        <v>933</v>
      </c>
      <c r="F1464" s="4">
        <v>0</v>
      </c>
      <c r="G1464" s="4">
        <v>0</v>
      </c>
      <c r="H1464" s="4">
        <v>0</v>
      </c>
      <c r="I1464" s="4">
        <v>0</v>
      </c>
      <c r="J1464" s="4">
        <v>0</v>
      </c>
      <c r="K1464" s="4">
        <v>0</v>
      </c>
      <c r="L1464" s="4">
        <v>0</v>
      </c>
      <c r="M1464" s="8">
        <f t="shared" si="22"/>
        <v>0</v>
      </c>
      <c r="N1464" t="e" cm="1">
        <f t="array" ref="N1464">INDEX(Wastewater!$C$4:$C$62,MATCH(C1464,Wastewater!$A$4:$A$62,0),)</f>
        <v>#N/A</v>
      </c>
    </row>
    <row r="1465" spans="1:14">
      <c r="A1465" t="s">
        <v>279</v>
      </c>
      <c r="B1465" t="s">
        <v>1451</v>
      </c>
      <c r="C1465" t="s">
        <v>1300</v>
      </c>
      <c r="D1465" t="s">
        <v>300</v>
      </c>
      <c r="E1465" t="s">
        <v>933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8">
        <f t="shared" si="22"/>
        <v>0</v>
      </c>
      <c r="N1465" t="e" cm="1">
        <f t="array" ref="N1465">INDEX(Wastewater!$C$4:$C$62,MATCH(C1465,Wastewater!$A$4:$A$62,0),)</f>
        <v>#N/A</v>
      </c>
    </row>
    <row r="1466" spans="1:14">
      <c r="A1466" t="s">
        <v>279</v>
      </c>
      <c r="B1466" t="s">
        <v>1452</v>
      </c>
      <c r="C1466" t="s">
        <v>1302</v>
      </c>
      <c r="D1466" t="s">
        <v>300</v>
      </c>
      <c r="E1466" t="s">
        <v>933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0</v>
      </c>
      <c r="L1466" s="4">
        <v>0</v>
      </c>
      <c r="M1466" s="8">
        <f t="shared" si="22"/>
        <v>0</v>
      </c>
      <c r="N1466" t="e" cm="1">
        <f t="array" ref="N1466">INDEX(Wastewater!$C$4:$C$62,MATCH(C1466,Wastewater!$A$4:$A$62,0),)</f>
        <v>#N/A</v>
      </c>
    </row>
    <row r="1467" spans="1:14">
      <c r="A1467" t="s">
        <v>279</v>
      </c>
      <c r="B1467" t="s">
        <v>1453</v>
      </c>
      <c r="C1467" t="s">
        <v>1304</v>
      </c>
      <c r="D1467" t="s">
        <v>300</v>
      </c>
      <c r="E1467" t="s">
        <v>933</v>
      </c>
      <c r="F1467" s="4">
        <v>0</v>
      </c>
      <c r="G1467" s="4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8">
        <f t="shared" si="22"/>
        <v>0</v>
      </c>
      <c r="N1467" t="e" cm="1">
        <f t="array" ref="N1467">INDEX(Wastewater!$C$4:$C$62,MATCH(C1467,Wastewater!$A$4:$A$62,0),)</f>
        <v>#N/A</v>
      </c>
    </row>
    <row r="1468" spans="1:14">
      <c r="A1468" t="s">
        <v>280</v>
      </c>
      <c r="B1468" t="s">
        <v>1307</v>
      </c>
      <c r="C1468" t="s">
        <v>1160</v>
      </c>
      <c r="D1468" t="s">
        <v>300</v>
      </c>
      <c r="E1468" t="s">
        <v>933</v>
      </c>
      <c r="F1468" s="4">
        <v>0</v>
      </c>
      <c r="G1468" s="4">
        <v>0</v>
      </c>
      <c r="H1468" s="4" t="s">
        <v>825</v>
      </c>
      <c r="I1468" s="4" t="s">
        <v>825</v>
      </c>
      <c r="J1468" s="4" t="s">
        <v>825</v>
      </c>
      <c r="K1468" s="4" t="s">
        <v>825</v>
      </c>
      <c r="L1468" s="4" t="s">
        <v>825</v>
      </c>
      <c r="M1468" s="8">
        <f t="shared" si="22"/>
        <v>0</v>
      </c>
      <c r="N1468" t="str" cm="1">
        <f t="array" ref="N1468">INDEX(Wastewater!$C$4:$C$62,MATCH(C1468,Wastewater!$A$4:$A$62,0),)</f>
        <v>Event Duration Monitoring at intermittent discharges (wastewater)</v>
      </c>
    </row>
    <row r="1469" spans="1:14">
      <c r="A1469" t="s">
        <v>280</v>
      </c>
      <c r="B1469" t="s">
        <v>1308</v>
      </c>
      <c r="C1469" t="s">
        <v>1162</v>
      </c>
      <c r="D1469" t="s">
        <v>300</v>
      </c>
      <c r="E1469" t="s">
        <v>933</v>
      </c>
      <c r="F1469" s="4">
        <v>0</v>
      </c>
      <c r="G1469" s="4">
        <v>0.5</v>
      </c>
      <c r="H1469" s="4" t="s">
        <v>825</v>
      </c>
      <c r="I1469" s="4" t="s">
        <v>825</v>
      </c>
      <c r="J1469" s="4" t="s">
        <v>825</v>
      </c>
      <c r="K1469" s="4" t="s">
        <v>825</v>
      </c>
      <c r="L1469" s="4" t="s">
        <v>825</v>
      </c>
      <c r="M1469" s="8">
        <f t="shared" si="22"/>
        <v>0.5</v>
      </c>
      <c r="N1469" t="str" cm="1">
        <f t="array" ref="N1469">INDEX(Wastewater!$C$4:$C$62,MATCH(C1469,Wastewater!$A$4:$A$62,0),)</f>
        <v>Flow monitoring at sewage treatment works (wastewater)</v>
      </c>
    </row>
    <row r="1470" spans="1:14">
      <c r="A1470" t="s">
        <v>280</v>
      </c>
      <c r="B1470" t="s">
        <v>1309</v>
      </c>
      <c r="C1470" t="s">
        <v>1164</v>
      </c>
      <c r="D1470" t="s">
        <v>300</v>
      </c>
      <c r="E1470" t="s">
        <v>933</v>
      </c>
      <c r="F1470" s="4">
        <v>0</v>
      </c>
      <c r="G1470" s="4">
        <v>0</v>
      </c>
      <c r="H1470" s="4" t="s">
        <v>825</v>
      </c>
      <c r="I1470" s="4" t="s">
        <v>825</v>
      </c>
      <c r="J1470" s="4" t="s">
        <v>825</v>
      </c>
      <c r="K1470" s="4" t="s">
        <v>825</v>
      </c>
      <c r="L1470" s="4" t="s">
        <v>825</v>
      </c>
      <c r="M1470" s="8">
        <f t="shared" si="22"/>
        <v>0</v>
      </c>
      <c r="N1470" t="str" cm="1">
        <f t="array" ref="N1470">INDEX(Wastewater!$C$4:$C$62,MATCH(C1470,Wastewater!$A$4:$A$62,0),)</f>
        <v>N/A</v>
      </c>
    </row>
    <row r="1471" spans="1:14">
      <c r="A1471" t="s">
        <v>280</v>
      </c>
      <c r="B1471" t="s">
        <v>1310</v>
      </c>
      <c r="C1471" t="s">
        <v>1166</v>
      </c>
      <c r="D1471" t="s">
        <v>300</v>
      </c>
      <c r="E1471" t="s">
        <v>933</v>
      </c>
      <c r="F1471" s="4">
        <v>0</v>
      </c>
      <c r="G1471" s="4">
        <v>0</v>
      </c>
      <c r="H1471" s="4" t="s">
        <v>825</v>
      </c>
      <c r="I1471" s="4" t="s">
        <v>825</v>
      </c>
      <c r="J1471" s="4" t="s">
        <v>825</v>
      </c>
      <c r="K1471" s="4" t="s">
        <v>825</v>
      </c>
      <c r="L1471" s="4" t="s">
        <v>825</v>
      </c>
      <c r="M1471" s="8">
        <f t="shared" ref="M1471:M1534" si="23">SUM(G1471)</f>
        <v>0</v>
      </c>
      <c r="N1471" t="str" cm="1">
        <f t="array" ref="N1471">INDEX(Wastewater!$C$4:$C$62,MATCH(C1471,Wastewater!$A$4:$A$62,0),)</f>
        <v>N/A</v>
      </c>
    </row>
    <row r="1472" spans="1:14">
      <c r="A1472" t="s">
        <v>280</v>
      </c>
      <c r="B1472" t="s">
        <v>1311</v>
      </c>
      <c r="C1472" t="s">
        <v>1168</v>
      </c>
      <c r="D1472" t="s">
        <v>300</v>
      </c>
      <c r="E1472" t="s">
        <v>933</v>
      </c>
      <c r="F1472" s="4">
        <v>0</v>
      </c>
      <c r="G1472" s="4">
        <v>0.19500000000000001</v>
      </c>
      <c r="H1472" s="4" t="s">
        <v>825</v>
      </c>
      <c r="I1472" s="4" t="s">
        <v>825</v>
      </c>
      <c r="J1472" s="4" t="s">
        <v>825</v>
      </c>
      <c r="K1472" s="4" t="s">
        <v>825</v>
      </c>
      <c r="L1472" s="4" t="s">
        <v>825</v>
      </c>
      <c r="M1472" s="8">
        <f t="shared" si="23"/>
        <v>0.19500000000000001</v>
      </c>
      <c r="N1472" t="str" cm="1">
        <f t="array" ref="N1472">INDEX(Wastewater!$C$4:$C$62,MATCH(C1472,Wastewater!$A$4:$A$62,0),)</f>
        <v>Schemes to increase flow to full treatment (wastewater)</v>
      </c>
    </row>
    <row r="1473" spans="1:14">
      <c r="A1473" t="s">
        <v>280</v>
      </c>
      <c r="B1473" t="s">
        <v>1312</v>
      </c>
      <c r="C1473" t="s">
        <v>1170</v>
      </c>
      <c r="D1473" t="s">
        <v>300</v>
      </c>
      <c r="E1473" t="s">
        <v>933</v>
      </c>
      <c r="F1473" s="4">
        <v>0</v>
      </c>
      <c r="G1473" s="4">
        <v>0.36499999999999999</v>
      </c>
      <c r="H1473" s="4" t="s">
        <v>825</v>
      </c>
      <c r="I1473" s="4" t="s">
        <v>825</v>
      </c>
      <c r="J1473" s="4" t="s">
        <v>825</v>
      </c>
      <c r="K1473" s="4" t="s">
        <v>825</v>
      </c>
      <c r="L1473" s="4" t="s">
        <v>825</v>
      </c>
      <c r="M1473" s="8">
        <f t="shared" si="23"/>
        <v>0.36499999999999999</v>
      </c>
      <c r="N1473" t="str" cm="1">
        <f t="array" ref="N1473">INDEX(Wastewater!$C$4:$C$62,MATCH(C1473,Wastewater!$A$4:$A$62,0),)</f>
        <v>Schemes to increase storm tank capacity (wastewater)</v>
      </c>
    </row>
    <row r="1474" spans="1:14">
      <c r="A1474" t="s">
        <v>280</v>
      </c>
      <c r="B1474" t="s">
        <v>1313</v>
      </c>
      <c r="C1474" t="s">
        <v>1172</v>
      </c>
      <c r="D1474" t="s">
        <v>300</v>
      </c>
      <c r="E1474" t="s">
        <v>933</v>
      </c>
      <c r="F1474" s="4">
        <v>0</v>
      </c>
      <c r="G1474" s="4">
        <v>0.14499999999999999</v>
      </c>
      <c r="H1474" s="4" t="s">
        <v>825</v>
      </c>
      <c r="I1474" s="4" t="s">
        <v>825</v>
      </c>
      <c r="J1474" s="4" t="s">
        <v>825</v>
      </c>
      <c r="K1474" s="4" t="s">
        <v>825</v>
      </c>
      <c r="L1474" s="4" t="s">
        <v>825</v>
      </c>
      <c r="M1474" s="8">
        <f t="shared" si="23"/>
        <v>0.14499999999999999</v>
      </c>
      <c r="N1474" t="str" cm="1">
        <f t="array" ref="N1474">INDEX(Wastewater!$C$4:$C$62,MATCH(C1474,Wastewater!$A$4:$A$62,0),)</f>
        <v>Schemes to increase storm tank capacity (wastewater)</v>
      </c>
    </row>
    <row r="1475" spans="1:14">
      <c r="A1475" t="s">
        <v>280</v>
      </c>
      <c r="B1475" t="s">
        <v>1314</v>
      </c>
      <c r="C1475" t="s">
        <v>1174</v>
      </c>
      <c r="D1475" t="s">
        <v>300</v>
      </c>
      <c r="E1475" t="s">
        <v>933</v>
      </c>
      <c r="F1475" s="4">
        <v>0</v>
      </c>
      <c r="G1475" s="4">
        <v>14.531000000000001</v>
      </c>
      <c r="H1475" s="4" t="s">
        <v>825</v>
      </c>
      <c r="I1475" s="4" t="s">
        <v>825</v>
      </c>
      <c r="J1475" s="4" t="s">
        <v>825</v>
      </c>
      <c r="K1475" s="4" t="s">
        <v>825</v>
      </c>
      <c r="L1475" s="4" t="s">
        <v>825</v>
      </c>
      <c r="M1475" s="8">
        <f t="shared" si="23"/>
        <v>14.531000000000001</v>
      </c>
      <c r="N1475" t="str" cm="1">
        <f t="array" ref="N1475">INDEX(Wastewater!$C$4:$C$62,MATCH(C1475,Wastewater!$A$4:$A$62,0),)</f>
        <v>Storage schemes to reduce spill frequency at CSOs, storm tanks, etc (wastewater)</v>
      </c>
    </row>
    <row r="1476" spans="1:14">
      <c r="A1476" t="s">
        <v>280</v>
      </c>
      <c r="B1476" t="s">
        <v>1315</v>
      </c>
      <c r="C1476" t="s">
        <v>1176</v>
      </c>
      <c r="D1476" t="s">
        <v>300</v>
      </c>
      <c r="E1476" t="s">
        <v>933</v>
      </c>
      <c r="F1476" s="4">
        <v>0</v>
      </c>
      <c r="G1476" s="4">
        <v>0</v>
      </c>
      <c r="H1476" s="4" t="s">
        <v>825</v>
      </c>
      <c r="I1476" s="4" t="s">
        <v>825</v>
      </c>
      <c r="J1476" s="4" t="s">
        <v>825</v>
      </c>
      <c r="K1476" s="4" t="s">
        <v>825</v>
      </c>
      <c r="L1476" s="4" t="s">
        <v>825</v>
      </c>
      <c r="M1476" s="8">
        <f t="shared" si="23"/>
        <v>0</v>
      </c>
      <c r="N1476" t="str" cm="1">
        <f t="array" ref="N1476">INDEX(Wastewater!$C$4:$C$62,MATCH(C1476,Wastewater!$A$4:$A$62,0),)</f>
        <v>Storage schemes to reduce spill frequency at CSOs, storm tanks, etc (wastewater)</v>
      </c>
    </row>
    <row r="1477" spans="1:14">
      <c r="A1477" t="s">
        <v>280</v>
      </c>
      <c r="B1477" t="s">
        <v>1316</v>
      </c>
      <c r="C1477" t="s">
        <v>1178</v>
      </c>
      <c r="D1477" t="s">
        <v>300</v>
      </c>
      <c r="E1477" t="s">
        <v>933</v>
      </c>
      <c r="F1477" s="4">
        <v>0</v>
      </c>
      <c r="G1477" s="4">
        <v>0</v>
      </c>
      <c r="H1477" s="4" t="s">
        <v>825</v>
      </c>
      <c r="I1477" s="4" t="s">
        <v>825</v>
      </c>
      <c r="J1477" s="4" t="s">
        <v>825</v>
      </c>
      <c r="K1477" s="4" t="s">
        <v>825</v>
      </c>
      <c r="L1477" s="4" t="s">
        <v>825</v>
      </c>
      <c r="M1477" s="8">
        <f t="shared" si="23"/>
        <v>0</v>
      </c>
      <c r="N1477" t="str" cm="1">
        <f t="array" ref="N1477">INDEX(Wastewater!$C$4:$C$62,MATCH(C1477,Wastewater!$A$4:$A$62,0),)</f>
        <v>Storage schemes to reduce spill frequency at CSOs, storm tanks, etc (wastewater)</v>
      </c>
    </row>
    <row r="1478" spans="1:14">
      <c r="A1478" t="s">
        <v>280</v>
      </c>
      <c r="B1478" t="s">
        <v>1317</v>
      </c>
      <c r="C1478" t="s">
        <v>1180</v>
      </c>
      <c r="D1478" t="s">
        <v>300</v>
      </c>
      <c r="E1478" t="s">
        <v>933</v>
      </c>
      <c r="F1478" s="4">
        <v>0</v>
      </c>
      <c r="G1478" s="4">
        <v>0</v>
      </c>
      <c r="H1478" s="4" t="s">
        <v>825</v>
      </c>
      <c r="I1478" s="4" t="s">
        <v>825</v>
      </c>
      <c r="J1478" s="4" t="s">
        <v>825</v>
      </c>
      <c r="K1478" s="4" t="s">
        <v>825</v>
      </c>
      <c r="L1478" s="4" t="s">
        <v>825</v>
      </c>
      <c r="M1478" s="8">
        <f t="shared" si="23"/>
        <v>0</v>
      </c>
      <c r="N1478" t="str" cm="1">
        <f t="array" ref="N1478">INDEX(Wastewater!$C$4:$C$62,MATCH(C1478,Wastewater!$A$4:$A$62,0),)</f>
        <v>Storage schemes to reduce spill frequency at CSOs, storm tanks, etc (wastewater)</v>
      </c>
    </row>
    <row r="1479" spans="1:14">
      <c r="A1479" t="s">
        <v>280</v>
      </c>
      <c r="B1479" t="s">
        <v>1318</v>
      </c>
      <c r="C1479" t="s">
        <v>1182</v>
      </c>
      <c r="D1479" t="s">
        <v>300</v>
      </c>
      <c r="E1479" t="s">
        <v>933</v>
      </c>
      <c r="F1479" s="4">
        <v>0</v>
      </c>
      <c r="G1479" s="4">
        <v>2.2269999999999999</v>
      </c>
      <c r="H1479" s="4" t="s">
        <v>825</v>
      </c>
      <c r="I1479" s="4" t="s">
        <v>825</v>
      </c>
      <c r="J1479" s="4" t="s">
        <v>825</v>
      </c>
      <c r="K1479" s="4" t="s">
        <v>825</v>
      </c>
      <c r="L1479" s="4" t="s">
        <v>825</v>
      </c>
      <c r="M1479" s="8">
        <f t="shared" si="23"/>
        <v>2.2269999999999999</v>
      </c>
      <c r="N1479" t="str" cm="1">
        <f t="array" ref="N1479">INDEX(Wastewater!$C$4:$C$62,MATCH(C1479,Wastewater!$A$4:$A$62,0),)</f>
        <v>Storage schemes to reduce spill frequency at CSOs, storm tanks, etc (wastewater)</v>
      </c>
    </row>
    <row r="1480" spans="1:14">
      <c r="A1480" t="s">
        <v>280</v>
      </c>
      <c r="B1480" t="s">
        <v>1319</v>
      </c>
      <c r="C1480" t="s">
        <v>1184</v>
      </c>
      <c r="D1480" t="s">
        <v>300</v>
      </c>
      <c r="E1480" t="s">
        <v>933</v>
      </c>
      <c r="F1480" s="4">
        <v>0</v>
      </c>
      <c r="G1480" s="4">
        <v>2.1350000000000002</v>
      </c>
      <c r="H1480" s="4" t="s">
        <v>825</v>
      </c>
      <c r="I1480" s="4" t="s">
        <v>825</v>
      </c>
      <c r="J1480" s="4" t="s">
        <v>825</v>
      </c>
      <c r="K1480" s="4" t="s">
        <v>825</v>
      </c>
      <c r="L1480" s="4" t="s">
        <v>825</v>
      </c>
      <c r="M1480" s="8">
        <f t="shared" si="23"/>
        <v>2.1350000000000002</v>
      </c>
      <c r="N1480" t="str" cm="1">
        <f t="array" ref="N1480">INDEX(Wastewater!$C$4:$C$62,MATCH(C1480,Wastewater!$A$4:$A$62,0),)</f>
        <v>Storage schemes to reduce spill frequency at CSOs, storm tanks, etc (wastewater)</v>
      </c>
    </row>
    <row r="1481" spans="1:14">
      <c r="A1481" t="s">
        <v>280</v>
      </c>
      <c r="B1481" t="s">
        <v>1320</v>
      </c>
      <c r="C1481" t="s">
        <v>1186</v>
      </c>
      <c r="D1481" t="s">
        <v>300</v>
      </c>
      <c r="E1481" t="s">
        <v>933</v>
      </c>
      <c r="F1481" s="4">
        <v>0</v>
      </c>
      <c r="G1481" s="4">
        <v>0</v>
      </c>
      <c r="H1481" s="4" t="s">
        <v>825</v>
      </c>
      <c r="I1481" s="4" t="s">
        <v>825</v>
      </c>
      <c r="J1481" s="4" t="s">
        <v>825</v>
      </c>
      <c r="K1481" s="4" t="s">
        <v>825</v>
      </c>
      <c r="L1481" s="4" t="s">
        <v>825</v>
      </c>
      <c r="M1481" s="8">
        <f t="shared" si="23"/>
        <v>0</v>
      </c>
      <c r="N1481" t="str" cm="1">
        <f t="array" ref="N1481">INDEX(Wastewater!$C$4:$C$62,MATCH(C1481,Wastewater!$A$4:$A$62,0),)</f>
        <v>Storage schemes to reduce spill frequency at CSOs, storm tanks, etc (wastewater)</v>
      </c>
    </row>
    <row r="1482" spans="1:14">
      <c r="A1482" t="s">
        <v>280</v>
      </c>
      <c r="B1482" t="s">
        <v>1321</v>
      </c>
      <c r="C1482" t="s">
        <v>1188</v>
      </c>
      <c r="D1482" t="s">
        <v>300</v>
      </c>
      <c r="E1482" t="s">
        <v>933</v>
      </c>
      <c r="F1482" s="4">
        <v>0</v>
      </c>
      <c r="G1482" s="4">
        <v>0</v>
      </c>
      <c r="H1482" s="4" t="s">
        <v>825</v>
      </c>
      <c r="I1482" s="4" t="s">
        <v>825</v>
      </c>
      <c r="J1482" s="4" t="s">
        <v>825</v>
      </c>
      <c r="K1482" s="4" t="s">
        <v>825</v>
      </c>
      <c r="L1482" s="4" t="s">
        <v>825</v>
      </c>
      <c r="M1482" s="8">
        <f t="shared" si="23"/>
        <v>0</v>
      </c>
      <c r="N1482" t="str" cm="1">
        <f t="array" ref="N1482">INDEX(Wastewater!$C$4:$C$62,MATCH(C1482,Wastewater!$A$4:$A$62,0),)</f>
        <v>Storage schemes to reduce spill frequency at CSOs, storm tanks, etc (wastewater)</v>
      </c>
    </row>
    <row r="1483" spans="1:14">
      <c r="A1483" t="s">
        <v>280</v>
      </c>
      <c r="B1483" t="s">
        <v>1322</v>
      </c>
      <c r="C1483" t="s">
        <v>1190</v>
      </c>
      <c r="D1483" t="s">
        <v>300</v>
      </c>
      <c r="E1483" t="s">
        <v>933</v>
      </c>
      <c r="F1483" s="4">
        <v>0</v>
      </c>
      <c r="G1483" s="4">
        <v>4.1640000000000006</v>
      </c>
      <c r="H1483" s="4" t="s">
        <v>825</v>
      </c>
      <c r="I1483" s="4" t="s">
        <v>825</v>
      </c>
      <c r="J1483" s="4" t="s">
        <v>825</v>
      </c>
      <c r="K1483" s="4" t="s">
        <v>825</v>
      </c>
      <c r="L1483" s="4" t="s">
        <v>825</v>
      </c>
      <c r="M1483" s="8">
        <f t="shared" si="23"/>
        <v>4.1640000000000006</v>
      </c>
      <c r="N1483" t="str" cm="1">
        <f t="array" ref="N1483">INDEX(Wastewater!$C$4:$C$62,MATCH(C1483,Wastewater!$A$4:$A$62,0),)</f>
        <v>Storage schemes to reduce spill frequency at CSOs, storm tanks, etc (wastewater)</v>
      </c>
    </row>
    <row r="1484" spans="1:14">
      <c r="A1484" t="s">
        <v>280</v>
      </c>
      <c r="B1484" t="s">
        <v>1323</v>
      </c>
      <c r="C1484" t="s">
        <v>1192</v>
      </c>
      <c r="D1484" t="s">
        <v>300</v>
      </c>
      <c r="E1484" t="s">
        <v>933</v>
      </c>
      <c r="F1484" s="4">
        <v>0</v>
      </c>
      <c r="G1484" s="4">
        <v>0</v>
      </c>
      <c r="H1484" s="4" t="s">
        <v>825</v>
      </c>
      <c r="I1484" s="4" t="s">
        <v>825</v>
      </c>
      <c r="J1484" s="4" t="s">
        <v>825</v>
      </c>
      <c r="K1484" s="4" t="s">
        <v>825</v>
      </c>
      <c r="L1484" s="4" t="s">
        <v>825</v>
      </c>
      <c r="M1484" s="8">
        <f t="shared" si="23"/>
        <v>0</v>
      </c>
      <c r="N1484" t="str" cm="1">
        <f t="array" ref="N1484">INDEX(Wastewater!$C$4:$C$62,MATCH(C1484,Wastewater!$A$4:$A$62,0),)</f>
        <v>Chemical removals schemes (wastewater)</v>
      </c>
    </row>
    <row r="1485" spans="1:14">
      <c r="A1485" t="s">
        <v>280</v>
      </c>
      <c r="B1485" t="s">
        <v>1324</v>
      </c>
      <c r="C1485" t="s">
        <v>1194</v>
      </c>
      <c r="D1485" t="s">
        <v>300</v>
      </c>
      <c r="E1485" t="s">
        <v>933</v>
      </c>
      <c r="F1485" s="4">
        <v>0</v>
      </c>
      <c r="G1485" s="4">
        <v>0.41199999999999998</v>
      </c>
      <c r="H1485" s="4" t="s">
        <v>825</v>
      </c>
      <c r="I1485" s="4" t="s">
        <v>825</v>
      </c>
      <c r="J1485" s="4" t="s">
        <v>825</v>
      </c>
      <c r="K1485" s="4" t="s">
        <v>825</v>
      </c>
      <c r="L1485" s="4" t="s">
        <v>825</v>
      </c>
      <c r="M1485" s="8">
        <f t="shared" si="23"/>
        <v>0.41199999999999998</v>
      </c>
      <c r="N1485" t="str" cm="1">
        <f t="array" ref="N1485">INDEX(Wastewater!$C$4:$C$62,MATCH(C1485,Wastewater!$A$4:$A$62,0),)</f>
        <v>Chemicals monitoring/ investigations/ options appraisals (wastewater)</v>
      </c>
    </row>
    <row r="1486" spans="1:14">
      <c r="A1486" t="s">
        <v>280</v>
      </c>
      <c r="B1486" t="s">
        <v>1325</v>
      </c>
      <c r="C1486" t="s">
        <v>1196</v>
      </c>
      <c r="D1486" t="s">
        <v>300</v>
      </c>
      <c r="E1486" t="s">
        <v>933</v>
      </c>
      <c r="F1486" s="4">
        <v>0</v>
      </c>
      <c r="G1486" s="4">
        <v>0</v>
      </c>
      <c r="H1486" s="4" t="s">
        <v>825</v>
      </c>
      <c r="I1486" s="4" t="s">
        <v>825</v>
      </c>
      <c r="J1486" s="4" t="s">
        <v>825</v>
      </c>
      <c r="K1486" s="4" t="s">
        <v>825</v>
      </c>
      <c r="L1486" s="4" t="s">
        <v>825</v>
      </c>
      <c r="M1486" s="8">
        <f t="shared" si="23"/>
        <v>0</v>
      </c>
      <c r="N1486" t="str" cm="1">
        <f t="array" ref="N1486">INDEX(Wastewater!$C$4:$C$62,MATCH(C1486,Wastewater!$A$4:$A$62,0),)</f>
        <v>Nitrogen removal (wastewater)</v>
      </c>
    </row>
    <row r="1487" spans="1:14">
      <c r="A1487" t="s">
        <v>280</v>
      </c>
      <c r="B1487" t="s">
        <v>1326</v>
      </c>
      <c r="C1487" t="s">
        <v>1198</v>
      </c>
      <c r="D1487" t="s">
        <v>300</v>
      </c>
      <c r="E1487" t="s">
        <v>933</v>
      </c>
      <c r="F1487" s="4">
        <v>0</v>
      </c>
      <c r="G1487" s="4">
        <v>0</v>
      </c>
      <c r="H1487" s="4" t="s">
        <v>825</v>
      </c>
      <c r="I1487" s="4" t="s">
        <v>825</v>
      </c>
      <c r="J1487" s="4" t="s">
        <v>825</v>
      </c>
      <c r="K1487" s="4" t="s">
        <v>825</v>
      </c>
      <c r="L1487" s="4" t="s">
        <v>825</v>
      </c>
      <c r="M1487" s="8">
        <f t="shared" si="23"/>
        <v>0</v>
      </c>
      <c r="N1487" t="str" cm="1">
        <f t="array" ref="N1487">INDEX(Wastewater!$C$4:$C$62,MATCH(C1487,Wastewater!$A$4:$A$62,0),)</f>
        <v>Nitrogen removal (wastewater)</v>
      </c>
    </row>
    <row r="1488" spans="1:14">
      <c r="A1488" t="s">
        <v>280</v>
      </c>
      <c r="B1488" t="s">
        <v>1327</v>
      </c>
      <c r="C1488" t="s">
        <v>1200</v>
      </c>
      <c r="D1488" t="s">
        <v>300</v>
      </c>
      <c r="E1488" t="s">
        <v>933</v>
      </c>
      <c r="F1488" s="4">
        <v>0</v>
      </c>
      <c r="G1488" s="4">
        <v>0</v>
      </c>
      <c r="H1488" s="4" t="s">
        <v>825</v>
      </c>
      <c r="I1488" s="4" t="s">
        <v>825</v>
      </c>
      <c r="J1488" s="4" t="s">
        <v>825</v>
      </c>
      <c r="K1488" s="4" t="s">
        <v>825</v>
      </c>
      <c r="L1488" s="4" t="s">
        <v>825</v>
      </c>
      <c r="M1488" s="8">
        <f t="shared" si="23"/>
        <v>0</v>
      </c>
      <c r="N1488" t="str" cm="1">
        <f t="array" ref="N1488">INDEX(Wastewater!$C$4:$C$62,MATCH(C1488,Wastewater!$A$4:$A$62,0),)</f>
        <v>Nitrogen removal (wastewater)</v>
      </c>
    </row>
    <row r="1489" spans="1:14">
      <c r="A1489" t="s">
        <v>280</v>
      </c>
      <c r="B1489" t="s">
        <v>1328</v>
      </c>
      <c r="C1489" t="s">
        <v>1202</v>
      </c>
      <c r="D1489" t="s">
        <v>300</v>
      </c>
      <c r="E1489" t="s">
        <v>933</v>
      </c>
      <c r="F1489" s="4">
        <v>0</v>
      </c>
      <c r="G1489" s="4">
        <v>10.679</v>
      </c>
      <c r="H1489" s="4" t="s">
        <v>825</v>
      </c>
      <c r="I1489" s="4" t="s">
        <v>825</v>
      </c>
      <c r="J1489" s="4" t="s">
        <v>825</v>
      </c>
      <c r="K1489" s="4" t="s">
        <v>825</v>
      </c>
      <c r="L1489" s="4" t="s">
        <v>825</v>
      </c>
      <c r="M1489" s="8">
        <f t="shared" si="23"/>
        <v>10.679</v>
      </c>
      <c r="N1489" t="str" cm="1">
        <f t="array" ref="N1489">INDEX(Wastewater!$C$4:$C$62,MATCH(C1489,Wastewater!$A$4:$A$62,0),)</f>
        <v>Phosphorus removal (wastewater)</v>
      </c>
    </row>
    <row r="1490" spans="1:14">
      <c r="A1490" t="s">
        <v>280</v>
      </c>
      <c r="B1490" t="s">
        <v>1329</v>
      </c>
      <c r="C1490" t="s">
        <v>1204</v>
      </c>
      <c r="D1490" t="s">
        <v>300</v>
      </c>
      <c r="E1490" t="s">
        <v>933</v>
      </c>
      <c r="F1490" s="4">
        <v>0</v>
      </c>
      <c r="G1490" s="4">
        <v>0</v>
      </c>
      <c r="H1490" s="4" t="s">
        <v>825</v>
      </c>
      <c r="I1490" s="4" t="s">
        <v>825</v>
      </c>
      <c r="J1490" s="4" t="s">
        <v>825</v>
      </c>
      <c r="K1490" s="4" t="s">
        <v>825</v>
      </c>
      <c r="L1490" s="4" t="s">
        <v>825</v>
      </c>
      <c r="M1490" s="8">
        <f t="shared" si="23"/>
        <v>0</v>
      </c>
      <c r="N1490" t="str" cm="1">
        <f t="array" ref="N1490">INDEX(Wastewater!$C$4:$C$62,MATCH(C1490,Wastewater!$A$4:$A$62,0),)</f>
        <v>Phosphorus removal (wastewater)</v>
      </c>
    </row>
    <row r="1491" spans="1:14">
      <c r="A1491" t="s">
        <v>280</v>
      </c>
      <c r="B1491" t="s">
        <v>1330</v>
      </c>
      <c r="C1491" t="s">
        <v>1206</v>
      </c>
      <c r="D1491" t="s">
        <v>300</v>
      </c>
      <c r="E1491" t="s">
        <v>933</v>
      </c>
      <c r="F1491" s="4">
        <v>0</v>
      </c>
      <c r="G1491" s="4">
        <v>0.53400000000000003</v>
      </c>
      <c r="H1491" s="4" t="s">
        <v>825</v>
      </c>
      <c r="I1491" s="4" t="s">
        <v>825</v>
      </c>
      <c r="J1491" s="4" t="s">
        <v>825</v>
      </c>
      <c r="K1491" s="4" t="s">
        <v>825</v>
      </c>
      <c r="L1491" s="4" t="s">
        <v>825</v>
      </c>
      <c r="M1491" s="8">
        <f t="shared" si="23"/>
        <v>0.53400000000000003</v>
      </c>
      <c r="N1491" t="str" cm="1">
        <f t="array" ref="N1491">INDEX(Wastewater!$C$4:$C$62,MATCH(C1491,Wastewater!$A$4:$A$62,0),)</f>
        <v>Phosphorus removal (wastewater)</v>
      </c>
    </row>
    <row r="1492" spans="1:14">
      <c r="A1492" t="s">
        <v>280</v>
      </c>
      <c r="B1492" t="s">
        <v>1331</v>
      </c>
      <c r="C1492" t="s">
        <v>1208</v>
      </c>
      <c r="D1492" t="s">
        <v>300</v>
      </c>
      <c r="E1492" t="s">
        <v>933</v>
      </c>
      <c r="F1492" s="4">
        <v>0</v>
      </c>
      <c r="G1492" s="4">
        <v>3.11</v>
      </c>
      <c r="H1492" s="4" t="s">
        <v>825</v>
      </c>
      <c r="I1492" s="4" t="s">
        <v>825</v>
      </c>
      <c r="J1492" s="4" t="s">
        <v>825</v>
      </c>
      <c r="K1492" s="4" t="s">
        <v>825</v>
      </c>
      <c r="L1492" s="4" t="s">
        <v>825</v>
      </c>
      <c r="M1492" s="8">
        <f t="shared" si="23"/>
        <v>3.11</v>
      </c>
      <c r="N1492" t="str" cm="1">
        <f t="array" ref="N1492">INDEX(Wastewater!$C$4:$C$62,MATCH(C1492,Wastewater!$A$4:$A$62,0),)</f>
        <v>Reduction of sanitary parameters (wastewater)</v>
      </c>
    </row>
    <row r="1493" spans="1:14">
      <c r="A1493" t="s">
        <v>280</v>
      </c>
      <c r="B1493" t="s">
        <v>1332</v>
      </c>
      <c r="C1493" t="s">
        <v>1210</v>
      </c>
      <c r="D1493" t="s">
        <v>300</v>
      </c>
      <c r="E1493" t="s">
        <v>933</v>
      </c>
      <c r="F1493" s="4">
        <v>0</v>
      </c>
      <c r="G1493" s="4">
        <v>0</v>
      </c>
      <c r="H1493" s="4" t="s">
        <v>825</v>
      </c>
      <c r="I1493" s="4" t="s">
        <v>825</v>
      </c>
      <c r="J1493" s="4" t="s">
        <v>825</v>
      </c>
      <c r="K1493" s="4" t="s">
        <v>825</v>
      </c>
      <c r="L1493" s="4" t="s">
        <v>825</v>
      </c>
      <c r="M1493" s="8">
        <f t="shared" si="23"/>
        <v>0</v>
      </c>
      <c r="N1493" t="str" cm="1">
        <f t="array" ref="N1493">INDEX(Wastewater!$C$4:$C$62,MATCH(C1493,Wastewater!$A$4:$A$62,0),)</f>
        <v>Chemical removals schemes (wastewater)</v>
      </c>
    </row>
    <row r="1494" spans="1:14">
      <c r="A1494" t="s">
        <v>280</v>
      </c>
      <c r="B1494" t="s">
        <v>1333</v>
      </c>
      <c r="C1494" t="s">
        <v>1212</v>
      </c>
      <c r="D1494" t="s">
        <v>300</v>
      </c>
      <c r="E1494" t="s">
        <v>933</v>
      </c>
      <c r="F1494" s="4">
        <v>0</v>
      </c>
      <c r="G1494" s="4">
        <v>0</v>
      </c>
      <c r="H1494" s="4" t="s">
        <v>825</v>
      </c>
      <c r="I1494" s="4" t="s">
        <v>825</v>
      </c>
      <c r="J1494" s="4" t="s">
        <v>825</v>
      </c>
      <c r="K1494" s="4" t="s">
        <v>825</v>
      </c>
      <c r="L1494" s="4" t="s">
        <v>825</v>
      </c>
      <c r="M1494" s="8">
        <f t="shared" si="23"/>
        <v>0</v>
      </c>
      <c r="N1494" t="str" cm="1">
        <f t="array" ref="N1494">INDEX(Wastewater!$C$4:$C$62,MATCH(C1494,Wastewater!$A$4:$A$62,0),)</f>
        <v>Phosphorus removal (wastewater)</v>
      </c>
    </row>
    <row r="1495" spans="1:14">
      <c r="A1495" t="s">
        <v>280</v>
      </c>
      <c r="B1495" t="s">
        <v>1334</v>
      </c>
      <c r="C1495" t="s">
        <v>1214</v>
      </c>
      <c r="D1495" t="s">
        <v>300</v>
      </c>
      <c r="E1495" t="s">
        <v>933</v>
      </c>
      <c r="F1495" s="4">
        <v>0</v>
      </c>
      <c r="G1495" s="4">
        <v>0</v>
      </c>
      <c r="H1495" s="4" t="s">
        <v>825</v>
      </c>
      <c r="I1495" s="4" t="s">
        <v>825</v>
      </c>
      <c r="J1495" s="4" t="s">
        <v>825</v>
      </c>
      <c r="K1495" s="4" t="s">
        <v>825</v>
      </c>
      <c r="L1495" s="4" t="s">
        <v>825</v>
      </c>
      <c r="M1495" s="8">
        <f t="shared" si="23"/>
        <v>0</v>
      </c>
      <c r="N1495" t="str" cm="1">
        <f t="array" ref="N1495">INDEX(Wastewater!$C$4:$C$62,MATCH(C1495,Wastewater!$A$4:$A$62,0),)</f>
        <v>Phosphorus removal (wastewater)</v>
      </c>
    </row>
    <row r="1496" spans="1:14">
      <c r="A1496" t="s">
        <v>280</v>
      </c>
      <c r="B1496" t="s">
        <v>1335</v>
      </c>
      <c r="C1496" t="s">
        <v>1216</v>
      </c>
      <c r="D1496" t="s">
        <v>300</v>
      </c>
      <c r="E1496" t="s">
        <v>933</v>
      </c>
      <c r="F1496" s="4">
        <v>0</v>
      </c>
      <c r="G1496" s="4">
        <v>0</v>
      </c>
      <c r="H1496" s="4" t="s">
        <v>825</v>
      </c>
      <c r="I1496" s="4" t="s">
        <v>825</v>
      </c>
      <c r="J1496" s="4" t="s">
        <v>825</v>
      </c>
      <c r="K1496" s="4" t="s">
        <v>825</v>
      </c>
      <c r="L1496" s="4" t="s">
        <v>825</v>
      </c>
      <c r="M1496" s="8">
        <f t="shared" si="23"/>
        <v>0</v>
      </c>
      <c r="N1496" t="str" cm="1">
        <f t="array" ref="N1496">INDEX(Wastewater!$C$4:$C$62,MATCH(C1496,Wastewater!$A$4:$A$62,0),)</f>
        <v>Conservation drivers (wastewater)</v>
      </c>
    </row>
    <row r="1497" spans="1:14">
      <c r="A1497" t="s">
        <v>280</v>
      </c>
      <c r="B1497" t="s">
        <v>1336</v>
      </c>
      <c r="C1497" t="s">
        <v>1218</v>
      </c>
      <c r="D1497" t="s">
        <v>300</v>
      </c>
      <c r="E1497" t="s">
        <v>933</v>
      </c>
      <c r="F1497" s="4">
        <v>0</v>
      </c>
      <c r="G1497" s="4">
        <v>0</v>
      </c>
      <c r="H1497" s="4" t="s">
        <v>825</v>
      </c>
      <c r="I1497" s="4" t="s">
        <v>825</v>
      </c>
      <c r="J1497" s="4" t="s">
        <v>825</v>
      </c>
      <c r="K1497" s="4" t="s">
        <v>825</v>
      </c>
      <c r="L1497" s="4" t="s">
        <v>825</v>
      </c>
      <c r="M1497" s="8">
        <f t="shared" si="23"/>
        <v>0</v>
      </c>
      <c r="N1497" t="str" cm="1">
        <f t="array" ref="N1497">INDEX(Wastewater!$C$4:$C$62,MATCH(C1497,Wastewater!$A$4:$A$62,0),)</f>
        <v>UV disinfection (or similar) (wastewater)</v>
      </c>
    </row>
    <row r="1498" spans="1:14" s="7" customFormat="1" ht="14.25">
      <c r="A1498" s="5" t="s">
        <v>280</v>
      </c>
      <c r="B1498" s="5" t="s">
        <v>1337</v>
      </c>
      <c r="C1498" s="5" t="s">
        <v>1220</v>
      </c>
      <c r="D1498" s="5" t="s">
        <v>300</v>
      </c>
      <c r="E1498" s="5" t="s">
        <v>933</v>
      </c>
      <c r="F1498" s="6">
        <v>0</v>
      </c>
      <c r="G1498" s="6">
        <v>0.373</v>
      </c>
      <c r="H1498" s="16" t="s">
        <v>825</v>
      </c>
      <c r="I1498" s="16" t="s">
        <v>825</v>
      </c>
      <c r="J1498" s="16" t="s">
        <v>825</v>
      </c>
      <c r="K1498" s="16" t="s">
        <v>825</v>
      </c>
      <c r="L1498" s="16" t="s">
        <v>825</v>
      </c>
      <c r="M1498" s="8">
        <f t="shared" si="23"/>
        <v>0.373</v>
      </c>
      <c r="N1498" t="str" cm="1">
        <f t="array" ref="N1498">INDEX(Wastewater!$C$4:$C$62,MATCH(C1498,Wastewater!$A$4:$A$62,0),)</f>
        <v>N/A</v>
      </c>
    </row>
    <row r="1499" spans="1:14" s="7" customFormat="1" ht="14.25">
      <c r="A1499" s="5" t="s">
        <v>280</v>
      </c>
      <c r="B1499" s="5" t="s">
        <v>1338</v>
      </c>
      <c r="C1499" s="5" t="s">
        <v>1222</v>
      </c>
      <c r="D1499" s="5" t="s">
        <v>300</v>
      </c>
      <c r="E1499" s="5" t="s">
        <v>933</v>
      </c>
      <c r="F1499" s="6">
        <v>0</v>
      </c>
      <c r="G1499" s="6">
        <v>0</v>
      </c>
      <c r="H1499" s="16" t="s">
        <v>825</v>
      </c>
      <c r="I1499" s="16" t="s">
        <v>825</v>
      </c>
      <c r="J1499" s="16" t="s">
        <v>825</v>
      </c>
      <c r="K1499" s="16" t="s">
        <v>825</v>
      </c>
      <c r="L1499" s="16" t="s">
        <v>825</v>
      </c>
      <c r="M1499" s="8">
        <f t="shared" si="23"/>
        <v>0</v>
      </c>
      <c r="N1499" t="str" cm="1">
        <f t="array" ref="N1499">INDEX(Wastewater!$C$4:$C$62,MATCH(C1499,Wastewater!$A$4:$A$62,0),)</f>
        <v>N/A</v>
      </c>
    </row>
    <row r="1500" spans="1:14" s="7" customFormat="1" ht="14.25">
      <c r="A1500" s="5" t="s">
        <v>280</v>
      </c>
      <c r="B1500" s="5" t="s">
        <v>1339</v>
      </c>
      <c r="C1500" s="5" t="s">
        <v>1224</v>
      </c>
      <c r="D1500" s="5" t="s">
        <v>300</v>
      </c>
      <c r="E1500" s="5" t="s">
        <v>933</v>
      </c>
      <c r="F1500" s="6">
        <v>0</v>
      </c>
      <c r="G1500" s="6">
        <v>0</v>
      </c>
      <c r="H1500" s="16" t="s">
        <v>825</v>
      </c>
      <c r="I1500" s="16" t="s">
        <v>825</v>
      </c>
      <c r="J1500" s="16" t="s">
        <v>825</v>
      </c>
      <c r="K1500" s="16" t="s">
        <v>825</v>
      </c>
      <c r="L1500" s="16" t="s">
        <v>825</v>
      </c>
      <c r="M1500" s="8">
        <f t="shared" si="23"/>
        <v>0</v>
      </c>
      <c r="N1500" t="str" cm="1">
        <f t="array" ref="N1500">INDEX(Wastewater!$C$4:$C$62,MATCH(C1500,Wastewater!$A$4:$A$62,0),)</f>
        <v>N/A</v>
      </c>
    </row>
    <row r="1501" spans="1:14" s="7" customFormat="1" ht="14.25">
      <c r="A1501" s="5" t="s">
        <v>280</v>
      </c>
      <c r="B1501" s="5" t="s">
        <v>1340</v>
      </c>
      <c r="C1501" s="5" t="s">
        <v>1226</v>
      </c>
      <c r="D1501" s="5" t="s">
        <v>300</v>
      </c>
      <c r="E1501" s="5" t="s">
        <v>933</v>
      </c>
      <c r="F1501" s="6">
        <v>0</v>
      </c>
      <c r="G1501" s="6">
        <v>0.192</v>
      </c>
      <c r="H1501" s="16" t="s">
        <v>825</v>
      </c>
      <c r="I1501" s="16" t="s">
        <v>825</v>
      </c>
      <c r="J1501" s="16" t="s">
        <v>825</v>
      </c>
      <c r="K1501" s="16" t="s">
        <v>825</v>
      </c>
      <c r="L1501" s="16" t="s">
        <v>825</v>
      </c>
      <c r="M1501" s="8">
        <f t="shared" si="23"/>
        <v>0.192</v>
      </c>
      <c r="N1501" t="str" cm="1">
        <f t="array" ref="N1501">INDEX(Wastewater!$C$4:$C$62,MATCH(C1501,Wastewater!$A$4:$A$62,0),)</f>
        <v>Conservation drivers (wastewater)</v>
      </c>
    </row>
    <row r="1502" spans="1:14" s="7" customFormat="1" ht="14.25">
      <c r="A1502" s="5" t="s">
        <v>280</v>
      </c>
      <c r="B1502" s="5" t="s">
        <v>1341</v>
      </c>
      <c r="C1502" s="5" t="s">
        <v>1228</v>
      </c>
      <c r="D1502" s="5" t="s">
        <v>300</v>
      </c>
      <c r="E1502" s="5" t="s">
        <v>933</v>
      </c>
      <c r="F1502" s="6">
        <v>0</v>
      </c>
      <c r="G1502" s="6">
        <v>0</v>
      </c>
      <c r="H1502" s="16" t="s">
        <v>825</v>
      </c>
      <c r="I1502" s="16" t="s">
        <v>825</v>
      </c>
      <c r="J1502" s="16" t="s">
        <v>825</v>
      </c>
      <c r="K1502" s="16" t="s">
        <v>825</v>
      </c>
      <c r="L1502" s="16" t="s">
        <v>825</v>
      </c>
      <c r="M1502" s="8">
        <f t="shared" si="23"/>
        <v>0</v>
      </c>
      <c r="N1502" t="str" cm="1">
        <f t="array" ref="N1502">INDEX(Wastewater!$C$4:$C$62,MATCH(C1502,Wastewater!$A$4:$A$62,0),)</f>
        <v>Ignore as captured under 'Investigations total'</v>
      </c>
    </row>
    <row r="1503" spans="1:14" s="7" customFormat="1" ht="14.25">
      <c r="A1503" s="5" t="s">
        <v>280</v>
      </c>
      <c r="B1503" s="5" t="s">
        <v>1342</v>
      </c>
      <c r="C1503" s="5" t="s">
        <v>1230</v>
      </c>
      <c r="D1503" s="5" t="s">
        <v>300</v>
      </c>
      <c r="E1503" s="5" t="s">
        <v>933</v>
      </c>
      <c r="F1503" s="6">
        <v>0</v>
      </c>
      <c r="G1503" s="6">
        <v>0</v>
      </c>
      <c r="H1503" s="16" t="s">
        <v>825</v>
      </c>
      <c r="I1503" s="16" t="s">
        <v>825</v>
      </c>
      <c r="J1503" s="16" t="s">
        <v>825</v>
      </c>
      <c r="K1503" s="16" t="s">
        <v>825</v>
      </c>
      <c r="L1503" s="16" t="s">
        <v>825</v>
      </c>
      <c r="M1503" s="8">
        <f t="shared" si="23"/>
        <v>0</v>
      </c>
      <c r="N1503" t="str" cm="1">
        <f t="array" ref="N1503">INDEX(Wastewater!$C$4:$C$62,MATCH(C1503,Wastewater!$A$4:$A$62,0),)</f>
        <v>Ignore as captured under 'Investigations total'</v>
      </c>
    </row>
    <row r="1504" spans="1:14" s="7" customFormat="1" ht="14.25">
      <c r="A1504" s="5" t="s">
        <v>280</v>
      </c>
      <c r="B1504" s="5" t="s">
        <v>1343</v>
      </c>
      <c r="C1504" s="5" t="s">
        <v>1232</v>
      </c>
      <c r="D1504" s="5" t="s">
        <v>300</v>
      </c>
      <c r="E1504" s="5" t="s">
        <v>933</v>
      </c>
      <c r="F1504" s="6">
        <v>0</v>
      </c>
      <c r="G1504" s="6">
        <v>6.59</v>
      </c>
      <c r="H1504" s="16" t="s">
        <v>825</v>
      </c>
      <c r="I1504" s="16" t="s">
        <v>825</v>
      </c>
      <c r="J1504" s="16" t="s">
        <v>825</v>
      </c>
      <c r="K1504" s="16" t="s">
        <v>825</v>
      </c>
      <c r="L1504" s="16" t="s">
        <v>825</v>
      </c>
      <c r="M1504" s="8">
        <f t="shared" si="23"/>
        <v>6.59</v>
      </c>
      <c r="N1504" t="str" cm="1">
        <f t="array" ref="N1504">INDEX(Wastewater!$C$4:$C$62,MATCH(C1504,Wastewater!$A$4:$A$62,0),)</f>
        <v>Ignore as captured under 'Investigations total'</v>
      </c>
    </row>
    <row r="1505" spans="1:14" s="7" customFormat="1" ht="14.25">
      <c r="A1505" s="5" t="s">
        <v>280</v>
      </c>
      <c r="B1505" s="5" t="s">
        <v>1344</v>
      </c>
      <c r="C1505" s="5" t="s">
        <v>1234</v>
      </c>
      <c r="D1505" s="5" t="s">
        <v>300</v>
      </c>
      <c r="E1505" s="5" t="s">
        <v>933</v>
      </c>
      <c r="F1505" s="6">
        <v>0</v>
      </c>
      <c r="G1505" s="6">
        <v>6.59</v>
      </c>
      <c r="H1505" s="16" t="s">
        <v>825</v>
      </c>
      <c r="I1505" s="16" t="s">
        <v>825</v>
      </c>
      <c r="J1505" s="16" t="s">
        <v>825</v>
      </c>
      <c r="K1505" s="16" t="s">
        <v>825</v>
      </c>
      <c r="L1505" s="16" t="s">
        <v>825</v>
      </c>
      <c r="M1505" s="8">
        <f t="shared" si="23"/>
        <v>6.59</v>
      </c>
      <c r="N1505" t="str" cm="1">
        <f t="array" ref="N1505">INDEX(Wastewater!$C$4:$C$62,MATCH(C1505,Wastewater!$A$4:$A$62,0),)</f>
        <v>Investigations (wastewater)</v>
      </c>
    </row>
    <row r="1506" spans="1:14" s="7" customFormat="1" ht="14.25">
      <c r="A1506" s="5" t="s">
        <v>280</v>
      </c>
      <c r="B1506" s="5" t="s">
        <v>1345</v>
      </c>
      <c r="C1506" s="5" t="s">
        <v>1236</v>
      </c>
      <c r="D1506" s="5" t="s">
        <v>300</v>
      </c>
      <c r="E1506" s="5" t="s">
        <v>933</v>
      </c>
      <c r="F1506" s="6">
        <v>0</v>
      </c>
      <c r="G1506" s="6">
        <v>0</v>
      </c>
      <c r="H1506" s="16" t="s">
        <v>825</v>
      </c>
      <c r="I1506" s="16" t="s">
        <v>825</v>
      </c>
      <c r="J1506" s="16" t="s">
        <v>825</v>
      </c>
      <c r="K1506" s="16" t="s">
        <v>825</v>
      </c>
      <c r="L1506" s="16" t="s">
        <v>825</v>
      </c>
      <c r="M1506" s="8">
        <f t="shared" si="23"/>
        <v>0</v>
      </c>
      <c r="N1506" cm="1">
        <f t="array" ref="N1506">INDEX(Wastewater!$C$4:$C$62,MATCH(C1506,Wastewater!$A$4:$A$62,0),)</f>
        <v>0</v>
      </c>
    </row>
    <row r="1507" spans="1:14" s="7" customFormat="1" ht="14.25">
      <c r="A1507" s="5" t="s">
        <v>280</v>
      </c>
      <c r="B1507" s="5" t="s">
        <v>1346</v>
      </c>
      <c r="C1507" s="5" t="s">
        <v>1238</v>
      </c>
      <c r="D1507" s="5" t="s">
        <v>300</v>
      </c>
      <c r="E1507" s="5" t="s">
        <v>933</v>
      </c>
      <c r="F1507" s="6">
        <v>0</v>
      </c>
      <c r="G1507" s="6">
        <v>0</v>
      </c>
      <c r="H1507" s="16" t="s">
        <v>825</v>
      </c>
      <c r="I1507" s="16" t="s">
        <v>825</v>
      </c>
      <c r="J1507" s="16" t="s">
        <v>825</v>
      </c>
      <c r="K1507" s="16" t="s">
        <v>825</v>
      </c>
      <c r="L1507" s="16" t="s">
        <v>825</v>
      </c>
      <c r="M1507" s="8">
        <f t="shared" si="23"/>
        <v>0</v>
      </c>
      <c r="N1507" t="str" cm="1">
        <f t="array" ref="N1507">INDEX(Wastewater!$C$4:$C$62,MATCH(C1507,Wastewater!$A$4:$A$62,0),)</f>
        <v>Conservation drivers (wastewater)</v>
      </c>
    </row>
    <row r="1508" spans="1:14" s="7" customFormat="1" ht="14.25">
      <c r="A1508" s="5" t="s">
        <v>280</v>
      </c>
      <c r="B1508" s="5" t="s">
        <v>1347</v>
      </c>
      <c r="C1508" s="5" t="s">
        <v>1240</v>
      </c>
      <c r="D1508" s="5" t="s">
        <v>300</v>
      </c>
      <c r="E1508" s="5" t="s">
        <v>933</v>
      </c>
      <c r="F1508" s="6">
        <v>0</v>
      </c>
      <c r="G1508" s="6">
        <v>0</v>
      </c>
      <c r="H1508" s="6" t="s">
        <v>825</v>
      </c>
      <c r="I1508" s="6" t="s">
        <v>825</v>
      </c>
      <c r="J1508" s="6" t="s">
        <v>825</v>
      </c>
      <c r="K1508" s="6" t="s">
        <v>825</v>
      </c>
      <c r="L1508" s="6" t="s">
        <v>825</v>
      </c>
      <c r="M1508" s="8">
        <f t="shared" si="23"/>
        <v>0</v>
      </c>
      <c r="N1508" t="str" cm="1">
        <f t="array" ref="N1508">INDEX(Wastewater!$C$4:$C$62,MATCH(C1508,Wastewater!$A$4:$A$62,0),)</f>
        <v>Conservation drivers (wastewater)</v>
      </c>
    </row>
    <row r="1509" spans="1:14" s="7" customFormat="1" ht="14.25">
      <c r="A1509" s="5" t="s">
        <v>280</v>
      </c>
      <c r="B1509" s="5" t="s">
        <v>1348</v>
      </c>
      <c r="C1509" s="5" t="s">
        <v>1242</v>
      </c>
      <c r="D1509" s="5" t="s">
        <v>300</v>
      </c>
      <c r="E1509" s="5" t="s">
        <v>933</v>
      </c>
      <c r="F1509" s="6">
        <v>0</v>
      </c>
      <c r="G1509" s="6">
        <v>0</v>
      </c>
      <c r="H1509" s="6" t="s">
        <v>825</v>
      </c>
      <c r="I1509" s="6" t="s">
        <v>825</v>
      </c>
      <c r="J1509" s="6" t="s">
        <v>825</v>
      </c>
      <c r="K1509" s="6" t="s">
        <v>825</v>
      </c>
      <c r="L1509" s="6" t="s">
        <v>825</v>
      </c>
      <c r="M1509" s="8">
        <f t="shared" si="23"/>
        <v>0</v>
      </c>
      <c r="N1509" t="str" cm="1">
        <f t="array" ref="N1509">INDEX(Wastewater!$C$4:$C$62,MATCH(C1509,Wastewater!$A$4:$A$62,0),)</f>
        <v>Conservation drivers (wastewater)</v>
      </c>
    </row>
    <row r="1510" spans="1:14" s="7" customFormat="1" ht="14.25">
      <c r="A1510" s="5" t="s">
        <v>280</v>
      </c>
      <c r="B1510" s="5" t="s">
        <v>1349</v>
      </c>
      <c r="C1510" s="5" t="s">
        <v>1244</v>
      </c>
      <c r="D1510" s="5" t="s">
        <v>300</v>
      </c>
      <c r="E1510" s="5" t="s">
        <v>933</v>
      </c>
      <c r="F1510" s="6">
        <v>0</v>
      </c>
      <c r="G1510" s="6">
        <v>0</v>
      </c>
      <c r="H1510" s="6" t="s">
        <v>825</v>
      </c>
      <c r="I1510" s="6" t="s">
        <v>825</v>
      </c>
      <c r="J1510" s="6" t="s">
        <v>825</v>
      </c>
      <c r="K1510" s="6" t="s">
        <v>825</v>
      </c>
      <c r="L1510" s="6" t="s">
        <v>825</v>
      </c>
      <c r="M1510" s="8">
        <f t="shared" si="23"/>
        <v>0</v>
      </c>
      <c r="N1510" t="str" cm="1">
        <f t="array" ref="N1510">INDEX(Wastewater!$C$4:$C$62,MATCH(C1510,Wastewater!$A$4:$A$62,0),)</f>
        <v>N/A</v>
      </c>
    </row>
    <row r="1511" spans="1:14" s="7" customFormat="1" ht="14.25">
      <c r="A1511" s="5" t="s">
        <v>280</v>
      </c>
      <c r="B1511" s="5" t="s">
        <v>1350</v>
      </c>
      <c r="C1511" s="5" t="s">
        <v>1246</v>
      </c>
      <c r="D1511" s="5" t="s">
        <v>300</v>
      </c>
      <c r="E1511" s="5" t="s">
        <v>933</v>
      </c>
      <c r="F1511" s="6">
        <v>0</v>
      </c>
      <c r="G1511" s="6">
        <v>46.152000000000001</v>
      </c>
      <c r="H1511" s="6" t="s">
        <v>825</v>
      </c>
      <c r="I1511" s="6" t="s">
        <v>825</v>
      </c>
      <c r="J1511" s="6" t="s">
        <v>825</v>
      </c>
      <c r="K1511" s="6" t="s">
        <v>825</v>
      </c>
      <c r="L1511" s="6" t="s">
        <v>825</v>
      </c>
      <c r="M1511" s="8">
        <f t="shared" si="23"/>
        <v>46.152000000000001</v>
      </c>
      <c r="N1511" t="e" cm="1">
        <f t="array" ref="N1511">INDEX(Wastewater!$C$4:$C$62,MATCH(C1511,Wastewater!$A$4:$A$62,0),)</f>
        <v>#N/A</v>
      </c>
    </row>
    <row r="1512" spans="1:14" s="7" customFormat="1" ht="14.25">
      <c r="A1512" s="5" t="s">
        <v>280</v>
      </c>
      <c r="B1512" s="5" t="s">
        <v>1351</v>
      </c>
      <c r="C1512" s="5" t="s">
        <v>1248</v>
      </c>
      <c r="D1512" s="5" t="s">
        <v>300</v>
      </c>
      <c r="E1512" s="5" t="s">
        <v>933</v>
      </c>
      <c r="F1512" s="6">
        <v>0</v>
      </c>
      <c r="G1512" s="6">
        <v>0</v>
      </c>
      <c r="H1512" s="6" t="s">
        <v>825</v>
      </c>
      <c r="I1512" s="6" t="s">
        <v>825</v>
      </c>
      <c r="J1512" s="6" t="s">
        <v>825</v>
      </c>
      <c r="K1512" s="6" t="s">
        <v>825</v>
      </c>
      <c r="L1512" s="6" t="s">
        <v>825</v>
      </c>
      <c r="M1512" s="8">
        <f t="shared" si="23"/>
        <v>0</v>
      </c>
      <c r="N1512" t="str" cm="1">
        <f t="array" ref="N1512">INDEX(Wastewater!$C$4:$C$62,MATCH(C1512,Wastewater!$A$4:$A$62,0),)</f>
        <v>Sludge enhancement (quality) (wastewater)</v>
      </c>
    </row>
    <row r="1513" spans="1:14" s="7" customFormat="1" ht="14.25">
      <c r="A1513" s="5" t="s">
        <v>280</v>
      </c>
      <c r="B1513" s="5" t="s">
        <v>1352</v>
      </c>
      <c r="C1513" s="5" t="s">
        <v>1250</v>
      </c>
      <c r="D1513" s="5" t="s">
        <v>300</v>
      </c>
      <c r="E1513" s="5" t="s">
        <v>933</v>
      </c>
      <c r="F1513" s="6">
        <v>0</v>
      </c>
      <c r="G1513" s="6">
        <v>0</v>
      </c>
      <c r="H1513" s="6" t="s">
        <v>825</v>
      </c>
      <c r="I1513" s="6" t="s">
        <v>825</v>
      </c>
      <c r="J1513" s="6" t="s">
        <v>825</v>
      </c>
      <c r="K1513" s="6" t="s">
        <v>825</v>
      </c>
      <c r="L1513" s="6" t="s">
        <v>825</v>
      </c>
      <c r="M1513" s="8">
        <f t="shared" si="23"/>
        <v>0</v>
      </c>
      <c r="N1513" t="str" cm="1">
        <f t="array" ref="N1513">INDEX(Wastewater!$C$4:$C$62,MATCH(C1513,Wastewater!$A$4:$A$62,0),)</f>
        <v>Sludge enhancement (quality) (wastewater)</v>
      </c>
    </row>
    <row r="1514" spans="1:14" s="7" customFormat="1" ht="14.25">
      <c r="A1514" s="5" t="s">
        <v>280</v>
      </c>
      <c r="B1514" s="5" t="s">
        <v>1353</v>
      </c>
      <c r="C1514" s="5" t="s">
        <v>1252</v>
      </c>
      <c r="D1514" s="5" t="s">
        <v>300</v>
      </c>
      <c r="E1514" s="5" t="s">
        <v>933</v>
      </c>
      <c r="F1514" s="6">
        <v>0</v>
      </c>
      <c r="G1514" s="6">
        <v>0</v>
      </c>
      <c r="H1514" s="6" t="s">
        <v>825</v>
      </c>
      <c r="I1514" s="6" t="s">
        <v>825</v>
      </c>
      <c r="J1514" s="6" t="s">
        <v>825</v>
      </c>
      <c r="K1514" s="6" t="s">
        <v>825</v>
      </c>
      <c r="L1514" s="6" t="s">
        <v>825</v>
      </c>
      <c r="M1514" s="8">
        <f t="shared" si="23"/>
        <v>0</v>
      </c>
      <c r="N1514" t="str" cm="1">
        <f t="array" ref="N1514">INDEX(Wastewater!$C$4:$C$62,MATCH(C1514,Wastewater!$A$4:$A$62,0),)</f>
        <v>Sludge enhancement (quality) (wastewater)</v>
      </c>
    </row>
    <row r="1515" spans="1:14" s="7" customFormat="1" ht="14.25">
      <c r="A1515" s="5" t="s">
        <v>280</v>
      </c>
      <c r="B1515" s="5" t="s">
        <v>1354</v>
      </c>
      <c r="C1515" s="5" t="s">
        <v>1254</v>
      </c>
      <c r="D1515" s="5" t="s">
        <v>300</v>
      </c>
      <c r="E1515" s="5" t="s">
        <v>933</v>
      </c>
      <c r="F1515" s="6">
        <v>0</v>
      </c>
      <c r="G1515" s="6">
        <v>0</v>
      </c>
      <c r="H1515" s="6" t="s">
        <v>825</v>
      </c>
      <c r="I1515" s="6" t="s">
        <v>825</v>
      </c>
      <c r="J1515" s="6" t="s">
        <v>825</v>
      </c>
      <c r="K1515" s="6" t="s">
        <v>825</v>
      </c>
      <c r="L1515" s="6" t="s">
        <v>825</v>
      </c>
      <c r="M1515" s="8">
        <f t="shared" si="23"/>
        <v>0</v>
      </c>
      <c r="N1515" t="str" cm="1">
        <f t="array" ref="N1515">INDEX(Wastewater!$C$4:$C$62,MATCH(C1515,Wastewater!$A$4:$A$62,0),)</f>
        <v>Sludge enhancement (quality) (wastewater)</v>
      </c>
    </row>
    <row r="1516" spans="1:14" s="7" customFormat="1" ht="14.25">
      <c r="A1516" s="5" t="s">
        <v>280</v>
      </c>
      <c r="B1516" s="5" t="s">
        <v>1355</v>
      </c>
      <c r="C1516" s="5" t="s">
        <v>1256</v>
      </c>
      <c r="D1516" s="5" t="s">
        <v>300</v>
      </c>
      <c r="E1516" s="5" t="s">
        <v>933</v>
      </c>
      <c r="F1516" s="6">
        <v>0</v>
      </c>
      <c r="G1516" s="6">
        <v>0</v>
      </c>
      <c r="H1516" s="6" t="s">
        <v>825</v>
      </c>
      <c r="I1516" s="6" t="s">
        <v>825</v>
      </c>
      <c r="J1516" s="6" t="s">
        <v>825</v>
      </c>
      <c r="K1516" s="6" t="s">
        <v>825</v>
      </c>
      <c r="L1516" s="6" t="s">
        <v>825</v>
      </c>
      <c r="M1516" s="8">
        <f t="shared" si="23"/>
        <v>0</v>
      </c>
      <c r="N1516" t="str" cm="1">
        <f t="array" ref="N1516">INDEX(Wastewater!$C$4:$C$62,MATCH(C1516,Wastewater!$A$4:$A$62,0),)</f>
        <v>Sludge enhancement (quality) (wastewater)</v>
      </c>
    </row>
    <row r="1517" spans="1:14" s="7" customFormat="1" ht="14.25">
      <c r="A1517" s="5" t="s">
        <v>280</v>
      </c>
      <c r="B1517" s="5" t="s">
        <v>1356</v>
      </c>
      <c r="C1517" s="5" t="s">
        <v>1258</v>
      </c>
      <c r="D1517" s="5" t="s">
        <v>300</v>
      </c>
      <c r="E1517" s="5" t="s">
        <v>933</v>
      </c>
      <c r="F1517" s="6">
        <v>0</v>
      </c>
      <c r="G1517" s="6">
        <v>0</v>
      </c>
      <c r="H1517" s="6" t="s">
        <v>825</v>
      </c>
      <c r="I1517" s="6" t="s">
        <v>825</v>
      </c>
      <c r="J1517" s="6" t="s">
        <v>825</v>
      </c>
      <c r="K1517" s="6" t="s">
        <v>825</v>
      </c>
      <c r="L1517" s="6" t="s">
        <v>825</v>
      </c>
      <c r="M1517" s="8">
        <f t="shared" si="23"/>
        <v>0</v>
      </c>
      <c r="N1517" t="str" cm="1">
        <f t="array" ref="N1517">INDEX(Wastewater!$C$4:$C$62,MATCH(C1517,Wastewater!$A$4:$A$62,0),)</f>
        <v>Sludge enhancement (quality) (wastewater)</v>
      </c>
    </row>
    <row r="1518" spans="1:14" s="7" customFormat="1" ht="14.25">
      <c r="A1518" s="5" t="s">
        <v>280</v>
      </c>
      <c r="B1518" s="5" t="s">
        <v>1357</v>
      </c>
      <c r="C1518" s="5" t="s">
        <v>1260</v>
      </c>
      <c r="D1518" s="5" t="s">
        <v>300</v>
      </c>
      <c r="E1518" s="5" t="s">
        <v>933</v>
      </c>
      <c r="F1518" s="6">
        <v>0</v>
      </c>
      <c r="G1518" s="6">
        <v>0</v>
      </c>
      <c r="H1518" s="16" t="s">
        <v>825</v>
      </c>
      <c r="I1518" s="16" t="s">
        <v>825</v>
      </c>
      <c r="J1518" s="16" t="s">
        <v>825</v>
      </c>
      <c r="K1518" s="16" t="s">
        <v>825</v>
      </c>
      <c r="L1518" s="16" t="s">
        <v>825</v>
      </c>
      <c r="M1518" s="8">
        <f t="shared" si="23"/>
        <v>0</v>
      </c>
      <c r="N1518" t="str" cm="1">
        <f t="array" ref="N1518">INDEX(Wastewater!$C$4:$C$62,MATCH(C1518,Wastewater!$A$4:$A$62,0),)</f>
        <v>Sludge enhancement (quality) (wastewater)</v>
      </c>
    </row>
    <row r="1519" spans="1:14" s="7" customFormat="1" ht="14.25">
      <c r="A1519" s="5" t="s">
        <v>280</v>
      </c>
      <c r="B1519" s="5" t="s">
        <v>1358</v>
      </c>
      <c r="C1519" s="5" t="s">
        <v>1262</v>
      </c>
      <c r="D1519" s="5" t="s">
        <v>300</v>
      </c>
      <c r="E1519" s="5" t="s">
        <v>933</v>
      </c>
      <c r="F1519" s="6">
        <v>0</v>
      </c>
      <c r="G1519" s="6">
        <v>0</v>
      </c>
      <c r="H1519" s="16" t="s">
        <v>825</v>
      </c>
      <c r="I1519" s="16" t="s">
        <v>825</v>
      </c>
      <c r="J1519" s="16" t="s">
        <v>825</v>
      </c>
      <c r="K1519" s="16" t="s">
        <v>825</v>
      </c>
      <c r="L1519" s="16" t="s">
        <v>825</v>
      </c>
      <c r="M1519" s="8">
        <f t="shared" si="23"/>
        <v>0</v>
      </c>
      <c r="N1519" t="e" cm="1">
        <f t="array" ref="N1519">INDEX(Wastewater!$C$4:$C$62,MATCH(C1519,Wastewater!$A$4:$A$62,0),)</f>
        <v>#N/A</v>
      </c>
    </row>
    <row r="1520" spans="1:14" s="7" customFormat="1" ht="14.25">
      <c r="A1520" s="5" t="s">
        <v>280</v>
      </c>
      <c r="B1520" s="5" t="s">
        <v>1359</v>
      </c>
      <c r="C1520" s="5" t="s">
        <v>1264</v>
      </c>
      <c r="D1520" s="5" t="s">
        <v>300</v>
      </c>
      <c r="E1520" s="5" t="s">
        <v>933</v>
      </c>
      <c r="F1520" s="6">
        <v>0</v>
      </c>
      <c r="G1520" s="6">
        <v>0</v>
      </c>
      <c r="H1520" s="16" t="s">
        <v>825</v>
      </c>
      <c r="I1520" s="16" t="s">
        <v>825</v>
      </c>
      <c r="J1520" s="16" t="s">
        <v>825</v>
      </c>
      <c r="K1520" s="16" t="s">
        <v>825</v>
      </c>
      <c r="L1520" s="16" t="s">
        <v>825</v>
      </c>
      <c r="M1520" s="8">
        <f t="shared" si="23"/>
        <v>0</v>
      </c>
      <c r="N1520" t="str" cm="1">
        <f t="array" ref="N1520">INDEX(Wastewater!$C$4:$C$62,MATCH(C1520,Wastewater!$A$4:$A$62,0),)</f>
        <v>Growth at sewage treatment works (excluding sludge treatment) (wastewater)</v>
      </c>
    </row>
    <row r="1521" spans="1:14" s="7" customFormat="1" ht="14.25">
      <c r="A1521" s="5" t="s">
        <v>280</v>
      </c>
      <c r="B1521" s="5" t="s">
        <v>1360</v>
      </c>
      <c r="C1521" s="5" t="s">
        <v>1266</v>
      </c>
      <c r="D1521" s="5" t="s">
        <v>300</v>
      </c>
      <c r="E1521" s="5" t="s">
        <v>933</v>
      </c>
      <c r="F1521" s="6">
        <v>0</v>
      </c>
      <c r="G1521" s="6">
        <v>0</v>
      </c>
      <c r="H1521" s="16" t="s">
        <v>825</v>
      </c>
      <c r="I1521" s="16" t="s">
        <v>825</v>
      </c>
      <c r="J1521" s="16" t="s">
        <v>825</v>
      </c>
      <c r="K1521" s="16" t="s">
        <v>825</v>
      </c>
      <c r="L1521" s="16" t="s">
        <v>825</v>
      </c>
      <c r="M1521" s="8">
        <f t="shared" si="23"/>
        <v>0</v>
      </c>
      <c r="N1521" t="str" cm="1">
        <f t="array" ref="N1521">INDEX(Wastewater!$C$4:$C$62,MATCH(C1521,Wastewater!$A$4:$A$62,0),)</f>
        <v>Reduce flooding risk for properties (wastewater)</v>
      </c>
    </row>
    <row r="1522" spans="1:14" s="7" customFormat="1" ht="14.25">
      <c r="A1522" s="5" t="s">
        <v>280</v>
      </c>
      <c r="B1522" s="5" t="s">
        <v>1361</v>
      </c>
      <c r="C1522" s="5" t="s">
        <v>1268</v>
      </c>
      <c r="D1522" s="5" t="s">
        <v>300</v>
      </c>
      <c r="E1522" s="5" t="s">
        <v>933</v>
      </c>
      <c r="F1522" s="6">
        <v>0</v>
      </c>
      <c r="G1522" s="6">
        <v>0</v>
      </c>
      <c r="H1522" s="16" t="s">
        <v>825</v>
      </c>
      <c r="I1522" s="16" t="s">
        <v>825</v>
      </c>
      <c r="J1522" s="16" t="s">
        <v>825</v>
      </c>
      <c r="K1522" s="16" t="s">
        <v>825</v>
      </c>
      <c r="L1522" s="16" t="s">
        <v>825</v>
      </c>
      <c r="M1522" s="8">
        <f t="shared" si="23"/>
        <v>0</v>
      </c>
      <c r="N1522" t="str" cm="1">
        <f t="array" ref="N1522">INDEX(Wastewater!$C$4:$C$62,MATCH(C1522,Wastewater!$A$4:$A$62,0),)</f>
        <v>First time sewerage (wastewater)</v>
      </c>
    </row>
    <row r="1523" spans="1:14" s="7" customFormat="1" ht="14.25">
      <c r="A1523" s="5" t="s">
        <v>280</v>
      </c>
      <c r="B1523" s="5" t="s">
        <v>1362</v>
      </c>
      <c r="C1523" s="5" t="s">
        <v>1270</v>
      </c>
      <c r="D1523" s="5" t="s">
        <v>300</v>
      </c>
      <c r="E1523" s="5" t="s">
        <v>933</v>
      </c>
      <c r="F1523" s="6">
        <v>0</v>
      </c>
      <c r="G1523" s="6">
        <v>0</v>
      </c>
      <c r="H1523" s="16" t="s">
        <v>825</v>
      </c>
      <c r="I1523" s="16" t="s">
        <v>825</v>
      </c>
      <c r="J1523" s="16" t="s">
        <v>825</v>
      </c>
      <c r="K1523" s="16" t="s">
        <v>825</v>
      </c>
      <c r="L1523" s="16" t="s">
        <v>825</v>
      </c>
      <c r="M1523" s="8">
        <f t="shared" si="23"/>
        <v>0</v>
      </c>
      <c r="N1523" t="str" cm="1">
        <f t="array" ref="N1523">INDEX(Wastewater!$C$4:$C$62,MATCH(C1523,Wastewater!$A$4:$A$62,0),)</f>
        <v>Sludge enhancement (growth) (wastewater)</v>
      </c>
    </row>
    <row r="1524" spans="1:14" s="7" customFormat="1" ht="14.25">
      <c r="A1524" s="5" t="s">
        <v>280</v>
      </c>
      <c r="B1524" s="5" t="s">
        <v>1363</v>
      </c>
      <c r="C1524" s="5" t="s">
        <v>1272</v>
      </c>
      <c r="D1524" s="5" t="s">
        <v>300</v>
      </c>
      <c r="E1524" s="5" t="s">
        <v>933</v>
      </c>
      <c r="F1524" s="6">
        <v>0</v>
      </c>
      <c r="G1524" s="6">
        <v>0</v>
      </c>
      <c r="H1524" s="16" t="s">
        <v>825</v>
      </c>
      <c r="I1524" s="16" t="s">
        <v>825</v>
      </c>
      <c r="J1524" s="16" t="s">
        <v>825</v>
      </c>
      <c r="K1524" s="16" t="s">
        <v>825</v>
      </c>
      <c r="L1524" s="16" t="s">
        <v>825</v>
      </c>
      <c r="M1524" s="8">
        <f t="shared" si="23"/>
        <v>0</v>
      </c>
      <c r="N1524" t="str" cm="1">
        <f t="array" ref="N1524">INDEX(Wastewater!$C$4:$C$62,MATCH(C1524,Wastewater!$A$4:$A$62,0),)</f>
        <v>Odour (wastewater)</v>
      </c>
    </row>
    <row r="1525" spans="1:14" s="7" customFormat="1" ht="14.25">
      <c r="A1525" s="5" t="s">
        <v>280</v>
      </c>
      <c r="B1525" s="5" t="s">
        <v>1364</v>
      </c>
      <c r="C1525" s="5" t="s">
        <v>1274</v>
      </c>
      <c r="D1525" s="5" t="s">
        <v>300</v>
      </c>
      <c r="E1525" s="5" t="s">
        <v>933</v>
      </c>
      <c r="F1525" s="6">
        <v>0</v>
      </c>
      <c r="G1525" s="6">
        <v>0</v>
      </c>
      <c r="H1525" s="16" t="s">
        <v>825</v>
      </c>
      <c r="I1525" s="16" t="s">
        <v>825</v>
      </c>
      <c r="J1525" s="16" t="s">
        <v>825</v>
      </c>
      <c r="K1525" s="16" t="s">
        <v>825</v>
      </c>
      <c r="L1525" s="16" t="s">
        <v>825</v>
      </c>
      <c r="M1525" s="8">
        <f t="shared" si="23"/>
        <v>0</v>
      </c>
      <c r="N1525" t="str" cm="1">
        <f t="array" ref="N1525">INDEX(Wastewater!$C$4:$C$62,MATCH(C1525,Wastewater!$A$4:$A$62,0),)</f>
        <v>Enhancing resilience to low probability high consequence events (wastewater)</v>
      </c>
    </row>
    <row r="1526" spans="1:14" s="7" customFormat="1" ht="14.25">
      <c r="A1526" s="5" t="s">
        <v>280</v>
      </c>
      <c r="B1526" s="5" t="s">
        <v>1365</v>
      </c>
      <c r="C1526" s="5" t="s">
        <v>1276</v>
      </c>
      <c r="D1526" s="5" t="s">
        <v>300</v>
      </c>
      <c r="E1526" s="5" t="s">
        <v>933</v>
      </c>
      <c r="F1526" s="6">
        <v>0</v>
      </c>
      <c r="G1526" s="6">
        <v>0</v>
      </c>
      <c r="H1526" s="16" t="s">
        <v>825</v>
      </c>
      <c r="I1526" s="16" t="s">
        <v>825</v>
      </c>
      <c r="J1526" s="16" t="s">
        <v>825</v>
      </c>
      <c r="K1526" s="16" t="s">
        <v>825</v>
      </c>
      <c r="L1526" s="16" t="s">
        <v>825</v>
      </c>
      <c r="M1526" s="8">
        <f t="shared" si="23"/>
        <v>0</v>
      </c>
      <c r="N1526" t="str" cm="1">
        <f t="array" ref="N1526">INDEX(Wastewater!$C$4:$C$62,MATCH(C1526,Wastewater!$A$4:$A$62,0),)</f>
        <v>Security - SEMD (wastewater)</v>
      </c>
    </row>
    <row r="1527" spans="1:14" s="7" customFormat="1" ht="14.25">
      <c r="A1527" s="5" t="s">
        <v>280</v>
      </c>
      <c r="B1527" s="5" t="s">
        <v>1366</v>
      </c>
      <c r="C1527" s="5" t="s">
        <v>1278</v>
      </c>
      <c r="D1527" s="5" t="s">
        <v>300</v>
      </c>
      <c r="E1527" s="5" t="s">
        <v>933</v>
      </c>
      <c r="F1527" s="6">
        <v>0</v>
      </c>
      <c r="G1527" s="6">
        <v>0</v>
      </c>
      <c r="H1527" s="16" t="s">
        <v>825</v>
      </c>
      <c r="I1527" s="16" t="s">
        <v>825</v>
      </c>
      <c r="J1527" s="16" t="s">
        <v>825</v>
      </c>
      <c r="K1527" s="16" t="s">
        <v>825</v>
      </c>
      <c r="L1527" s="16" t="s">
        <v>825</v>
      </c>
      <c r="M1527" s="8">
        <f t="shared" si="23"/>
        <v>0</v>
      </c>
      <c r="N1527" t="str" cm="1">
        <f t="array" ref="N1527">INDEX(Wastewater!$C$4:$C$62,MATCH(C1527,Wastewater!$A$4:$A$62,0),)</f>
        <v>Security - Non-SEMD (wastewater)</v>
      </c>
    </row>
    <row r="1528" spans="1:14" s="7" customFormat="1" ht="14.25">
      <c r="A1528" s="5" t="s">
        <v>280</v>
      </c>
      <c r="B1528" s="5" t="s">
        <v>1367</v>
      </c>
      <c r="C1528" s="5" t="s">
        <v>1280</v>
      </c>
      <c r="D1528" s="5" t="s">
        <v>300</v>
      </c>
      <c r="E1528" s="5" t="s">
        <v>933</v>
      </c>
      <c r="F1528" s="6">
        <v>0</v>
      </c>
      <c r="G1528" s="6">
        <v>0</v>
      </c>
      <c r="H1528" s="6" t="s">
        <v>825</v>
      </c>
      <c r="I1528" s="6" t="s">
        <v>825</v>
      </c>
      <c r="J1528" s="6" t="s">
        <v>825</v>
      </c>
      <c r="K1528" s="6" t="s">
        <v>825</v>
      </c>
      <c r="L1528" s="6" t="s">
        <v>825</v>
      </c>
      <c r="M1528" s="8">
        <f t="shared" si="23"/>
        <v>0</v>
      </c>
      <c r="N1528" t="str" cm="1">
        <f t="array" ref="N1528">INDEX(Wastewater!$C$4:$C$62,MATCH(C1528,Wastewater!$A$4:$A$62,0),)</f>
        <v>N/A</v>
      </c>
    </row>
    <row r="1529" spans="1:14" s="7" customFormat="1" ht="14.25">
      <c r="A1529" s="5" t="s">
        <v>280</v>
      </c>
      <c r="B1529" s="5" t="s">
        <v>1368</v>
      </c>
      <c r="C1529" s="5" t="s">
        <v>1282</v>
      </c>
      <c r="D1529" s="5" t="s">
        <v>300</v>
      </c>
      <c r="E1529" s="5" t="s">
        <v>933</v>
      </c>
      <c r="F1529" s="6">
        <v>0</v>
      </c>
      <c r="G1529" s="6">
        <v>0</v>
      </c>
      <c r="H1529" s="6" t="s">
        <v>825</v>
      </c>
      <c r="I1529" s="6" t="s">
        <v>825</v>
      </c>
      <c r="J1529" s="6" t="s">
        <v>825</v>
      </c>
      <c r="K1529" s="6" t="s">
        <v>825</v>
      </c>
      <c r="L1529" s="6" t="s">
        <v>825</v>
      </c>
      <c r="M1529" s="8">
        <f t="shared" si="23"/>
        <v>0</v>
      </c>
      <c r="N1529" t="e" cm="1">
        <f t="array" ref="N1529">INDEX(Wastewater!$C$4:$C$62,MATCH(C1529,Wastewater!$A$4:$A$62,0),)</f>
        <v>#N/A</v>
      </c>
    </row>
    <row r="1530" spans="1:14" s="7" customFormat="1" ht="14.25">
      <c r="A1530" s="5" t="s">
        <v>280</v>
      </c>
      <c r="B1530" s="5" t="s">
        <v>1369</v>
      </c>
      <c r="C1530" s="5" t="s">
        <v>1284</v>
      </c>
      <c r="D1530" s="5" t="s">
        <v>300</v>
      </c>
      <c r="E1530" s="5" t="s">
        <v>933</v>
      </c>
      <c r="F1530" s="6">
        <v>0</v>
      </c>
      <c r="G1530" s="6">
        <v>0</v>
      </c>
      <c r="H1530" s="6" t="s">
        <v>825</v>
      </c>
      <c r="I1530" s="6" t="s">
        <v>825</v>
      </c>
      <c r="J1530" s="6" t="s">
        <v>825</v>
      </c>
      <c r="K1530" s="6" t="s">
        <v>825</v>
      </c>
      <c r="L1530" s="6" t="s">
        <v>825</v>
      </c>
      <c r="M1530" s="8">
        <f t="shared" si="23"/>
        <v>0</v>
      </c>
      <c r="N1530" t="e" cm="1">
        <f t="array" ref="N1530">INDEX(Wastewater!$C$4:$C$62,MATCH(C1530,Wastewater!$A$4:$A$62,0),)</f>
        <v>#N/A</v>
      </c>
    </row>
    <row r="1531" spans="1:14" s="7" customFormat="1" ht="14.25">
      <c r="A1531" s="5" t="s">
        <v>280</v>
      </c>
      <c r="B1531" s="5" t="s">
        <v>1370</v>
      </c>
      <c r="C1531" s="5" t="s">
        <v>1286</v>
      </c>
      <c r="D1531" s="5" t="s">
        <v>300</v>
      </c>
      <c r="E1531" s="5" t="s">
        <v>933</v>
      </c>
      <c r="F1531" s="6">
        <v>0</v>
      </c>
      <c r="G1531" s="6">
        <v>0</v>
      </c>
      <c r="H1531" s="6" t="s">
        <v>825</v>
      </c>
      <c r="I1531" s="6" t="s">
        <v>825</v>
      </c>
      <c r="J1531" s="6" t="s">
        <v>825</v>
      </c>
      <c r="K1531" s="6" t="s">
        <v>825</v>
      </c>
      <c r="L1531" s="6" t="s">
        <v>825</v>
      </c>
      <c r="M1531" s="8">
        <f t="shared" si="23"/>
        <v>0</v>
      </c>
      <c r="N1531" t="e" cm="1">
        <f t="array" ref="N1531">INDEX(Wastewater!$C$4:$C$62,MATCH(C1531,Wastewater!$A$4:$A$62,0),)</f>
        <v>#N/A</v>
      </c>
    </row>
    <row r="1532" spans="1:14" s="7" customFormat="1" ht="14.25">
      <c r="A1532" s="5" t="s">
        <v>280</v>
      </c>
      <c r="B1532" s="5" t="s">
        <v>1371</v>
      </c>
      <c r="C1532" s="5" t="s">
        <v>1288</v>
      </c>
      <c r="D1532" s="5" t="s">
        <v>300</v>
      </c>
      <c r="E1532" s="5" t="s">
        <v>933</v>
      </c>
      <c r="F1532" s="6">
        <v>0</v>
      </c>
      <c r="G1532" s="6">
        <v>0</v>
      </c>
      <c r="H1532" s="6" t="s">
        <v>825</v>
      </c>
      <c r="I1532" s="6" t="s">
        <v>825</v>
      </c>
      <c r="J1532" s="6" t="s">
        <v>825</v>
      </c>
      <c r="K1532" s="6" t="s">
        <v>825</v>
      </c>
      <c r="L1532" s="6" t="s">
        <v>825</v>
      </c>
      <c r="M1532" s="8">
        <f t="shared" si="23"/>
        <v>0</v>
      </c>
      <c r="N1532" t="e" cm="1">
        <f t="array" ref="N1532">INDEX(Wastewater!$C$4:$C$62,MATCH(C1532,Wastewater!$A$4:$A$62,0),)</f>
        <v>#N/A</v>
      </c>
    </row>
    <row r="1533" spans="1:14" s="7" customFormat="1" ht="14.25">
      <c r="A1533" s="5" t="s">
        <v>280</v>
      </c>
      <c r="B1533" s="5" t="s">
        <v>1372</v>
      </c>
      <c r="C1533" s="5" t="s">
        <v>1290</v>
      </c>
      <c r="D1533" s="5" t="s">
        <v>300</v>
      </c>
      <c r="E1533" s="5" t="s">
        <v>933</v>
      </c>
      <c r="F1533" s="6">
        <v>0</v>
      </c>
      <c r="G1533" s="6">
        <v>0</v>
      </c>
      <c r="H1533" s="6" t="s">
        <v>825</v>
      </c>
      <c r="I1533" s="6" t="s">
        <v>825</v>
      </c>
      <c r="J1533" s="6" t="s">
        <v>825</v>
      </c>
      <c r="K1533" s="6" t="s">
        <v>825</v>
      </c>
      <c r="L1533" s="6" t="s">
        <v>825</v>
      </c>
      <c r="M1533" s="8">
        <f t="shared" si="23"/>
        <v>0</v>
      </c>
      <c r="N1533" t="e" cm="1">
        <f t="array" ref="N1533">INDEX(Wastewater!$C$4:$C$62,MATCH(C1533,Wastewater!$A$4:$A$62,0),)</f>
        <v>#N/A</v>
      </c>
    </row>
    <row r="1534" spans="1:14" s="7" customFormat="1" ht="14.25">
      <c r="A1534" s="5" t="s">
        <v>280</v>
      </c>
      <c r="B1534" s="5" t="s">
        <v>1373</v>
      </c>
      <c r="C1534" s="5" t="s">
        <v>1292</v>
      </c>
      <c r="D1534" s="5" t="s">
        <v>300</v>
      </c>
      <c r="E1534" s="5" t="s">
        <v>933</v>
      </c>
      <c r="F1534" s="6">
        <v>0</v>
      </c>
      <c r="G1534" s="6">
        <v>0</v>
      </c>
      <c r="H1534" s="6" t="s">
        <v>825</v>
      </c>
      <c r="I1534" s="6" t="s">
        <v>825</v>
      </c>
      <c r="J1534" s="6" t="s">
        <v>825</v>
      </c>
      <c r="K1534" s="6" t="s">
        <v>825</v>
      </c>
      <c r="L1534" s="6" t="s">
        <v>825</v>
      </c>
      <c r="M1534" s="8">
        <f t="shared" si="23"/>
        <v>0</v>
      </c>
      <c r="N1534" t="e" cm="1">
        <f t="array" ref="N1534">INDEX(Wastewater!$C$4:$C$62,MATCH(C1534,Wastewater!$A$4:$A$62,0),)</f>
        <v>#N/A</v>
      </c>
    </row>
    <row r="1535" spans="1:14" s="7" customFormat="1" ht="14.25">
      <c r="A1535" s="5" t="s">
        <v>280</v>
      </c>
      <c r="B1535" s="5" t="s">
        <v>1374</v>
      </c>
      <c r="C1535" s="5" t="s">
        <v>1294</v>
      </c>
      <c r="D1535" s="5" t="s">
        <v>300</v>
      </c>
      <c r="E1535" s="5" t="s">
        <v>933</v>
      </c>
      <c r="F1535" s="6">
        <v>0</v>
      </c>
      <c r="G1535" s="6">
        <v>0</v>
      </c>
      <c r="H1535" s="6" t="s">
        <v>825</v>
      </c>
      <c r="I1535" s="6" t="s">
        <v>825</v>
      </c>
      <c r="J1535" s="6" t="s">
        <v>825</v>
      </c>
      <c r="K1535" s="6" t="s">
        <v>825</v>
      </c>
      <c r="L1535" s="6" t="s">
        <v>825</v>
      </c>
      <c r="M1535" s="8">
        <f t="shared" ref="M1535:M1598" si="24">SUM(G1535)</f>
        <v>0</v>
      </c>
      <c r="N1535" t="e" cm="1">
        <f t="array" ref="N1535">INDEX(Wastewater!$C$4:$C$62,MATCH(C1535,Wastewater!$A$4:$A$62,0),)</f>
        <v>#N/A</v>
      </c>
    </row>
    <row r="1536" spans="1:14" s="7" customFormat="1" ht="14.25">
      <c r="A1536" s="5" t="s">
        <v>280</v>
      </c>
      <c r="B1536" s="5" t="s">
        <v>1375</v>
      </c>
      <c r="C1536" s="5" t="s">
        <v>1296</v>
      </c>
      <c r="D1536" s="5" t="s">
        <v>300</v>
      </c>
      <c r="E1536" s="5" t="s">
        <v>933</v>
      </c>
      <c r="F1536" s="6">
        <v>0</v>
      </c>
      <c r="G1536" s="6">
        <v>0</v>
      </c>
      <c r="H1536" s="6" t="s">
        <v>825</v>
      </c>
      <c r="I1536" s="6" t="s">
        <v>825</v>
      </c>
      <c r="J1536" s="6" t="s">
        <v>825</v>
      </c>
      <c r="K1536" s="6" t="s">
        <v>825</v>
      </c>
      <c r="L1536" s="6" t="s">
        <v>825</v>
      </c>
      <c r="M1536" s="8">
        <f t="shared" si="24"/>
        <v>0</v>
      </c>
      <c r="N1536" t="e" cm="1">
        <f t="array" ref="N1536">INDEX(Wastewater!$C$4:$C$62,MATCH(C1536,Wastewater!$A$4:$A$62,0),)</f>
        <v>#N/A</v>
      </c>
    </row>
    <row r="1537" spans="1:14" s="7" customFormat="1" ht="14.25">
      <c r="A1537" s="5" t="s">
        <v>280</v>
      </c>
      <c r="B1537" s="5" t="s">
        <v>1376</v>
      </c>
      <c r="C1537" s="5" t="s">
        <v>1298</v>
      </c>
      <c r="D1537" s="5" t="s">
        <v>300</v>
      </c>
      <c r="E1537" s="5" t="s">
        <v>933</v>
      </c>
      <c r="F1537" s="6">
        <v>0</v>
      </c>
      <c r="G1537" s="6">
        <v>0</v>
      </c>
      <c r="H1537" s="6" t="s">
        <v>825</v>
      </c>
      <c r="I1537" s="6" t="s">
        <v>825</v>
      </c>
      <c r="J1537" s="6" t="s">
        <v>825</v>
      </c>
      <c r="K1537" s="6" t="s">
        <v>825</v>
      </c>
      <c r="L1537" s="6" t="s">
        <v>825</v>
      </c>
      <c r="M1537" s="8">
        <f t="shared" si="24"/>
        <v>0</v>
      </c>
      <c r="N1537" t="e" cm="1">
        <f t="array" ref="N1537">INDEX(Wastewater!$C$4:$C$62,MATCH(C1537,Wastewater!$A$4:$A$62,0),)</f>
        <v>#N/A</v>
      </c>
    </row>
    <row r="1538" spans="1:14" s="7" customFormat="1" ht="14.25">
      <c r="A1538" s="5" t="s">
        <v>280</v>
      </c>
      <c r="B1538" s="5" t="s">
        <v>1377</v>
      </c>
      <c r="C1538" s="5" t="s">
        <v>1300</v>
      </c>
      <c r="D1538" s="5" t="s">
        <v>300</v>
      </c>
      <c r="E1538" s="5" t="s">
        <v>933</v>
      </c>
      <c r="F1538" s="6">
        <v>0</v>
      </c>
      <c r="G1538" s="6">
        <v>0</v>
      </c>
      <c r="H1538" s="16" t="s">
        <v>825</v>
      </c>
      <c r="I1538" s="16" t="s">
        <v>825</v>
      </c>
      <c r="J1538" s="16" t="s">
        <v>825</v>
      </c>
      <c r="K1538" s="16" t="s">
        <v>825</v>
      </c>
      <c r="L1538" s="16" t="s">
        <v>825</v>
      </c>
      <c r="M1538" s="8">
        <f t="shared" si="24"/>
        <v>0</v>
      </c>
      <c r="N1538" t="e" cm="1">
        <f t="array" ref="N1538">INDEX(Wastewater!$C$4:$C$62,MATCH(C1538,Wastewater!$A$4:$A$62,0),)</f>
        <v>#N/A</v>
      </c>
    </row>
    <row r="1539" spans="1:14" s="7" customFormat="1" ht="14.25">
      <c r="A1539" s="5" t="s">
        <v>280</v>
      </c>
      <c r="B1539" s="5" t="s">
        <v>1378</v>
      </c>
      <c r="C1539" s="5" t="s">
        <v>1302</v>
      </c>
      <c r="D1539" s="5" t="s">
        <v>300</v>
      </c>
      <c r="E1539" s="5" t="s">
        <v>933</v>
      </c>
      <c r="F1539" s="6">
        <v>0</v>
      </c>
      <c r="G1539" s="6">
        <v>0</v>
      </c>
      <c r="H1539" s="16" t="s">
        <v>825</v>
      </c>
      <c r="I1539" s="16" t="s">
        <v>825</v>
      </c>
      <c r="J1539" s="16" t="s">
        <v>825</v>
      </c>
      <c r="K1539" s="16" t="s">
        <v>825</v>
      </c>
      <c r="L1539" s="16" t="s">
        <v>825</v>
      </c>
      <c r="M1539" s="8">
        <f t="shared" si="24"/>
        <v>0</v>
      </c>
      <c r="N1539" t="e" cm="1">
        <f t="array" ref="N1539">INDEX(Wastewater!$C$4:$C$62,MATCH(C1539,Wastewater!$A$4:$A$62,0),)</f>
        <v>#N/A</v>
      </c>
    </row>
    <row r="1540" spans="1:14" s="7" customFormat="1" ht="14.25">
      <c r="A1540" s="5" t="s">
        <v>280</v>
      </c>
      <c r="B1540" s="5" t="s">
        <v>1379</v>
      </c>
      <c r="C1540" s="5" t="s">
        <v>1380</v>
      </c>
      <c r="D1540" s="5" t="s">
        <v>300</v>
      </c>
      <c r="E1540" s="5" t="s">
        <v>933</v>
      </c>
      <c r="F1540" s="6">
        <v>0</v>
      </c>
      <c r="G1540" s="6">
        <v>46.152000000000001</v>
      </c>
      <c r="H1540" s="16" t="s">
        <v>825</v>
      </c>
      <c r="I1540" s="16" t="s">
        <v>825</v>
      </c>
      <c r="J1540" s="16" t="s">
        <v>825</v>
      </c>
      <c r="K1540" s="16" t="s">
        <v>825</v>
      </c>
      <c r="L1540" s="16" t="s">
        <v>825</v>
      </c>
      <c r="M1540" s="8">
        <f t="shared" si="24"/>
        <v>46.152000000000001</v>
      </c>
      <c r="N1540" t="e" cm="1">
        <f t="array" ref="N1540">INDEX(Wastewater!$C$4:$C$62,MATCH(C1540,Wastewater!$A$4:$A$62,0),)</f>
        <v>#N/A</v>
      </c>
    </row>
    <row r="1541" spans="1:14" s="7" customFormat="1" ht="14.25">
      <c r="A1541" s="5" t="s">
        <v>280</v>
      </c>
      <c r="B1541" s="5" t="s">
        <v>1381</v>
      </c>
      <c r="C1541" s="5" t="s">
        <v>1160</v>
      </c>
      <c r="D1541" s="5" t="s">
        <v>300</v>
      </c>
      <c r="E1541" s="5" t="s">
        <v>933</v>
      </c>
      <c r="F1541" s="6">
        <v>0</v>
      </c>
      <c r="G1541" s="6">
        <v>0</v>
      </c>
      <c r="H1541" s="16">
        <v>0</v>
      </c>
      <c r="I1541" s="16">
        <v>0</v>
      </c>
      <c r="J1541" s="16">
        <v>0</v>
      </c>
      <c r="K1541" s="16">
        <v>0</v>
      </c>
      <c r="L1541" s="16">
        <v>0</v>
      </c>
      <c r="M1541" s="8">
        <f t="shared" si="24"/>
        <v>0</v>
      </c>
      <c r="N1541" t="str" cm="1">
        <f t="array" ref="N1541">INDEX(Wastewater!$C$4:$C$62,MATCH(C1541,Wastewater!$A$4:$A$62,0),)</f>
        <v>Event Duration Monitoring at intermittent discharges (wastewater)</v>
      </c>
    </row>
    <row r="1542" spans="1:14" s="7" customFormat="1" ht="14.25">
      <c r="A1542" s="5" t="s">
        <v>280</v>
      </c>
      <c r="B1542" s="5" t="s">
        <v>1382</v>
      </c>
      <c r="C1542" s="5" t="s">
        <v>1162</v>
      </c>
      <c r="D1542" s="5" t="s">
        <v>300</v>
      </c>
      <c r="E1542" s="5" t="s">
        <v>933</v>
      </c>
      <c r="F1542" s="6">
        <v>0</v>
      </c>
      <c r="G1542" s="6">
        <v>0</v>
      </c>
      <c r="H1542" s="16">
        <v>0</v>
      </c>
      <c r="I1542" s="16">
        <v>0</v>
      </c>
      <c r="J1542" s="16">
        <v>0</v>
      </c>
      <c r="K1542" s="16">
        <v>0</v>
      </c>
      <c r="L1542" s="16">
        <v>0</v>
      </c>
      <c r="M1542" s="8">
        <f t="shared" si="24"/>
        <v>0</v>
      </c>
      <c r="N1542" t="str" cm="1">
        <f t="array" ref="N1542">INDEX(Wastewater!$C$4:$C$62,MATCH(C1542,Wastewater!$A$4:$A$62,0),)</f>
        <v>Flow monitoring at sewage treatment works (wastewater)</v>
      </c>
    </row>
    <row r="1543" spans="1:14" s="7" customFormat="1" ht="14.25">
      <c r="A1543" s="5" t="s">
        <v>280</v>
      </c>
      <c r="B1543" s="5" t="s">
        <v>1383</v>
      </c>
      <c r="C1543" s="5" t="s">
        <v>1164</v>
      </c>
      <c r="D1543" s="5" t="s">
        <v>300</v>
      </c>
      <c r="E1543" s="5" t="s">
        <v>933</v>
      </c>
      <c r="F1543" s="6">
        <v>0</v>
      </c>
      <c r="G1543" s="6">
        <v>0</v>
      </c>
      <c r="H1543" s="16">
        <v>0</v>
      </c>
      <c r="I1543" s="16">
        <v>0</v>
      </c>
      <c r="J1543" s="16">
        <v>0</v>
      </c>
      <c r="K1543" s="16">
        <v>0</v>
      </c>
      <c r="L1543" s="16">
        <v>0</v>
      </c>
      <c r="M1543" s="8">
        <f t="shared" si="24"/>
        <v>0</v>
      </c>
      <c r="N1543" t="str" cm="1">
        <f t="array" ref="N1543">INDEX(Wastewater!$C$4:$C$62,MATCH(C1543,Wastewater!$A$4:$A$62,0),)</f>
        <v>N/A</v>
      </c>
    </row>
    <row r="1544" spans="1:14" s="7" customFormat="1" ht="14.25">
      <c r="A1544" s="5" t="s">
        <v>280</v>
      </c>
      <c r="B1544" s="5" t="s">
        <v>1384</v>
      </c>
      <c r="C1544" s="5" t="s">
        <v>1166</v>
      </c>
      <c r="D1544" s="5" t="s">
        <v>300</v>
      </c>
      <c r="E1544" s="5" t="s">
        <v>933</v>
      </c>
      <c r="F1544" s="6">
        <v>0</v>
      </c>
      <c r="G1544" s="6">
        <v>0</v>
      </c>
      <c r="H1544" s="16">
        <v>0</v>
      </c>
      <c r="I1544" s="16">
        <v>0</v>
      </c>
      <c r="J1544" s="16">
        <v>0</v>
      </c>
      <c r="K1544" s="16">
        <v>0</v>
      </c>
      <c r="L1544" s="16">
        <v>0</v>
      </c>
      <c r="M1544" s="8">
        <f t="shared" si="24"/>
        <v>0</v>
      </c>
      <c r="N1544" t="str" cm="1">
        <f t="array" ref="N1544">INDEX(Wastewater!$C$4:$C$62,MATCH(C1544,Wastewater!$A$4:$A$62,0),)</f>
        <v>N/A</v>
      </c>
    </row>
    <row r="1545" spans="1:14" s="7" customFormat="1" ht="14.25">
      <c r="A1545" s="5" t="s">
        <v>280</v>
      </c>
      <c r="B1545" s="5" t="s">
        <v>1385</v>
      </c>
      <c r="C1545" s="5" t="s">
        <v>1168</v>
      </c>
      <c r="D1545" s="5" t="s">
        <v>300</v>
      </c>
      <c r="E1545" s="5" t="s">
        <v>933</v>
      </c>
      <c r="F1545" s="6">
        <v>6.9000000000000006E-2</v>
      </c>
      <c r="G1545" s="6">
        <v>7.47</v>
      </c>
      <c r="H1545" s="16">
        <v>13.33</v>
      </c>
      <c r="I1545" s="16">
        <v>0.3652608</v>
      </c>
      <c r="J1545" s="16">
        <v>0.3652608</v>
      </c>
      <c r="K1545" s="16">
        <v>0.3652608</v>
      </c>
      <c r="L1545" s="16">
        <v>0.3652608</v>
      </c>
      <c r="M1545" s="8">
        <f t="shared" si="24"/>
        <v>7.47</v>
      </c>
      <c r="N1545" t="str" cm="1">
        <f t="array" ref="N1545">INDEX(Wastewater!$C$4:$C$62,MATCH(C1545,Wastewater!$A$4:$A$62,0),)</f>
        <v>Schemes to increase flow to full treatment (wastewater)</v>
      </c>
    </row>
    <row r="1546" spans="1:14" s="7" customFormat="1" ht="14.25">
      <c r="A1546" s="5" t="s">
        <v>280</v>
      </c>
      <c r="B1546" s="5" t="s">
        <v>1386</v>
      </c>
      <c r="C1546" s="5" t="s">
        <v>1170</v>
      </c>
      <c r="D1546" s="5" t="s">
        <v>300</v>
      </c>
      <c r="E1546" s="5" t="s">
        <v>933</v>
      </c>
      <c r="F1546" s="6">
        <v>6.9000000000000006E-2</v>
      </c>
      <c r="G1546" s="6">
        <v>2.4359999999999999</v>
      </c>
      <c r="H1546" s="16">
        <v>4.2969999999999997</v>
      </c>
      <c r="I1546" s="16">
        <v>1.2595200000000001E-2</v>
      </c>
      <c r="J1546" s="16">
        <v>1.2595200000000001E-2</v>
      </c>
      <c r="K1546" s="16">
        <v>1.2595200000000001E-2</v>
      </c>
      <c r="L1546" s="16">
        <v>1.2595200000000001E-2</v>
      </c>
      <c r="M1546" s="8">
        <f t="shared" si="24"/>
        <v>2.4359999999999999</v>
      </c>
      <c r="N1546" t="str" cm="1">
        <f t="array" ref="N1546">INDEX(Wastewater!$C$4:$C$62,MATCH(C1546,Wastewater!$A$4:$A$62,0),)</f>
        <v>Schemes to increase storm tank capacity (wastewater)</v>
      </c>
    </row>
    <row r="1547" spans="1:14" s="7" customFormat="1" ht="14.25">
      <c r="A1547" s="5" t="s">
        <v>280</v>
      </c>
      <c r="B1547" s="5" t="s">
        <v>1387</v>
      </c>
      <c r="C1547" s="5" t="s">
        <v>1172</v>
      </c>
      <c r="D1547" s="5" t="s">
        <v>300</v>
      </c>
      <c r="E1547" s="5" t="s">
        <v>933</v>
      </c>
      <c r="F1547" s="6">
        <v>0</v>
      </c>
      <c r="G1547" s="6">
        <v>0</v>
      </c>
      <c r="H1547" s="16">
        <v>0</v>
      </c>
      <c r="I1547" s="16">
        <v>0</v>
      </c>
      <c r="J1547" s="16">
        <v>0</v>
      </c>
      <c r="K1547" s="16">
        <v>0</v>
      </c>
      <c r="L1547" s="16">
        <v>0</v>
      </c>
      <c r="M1547" s="8">
        <f t="shared" si="24"/>
        <v>0</v>
      </c>
      <c r="N1547" t="str" cm="1">
        <f t="array" ref="N1547">INDEX(Wastewater!$C$4:$C$62,MATCH(C1547,Wastewater!$A$4:$A$62,0),)</f>
        <v>Schemes to increase storm tank capacity (wastewater)</v>
      </c>
    </row>
    <row r="1548" spans="1:14" s="7" customFormat="1" ht="14.25">
      <c r="A1548" s="5" t="s">
        <v>280</v>
      </c>
      <c r="B1548" s="5" t="s">
        <v>1388</v>
      </c>
      <c r="C1548" s="5" t="s">
        <v>1174</v>
      </c>
      <c r="D1548" s="5" t="s">
        <v>300</v>
      </c>
      <c r="E1548" s="5" t="s">
        <v>933</v>
      </c>
      <c r="F1548" s="6">
        <v>2.9089999999999998</v>
      </c>
      <c r="G1548" s="6">
        <v>12.574</v>
      </c>
      <c r="H1548" s="6">
        <v>13.565</v>
      </c>
      <c r="I1548" s="6">
        <v>5.0380800000000003E-2</v>
      </c>
      <c r="J1548" s="6">
        <v>5.0380800000000003E-2</v>
      </c>
      <c r="K1548" s="6">
        <v>5.0380800000000003E-2</v>
      </c>
      <c r="L1548" s="6">
        <v>5.0380800000000003E-2</v>
      </c>
      <c r="M1548" s="8">
        <f t="shared" si="24"/>
        <v>12.574</v>
      </c>
      <c r="N1548" t="str" cm="1">
        <f t="array" ref="N1548">INDEX(Wastewater!$C$4:$C$62,MATCH(C1548,Wastewater!$A$4:$A$62,0),)</f>
        <v>Storage schemes to reduce spill frequency at CSOs, storm tanks, etc (wastewater)</v>
      </c>
    </row>
    <row r="1549" spans="1:14" s="7" customFormat="1" ht="14.25">
      <c r="A1549" s="5" t="s">
        <v>280</v>
      </c>
      <c r="B1549" s="5" t="s">
        <v>1389</v>
      </c>
      <c r="C1549" s="5" t="s">
        <v>1176</v>
      </c>
      <c r="D1549" s="5" t="s">
        <v>300</v>
      </c>
      <c r="E1549" s="5" t="s">
        <v>933</v>
      </c>
      <c r="F1549" s="6">
        <v>0</v>
      </c>
      <c r="G1549" s="6">
        <v>0</v>
      </c>
      <c r="H1549" s="6">
        <v>0</v>
      </c>
      <c r="I1549" s="6">
        <v>0</v>
      </c>
      <c r="J1549" s="6">
        <v>0</v>
      </c>
      <c r="K1549" s="6">
        <v>0</v>
      </c>
      <c r="L1549" s="6">
        <v>0</v>
      </c>
      <c r="M1549" s="8">
        <f t="shared" si="24"/>
        <v>0</v>
      </c>
      <c r="N1549" t="str" cm="1">
        <f t="array" ref="N1549">INDEX(Wastewater!$C$4:$C$62,MATCH(C1549,Wastewater!$A$4:$A$62,0),)</f>
        <v>Storage schemes to reduce spill frequency at CSOs, storm tanks, etc (wastewater)</v>
      </c>
    </row>
    <row r="1550" spans="1:14" s="7" customFormat="1" ht="14.25">
      <c r="A1550" s="5" t="s">
        <v>280</v>
      </c>
      <c r="B1550" s="5" t="s">
        <v>1390</v>
      </c>
      <c r="C1550" s="5" t="s">
        <v>1178</v>
      </c>
      <c r="D1550" s="5" t="s">
        <v>300</v>
      </c>
      <c r="E1550" s="5" t="s">
        <v>933</v>
      </c>
      <c r="F1550" s="6">
        <v>0</v>
      </c>
      <c r="G1550" s="6">
        <v>0</v>
      </c>
      <c r="H1550" s="6">
        <v>0</v>
      </c>
      <c r="I1550" s="6">
        <v>0</v>
      </c>
      <c r="J1550" s="6">
        <v>0</v>
      </c>
      <c r="K1550" s="6">
        <v>0</v>
      </c>
      <c r="L1550" s="6">
        <v>0</v>
      </c>
      <c r="M1550" s="8">
        <f t="shared" si="24"/>
        <v>0</v>
      </c>
      <c r="N1550" t="str" cm="1">
        <f t="array" ref="N1550">INDEX(Wastewater!$C$4:$C$62,MATCH(C1550,Wastewater!$A$4:$A$62,0),)</f>
        <v>Storage schemes to reduce spill frequency at CSOs, storm tanks, etc (wastewater)</v>
      </c>
    </row>
    <row r="1551" spans="1:14" s="7" customFormat="1" ht="14.25">
      <c r="A1551" s="5" t="s">
        <v>280</v>
      </c>
      <c r="B1551" s="5" t="s">
        <v>1391</v>
      </c>
      <c r="C1551" s="5" t="s">
        <v>1180</v>
      </c>
      <c r="D1551" s="5" t="s">
        <v>300</v>
      </c>
      <c r="E1551" s="5" t="s">
        <v>933</v>
      </c>
      <c r="F1551" s="6">
        <v>0</v>
      </c>
      <c r="G1551" s="6">
        <v>0</v>
      </c>
      <c r="H1551" s="6">
        <v>0</v>
      </c>
      <c r="I1551" s="6">
        <v>0</v>
      </c>
      <c r="J1551" s="6">
        <v>0</v>
      </c>
      <c r="K1551" s="6">
        <v>0</v>
      </c>
      <c r="L1551" s="6">
        <v>0</v>
      </c>
      <c r="M1551" s="8">
        <f t="shared" si="24"/>
        <v>0</v>
      </c>
      <c r="N1551" t="str" cm="1">
        <f t="array" ref="N1551">INDEX(Wastewater!$C$4:$C$62,MATCH(C1551,Wastewater!$A$4:$A$62,0),)</f>
        <v>Storage schemes to reduce spill frequency at CSOs, storm tanks, etc (wastewater)</v>
      </c>
    </row>
    <row r="1552" spans="1:14" s="7" customFormat="1" ht="14.25">
      <c r="A1552" s="5" t="s">
        <v>280</v>
      </c>
      <c r="B1552" s="5" t="s">
        <v>1392</v>
      </c>
      <c r="C1552" s="5" t="s">
        <v>1182</v>
      </c>
      <c r="D1552" s="5" t="s">
        <v>300</v>
      </c>
      <c r="E1552" s="5" t="s">
        <v>933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0</v>
      </c>
      <c r="M1552" s="8">
        <f t="shared" si="24"/>
        <v>0</v>
      </c>
      <c r="N1552" t="str" cm="1">
        <f t="array" ref="N1552">INDEX(Wastewater!$C$4:$C$62,MATCH(C1552,Wastewater!$A$4:$A$62,0),)</f>
        <v>Storage schemes to reduce spill frequency at CSOs, storm tanks, etc (wastewater)</v>
      </c>
    </row>
    <row r="1553" spans="1:14" s="7" customFormat="1" ht="14.25">
      <c r="A1553" s="5" t="s">
        <v>280</v>
      </c>
      <c r="B1553" s="5" t="s">
        <v>1393</v>
      </c>
      <c r="C1553" s="5" t="s">
        <v>1184</v>
      </c>
      <c r="D1553" s="5" t="s">
        <v>300</v>
      </c>
      <c r="E1553" s="5" t="s">
        <v>933</v>
      </c>
      <c r="F1553" s="6">
        <v>0</v>
      </c>
      <c r="G1553" s="6">
        <v>0</v>
      </c>
      <c r="H1553" s="6">
        <v>0</v>
      </c>
      <c r="I1553" s="6">
        <v>0</v>
      </c>
      <c r="J1553" s="6">
        <v>0</v>
      </c>
      <c r="K1553" s="6">
        <v>0</v>
      </c>
      <c r="L1553" s="6">
        <v>0</v>
      </c>
      <c r="M1553" s="8">
        <f t="shared" si="24"/>
        <v>0</v>
      </c>
      <c r="N1553" t="str" cm="1">
        <f t="array" ref="N1553">INDEX(Wastewater!$C$4:$C$62,MATCH(C1553,Wastewater!$A$4:$A$62,0),)</f>
        <v>Storage schemes to reduce spill frequency at CSOs, storm tanks, etc (wastewater)</v>
      </c>
    </row>
    <row r="1554" spans="1:14" s="7" customFormat="1" ht="14.25">
      <c r="A1554" s="5" t="s">
        <v>280</v>
      </c>
      <c r="B1554" s="5" t="s">
        <v>1394</v>
      </c>
      <c r="C1554" s="5" t="s">
        <v>1186</v>
      </c>
      <c r="D1554" s="5" t="s">
        <v>300</v>
      </c>
      <c r="E1554" s="5" t="s">
        <v>933</v>
      </c>
      <c r="F1554" s="6">
        <v>0</v>
      </c>
      <c r="G1554" s="6">
        <v>0</v>
      </c>
      <c r="H1554" s="6">
        <v>0</v>
      </c>
      <c r="I1554" s="6">
        <v>0</v>
      </c>
      <c r="J1554" s="6">
        <v>0</v>
      </c>
      <c r="K1554" s="6">
        <v>0</v>
      </c>
      <c r="L1554" s="6">
        <v>0</v>
      </c>
      <c r="M1554" s="8">
        <f t="shared" si="24"/>
        <v>0</v>
      </c>
      <c r="N1554" t="str" cm="1">
        <f t="array" ref="N1554">INDEX(Wastewater!$C$4:$C$62,MATCH(C1554,Wastewater!$A$4:$A$62,0),)</f>
        <v>Storage schemes to reduce spill frequency at CSOs, storm tanks, etc (wastewater)</v>
      </c>
    </row>
    <row r="1555" spans="1:14" s="7" customFormat="1" ht="14.25">
      <c r="A1555" s="5" t="s">
        <v>280</v>
      </c>
      <c r="B1555" s="5" t="s">
        <v>1395</v>
      </c>
      <c r="C1555" s="5" t="s">
        <v>1188</v>
      </c>
      <c r="D1555" s="5" t="s">
        <v>300</v>
      </c>
      <c r="E1555" s="5" t="s">
        <v>933</v>
      </c>
      <c r="F1555" s="6">
        <v>0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8">
        <f t="shared" si="24"/>
        <v>0</v>
      </c>
      <c r="N1555" t="str" cm="1">
        <f t="array" ref="N1555">INDEX(Wastewater!$C$4:$C$62,MATCH(C1555,Wastewater!$A$4:$A$62,0),)</f>
        <v>Storage schemes to reduce spill frequency at CSOs, storm tanks, etc (wastewater)</v>
      </c>
    </row>
    <row r="1556" spans="1:14" s="7" customFormat="1" ht="14.25">
      <c r="A1556" s="5" t="s">
        <v>280</v>
      </c>
      <c r="B1556" s="5" t="s">
        <v>1396</v>
      </c>
      <c r="C1556" s="5" t="s">
        <v>1190</v>
      </c>
      <c r="D1556" s="5" t="s">
        <v>300</v>
      </c>
      <c r="E1556" s="5" t="s">
        <v>933</v>
      </c>
      <c r="F1556" s="6">
        <v>0</v>
      </c>
      <c r="G1556" s="6">
        <v>1.31</v>
      </c>
      <c r="H1556" s="6">
        <v>1.573</v>
      </c>
      <c r="I1556" s="6">
        <v>1.2595200000000001E-2</v>
      </c>
      <c r="J1556" s="6">
        <v>1.2595200000000001E-2</v>
      </c>
      <c r="K1556" s="6">
        <v>1.2595200000000001E-2</v>
      </c>
      <c r="L1556" s="6">
        <v>1.2595200000000001E-2</v>
      </c>
      <c r="M1556" s="8">
        <f t="shared" si="24"/>
        <v>1.31</v>
      </c>
      <c r="N1556" t="str" cm="1">
        <f t="array" ref="N1556">INDEX(Wastewater!$C$4:$C$62,MATCH(C1556,Wastewater!$A$4:$A$62,0),)</f>
        <v>Storage schemes to reduce spill frequency at CSOs, storm tanks, etc (wastewater)</v>
      </c>
    </row>
    <row r="1557" spans="1:14" s="7" customFormat="1" ht="14.25">
      <c r="A1557" s="5" t="s">
        <v>280</v>
      </c>
      <c r="B1557" s="5" t="s">
        <v>1397</v>
      </c>
      <c r="C1557" s="5" t="s">
        <v>1192</v>
      </c>
      <c r="D1557" s="5" t="s">
        <v>300</v>
      </c>
      <c r="E1557" s="5" t="s">
        <v>933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8">
        <f t="shared" si="24"/>
        <v>0</v>
      </c>
      <c r="N1557" t="str" cm="1">
        <f t="array" ref="N1557">INDEX(Wastewater!$C$4:$C$62,MATCH(C1557,Wastewater!$A$4:$A$62,0),)</f>
        <v>Chemical removals schemes (wastewater)</v>
      </c>
    </row>
    <row r="1558" spans="1:14" s="7" customFormat="1" ht="14.25">
      <c r="A1558" s="5" t="s">
        <v>280</v>
      </c>
      <c r="B1558" s="5" t="s">
        <v>1398</v>
      </c>
      <c r="C1558" s="5" t="s">
        <v>1194</v>
      </c>
      <c r="D1558" s="5" t="s">
        <v>300</v>
      </c>
      <c r="E1558" s="5" t="s">
        <v>933</v>
      </c>
      <c r="F1558" s="6">
        <v>0</v>
      </c>
      <c r="G1558" s="6">
        <v>0</v>
      </c>
      <c r="H1558" s="16">
        <v>0</v>
      </c>
      <c r="I1558" s="16">
        <v>0</v>
      </c>
      <c r="J1558" s="16">
        <v>0</v>
      </c>
      <c r="K1558" s="16">
        <v>0</v>
      </c>
      <c r="L1558" s="16">
        <v>0</v>
      </c>
      <c r="M1558" s="8">
        <f t="shared" si="24"/>
        <v>0</v>
      </c>
      <c r="N1558" t="str" cm="1">
        <f t="array" ref="N1558">INDEX(Wastewater!$C$4:$C$62,MATCH(C1558,Wastewater!$A$4:$A$62,0),)</f>
        <v>Chemicals monitoring/ investigations/ options appraisals (wastewater)</v>
      </c>
    </row>
    <row r="1559" spans="1:14" s="7" customFormat="1" ht="14.25">
      <c r="A1559" s="5" t="s">
        <v>280</v>
      </c>
      <c r="B1559" s="5" t="s">
        <v>1399</v>
      </c>
      <c r="C1559" s="5" t="s">
        <v>1196</v>
      </c>
      <c r="D1559" s="5" t="s">
        <v>300</v>
      </c>
      <c r="E1559" s="5" t="s">
        <v>933</v>
      </c>
      <c r="F1559" s="6">
        <v>0</v>
      </c>
      <c r="G1559" s="6">
        <v>0</v>
      </c>
      <c r="H1559" s="16">
        <v>0</v>
      </c>
      <c r="I1559" s="16">
        <v>0</v>
      </c>
      <c r="J1559" s="16">
        <v>0</v>
      </c>
      <c r="K1559" s="16">
        <v>0</v>
      </c>
      <c r="L1559" s="16">
        <v>0</v>
      </c>
      <c r="M1559" s="8">
        <f t="shared" si="24"/>
        <v>0</v>
      </c>
      <c r="N1559" t="str" cm="1">
        <f t="array" ref="N1559">INDEX(Wastewater!$C$4:$C$62,MATCH(C1559,Wastewater!$A$4:$A$62,0),)</f>
        <v>Nitrogen removal (wastewater)</v>
      </c>
    </row>
    <row r="1560" spans="1:14" s="7" customFormat="1" ht="14.25">
      <c r="A1560" s="5" t="s">
        <v>280</v>
      </c>
      <c r="B1560" s="5" t="s">
        <v>1400</v>
      </c>
      <c r="C1560" s="5" t="s">
        <v>1198</v>
      </c>
      <c r="D1560" s="5" t="s">
        <v>300</v>
      </c>
      <c r="E1560" s="5" t="s">
        <v>933</v>
      </c>
      <c r="F1560" s="6">
        <v>0</v>
      </c>
      <c r="G1560" s="6">
        <v>0</v>
      </c>
      <c r="H1560" s="16">
        <v>0</v>
      </c>
      <c r="I1560" s="16">
        <v>0</v>
      </c>
      <c r="J1560" s="16">
        <v>0</v>
      </c>
      <c r="K1560" s="16">
        <v>0</v>
      </c>
      <c r="L1560" s="16">
        <v>0</v>
      </c>
      <c r="M1560" s="8">
        <f t="shared" si="24"/>
        <v>0</v>
      </c>
      <c r="N1560" t="str" cm="1">
        <f t="array" ref="N1560">INDEX(Wastewater!$C$4:$C$62,MATCH(C1560,Wastewater!$A$4:$A$62,0),)</f>
        <v>Nitrogen removal (wastewater)</v>
      </c>
    </row>
    <row r="1561" spans="1:14" s="7" customFormat="1" ht="14.25">
      <c r="A1561" s="5" t="s">
        <v>280</v>
      </c>
      <c r="B1561" s="5" t="s">
        <v>1401</v>
      </c>
      <c r="C1561" s="5" t="s">
        <v>1200</v>
      </c>
      <c r="D1561" s="5" t="s">
        <v>300</v>
      </c>
      <c r="E1561" s="5" t="s">
        <v>933</v>
      </c>
      <c r="F1561" s="6">
        <v>0</v>
      </c>
      <c r="G1561" s="6">
        <v>0</v>
      </c>
      <c r="H1561" s="16">
        <v>0</v>
      </c>
      <c r="I1561" s="16">
        <v>0</v>
      </c>
      <c r="J1561" s="16">
        <v>0</v>
      </c>
      <c r="K1561" s="16">
        <v>0</v>
      </c>
      <c r="L1561" s="16">
        <v>0</v>
      </c>
      <c r="M1561" s="8">
        <f t="shared" si="24"/>
        <v>0</v>
      </c>
      <c r="N1561" t="str" cm="1">
        <f t="array" ref="N1561">INDEX(Wastewater!$C$4:$C$62,MATCH(C1561,Wastewater!$A$4:$A$62,0),)</f>
        <v>Nitrogen removal (wastewater)</v>
      </c>
    </row>
    <row r="1562" spans="1:14" s="7" customFormat="1" ht="14.25">
      <c r="A1562" s="5" t="s">
        <v>280</v>
      </c>
      <c r="B1562" s="5" t="s">
        <v>1402</v>
      </c>
      <c r="C1562" s="5" t="s">
        <v>1202</v>
      </c>
      <c r="D1562" s="5" t="s">
        <v>300</v>
      </c>
      <c r="E1562" s="5" t="s">
        <v>933</v>
      </c>
      <c r="F1562" s="6">
        <v>0</v>
      </c>
      <c r="G1562" s="6">
        <v>0</v>
      </c>
      <c r="H1562" s="16">
        <v>0</v>
      </c>
      <c r="I1562" s="16">
        <v>0</v>
      </c>
      <c r="J1562" s="16">
        <v>0</v>
      </c>
      <c r="K1562" s="16">
        <v>0</v>
      </c>
      <c r="L1562" s="16">
        <v>0</v>
      </c>
      <c r="M1562" s="8">
        <f t="shared" si="24"/>
        <v>0</v>
      </c>
      <c r="N1562" t="str" cm="1">
        <f t="array" ref="N1562">INDEX(Wastewater!$C$4:$C$62,MATCH(C1562,Wastewater!$A$4:$A$62,0),)</f>
        <v>Phosphorus removal (wastewater)</v>
      </c>
    </row>
    <row r="1563" spans="1:14" s="7" customFormat="1" ht="14.25">
      <c r="A1563" s="5" t="s">
        <v>280</v>
      </c>
      <c r="B1563" s="5" t="s">
        <v>1403</v>
      </c>
      <c r="C1563" s="5" t="s">
        <v>1204</v>
      </c>
      <c r="D1563" s="5" t="s">
        <v>300</v>
      </c>
      <c r="E1563" s="5" t="s">
        <v>933</v>
      </c>
      <c r="F1563" s="6">
        <v>0</v>
      </c>
      <c r="G1563" s="6">
        <v>0</v>
      </c>
      <c r="H1563" s="16">
        <v>0</v>
      </c>
      <c r="I1563" s="16">
        <v>0</v>
      </c>
      <c r="J1563" s="16">
        <v>0</v>
      </c>
      <c r="K1563" s="16">
        <v>0</v>
      </c>
      <c r="L1563" s="16">
        <v>0</v>
      </c>
      <c r="M1563" s="8">
        <f t="shared" si="24"/>
        <v>0</v>
      </c>
      <c r="N1563" t="str" cm="1">
        <f t="array" ref="N1563">INDEX(Wastewater!$C$4:$C$62,MATCH(C1563,Wastewater!$A$4:$A$62,0),)</f>
        <v>Phosphorus removal (wastewater)</v>
      </c>
    </row>
    <row r="1564" spans="1:14" s="7" customFormat="1" ht="14.25">
      <c r="A1564" s="5" t="s">
        <v>280</v>
      </c>
      <c r="B1564" s="5" t="s">
        <v>1404</v>
      </c>
      <c r="C1564" s="5" t="s">
        <v>1206</v>
      </c>
      <c r="D1564" s="5" t="s">
        <v>300</v>
      </c>
      <c r="E1564" s="5" t="s">
        <v>933</v>
      </c>
      <c r="F1564" s="6">
        <v>0</v>
      </c>
      <c r="G1564" s="6">
        <v>0</v>
      </c>
      <c r="H1564" s="16">
        <v>0</v>
      </c>
      <c r="I1564" s="16">
        <v>0</v>
      </c>
      <c r="J1564" s="16">
        <v>0</v>
      </c>
      <c r="K1564" s="16">
        <v>0</v>
      </c>
      <c r="L1564" s="16">
        <v>0</v>
      </c>
      <c r="M1564" s="8">
        <f t="shared" si="24"/>
        <v>0</v>
      </c>
      <c r="N1564" t="str" cm="1">
        <f t="array" ref="N1564">INDEX(Wastewater!$C$4:$C$62,MATCH(C1564,Wastewater!$A$4:$A$62,0),)</f>
        <v>Phosphorus removal (wastewater)</v>
      </c>
    </row>
    <row r="1565" spans="1:14" s="7" customFormat="1" ht="14.25">
      <c r="A1565" s="5" t="s">
        <v>280</v>
      </c>
      <c r="B1565" s="5" t="s">
        <v>1405</v>
      </c>
      <c r="C1565" s="5" t="s">
        <v>1208</v>
      </c>
      <c r="D1565" s="5" t="s">
        <v>300</v>
      </c>
      <c r="E1565" s="5" t="s">
        <v>933</v>
      </c>
      <c r="F1565" s="6">
        <v>0</v>
      </c>
      <c r="G1565" s="6">
        <v>0</v>
      </c>
      <c r="H1565" s="16">
        <v>0</v>
      </c>
      <c r="I1565" s="16">
        <v>0</v>
      </c>
      <c r="J1565" s="16">
        <v>0</v>
      </c>
      <c r="K1565" s="16">
        <v>0</v>
      </c>
      <c r="L1565" s="16">
        <v>0</v>
      </c>
      <c r="M1565" s="8">
        <f t="shared" si="24"/>
        <v>0</v>
      </c>
      <c r="N1565" t="str" cm="1">
        <f t="array" ref="N1565">INDEX(Wastewater!$C$4:$C$62,MATCH(C1565,Wastewater!$A$4:$A$62,0),)</f>
        <v>Reduction of sanitary parameters (wastewater)</v>
      </c>
    </row>
    <row r="1566" spans="1:14" s="7" customFormat="1" ht="14.25">
      <c r="A1566" s="5" t="s">
        <v>280</v>
      </c>
      <c r="B1566" s="5" t="s">
        <v>1406</v>
      </c>
      <c r="C1566" s="5" t="s">
        <v>1210</v>
      </c>
      <c r="D1566" s="5" t="s">
        <v>300</v>
      </c>
      <c r="E1566" s="5" t="s">
        <v>933</v>
      </c>
      <c r="F1566" s="6">
        <v>0</v>
      </c>
      <c r="G1566" s="6">
        <v>0</v>
      </c>
      <c r="H1566" s="16">
        <v>0</v>
      </c>
      <c r="I1566" s="16">
        <v>0</v>
      </c>
      <c r="J1566" s="16">
        <v>0</v>
      </c>
      <c r="K1566" s="16">
        <v>0</v>
      </c>
      <c r="L1566" s="16">
        <v>0</v>
      </c>
      <c r="M1566" s="8">
        <f t="shared" si="24"/>
        <v>0</v>
      </c>
      <c r="N1566" t="str" cm="1">
        <f t="array" ref="N1566">INDEX(Wastewater!$C$4:$C$62,MATCH(C1566,Wastewater!$A$4:$A$62,0),)</f>
        <v>Chemical removals schemes (wastewater)</v>
      </c>
    </row>
    <row r="1567" spans="1:14" s="7" customFormat="1" ht="14.25">
      <c r="A1567" s="5" t="s">
        <v>280</v>
      </c>
      <c r="B1567" s="5" t="s">
        <v>1407</v>
      </c>
      <c r="C1567" s="5" t="s">
        <v>1212</v>
      </c>
      <c r="D1567" s="5" t="s">
        <v>300</v>
      </c>
      <c r="E1567" s="5" t="s">
        <v>933</v>
      </c>
      <c r="F1567" s="6">
        <v>0</v>
      </c>
      <c r="G1567" s="6">
        <v>0</v>
      </c>
      <c r="H1567" s="16">
        <v>0</v>
      </c>
      <c r="I1567" s="16">
        <v>0</v>
      </c>
      <c r="J1567" s="16">
        <v>0</v>
      </c>
      <c r="K1567" s="16">
        <v>0</v>
      </c>
      <c r="L1567" s="16">
        <v>0</v>
      </c>
      <c r="M1567" s="8">
        <f t="shared" si="24"/>
        <v>0</v>
      </c>
      <c r="N1567" t="str" cm="1">
        <f t="array" ref="N1567">INDEX(Wastewater!$C$4:$C$62,MATCH(C1567,Wastewater!$A$4:$A$62,0),)</f>
        <v>Phosphorus removal (wastewater)</v>
      </c>
    </row>
    <row r="1568" spans="1:14" s="7" customFormat="1" ht="14.25">
      <c r="A1568" s="5" t="s">
        <v>280</v>
      </c>
      <c r="B1568" s="5" t="s">
        <v>1408</v>
      </c>
      <c r="C1568" s="5" t="s">
        <v>1214</v>
      </c>
      <c r="D1568" s="5" t="s">
        <v>300</v>
      </c>
      <c r="E1568" s="5" t="s">
        <v>933</v>
      </c>
      <c r="F1568" s="6">
        <v>0</v>
      </c>
      <c r="G1568" s="6">
        <v>0</v>
      </c>
      <c r="H1568" s="6">
        <v>0</v>
      </c>
      <c r="I1568" s="6">
        <v>0</v>
      </c>
      <c r="J1568" s="6">
        <v>0</v>
      </c>
      <c r="K1568" s="6">
        <v>0</v>
      </c>
      <c r="L1568" s="6">
        <v>0</v>
      </c>
      <c r="M1568" s="8">
        <f t="shared" si="24"/>
        <v>0</v>
      </c>
      <c r="N1568" t="str" cm="1">
        <f t="array" ref="N1568">INDEX(Wastewater!$C$4:$C$62,MATCH(C1568,Wastewater!$A$4:$A$62,0),)</f>
        <v>Phosphorus removal (wastewater)</v>
      </c>
    </row>
    <row r="1569" spans="1:14" s="7" customFormat="1" ht="14.25">
      <c r="A1569" s="5" t="s">
        <v>280</v>
      </c>
      <c r="B1569" s="5" t="s">
        <v>1409</v>
      </c>
      <c r="C1569" s="5" t="s">
        <v>1216</v>
      </c>
      <c r="D1569" s="5" t="s">
        <v>300</v>
      </c>
      <c r="E1569" s="5" t="s">
        <v>933</v>
      </c>
      <c r="F1569" s="6">
        <v>0</v>
      </c>
      <c r="G1569" s="6">
        <v>0</v>
      </c>
      <c r="H1569" s="6">
        <v>0</v>
      </c>
      <c r="I1569" s="6">
        <v>0</v>
      </c>
      <c r="J1569" s="6">
        <v>0</v>
      </c>
      <c r="K1569" s="6">
        <v>0</v>
      </c>
      <c r="L1569" s="6">
        <v>0</v>
      </c>
      <c r="M1569" s="8">
        <f t="shared" si="24"/>
        <v>0</v>
      </c>
      <c r="N1569" t="str" cm="1">
        <f t="array" ref="N1569">INDEX(Wastewater!$C$4:$C$62,MATCH(C1569,Wastewater!$A$4:$A$62,0),)</f>
        <v>Conservation drivers (wastewater)</v>
      </c>
    </row>
    <row r="1570" spans="1:14" s="7" customFormat="1" ht="14.25">
      <c r="A1570" s="5" t="s">
        <v>280</v>
      </c>
      <c r="B1570" s="5" t="s">
        <v>1410</v>
      </c>
      <c r="C1570" s="5" t="s">
        <v>1218</v>
      </c>
      <c r="D1570" s="5" t="s">
        <v>300</v>
      </c>
      <c r="E1570" s="5" t="s">
        <v>933</v>
      </c>
      <c r="F1570" s="6">
        <v>6.9000000000000006E-2</v>
      </c>
      <c r="G1570" s="6">
        <v>2.0569999999999999</v>
      </c>
      <c r="H1570" s="6">
        <v>3.6179999999999999</v>
      </c>
      <c r="I1570" s="6">
        <v>0.33587200000000011</v>
      </c>
      <c r="J1570" s="6">
        <v>0.33587200000000011</v>
      </c>
      <c r="K1570" s="6">
        <v>0.33587200000000011</v>
      </c>
      <c r="L1570" s="6">
        <v>0.33587200000000011</v>
      </c>
      <c r="M1570" s="8">
        <f t="shared" si="24"/>
        <v>2.0569999999999999</v>
      </c>
      <c r="N1570" t="str" cm="1">
        <f t="array" ref="N1570">INDEX(Wastewater!$C$4:$C$62,MATCH(C1570,Wastewater!$A$4:$A$62,0),)</f>
        <v>UV disinfection (or similar) (wastewater)</v>
      </c>
    </row>
    <row r="1571" spans="1:14" s="7" customFormat="1" ht="14.25">
      <c r="A1571" s="5" t="s">
        <v>280</v>
      </c>
      <c r="B1571" s="5" t="s">
        <v>1411</v>
      </c>
      <c r="C1571" s="5" t="s">
        <v>1220</v>
      </c>
      <c r="D1571" s="5" t="s">
        <v>300</v>
      </c>
      <c r="E1571" s="5" t="s">
        <v>933</v>
      </c>
      <c r="F1571" s="6">
        <v>0</v>
      </c>
      <c r="G1571" s="6">
        <v>0</v>
      </c>
      <c r="H1571" s="6">
        <v>0</v>
      </c>
      <c r="I1571" s="6">
        <v>0</v>
      </c>
      <c r="J1571" s="6">
        <v>0</v>
      </c>
      <c r="K1571" s="6">
        <v>0</v>
      </c>
      <c r="L1571" s="6">
        <v>0</v>
      </c>
      <c r="M1571" s="8">
        <f t="shared" si="24"/>
        <v>0</v>
      </c>
      <c r="N1571" t="str" cm="1">
        <f t="array" ref="N1571">INDEX(Wastewater!$C$4:$C$62,MATCH(C1571,Wastewater!$A$4:$A$62,0),)</f>
        <v>N/A</v>
      </c>
    </row>
    <row r="1572" spans="1:14" s="7" customFormat="1" ht="14.25">
      <c r="A1572" s="5" t="s">
        <v>280</v>
      </c>
      <c r="B1572" s="5" t="s">
        <v>1412</v>
      </c>
      <c r="C1572" s="5" t="s">
        <v>1222</v>
      </c>
      <c r="D1572" s="5" t="s">
        <v>300</v>
      </c>
      <c r="E1572" s="5" t="s">
        <v>933</v>
      </c>
      <c r="F1572" s="6">
        <v>0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0</v>
      </c>
      <c r="M1572" s="8">
        <f t="shared" si="24"/>
        <v>0</v>
      </c>
      <c r="N1572" t="str" cm="1">
        <f t="array" ref="N1572">INDEX(Wastewater!$C$4:$C$62,MATCH(C1572,Wastewater!$A$4:$A$62,0),)</f>
        <v>N/A</v>
      </c>
    </row>
    <row r="1573" spans="1:14" s="7" customFormat="1" ht="14.25">
      <c r="A1573" s="5" t="s">
        <v>280</v>
      </c>
      <c r="B1573" s="5" t="s">
        <v>1413</v>
      </c>
      <c r="C1573" s="5" t="s">
        <v>1224</v>
      </c>
      <c r="D1573" s="5" t="s">
        <v>300</v>
      </c>
      <c r="E1573" s="5" t="s">
        <v>933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8">
        <f t="shared" si="24"/>
        <v>0</v>
      </c>
      <c r="N1573" t="str" cm="1">
        <f t="array" ref="N1573">INDEX(Wastewater!$C$4:$C$62,MATCH(C1573,Wastewater!$A$4:$A$62,0),)</f>
        <v>N/A</v>
      </c>
    </row>
    <row r="1574" spans="1:14" s="7" customFormat="1" ht="14.25">
      <c r="A1574" s="5" t="s">
        <v>280</v>
      </c>
      <c r="B1574" s="5" t="s">
        <v>1414</v>
      </c>
      <c r="C1574" s="5" t="s">
        <v>1226</v>
      </c>
      <c r="D1574" s="5" t="s">
        <v>300</v>
      </c>
      <c r="E1574" s="5" t="s">
        <v>933</v>
      </c>
      <c r="F1574" s="6">
        <v>0</v>
      </c>
      <c r="G1574" s="6">
        <v>0</v>
      </c>
      <c r="H1574" s="6">
        <v>0</v>
      </c>
      <c r="I1574" s="6">
        <v>0</v>
      </c>
      <c r="J1574" s="6">
        <v>0</v>
      </c>
      <c r="K1574" s="6">
        <v>0</v>
      </c>
      <c r="L1574" s="6">
        <v>0</v>
      </c>
      <c r="M1574" s="8">
        <f t="shared" si="24"/>
        <v>0</v>
      </c>
      <c r="N1574" t="str" cm="1">
        <f t="array" ref="N1574">INDEX(Wastewater!$C$4:$C$62,MATCH(C1574,Wastewater!$A$4:$A$62,0),)</f>
        <v>Conservation drivers (wastewater)</v>
      </c>
    </row>
    <row r="1575" spans="1:14" s="7" customFormat="1" ht="14.25">
      <c r="A1575" s="5" t="s">
        <v>280</v>
      </c>
      <c r="B1575" s="5" t="s">
        <v>1415</v>
      </c>
      <c r="C1575" s="5" t="s">
        <v>1228</v>
      </c>
      <c r="D1575" s="5" t="s">
        <v>300</v>
      </c>
      <c r="E1575" s="5" t="s">
        <v>933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8">
        <f t="shared" si="24"/>
        <v>0</v>
      </c>
      <c r="N1575" t="str" cm="1">
        <f t="array" ref="N1575">INDEX(Wastewater!$C$4:$C$62,MATCH(C1575,Wastewater!$A$4:$A$62,0),)</f>
        <v>Ignore as captured under 'Investigations total'</v>
      </c>
    </row>
    <row r="1576" spans="1:14" s="7" customFormat="1" ht="14.25">
      <c r="A1576" s="5" t="s">
        <v>280</v>
      </c>
      <c r="B1576" s="5" t="s">
        <v>1416</v>
      </c>
      <c r="C1576" s="5" t="s">
        <v>1230</v>
      </c>
      <c r="D1576" s="5" t="s">
        <v>300</v>
      </c>
      <c r="E1576" s="5" t="s">
        <v>933</v>
      </c>
      <c r="F1576" s="6">
        <v>0</v>
      </c>
      <c r="G1576" s="6">
        <v>0</v>
      </c>
      <c r="H1576" s="6">
        <v>0</v>
      </c>
      <c r="I1576" s="6">
        <v>0</v>
      </c>
      <c r="J1576" s="6">
        <v>0</v>
      </c>
      <c r="K1576" s="6">
        <v>0</v>
      </c>
      <c r="L1576" s="6">
        <v>0</v>
      </c>
      <c r="M1576" s="8">
        <f t="shared" si="24"/>
        <v>0</v>
      </c>
      <c r="N1576" t="str" cm="1">
        <f t="array" ref="N1576">INDEX(Wastewater!$C$4:$C$62,MATCH(C1576,Wastewater!$A$4:$A$62,0),)</f>
        <v>Ignore as captured under 'Investigations total'</v>
      </c>
    </row>
    <row r="1577" spans="1:14" s="7" customFormat="1" ht="14.25">
      <c r="A1577" s="5" t="s">
        <v>280</v>
      </c>
      <c r="B1577" s="5" t="s">
        <v>1417</v>
      </c>
      <c r="C1577" s="5" t="s">
        <v>1232</v>
      </c>
      <c r="D1577" s="5" t="s">
        <v>300</v>
      </c>
      <c r="E1577" s="5" t="s">
        <v>933</v>
      </c>
      <c r="F1577" s="6">
        <v>0</v>
      </c>
      <c r="G1577" s="6">
        <v>0</v>
      </c>
      <c r="H1577" s="6">
        <v>0</v>
      </c>
      <c r="I1577" s="6">
        <v>0</v>
      </c>
      <c r="J1577" s="6">
        <v>0</v>
      </c>
      <c r="K1577" s="6">
        <v>0</v>
      </c>
      <c r="L1577" s="6">
        <v>0</v>
      </c>
      <c r="M1577" s="8">
        <f t="shared" si="24"/>
        <v>0</v>
      </c>
      <c r="N1577" t="str" cm="1">
        <f t="array" ref="N1577">INDEX(Wastewater!$C$4:$C$62,MATCH(C1577,Wastewater!$A$4:$A$62,0),)</f>
        <v>Ignore as captured under 'Investigations total'</v>
      </c>
    </row>
    <row r="1578" spans="1:14" s="7" customFormat="1" ht="14.25">
      <c r="A1578" s="5" t="s">
        <v>280</v>
      </c>
      <c r="B1578" s="5" t="s">
        <v>1418</v>
      </c>
      <c r="C1578" s="5" t="s">
        <v>1234</v>
      </c>
      <c r="D1578" s="5" t="s">
        <v>300</v>
      </c>
      <c r="E1578" s="5" t="s">
        <v>933</v>
      </c>
      <c r="F1578" s="6">
        <v>0</v>
      </c>
      <c r="G1578" s="6">
        <v>0</v>
      </c>
      <c r="H1578" s="16">
        <v>0</v>
      </c>
      <c r="I1578" s="16">
        <v>0</v>
      </c>
      <c r="J1578" s="16">
        <v>0</v>
      </c>
      <c r="K1578" s="16">
        <v>0</v>
      </c>
      <c r="L1578" s="16">
        <v>0</v>
      </c>
      <c r="M1578" s="8">
        <f t="shared" si="24"/>
        <v>0</v>
      </c>
      <c r="N1578" t="str" cm="1">
        <f t="array" ref="N1578">INDEX(Wastewater!$C$4:$C$62,MATCH(C1578,Wastewater!$A$4:$A$62,0),)</f>
        <v>Investigations (wastewater)</v>
      </c>
    </row>
    <row r="1579" spans="1:14" s="7" customFormat="1" ht="14.25">
      <c r="A1579" s="5" t="s">
        <v>280</v>
      </c>
      <c r="B1579" s="5" t="s">
        <v>1419</v>
      </c>
      <c r="C1579" s="5" t="s">
        <v>1236</v>
      </c>
      <c r="D1579" s="5" t="s">
        <v>300</v>
      </c>
      <c r="E1579" s="5" t="s">
        <v>933</v>
      </c>
      <c r="F1579" s="6">
        <v>0</v>
      </c>
      <c r="G1579" s="6">
        <v>0</v>
      </c>
      <c r="H1579" s="16">
        <v>0</v>
      </c>
      <c r="I1579" s="16">
        <v>0</v>
      </c>
      <c r="J1579" s="16">
        <v>0</v>
      </c>
      <c r="K1579" s="16">
        <v>0</v>
      </c>
      <c r="L1579" s="16">
        <v>0</v>
      </c>
      <c r="M1579" s="8">
        <f t="shared" si="24"/>
        <v>0</v>
      </c>
      <c r="N1579" cm="1">
        <f t="array" ref="N1579">INDEX(Wastewater!$C$4:$C$62,MATCH(C1579,Wastewater!$A$4:$A$62,0),)</f>
        <v>0</v>
      </c>
    </row>
    <row r="1580" spans="1:14" s="7" customFormat="1" ht="14.25">
      <c r="A1580" s="5" t="s">
        <v>280</v>
      </c>
      <c r="B1580" s="5" t="s">
        <v>1420</v>
      </c>
      <c r="C1580" s="5" t="s">
        <v>1238</v>
      </c>
      <c r="D1580" s="5" t="s">
        <v>300</v>
      </c>
      <c r="E1580" s="5" t="s">
        <v>933</v>
      </c>
      <c r="F1580" s="6">
        <v>0</v>
      </c>
      <c r="G1580" s="6">
        <v>0</v>
      </c>
      <c r="H1580" s="16">
        <v>0</v>
      </c>
      <c r="I1580" s="16">
        <v>0</v>
      </c>
      <c r="J1580" s="16">
        <v>0</v>
      </c>
      <c r="K1580" s="16">
        <v>0</v>
      </c>
      <c r="L1580" s="16">
        <v>0</v>
      </c>
      <c r="M1580" s="8">
        <f t="shared" si="24"/>
        <v>0</v>
      </c>
      <c r="N1580" t="str" cm="1">
        <f t="array" ref="N1580">INDEX(Wastewater!$C$4:$C$62,MATCH(C1580,Wastewater!$A$4:$A$62,0),)</f>
        <v>Conservation drivers (wastewater)</v>
      </c>
    </row>
    <row r="1581" spans="1:14" s="7" customFormat="1" ht="14.25">
      <c r="A1581" s="5" t="s">
        <v>280</v>
      </c>
      <c r="B1581" s="5" t="s">
        <v>1421</v>
      </c>
      <c r="C1581" s="5" t="s">
        <v>1240</v>
      </c>
      <c r="D1581" s="5" t="s">
        <v>300</v>
      </c>
      <c r="E1581" s="5" t="s">
        <v>933</v>
      </c>
      <c r="F1581" s="6">
        <v>0</v>
      </c>
      <c r="G1581" s="6">
        <v>0</v>
      </c>
      <c r="H1581" s="16">
        <v>0</v>
      </c>
      <c r="I1581" s="16">
        <v>0</v>
      </c>
      <c r="J1581" s="16">
        <v>0</v>
      </c>
      <c r="K1581" s="16">
        <v>0</v>
      </c>
      <c r="L1581" s="16">
        <v>0</v>
      </c>
      <c r="M1581" s="8">
        <f t="shared" si="24"/>
        <v>0</v>
      </c>
      <c r="N1581" t="str" cm="1">
        <f t="array" ref="N1581">INDEX(Wastewater!$C$4:$C$62,MATCH(C1581,Wastewater!$A$4:$A$62,0),)</f>
        <v>Conservation drivers (wastewater)</v>
      </c>
    </row>
    <row r="1582" spans="1:14" s="7" customFormat="1" ht="14.25">
      <c r="A1582" s="5" t="s">
        <v>280</v>
      </c>
      <c r="B1582" s="5" t="s">
        <v>1422</v>
      </c>
      <c r="C1582" s="5" t="s">
        <v>1242</v>
      </c>
      <c r="D1582" s="5" t="s">
        <v>300</v>
      </c>
      <c r="E1582" s="5" t="s">
        <v>933</v>
      </c>
      <c r="F1582" s="6">
        <v>0</v>
      </c>
      <c r="G1582" s="6">
        <v>0</v>
      </c>
      <c r="H1582" s="16">
        <v>0</v>
      </c>
      <c r="I1582" s="16">
        <v>0</v>
      </c>
      <c r="J1582" s="16">
        <v>0</v>
      </c>
      <c r="K1582" s="16">
        <v>0</v>
      </c>
      <c r="L1582" s="16">
        <v>0</v>
      </c>
      <c r="M1582" s="8">
        <f t="shared" si="24"/>
        <v>0</v>
      </c>
      <c r="N1582" t="str" cm="1">
        <f t="array" ref="N1582">INDEX(Wastewater!$C$4:$C$62,MATCH(C1582,Wastewater!$A$4:$A$62,0),)</f>
        <v>Conservation drivers (wastewater)</v>
      </c>
    </row>
    <row r="1583" spans="1:14" s="7" customFormat="1" ht="14.25">
      <c r="A1583" s="5" t="s">
        <v>280</v>
      </c>
      <c r="B1583" s="5" t="s">
        <v>1423</v>
      </c>
      <c r="C1583" s="5" t="s">
        <v>1244</v>
      </c>
      <c r="D1583" s="5" t="s">
        <v>300</v>
      </c>
      <c r="E1583" s="5" t="s">
        <v>933</v>
      </c>
      <c r="F1583" s="6">
        <v>0</v>
      </c>
      <c r="G1583" s="6">
        <v>0</v>
      </c>
      <c r="H1583" s="16">
        <v>0</v>
      </c>
      <c r="I1583" s="16">
        <v>0</v>
      </c>
      <c r="J1583" s="16">
        <v>0</v>
      </c>
      <c r="K1583" s="16">
        <v>0</v>
      </c>
      <c r="L1583" s="16">
        <v>0</v>
      </c>
      <c r="M1583" s="8">
        <f t="shared" si="24"/>
        <v>0</v>
      </c>
      <c r="N1583" t="str" cm="1">
        <f t="array" ref="N1583">INDEX(Wastewater!$C$4:$C$62,MATCH(C1583,Wastewater!$A$4:$A$62,0),)</f>
        <v>N/A</v>
      </c>
    </row>
    <row r="1584" spans="1:14" s="7" customFormat="1" ht="14.25">
      <c r="A1584" s="5" t="s">
        <v>280</v>
      </c>
      <c r="B1584" s="5" t="s">
        <v>1424</v>
      </c>
      <c r="C1584" s="5" t="s">
        <v>1246</v>
      </c>
      <c r="D1584" s="5" t="s">
        <v>300</v>
      </c>
      <c r="E1584" s="5" t="s">
        <v>933</v>
      </c>
      <c r="F1584" s="6">
        <v>3.1160000000000001</v>
      </c>
      <c r="G1584" s="6">
        <v>25.847000000000001</v>
      </c>
      <c r="H1584" s="16">
        <v>36.383000000000003</v>
      </c>
      <c r="I1584" s="16">
        <v>0.77670400000000017</v>
      </c>
      <c r="J1584" s="16">
        <v>0.77670400000000017</v>
      </c>
      <c r="K1584" s="16">
        <v>0.77670400000000017</v>
      </c>
      <c r="L1584" s="16">
        <v>0.77670400000000017</v>
      </c>
      <c r="M1584" s="8">
        <f t="shared" si="24"/>
        <v>25.847000000000001</v>
      </c>
      <c r="N1584" t="e" cm="1">
        <f t="array" ref="N1584">INDEX(Wastewater!$C$4:$C$62,MATCH(C1584,Wastewater!$A$4:$A$62,0),)</f>
        <v>#N/A</v>
      </c>
    </row>
    <row r="1585" spans="1:14" s="7" customFormat="1" ht="14.25">
      <c r="A1585" s="5" t="s">
        <v>280</v>
      </c>
      <c r="B1585" s="5" t="s">
        <v>1425</v>
      </c>
      <c r="C1585" s="5" t="s">
        <v>1248</v>
      </c>
      <c r="D1585" s="5" t="s">
        <v>300</v>
      </c>
      <c r="E1585" s="5" t="s">
        <v>933</v>
      </c>
      <c r="F1585" s="6">
        <v>0</v>
      </c>
      <c r="G1585" s="6">
        <v>0</v>
      </c>
      <c r="H1585" s="16">
        <v>0</v>
      </c>
      <c r="I1585" s="16">
        <v>0</v>
      </c>
      <c r="J1585" s="16">
        <v>0</v>
      </c>
      <c r="K1585" s="16">
        <v>0</v>
      </c>
      <c r="L1585" s="16">
        <v>0</v>
      </c>
      <c r="M1585" s="8">
        <f t="shared" si="24"/>
        <v>0</v>
      </c>
      <c r="N1585" t="str" cm="1">
        <f t="array" ref="N1585">INDEX(Wastewater!$C$4:$C$62,MATCH(C1585,Wastewater!$A$4:$A$62,0),)</f>
        <v>Sludge enhancement (quality) (wastewater)</v>
      </c>
    </row>
    <row r="1586" spans="1:14" s="7" customFormat="1" ht="14.25">
      <c r="A1586" s="5" t="s">
        <v>280</v>
      </c>
      <c r="B1586" s="5" t="s">
        <v>1426</v>
      </c>
      <c r="C1586" s="5" t="s">
        <v>1250</v>
      </c>
      <c r="D1586" s="5" t="s">
        <v>300</v>
      </c>
      <c r="E1586" s="5" t="s">
        <v>933</v>
      </c>
      <c r="F1586" s="6">
        <v>0</v>
      </c>
      <c r="G1586" s="6">
        <v>0</v>
      </c>
      <c r="H1586" s="16">
        <v>0</v>
      </c>
      <c r="I1586" s="16">
        <v>0</v>
      </c>
      <c r="J1586" s="16">
        <v>0</v>
      </c>
      <c r="K1586" s="16">
        <v>0</v>
      </c>
      <c r="L1586" s="16">
        <v>0</v>
      </c>
      <c r="M1586" s="8">
        <f t="shared" si="24"/>
        <v>0</v>
      </c>
      <c r="N1586" t="str" cm="1">
        <f t="array" ref="N1586">INDEX(Wastewater!$C$4:$C$62,MATCH(C1586,Wastewater!$A$4:$A$62,0),)</f>
        <v>Sludge enhancement (quality) (wastewater)</v>
      </c>
    </row>
    <row r="1587" spans="1:14" s="7" customFormat="1" ht="14.25">
      <c r="A1587" s="5" t="s">
        <v>280</v>
      </c>
      <c r="B1587" s="5" t="s">
        <v>1427</v>
      </c>
      <c r="C1587" s="5" t="s">
        <v>1252</v>
      </c>
      <c r="D1587" s="5" t="s">
        <v>300</v>
      </c>
      <c r="E1587" s="5" t="s">
        <v>933</v>
      </c>
      <c r="F1587" s="6">
        <v>0</v>
      </c>
      <c r="G1587" s="6">
        <v>0</v>
      </c>
      <c r="H1587" s="16">
        <v>0</v>
      </c>
      <c r="I1587" s="16">
        <v>0</v>
      </c>
      <c r="J1587" s="16">
        <v>0</v>
      </c>
      <c r="K1587" s="16">
        <v>0</v>
      </c>
      <c r="L1587" s="16">
        <v>0</v>
      </c>
      <c r="M1587" s="8">
        <f t="shared" si="24"/>
        <v>0</v>
      </c>
      <c r="N1587" t="str" cm="1">
        <f t="array" ref="N1587">INDEX(Wastewater!$C$4:$C$62,MATCH(C1587,Wastewater!$A$4:$A$62,0),)</f>
        <v>Sludge enhancement (quality) (wastewater)</v>
      </c>
    </row>
    <row r="1588" spans="1:14" s="7" customFormat="1" ht="14.25">
      <c r="A1588" s="5" t="s">
        <v>280</v>
      </c>
      <c r="B1588" s="5" t="s">
        <v>1428</v>
      </c>
      <c r="C1588" s="5" t="s">
        <v>1254</v>
      </c>
      <c r="D1588" s="5" t="s">
        <v>300</v>
      </c>
      <c r="E1588" s="5" t="s">
        <v>933</v>
      </c>
      <c r="F1588" s="6">
        <v>0</v>
      </c>
      <c r="G1588" s="6">
        <v>0</v>
      </c>
      <c r="H1588" s="6">
        <v>0</v>
      </c>
      <c r="I1588" s="6">
        <v>0</v>
      </c>
      <c r="J1588" s="6">
        <v>0</v>
      </c>
      <c r="K1588" s="6">
        <v>0</v>
      </c>
      <c r="L1588" s="6">
        <v>0</v>
      </c>
      <c r="M1588" s="8">
        <f t="shared" si="24"/>
        <v>0</v>
      </c>
      <c r="N1588" t="str" cm="1">
        <f t="array" ref="N1588">INDEX(Wastewater!$C$4:$C$62,MATCH(C1588,Wastewater!$A$4:$A$62,0),)</f>
        <v>Sludge enhancement (quality) (wastewater)</v>
      </c>
    </row>
    <row r="1589" spans="1:14" s="7" customFormat="1" ht="14.25">
      <c r="A1589" s="5" t="s">
        <v>280</v>
      </c>
      <c r="B1589" s="5" t="s">
        <v>1429</v>
      </c>
      <c r="C1589" s="5" t="s">
        <v>1256</v>
      </c>
      <c r="D1589" s="5" t="s">
        <v>300</v>
      </c>
      <c r="E1589" s="5" t="s">
        <v>933</v>
      </c>
      <c r="F1589" s="6">
        <v>0</v>
      </c>
      <c r="G1589" s="6">
        <v>0</v>
      </c>
      <c r="H1589" s="6">
        <v>0</v>
      </c>
      <c r="I1589" s="6">
        <v>0</v>
      </c>
      <c r="J1589" s="6">
        <v>0</v>
      </c>
      <c r="K1589" s="6">
        <v>0</v>
      </c>
      <c r="L1589" s="6">
        <v>0</v>
      </c>
      <c r="M1589" s="8">
        <f t="shared" si="24"/>
        <v>0</v>
      </c>
      <c r="N1589" t="str" cm="1">
        <f t="array" ref="N1589">INDEX(Wastewater!$C$4:$C$62,MATCH(C1589,Wastewater!$A$4:$A$62,0),)</f>
        <v>Sludge enhancement (quality) (wastewater)</v>
      </c>
    </row>
    <row r="1590" spans="1:14" s="7" customFormat="1" ht="14.25">
      <c r="A1590" s="5" t="s">
        <v>280</v>
      </c>
      <c r="B1590" s="5" t="s">
        <v>1430</v>
      </c>
      <c r="C1590" s="5" t="s">
        <v>1258</v>
      </c>
      <c r="D1590" s="5" t="s">
        <v>300</v>
      </c>
      <c r="E1590" s="5" t="s">
        <v>933</v>
      </c>
      <c r="F1590" s="6">
        <v>0</v>
      </c>
      <c r="G1590" s="6">
        <v>0</v>
      </c>
      <c r="H1590" s="6">
        <v>0</v>
      </c>
      <c r="I1590" s="6">
        <v>0</v>
      </c>
      <c r="J1590" s="6">
        <v>0</v>
      </c>
      <c r="K1590" s="6">
        <v>0</v>
      </c>
      <c r="L1590" s="6">
        <v>0</v>
      </c>
      <c r="M1590" s="8">
        <f t="shared" si="24"/>
        <v>0</v>
      </c>
      <c r="N1590" t="str" cm="1">
        <f t="array" ref="N1590">INDEX(Wastewater!$C$4:$C$62,MATCH(C1590,Wastewater!$A$4:$A$62,0),)</f>
        <v>Sludge enhancement (quality) (wastewater)</v>
      </c>
    </row>
    <row r="1591" spans="1:14" s="7" customFormat="1" ht="14.25">
      <c r="A1591" s="5" t="s">
        <v>280</v>
      </c>
      <c r="B1591" s="5" t="s">
        <v>1431</v>
      </c>
      <c r="C1591" s="5" t="s">
        <v>1260</v>
      </c>
      <c r="D1591" s="5" t="s">
        <v>300</v>
      </c>
      <c r="E1591" s="5" t="s">
        <v>933</v>
      </c>
      <c r="F1591" s="6">
        <v>0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8">
        <f t="shared" si="24"/>
        <v>0</v>
      </c>
      <c r="N1591" t="str" cm="1">
        <f t="array" ref="N1591">INDEX(Wastewater!$C$4:$C$62,MATCH(C1591,Wastewater!$A$4:$A$62,0),)</f>
        <v>Sludge enhancement (quality) (wastewater)</v>
      </c>
    </row>
    <row r="1592" spans="1:14" s="7" customFormat="1" ht="14.25">
      <c r="A1592" s="5" t="s">
        <v>280</v>
      </c>
      <c r="B1592" s="5" t="s">
        <v>1432</v>
      </c>
      <c r="C1592" s="5" t="s">
        <v>1262</v>
      </c>
      <c r="D1592" s="5" t="s">
        <v>300</v>
      </c>
      <c r="E1592" s="5" t="s">
        <v>933</v>
      </c>
      <c r="F1592" s="6">
        <v>0</v>
      </c>
      <c r="G1592" s="6">
        <v>0</v>
      </c>
      <c r="H1592" s="6">
        <v>0</v>
      </c>
      <c r="I1592" s="6">
        <v>0</v>
      </c>
      <c r="J1592" s="6">
        <v>0</v>
      </c>
      <c r="K1592" s="6">
        <v>0</v>
      </c>
      <c r="L1592" s="6">
        <v>0</v>
      </c>
      <c r="M1592" s="8">
        <f t="shared" si="24"/>
        <v>0</v>
      </c>
      <c r="N1592" t="e" cm="1">
        <f t="array" ref="N1592">INDEX(Wastewater!$C$4:$C$62,MATCH(C1592,Wastewater!$A$4:$A$62,0),)</f>
        <v>#N/A</v>
      </c>
    </row>
    <row r="1593" spans="1:14" s="7" customFormat="1" ht="14.25">
      <c r="A1593" s="5" t="s">
        <v>280</v>
      </c>
      <c r="B1593" s="5" t="s">
        <v>1433</v>
      </c>
      <c r="C1593" s="5" t="s">
        <v>1264</v>
      </c>
      <c r="D1593" s="5" t="s">
        <v>300</v>
      </c>
      <c r="E1593" s="5" t="s">
        <v>933</v>
      </c>
      <c r="F1593" s="6">
        <v>0</v>
      </c>
      <c r="G1593" s="6">
        <v>0</v>
      </c>
      <c r="H1593" s="6">
        <v>0</v>
      </c>
      <c r="I1593" s="6">
        <v>0</v>
      </c>
      <c r="J1593" s="6">
        <v>0</v>
      </c>
      <c r="K1593" s="6">
        <v>0</v>
      </c>
      <c r="L1593" s="6">
        <v>0</v>
      </c>
      <c r="M1593" s="8">
        <f t="shared" si="24"/>
        <v>0</v>
      </c>
      <c r="N1593" t="str" cm="1">
        <f t="array" ref="N1593">INDEX(Wastewater!$C$4:$C$62,MATCH(C1593,Wastewater!$A$4:$A$62,0),)</f>
        <v>Growth at sewage treatment works (excluding sludge treatment) (wastewater)</v>
      </c>
    </row>
    <row r="1594" spans="1:14" s="7" customFormat="1" ht="14.25">
      <c r="A1594" s="5" t="s">
        <v>280</v>
      </c>
      <c r="B1594" s="5" t="s">
        <v>1434</v>
      </c>
      <c r="C1594" s="5" t="s">
        <v>1266</v>
      </c>
      <c r="D1594" s="5" t="s">
        <v>300</v>
      </c>
      <c r="E1594" s="5" t="s">
        <v>933</v>
      </c>
      <c r="F1594" s="6">
        <v>0</v>
      </c>
      <c r="G1594" s="6">
        <v>0</v>
      </c>
      <c r="H1594" s="6">
        <v>0</v>
      </c>
      <c r="I1594" s="6">
        <v>0</v>
      </c>
      <c r="J1594" s="6">
        <v>0</v>
      </c>
      <c r="K1594" s="6">
        <v>0</v>
      </c>
      <c r="L1594" s="6">
        <v>0</v>
      </c>
      <c r="M1594" s="8">
        <f t="shared" si="24"/>
        <v>0</v>
      </c>
      <c r="N1594" t="str" cm="1">
        <f t="array" ref="N1594">INDEX(Wastewater!$C$4:$C$62,MATCH(C1594,Wastewater!$A$4:$A$62,0),)</f>
        <v>Reduce flooding risk for properties (wastewater)</v>
      </c>
    </row>
    <row r="1595" spans="1:14" s="7" customFormat="1" ht="14.25">
      <c r="A1595" s="5" t="s">
        <v>280</v>
      </c>
      <c r="B1595" s="5" t="s">
        <v>1435</v>
      </c>
      <c r="C1595" s="5" t="s">
        <v>1268</v>
      </c>
      <c r="D1595" s="5" t="s">
        <v>300</v>
      </c>
      <c r="E1595" s="5" t="s">
        <v>933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8">
        <f t="shared" si="24"/>
        <v>0</v>
      </c>
      <c r="N1595" t="str" cm="1">
        <f t="array" ref="N1595">INDEX(Wastewater!$C$4:$C$62,MATCH(C1595,Wastewater!$A$4:$A$62,0),)</f>
        <v>First time sewerage (wastewater)</v>
      </c>
    </row>
    <row r="1596" spans="1:14" s="7" customFormat="1" ht="14.25">
      <c r="A1596" s="5" t="s">
        <v>280</v>
      </c>
      <c r="B1596" s="5" t="s">
        <v>1436</v>
      </c>
      <c r="C1596" s="5" t="s">
        <v>1270</v>
      </c>
      <c r="D1596" s="5" t="s">
        <v>300</v>
      </c>
      <c r="E1596" s="5" t="s">
        <v>933</v>
      </c>
      <c r="F1596" s="6">
        <v>0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8">
        <f t="shared" si="24"/>
        <v>0</v>
      </c>
      <c r="N1596" t="str" cm="1">
        <f t="array" ref="N1596">INDEX(Wastewater!$C$4:$C$62,MATCH(C1596,Wastewater!$A$4:$A$62,0),)</f>
        <v>Sludge enhancement (growth) (wastewater)</v>
      </c>
    </row>
    <row r="1597" spans="1:14" s="7" customFormat="1" ht="14.25">
      <c r="A1597" s="5" t="s">
        <v>280</v>
      </c>
      <c r="B1597" s="5" t="s">
        <v>1437</v>
      </c>
      <c r="C1597" s="5" t="s">
        <v>1272</v>
      </c>
      <c r="D1597" s="5" t="s">
        <v>300</v>
      </c>
      <c r="E1597" s="5" t="s">
        <v>933</v>
      </c>
      <c r="F1597" s="6">
        <v>0</v>
      </c>
      <c r="G1597" s="6">
        <v>0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8">
        <f t="shared" si="24"/>
        <v>0</v>
      </c>
      <c r="N1597" t="str" cm="1">
        <f t="array" ref="N1597">INDEX(Wastewater!$C$4:$C$62,MATCH(C1597,Wastewater!$A$4:$A$62,0),)</f>
        <v>Odour (wastewater)</v>
      </c>
    </row>
    <row r="1598" spans="1:14" s="7" customFormat="1" ht="14.25">
      <c r="A1598" s="5" t="s">
        <v>280</v>
      </c>
      <c r="B1598" s="5" t="s">
        <v>1438</v>
      </c>
      <c r="C1598" s="5" t="s">
        <v>1274</v>
      </c>
      <c r="D1598" s="5" t="s">
        <v>300</v>
      </c>
      <c r="E1598" s="5" t="s">
        <v>933</v>
      </c>
      <c r="F1598" s="6">
        <v>0</v>
      </c>
      <c r="G1598" s="6">
        <v>0</v>
      </c>
      <c r="H1598" s="16">
        <v>0</v>
      </c>
      <c r="I1598" s="16">
        <v>0</v>
      </c>
      <c r="J1598" s="16">
        <v>0</v>
      </c>
      <c r="K1598" s="16">
        <v>0</v>
      </c>
      <c r="L1598" s="16">
        <v>0</v>
      </c>
      <c r="M1598" s="8">
        <f t="shared" si="24"/>
        <v>0</v>
      </c>
      <c r="N1598" t="str" cm="1">
        <f t="array" ref="N1598">INDEX(Wastewater!$C$4:$C$62,MATCH(C1598,Wastewater!$A$4:$A$62,0),)</f>
        <v>Enhancing resilience to low probability high consequence events (wastewater)</v>
      </c>
    </row>
    <row r="1599" spans="1:14" s="7" customFormat="1" ht="14.25">
      <c r="A1599" s="5" t="s">
        <v>280</v>
      </c>
      <c r="B1599" s="5" t="s">
        <v>1439</v>
      </c>
      <c r="C1599" s="5" t="s">
        <v>1276</v>
      </c>
      <c r="D1599" s="5" t="s">
        <v>300</v>
      </c>
      <c r="E1599" s="5" t="s">
        <v>933</v>
      </c>
      <c r="F1599" s="6">
        <v>0</v>
      </c>
      <c r="G1599" s="6">
        <v>0</v>
      </c>
      <c r="H1599" s="16">
        <v>0</v>
      </c>
      <c r="I1599" s="16">
        <v>0</v>
      </c>
      <c r="J1599" s="16">
        <v>0</v>
      </c>
      <c r="K1599" s="16">
        <v>0</v>
      </c>
      <c r="L1599" s="16">
        <v>0</v>
      </c>
      <c r="M1599" s="8">
        <f t="shared" ref="M1599:M1613" si="25">SUM(G1599)</f>
        <v>0</v>
      </c>
      <c r="N1599" t="str" cm="1">
        <f t="array" ref="N1599">INDEX(Wastewater!$C$4:$C$62,MATCH(C1599,Wastewater!$A$4:$A$62,0),)</f>
        <v>Security - SEMD (wastewater)</v>
      </c>
    </row>
    <row r="1600" spans="1:14" s="7" customFormat="1" ht="14.25">
      <c r="A1600" s="5" t="s">
        <v>280</v>
      </c>
      <c r="B1600" s="5" t="s">
        <v>1440</v>
      </c>
      <c r="C1600" s="5" t="s">
        <v>1278</v>
      </c>
      <c r="D1600" s="5" t="s">
        <v>300</v>
      </c>
      <c r="E1600" s="5" t="s">
        <v>933</v>
      </c>
      <c r="F1600" s="6">
        <v>0</v>
      </c>
      <c r="G1600" s="6">
        <v>0</v>
      </c>
      <c r="H1600" s="16">
        <v>0</v>
      </c>
      <c r="I1600" s="16">
        <v>0</v>
      </c>
      <c r="J1600" s="16">
        <v>0</v>
      </c>
      <c r="K1600" s="16">
        <v>0</v>
      </c>
      <c r="L1600" s="16">
        <v>0</v>
      </c>
      <c r="M1600" s="8">
        <f t="shared" si="25"/>
        <v>0</v>
      </c>
      <c r="N1600" t="str" cm="1">
        <f t="array" ref="N1600">INDEX(Wastewater!$C$4:$C$62,MATCH(C1600,Wastewater!$A$4:$A$62,0),)</f>
        <v>Security - Non-SEMD (wastewater)</v>
      </c>
    </row>
    <row r="1601" spans="1:14" s="7" customFormat="1" ht="14.25">
      <c r="A1601" s="5" t="s">
        <v>280</v>
      </c>
      <c r="B1601" s="5" t="s">
        <v>1441</v>
      </c>
      <c r="C1601" s="5" t="s">
        <v>1280</v>
      </c>
      <c r="D1601" s="5" t="s">
        <v>300</v>
      </c>
      <c r="E1601" s="5" t="s">
        <v>933</v>
      </c>
      <c r="F1601" s="6">
        <v>0</v>
      </c>
      <c r="G1601" s="6">
        <v>0</v>
      </c>
      <c r="H1601" s="16">
        <v>0</v>
      </c>
      <c r="I1601" s="16">
        <v>0</v>
      </c>
      <c r="J1601" s="16">
        <v>0</v>
      </c>
      <c r="K1601" s="16">
        <v>0</v>
      </c>
      <c r="L1601" s="16">
        <v>0</v>
      </c>
      <c r="M1601" s="8">
        <f t="shared" si="25"/>
        <v>0</v>
      </c>
      <c r="N1601" t="str" cm="1">
        <f t="array" ref="N1601">INDEX(Wastewater!$C$4:$C$62,MATCH(C1601,Wastewater!$A$4:$A$62,0),)</f>
        <v>N/A</v>
      </c>
    </row>
    <row r="1602" spans="1:14" s="7" customFormat="1" ht="14.25">
      <c r="A1602" s="5" t="s">
        <v>280</v>
      </c>
      <c r="B1602" s="5" t="s">
        <v>1442</v>
      </c>
      <c r="C1602" s="5" t="s">
        <v>1282</v>
      </c>
      <c r="D1602" s="5" t="s">
        <v>300</v>
      </c>
      <c r="E1602" s="5" t="s">
        <v>933</v>
      </c>
      <c r="F1602" s="6">
        <v>0</v>
      </c>
      <c r="G1602" s="6">
        <v>0</v>
      </c>
      <c r="H1602" s="16">
        <v>0</v>
      </c>
      <c r="I1602" s="16">
        <v>0</v>
      </c>
      <c r="J1602" s="16">
        <v>0</v>
      </c>
      <c r="K1602" s="16">
        <v>0</v>
      </c>
      <c r="L1602" s="16">
        <v>0</v>
      </c>
      <c r="M1602" s="8">
        <f t="shared" si="25"/>
        <v>0</v>
      </c>
      <c r="N1602" t="e" cm="1">
        <f t="array" ref="N1602">INDEX(Wastewater!$C$4:$C$62,MATCH(C1602,Wastewater!$A$4:$A$62,0),)</f>
        <v>#N/A</v>
      </c>
    </row>
    <row r="1603" spans="1:14" s="7" customFormat="1" ht="14.25">
      <c r="A1603" s="5" t="s">
        <v>280</v>
      </c>
      <c r="B1603" s="5" t="s">
        <v>1443</v>
      </c>
      <c r="C1603" s="5" t="s">
        <v>1284</v>
      </c>
      <c r="D1603" s="5" t="s">
        <v>300</v>
      </c>
      <c r="E1603" s="5" t="s">
        <v>933</v>
      </c>
      <c r="F1603" s="6">
        <v>0</v>
      </c>
      <c r="G1603" s="6">
        <v>0</v>
      </c>
      <c r="H1603" s="16">
        <v>0</v>
      </c>
      <c r="I1603" s="16">
        <v>0</v>
      </c>
      <c r="J1603" s="16">
        <v>0</v>
      </c>
      <c r="K1603" s="16">
        <v>0</v>
      </c>
      <c r="L1603" s="16">
        <v>0</v>
      </c>
      <c r="M1603" s="8">
        <f t="shared" si="25"/>
        <v>0</v>
      </c>
      <c r="N1603" t="e" cm="1">
        <f t="array" ref="N1603">INDEX(Wastewater!$C$4:$C$62,MATCH(C1603,Wastewater!$A$4:$A$62,0),)</f>
        <v>#N/A</v>
      </c>
    </row>
    <row r="1604" spans="1:14" s="7" customFormat="1" ht="14.25">
      <c r="A1604" s="5" t="s">
        <v>280</v>
      </c>
      <c r="B1604" s="5" t="s">
        <v>1444</v>
      </c>
      <c r="C1604" s="5" t="s">
        <v>1286</v>
      </c>
      <c r="D1604" s="5" t="s">
        <v>300</v>
      </c>
      <c r="E1604" s="5" t="s">
        <v>933</v>
      </c>
      <c r="F1604" s="6">
        <v>0</v>
      </c>
      <c r="G1604" s="6">
        <v>0</v>
      </c>
      <c r="H1604" s="16">
        <v>0</v>
      </c>
      <c r="I1604" s="16">
        <v>0</v>
      </c>
      <c r="J1604" s="16">
        <v>0</v>
      </c>
      <c r="K1604" s="16">
        <v>0</v>
      </c>
      <c r="L1604" s="16">
        <v>0</v>
      </c>
      <c r="M1604" s="8">
        <f t="shared" si="25"/>
        <v>0</v>
      </c>
      <c r="N1604" t="e" cm="1">
        <f t="array" ref="N1604">INDEX(Wastewater!$C$4:$C$62,MATCH(C1604,Wastewater!$A$4:$A$62,0),)</f>
        <v>#N/A</v>
      </c>
    </row>
    <row r="1605" spans="1:14" s="7" customFormat="1" ht="14.25">
      <c r="A1605" s="5" t="s">
        <v>280</v>
      </c>
      <c r="B1605" s="5" t="s">
        <v>1445</v>
      </c>
      <c r="C1605" s="5" t="s">
        <v>1288</v>
      </c>
      <c r="D1605" s="5" t="s">
        <v>300</v>
      </c>
      <c r="E1605" s="5" t="s">
        <v>933</v>
      </c>
      <c r="F1605" s="6">
        <v>0</v>
      </c>
      <c r="G1605" s="6">
        <v>0</v>
      </c>
      <c r="H1605" s="16">
        <v>0</v>
      </c>
      <c r="I1605" s="16">
        <v>0</v>
      </c>
      <c r="J1605" s="16">
        <v>0</v>
      </c>
      <c r="K1605" s="16">
        <v>0</v>
      </c>
      <c r="L1605" s="16">
        <v>0</v>
      </c>
      <c r="M1605" s="8">
        <f t="shared" si="25"/>
        <v>0</v>
      </c>
      <c r="N1605" t="e" cm="1">
        <f t="array" ref="N1605">INDEX(Wastewater!$C$4:$C$62,MATCH(C1605,Wastewater!$A$4:$A$62,0),)</f>
        <v>#N/A</v>
      </c>
    </row>
    <row r="1606" spans="1:14" s="7" customFormat="1" ht="14.25">
      <c r="A1606" s="5" t="s">
        <v>280</v>
      </c>
      <c r="B1606" s="5" t="s">
        <v>1446</v>
      </c>
      <c r="C1606" s="5" t="s">
        <v>1290</v>
      </c>
      <c r="D1606" s="5" t="s">
        <v>300</v>
      </c>
      <c r="E1606" s="5" t="s">
        <v>933</v>
      </c>
      <c r="F1606" s="6">
        <v>0</v>
      </c>
      <c r="G1606" s="6">
        <v>0</v>
      </c>
      <c r="H1606" s="16">
        <v>0</v>
      </c>
      <c r="I1606" s="16">
        <v>0</v>
      </c>
      <c r="J1606" s="16">
        <v>0</v>
      </c>
      <c r="K1606" s="16">
        <v>0</v>
      </c>
      <c r="L1606" s="16">
        <v>0</v>
      </c>
      <c r="M1606" s="8">
        <f t="shared" si="25"/>
        <v>0</v>
      </c>
      <c r="N1606" t="e" cm="1">
        <f t="array" ref="N1606">INDEX(Wastewater!$C$4:$C$62,MATCH(C1606,Wastewater!$A$4:$A$62,0),)</f>
        <v>#N/A</v>
      </c>
    </row>
    <row r="1607" spans="1:14" s="7" customFormat="1" ht="14.25">
      <c r="A1607" s="5" t="s">
        <v>280</v>
      </c>
      <c r="B1607" s="5" t="s">
        <v>1447</v>
      </c>
      <c r="C1607" s="5" t="s">
        <v>1292</v>
      </c>
      <c r="D1607" s="5" t="s">
        <v>300</v>
      </c>
      <c r="E1607" s="5" t="s">
        <v>933</v>
      </c>
      <c r="F1607" s="6">
        <v>0</v>
      </c>
      <c r="G1607" s="6">
        <v>0</v>
      </c>
      <c r="H1607" s="16">
        <v>0</v>
      </c>
      <c r="I1607" s="16">
        <v>0</v>
      </c>
      <c r="J1607" s="16">
        <v>0</v>
      </c>
      <c r="K1607" s="16">
        <v>0</v>
      </c>
      <c r="L1607" s="16">
        <v>0</v>
      </c>
      <c r="M1607" s="8">
        <f t="shared" si="25"/>
        <v>0</v>
      </c>
      <c r="N1607" t="e" cm="1">
        <f t="array" ref="N1607">INDEX(Wastewater!$C$4:$C$62,MATCH(C1607,Wastewater!$A$4:$A$62,0),)</f>
        <v>#N/A</v>
      </c>
    </row>
    <row r="1608" spans="1:14" s="7" customFormat="1" ht="14.25">
      <c r="A1608" s="5" t="s">
        <v>280</v>
      </c>
      <c r="B1608" s="5" t="s">
        <v>1448</v>
      </c>
      <c r="C1608" s="5" t="s">
        <v>1294</v>
      </c>
      <c r="D1608" s="5" t="s">
        <v>300</v>
      </c>
      <c r="E1608" s="5" t="s">
        <v>933</v>
      </c>
      <c r="F1608" s="6">
        <v>0</v>
      </c>
      <c r="G1608" s="6">
        <v>0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8">
        <f t="shared" si="25"/>
        <v>0</v>
      </c>
      <c r="N1608" t="e" cm="1">
        <f t="array" ref="N1608">INDEX(Wastewater!$C$4:$C$62,MATCH(C1608,Wastewater!$A$4:$A$62,0),)</f>
        <v>#N/A</v>
      </c>
    </row>
    <row r="1609" spans="1:14" s="7" customFormat="1" ht="14.25">
      <c r="A1609" s="5" t="s">
        <v>280</v>
      </c>
      <c r="B1609" s="5" t="s">
        <v>1449</v>
      </c>
      <c r="C1609" s="5" t="s">
        <v>1296</v>
      </c>
      <c r="D1609" s="5" t="s">
        <v>300</v>
      </c>
      <c r="E1609" s="5" t="s">
        <v>933</v>
      </c>
      <c r="F1609" s="6">
        <v>0</v>
      </c>
      <c r="G1609" s="6">
        <v>0</v>
      </c>
      <c r="H1609" s="6">
        <v>0</v>
      </c>
      <c r="I1609" s="6">
        <v>0</v>
      </c>
      <c r="J1609" s="6">
        <v>0</v>
      </c>
      <c r="K1609" s="6">
        <v>0</v>
      </c>
      <c r="L1609" s="6">
        <v>0</v>
      </c>
      <c r="M1609" s="8">
        <f t="shared" si="25"/>
        <v>0</v>
      </c>
      <c r="N1609" t="e" cm="1">
        <f t="array" ref="N1609">INDEX(Wastewater!$C$4:$C$62,MATCH(C1609,Wastewater!$A$4:$A$62,0),)</f>
        <v>#N/A</v>
      </c>
    </row>
    <row r="1610" spans="1:14" s="7" customFormat="1" ht="14.25">
      <c r="A1610" s="5" t="s">
        <v>280</v>
      </c>
      <c r="B1610" s="5" t="s">
        <v>1450</v>
      </c>
      <c r="C1610" s="5" t="s">
        <v>1298</v>
      </c>
      <c r="D1610" s="5" t="s">
        <v>300</v>
      </c>
      <c r="E1610" s="5" t="s">
        <v>933</v>
      </c>
      <c r="F1610" s="6">
        <v>0</v>
      </c>
      <c r="G1610" s="6">
        <v>0</v>
      </c>
      <c r="H1610" s="6">
        <v>0</v>
      </c>
      <c r="I1610" s="6">
        <v>0</v>
      </c>
      <c r="J1610" s="6">
        <v>0</v>
      </c>
      <c r="K1610" s="6">
        <v>0</v>
      </c>
      <c r="L1610" s="6">
        <v>0</v>
      </c>
      <c r="M1610" s="8">
        <f t="shared" si="25"/>
        <v>0</v>
      </c>
      <c r="N1610" t="e" cm="1">
        <f t="array" ref="N1610">INDEX(Wastewater!$C$4:$C$62,MATCH(C1610,Wastewater!$A$4:$A$62,0),)</f>
        <v>#N/A</v>
      </c>
    </row>
    <row r="1611" spans="1:14" s="7" customFormat="1" ht="14.25">
      <c r="A1611" s="5" t="s">
        <v>280</v>
      </c>
      <c r="B1611" s="5" t="s">
        <v>1451</v>
      </c>
      <c r="C1611" s="5" t="s">
        <v>1300</v>
      </c>
      <c r="D1611" s="5" t="s">
        <v>300</v>
      </c>
      <c r="E1611" s="5" t="s">
        <v>933</v>
      </c>
      <c r="F1611" s="6">
        <v>0</v>
      </c>
      <c r="G1611" s="6">
        <v>0</v>
      </c>
      <c r="H1611" s="6">
        <v>0</v>
      </c>
      <c r="I1611" s="6">
        <v>0</v>
      </c>
      <c r="J1611" s="6">
        <v>0</v>
      </c>
      <c r="K1611" s="6">
        <v>0</v>
      </c>
      <c r="L1611" s="6">
        <v>0</v>
      </c>
      <c r="M1611" s="8">
        <f t="shared" si="25"/>
        <v>0</v>
      </c>
      <c r="N1611" t="e" cm="1">
        <f t="array" ref="N1611">INDEX(Wastewater!$C$4:$C$62,MATCH(C1611,Wastewater!$A$4:$A$62,0),)</f>
        <v>#N/A</v>
      </c>
    </row>
    <row r="1612" spans="1:14" s="7" customFormat="1" ht="14.25">
      <c r="A1612" s="5" t="s">
        <v>280</v>
      </c>
      <c r="B1612" s="5" t="s">
        <v>1452</v>
      </c>
      <c r="C1612" s="5" t="s">
        <v>1302</v>
      </c>
      <c r="D1612" s="5" t="s">
        <v>300</v>
      </c>
      <c r="E1612" s="5" t="s">
        <v>933</v>
      </c>
      <c r="F1612" s="6">
        <v>0</v>
      </c>
      <c r="G1612" s="6">
        <v>0</v>
      </c>
      <c r="H1612" s="6">
        <v>0</v>
      </c>
      <c r="I1612" s="6">
        <v>0</v>
      </c>
      <c r="J1612" s="6">
        <v>0</v>
      </c>
      <c r="K1612" s="6">
        <v>0</v>
      </c>
      <c r="L1612" s="6">
        <v>0</v>
      </c>
      <c r="M1612" s="8">
        <f t="shared" si="25"/>
        <v>0</v>
      </c>
      <c r="N1612" t="e" cm="1">
        <f t="array" ref="N1612">INDEX(Wastewater!$C$4:$C$62,MATCH(C1612,Wastewater!$A$4:$A$62,0),)</f>
        <v>#N/A</v>
      </c>
    </row>
    <row r="1613" spans="1:14" s="7" customFormat="1" ht="14.25">
      <c r="A1613" s="5" t="s">
        <v>280</v>
      </c>
      <c r="B1613" s="5" t="s">
        <v>1453</v>
      </c>
      <c r="C1613" s="5" t="s">
        <v>1304</v>
      </c>
      <c r="D1613" s="5" t="s">
        <v>300</v>
      </c>
      <c r="E1613" s="5" t="s">
        <v>933</v>
      </c>
      <c r="F1613" s="6">
        <v>3.1160000000000001</v>
      </c>
      <c r="G1613" s="6">
        <v>25.847000000000001</v>
      </c>
      <c r="H1613" s="6">
        <v>36.383000000000003</v>
      </c>
      <c r="I1613" s="6">
        <v>0.77670400000000017</v>
      </c>
      <c r="J1613" s="6">
        <v>0.77670400000000017</v>
      </c>
      <c r="K1613" s="6">
        <v>0.77670400000000017</v>
      </c>
      <c r="L1613" s="6">
        <v>0.77670400000000017</v>
      </c>
      <c r="M1613" s="8">
        <f t="shared" si="25"/>
        <v>25.847000000000001</v>
      </c>
      <c r="N1613" t="e" cm="1">
        <f t="array" ref="N1613">INDEX(Wastewater!$C$4:$C$62,MATCH(C1613,Wastewater!$A$4:$A$62,0),)</f>
        <v>#N/A</v>
      </c>
    </row>
  </sheetData>
  <autoFilter ref="A6:N1613" xr:uid="{D600E6DF-D38D-4A17-A1A6-9CE12DDB7181}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E49A9-853D-42D2-AB54-F73E8991586A}">
  <sheetPr>
    <tabColor rgb="FFFFDB8E"/>
  </sheetPr>
  <dimension ref="A1"/>
  <sheetViews>
    <sheetView zoomScale="80" zoomScaleNormal="80" workbookViewId="0"/>
  </sheetViews>
  <sheetFormatPr defaultRowHeight="13.5"/>
  <sheetData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250C2-2DA5-4443-9A56-FF90FF1D0190}">
  <sheetPr>
    <tabColor rgb="FFFFDB8E"/>
  </sheetPr>
  <dimension ref="B4:E22"/>
  <sheetViews>
    <sheetView zoomScale="80" zoomScaleNormal="80" workbookViewId="0"/>
  </sheetViews>
  <sheetFormatPr defaultRowHeight="13.5"/>
  <cols>
    <col min="2" max="2" width="38.75" bestFit="1" customWidth="1"/>
    <col min="3" max="3" width="9" customWidth="1"/>
    <col min="4" max="4" width="10.875" bestFit="1" customWidth="1"/>
    <col min="5" max="5" width="16.5" bestFit="1" customWidth="1"/>
    <col min="6" max="7" width="12" bestFit="1" customWidth="1"/>
  </cols>
  <sheetData>
    <row r="4" spans="2:5" ht="14.25" customHeight="1" thickBot="1"/>
    <row r="5" spans="2:5" ht="13.9">
      <c r="B5" s="132" t="s">
        <v>1454</v>
      </c>
      <c r="C5" s="133"/>
      <c r="D5" s="133"/>
      <c r="E5" s="134"/>
    </row>
    <row r="6" spans="2:5" ht="13.9">
      <c r="B6" s="135" t="s">
        <v>60</v>
      </c>
      <c r="C6" s="74" t="s">
        <v>1455</v>
      </c>
      <c r="D6" s="74" t="s">
        <v>1456</v>
      </c>
      <c r="E6" s="74" t="s">
        <v>1457</v>
      </c>
    </row>
    <row r="7" spans="2:5">
      <c r="B7" s="136"/>
      <c r="C7" s="72"/>
      <c r="D7" s="72"/>
      <c r="E7" s="72"/>
    </row>
    <row r="8" spans="2:5">
      <c r="B8" s="72" t="s">
        <v>268</v>
      </c>
      <c r="C8" s="73">
        <v>-10.53</v>
      </c>
      <c r="D8" s="73">
        <v>-0.13300000000000001</v>
      </c>
      <c r="E8" s="73">
        <v>-10.398</v>
      </c>
    </row>
    <row r="9" spans="2:5">
      <c r="B9" s="72" t="s">
        <v>270</v>
      </c>
      <c r="C9" s="73">
        <v>-0.51200000000000001</v>
      </c>
      <c r="D9" s="73">
        <v>-0.51200000000000001</v>
      </c>
      <c r="E9" s="73">
        <v>0</v>
      </c>
    </row>
    <row r="10" spans="2:5">
      <c r="B10" s="72" t="s">
        <v>271</v>
      </c>
      <c r="C10" s="73">
        <v>0</v>
      </c>
      <c r="D10" s="73">
        <v>0</v>
      </c>
      <c r="E10" s="73">
        <v>0</v>
      </c>
    </row>
    <row r="11" spans="2:5">
      <c r="B11" s="72" t="s">
        <v>272</v>
      </c>
      <c r="C11" s="73">
        <v>-9.8160000000000007</v>
      </c>
      <c r="D11" s="73">
        <v>-1.304</v>
      </c>
      <c r="E11" s="73">
        <v>-8.5109999999999992</v>
      </c>
    </row>
    <row r="12" spans="2:5">
      <c r="B12" s="72" t="s">
        <v>273</v>
      </c>
      <c r="C12" s="73">
        <v>121.044</v>
      </c>
      <c r="D12" s="73">
        <v>-5.3179999999999996</v>
      </c>
      <c r="E12" s="73">
        <v>126.361</v>
      </c>
    </row>
    <row r="13" spans="2:5">
      <c r="B13" s="72" t="s">
        <v>274</v>
      </c>
      <c r="C13" s="73">
        <v>-5.81</v>
      </c>
      <c r="D13" s="73">
        <v>-0.29199999999999998</v>
      </c>
      <c r="E13" s="73">
        <v>-5.5179999999999998</v>
      </c>
    </row>
    <row r="14" spans="2:5">
      <c r="B14" s="72" t="s">
        <v>275</v>
      </c>
      <c r="C14" s="73">
        <v>-93.436999999999998</v>
      </c>
      <c r="D14" s="73">
        <v>0</v>
      </c>
      <c r="E14" s="73">
        <v>-93.436999999999998</v>
      </c>
    </row>
    <row r="15" spans="2:5">
      <c r="B15" s="72" t="s">
        <v>276</v>
      </c>
      <c r="C15" s="73">
        <v>-197.26599999999999</v>
      </c>
      <c r="D15" s="73">
        <v>-100.586</v>
      </c>
      <c r="E15" s="73">
        <v>-96.68</v>
      </c>
    </row>
    <row r="16" spans="2:5">
      <c r="B16" s="72" t="s">
        <v>278</v>
      </c>
      <c r="C16" s="73">
        <v>62.277999999999999</v>
      </c>
      <c r="D16" s="73">
        <v>-0.28699999999999998</v>
      </c>
      <c r="E16" s="73">
        <v>62.564999999999998</v>
      </c>
    </row>
    <row r="17" spans="2:5">
      <c r="B17" s="72" t="s">
        <v>279</v>
      </c>
      <c r="C17" s="73">
        <v>-0.78500000000000003</v>
      </c>
      <c r="D17" s="73">
        <v>0</v>
      </c>
      <c r="E17" s="73">
        <v>-0.78500000000000003</v>
      </c>
    </row>
    <row r="18" spans="2:5">
      <c r="B18" s="72" t="s">
        <v>280</v>
      </c>
      <c r="C18" s="73">
        <v>-43.59</v>
      </c>
      <c r="D18" s="73">
        <v>-2.883</v>
      </c>
      <c r="E18" s="73">
        <v>-40.707000000000001</v>
      </c>
    </row>
    <row r="19" spans="2:5">
      <c r="B19" s="72" t="s">
        <v>281</v>
      </c>
      <c r="C19" s="73">
        <v>0</v>
      </c>
      <c r="D19" s="73">
        <v>0</v>
      </c>
      <c r="E19" s="73">
        <v>0</v>
      </c>
    </row>
    <row r="20" spans="2:5">
      <c r="B20" s="72" t="s">
        <v>282</v>
      </c>
      <c r="C20" s="73">
        <v>-0.45600000000000002</v>
      </c>
      <c r="D20" s="73">
        <v>-0.45600000000000002</v>
      </c>
      <c r="E20" s="73">
        <v>0</v>
      </c>
    </row>
    <row r="21" spans="2:5">
      <c r="B21" s="72" t="s">
        <v>285</v>
      </c>
      <c r="C21" s="73">
        <v>0</v>
      </c>
      <c r="D21" s="73">
        <v>0</v>
      </c>
      <c r="E21" s="73">
        <v>0</v>
      </c>
    </row>
    <row r="22" spans="2:5" ht="13.9">
      <c r="B22" s="74" t="s">
        <v>1455</v>
      </c>
      <c r="C22" s="75">
        <v>-178.87899999999999</v>
      </c>
      <c r="D22" s="75">
        <v>-111.77</v>
      </c>
      <c r="E22" s="75">
        <v>-67.108999999999995</v>
      </c>
    </row>
  </sheetData>
  <mergeCells count="2">
    <mergeCell ref="B5:E5"/>
    <mergeCell ref="B6:B7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5CF6E-6BEC-4D3F-A4AF-79D7F2217F48}">
  <sheetPr>
    <tabColor rgb="FFFFDB8E"/>
  </sheetPr>
  <dimension ref="B1:K29"/>
  <sheetViews>
    <sheetView zoomScale="80" zoomScaleNormal="80" workbookViewId="0"/>
  </sheetViews>
  <sheetFormatPr defaultRowHeight="14.25"/>
  <cols>
    <col min="1" max="1" width="9" style="68"/>
    <col min="2" max="2" width="74.875" style="68" bestFit="1" customWidth="1"/>
    <col min="3" max="3" width="13" style="68" customWidth="1"/>
    <col min="4" max="16384" width="9" style="68"/>
  </cols>
  <sheetData>
    <row r="1" spans="2:11">
      <c r="B1" s="34" t="s">
        <v>1458</v>
      </c>
    </row>
    <row r="2" spans="2:11" ht="57">
      <c r="C2" s="69" t="s">
        <v>1459</v>
      </c>
      <c r="D2" s="69" t="s">
        <v>1460</v>
      </c>
      <c r="E2" s="69" t="s">
        <v>1461</v>
      </c>
      <c r="F2" s="69" t="s">
        <v>1462</v>
      </c>
      <c r="G2" s="69" t="s">
        <v>1463</v>
      </c>
    </row>
    <row r="3" spans="2:11">
      <c r="B3" s="117" t="s">
        <v>1464</v>
      </c>
      <c r="C3" s="117"/>
      <c r="D3" s="117"/>
      <c r="E3" s="117"/>
      <c r="F3" s="117"/>
      <c r="G3" s="117"/>
    </row>
    <row r="4" spans="2:11">
      <c r="B4" s="108" t="s">
        <v>1465</v>
      </c>
      <c r="C4" s="108">
        <v>0.96285944383912059</v>
      </c>
      <c r="D4" s="108">
        <v>168.87200000000001</v>
      </c>
      <c r="E4" s="108">
        <f>C4*D4</f>
        <v>162.6</v>
      </c>
      <c r="F4" s="109">
        <f>D4-E4</f>
        <v>6.2720000000000198</v>
      </c>
      <c r="G4" s="109">
        <f>F4*Indexation!$M$3</f>
        <v>7.4049320326243633</v>
      </c>
      <c r="H4" s="68" t="s">
        <v>273</v>
      </c>
      <c r="I4" s="68" t="s">
        <v>1466</v>
      </c>
      <c r="J4" s="68">
        <v>162.6</v>
      </c>
      <c r="K4" s="108">
        <f>J4/D4</f>
        <v>0.96285944383912059</v>
      </c>
    </row>
    <row r="5" spans="2:11">
      <c r="B5" s="108" t="s">
        <v>1467</v>
      </c>
      <c r="C5" s="108">
        <v>0.52329038652130822</v>
      </c>
      <c r="D5" s="108">
        <v>75.674999999999997</v>
      </c>
      <c r="E5" s="108">
        <f t="shared" ref="E5:E26" si="0">C5*D5</f>
        <v>39.599999999999994</v>
      </c>
      <c r="F5" s="109">
        <f t="shared" ref="F5:F26" si="1">D5-E5</f>
        <v>36.075000000000003</v>
      </c>
      <c r="G5" s="109">
        <f>F5*Indexation!$M$3</f>
        <v>42.591346153846153</v>
      </c>
      <c r="H5" s="68" t="s">
        <v>273</v>
      </c>
      <c r="I5" s="68" t="s">
        <v>1466</v>
      </c>
      <c r="J5" s="68">
        <v>39.6</v>
      </c>
      <c r="K5" s="108">
        <f t="shared" ref="K5:K26" si="2">J5/D5</f>
        <v>0.52329038652130822</v>
      </c>
    </row>
    <row r="6" spans="2:11">
      <c r="B6" s="108" t="s">
        <v>1468</v>
      </c>
      <c r="C6" s="108">
        <v>1</v>
      </c>
      <c r="D6" s="108">
        <v>78.483999999999995</v>
      </c>
      <c r="E6" s="108">
        <f t="shared" si="0"/>
        <v>78.483999999999995</v>
      </c>
      <c r="F6" s="109">
        <f t="shared" si="1"/>
        <v>0</v>
      </c>
      <c r="G6" s="109">
        <f>F6*Indexation!$M$3</f>
        <v>0</v>
      </c>
      <c r="H6" s="68" t="s">
        <v>273</v>
      </c>
      <c r="I6" s="68" t="s">
        <v>1466</v>
      </c>
      <c r="J6" s="68">
        <v>78.5</v>
      </c>
      <c r="K6" s="108">
        <f t="shared" si="2"/>
        <v>1.0002038632077876</v>
      </c>
    </row>
    <row r="7" spans="2:11">
      <c r="B7" s="108" t="s">
        <v>1469</v>
      </c>
      <c r="C7" s="108">
        <v>0.96538211254210138</v>
      </c>
      <c r="D7" s="108">
        <v>139.84100000000001</v>
      </c>
      <c r="E7" s="108">
        <f t="shared" si="0"/>
        <v>135</v>
      </c>
      <c r="F7" s="109">
        <f t="shared" si="1"/>
        <v>4.8410000000000082</v>
      </c>
      <c r="G7" s="109">
        <f>F7*Indexation!$M$3</f>
        <v>5.7154457860227188</v>
      </c>
      <c r="H7" s="68" t="s">
        <v>273</v>
      </c>
      <c r="I7" s="68" t="s">
        <v>1472</v>
      </c>
      <c r="J7" s="68">
        <v>135</v>
      </c>
      <c r="K7" s="108">
        <f t="shared" si="2"/>
        <v>0.96538211254210138</v>
      </c>
    </row>
    <row r="8" spans="2:11">
      <c r="B8" s="108" t="s">
        <v>1470</v>
      </c>
      <c r="C8" s="108">
        <v>1</v>
      </c>
      <c r="D8" s="108">
        <v>20.12</v>
      </c>
      <c r="E8" s="108">
        <f t="shared" si="0"/>
        <v>20.12</v>
      </c>
      <c r="F8" s="109">
        <f t="shared" si="1"/>
        <v>0</v>
      </c>
      <c r="G8" s="109">
        <f>F8*Indexation!$M$3</f>
        <v>0</v>
      </c>
      <c r="H8" s="68" t="s">
        <v>273</v>
      </c>
      <c r="I8" s="68" t="s">
        <v>1472</v>
      </c>
      <c r="J8" s="68">
        <v>20.100000000000001</v>
      </c>
      <c r="K8" s="108">
        <f t="shared" si="2"/>
        <v>0.99900596421471177</v>
      </c>
    </row>
    <row r="9" spans="2:11">
      <c r="B9" s="108" t="s">
        <v>1471</v>
      </c>
      <c r="C9" s="108">
        <v>0.5842467772626162</v>
      </c>
      <c r="D9" s="108">
        <v>74.626000000000005</v>
      </c>
      <c r="E9" s="108">
        <f t="shared" si="0"/>
        <v>43.6</v>
      </c>
      <c r="F9" s="109">
        <f t="shared" si="1"/>
        <v>31.026000000000003</v>
      </c>
      <c r="G9" s="109">
        <f>F9*Indexation!$M$3</f>
        <v>36.630328642251719</v>
      </c>
      <c r="H9" s="68" t="s">
        <v>273</v>
      </c>
      <c r="I9" s="68" t="s">
        <v>1472</v>
      </c>
      <c r="J9" s="68">
        <v>43.6</v>
      </c>
      <c r="K9" s="108">
        <f t="shared" si="2"/>
        <v>0.5842467772626162</v>
      </c>
    </row>
    <row r="10" spans="2:11">
      <c r="B10" s="118" t="s">
        <v>1473</v>
      </c>
      <c r="C10" s="118"/>
      <c r="D10" s="118"/>
      <c r="E10" s="118"/>
      <c r="F10" s="118"/>
      <c r="G10" s="118"/>
    </row>
    <row r="11" spans="2:11">
      <c r="B11" s="108" t="s">
        <v>1474</v>
      </c>
      <c r="C11" s="108"/>
      <c r="D11" s="108"/>
      <c r="E11" s="108"/>
      <c r="F11" s="109">
        <f t="shared" si="1"/>
        <v>0</v>
      </c>
      <c r="G11" s="109">
        <f>F11*Indexation!$M$3</f>
        <v>0</v>
      </c>
      <c r="H11" s="68" t="s">
        <v>285</v>
      </c>
      <c r="K11" s="108"/>
    </row>
    <row r="12" spans="2:11">
      <c r="B12" s="108" t="s">
        <v>1475</v>
      </c>
      <c r="C12" s="108">
        <v>1</v>
      </c>
      <c r="D12" s="108">
        <v>9.6839999999999993</v>
      </c>
      <c r="E12" s="108">
        <f t="shared" si="0"/>
        <v>9.6839999999999993</v>
      </c>
      <c r="F12" s="109">
        <f t="shared" si="1"/>
        <v>0</v>
      </c>
      <c r="G12" s="109">
        <f>F12*Indexation!$M$3</f>
        <v>0</v>
      </c>
      <c r="H12" s="68" t="s">
        <v>285</v>
      </c>
      <c r="I12" s="68" t="s">
        <v>1472</v>
      </c>
      <c r="J12" s="68">
        <v>9.6999999999999993</v>
      </c>
      <c r="K12" s="108">
        <f t="shared" si="2"/>
        <v>1.0016522098306484</v>
      </c>
    </row>
    <row r="13" spans="2:11">
      <c r="B13" s="108" t="s">
        <v>1476</v>
      </c>
      <c r="C13" s="108">
        <v>1</v>
      </c>
      <c r="D13" s="108">
        <v>7.93</v>
      </c>
      <c r="E13" s="108">
        <f t="shared" si="0"/>
        <v>7.93</v>
      </c>
      <c r="F13" s="109">
        <f t="shared" si="1"/>
        <v>0</v>
      </c>
      <c r="G13" s="109">
        <f>F13*Indexation!$M$3</f>
        <v>0</v>
      </c>
      <c r="H13" s="68" t="s">
        <v>273</v>
      </c>
      <c r="I13" s="68" t="s">
        <v>1472</v>
      </c>
      <c r="J13" s="68">
        <v>7.9</v>
      </c>
      <c r="K13" s="108">
        <f t="shared" si="2"/>
        <v>0.99621689785624223</v>
      </c>
    </row>
    <row r="14" spans="2:11">
      <c r="B14" s="108" t="s">
        <v>1477</v>
      </c>
      <c r="C14" s="108"/>
      <c r="D14" s="108"/>
      <c r="E14" s="108"/>
      <c r="F14" s="109">
        <f t="shared" si="1"/>
        <v>0</v>
      </c>
      <c r="G14" s="109">
        <f>F14*Indexation!$M$3</f>
        <v>0</v>
      </c>
      <c r="H14" s="68" t="s">
        <v>285</v>
      </c>
      <c r="K14" s="108"/>
    </row>
    <row r="15" spans="2:11">
      <c r="B15" s="118" t="s">
        <v>1478</v>
      </c>
      <c r="C15" s="118"/>
      <c r="D15" s="118"/>
      <c r="E15" s="118"/>
      <c r="F15" s="118"/>
      <c r="G15" s="118"/>
    </row>
    <row r="16" spans="2:11">
      <c r="B16" s="108" t="s">
        <v>1479</v>
      </c>
      <c r="C16" s="108">
        <v>0.88888888888888884</v>
      </c>
      <c r="D16" s="108">
        <v>9</v>
      </c>
      <c r="E16" s="108">
        <f t="shared" si="0"/>
        <v>8</v>
      </c>
      <c r="F16" s="109">
        <f t="shared" si="1"/>
        <v>1</v>
      </c>
      <c r="G16" s="109">
        <f>F16*Indexation!$M$3</f>
        <v>1.1806332960179113</v>
      </c>
      <c r="H16" s="68" t="s">
        <v>274</v>
      </c>
      <c r="I16" s="68" t="s">
        <v>1472</v>
      </c>
      <c r="J16" s="68">
        <v>8</v>
      </c>
      <c r="K16" s="108">
        <f t="shared" si="2"/>
        <v>0.88888888888888884</v>
      </c>
    </row>
    <row r="17" spans="2:11">
      <c r="B17" s="108" t="s">
        <v>1480</v>
      </c>
      <c r="C17" s="108">
        <v>0.7</v>
      </c>
      <c r="D17" s="108">
        <v>24.876999999999999</v>
      </c>
      <c r="E17" s="108">
        <f t="shared" si="0"/>
        <v>17.413899999999998</v>
      </c>
      <c r="F17" s="109">
        <f t="shared" si="1"/>
        <v>7.4631000000000007</v>
      </c>
      <c r="G17" s="109">
        <f>F17*Indexation!$M$3</f>
        <v>8.8111843515112742</v>
      </c>
      <c r="H17" s="68" t="s">
        <v>274</v>
      </c>
      <c r="I17" s="68" t="s">
        <v>1472</v>
      </c>
      <c r="J17" s="68">
        <v>17.399999999999999</v>
      </c>
      <c r="K17" s="108">
        <f t="shared" si="2"/>
        <v>0.69944125095469711</v>
      </c>
    </row>
    <row r="18" spans="2:11">
      <c r="B18" s="108" t="s">
        <v>1481</v>
      </c>
      <c r="C18" s="108">
        <v>0.54019883914717548</v>
      </c>
      <c r="D18" s="108">
        <v>17.401</v>
      </c>
      <c r="E18" s="108">
        <f t="shared" si="0"/>
        <v>9.4</v>
      </c>
      <c r="F18" s="109">
        <f t="shared" si="1"/>
        <v>8.0009999999999994</v>
      </c>
      <c r="G18" s="109">
        <f>F18*Indexation!$M$3</f>
        <v>9.4462470014393087</v>
      </c>
      <c r="H18" s="68" t="s">
        <v>274</v>
      </c>
      <c r="I18" s="68" t="s">
        <v>1472</v>
      </c>
      <c r="J18" s="68">
        <v>9.4</v>
      </c>
      <c r="K18" s="108">
        <f t="shared" si="2"/>
        <v>0.54019883914717548</v>
      </c>
    </row>
    <row r="19" spans="2:11">
      <c r="B19" s="108" t="s">
        <v>1482</v>
      </c>
      <c r="C19" s="108">
        <v>0</v>
      </c>
      <c r="D19" s="108">
        <v>7.6420000000000003</v>
      </c>
      <c r="E19" s="108">
        <f t="shared" si="0"/>
        <v>0</v>
      </c>
      <c r="F19" s="109">
        <f t="shared" si="1"/>
        <v>7.6420000000000003</v>
      </c>
      <c r="G19" s="109">
        <f>F19*Indexation!$M$3</f>
        <v>9.0223996481688786</v>
      </c>
      <c r="H19" s="68" t="s">
        <v>274</v>
      </c>
      <c r="I19" s="68" t="s">
        <v>1466</v>
      </c>
      <c r="J19" s="68">
        <v>0</v>
      </c>
      <c r="K19" s="108">
        <f t="shared" si="2"/>
        <v>0</v>
      </c>
    </row>
    <row r="20" spans="2:11">
      <c r="B20" s="108" t="s">
        <v>1483</v>
      </c>
      <c r="C20" s="108">
        <v>0.91621883534490345</v>
      </c>
      <c r="D20" s="108">
        <v>22.702000000000002</v>
      </c>
      <c r="E20" s="108">
        <f t="shared" si="0"/>
        <v>20.8</v>
      </c>
      <c r="F20" s="109">
        <f t="shared" si="1"/>
        <v>1.902000000000001</v>
      </c>
      <c r="G20" s="109">
        <f>F20*Indexation!$M$3</f>
        <v>2.2455645290260686</v>
      </c>
      <c r="H20" s="68" t="s">
        <v>274</v>
      </c>
      <c r="I20" s="68" t="s">
        <v>1472</v>
      </c>
      <c r="J20" s="68">
        <v>20.8</v>
      </c>
      <c r="K20" s="108">
        <f t="shared" si="2"/>
        <v>0.91621883534490345</v>
      </c>
    </row>
    <row r="21" spans="2:11">
      <c r="B21" s="118" t="s">
        <v>1484</v>
      </c>
      <c r="C21" s="118"/>
      <c r="D21" s="118"/>
      <c r="E21" s="118"/>
      <c r="F21" s="118"/>
      <c r="G21" s="118"/>
    </row>
    <row r="22" spans="2:11">
      <c r="B22" s="108" t="s">
        <v>1485</v>
      </c>
      <c r="C22" s="108">
        <v>0</v>
      </c>
      <c r="D22" s="108">
        <v>71.917000000000002</v>
      </c>
      <c r="E22" s="108">
        <f>D22*C22</f>
        <v>0</v>
      </c>
      <c r="F22" s="109">
        <f t="shared" si="1"/>
        <v>71.917000000000002</v>
      </c>
      <c r="G22" s="109">
        <f>F22*Indexation!$M$3</f>
        <v>84.907604749720136</v>
      </c>
      <c r="H22" s="68" t="s">
        <v>276</v>
      </c>
      <c r="I22" s="68" t="s">
        <v>1472</v>
      </c>
      <c r="J22" s="68">
        <v>0</v>
      </c>
      <c r="K22" s="108">
        <f t="shared" si="2"/>
        <v>0</v>
      </c>
    </row>
    <row r="23" spans="2:11">
      <c r="B23" s="118" t="s">
        <v>1486</v>
      </c>
      <c r="C23" s="118"/>
      <c r="D23" s="118"/>
      <c r="E23" s="118"/>
      <c r="F23" s="118"/>
      <c r="G23" s="118"/>
    </row>
    <row r="24" spans="2:11">
      <c r="B24" s="108" t="s">
        <v>1487</v>
      </c>
      <c r="C24" s="108">
        <v>0.94358562537643043</v>
      </c>
      <c r="D24" s="108">
        <v>14.943</v>
      </c>
      <c r="E24" s="108">
        <f t="shared" si="0"/>
        <v>14.1</v>
      </c>
      <c r="F24" s="109">
        <f t="shared" si="1"/>
        <v>0.84299999999999997</v>
      </c>
      <c r="G24" s="109">
        <f>F24*Indexation!$M$3</f>
        <v>0.99527386854309918</v>
      </c>
      <c r="H24" s="68" t="s">
        <v>278</v>
      </c>
      <c r="I24" s="68" t="s">
        <v>1466</v>
      </c>
      <c r="J24" s="68">
        <v>14.1</v>
      </c>
      <c r="K24" s="108">
        <f t="shared" si="2"/>
        <v>0.94358562537643043</v>
      </c>
    </row>
    <row r="25" spans="2:11">
      <c r="B25" s="108" t="s">
        <v>1488</v>
      </c>
      <c r="C25" s="108">
        <v>0</v>
      </c>
      <c r="D25" s="108">
        <v>44.06</v>
      </c>
      <c r="E25" s="108">
        <f t="shared" si="0"/>
        <v>0</v>
      </c>
      <c r="F25" s="109">
        <f t="shared" si="1"/>
        <v>44.06</v>
      </c>
      <c r="G25" s="109">
        <f>F25*Indexation!$M$3</f>
        <v>52.018703022549175</v>
      </c>
      <c r="H25" s="68" t="s">
        <v>278</v>
      </c>
      <c r="I25" s="68" t="s">
        <v>1466</v>
      </c>
      <c r="J25" s="68">
        <v>0</v>
      </c>
      <c r="K25" s="108">
        <f t="shared" si="2"/>
        <v>0</v>
      </c>
    </row>
    <row r="26" spans="2:11">
      <c r="B26" s="108" t="s">
        <v>1489</v>
      </c>
      <c r="C26" s="108">
        <v>1</v>
      </c>
      <c r="D26" s="108">
        <v>5.399</v>
      </c>
      <c r="E26" s="108">
        <f t="shared" si="0"/>
        <v>5.399</v>
      </c>
      <c r="F26" s="109">
        <f t="shared" si="1"/>
        <v>0</v>
      </c>
      <c r="G26" s="109">
        <f>F26*Indexation!$M$3</f>
        <v>0</v>
      </c>
      <c r="H26" s="68" t="s">
        <v>278</v>
      </c>
      <c r="I26" s="68" t="s">
        <v>1466</v>
      </c>
      <c r="J26" s="68">
        <v>5.4</v>
      </c>
      <c r="K26" s="108">
        <f t="shared" si="2"/>
        <v>1.00018521948509</v>
      </c>
    </row>
    <row r="29" spans="2:11">
      <c r="B29" s="68" t="s">
        <v>1490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88DC0-A185-43DA-AC16-17B9BB805509}">
  <sheetPr>
    <tabColor rgb="FFFFDB8E"/>
  </sheetPr>
  <dimension ref="B5:E12"/>
  <sheetViews>
    <sheetView zoomScale="80" zoomScaleNormal="80" workbookViewId="0"/>
  </sheetViews>
  <sheetFormatPr defaultRowHeight="13.5"/>
  <cols>
    <col min="4" max="4" width="77.125" bestFit="1" customWidth="1"/>
    <col min="5" max="5" width="13.125" bestFit="1" customWidth="1"/>
  </cols>
  <sheetData>
    <row r="5" spans="2:5" ht="22.15">
      <c r="B5" s="31" t="s">
        <v>60</v>
      </c>
      <c r="C5" s="31"/>
      <c r="D5" s="31" t="s">
        <v>1491</v>
      </c>
      <c r="E5" s="31" t="s">
        <v>300</v>
      </c>
    </row>
    <row r="6" spans="2:5" ht="131.65" customHeight="1">
      <c r="B6" s="32" t="s">
        <v>268</v>
      </c>
      <c r="C6" s="32" t="s">
        <v>1472</v>
      </c>
      <c r="D6" s="32" t="s">
        <v>389</v>
      </c>
      <c r="E6" s="32">
        <v>186.42</v>
      </c>
    </row>
    <row r="7" spans="2:5" ht="57.4" customHeight="1">
      <c r="B7" s="32" t="s">
        <v>268</v>
      </c>
      <c r="C7" s="32" t="s">
        <v>1466</v>
      </c>
      <c r="D7" s="32" t="s">
        <v>1492</v>
      </c>
      <c r="E7" s="32">
        <v>10.912000000000001</v>
      </c>
    </row>
    <row r="8" spans="2:5" ht="40.5" customHeight="1">
      <c r="B8" s="33" t="s">
        <v>276</v>
      </c>
      <c r="C8" s="32" t="s">
        <v>1466</v>
      </c>
      <c r="D8" s="33" t="s">
        <v>1493</v>
      </c>
      <c r="E8" s="33">
        <v>761.95600000000002</v>
      </c>
    </row>
    <row r="9" spans="2:5" ht="22.15">
      <c r="B9" s="33" t="s">
        <v>276</v>
      </c>
      <c r="C9" s="33" t="s">
        <v>1472</v>
      </c>
      <c r="D9" s="33" t="s">
        <v>1494</v>
      </c>
      <c r="E9" s="33">
        <v>47.777999999999999</v>
      </c>
    </row>
    <row r="10" spans="2:5" ht="22.15">
      <c r="B10" s="33" t="s">
        <v>276</v>
      </c>
      <c r="C10" s="32" t="s">
        <v>1466</v>
      </c>
      <c r="D10" s="33" t="s">
        <v>1495</v>
      </c>
      <c r="E10" s="33">
        <v>-231</v>
      </c>
    </row>
    <row r="11" spans="2:5" ht="22.15">
      <c r="B11" s="33" t="s">
        <v>275</v>
      </c>
      <c r="C11" s="33" t="s">
        <v>1472</v>
      </c>
      <c r="D11" s="33" t="s">
        <v>1496</v>
      </c>
      <c r="E11" s="106">
        <v>97.585245082360501</v>
      </c>
    </row>
    <row r="12" spans="2:5" ht="22.15">
      <c r="B12" s="33" t="s">
        <v>276</v>
      </c>
      <c r="C12" s="33" t="s">
        <v>1472</v>
      </c>
      <c r="D12" s="33" t="s">
        <v>1497</v>
      </c>
      <c r="E12" s="33">
        <v>16.286000000000001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3B74E-71C4-4764-915C-308420FBA9AF}">
  <sheetPr>
    <tabColor rgb="FFCCCCCE"/>
    <outlinePr summaryBelow="0" summaryRight="0"/>
  </sheetPr>
  <dimension ref="A1:AX28"/>
  <sheetViews>
    <sheetView zoomScale="80" zoomScaleNormal="80" workbookViewId="0"/>
  </sheetViews>
  <sheetFormatPr defaultColWidth="0" defaultRowHeight="12.75" customHeight="1" zeroHeight="1"/>
  <cols>
    <col min="1" max="4" width="1.5" style="63" customWidth="1"/>
    <col min="5" max="5" width="2.5" style="63" customWidth="1"/>
    <col min="6" max="6" width="4.375" style="63" customWidth="1"/>
    <col min="7" max="7" width="2.5" style="63" customWidth="1"/>
    <col min="8" max="8" width="30" style="63" customWidth="1"/>
    <col min="9" max="9" width="2.5" style="63" customWidth="1"/>
    <col min="10" max="10" width="4.375" style="63" customWidth="1"/>
    <col min="11" max="11" width="2.5" style="63" customWidth="1"/>
    <col min="12" max="12" width="30" style="63" customWidth="1"/>
    <col min="13" max="13" width="2.5" style="63" customWidth="1"/>
    <col min="14" max="14" width="4.375" style="63" customWidth="1"/>
    <col min="15" max="16" width="2.5" style="63" customWidth="1"/>
    <col min="17" max="17" width="30" style="63" customWidth="1"/>
    <col min="18" max="20" width="2.5" style="63" hidden="1" customWidth="1"/>
    <col min="21" max="21" width="4.375" style="63" hidden="1" customWidth="1"/>
    <col min="22" max="22" width="2.5" style="63" hidden="1" customWidth="1"/>
    <col min="23" max="23" width="30" style="63" hidden="1" customWidth="1"/>
    <col min="24" max="24" width="2.5" style="63" hidden="1" customWidth="1"/>
    <col min="25" max="25" width="4.375" style="63" hidden="1" customWidth="1"/>
    <col min="26" max="26" width="2.5" style="63" hidden="1" customWidth="1"/>
    <col min="27" max="27" width="30" style="63" hidden="1" customWidth="1"/>
    <col min="28" max="28" width="2.5" style="63" hidden="1" customWidth="1"/>
    <col min="29" max="29" width="4.375" style="63" hidden="1" customWidth="1"/>
    <col min="30" max="30" width="5.5" style="63" hidden="1" customWidth="1"/>
    <col min="31" max="32" width="2.5" style="63" hidden="1" customWidth="1"/>
    <col min="33" max="33" width="30" style="63" hidden="1" customWidth="1"/>
    <col min="34" max="34" width="2.5" style="63" hidden="1" customWidth="1"/>
    <col min="35" max="35" width="5.5" style="63" hidden="1" customWidth="1"/>
    <col min="36" max="36" width="2.5" style="63" hidden="1" customWidth="1"/>
    <col min="37" max="37" width="30" style="63" hidden="1" customWidth="1"/>
    <col min="38" max="39" width="2.5" style="63" hidden="1" customWidth="1"/>
    <col min="40" max="40" width="6.75" style="54" hidden="1" customWidth="1"/>
    <col min="41" max="50" width="6.875" style="54" hidden="1" customWidth="1"/>
    <col min="51" max="51" width="6.75" style="54" hidden="1" customWidth="1"/>
    <col min="52" max="16384" width="6.75" style="54" hidden="1"/>
  </cols>
  <sheetData>
    <row r="1" spans="1:40" ht="30.75">
      <c r="A1" s="36" t="str">
        <f ca="1" xml:space="preserve"> RIGHT(CELL("filename", A1), LEN(CELL("filename", A1)) - SEARCH("]", CELL("filename", A1)))</f>
        <v>Conceptual model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</row>
    <row r="2" spans="1:40" ht="13.15">
      <c r="A2" s="121"/>
      <c r="B2" s="122"/>
      <c r="C2" s="122"/>
      <c r="D2" s="122"/>
      <c r="E2" s="122"/>
      <c r="F2" s="122"/>
      <c r="G2" s="122"/>
      <c r="H2" s="123"/>
      <c r="I2" s="122"/>
      <c r="J2" s="122"/>
      <c r="K2" s="122"/>
      <c r="L2" s="122"/>
      <c r="M2" s="122"/>
      <c r="N2" s="122"/>
      <c r="O2" s="122"/>
      <c r="P2" s="122"/>
      <c r="Q2" s="122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1"/>
    </row>
    <row r="3" spans="1:40" s="55" customFormat="1" ht="13.15">
      <c r="A3" s="55" t="s">
        <v>10</v>
      </c>
    </row>
    <row r="4" spans="1:40" ht="13.15">
      <c r="A4" s="121"/>
      <c r="B4" s="122"/>
      <c r="C4" s="122"/>
      <c r="D4" s="122"/>
      <c r="E4" s="122"/>
      <c r="F4" s="122"/>
      <c r="G4" s="122"/>
      <c r="H4" s="123"/>
      <c r="I4" s="122"/>
      <c r="J4" s="122"/>
      <c r="K4" s="122"/>
      <c r="L4" s="122"/>
      <c r="M4" s="122"/>
      <c r="N4" s="122"/>
      <c r="O4" s="122"/>
      <c r="P4" s="122"/>
      <c r="Q4" s="122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1"/>
    </row>
    <row r="5" spans="1:40" ht="13.15">
      <c r="A5" s="124"/>
      <c r="B5" s="125"/>
      <c r="C5" s="125"/>
      <c r="D5" s="125"/>
      <c r="E5" s="125"/>
      <c r="F5" s="126"/>
      <c r="G5" s="127"/>
      <c r="H5" s="127"/>
      <c r="I5" s="127"/>
      <c r="J5" s="127"/>
      <c r="K5" s="128"/>
      <c r="L5" s="126"/>
      <c r="M5" s="128"/>
      <c r="N5" s="128"/>
      <c r="O5" s="128"/>
      <c r="P5" s="127"/>
      <c r="Q5" s="127"/>
      <c r="R5" s="57"/>
      <c r="S5" s="57"/>
      <c r="T5" s="57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81"/>
    </row>
    <row r="6" spans="1:40" ht="13.15">
      <c r="A6" s="121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3"/>
      <c r="M6" s="122"/>
      <c r="N6" s="122"/>
      <c r="O6" s="122"/>
      <c r="P6" s="122"/>
      <c r="Q6" s="122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1"/>
    </row>
    <row r="7" spans="1:40" ht="13.15">
      <c r="A7" s="121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3"/>
      <c r="M7" s="122"/>
      <c r="N7" s="122"/>
      <c r="O7" s="122"/>
      <c r="P7" s="122"/>
      <c r="Q7" s="122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1"/>
    </row>
    <row r="8" spans="1:40" ht="13.15">
      <c r="A8" s="121"/>
      <c r="B8" s="122"/>
      <c r="C8" s="122"/>
      <c r="D8" s="122"/>
      <c r="E8" s="122"/>
      <c r="F8" s="122"/>
      <c r="G8" s="122"/>
      <c r="H8" s="129"/>
      <c r="I8" s="122"/>
      <c r="J8" s="122"/>
      <c r="K8" s="122"/>
      <c r="L8" s="123"/>
      <c r="M8" s="122"/>
      <c r="N8" s="122"/>
      <c r="O8" s="122"/>
      <c r="P8" s="122"/>
      <c r="Q8" s="129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1"/>
    </row>
    <row r="9" spans="1:40" ht="13.15">
      <c r="A9" s="121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3"/>
      <c r="M9" s="122"/>
      <c r="N9" s="122"/>
      <c r="O9" s="122"/>
      <c r="P9" s="122"/>
      <c r="Q9" s="122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1"/>
    </row>
    <row r="10" spans="1:40" ht="13.15">
      <c r="A10" s="121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3"/>
      <c r="M10" s="122"/>
      <c r="N10" s="122"/>
      <c r="O10" s="122"/>
      <c r="P10" s="122"/>
      <c r="Q10" s="122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1"/>
    </row>
    <row r="11" spans="1:40" ht="13.15">
      <c r="A11" s="121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3"/>
      <c r="M11" s="122"/>
      <c r="N11" s="122"/>
      <c r="O11" s="122"/>
      <c r="P11" s="122"/>
      <c r="Q11" s="122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1"/>
    </row>
    <row r="12" spans="1:40" ht="13.15">
      <c r="A12" s="121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3"/>
      <c r="M12" s="122"/>
      <c r="N12" s="122"/>
      <c r="O12" s="122"/>
      <c r="P12" s="122"/>
      <c r="Q12" s="122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1"/>
    </row>
    <row r="13" spans="1:40" ht="13.15">
      <c r="A13" s="124"/>
      <c r="B13" s="125"/>
      <c r="C13" s="125"/>
      <c r="D13" s="125"/>
      <c r="E13" s="125"/>
      <c r="F13" s="130"/>
      <c r="G13" s="131"/>
      <c r="H13" s="131"/>
      <c r="I13" s="131"/>
      <c r="J13" s="131"/>
      <c r="K13" s="131"/>
      <c r="L13" s="130"/>
      <c r="M13" s="131"/>
      <c r="N13" s="131"/>
      <c r="O13" s="131"/>
      <c r="P13" s="131"/>
      <c r="Q13" s="131"/>
      <c r="R13" s="58"/>
      <c r="S13" s="58"/>
      <c r="T13" s="58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81"/>
    </row>
    <row r="14" spans="1:40" ht="13.15">
      <c r="A14" s="121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3"/>
      <c r="M14" s="122"/>
      <c r="N14" s="122"/>
      <c r="O14" s="122"/>
      <c r="P14" s="122"/>
      <c r="Q14" s="122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1"/>
    </row>
    <row r="15" spans="1:40" ht="13.15">
      <c r="A15" s="121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3"/>
      <c r="M15" s="122"/>
      <c r="N15" s="122"/>
      <c r="O15" s="122"/>
      <c r="P15" s="122"/>
      <c r="Q15" s="122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1"/>
    </row>
    <row r="16" spans="1:40" ht="13.15">
      <c r="A16" s="121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3"/>
      <c r="M16" s="122"/>
      <c r="N16" s="122"/>
      <c r="O16" s="122"/>
      <c r="P16" s="122"/>
      <c r="Q16" s="122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1"/>
    </row>
    <row r="17" spans="1:39" ht="13.15">
      <c r="A17" s="121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3"/>
      <c r="M17" s="122"/>
      <c r="N17" s="122"/>
      <c r="O17" s="122"/>
      <c r="P17" s="122"/>
      <c r="Q17" s="122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</row>
    <row r="18" spans="1:39" ht="13.15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</row>
    <row r="19" spans="1:39" ht="13.15">
      <c r="A19" s="121"/>
      <c r="B19" s="122"/>
      <c r="C19" s="122"/>
      <c r="D19" s="122"/>
      <c r="E19" s="122"/>
      <c r="F19" s="122"/>
      <c r="G19" s="122"/>
      <c r="H19" s="129"/>
      <c r="I19" s="122"/>
      <c r="J19" s="122"/>
      <c r="K19" s="122"/>
      <c r="L19" s="129"/>
      <c r="M19" s="122"/>
      <c r="N19" s="122"/>
      <c r="O19" s="122"/>
      <c r="P19" s="122"/>
      <c r="Q19" s="129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</row>
    <row r="20" spans="1:39" ht="13.15">
      <c r="A20" s="121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</row>
    <row r="21" spans="1:39" ht="13.15">
      <c r="A21" s="121"/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3"/>
      <c r="M21" s="122"/>
      <c r="N21" s="122"/>
      <c r="O21" s="122"/>
      <c r="P21" s="122"/>
      <c r="Q21" s="122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</row>
    <row r="22" spans="1:39" ht="13.15">
      <c r="A22" s="121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3"/>
      <c r="M22" s="122"/>
      <c r="N22" s="122"/>
      <c r="O22" s="122"/>
      <c r="P22" s="122"/>
      <c r="Q22" s="122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</row>
    <row r="23" spans="1:39" ht="13.15">
      <c r="A23" s="121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3"/>
      <c r="M23" s="122"/>
      <c r="N23" s="122"/>
      <c r="O23" s="122"/>
      <c r="P23" s="122"/>
      <c r="Q23" s="122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</row>
    <row r="24" spans="1:39" ht="13.15">
      <c r="A24" s="121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3"/>
      <c r="M24" s="122"/>
      <c r="N24" s="122"/>
      <c r="O24" s="122"/>
      <c r="P24" s="122"/>
      <c r="Q24" s="122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</row>
    <row r="25" spans="1:39" ht="13.15">
      <c r="A25" s="121"/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3"/>
      <c r="M25" s="122"/>
      <c r="N25" s="122"/>
      <c r="O25" s="122"/>
      <c r="P25" s="122"/>
      <c r="Q25" s="122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</row>
    <row r="26" spans="1:39" ht="13.15">
      <c r="A26" s="121"/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3"/>
      <c r="M26" s="122"/>
      <c r="N26" s="122"/>
      <c r="O26" s="122"/>
      <c r="P26" s="122"/>
      <c r="Q26" s="122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</row>
    <row r="27" spans="1:39" ht="13.15">
      <c r="A27" s="121"/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3"/>
      <c r="M27" s="122"/>
      <c r="N27" s="122"/>
      <c r="O27" s="122"/>
      <c r="P27" s="122"/>
      <c r="Q27" s="122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</row>
    <row r="28" spans="1:39" ht="13.15">
      <c r="A28" s="59" t="s">
        <v>61</v>
      </c>
      <c r="B28" s="59"/>
      <c r="C28" s="60"/>
      <c r="D28" s="61"/>
      <c r="E28" s="60"/>
      <c r="F28" s="62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</row>
  </sheetData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FE27F-F886-4458-AE16-2351A0C62759}">
  <sheetPr>
    <tabColor rgb="FFFFDB8E"/>
  </sheetPr>
  <dimension ref="A1"/>
  <sheetViews>
    <sheetView zoomScale="80" zoomScaleNormal="80" workbookViewId="0"/>
  </sheetViews>
  <sheetFormatPr defaultRowHeight="13.5"/>
  <sheetData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13E15-C8BD-4B37-9D35-DACA9B29FC6D}">
  <sheetPr>
    <tabColor rgb="FFFFDB8E"/>
  </sheetPr>
  <dimension ref="A2:D47"/>
  <sheetViews>
    <sheetView zoomScale="80" zoomScaleNormal="80" workbookViewId="0"/>
  </sheetViews>
  <sheetFormatPr defaultRowHeight="13.5"/>
  <cols>
    <col min="1" max="1" width="55.625" customWidth="1"/>
    <col min="2" max="2" width="95.75" bestFit="1" customWidth="1"/>
    <col min="3" max="4" width="69.625" customWidth="1"/>
  </cols>
  <sheetData>
    <row r="2" spans="1:4">
      <c r="B2" t="s">
        <v>1498</v>
      </c>
      <c r="C2" t="s">
        <v>1499</v>
      </c>
      <c r="D2" t="s">
        <v>1500</v>
      </c>
    </row>
    <row r="3" spans="1:4" ht="13.9">
      <c r="B3" s="76" t="s">
        <v>1501</v>
      </c>
      <c r="C3" s="1" t="s">
        <v>1502</v>
      </c>
    </row>
    <row r="4" spans="1:4">
      <c r="A4" t="s">
        <v>936</v>
      </c>
      <c r="B4" t="s">
        <v>1503</v>
      </c>
      <c r="C4" t="s">
        <v>1504</v>
      </c>
      <c r="D4" s="79" t="s">
        <v>1505</v>
      </c>
    </row>
    <row r="5" spans="1:4">
      <c r="A5" t="s">
        <v>938</v>
      </c>
      <c r="B5" t="s">
        <v>1506</v>
      </c>
      <c r="C5" t="s">
        <v>1507</v>
      </c>
      <c r="D5" s="79" t="s">
        <v>1508</v>
      </c>
    </row>
    <row r="6" spans="1:4">
      <c r="A6" t="s">
        <v>940</v>
      </c>
      <c r="B6" t="s">
        <v>1509</v>
      </c>
      <c r="C6" t="s">
        <v>1507</v>
      </c>
      <c r="D6" s="79" t="s">
        <v>1508</v>
      </c>
    </row>
    <row r="7" spans="1:4">
      <c r="A7" t="s">
        <v>942</v>
      </c>
      <c r="B7" t="s">
        <v>1510</v>
      </c>
      <c r="C7" t="s">
        <v>1511</v>
      </c>
      <c r="D7" s="79" t="s">
        <v>1512</v>
      </c>
    </row>
    <row r="8" spans="1:4">
      <c r="A8" t="s">
        <v>944</v>
      </c>
      <c r="B8" t="s">
        <v>1513</v>
      </c>
      <c r="C8" t="s">
        <v>1514</v>
      </c>
      <c r="D8" s="79" t="s">
        <v>1515</v>
      </c>
    </row>
    <row r="9" spans="1:4">
      <c r="A9" t="s">
        <v>946</v>
      </c>
      <c r="B9" t="s">
        <v>1516</v>
      </c>
      <c r="C9" t="s">
        <v>1517</v>
      </c>
      <c r="D9" s="79" t="s">
        <v>1518</v>
      </c>
    </row>
    <row r="10" spans="1:4">
      <c r="A10" t="s">
        <v>948</v>
      </c>
      <c r="B10" t="s">
        <v>1519</v>
      </c>
      <c r="C10" t="s">
        <v>1504</v>
      </c>
      <c r="D10" s="79" t="s">
        <v>1505</v>
      </c>
    </row>
    <row r="11" spans="1:4">
      <c r="A11" t="s">
        <v>950</v>
      </c>
      <c r="B11" t="s">
        <v>1520</v>
      </c>
      <c r="C11" t="s">
        <v>1521</v>
      </c>
    </row>
    <row r="12" spans="1:4">
      <c r="A12" t="s">
        <v>952</v>
      </c>
      <c r="B12" t="s">
        <v>1522</v>
      </c>
      <c r="C12" t="s">
        <v>1521</v>
      </c>
    </row>
    <row r="13" spans="1:4">
      <c r="A13" t="s">
        <v>954</v>
      </c>
      <c r="B13" t="s">
        <v>1523</v>
      </c>
      <c r="C13" t="s">
        <v>1524</v>
      </c>
    </row>
    <row r="14" spans="1:4">
      <c r="A14" t="s">
        <v>956</v>
      </c>
      <c r="B14" t="s">
        <v>1525</v>
      </c>
      <c r="C14" t="s">
        <v>1524</v>
      </c>
    </row>
    <row r="15" spans="1:4">
      <c r="A15" t="s">
        <v>958</v>
      </c>
      <c r="B15" t="s">
        <v>1526</v>
      </c>
      <c r="C15" t="s">
        <v>1524</v>
      </c>
    </row>
    <row r="16" spans="1:4">
      <c r="A16" t="s">
        <v>960</v>
      </c>
      <c r="B16" t="s">
        <v>1527</v>
      </c>
      <c r="C16" t="s">
        <v>1528</v>
      </c>
      <c r="D16" s="79" t="s">
        <v>1529</v>
      </c>
    </row>
    <row r="17" spans="1:4">
      <c r="A17" t="s">
        <v>964</v>
      </c>
      <c r="B17" t="s">
        <v>1530</v>
      </c>
      <c r="C17" t="s">
        <v>1497</v>
      </c>
      <c r="D17" s="79" t="s">
        <v>1531</v>
      </c>
    </row>
    <row r="18" spans="1:4">
      <c r="A18" t="s">
        <v>966</v>
      </c>
      <c r="B18" t="s">
        <v>1532</v>
      </c>
      <c r="C18" t="s">
        <v>1533</v>
      </c>
      <c r="D18" s="79" t="s">
        <v>1531</v>
      </c>
    </row>
    <row r="19" spans="1:4">
      <c r="A19" t="s">
        <v>968</v>
      </c>
      <c r="B19" t="s">
        <v>1534</v>
      </c>
      <c r="C19" t="s">
        <v>1535</v>
      </c>
      <c r="D19" s="79" t="s">
        <v>1531</v>
      </c>
    </row>
    <row r="20" spans="1:4">
      <c r="A20" t="s">
        <v>970</v>
      </c>
      <c r="B20" t="s">
        <v>1536</v>
      </c>
      <c r="C20" t="s">
        <v>1537</v>
      </c>
      <c r="D20" s="79" t="s">
        <v>1531</v>
      </c>
    </row>
    <row r="21" spans="1:4">
      <c r="A21" t="s">
        <v>972</v>
      </c>
      <c r="B21" t="s">
        <v>1538</v>
      </c>
      <c r="C21" t="s">
        <v>1496</v>
      </c>
      <c r="D21" s="79" t="s">
        <v>1531</v>
      </c>
    </row>
    <row r="22" spans="1:4">
      <c r="A22" t="s">
        <v>974</v>
      </c>
      <c r="B22" t="s">
        <v>1539</v>
      </c>
      <c r="C22" t="s">
        <v>1540</v>
      </c>
      <c r="D22" s="79" t="s">
        <v>1531</v>
      </c>
    </row>
    <row r="23" spans="1:4">
      <c r="A23" t="s">
        <v>978</v>
      </c>
      <c r="B23" t="s">
        <v>1541</v>
      </c>
      <c r="C23" t="s">
        <v>1542</v>
      </c>
    </row>
    <row r="24" spans="1:4">
      <c r="A24" t="s">
        <v>980</v>
      </c>
      <c r="B24" t="s">
        <v>1543</v>
      </c>
      <c r="C24" t="s">
        <v>1542</v>
      </c>
    </row>
    <row r="25" spans="1:4">
      <c r="A25" t="s">
        <v>982</v>
      </c>
      <c r="B25" t="s">
        <v>1544</v>
      </c>
      <c r="C25" t="s">
        <v>1542</v>
      </c>
    </row>
    <row r="26" spans="1:4">
      <c r="A26" t="s">
        <v>984</v>
      </c>
      <c r="B26" t="s">
        <v>1545</v>
      </c>
      <c r="C26" t="s">
        <v>1542</v>
      </c>
    </row>
    <row r="27" spans="1:4">
      <c r="A27" t="s">
        <v>986</v>
      </c>
      <c r="B27" t="s">
        <v>1546</v>
      </c>
      <c r="C27" t="s">
        <v>1542</v>
      </c>
    </row>
    <row r="28" spans="1:4">
      <c r="A28" t="s">
        <v>988</v>
      </c>
      <c r="B28" t="s">
        <v>1547</v>
      </c>
      <c r="C28" t="s">
        <v>1542</v>
      </c>
    </row>
    <row r="29" spans="1:4">
      <c r="A29" t="s">
        <v>990</v>
      </c>
      <c r="B29" t="s">
        <v>1548</v>
      </c>
      <c r="C29" t="s">
        <v>1542</v>
      </c>
    </row>
    <row r="30" spans="1:4">
      <c r="A30" t="s">
        <v>992</v>
      </c>
      <c r="B30" t="s">
        <v>1549</v>
      </c>
      <c r="C30" t="s">
        <v>1542</v>
      </c>
    </row>
    <row r="31" spans="1:4">
      <c r="A31" t="s">
        <v>994</v>
      </c>
      <c r="B31" t="s">
        <v>1550</v>
      </c>
      <c r="C31" t="s">
        <v>1542</v>
      </c>
    </row>
    <row r="32" spans="1:4">
      <c r="A32" t="s">
        <v>996</v>
      </c>
      <c r="B32" t="s">
        <v>1551</v>
      </c>
      <c r="C32" t="s">
        <v>1542</v>
      </c>
    </row>
    <row r="33" spans="1:4">
      <c r="A33" t="s">
        <v>998</v>
      </c>
      <c r="B33" t="s">
        <v>1552</v>
      </c>
      <c r="C33" t="s">
        <v>1553</v>
      </c>
      <c r="D33" s="79" t="s">
        <v>1554</v>
      </c>
    </row>
    <row r="34" spans="1:4">
      <c r="A34" t="s">
        <v>1000</v>
      </c>
      <c r="B34" t="s">
        <v>1555</v>
      </c>
      <c r="C34" t="s">
        <v>1556</v>
      </c>
      <c r="D34" s="79" t="s">
        <v>1557</v>
      </c>
    </row>
    <row r="35" spans="1:4">
      <c r="A35" t="s">
        <v>1002</v>
      </c>
      <c r="B35" t="s">
        <v>1558</v>
      </c>
      <c r="C35" t="s">
        <v>1556</v>
      </c>
      <c r="D35" s="79" t="s">
        <v>1557</v>
      </c>
    </row>
    <row r="36" spans="1:4">
      <c r="A36" t="s">
        <v>1004</v>
      </c>
      <c r="B36" t="s">
        <v>1559</v>
      </c>
      <c r="C36" t="s">
        <v>1560</v>
      </c>
      <c r="D36" s="79" t="s">
        <v>1561</v>
      </c>
    </row>
    <row r="37" spans="1:4">
      <c r="A37" t="s">
        <v>1006</v>
      </c>
      <c r="B37" t="s">
        <v>1562</v>
      </c>
      <c r="C37" t="s">
        <v>1560</v>
      </c>
      <c r="D37" s="79" t="s">
        <v>1561</v>
      </c>
    </row>
    <row r="38" spans="1:4">
      <c r="A38" t="s">
        <v>1008</v>
      </c>
      <c r="B38" t="s">
        <v>1563</v>
      </c>
      <c r="C38" t="s">
        <v>1564</v>
      </c>
      <c r="D38" s="79" t="s">
        <v>1565</v>
      </c>
    </row>
    <row r="39" spans="1:4">
      <c r="A39" t="s">
        <v>1010</v>
      </c>
      <c r="B39" t="s">
        <v>1566</v>
      </c>
      <c r="C39" t="s">
        <v>1564</v>
      </c>
      <c r="D39" s="79" t="s">
        <v>1565</v>
      </c>
    </row>
    <row r="40" spans="1:4">
      <c r="A40" t="s">
        <v>1012</v>
      </c>
      <c r="B40" t="s">
        <v>1567</v>
      </c>
      <c r="C40" t="s">
        <v>1564</v>
      </c>
      <c r="D40" s="79" t="s">
        <v>1565</v>
      </c>
    </row>
    <row r="41" spans="1:4">
      <c r="A41" t="s">
        <v>1014</v>
      </c>
      <c r="B41" t="s">
        <v>1568</v>
      </c>
      <c r="C41" t="s">
        <v>1564</v>
      </c>
      <c r="D41" s="79" t="s">
        <v>1565</v>
      </c>
    </row>
    <row r="42" spans="1:4">
      <c r="A42" t="s">
        <v>1016</v>
      </c>
      <c r="B42" t="s">
        <v>1569</v>
      </c>
      <c r="C42" t="s">
        <v>1564</v>
      </c>
      <c r="D42" s="79" t="s">
        <v>1565</v>
      </c>
    </row>
    <row r="43" spans="1:4">
      <c r="A43" t="s">
        <v>1018</v>
      </c>
      <c r="B43" t="s">
        <v>1570</v>
      </c>
      <c r="C43" t="s">
        <v>1571</v>
      </c>
      <c r="D43" s="79" t="s">
        <v>1572</v>
      </c>
    </row>
    <row r="44" spans="1:4">
      <c r="A44" t="s">
        <v>1020</v>
      </c>
      <c r="B44" t="s">
        <v>1573</v>
      </c>
      <c r="C44" t="s">
        <v>1574</v>
      </c>
      <c r="D44" s="79" t="s">
        <v>1575</v>
      </c>
    </row>
    <row r="45" spans="1:4">
      <c r="A45" t="s">
        <v>1022</v>
      </c>
      <c r="B45" t="s">
        <v>1576</v>
      </c>
      <c r="C45" t="s">
        <v>1577</v>
      </c>
      <c r="D45" s="79" t="s">
        <v>1575</v>
      </c>
    </row>
    <row r="46" spans="1:4">
      <c r="A46" t="s">
        <v>1024</v>
      </c>
      <c r="B46" t="s">
        <v>1578</v>
      </c>
      <c r="C46" t="s">
        <v>1521</v>
      </c>
    </row>
    <row r="47" spans="1:4">
      <c r="C47" t="s">
        <v>1579</v>
      </c>
      <c r="D47" s="79" t="s">
        <v>1580</v>
      </c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3A8E7-E315-4051-B859-D8CCD55FB625}">
  <sheetPr>
    <tabColor rgb="FFFFDB8E"/>
  </sheetPr>
  <dimension ref="A2:E62"/>
  <sheetViews>
    <sheetView zoomScale="80" zoomScaleNormal="80" workbookViewId="0"/>
  </sheetViews>
  <sheetFormatPr defaultRowHeight="13.5"/>
  <cols>
    <col min="1" max="1" width="69.375" customWidth="1"/>
    <col min="2" max="2" width="27.125" customWidth="1"/>
    <col min="3" max="3" width="43" customWidth="1"/>
    <col min="4" max="4" width="35.5" customWidth="1"/>
    <col min="5" max="5" width="65.25" customWidth="1"/>
  </cols>
  <sheetData>
    <row r="2" spans="1:5">
      <c r="B2" t="s">
        <v>1498</v>
      </c>
      <c r="C2" t="s">
        <v>1499</v>
      </c>
      <c r="E2" t="s">
        <v>1581</v>
      </c>
    </row>
    <row r="3" spans="1:5" ht="13.9">
      <c r="B3" s="76" t="s">
        <v>1501</v>
      </c>
      <c r="C3" s="1" t="s">
        <v>1502</v>
      </c>
      <c r="D3" s="1" t="s">
        <v>1582</v>
      </c>
    </row>
    <row r="4" spans="1:5">
      <c r="A4" t="s">
        <v>1160</v>
      </c>
      <c r="B4" t="s">
        <v>1583</v>
      </c>
      <c r="C4" t="s">
        <v>1584</v>
      </c>
      <c r="E4" s="77" t="s">
        <v>1585</v>
      </c>
    </row>
    <row r="5" spans="1:5">
      <c r="A5" t="s">
        <v>1162</v>
      </c>
      <c r="B5" t="s">
        <v>1586</v>
      </c>
      <c r="C5" t="s">
        <v>1587</v>
      </c>
      <c r="E5" s="77" t="s">
        <v>1585</v>
      </c>
    </row>
    <row r="6" spans="1:5">
      <c r="A6" t="s">
        <v>1164</v>
      </c>
      <c r="B6" t="s">
        <v>1588</v>
      </c>
      <c r="C6" t="s">
        <v>1521</v>
      </c>
      <c r="E6" s="77" t="s">
        <v>1585</v>
      </c>
    </row>
    <row r="7" spans="1:5">
      <c r="A7" t="s">
        <v>1166</v>
      </c>
      <c r="B7" t="s">
        <v>1589</v>
      </c>
      <c r="C7" t="s">
        <v>1521</v>
      </c>
      <c r="E7" s="77" t="s">
        <v>1585</v>
      </c>
    </row>
    <row r="8" spans="1:5">
      <c r="A8" t="s">
        <v>1168</v>
      </c>
      <c r="B8" t="s">
        <v>1590</v>
      </c>
      <c r="C8" t="s">
        <v>1591</v>
      </c>
      <c r="E8" s="77" t="s">
        <v>1585</v>
      </c>
    </row>
    <row r="9" spans="1:5">
      <c r="A9" t="s">
        <v>1170</v>
      </c>
      <c r="B9" t="s">
        <v>1592</v>
      </c>
      <c r="C9" t="s">
        <v>1593</v>
      </c>
      <c r="E9" s="77" t="s">
        <v>1585</v>
      </c>
    </row>
    <row r="10" spans="1:5">
      <c r="A10" t="s">
        <v>1172</v>
      </c>
      <c r="B10" t="s">
        <v>1594</v>
      </c>
      <c r="C10" t="s">
        <v>1593</v>
      </c>
      <c r="E10" s="77" t="s">
        <v>1585</v>
      </c>
    </row>
    <row r="11" spans="1:5">
      <c r="A11" t="s">
        <v>1174</v>
      </c>
      <c r="B11" t="s">
        <v>1595</v>
      </c>
      <c r="C11" t="s">
        <v>1596</v>
      </c>
      <c r="E11" s="77" t="s">
        <v>1585</v>
      </c>
    </row>
    <row r="12" spans="1:5">
      <c r="A12" t="s">
        <v>1176</v>
      </c>
      <c r="B12" t="s">
        <v>1597</v>
      </c>
      <c r="C12" t="s">
        <v>1596</v>
      </c>
      <c r="E12" s="77" t="s">
        <v>1585</v>
      </c>
    </row>
    <row r="13" spans="1:5">
      <c r="A13" t="s">
        <v>1178</v>
      </c>
      <c r="B13" t="s">
        <v>1598</v>
      </c>
      <c r="C13" t="s">
        <v>1596</v>
      </c>
      <c r="E13" s="77" t="s">
        <v>1585</v>
      </c>
    </row>
    <row r="14" spans="1:5">
      <c r="A14" t="s">
        <v>1180</v>
      </c>
      <c r="B14" t="s">
        <v>1599</v>
      </c>
      <c r="C14" t="s">
        <v>1596</v>
      </c>
      <c r="E14" s="77" t="s">
        <v>1585</v>
      </c>
    </row>
    <row r="15" spans="1:5">
      <c r="A15" t="s">
        <v>1182</v>
      </c>
      <c r="B15" t="s">
        <v>1600</v>
      </c>
      <c r="C15" t="s">
        <v>1596</v>
      </c>
      <c r="E15" s="77" t="s">
        <v>1585</v>
      </c>
    </row>
    <row r="16" spans="1:5">
      <c r="A16" t="s">
        <v>1184</v>
      </c>
      <c r="B16" t="s">
        <v>1601</v>
      </c>
      <c r="C16" t="s">
        <v>1596</v>
      </c>
      <c r="E16" s="77" t="s">
        <v>1585</v>
      </c>
    </row>
    <row r="17" spans="1:5">
      <c r="A17" t="s">
        <v>1186</v>
      </c>
      <c r="B17" t="s">
        <v>1602</v>
      </c>
      <c r="C17" t="s">
        <v>1596</v>
      </c>
      <c r="E17" s="77" t="s">
        <v>1585</v>
      </c>
    </row>
    <row r="18" spans="1:5">
      <c r="A18" t="s">
        <v>1188</v>
      </c>
      <c r="B18" t="s">
        <v>1603</v>
      </c>
      <c r="C18" t="s">
        <v>1596</v>
      </c>
      <c r="E18" s="77" t="s">
        <v>1585</v>
      </c>
    </row>
    <row r="19" spans="1:5">
      <c r="A19" t="s">
        <v>1190</v>
      </c>
      <c r="B19" t="s">
        <v>1604</v>
      </c>
      <c r="C19" t="s">
        <v>1596</v>
      </c>
      <c r="E19" s="77" t="s">
        <v>1585</v>
      </c>
    </row>
    <row r="20" spans="1:5">
      <c r="A20" t="s">
        <v>1192</v>
      </c>
      <c r="B20" t="s">
        <v>1605</v>
      </c>
      <c r="C20" t="s">
        <v>1606</v>
      </c>
      <c r="E20" s="77" t="s">
        <v>1585</v>
      </c>
    </row>
    <row r="21" spans="1:5">
      <c r="A21" t="s">
        <v>1194</v>
      </c>
      <c r="B21" t="s">
        <v>1607</v>
      </c>
      <c r="C21" t="s">
        <v>1608</v>
      </c>
      <c r="E21" s="77" t="s">
        <v>1585</v>
      </c>
    </row>
    <row r="22" spans="1:5">
      <c r="A22" t="s">
        <v>1196</v>
      </c>
      <c r="B22" t="s">
        <v>1609</v>
      </c>
      <c r="C22" t="s">
        <v>1610</v>
      </c>
      <c r="E22" s="77" t="s">
        <v>1585</v>
      </c>
    </row>
    <row r="23" spans="1:5">
      <c r="A23" t="s">
        <v>1198</v>
      </c>
      <c r="B23" t="s">
        <v>1611</v>
      </c>
      <c r="C23" t="s">
        <v>1610</v>
      </c>
      <c r="E23" s="77" t="s">
        <v>1585</v>
      </c>
    </row>
    <row r="24" spans="1:5">
      <c r="A24" t="s">
        <v>1200</v>
      </c>
      <c r="B24" t="s">
        <v>1612</v>
      </c>
      <c r="C24" t="s">
        <v>1610</v>
      </c>
      <c r="E24" s="77" t="s">
        <v>1585</v>
      </c>
    </row>
    <row r="25" spans="1:5">
      <c r="A25" t="s">
        <v>1202</v>
      </c>
      <c r="B25" t="s">
        <v>1613</v>
      </c>
      <c r="C25" t="s">
        <v>1614</v>
      </c>
      <c r="E25" s="77" t="s">
        <v>1585</v>
      </c>
    </row>
    <row r="26" spans="1:5">
      <c r="A26" t="s">
        <v>1204</v>
      </c>
      <c r="B26" t="s">
        <v>1615</v>
      </c>
      <c r="C26" t="s">
        <v>1614</v>
      </c>
      <c r="E26" s="77" t="s">
        <v>1585</v>
      </c>
    </row>
    <row r="27" spans="1:5">
      <c r="A27" t="s">
        <v>1206</v>
      </c>
      <c r="B27" t="s">
        <v>1616</v>
      </c>
      <c r="C27" t="s">
        <v>1614</v>
      </c>
      <c r="E27" s="77" t="s">
        <v>1585</v>
      </c>
    </row>
    <row r="28" spans="1:5">
      <c r="A28" t="s">
        <v>1208</v>
      </c>
      <c r="B28" t="s">
        <v>1617</v>
      </c>
      <c r="C28" t="s">
        <v>1618</v>
      </c>
      <c r="E28" s="77" t="s">
        <v>1585</v>
      </c>
    </row>
    <row r="29" spans="1:5">
      <c r="A29" t="s">
        <v>1210</v>
      </c>
      <c r="B29" t="s">
        <v>1619</v>
      </c>
      <c r="C29" t="s">
        <v>1606</v>
      </c>
      <c r="D29" t="s">
        <v>1620</v>
      </c>
      <c r="E29" s="77" t="s">
        <v>1585</v>
      </c>
    </row>
    <row r="30" spans="1:5">
      <c r="A30" t="s">
        <v>1212</v>
      </c>
      <c r="B30" t="s">
        <v>1621</v>
      </c>
      <c r="C30" t="s">
        <v>1614</v>
      </c>
      <c r="D30" t="s">
        <v>1622</v>
      </c>
      <c r="E30" s="77" t="s">
        <v>1585</v>
      </c>
    </row>
    <row r="31" spans="1:5">
      <c r="A31" t="s">
        <v>1214</v>
      </c>
      <c r="B31" t="s">
        <v>1623</v>
      </c>
      <c r="C31" t="s">
        <v>1614</v>
      </c>
      <c r="D31" t="s">
        <v>1622</v>
      </c>
      <c r="E31" s="77" t="s">
        <v>1585</v>
      </c>
    </row>
    <row r="32" spans="1:5">
      <c r="A32" t="s">
        <v>1216</v>
      </c>
      <c r="B32" t="s">
        <v>1624</v>
      </c>
      <c r="C32" t="s">
        <v>1625</v>
      </c>
      <c r="E32" s="77" t="s">
        <v>1585</v>
      </c>
    </row>
    <row r="33" spans="1:5">
      <c r="A33" t="s">
        <v>1218</v>
      </c>
      <c r="B33" t="s">
        <v>1626</v>
      </c>
      <c r="C33" t="s">
        <v>1627</v>
      </c>
      <c r="E33" s="77" t="s">
        <v>1585</v>
      </c>
    </row>
    <row r="34" spans="1:5">
      <c r="A34" t="s">
        <v>1220</v>
      </c>
      <c r="B34" t="s">
        <v>1628</v>
      </c>
      <c r="C34" t="s">
        <v>1521</v>
      </c>
      <c r="E34" s="77" t="s">
        <v>1585</v>
      </c>
    </row>
    <row r="35" spans="1:5">
      <c r="A35" t="s">
        <v>1222</v>
      </c>
      <c r="B35" t="s">
        <v>1629</v>
      </c>
      <c r="C35" t="s">
        <v>1521</v>
      </c>
      <c r="E35" s="77" t="s">
        <v>1585</v>
      </c>
    </row>
    <row r="36" spans="1:5">
      <c r="A36" t="s">
        <v>1224</v>
      </c>
      <c r="B36" t="s">
        <v>1630</v>
      </c>
      <c r="C36" t="s">
        <v>1521</v>
      </c>
      <c r="E36" s="77" t="s">
        <v>1585</v>
      </c>
    </row>
    <row r="37" spans="1:5">
      <c r="A37" t="s">
        <v>1226</v>
      </c>
      <c r="B37" t="s">
        <v>1631</v>
      </c>
      <c r="C37" t="s">
        <v>1625</v>
      </c>
      <c r="D37" t="s">
        <v>1632</v>
      </c>
      <c r="E37" s="77" t="s">
        <v>1585</v>
      </c>
    </row>
    <row r="38" spans="1:5">
      <c r="A38" t="s">
        <v>1228</v>
      </c>
      <c r="B38" t="s">
        <v>1633</v>
      </c>
      <c r="C38" t="s">
        <v>1524</v>
      </c>
      <c r="E38" s="77" t="s">
        <v>1585</v>
      </c>
    </row>
    <row r="39" spans="1:5">
      <c r="A39" t="s">
        <v>1230</v>
      </c>
      <c r="B39" t="s">
        <v>1634</v>
      </c>
      <c r="C39" t="s">
        <v>1524</v>
      </c>
      <c r="E39" s="77" t="s">
        <v>1585</v>
      </c>
    </row>
    <row r="40" spans="1:5">
      <c r="A40" t="s">
        <v>1232</v>
      </c>
      <c r="B40" t="s">
        <v>1635</v>
      </c>
      <c r="C40" t="s">
        <v>1524</v>
      </c>
      <c r="E40" s="77" t="s">
        <v>1585</v>
      </c>
    </row>
    <row r="41" spans="1:5">
      <c r="A41" t="s">
        <v>1234</v>
      </c>
      <c r="B41" t="s">
        <v>1636</v>
      </c>
      <c r="C41" t="s">
        <v>1637</v>
      </c>
      <c r="E41" s="77" t="s">
        <v>1585</v>
      </c>
    </row>
    <row r="42" spans="1:5">
      <c r="A42" t="s">
        <v>1236</v>
      </c>
      <c r="B42" t="s">
        <v>1638</v>
      </c>
      <c r="E42" s="77" t="s">
        <v>1585</v>
      </c>
    </row>
    <row r="43" spans="1:5">
      <c r="A43" t="s">
        <v>1238</v>
      </c>
      <c r="B43" t="s">
        <v>1639</v>
      </c>
      <c r="C43" t="s">
        <v>1625</v>
      </c>
      <c r="E43" s="77" t="s">
        <v>1585</v>
      </c>
    </row>
    <row r="44" spans="1:5">
      <c r="A44" t="s">
        <v>1240</v>
      </c>
      <c r="B44" t="s">
        <v>1640</v>
      </c>
      <c r="C44" t="s">
        <v>1625</v>
      </c>
      <c r="E44" s="77" t="s">
        <v>1585</v>
      </c>
    </row>
    <row r="45" spans="1:5">
      <c r="A45" t="s">
        <v>1242</v>
      </c>
      <c r="B45" t="s">
        <v>1641</v>
      </c>
      <c r="C45" t="s">
        <v>1625</v>
      </c>
      <c r="E45" s="77" t="s">
        <v>1585</v>
      </c>
    </row>
    <row r="46" spans="1:5">
      <c r="A46" t="s">
        <v>1244</v>
      </c>
      <c r="B46" t="s">
        <v>1642</v>
      </c>
      <c r="C46" t="s">
        <v>1521</v>
      </c>
      <c r="E46" s="77" t="s">
        <v>1585</v>
      </c>
    </row>
    <row r="47" spans="1:5">
      <c r="A47" t="s">
        <v>1248</v>
      </c>
      <c r="B47" t="s">
        <v>1643</v>
      </c>
      <c r="C47" t="s">
        <v>1644</v>
      </c>
      <c r="E47" s="77" t="s">
        <v>1585</v>
      </c>
    </row>
    <row r="48" spans="1:5">
      <c r="A48" t="s">
        <v>1250</v>
      </c>
      <c r="B48" t="s">
        <v>1645</v>
      </c>
      <c r="C48" t="s">
        <v>1644</v>
      </c>
      <c r="E48" s="77" t="s">
        <v>1585</v>
      </c>
    </row>
    <row r="49" spans="1:5">
      <c r="A49" t="s">
        <v>1252</v>
      </c>
      <c r="B49" t="s">
        <v>1646</v>
      </c>
      <c r="C49" t="s">
        <v>1644</v>
      </c>
      <c r="E49" s="77" t="s">
        <v>1585</v>
      </c>
    </row>
    <row r="50" spans="1:5">
      <c r="A50" t="s">
        <v>1254</v>
      </c>
      <c r="B50" t="s">
        <v>1647</v>
      </c>
      <c r="C50" t="s">
        <v>1644</v>
      </c>
      <c r="E50" s="77" t="s">
        <v>1585</v>
      </c>
    </row>
    <row r="51" spans="1:5">
      <c r="A51" t="s">
        <v>1256</v>
      </c>
      <c r="B51" t="s">
        <v>1648</v>
      </c>
      <c r="C51" t="s">
        <v>1644</v>
      </c>
      <c r="E51" s="77" t="s">
        <v>1585</v>
      </c>
    </row>
    <row r="52" spans="1:5">
      <c r="A52" t="s">
        <v>1258</v>
      </c>
      <c r="B52" t="s">
        <v>1649</v>
      </c>
      <c r="C52" t="s">
        <v>1644</v>
      </c>
      <c r="E52" s="77" t="s">
        <v>1585</v>
      </c>
    </row>
    <row r="53" spans="1:5">
      <c r="A53" t="s">
        <v>1260</v>
      </c>
      <c r="B53" t="s">
        <v>1650</v>
      </c>
      <c r="C53" t="s">
        <v>1644</v>
      </c>
      <c r="E53" s="77" t="s">
        <v>1585</v>
      </c>
    </row>
    <row r="54" spans="1:5">
      <c r="A54" t="s">
        <v>1264</v>
      </c>
      <c r="B54" t="s">
        <v>1651</v>
      </c>
      <c r="C54" t="s">
        <v>1652</v>
      </c>
      <c r="E54" s="78" t="s">
        <v>1653</v>
      </c>
    </row>
    <row r="55" spans="1:5">
      <c r="A55" t="s">
        <v>1266</v>
      </c>
      <c r="B55" t="s">
        <v>1654</v>
      </c>
      <c r="C55" t="s">
        <v>1655</v>
      </c>
      <c r="E55" s="78" t="s">
        <v>1653</v>
      </c>
    </row>
    <row r="56" spans="1:5">
      <c r="A56" t="s">
        <v>1268</v>
      </c>
      <c r="B56" t="s">
        <v>1656</v>
      </c>
      <c r="C56" t="s">
        <v>1657</v>
      </c>
      <c r="E56" s="78" t="s">
        <v>1658</v>
      </c>
    </row>
    <row r="57" spans="1:5">
      <c r="A57" t="s">
        <v>1270</v>
      </c>
      <c r="B57" t="s">
        <v>1659</v>
      </c>
      <c r="C57" t="s">
        <v>1660</v>
      </c>
      <c r="E57" s="78" t="s">
        <v>1661</v>
      </c>
    </row>
    <row r="58" spans="1:5">
      <c r="A58" t="s">
        <v>1272</v>
      </c>
      <c r="B58" t="s">
        <v>1662</v>
      </c>
      <c r="C58" t="s">
        <v>1663</v>
      </c>
      <c r="E58" s="78" t="s">
        <v>1664</v>
      </c>
    </row>
    <row r="59" spans="1:5">
      <c r="A59" t="s">
        <v>1274</v>
      </c>
      <c r="B59" t="s">
        <v>1665</v>
      </c>
      <c r="C59" t="s">
        <v>1666</v>
      </c>
      <c r="E59" s="78" t="s">
        <v>1572</v>
      </c>
    </row>
    <row r="60" spans="1:5">
      <c r="A60" t="s">
        <v>1276</v>
      </c>
      <c r="B60" t="s">
        <v>1667</v>
      </c>
      <c r="C60" t="s">
        <v>1668</v>
      </c>
      <c r="E60" s="78" t="s">
        <v>1669</v>
      </c>
    </row>
    <row r="61" spans="1:5">
      <c r="A61" t="s">
        <v>1278</v>
      </c>
      <c r="B61" t="s">
        <v>1670</v>
      </c>
      <c r="C61" t="s">
        <v>1671</v>
      </c>
      <c r="E61" s="78" t="s">
        <v>1669</v>
      </c>
    </row>
    <row r="62" spans="1:5">
      <c r="A62" t="s">
        <v>1280</v>
      </c>
      <c r="B62" t="s">
        <v>1672</v>
      </c>
      <c r="C62" t="s">
        <v>1521</v>
      </c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66102-BBE9-42A3-8AD4-D9CAADAB8C50}">
  <sheetPr>
    <tabColor rgb="FFCCCCCE"/>
  </sheetPr>
  <dimension ref="A1"/>
  <sheetViews>
    <sheetView zoomScale="80" zoomScaleNormal="80" workbookViewId="0"/>
  </sheetViews>
  <sheetFormatPr defaultRowHeight="13.5"/>
  <sheetData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D669C-0439-42EE-8FC8-32860529F3CB}">
  <sheetPr>
    <tabColor rgb="FFCCCCCE"/>
  </sheetPr>
  <dimension ref="A3:AB179"/>
  <sheetViews>
    <sheetView zoomScale="80" zoomScaleNormal="80" workbookViewId="0"/>
  </sheetViews>
  <sheetFormatPr defaultRowHeight="13.5"/>
  <cols>
    <col min="1" max="1" width="8.5" customWidth="1"/>
    <col min="2" max="2" width="12" customWidth="1"/>
    <col min="3" max="3" width="41.5" customWidth="1"/>
    <col min="4" max="4" width="9.375" bestFit="1" customWidth="1"/>
    <col min="5" max="6" width="9.125" bestFit="1" customWidth="1"/>
    <col min="7" max="9" width="9.375" bestFit="1" customWidth="1"/>
    <col min="10" max="10" width="9.125" bestFit="1" customWidth="1"/>
    <col min="11" max="12" width="9.375" bestFit="1" customWidth="1"/>
    <col min="13" max="18" width="9.125" bestFit="1" customWidth="1"/>
    <col min="19" max="19" width="9.375" bestFit="1" customWidth="1"/>
    <col min="20" max="20" width="9.125" bestFit="1" customWidth="1"/>
    <col min="21" max="21" width="9.375" bestFit="1" customWidth="1"/>
    <col min="26" max="26" width="38.375" customWidth="1"/>
  </cols>
  <sheetData>
    <row r="3" spans="1:21">
      <c r="D3" t="s">
        <v>1673</v>
      </c>
    </row>
    <row r="4" spans="1:21" ht="13.9">
      <c r="B4" s="1" t="s">
        <v>1674</v>
      </c>
      <c r="D4" s="11" t="s">
        <v>268</v>
      </c>
      <c r="E4" s="11" t="s">
        <v>270</v>
      </c>
      <c r="F4" s="11" t="s">
        <v>271</v>
      </c>
      <c r="G4" s="11" t="s">
        <v>272</v>
      </c>
      <c r="H4" s="138" t="s">
        <v>273</v>
      </c>
      <c r="I4" s="11" t="s">
        <v>274</v>
      </c>
      <c r="J4" s="138" t="s">
        <v>275</v>
      </c>
      <c r="K4" s="11" t="s">
        <v>276</v>
      </c>
      <c r="L4" s="11" t="s">
        <v>278</v>
      </c>
      <c r="M4" s="11" t="s">
        <v>279</v>
      </c>
      <c r="N4" s="11" t="s">
        <v>280</v>
      </c>
      <c r="O4" s="11" t="s">
        <v>281</v>
      </c>
      <c r="P4" s="11" t="s">
        <v>282</v>
      </c>
      <c r="Q4" s="11" t="s">
        <v>283</v>
      </c>
      <c r="R4" s="11" t="s">
        <v>284</v>
      </c>
      <c r="S4" s="11" t="s">
        <v>285</v>
      </c>
      <c r="T4" s="11" t="s">
        <v>286</v>
      </c>
      <c r="U4" s="11" t="s">
        <v>1455</v>
      </c>
    </row>
    <row r="5" spans="1:21">
      <c r="A5" s="67" t="s">
        <v>1505</v>
      </c>
      <c r="B5" s="67" t="s">
        <v>1675</v>
      </c>
      <c r="C5" t="s">
        <v>308</v>
      </c>
      <c r="D5" s="19">
        <f>SUMIFS('APR Data Final'!$F$6:$F$2024,'APR Data Final'!$D$6:$D$2024,$C5,'APR Data Final'!$C$6:$C$2024,D$4) * Indexation!$P$3</f>
        <v>0</v>
      </c>
      <c r="E5" s="19">
        <f>SUMIFS('APR Data Final'!$F$6:$F$2024,'APR Data Final'!$D$6:$D$2024,$C5,'APR Data Final'!$C$6:$C$2024,E$4) * Indexation!$P$3</f>
        <v>0.26812724589322379</v>
      </c>
      <c r="F5" s="19">
        <f>SUMIFS('APR Data Final'!$F$6:$F$2024,'APR Data Final'!$D$6:$D$2024,$C5,'APR Data Final'!$C$6:$C$2024,F$4) * Indexation!$P$3</f>
        <v>0.56552480034121611</v>
      </c>
      <c r="G5" s="19">
        <f>SUMIFS('APR Data Final'!$F$6:$F$2024,'APR Data Final'!$D$6:$D$2024,$C5,'APR Data Final'!$C$6:$C$2024,G$4) * Indexation!$P$3</f>
        <v>2.8385485112936344</v>
      </c>
      <c r="H5" s="19">
        <f>SUMIFS('APR Data Final'!$F$6:$F$2024,'APR Data Final'!$D$6:$D$2024,$C5,'APR Data Final'!$C$6:$C$2024,H$4) * Indexation!$P$3</f>
        <v>7.9339136293634498</v>
      </c>
      <c r="I5" s="19">
        <f>SUMIFS('APR Data Final'!$F$6:$F$2024,'APR Data Final'!$D$6:$D$2024,$C5,'APR Data Final'!$C$6:$C$2024,I$4) * Indexation!$P$3</f>
        <v>3.6126119738193019</v>
      </c>
      <c r="J5" s="19">
        <f>SUMIFS('APR Data Final'!$F$6:$F$2024,'APR Data Final'!$D$6:$D$2024,$C5,'APR Data Final'!$C$6:$C$2024,J$4) * Indexation!$P$3</f>
        <v>0</v>
      </c>
      <c r="K5" s="19">
        <f>SUMIFS('APR Data Final'!$F$6:$F$2024,'APR Data Final'!$D$6:$D$2024,$C5,'APR Data Final'!$C$6:$C$2024,K$4) * Indexation!$P$3</f>
        <v>30.883900474845994</v>
      </c>
      <c r="L5" s="19">
        <f>SUMIFS('APR Data Final'!$F$6:$F$2024,'APR Data Final'!$D$6:$D$2024,$C5,'APR Data Final'!$C$6:$C$2024,L$4) * Indexation!$P$3</f>
        <v>21.834808689879662</v>
      </c>
      <c r="M5" s="19">
        <f>SUMIFS('APR Data Final'!$F$6:$F$2024,'APR Data Final'!$D$6:$D$2024,$C5,'APR Data Final'!$C$6:$C$2024,M$4) * Indexation!$P$3</f>
        <v>2.5041000385010266</v>
      </c>
      <c r="N5" s="19">
        <f>SUMIFS('APR Data Final'!$F$6:$F$2024,'APR Data Final'!$D$6:$D$2024,$C5,'APR Data Final'!$C$6:$C$2024,N$4) * Indexation!$P$3</f>
        <v>9.066111717145791</v>
      </c>
      <c r="O5" s="19">
        <f>SUMIFS('APR Data Final'!$F$6:$F$2024,'APR Data Final'!$D$6:$D$2024,$C5,'APR Data Final'!$C$6:$C$2024,O$4) * Indexation!$P$3</f>
        <v>23.473352606213002</v>
      </c>
      <c r="P5" s="19">
        <f>SUMIFS('APR Data Final'!$F$6:$F$2024,'APR Data Final'!$D$6:$D$2024,$C5,'APR Data Final'!$C$6:$C$2024,P$4) * Indexation!$P$3</f>
        <v>3.5623973305954824</v>
      </c>
      <c r="Q5" s="19">
        <f>SUMIFS('APR Data Final'!$F$6:$F$2024,'APR Data Final'!$D$6:$D$2024,$C5,'APR Data Final'!$C$6:$C$2024,Q$4) * Indexation!$P$3</f>
        <v>0</v>
      </c>
      <c r="R5" s="19">
        <f>SUMIFS('APR Data Final'!$F$6:$F$2024,'APR Data Final'!$D$6:$D$2024,$C5,'APR Data Final'!$C$6:$C$2024,R$4) * Indexation!$P$3</f>
        <v>2.8508551490562728</v>
      </c>
      <c r="S5" s="19">
        <f>SUMIFS('APR Data Final'!$F$6:$F$2024,'APR Data Final'!$D$6:$D$2024,$C5,'APR Data Final'!$C$6:$C$2024,S$4) * Indexation!$P$3</f>
        <v>0.34150010150657978</v>
      </c>
      <c r="T5" s="19">
        <f>SUMIFS('APR Data Final'!$F$6:$F$2024,'APR Data Final'!$D$6:$D$2024,$C5,'APR Data Final'!$C$6:$C$2024,T$4) * Indexation!$P$3</f>
        <v>0</v>
      </c>
      <c r="U5">
        <f>SUM(D5:T5)</f>
        <v>109.73575226845463</v>
      </c>
    </row>
    <row r="6" spans="1:21">
      <c r="A6" s="67" t="s">
        <v>1508</v>
      </c>
      <c r="B6" s="67" t="s">
        <v>1675</v>
      </c>
      <c r="C6" t="s">
        <v>317</v>
      </c>
      <c r="D6" s="19">
        <f>SUMIFS('APR Data Final'!$F$6:$F$2024,'APR Data Final'!$D$6:$D$2024,$C6,'APR Data Final'!$C$6:$C$2024,D$4) * Indexation!$P$3</f>
        <v>8.6947128465092387</v>
      </c>
      <c r="E6" s="19">
        <f>SUMIFS('APR Data Final'!$F$6:$F$2024,'APR Data Final'!$D$6:$D$2024,$C6,'APR Data Final'!$C$6:$C$2024,E$4) * Indexation!$P$3</f>
        <v>8.0532918377823406E-2</v>
      </c>
      <c r="F6" s="19">
        <f>SUMIFS('APR Data Final'!$F$6:$F$2024,'APR Data Final'!$D$6:$D$2024,$C6,'APR Data Final'!$C$6:$C$2024,F$4) * Indexation!$P$3</f>
        <v>3.9881895105482839</v>
      </c>
      <c r="G6" s="19">
        <f>SUMIFS('APR Data Final'!$F$6:$F$2024,'APR Data Final'!$D$6:$D$2024,$C6,'APR Data Final'!$C$6:$C$2024,G$4) * Indexation!$P$3</f>
        <v>3.7499916581108828</v>
      </c>
      <c r="H6" s="19">
        <f>SUMIFS('APR Data Final'!$F$6:$F$2024,'APR Data Final'!$D$6:$D$2024,$C6,'APR Data Final'!$C$6:$C$2024,H$4) * Indexation!$P$3</f>
        <v>10.40295816221766</v>
      </c>
      <c r="I6" s="19">
        <f>SUMIFS('APR Data Final'!$F$6:$F$2024,'APR Data Final'!$D$6:$D$2024,$C6,'APR Data Final'!$C$6:$C$2024,I$4) * Indexation!$P$3</f>
        <v>1.2657879876796714</v>
      </c>
      <c r="J6" s="19">
        <f>SUMIFS('APR Data Final'!$F$6:$F$2024,'APR Data Final'!$D$6:$D$2024,$C6,'APR Data Final'!$C$6:$C$2024,J$4) * Indexation!$P$3</f>
        <v>1.042190708418891E-2</v>
      </c>
      <c r="K6" s="19">
        <f>SUMIFS('APR Data Final'!$F$6:$F$2024,'APR Data Final'!$D$6:$D$2024,$C6,'APR Data Final'!$C$6:$C$2024,K$4) * Indexation!$P$3</f>
        <v>0.44340477412731005</v>
      </c>
      <c r="L6" s="19">
        <f>SUMIFS('APR Data Final'!$F$6:$F$2024,'APR Data Final'!$D$6:$D$2024,$C6,'APR Data Final'!$C$6:$C$2024,L$4) * Indexation!$P$3</f>
        <v>6.0067973646304935</v>
      </c>
      <c r="M6" s="19">
        <f>SUMIFS('APR Data Final'!$F$6:$F$2024,'APR Data Final'!$D$6:$D$2024,$C6,'APR Data Final'!$C$6:$C$2024,M$4) * Indexation!$P$3</f>
        <v>5.0517825975359338</v>
      </c>
      <c r="N6" s="19">
        <f>SUMIFS('APR Data Final'!$F$6:$F$2024,'APR Data Final'!$D$6:$D$2024,$C6,'APR Data Final'!$C$6:$C$2024,N$4) * Indexation!$P$3</f>
        <v>0</v>
      </c>
      <c r="O6" s="19">
        <f>SUMIFS('APR Data Final'!$F$6:$F$2024,'APR Data Final'!$D$6:$D$2024,$C6,'APR Data Final'!$C$6:$C$2024,O$4) * Indexation!$P$3</f>
        <v>0</v>
      </c>
      <c r="P6" s="19">
        <f>SUMIFS('APR Data Final'!$F$6:$F$2024,'APR Data Final'!$D$6:$D$2024,$C6,'APR Data Final'!$C$6:$C$2024,P$4) * Indexation!$P$3</f>
        <v>0.46045880390143734</v>
      </c>
      <c r="Q6" s="19">
        <f>SUMIFS('APR Data Final'!$F$6:$F$2024,'APR Data Final'!$D$6:$D$2024,$C6,'APR Data Final'!$C$6:$C$2024,Q$4) * Indexation!$P$3</f>
        <v>2.0474310189938398</v>
      </c>
      <c r="R6" s="19">
        <f>SUMIFS('APR Data Final'!$F$6:$F$2024,'APR Data Final'!$D$6:$D$2024,$C6,'APR Data Final'!$C$6:$C$2024,R$4) * Indexation!$P$3</f>
        <v>0</v>
      </c>
      <c r="S6" s="19">
        <f>SUMIFS('APR Data Final'!$F$6:$F$2024,'APR Data Final'!$D$6:$D$2024,$C6,'APR Data Final'!$C$6:$C$2024,S$4) * Indexation!$P$3</f>
        <v>3.2690635082796833</v>
      </c>
      <c r="T6" s="19">
        <f>SUMIFS('APR Data Final'!$F$6:$F$2024,'APR Data Final'!$D$6:$D$2024,$C6,'APR Data Final'!$C$6:$C$2024,T$4) * Indexation!$P$3</f>
        <v>0</v>
      </c>
      <c r="U6">
        <f t="shared" ref="U6:U26" si="0">SUM(D6:T6)</f>
        <v>45.471533057996453</v>
      </c>
    </row>
    <row r="7" spans="1:21">
      <c r="A7" s="67" t="s">
        <v>1512</v>
      </c>
      <c r="B7" s="67" t="s">
        <v>1675</v>
      </c>
      <c r="C7" t="s">
        <v>326</v>
      </c>
      <c r="D7" s="19">
        <f>SUMIFS('APR Data Final'!$F$6:$F$2024,'APR Data Final'!$D$6:$D$2024,$C7,'APR Data Final'!$C$6:$C$2024,D$4) * Indexation!$P$3</f>
        <v>5.1669042916730588</v>
      </c>
      <c r="E7" s="19">
        <f>SUMIFS('APR Data Final'!$F$6:$F$2024,'APR Data Final'!$D$6:$D$2024,$C7,'APR Data Final'!$C$6:$C$2024,E$4) * Indexation!$P$3</f>
        <v>0.76269410934291582</v>
      </c>
      <c r="F7" s="19">
        <f>SUMIFS('APR Data Final'!$F$6:$F$2024,'APR Data Final'!$D$6:$D$2024,$C7,'APR Data Final'!$C$6:$C$2024,F$4) * Indexation!$P$3</f>
        <v>5.9031816319542393E-2</v>
      </c>
      <c r="G7" s="19">
        <f>SUMIFS('APR Data Final'!$F$6:$F$2024,'APR Data Final'!$D$6:$D$2024,$C7,'APR Data Final'!$C$6:$C$2024,G$4) * Indexation!$P$3</f>
        <v>1.4192742556468172</v>
      </c>
      <c r="H7" s="19">
        <f>SUMIFS('APR Data Final'!$F$6:$F$2024,'APR Data Final'!$D$6:$D$2024,$C7,'APR Data Final'!$C$6:$C$2024,H$4) * Indexation!$P$3</f>
        <v>1.8892075205338807</v>
      </c>
      <c r="I7" s="19">
        <f>SUMIFS('APR Data Final'!$F$6:$F$2024,'APR Data Final'!$D$6:$D$2024,$C7,'APR Data Final'!$C$6:$C$2024,I$4) * Indexation!$P$3</f>
        <v>2.3904065066735112</v>
      </c>
      <c r="J7" s="19">
        <f>SUMIFS('APR Data Final'!$F$6:$F$2024,'APR Data Final'!$D$6:$D$2024,$C7,'APR Data Final'!$C$6:$C$2024,J$4) * Indexation!$P$3</f>
        <v>4.2767716889117047</v>
      </c>
      <c r="K7" s="19">
        <f>SUMIFS('APR Data Final'!$F$6:$F$2024,'APR Data Final'!$D$6:$D$2024,$C7,'APR Data Final'!$C$6:$C$2024,K$4) * Indexation!$P$3</f>
        <v>5.2772747689938395</v>
      </c>
      <c r="L7" s="19">
        <f>SUMIFS('APR Data Final'!$F$6:$F$2024,'APR Data Final'!$D$6:$D$2024,$C7,'APR Data Final'!$C$6:$C$2024,L$4) * Indexation!$P$3</f>
        <v>0.43057696308488685</v>
      </c>
      <c r="M7" s="19">
        <f>SUMIFS('APR Data Final'!$F$6:$F$2024,'APR Data Final'!$D$6:$D$2024,$C7,'APR Data Final'!$C$6:$C$2024,M$4) * Indexation!$P$3</f>
        <v>0.95881545174537985</v>
      </c>
      <c r="N7" s="19">
        <f>SUMIFS('APR Data Final'!$F$6:$F$2024,'APR Data Final'!$D$6:$D$2024,$C7,'APR Data Final'!$C$6:$C$2024,N$4) * Indexation!$P$3</f>
        <v>9.1940169404517462</v>
      </c>
      <c r="O7" s="19">
        <f>SUMIFS('APR Data Final'!$F$6:$F$2024,'APR Data Final'!$D$6:$D$2024,$C7,'APR Data Final'!$C$6:$C$2024,O$4) * Indexation!$P$3</f>
        <v>0.43577405298066169</v>
      </c>
      <c r="P7" s="19">
        <f>SUMIFS('APR Data Final'!$F$6:$F$2024,'APR Data Final'!$D$6:$D$2024,$C7,'APR Data Final'!$C$6:$C$2024,P$4) * Indexation!$P$3</f>
        <v>0.60731294917864476</v>
      </c>
      <c r="Q7" s="19">
        <f>SUMIFS('APR Data Final'!$F$6:$F$2024,'APR Data Final'!$D$6:$D$2024,$C7,'APR Data Final'!$C$6:$C$2024,Q$4) * Indexation!$P$3</f>
        <v>0</v>
      </c>
      <c r="R7" s="19">
        <f>SUMIFS('APR Data Final'!$F$6:$F$2024,'APR Data Final'!$D$6:$D$2024,$C7,'APR Data Final'!$C$6:$C$2024,R$4) * Indexation!$P$3</f>
        <v>39.04354309931233</v>
      </c>
      <c r="S7" s="19">
        <f>SUMIFS('APR Data Final'!$F$6:$F$2024,'APR Data Final'!$D$6:$D$2024,$C7,'APR Data Final'!$C$6:$C$2024,S$4) * Indexation!$P$3</f>
        <v>0.27961753277719981</v>
      </c>
      <c r="T7" s="19">
        <f>SUMIFS('APR Data Final'!$F$6:$F$2024,'APR Data Final'!$D$6:$D$2024,$C7,'APR Data Final'!$C$6:$C$2024,T$4) * Indexation!$P$3</f>
        <v>9.2849717659137576E-2</v>
      </c>
      <c r="U7">
        <f t="shared" si="0"/>
        <v>72.284071665285239</v>
      </c>
    </row>
    <row r="8" spans="1:21">
      <c r="A8" s="67" t="s">
        <v>1515</v>
      </c>
      <c r="B8" s="67" t="s">
        <v>1675</v>
      </c>
      <c r="C8" t="s">
        <v>335</v>
      </c>
      <c r="D8" s="19">
        <f>SUMIFS('APR Data Final'!$F$6:$F$2024,'APR Data Final'!$D$6:$D$2024,$C8,'APR Data Final'!$C$6:$C$2024,D$4) * Indexation!$P$3</f>
        <v>34.555144752711726</v>
      </c>
      <c r="E8" s="19">
        <f>SUMIFS('APR Data Final'!$F$6:$F$2024,'APR Data Final'!$D$6:$D$2024,$C8,'APR Data Final'!$C$6:$C$2024,E$4) * Indexation!$P$3</f>
        <v>14.446658110882955</v>
      </c>
      <c r="F8" s="19">
        <f>SUMIFS('APR Data Final'!$F$6:$F$2024,'APR Data Final'!$D$6:$D$2024,$C8,'APR Data Final'!$C$6:$C$2024,F$4) * Indexation!$P$3</f>
        <v>0</v>
      </c>
      <c r="G8" s="19">
        <f>SUMIFS('APR Data Final'!$F$6:$F$2024,'APR Data Final'!$D$6:$D$2024,$C8,'APR Data Final'!$C$6:$C$2024,G$4) * Indexation!$P$3</f>
        <v>3.4269125385010266</v>
      </c>
      <c r="H8" s="19">
        <f>SUMIFS('APR Data Final'!$F$6:$F$2024,'APR Data Final'!$D$6:$D$2024,$C8,'APR Data Final'!$C$6:$C$2024,H$4) * Indexation!$P$3</f>
        <v>0</v>
      </c>
      <c r="I8" s="19">
        <f>SUMIFS('APR Data Final'!$F$6:$F$2024,'APR Data Final'!$D$6:$D$2024,$C8,'APR Data Final'!$C$6:$C$2024,I$4) * Indexation!$P$3</f>
        <v>5.2621156314168376</v>
      </c>
      <c r="J8" s="19">
        <f>SUMIFS('APR Data Final'!$F$6:$F$2024,'APR Data Final'!$D$6:$D$2024,$C8,'APR Data Final'!$C$6:$C$2024,J$4) * Indexation!$P$3</f>
        <v>0</v>
      </c>
      <c r="K8" s="19">
        <f>SUMIFS('APR Data Final'!$F$6:$F$2024,'APR Data Final'!$D$6:$D$2024,$C8,'APR Data Final'!$C$6:$C$2024,K$4) * Indexation!$P$3</f>
        <v>22.990727027720737</v>
      </c>
      <c r="L8" s="19">
        <f>SUMIFS('APR Data Final'!$F$6:$F$2024,'APR Data Final'!$D$6:$D$2024,$C8,'APR Data Final'!$C$6:$C$2024,L$4) * Indexation!$P$3</f>
        <v>1.5078514812101766</v>
      </c>
      <c r="M8" s="19">
        <f>SUMIFS('APR Data Final'!$F$6:$F$2024,'APR Data Final'!$D$6:$D$2024,$C8,'APR Data Final'!$C$6:$C$2024,M$4) * Indexation!$P$3</f>
        <v>2.2795553131416839</v>
      </c>
      <c r="N8" s="19">
        <f>SUMIFS('APR Data Final'!$F$6:$F$2024,'APR Data Final'!$D$6:$D$2024,$C8,'APR Data Final'!$C$6:$C$2024,N$4) * Indexation!$P$3</f>
        <v>23.194427938911705</v>
      </c>
      <c r="O8" s="19">
        <f>SUMIFS('APR Data Final'!$F$6:$F$2024,'APR Data Final'!$D$6:$D$2024,$C8,'APR Data Final'!$C$6:$C$2024,O$4) * Indexation!$P$3</f>
        <v>0</v>
      </c>
      <c r="P8" s="19">
        <f>SUMIFS('APR Data Final'!$F$6:$F$2024,'APR Data Final'!$D$6:$D$2024,$C8,'APR Data Final'!$C$6:$C$2024,P$4) * Indexation!$P$3</f>
        <v>1.6599255646817248</v>
      </c>
      <c r="Q8" s="19">
        <f>SUMIFS('APR Data Final'!$F$6:$F$2024,'APR Data Final'!$D$6:$D$2024,$C8,'APR Data Final'!$C$6:$C$2024,Q$4) * Indexation!$P$3</f>
        <v>2.8376010651950718</v>
      </c>
      <c r="R8" s="19">
        <f>SUMIFS('APR Data Final'!$F$6:$F$2024,'APR Data Final'!$D$6:$D$2024,$C8,'APR Data Final'!$C$6:$C$2024,R$4) * Indexation!$P$3</f>
        <v>7.1775822289423248</v>
      </c>
      <c r="S8" s="19">
        <f>SUMIFS('APR Data Final'!$F$6:$F$2024,'APR Data Final'!$D$6:$D$2024,$C8,'APR Data Final'!$C$6:$C$2024,S$4) * Indexation!$P$3</f>
        <v>2.9554855467945269</v>
      </c>
      <c r="T8" s="19">
        <f>SUMIFS('APR Data Final'!$F$6:$F$2024,'APR Data Final'!$D$6:$D$2024,$C8,'APR Data Final'!$C$6:$C$2024,T$4) * Indexation!$P$3</f>
        <v>0</v>
      </c>
      <c r="U8">
        <f t="shared" si="0"/>
        <v>122.29398720011051</v>
      </c>
    </row>
    <row r="9" spans="1:21">
      <c r="A9" s="67" t="s">
        <v>1518</v>
      </c>
      <c r="B9" s="67" t="s">
        <v>1675</v>
      </c>
      <c r="C9" t="s">
        <v>344</v>
      </c>
      <c r="D9" s="19">
        <f>SUMIFS('APR Data Final'!$F$6:$F$2024,'APR Data Final'!$D$6:$D$2024,$C9,'APR Data Final'!$C$6:$C$2024,D$4) * Indexation!$P$3</f>
        <v>29.246097523332296</v>
      </c>
      <c r="E9" s="19">
        <f>SUMIFS('APR Data Final'!$F$6:$F$2024,'APR Data Final'!$D$6:$D$2024,$C9,'APR Data Final'!$C$6:$C$2024,E$4) * Indexation!$P$3</f>
        <v>3.0062464707392196</v>
      </c>
      <c r="F9" s="19">
        <f>SUMIFS('APR Data Final'!$F$6:$F$2024,'APR Data Final'!$D$6:$D$2024,$C9,'APR Data Final'!$C$6:$C$2024,F$4) * Indexation!$P$3</f>
        <v>0</v>
      </c>
      <c r="G9" s="19">
        <f>SUMIFS('APR Data Final'!$F$6:$F$2024,'APR Data Final'!$D$6:$D$2024,$C9,'APR Data Final'!$C$6:$C$2024,G$4) * Indexation!$P$3</f>
        <v>5.2971711370636552</v>
      </c>
      <c r="H9" s="19">
        <f>SUMIFS('APR Data Final'!$F$6:$F$2024,'APR Data Final'!$D$6:$D$2024,$C9,'APR Data Final'!$C$6:$C$2024,H$4) * Indexation!$P$3</f>
        <v>50.3946579825462</v>
      </c>
      <c r="I9" s="19">
        <f>SUMIFS('APR Data Final'!$F$6:$F$2024,'APR Data Final'!$D$6:$D$2024,$C9,'APR Data Final'!$C$6:$C$2024,I$4) * Indexation!$P$3</f>
        <v>0.68026629876796707</v>
      </c>
      <c r="J9" s="19">
        <f>SUMIFS('APR Data Final'!$F$6:$F$2024,'APR Data Final'!$D$6:$D$2024,$C9,'APR Data Final'!$C$6:$C$2024,J$4) * Indexation!$P$3</f>
        <v>2.7059060574948663</v>
      </c>
      <c r="K9" s="19">
        <f>SUMIFS('APR Data Final'!$F$6:$F$2024,'APR Data Final'!$D$6:$D$2024,$C9,'APR Data Final'!$C$6:$C$2024,K$4) * Indexation!$P$3</f>
        <v>112.65702579568789</v>
      </c>
      <c r="L9" s="19">
        <f>SUMIFS('APR Data Final'!$F$6:$F$2024,'APR Data Final'!$D$6:$D$2024,$C9,'APR Data Final'!$C$6:$C$2024,L$4) * Indexation!$P$3</f>
        <v>0</v>
      </c>
      <c r="M9" s="19">
        <f>SUMIFS('APR Data Final'!$F$6:$F$2024,'APR Data Final'!$D$6:$D$2024,$C9,'APR Data Final'!$C$6:$C$2024,M$4) * Indexation!$P$3</f>
        <v>2.1393332905544149</v>
      </c>
      <c r="N9" s="19">
        <f>SUMIFS('APR Data Final'!$F$6:$F$2024,'APR Data Final'!$D$6:$D$2024,$C9,'APR Data Final'!$C$6:$C$2024,N$4) * Indexation!$P$3</f>
        <v>9.9955563398357299</v>
      </c>
      <c r="O9" s="19">
        <f>SUMIFS('APR Data Final'!$F$6:$F$2024,'APR Data Final'!$D$6:$D$2024,$C9,'APR Data Final'!$C$6:$C$2024,O$4) * Indexation!$P$3</f>
        <v>111.93561009971046</v>
      </c>
      <c r="P9" s="19">
        <f>SUMIFS('APR Data Final'!$F$6:$F$2024,'APR Data Final'!$D$6:$D$2024,$C9,'APR Data Final'!$C$6:$C$2024,P$4) * Indexation!$P$3</f>
        <v>0.26054767710472282</v>
      </c>
      <c r="Q9" s="19">
        <f>SUMIFS('APR Data Final'!$F$6:$F$2024,'APR Data Final'!$D$6:$D$2024,$C9,'APR Data Final'!$C$6:$C$2024,Q$4) * Indexation!$P$3</f>
        <v>0</v>
      </c>
      <c r="R9" s="19">
        <f>SUMIFS('APR Data Final'!$F$6:$F$2024,'APR Data Final'!$D$6:$D$2024,$C9,'APR Data Final'!$C$6:$C$2024,R$4) * Indexation!$P$3</f>
        <v>4.6846658637219232</v>
      </c>
      <c r="S9" s="19">
        <f>SUMIFS('APR Data Final'!$F$6:$F$2024,'APR Data Final'!$D$6:$D$2024,$C9,'APR Data Final'!$C$6:$C$2024,S$4) * Indexation!$P$3</f>
        <v>3.5190112392797563</v>
      </c>
      <c r="T9" s="19">
        <f>SUMIFS('APR Data Final'!$F$6:$F$2024,'APR Data Final'!$D$6:$D$2024,$C9,'APR Data Final'!$C$6:$C$2024,T$4) * Indexation!$P$3</f>
        <v>1.0402958162217659</v>
      </c>
      <c r="U9">
        <f t="shared" si="0"/>
        <v>337.56239159206086</v>
      </c>
    </row>
    <row r="10" spans="1:21">
      <c r="A10" s="67" t="s">
        <v>1529</v>
      </c>
      <c r="B10" s="67" t="s">
        <v>1675</v>
      </c>
      <c r="C10" t="s">
        <v>353</v>
      </c>
      <c r="D10" s="19">
        <f>SUMIFS('APR Data Final'!$F$6:$F$2024,'APR Data Final'!$D$6:$D$2024,$C10,'APR Data Final'!$C$6:$C$2024,D$4) * Indexation!$P$3</f>
        <v>1.1387981954193416</v>
      </c>
      <c r="E10" s="19">
        <f>SUMIFS('APR Data Final'!$F$6:$F$2024,'APR Data Final'!$D$6:$D$2024,$C10,'APR Data Final'!$C$6:$C$2024,E$4) * Indexation!$P$3</f>
        <v>0</v>
      </c>
      <c r="F10" s="19">
        <f>SUMIFS('APR Data Final'!$F$6:$F$2024,'APR Data Final'!$D$6:$D$2024,$C10,'APR Data Final'!$C$6:$C$2024,F$4) * Indexation!$P$3</f>
        <v>0</v>
      </c>
      <c r="G10" s="19">
        <f>SUMIFS('APR Data Final'!$F$6:$F$2024,'APR Data Final'!$D$6:$D$2024,$C10,'APR Data Final'!$C$6:$C$2024,G$4) * Indexation!$P$3</f>
        <v>0</v>
      </c>
      <c r="H10" s="19">
        <f>SUMIFS('APR Data Final'!$F$6:$F$2024,'APR Data Final'!$D$6:$D$2024,$C10,'APR Data Final'!$C$6:$C$2024,H$4) * Indexation!$P$3</f>
        <v>15.171454376283368</v>
      </c>
      <c r="I10" s="19">
        <f>SUMIFS('APR Data Final'!$F$6:$F$2024,'APR Data Final'!$D$6:$D$2024,$C10,'APR Data Final'!$C$6:$C$2024,I$4) * Indexation!$P$3</f>
        <v>0</v>
      </c>
      <c r="J10" s="19">
        <f>SUMIFS('APR Data Final'!$F$6:$F$2024,'APR Data Final'!$D$6:$D$2024,$C10,'APR Data Final'!$C$6:$C$2024,J$4) * Indexation!$P$3</f>
        <v>13.168553323921969</v>
      </c>
      <c r="K10" s="19">
        <f>SUMIFS('APR Data Final'!$F$6:$F$2024,'APR Data Final'!$D$6:$D$2024,$C10,'APR Data Final'!$C$6:$C$2024,K$4) * Indexation!$P$3</f>
        <v>0</v>
      </c>
      <c r="L10" s="19">
        <f>SUMIFS('APR Data Final'!$F$6:$F$2024,'APR Data Final'!$D$6:$D$2024,$C10,'APR Data Final'!$C$6:$C$2024,L$4) * Indexation!$P$3</f>
        <v>4.051551450188958</v>
      </c>
      <c r="M10" s="19">
        <f>SUMIFS('APR Data Final'!$F$6:$F$2024,'APR Data Final'!$D$6:$D$2024,$C10,'APR Data Final'!$C$6:$C$2024,M$4) * Indexation!$P$3</f>
        <v>7.6809455210472271</v>
      </c>
      <c r="N10" s="19">
        <f>SUMIFS('APR Data Final'!$F$6:$F$2024,'APR Data Final'!$D$6:$D$2024,$C10,'APR Data Final'!$C$6:$C$2024,N$4) * Indexation!$P$3</f>
        <v>0</v>
      </c>
      <c r="O10" s="19">
        <f>SUMIFS('APR Data Final'!$F$6:$F$2024,'APR Data Final'!$D$6:$D$2024,$C10,'APR Data Final'!$C$6:$C$2024,O$4) * Indexation!$P$3</f>
        <v>7.049297721319939</v>
      </c>
      <c r="P10" s="19">
        <f>SUMIFS('APR Data Final'!$F$6:$F$2024,'APR Data Final'!$D$6:$D$2024,$C10,'APR Data Final'!$C$6:$C$2024,P$4) * Indexation!$P$3</f>
        <v>0.53151726129363452</v>
      </c>
      <c r="Q10" s="19">
        <f>SUMIFS('APR Data Final'!$F$6:$F$2024,'APR Data Final'!$D$6:$D$2024,$C10,'APR Data Final'!$C$6:$C$2024,Q$4) * Indexation!$P$3</f>
        <v>0</v>
      </c>
      <c r="R10" s="19">
        <f>SUMIFS('APR Data Final'!$F$6:$F$2024,'APR Data Final'!$D$6:$D$2024,$C10,'APR Data Final'!$C$6:$C$2024,R$4) * Indexation!$P$3</f>
        <v>21.493791264732774</v>
      </c>
      <c r="S10" s="19">
        <f>SUMIFS('APR Data Final'!$F$6:$F$2024,'APR Data Final'!$D$6:$D$2024,$C10,'APR Data Final'!$C$6:$C$2024,S$4) * Indexation!$P$3</f>
        <v>0</v>
      </c>
      <c r="T10" s="19">
        <f>SUMIFS('APR Data Final'!$F$6:$F$2024,'APR Data Final'!$D$6:$D$2024,$C10,'APR Data Final'!$C$6:$C$2024,T$4) * Indexation!$P$3</f>
        <v>0</v>
      </c>
      <c r="U10">
        <f t="shared" si="0"/>
        <v>70.285909114207215</v>
      </c>
    </row>
    <row r="11" spans="1:21">
      <c r="A11" s="67" t="s">
        <v>1531</v>
      </c>
      <c r="B11" s="67" t="s">
        <v>1676</v>
      </c>
      <c r="C11" t="s">
        <v>362</v>
      </c>
      <c r="D11" s="19">
        <f>SUMIFS('APR Data Final'!$F$6:$F$2024,'APR Data Final'!$D$6:$D$2024,$C11,'APR Data Final'!$C$6:$C$2024,D$4) * Indexation!$P$3</f>
        <v>82.745221070220055</v>
      </c>
      <c r="E11" s="19">
        <f>SUMIFS('APR Data Final'!$F$6:$F$2024,'APR Data Final'!$D$6:$D$2024,$C11,'APR Data Final'!$C$6:$C$2024,E$4) * Indexation!$P$3</f>
        <v>9.5815223947638604</v>
      </c>
      <c r="F11" s="19">
        <f>SUMIFS('APR Data Final'!$F$6:$F$2024,'APR Data Final'!$D$6:$D$2024,$C11,'APR Data Final'!$C$6:$C$2024,F$4) * Indexation!$P$3</f>
        <v>0</v>
      </c>
      <c r="G11" s="19">
        <f>SUMIFS('APR Data Final'!$F$6:$F$2024,'APR Data Final'!$D$6:$D$2024,$C11,'APR Data Final'!$C$6:$C$2024,G$4) * Indexation!$P$3</f>
        <v>0</v>
      </c>
      <c r="H11" s="19">
        <f>SUMIFS('APR Data Final'!$F$6:$F$2024,'APR Data Final'!$D$6:$D$2024,$C11,'APR Data Final'!$C$6:$C$2024,H$4) * Indexation!$P$3</f>
        <v>255.56032084188911</v>
      </c>
      <c r="I11" s="19">
        <f>SUMIFS('APR Data Final'!$F$6:$F$2024,'APR Data Final'!$D$6:$D$2024,$C11,'APR Data Final'!$C$6:$C$2024,I$4) * Indexation!$P$3</f>
        <v>17.4547994738193</v>
      </c>
      <c r="J11" s="19">
        <f>SUMIFS('APR Data Final'!$F$6:$F$2024,'APR Data Final'!$D$6:$D$2024,$C11,'APR Data Final'!$C$6:$C$2024,J$4) * Indexation!$P$3</f>
        <v>19.785516876283367</v>
      </c>
      <c r="K11" s="19">
        <f>SUMIFS('APR Data Final'!$F$6:$F$2024,'APR Data Final'!$D$6:$D$2024,$C11,'APR Data Final'!$C$6:$C$2024,K$4) * Indexation!$P$3</f>
        <v>49.765553773100613</v>
      </c>
      <c r="L11" s="19">
        <f>SUMIFS('APR Data Final'!$F$6:$F$2024,'APR Data Final'!$D$6:$D$2024,$C11,'APR Data Final'!$C$6:$C$2024,L$4) * Indexation!$P$3</f>
        <v>0</v>
      </c>
      <c r="M11" s="19">
        <f>SUMIFS('APR Data Final'!$F$6:$F$2024,'APR Data Final'!$D$6:$D$2024,$C11,'APR Data Final'!$C$6:$C$2024,M$4) * Indexation!$P$3</f>
        <v>0</v>
      </c>
      <c r="N11" s="19">
        <f>SUMIFS('APR Data Final'!$F$6:$F$2024,'APR Data Final'!$D$6:$D$2024,$C11,'APR Data Final'!$C$6:$C$2024,N$4) * Indexation!$P$3</f>
        <v>0</v>
      </c>
      <c r="O11" s="19">
        <f>SUMIFS('APR Data Final'!$F$6:$F$2024,'APR Data Final'!$D$6:$D$2024,$C11,'APR Data Final'!$C$6:$C$2024,O$4) * Indexation!$P$3</f>
        <v>7.5090122215310862</v>
      </c>
      <c r="P11" s="19">
        <f>SUMIFS('APR Data Final'!$F$6:$F$2024,'APR Data Final'!$D$6:$D$2024,$C11,'APR Data Final'!$C$6:$C$2024,P$4) * Indexation!$P$3</f>
        <v>0</v>
      </c>
      <c r="Q11" s="19">
        <f>SUMIFS('APR Data Final'!$F$6:$F$2024,'APR Data Final'!$D$6:$D$2024,$C11,'APR Data Final'!$C$6:$C$2024,Q$4) * Indexation!$P$3</f>
        <v>3.1341516940451744</v>
      </c>
      <c r="R11" s="19">
        <f>SUMIFS('APR Data Final'!$F$6:$F$2024,'APR Data Final'!$D$6:$D$2024,$C11,'APR Data Final'!$C$6:$C$2024,R$4) * Indexation!$P$3</f>
        <v>36.493375179913635</v>
      </c>
      <c r="S11" s="19">
        <f>SUMIFS('APR Data Final'!$F$6:$F$2024,'APR Data Final'!$D$6:$D$2024,$C11,'APR Data Final'!$C$6:$C$2024,S$4) * Indexation!$P$3</f>
        <v>3.4474492243723014</v>
      </c>
      <c r="T11" s="19">
        <f>SUMIFS('APR Data Final'!$F$6:$F$2024,'APR Data Final'!$D$6:$D$2024,$C11,'APR Data Final'!$C$6:$C$2024,T$4) * Indexation!$P$3</f>
        <v>0</v>
      </c>
      <c r="U11">
        <f t="shared" si="0"/>
        <v>485.47692274993847</v>
      </c>
    </row>
    <row r="12" spans="1:21">
      <c r="A12" s="67" t="s">
        <v>1531</v>
      </c>
      <c r="B12" s="67" t="s">
        <v>1676</v>
      </c>
      <c r="C12" t="s">
        <v>371</v>
      </c>
      <c r="D12" s="19">
        <f>SUMIFS('APR Data Final'!$F$6:$F$2024,'APR Data Final'!$D$6:$D$2024,$C12,'APR Data Final'!$C$6:$C$2024,D$4) * Indexation!$P$3</f>
        <v>0</v>
      </c>
      <c r="E12" s="19">
        <f>SUMIFS('APR Data Final'!$F$6:$F$2024,'APR Data Final'!$D$6:$D$2024,$C12,'APR Data Final'!$C$6:$C$2024,E$4) * Indexation!$P$3</f>
        <v>32.792056917351125</v>
      </c>
      <c r="F12" s="19">
        <f>SUMIFS('APR Data Final'!$F$6:$F$2024,'APR Data Final'!$D$6:$D$2024,$C12,'APR Data Final'!$C$6:$C$2024,F$4) * Indexation!$P$3</f>
        <v>0</v>
      </c>
      <c r="G12" s="19">
        <f>SUMIFS('APR Data Final'!$F$6:$F$2024,'APR Data Final'!$D$6:$D$2024,$C12,'APR Data Final'!$C$6:$C$2024,G$4) * Indexation!$P$3</f>
        <v>0</v>
      </c>
      <c r="H12" s="19">
        <f>SUMIFS('APR Data Final'!$F$6:$F$2024,'APR Data Final'!$D$6:$D$2024,$C12,'APR Data Final'!$C$6:$C$2024,H$4) * Indexation!$P$3</f>
        <v>18.455302553901436</v>
      </c>
      <c r="I12" s="19">
        <f>SUMIFS('APR Data Final'!$F$6:$F$2024,'APR Data Final'!$D$6:$D$2024,$C12,'APR Data Final'!$C$6:$C$2024,I$4) * Indexation!$P$3</f>
        <v>2.3212429414784395</v>
      </c>
      <c r="J12" s="19">
        <f>SUMIFS('APR Data Final'!$F$6:$F$2024,'APR Data Final'!$D$6:$D$2024,$C12,'APR Data Final'!$C$6:$C$2024,J$4) * Indexation!$P$3</f>
        <v>42.986576937885012</v>
      </c>
      <c r="K12" s="19">
        <f>SUMIFS('APR Data Final'!$F$6:$F$2024,'APR Data Final'!$D$6:$D$2024,$C12,'APR Data Final'!$C$6:$C$2024,K$4) * Indexation!$P$3</f>
        <v>37.91584541837782</v>
      </c>
      <c r="L12" s="19">
        <f>SUMIFS('APR Data Final'!$F$6:$F$2024,'APR Data Final'!$D$6:$D$2024,$C12,'APR Data Final'!$C$6:$C$2024,L$4) * Indexation!$P$3</f>
        <v>0</v>
      </c>
      <c r="M12" s="19">
        <f>SUMIFS('APR Data Final'!$F$6:$F$2024,'APR Data Final'!$D$6:$D$2024,$C12,'APR Data Final'!$C$6:$C$2024,M$4) * Indexation!$P$3</f>
        <v>3.3662759881930184</v>
      </c>
      <c r="N12" s="19">
        <f>SUMIFS('APR Data Final'!$F$6:$F$2024,'APR Data Final'!$D$6:$D$2024,$C12,'APR Data Final'!$C$6:$C$2024,N$4) * Indexation!$P$3</f>
        <v>0</v>
      </c>
      <c r="O12" s="19">
        <f>SUMIFS('APR Data Final'!$F$6:$F$2024,'APR Data Final'!$D$6:$D$2024,$C12,'APR Data Final'!$C$6:$C$2024,O$4) * Indexation!$P$3</f>
        <v>41.019476192446746</v>
      </c>
      <c r="P12" s="19">
        <f>SUMIFS('APR Data Final'!$F$6:$F$2024,'APR Data Final'!$D$6:$D$2024,$C12,'APR Data Final'!$C$6:$C$2024,P$4) * Indexation!$P$3</f>
        <v>0</v>
      </c>
      <c r="Q12" s="19">
        <f>SUMIFS('APR Data Final'!$F$6:$F$2024,'APR Data Final'!$D$6:$D$2024,$C12,'APR Data Final'!$C$6:$C$2024,Q$4) * Indexation!$P$3</f>
        <v>0</v>
      </c>
      <c r="R12" s="19">
        <f>SUMIFS('APR Data Final'!$F$6:$F$2024,'APR Data Final'!$D$6:$D$2024,$C12,'APR Data Final'!$C$6:$C$2024,R$4) * Indexation!$P$3</f>
        <v>8.0755317447625128</v>
      </c>
      <c r="S12" s="19">
        <f>SUMIFS('APR Data Final'!$F$6:$F$2024,'APR Data Final'!$D$6:$D$2024,$C12,'APR Data Final'!$C$6:$C$2024,S$4) * Indexation!$P$3</f>
        <v>3.4356428914121229</v>
      </c>
      <c r="T12" s="19">
        <f>SUMIFS('APR Data Final'!$F$6:$F$2024,'APR Data Final'!$D$6:$D$2024,$C12,'APR Data Final'!$C$6:$C$2024,T$4) * Indexation!$P$3</f>
        <v>2.8963427233059544</v>
      </c>
      <c r="U12">
        <f t="shared" si="0"/>
        <v>193.26429430911421</v>
      </c>
    </row>
    <row r="13" spans="1:21">
      <c r="A13" s="67" t="s">
        <v>1531</v>
      </c>
      <c r="B13" s="67" t="s">
        <v>1676</v>
      </c>
      <c r="C13" t="s">
        <v>380</v>
      </c>
      <c r="D13" s="19">
        <f>SUMIFS('APR Data Final'!$F$6:$F$2024,'APR Data Final'!$D$6:$D$2024,$C13,'APR Data Final'!$C$6:$C$2024,D$4) * Indexation!$P$3</f>
        <v>75.660836978238422</v>
      </c>
      <c r="E13" s="19">
        <f>SUMIFS('APR Data Final'!$F$6:$F$2024,'APR Data Final'!$D$6:$D$2024,$C13,'APR Data Final'!$C$6:$C$2024,E$4) * Indexation!$P$3</f>
        <v>0</v>
      </c>
      <c r="F13" s="19">
        <f>SUMIFS('APR Data Final'!$F$6:$F$2024,'APR Data Final'!$D$6:$D$2024,$C13,'APR Data Final'!$C$6:$C$2024,F$4) * Indexation!$P$3</f>
        <v>0</v>
      </c>
      <c r="G13" s="19">
        <f>SUMIFS('APR Data Final'!$F$6:$F$2024,'APR Data Final'!$D$6:$D$2024,$C13,'APR Data Final'!$C$6:$C$2024,G$4) * Indexation!$P$3</f>
        <v>0</v>
      </c>
      <c r="H13" s="19">
        <f>SUMIFS('APR Data Final'!$F$6:$F$2024,'APR Data Final'!$D$6:$D$2024,$C13,'APR Data Final'!$C$6:$C$2024,H$4) * Indexation!$P$3</f>
        <v>0</v>
      </c>
      <c r="I13" s="19">
        <f>SUMIFS('APR Data Final'!$F$6:$F$2024,'APR Data Final'!$D$6:$D$2024,$C13,'APR Data Final'!$C$6:$C$2024,I$4) * Indexation!$P$3</f>
        <v>1.6703474717659137</v>
      </c>
      <c r="J13" s="19">
        <f>SUMIFS('APR Data Final'!$F$6:$F$2024,'APR Data Final'!$D$6:$D$2024,$C13,'APR Data Final'!$C$6:$C$2024,J$4) * Indexation!$P$3</f>
        <v>0</v>
      </c>
      <c r="K13" s="19">
        <f>SUMIFS('APR Data Final'!$F$6:$F$2024,'APR Data Final'!$D$6:$D$2024,$C13,'APR Data Final'!$C$6:$C$2024,K$4) * Indexation!$P$3</f>
        <v>0</v>
      </c>
      <c r="L13" s="19">
        <f>SUMIFS('APR Data Final'!$F$6:$F$2024,'APR Data Final'!$D$6:$D$2024,$C13,'APR Data Final'!$C$6:$C$2024,L$4) * Indexation!$P$3</f>
        <v>0</v>
      </c>
      <c r="M13" s="19">
        <f>SUMIFS('APR Data Final'!$F$6:$F$2024,'APR Data Final'!$D$6:$D$2024,$C13,'APR Data Final'!$C$6:$C$2024,M$4) * Indexation!$P$3</f>
        <v>0</v>
      </c>
      <c r="N13" s="19">
        <f>SUMIFS('APR Data Final'!$F$6:$F$2024,'APR Data Final'!$D$6:$D$2024,$C13,'APR Data Final'!$C$6:$C$2024,N$4) * Indexation!$P$3</f>
        <v>33.295150795687888</v>
      </c>
      <c r="O13" s="19">
        <f>SUMIFS('APR Data Final'!$F$6:$F$2024,'APR Data Final'!$D$6:$D$2024,$C13,'APR Data Final'!$C$6:$C$2024,O$4) * Indexation!$P$3</f>
        <v>0</v>
      </c>
      <c r="P13" s="19">
        <f>SUMIFS('APR Data Final'!$F$6:$F$2024,'APR Data Final'!$D$6:$D$2024,$C13,'APR Data Final'!$C$6:$C$2024,P$4) * Indexation!$P$3</f>
        <v>5.541612230492813</v>
      </c>
      <c r="Q13" s="19">
        <f>SUMIFS('APR Data Final'!$F$6:$F$2024,'APR Data Final'!$D$6:$D$2024,$C13,'APR Data Final'!$C$6:$C$2024,Q$4) * Indexation!$P$3</f>
        <v>0</v>
      </c>
      <c r="R13" s="19">
        <f>SUMIFS('APR Data Final'!$F$6:$F$2024,'APR Data Final'!$D$6:$D$2024,$C13,'APR Data Final'!$C$6:$C$2024,R$4) * Indexation!$P$3</f>
        <v>31.462696705581319</v>
      </c>
      <c r="S13" s="19">
        <f>SUMIFS('APR Data Final'!$F$6:$F$2024,'APR Data Final'!$D$6:$D$2024,$C13,'APR Data Final'!$C$6:$C$2024,S$4) * Indexation!$P$3</f>
        <v>0</v>
      </c>
      <c r="T13" s="19">
        <f>SUMIFS('APR Data Final'!$F$6:$F$2024,'APR Data Final'!$D$6:$D$2024,$C13,'APR Data Final'!$C$6:$C$2024,T$4) * Indexation!$P$3</f>
        <v>9.6307895918891155</v>
      </c>
      <c r="U13">
        <f t="shared" si="0"/>
        <v>157.26143377365545</v>
      </c>
    </row>
    <row r="14" spans="1:21">
      <c r="A14" s="67" t="s">
        <v>1531</v>
      </c>
      <c r="B14" s="67" t="s">
        <v>1676</v>
      </c>
      <c r="C14" t="s">
        <v>389</v>
      </c>
      <c r="D14" s="19">
        <f>SUMIFS('APR Data Final'!$F$6:$F$2024,'APR Data Final'!$D$6:$D$2024,$C14,'APR Data Final'!$C$6:$C$2024,D$4) * Indexation!$P$3</f>
        <v>476.16612308241417</v>
      </c>
      <c r="E14" s="19">
        <f>SUMIFS('APR Data Final'!$F$6:$F$2024,'APR Data Final'!$D$6:$D$2024,$C14,'APR Data Final'!$C$6:$C$2024,E$4) * Indexation!$P$3</f>
        <v>6.5421153105749488</v>
      </c>
      <c r="F14" s="19">
        <f>SUMIFS('APR Data Final'!$F$6:$F$2024,'APR Data Final'!$D$6:$D$2024,$C14,'APR Data Final'!$C$6:$C$2024,F$4) * Indexation!$P$3</f>
        <v>0</v>
      </c>
      <c r="G14" s="19">
        <f>SUMIFS('APR Data Final'!$F$6:$F$2024,'APR Data Final'!$D$6:$D$2024,$C14,'APR Data Final'!$C$6:$C$2024,G$4) * Indexation!$P$3</f>
        <v>0</v>
      </c>
      <c r="H14" s="19">
        <f>SUMIFS('APR Data Final'!$F$6:$F$2024,'APR Data Final'!$D$6:$D$2024,$C14,'APR Data Final'!$C$6:$C$2024,H$4) * Indexation!$P$3</f>
        <v>0</v>
      </c>
      <c r="I14" s="19">
        <f>SUMIFS('APR Data Final'!$F$6:$F$2024,'APR Data Final'!$D$6:$D$2024,$C14,'APR Data Final'!$C$6:$C$2024,I$4) * Indexation!$P$3</f>
        <v>0</v>
      </c>
      <c r="J14" s="19">
        <f>SUMIFS('APR Data Final'!$F$6:$F$2024,'APR Data Final'!$D$6:$D$2024,$C14,'APR Data Final'!$C$6:$C$2024,J$4) * Indexation!$P$3</f>
        <v>61.254285164271046</v>
      </c>
      <c r="K14" s="19">
        <f>SUMIFS('APR Data Final'!$F$6:$F$2024,'APR Data Final'!$D$6:$D$2024,$C14,'APR Data Final'!$C$6:$C$2024,K$4) * Indexation!$P$3</f>
        <v>16.959285164271044</v>
      </c>
      <c r="L14" s="19">
        <f>SUMIFS('APR Data Final'!$F$6:$F$2024,'APR Data Final'!$D$6:$D$2024,$C14,'APR Data Final'!$C$6:$C$2024,L$4) * Indexation!$P$3</f>
        <v>11.216016312170156</v>
      </c>
      <c r="M14" s="19">
        <f>SUMIFS('APR Data Final'!$F$6:$F$2024,'APR Data Final'!$D$6:$D$2024,$C14,'APR Data Final'!$C$6:$C$2024,M$4) * Indexation!$P$3</f>
        <v>0</v>
      </c>
      <c r="N14" s="19">
        <f>SUMIFS('APR Data Final'!$F$6:$F$2024,'APR Data Final'!$D$6:$D$2024,$C14,'APR Data Final'!$C$6:$C$2024,N$4) * Indexation!$P$3</f>
        <v>0</v>
      </c>
      <c r="O14" s="19">
        <f>SUMIFS('APR Data Final'!$F$6:$F$2024,'APR Data Final'!$D$6:$D$2024,$C14,'APR Data Final'!$C$6:$C$2024,O$4) * Indexation!$P$3</f>
        <v>0</v>
      </c>
      <c r="P14" s="19">
        <f>SUMIFS('APR Data Final'!$F$6:$F$2024,'APR Data Final'!$D$6:$D$2024,$C14,'APR Data Final'!$C$6:$C$2024,P$4) * Indexation!$P$3</f>
        <v>0</v>
      </c>
      <c r="Q14" s="19">
        <f>SUMIFS('APR Data Final'!$F$6:$F$2024,'APR Data Final'!$D$6:$D$2024,$C14,'APR Data Final'!$C$6:$C$2024,Q$4) * Indexation!$P$3</f>
        <v>0</v>
      </c>
      <c r="R14" s="19">
        <f>SUMIFS('APR Data Final'!$F$6:$F$2024,'APR Data Final'!$D$6:$D$2024,$C14,'APR Data Final'!$C$6:$C$2024,R$4) * Indexation!$P$3</f>
        <v>2.5076651207420437</v>
      </c>
      <c r="S14" s="19">
        <f>SUMIFS('APR Data Final'!$F$6:$F$2024,'APR Data Final'!$D$6:$D$2024,$C14,'APR Data Final'!$C$6:$C$2024,S$4) * Indexation!$P$3</f>
        <v>0</v>
      </c>
      <c r="T14" s="19">
        <f>SUMIFS('APR Data Final'!$F$6:$F$2024,'APR Data Final'!$D$6:$D$2024,$C14,'APR Data Final'!$C$6:$C$2024,T$4) * Indexation!$P$3</f>
        <v>0</v>
      </c>
      <c r="U14">
        <f t="shared" si="0"/>
        <v>574.64549015444334</v>
      </c>
    </row>
    <row r="15" spans="1:21">
      <c r="A15" s="67" t="s">
        <v>1531</v>
      </c>
      <c r="B15" s="67" t="s">
        <v>1676</v>
      </c>
      <c r="C15" t="s">
        <v>828</v>
      </c>
      <c r="D15" s="19">
        <f>SUMIFS('APR Data Final'!$F$6:$F$2024,'APR Data Final'!$D$6:$D$2024,$C15,'APR Data Final'!$C$6:$C$2024,D$4) * Indexation!$P$3</f>
        <v>4.9049342943015013</v>
      </c>
      <c r="E15" s="19">
        <f>SUMIFS('APR Data Final'!$F$6:$F$2024,'APR Data Final'!$D$6:$D$2024,$C15,'APR Data Final'!$C$6:$C$2024,E$4) * Indexation!$P$3</f>
        <v>8.9410488321355235</v>
      </c>
      <c r="F15" s="19">
        <f>SUMIFS('APR Data Final'!$F$6:$F$2024,'APR Data Final'!$D$6:$D$2024,$C15,'APR Data Final'!$C$6:$C$2024,F$4) * Indexation!$P$3</f>
        <v>0</v>
      </c>
      <c r="G15" s="19">
        <f>SUMIFS('APR Data Final'!$F$6:$F$2024,'APR Data Final'!$D$6:$D$2024,$C15,'APR Data Final'!$C$6:$C$2024,G$4) * Indexation!$P$3</f>
        <v>0</v>
      </c>
      <c r="H15" s="19">
        <f>SUMIFS('APR Data Final'!$F$6:$F$2024,'APR Data Final'!$D$6:$D$2024,$C15,'APR Data Final'!$C$6:$C$2024,H$4) * Indexation!$P$3</f>
        <v>3.910110048767967</v>
      </c>
      <c r="I15" s="19">
        <f>SUMIFS('APR Data Final'!$F$6:$F$2024,'APR Data Final'!$D$6:$D$2024,$C15,'APR Data Final'!$C$6:$C$2024,I$4) * Indexation!$P$3</f>
        <v>0</v>
      </c>
      <c r="J15" s="19">
        <f>SUMIFS('APR Data Final'!$F$6:$F$2024,'APR Data Final'!$D$6:$D$2024,$C15,'APR Data Final'!$C$6:$C$2024,J$4) * Indexation!$P$3</f>
        <v>80.928950847022591</v>
      </c>
      <c r="K15" s="19">
        <f>SUMIFS('APR Data Final'!$F$6:$F$2024,'APR Data Final'!$D$6:$D$2024,$C15,'APR Data Final'!$C$6:$C$2024,K$4) * Indexation!$P$3</f>
        <v>5.7519452643737159</v>
      </c>
      <c r="L15" s="19">
        <f>SUMIFS('APR Data Final'!$F$6:$F$2024,'APR Data Final'!$D$6:$D$2024,$C15,'APR Data Final'!$C$6:$C$2024,L$4) * Indexation!$P$3</f>
        <v>0</v>
      </c>
      <c r="M15" s="19">
        <f>SUMIFS('APR Data Final'!$F$6:$F$2024,'APR Data Final'!$D$6:$D$2024,$C15,'APR Data Final'!$C$6:$C$2024,M$4) * Indexation!$P$3</f>
        <v>0</v>
      </c>
      <c r="N15" s="19">
        <f>SUMIFS('APR Data Final'!$F$6:$F$2024,'APR Data Final'!$D$6:$D$2024,$C15,'APR Data Final'!$C$6:$C$2024,N$4) * Indexation!$P$3</f>
        <v>0</v>
      </c>
      <c r="O15" s="19">
        <f>SUMIFS('APR Data Final'!$F$6:$F$2024,'APR Data Final'!$D$6:$D$2024,$C15,'APR Data Final'!$C$6:$C$2024,O$4) * Indexation!$P$3</f>
        <v>25.519555570170173</v>
      </c>
      <c r="P15" s="19">
        <f>SUMIFS('APR Data Final'!$F$6:$F$2024,'APR Data Final'!$D$6:$D$2024,$C15,'APR Data Final'!$C$6:$C$2024,P$4) * Indexation!$P$3</f>
        <v>0</v>
      </c>
      <c r="Q15" s="19">
        <f>SUMIFS('APR Data Final'!$F$6:$F$2024,'APR Data Final'!$D$6:$D$2024,$C15,'APR Data Final'!$C$6:$C$2024,Q$4) * Indexation!$P$3</f>
        <v>0</v>
      </c>
      <c r="R15" s="19">
        <f>SUMIFS('APR Data Final'!$F$6:$F$2024,'APR Data Final'!$D$6:$D$2024,$C15,'APR Data Final'!$C$6:$C$2024,R$4) * Indexation!$P$3</f>
        <v>4.8559447465216694</v>
      </c>
      <c r="S15" s="19">
        <f>SUMIFS('APR Data Final'!$F$6:$F$2024,'APR Data Final'!$D$6:$D$2024,$C15,'APR Data Final'!$C$6:$C$2024,S$4) * Indexation!$P$3</f>
        <v>0</v>
      </c>
      <c r="T15" s="19">
        <f>SUMIFS('APR Data Final'!$F$6:$F$2024,'APR Data Final'!$D$6:$D$2024,$C15,'APR Data Final'!$C$6:$C$2024,T$4) * Indexation!$P$3</f>
        <v>0</v>
      </c>
      <c r="U15">
        <f t="shared" si="0"/>
        <v>134.81248960329313</v>
      </c>
    </row>
    <row r="16" spans="1:21">
      <c r="A16" s="67" t="s">
        <v>1531</v>
      </c>
      <c r="B16" s="67" t="s">
        <v>1676</v>
      </c>
      <c r="C16" t="s">
        <v>407</v>
      </c>
      <c r="D16" s="19">
        <f>SUMIFS('APR Data Final'!$F$6:$F$2024,'APR Data Final'!$D$6:$D$2024,$C16,'APR Data Final'!$C$6:$C$2024,D$4) * Indexation!$P$3</f>
        <v>29.272603449144786</v>
      </c>
      <c r="E16" s="19">
        <f>SUMIFS('APR Data Final'!$F$6:$F$2024,'APR Data Final'!$D$6:$D$2024,$C16,'APR Data Final'!$C$6:$C$2024,E$4) * Indexation!$P$3</f>
        <v>0</v>
      </c>
      <c r="F16" s="19">
        <f>SUMIFS('APR Data Final'!$F$6:$F$2024,'APR Data Final'!$D$6:$D$2024,$C16,'APR Data Final'!$C$6:$C$2024,F$4) * Indexation!$P$3</f>
        <v>0</v>
      </c>
      <c r="G16" s="19">
        <f>SUMIFS('APR Data Final'!$F$6:$F$2024,'APR Data Final'!$D$6:$D$2024,$C16,'APR Data Final'!$C$6:$C$2024,G$4) * Indexation!$P$3</f>
        <v>0</v>
      </c>
      <c r="H16" s="19">
        <f>SUMIFS('APR Data Final'!$F$6:$F$2024,'APR Data Final'!$D$6:$D$2024,$C16,'APR Data Final'!$C$6:$C$2024,H$4) * Indexation!$P$3</f>
        <v>50.17485048767967</v>
      </c>
      <c r="I16" s="19">
        <f>SUMIFS('APR Data Final'!$F$6:$F$2024,'APR Data Final'!$D$6:$D$2024,$C16,'APR Data Final'!$C$6:$C$2024,I$4) * Indexation!$P$3</f>
        <v>4.6396435446611912</v>
      </c>
      <c r="J16" s="19">
        <f>SUMIFS('APR Data Final'!$F$6:$F$2024,'APR Data Final'!$D$6:$D$2024,$C16,'APR Data Final'!$C$6:$C$2024,J$4) * Indexation!$P$3</f>
        <v>100.26253593429158</v>
      </c>
      <c r="K16" s="19">
        <f>SUMIFS('APR Data Final'!$F$6:$F$2024,'APR Data Final'!$D$6:$D$2024,$C16,'APR Data Final'!$C$6:$C$2024,K$4) * Indexation!$P$3</f>
        <v>211.61113866786445</v>
      </c>
      <c r="L16" s="19">
        <f>SUMIFS('APR Data Final'!$F$6:$F$2024,'APR Data Final'!$D$6:$D$2024,$C16,'APR Data Final'!$C$6:$C$2024,L$4) * Indexation!$P$3</f>
        <v>52.063567087797857</v>
      </c>
      <c r="M16" s="19">
        <f>SUMIFS('APR Data Final'!$F$6:$F$2024,'APR Data Final'!$D$6:$D$2024,$C16,'APR Data Final'!$C$6:$C$2024,M$4) * Indexation!$P$3</f>
        <v>4.9939883855236138</v>
      </c>
      <c r="N16" s="19">
        <f>SUMIFS('APR Data Final'!$F$6:$F$2024,'APR Data Final'!$D$6:$D$2024,$C16,'APR Data Final'!$C$6:$C$2024,N$4) * Indexation!$P$3</f>
        <v>0</v>
      </c>
      <c r="O16" s="19">
        <f>SUMIFS('APR Data Final'!$F$6:$F$2024,'APR Data Final'!$D$6:$D$2024,$C16,'APR Data Final'!$C$6:$C$2024,O$4) * Indexation!$P$3</f>
        <v>98.34905269503345</v>
      </c>
      <c r="P16" s="19">
        <f>SUMIFS('APR Data Final'!$F$6:$F$2024,'APR Data Final'!$D$6:$D$2024,$C16,'APR Data Final'!$C$6:$C$2024,P$4) * Indexation!$P$3</f>
        <v>2.3733524768993837</v>
      </c>
      <c r="Q16" s="19">
        <f>SUMIFS('APR Data Final'!$F$6:$F$2024,'APR Data Final'!$D$6:$D$2024,$C16,'APR Data Final'!$C$6:$C$2024,Q$4) * Indexation!$P$3</f>
        <v>0</v>
      </c>
      <c r="R16" s="19">
        <f>SUMIFS('APR Data Final'!$F$6:$F$2024,'APR Data Final'!$D$6:$D$2024,$C16,'APR Data Final'!$C$6:$C$2024,R$4) * Indexation!$P$3</f>
        <v>0</v>
      </c>
      <c r="S16" s="19">
        <f>SUMIFS('APR Data Final'!$F$6:$F$2024,'APR Data Final'!$D$6:$D$2024,$C16,'APR Data Final'!$C$6:$C$2024,S$4) * Indexation!$P$3</f>
        <v>0</v>
      </c>
      <c r="T16" s="19">
        <f>SUMIFS('APR Data Final'!$F$6:$F$2024,'APR Data Final'!$D$6:$D$2024,$C16,'APR Data Final'!$C$6:$C$2024,T$4) * Indexation!$P$3</f>
        <v>0</v>
      </c>
      <c r="U16">
        <f t="shared" si="0"/>
        <v>553.74073272889609</v>
      </c>
    </row>
    <row r="17" spans="1:23">
      <c r="A17" s="67" t="s">
        <v>1554</v>
      </c>
      <c r="B17" s="67" t="s">
        <v>1677</v>
      </c>
      <c r="C17" t="s">
        <v>416</v>
      </c>
      <c r="D17" s="19">
        <f>SUMIFS('APR Data Final'!$F$6:$F$2024,'APR Data Final'!$D$6:$D$2024,$C17,'APR Data Final'!$C$6:$C$2024,D$4) * Indexation!$P$3</f>
        <v>152.28926736976229</v>
      </c>
      <c r="E17" s="19">
        <f>SUMIFS('APR Data Final'!$F$6:$F$2024,'APR Data Final'!$D$6:$D$2024,$C17,'APR Data Final'!$C$6:$C$2024,E$4) * Indexation!$P$3</f>
        <v>20.46767806724846</v>
      </c>
      <c r="F17" s="19">
        <f>SUMIFS('APR Data Final'!$F$6:$F$2024,'APR Data Final'!$D$6:$D$2024,$C17,'APR Data Final'!$C$6:$C$2024,F$4) * Indexation!$P$3</f>
        <v>0.92089633458486131</v>
      </c>
      <c r="G17" s="19">
        <f>SUMIFS('APR Data Final'!$F$6:$F$2024,'APR Data Final'!$D$6:$D$2024,$C17,'APR Data Final'!$C$6:$C$2024,G$4) * Indexation!$P$3</f>
        <v>49.751342081622177</v>
      </c>
      <c r="H17" s="19">
        <f>SUMIFS('APR Data Final'!$F$6:$F$2024,'APR Data Final'!$D$6:$D$2024,$C17,'APR Data Final'!$C$6:$C$2024,H$4) * Indexation!$P$3</f>
        <v>102.3838677489733</v>
      </c>
      <c r="I17" s="19">
        <f>SUMIFS('APR Data Final'!$F$6:$F$2024,'APR Data Final'!$D$6:$D$2024,$C17,'APR Data Final'!$C$6:$C$2024,I$4) * Indexation!$P$3</f>
        <v>17.34963295687885</v>
      </c>
      <c r="J17" s="19">
        <f>SUMIFS('APR Data Final'!$F$6:$F$2024,'APR Data Final'!$D$6:$D$2024,$C17,'APR Data Final'!$C$6:$C$2024,J$4) * Indexation!$P$3</f>
        <v>12.286481006160164</v>
      </c>
      <c r="K17" s="19">
        <f>SUMIFS('APR Data Final'!$F$6:$F$2024,'APR Data Final'!$D$6:$D$2024,$C17,'APR Data Final'!$C$6:$C$2024,K$4) * Indexation!$P$3</f>
        <v>324.88589931981517</v>
      </c>
      <c r="L17" s="19">
        <f>SUMIFS('APR Data Final'!$F$6:$F$2024,'APR Data Final'!$D$6:$D$2024,$C17,'APR Data Final'!$C$6:$C$2024,L$4) * Indexation!$P$3</f>
        <v>47.896807144261423</v>
      </c>
      <c r="M17" s="19">
        <f>SUMIFS('APR Data Final'!$F$6:$F$2024,'APR Data Final'!$D$6:$D$2024,$C17,'APR Data Final'!$C$6:$C$2024,M$4) * Indexation!$P$3</f>
        <v>12.896636293634497</v>
      </c>
      <c r="N17" s="19">
        <f>SUMIFS('APR Data Final'!$F$6:$F$2024,'APR Data Final'!$D$6:$D$2024,$C17,'APR Data Final'!$C$6:$C$2024,N$4) * Indexation!$P$3</f>
        <v>25.494827066221763</v>
      </c>
      <c r="O17" s="19">
        <f>SUMIFS('APR Data Final'!$F$6:$F$2024,'APR Data Final'!$D$6:$D$2024,$C17,'APR Data Final'!$C$6:$C$2024,O$4) * Indexation!$P$3</f>
        <v>67.665893853268543</v>
      </c>
      <c r="P17" s="19">
        <f>SUMIFS('APR Data Final'!$F$6:$F$2024,'APR Data Final'!$D$6:$D$2024,$C17,'APR Data Final'!$C$6:$C$2024,P$4) * Indexation!$P$3</f>
        <v>10.799938077515399</v>
      </c>
      <c r="Q17" s="19">
        <f>SUMIFS('APR Data Final'!$F$6:$F$2024,'APR Data Final'!$D$6:$D$2024,$C17,'APR Data Final'!$C$6:$C$2024,Q$4) * Indexation!$P$3</f>
        <v>6.1745062243326485</v>
      </c>
      <c r="R17" s="19">
        <f>SUMIFS('APR Data Final'!$F$6:$F$2024,'APR Data Final'!$D$6:$D$2024,$C17,'APR Data Final'!$C$6:$C$2024,R$4) * Indexation!$P$3</f>
        <v>0.71820498752890727</v>
      </c>
      <c r="S17" s="19">
        <f>SUMIFS('APR Data Final'!$F$6:$F$2024,'APR Data Final'!$D$6:$D$2024,$C17,'APR Data Final'!$C$6:$C$2024,S$4) * Indexation!$P$3</f>
        <v>13.493390326311474</v>
      </c>
      <c r="T17" s="19">
        <f>SUMIFS('APR Data Final'!$F$6:$F$2024,'APR Data Final'!$D$6:$D$2024,$C17,'APR Data Final'!$C$6:$C$2024,T$4) * Indexation!$P$3</f>
        <v>21.387648228952774</v>
      </c>
      <c r="U17">
        <f t="shared" si="0"/>
        <v>886.86291708707279</v>
      </c>
    </row>
    <row r="18" spans="1:23">
      <c r="A18" s="67" t="s">
        <v>1557</v>
      </c>
      <c r="B18" s="67" t="s">
        <v>1678</v>
      </c>
      <c r="C18" t="s">
        <v>425</v>
      </c>
      <c r="D18" s="19">
        <f>SUMIFS('APR Data Final'!$F$6:$F$2024,'APR Data Final'!$D$6:$D$2024,$C18,'APR Data Final'!$C$6:$C$2024,D$4) * Indexation!$P$3</f>
        <v>0</v>
      </c>
      <c r="E18" s="19">
        <f>SUMIFS('APR Data Final'!$F$6:$F$2024,'APR Data Final'!$D$6:$D$2024,$C18,'APR Data Final'!$C$6:$C$2024,E$4) * Indexation!$P$3</f>
        <v>114.41074852412731</v>
      </c>
      <c r="F18" s="19">
        <f>SUMIFS('APR Data Final'!$F$6:$F$2024,'APR Data Final'!$D$6:$D$2024,$C18,'APR Data Final'!$C$6:$C$2024,F$4) * Indexation!$P$3</f>
        <v>1.5841298767967145</v>
      </c>
      <c r="G18" s="19">
        <f>SUMIFS('APR Data Final'!$F$6:$F$2024,'APR Data Final'!$D$6:$D$2024,$C18,'APR Data Final'!$C$6:$C$2024,G$4) * Indexation!$P$3</f>
        <v>0</v>
      </c>
      <c r="H18" s="19">
        <f>SUMIFS('APR Data Final'!$F$6:$F$2024,'APR Data Final'!$D$6:$D$2024,$C18,'APR Data Final'!$C$6:$C$2024,H$4) * Indexation!$P$3</f>
        <v>22.736811473305956</v>
      </c>
      <c r="I18" s="19">
        <f>SUMIFS('APR Data Final'!$F$6:$F$2024,'APR Data Final'!$D$6:$D$2024,$C18,'APR Data Final'!$C$6:$C$2024,I$4) * Indexation!$P$3</f>
        <v>8.7487172741273103</v>
      </c>
      <c r="J18" s="19">
        <f>SUMIFS('APR Data Final'!$F$6:$F$2024,'APR Data Final'!$D$6:$D$2024,$C18,'APR Data Final'!$C$6:$C$2024,J$4) * Indexation!$P$3</f>
        <v>0</v>
      </c>
      <c r="K18" s="19">
        <f>SUMIFS('APR Data Final'!$F$6:$F$2024,'APR Data Final'!$D$6:$D$2024,$C18,'APR Data Final'!$C$6:$C$2024,K$4) * Indexation!$P$3</f>
        <v>0</v>
      </c>
      <c r="L18" s="19">
        <f>SUMIFS('APR Data Final'!$F$6:$F$2024,'APR Data Final'!$D$6:$D$2024,$C18,'APR Data Final'!$C$6:$C$2024,L$4) * Indexation!$P$3</f>
        <v>13.992831429671458</v>
      </c>
      <c r="M18" s="19">
        <f>SUMIFS('APR Data Final'!$F$6:$F$2024,'APR Data Final'!$D$6:$D$2024,$C18,'APR Data Final'!$C$6:$C$2024,M$4) * Indexation!$P$3</f>
        <v>0</v>
      </c>
      <c r="N18" s="19">
        <f>SUMIFS('APR Data Final'!$F$6:$F$2024,'APR Data Final'!$D$6:$D$2024,$C18,'APR Data Final'!$C$6:$C$2024,N$4) * Indexation!$P$3</f>
        <v>13.976724845995893</v>
      </c>
      <c r="O18" s="19">
        <f>SUMIFS('APR Data Final'!$F$6:$F$2024,'APR Data Final'!$D$6:$D$2024,$C18,'APR Data Final'!$C$6:$C$2024,O$4) * Indexation!$P$3</f>
        <v>0</v>
      </c>
      <c r="P18" s="19">
        <f>SUMIFS('APR Data Final'!$F$6:$F$2024,'APR Data Final'!$D$6:$D$2024,$C18,'APR Data Final'!$C$6:$C$2024,P$4) * Indexation!$P$3</f>
        <v>0</v>
      </c>
      <c r="Q18" s="19">
        <f>SUMIFS('APR Data Final'!$F$6:$F$2024,'APR Data Final'!$D$6:$D$2024,$C18,'APR Data Final'!$C$6:$C$2024,Q$4) * Indexation!$P$3</f>
        <v>0</v>
      </c>
      <c r="R18" s="19">
        <f>SUMIFS('APR Data Final'!$F$6:$F$2024,'APR Data Final'!$D$6:$D$2024,$C18,'APR Data Final'!$C$6:$C$2024,R$4) * Indexation!$P$3</f>
        <v>0</v>
      </c>
      <c r="S18" s="19">
        <f>SUMIFS('APR Data Final'!$F$6:$F$2024,'APR Data Final'!$D$6:$D$2024,$C18,'APR Data Final'!$C$6:$C$2024,S$4) * Indexation!$P$3</f>
        <v>91.74310061601642</v>
      </c>
      <c r="T18" s="19">
        <f>SUMIFS('APR Data Final'!$F$6:$F$2024,'APR Data Final'!$D$6:$D$2024,$C18,'APR Data Final'!$C$6:$C$2024,T$4) * Indexation!$P$3</f>
        <v>0</v>
      </c>
      <c r="U18">
        <f t="shared" si="0"/>
        <v>267.19306404004107</v>
      </c>
    </row>
    <row r="19" spans="1:23">
      <c r="A19" s="67" t="s">
        <v>1561</v>
      </c>
      <c r="B19" s="67" t="s">
        <v>1678</v>
      </c>
      <c r="C19" t="s">
        <v>446</v>
      </c>
      <c r="D19" s="19">
        <f>SUMIFS('APR Data Final'!$F$6:$F$2024,'APR Data Final'!$D$6:$D$2024,$C19,'APR Data Final'!$C$6:$C$2024,D$4) * Indexation!$P$3</f>
        <v>23.629169781601707</v>
      </c>
      <c r="E19" s="19">
        <f>SUMIFS('APR Data Final'!$F$6:$F$2024,'APR Data Final'!$D$6:$D$2024,$C19,'APR Data Final'!$C$6:$C$2024,E$4) * Indexation!$P$3</f>
        <v>11.668746149897331</v>
      </c>
      <c r="F19" s="19">
        <f>SUMIFS('APR Data Final'!$F$6:$F$2024,'APR Data Final'!$D$6:$D$2024,$C19,'APR Data Final'!$C$6:$C$2024,F$4) * Indexation!$P$3</f>
        <v>0.21487581140313428</v>
      </c>
      <c r="G19" s="19">
        <f>SUMIFS('APR Data Final'!$F$6:$F$2024,'APR Data Final'!$D$6:$D$2024,$C19,'APR Data Final'!$C$6:$C$2024,G$4) * Indexation!$P$3</f>
        <v>31.496898100616015</v>
      </c>
      <c r="H19" s="19">
        <f>SUMIFS('APR Data Final'!$F$6:$F$2024,'APR Data Final'!$D$6:$D$2024,$C19,'APR Data Final'!$C$6:$C$2024,H$4) * Indexation!$P$3</f>
        <v>43.790011229466117</v>
      </c>
      <c r="I19" s="19">
        <f>SUMIFS('APR Data Final'!$F$6:$F$2024,'APR Data Final'!$D$6:$D$2024,$C19,'APR Data Final'!$C$6:$C$2024,I$4) * Indexation!$P$3</f>
        <v>114.519704825462</v>
      </c>
      <c r="J19" s="19">
        <f>SUMIFS('APR Data Final'!$F$6:$F$2024,'APR Data Final'!$D$6:$D$2024,$C19,'APR Data Final'!$C$6:$C$2024,J$4) * Indexation!$P$3</f>
        <v>71.355955467145776</v>
      </c>
      <c r="K19" s="19">
        <f>SUMIFS('APR Data Final'!$F$6:$F$2024,'APR Data Final'!$D$6:$D$2024,$C19,'APR Data Final'!$C$6:$C$2024,K$4) * Indexation!$P$3</f>
        <v>11.267976450205339</v>
      </c>
      <c r="L19" s="19">
        <f>SUMIFS('APR Data Final'!$F$6:$F$2024,'APR Data Final'!$D$6:$D$2024,$C19,'APR Data Final'!$C$6:$C$2024,L$4) * Indexation!$P$3</f>
        <v>6.0306699497966338</v>
      </c>
      <c r="M19" s="19">
        <f>SUMIFS('APR Data Final'!$F$6:$F$2024,'APR Data Final'!$D$6:$D$2024,$C19,'APR Data Final'!$C$6:$C$2024,M$4) * Indexation!$P$3</f>
        <v>13.322987037987678</v>
      </c>
      <c r="N19" s="19">
        <f>SUMIFS('APR Data Final'!$F$6:$F$2024,'APR Data Final'!$D$6:$D$2024,$C19,'APR Data Final'!$C$6:$C$2024,N$4) * Indexation!$P$3</f>
        <v>55.395278490759758</v>
      </c>
      <c r="O19" s="19">
        <f>SUMIFS('APR Data Final'!$F$6:$F$2024,'APR Data Final'!$D$6:$D$2024,$C19,'APR Data Final'!$C$6:$C$2024,O$4) * Indexation!$P$3</f>
        <v>3.5529228696098563</v>
      </c>
      <c r="P19" s="19">
        <f>SUMIFS('APR Data Final'!$F$6:$F$2024,'APR Data Final'!$D$6:$D$2024,$C19,'APR Data Final'!$C$6:$C$2024,P$4) * Indexation!$P$3</f>
        <v>1.7110876540041067</v>
      </c>
      <c r="Q19" s="19">
        <f>SUMIFS('APR Data Final'!$F$6:$F$2024,'APR Data Final'!$D$6:$D$2024,$C19,'APR Data Final'!$C$6:$C$2024,Q$4) * Indexation!$P$3</f>
        <v>6.4786364219712524</v>
      </c>
      <c r="R19" s="19">
        <f>SUMIFS('APR Data Final'!$F$6:$F$2024,'APR Data Final'!$D$6:$D$2024,$C19,'APR Data Final'!$C$6:$C$2024,R$4) * Indexation!$P$3</f>
        <v>17.541594770762789</v>
      </c>
      <c r="S19" s="19">
        <f>SUMIFS('APR Data Final'!$F$6:$F$2024,'APR Data Final'!$D$6:$D$2024,$C19,'APR Data Final'!$C$6:$C$2024,S$4) * Indexation!$P$3</f>
        <v>15.018245841995839</v>
      </c>
      <c r="T19" s="19">
        <f>SUMIFS('APR Data Final'!$F$6:$F$2024,'APR Data Final'!$D$6:$D$2024,$C19,'APR Data Final'!$C$6:$C$2024,T$4) * Indexation!$P$3</f>
        <v>0</v>
      </c>
      <c r="U19">
        <f t="shared" si="0"/>
        <v>426.99476085268532</v>
      </c>
    </row>
    <row r="20" spans="1:23">
      <c r="A20" s="67" t="s">
        <v>1580</v>
      </c>
      <c r="B20" s="67" t="s">
        <v>1678</v>
      </c>
      <c r="C20" t="s">
        <v>455</v>
      </c>
      <c r="D20" s="19">
        <f>SUMIFS('APR Data Final'!$F$6:$F$2024,'APR Data Final'!$D$6:$D$2024,$C20,'APR Data Final'!$C$6:$C$2024,D$4) * Indexation!$P$3</f>
        <v>0</v>
      </c>
      <c r="E20" s="19">
        <f>SUMIFS('APR Data Final'!$F$6:$F$2024,'APR Data Final'!$D$6:$D$2024,$C20,'APR Data Final'!$C$6:$C$2024,E$4) * Indexation!$P$3</f>
        <v>2.617793570328542</v>
      </c>
      <c r="F20" s="19">
        <f>SUMIFS('APR Data Final'!$F$6:$F$2024,'APR Data Final'!$D$6:$D$2024,$C20,'APR Data Final'!$C$6:$C$2024,F$4) * Indexation!$P$3</f>
        <v>0</v>
      </c>
      <c r="G20" s="19">
        <f>SUMIFS('APR Data Final'!$F$6:$F$2024,'APR Data Final'!$D$6:$D$2024,$C20,'APR Data Final'!$C$6:$C$2024,G$4) * Indexation!$P$3</f>
        <v>6.537378080082136E-2</v>
      </c>
      <c r="H20" s="19">
        <f>SUMIFS('APR Data Final'!$F$6:$F$2024,'APR Data Final'!$D$6:$D$2024,$C20,'APR Data Final'!$C$6:$C$2024,H$4) * Indexation!$P$3</f>
        <v>17.913363385523613</v>
      </c>
      <c r="I20" s="19">
        <f>SUMIFS('APR Data Final'!$F$6:$F$2024,'APR Data Final'!$D$6:$D$2024,$C20,'APR Data Final'!$C$6:$C$2024,I$4) * Indexation!$P$3</f>
        <v>0</v>
      </c>
      <c r="J20" s="19">
        <f>SUMIFS('APR Data Final'!$F$6:$F$2024,'APR Data Final'!$D$6:$D$2024,$C20,'APR Data Final'!$C$6:$C$2024,J$4) * Indexation!$P$3</f>
        <v>0</v>
      </c>
      <c r="K20" s="19">
        <f>SUMIFS('APR Data Final'!$F$6:$F$2024,'APR Data Final'!$D$6:$D$2024,$C20,'APR Data Final'!$C$6:$C$2024,K$4) * Indexation!$P$3</f>
        <v>0</v>
      </c>
      <c r="L20" s="19">
        <f>SUMIFS('APR Data Final'!$F$6:$F$2024,'APR Data Final'!$D$6:$D$2024,$C20,'APR Data Final'!$C$6:$C$2024,L$4) * Indexation!$P$3</f>
        <v>0</v>
      </c>
      <c r="M20" s="19">
        <f>SUMIFS('APR Data Final'!$F$6:$F$2024,'APR Data Final'!$D$6:$D$2024,$C20,'APR Data Final'!$C$6:$C$2024,M$4) * Indexation!$P$3</f>
        <v>0</v>
      </c>
      <c r="N20" s="19">
        <f>SUMIFS('APR Data Final'!$F$6:$F$2024,'APR Data Final'!$D$6:$D$2024,$C20,'APR Data Final'!$C$6:$C$2024,N$4) * Indexation!$P$3</f>
        <v>0</v>
      </c>
      <c r="O20" s="19">
        <f>SUMIFS('APR Data Final'!$F$6:$F$2024,'APR Data Final'!$D$6:$D$2024,$C20,'APR Data Final'!$C$6:$C$2024,O$4) * Indexation!$P$3</f>
        <v>0.59025891940451747</v>
      </c>
      <c r="P20" s="19">
        <f>SUMIFS('APR Data Final'!$F$6:$F$2024,'APR Data Final'!$D$6:$D$2024,$C20,'APR Data Final'!$C$6:$C$2024,P$4) * Indexation!$P$3</f>
        <v>0</v>
      </c>
      <c r="Q20" s="19">
        <f>SUMIFS('APR Data Final'!$F$6:$F$2024,'APR Data Final'!$D$6:$D$2024,$C20,'APR Data Final'!$C$6:$C$2024,Q$4) * Indexation!$P$3</f>
        <v>0</v>
      </c>
      <c r="R20" s="19">
        <f>SUMIFS('APR Data Final'!$F$6:$F$2024,'APR Data Final'!$D$6:$D$2024,$C20,'APR Data Final'!$C$6:$C$2024,R$4) * Indexation!$P$3</f>
        <v>2.0309331074551049</v>
      </c>
      <c r="S20" s="19">
        <f>SUMIFS('APR Data Final'!$F$6:$F$2024,'APR Data Final'!$D$6:$D$2024,$C20,'APR Data Final'!$C$6:$C$2024,S$4) * Indexation!$P$3</f>
        <v>0</v>
      </c>
      <c r="T20" s="19">
        <f>SUMIFS('APR Data Final'!$F$6:$F$2024,'APR Data Final'!$D$6:$D$2024,$C20,'APR Data Final'!$C$6:$C$2024,T$4) * Indexation!$P$3</f>
        <v>0</v>
      </c>
      <c r="U20">
        <f t="shared" si="0"/>
        <v>23.217722763512601</v>
      </c>
    </row>
    <row r="21" spans="1:23">
      <c r="A21" s="67" t="s">
        <v>1572</v>
      </c>
      <c r="B21" s="67" t="s">
        <v>1679</v>
      </c>
      <c r="C21" t="s">
        <v>464</v>
      </c>
      <c r="D21" s="19">
        <f>SUMIFS('APR Data Final'!$F$6:$F$2024,'APR Data Final'!$D$6:$D$2024,$C21,'APR Data Final'!$C$6:$C$2024,D$4) * Indexation!$P$3</f>
        <v>21.925216980204635</v>
      </c>
      <c r="E21" s="19">
        <f>SUMIFS('APR Data Final'!$F$6:$F$2024,'APR Data Final'!$D$6:$D$2024,$C21,'APR Data Final'!$C$6:$C$2024,E$4) * Indexation!$P$3</f>
        <v>22.134235754620121</v>
      </c>
      <c r="F21" s="19">
        <f>SUMIFS('APR Data Final'!$F$6:$F$2024,'APR Data Final'!$D$6:$D$2024,$C21,'APR Data Final'!$C$6:$C$2024,F$4) * Indexation!$P$3</f>
        <v>0.59031816319542396</v>
      </c>
      <c r="G21" s="19">
        <f>SUMIFS('APR Data Final'!$F$6:$F$2024,'APR Data Final'!$D$6:$D$2024,$C21,'APR Data Final'!$C$6:$C$2024,G$4) * Indexation!$P$3</f>
        <v>90.846816606776187</v>
      </c>
      <c r="H21" s="19">
        <f>SUMIFS('APR Data Final'!$F$6:$F$2024,'APR Data Final'!$D$6:$D$2024,$C21,'APR Data Final'!$C$6:$C$2024,H$4) * Indexation!$P$3</f>
        <v>126.50489797227925</v>
      </c>
      <c r="I21" s="19">
        <f>SUMIFS('APR Data Final'!$F$6:$F$2024,'APR Data Final'!$D$6:$D$2024,$C21,'APR Data Final'!$C$6:$C$2024,I$4) * Indexation!$P$3</f>
        <v>63.398355685318279</v>
      </c>
      <c r="J21" s="19">
        <f>SUMIFS('APR Data Final'!$F$6:$F$2024,'APR Data Final'!$D$6:$D$2024,$C21,'APR Data Final'!$C$6:$C$2024,J$4) * Indexation!$P$3</f>
        <v>0</v>
      </c>
      <c r="K21" s="19">
        <f>SUMIFS('APR Data Final'!$F$6:$F$2024,'APR Data Final'!$D$6:$D$2024,$C21,'APR Data Final'!$C$6:$C$2024,K$4) * Indexation!$P$3</f>
        <v>232.99404966632443</v>
      </c>
      <c r="L21" s="19">
        <f>SUMIFS('APR Data Final'!$F$6:$F$2024,'APR Data Final'!$D$6:$D$2024,$C21,'APR Data Final'!$C$6:$C$2024,L$4) * Indexation!$P$3</f>
        <v>92.780292745054567</v>
      </c>
      <c r="M21" s="19">
        <f>SUMIFS('APR Data Final'!$F$6:$F$2024,'APR Data Final'!$D$6:$D$2024,$C21,'APR Data Final'!$C$6:$C$2024,M$4) * Indexation!$P$3</f>
        <v>1.0810359984599589</v>
      </c>
      <c r="N21" s="19">
        <f>SUMIFS('APR Data Final'!$F$6:$F$2024,'APR Data Final'!$D$6:$D$2024,$C21,'APR Data Final'!$C$6:$C$2024,N$4) * Indexation!$P$3</f>
        <v>0</v>
      </c>
      <c r="O21" s="19">
        <f>SUMIFS('APR Data Final'!$F$6:$F$2024,'APR Data Final'!$D$6:$D$2024,$C21,'APR Data Final'!$C$6:$C$2024,O$4) * Indexation!$P$3</f>
        <v>16.016576296201233</v>
      </c>
      <c r="P21" s="19">
        <f>SUMIFS('APR Data Final'!$F$6:$F$2024,'APR Data Final'!$D$6:$D$2024,$C21,'APR Data Final'!$C$6:$C$2024,P$4) * Indexation!$P$3</f>
        <v>9.312447702772074</v>
      </c>
      <c r="Q21" s="19">
        <f>SUMIFS('APR Data Final'!$F$6:$F$2024,'APR Data Final'!$D$6:$D$2024,$C21,'APR Data Final'!$C$6:$C$2024,Q$4) * Indexation!$P$3</f>
        <v>1.3813764117043119</v>
      </c>
      <c r="R21" s="19">
        <f>SUMIFS('APR Data Final'!$F$6:$F$2024,'APR Data Final'!$D$6:$D$2024,$C21,'APR Data Final'!$C$6:$C$2024,R$4) * Indexation!$P$3</f>
        <v>12.82252090425167</v>
      </c>
      <c r="S21" s="19">
        <f>SUMIFS('APR Data Final'!$F$6:$F$2024,'APR Data Final'!$D$6:$D$2024,$C21,'APR Data Final'!$C$6:$C$2024,S$4) * Indexation!$P$3</f>
        <v>2.2112081001119459</v>
      </c>
      <c r="T21" s="19">
        <f>SUMIFS('APR Data Final'!$F$6:$F$2024,'APR Data Final'!$D$6:$D$2024,$C21,'APR Data Final'!$C$6:$C$2024,T$4) * Indexation!$P$3</f>
        <v>7.1314267838809036</v>
      </c>
      <c r="U21">
        <f t="shared" si="0"/>
        <v>701.13077577115484</v>
      </c>
    </row>
    <row r="22" spans="1:23">
      <c r="A22" s="67" t="s">
        <v>1565</v>
      </c>
      <c r="B22" s="67" t="s">
        <v>1678</v>
      </c>
      <c r="C22" t="s">
        <v>500</v>
      </c>
      <c r="D22" s="19">
        <f>SUMIFS('APR Data Final'!$F$6:$F$2024,'APR Data Final'!$D$6:$D$2024,$C22,'APR Data Final'!$C$6:$C$2024,D$4) * Indexation!$P$3</f>
        <v>14.36772224789906</v>
      </c>
      <c r="E22" s="19">
        <f>SUMIFS('APR Data Final'!$F$6:$F$2024,'APR Data Final'!$D$6:$D$2024,$C22,'APR Data Final'!$C$6:$C$2024,E$4) * Indexation!$P$3</f>
        <v>16.535776758213551</v>
      </c>
      <c r="F22" s="19">
        <f>SUMIFS('APR Data Final'!$F$6:$F$2024,'APR Data Final'!$D$6:$D$2024,$C22,'APR Data Final'!$C$6:$C$2024,F$4) * Indexation!$P$3</f>
        <v>3.4592644363251845</v>
      </c>
      <c r="G22" s="19">
        <f>SUMIFS('APR Data Final'!$F$6:$F$2024,'APR Data Final'!$D$6:$D$2024,$C22,'APR Data Final'!$C$6:$C$2024,G$4) * Indexation!$P$3</f>
        <v>11.861077707905544</v>
      </c>
      <c r="H22" s="19">
        <f>SUMIFS('APR Data Final'!$F$6:$F$2024,'APR Data Final'!$D$6:$D$2024,$C22,'APR Data Final'!$C$6:$C$2024,H$4) * Indexation!$P$3</f>
        <v>95.530990118069809</v>
      </c>
      <c r="I22" s="19">
        <f>SUMIFS('APR Data Final'!$F$6:$F$2024,'APR Data Final'!$D$6:$D$2024,$C22,'APR Data Final'!$C$6:$C$2024,I$4) * Indexation!$P$3</f>
        <v>16.392712397330595</v>
      </c>
      <c r="J22" s="19">
        <f>SUMIFS('APR Data Final'!$F$6:$F$2024,'APR Data Final'!$D$6:$D$2024,$C22,'APR Data Final'!$C$6:$C$2024,J$4) * Indexation!$P$3</f>
        <v>23.433184355749486</v>
      </c>
      <c r="K22" s="19">
        <f>SUMIFS('APR Data Final'!$F$6:$F$2024,'APR Data Final'!$D$6:$D$2024,$C22,'APR Data Final'!$C$6:$C$2024,K$4) * Indexation!$P$3</f>
        <v>78.755509496919913</v>
      </c>
      <c r="L22" s="19">
        <f>SUMIFS('APR Data Final'!$F$6:$F$2024,'APR Data Final'!$D$6:$D$2024,$C22,'APR Data Final'!$C$6:$C$2024,L$4) * Indexation!$P$3</f>
        <v>16.528866144250756</v>
      </c>
      <c r="M22" s="19">
        <f>SUMIFS('APR Data Final'!$F$6:$F$2024,'APR Data Final'!$D$6:$D$2024,$C22,'APR Data Final'!$C$6:$C$2024,M$4) * Indexation!$P$3</f>
        <v>13.331514052874743</v>
      </c>
      <c r="N22" s="19">
        <f>SUMIFS('APR Data Final'!$F$6:$F$2024,'APR Data Final'!$D$6:$D$2024,$C22,'APR Data Final'!$C$6:$C$2024,N$4) * Indexation!$P$3</f>
        <v>12.798101899383981</v>
      </c>
      <c r="O22" s="19">
        <f>SUMIFS('APR Data Final'!$F$6:$F$2024,'APR Data Final'!$D$6:$D$2024,$C22,'APR Data Final'!$C$6:$C$2024,O$4) * Indexation!$P$3</f>
        <v>9.9349197895277204</v>
      </c>
      <c r="P22" s="19">
        <f>SUMIFS('APR Data Final'!$F$6:$F$2024,'APR Data Final'!$D$6:$D$2024,$C22,'APR Data Final'!$C$6:$C$2024,P$4) * Indexation!$P$3</f>
        <v>0.37329376283367555</v>
      </c>
      <c r="Q22" s="19">
        <f>SUMIFS('APR Data Final'!$F$6:$F$2024,'APR Data Final'!$D$6:$D$2024,$C22,'APR Data Final'!$C$6:$C$2024,Q$4) * Indexation!$P$3</f>
        <v>0.18285709702258726</v>
      </c>
      <c r="R22" s="19">
        <f>SUMIFS('APR Data Final'!$F$6:$F$2024,'APR Data Final'!$D$6:$D$2024,$C22,'APR Data Final'!$C$6:$C$2024,R$4) * Indexation!$P$3</f>
        <v>0</v>
      </c>
      <c r="S22" s="19">
        <f>SUMIFS('APR Data Final'!$F$6:$F$2024,'APR Data Final'!$D$6:$D$2024,$C22,'APR Data Final'!$C$6:$C$2024,S$4) * Indexation!$P$3</f>
        <v>3.4913420725347049</v>
      </c>
      <c r="T22" s="19">
        <f>SUMIFS('APR Data Final'!$F$6:$F$2024,'APR Data Final'!$D$6:$D$2024,$C22,'APR Data Final'!$C$6:$C$2024,T$4) * Indexation!$P$3</f>
        <v>1.9242630261806981</v>
      </c>
      <c r="U22">
        <f t="shared" si="0"/>
        <v>318.901395363022</v>
      </c>
    </row>
    <row r="23" spans="1:23">
      <c r="A23" s="67" t="s">
        <v>1575</v>
      </c>
      <c r="B23" s="67" t="s">
        <v>1679</v>
      </c>
      <c r="C23" t="s">
        <v>509</v>
      </c>
      <c r="D23" s="19">
        <f>SUMIFS('APR Data Final'!$F$6:$F$2024,'APR Data Final'!$D$6:$D$2024,$C23,'APR Data Final'!$C$6:$C$2024,D$4) * Indexation!$P$3</f>
        <v>16.478696369126329</v>
      </c>
      <c r="E23" s="19">
        <f>SUMIFS('APR Data Final'!$F$6:$F$2024,'APR Data Final'!$D$6:$D$2024,$C23,'APR Data Final'!$C$6:$C$2024,E$4) * Indexation!$P$3</f>
        <v>4.2871935959958938</v>
      </c>
      <c r="F23" s="19">
        <f>SUMIFS('APR Data Final'!$F$6:$F$2024,'APR Data Final'!$D$6:$D$2024,$C23,'APR Data Final'!$C$6:$C$2024,F$4) * Indexation!$P$3</f>
        <v>0</v>
      </c>
      <c r="G23" s="19">
        <f>SUMIFS('APR Data Final'!$F$6:$F$2024,'APR Data Final'!$D$6:$D$2024,$C23,'APR Data Final'!$C$6:$C$2024,G$4) * Indexation!$P$3</f>
        <v>10.708035805954825</v>
      </c>
      <c r="H23" s="19">
        <f>SUMIFS('APR Data Final'!$F$6:$F$2024,'APR Data Final'!$D$6:$D$2024,$C23,'APR Data Final'!$C$6:$C$2024,H$4) * Indexation!$P$3</f>
        <v>0</v>
      </c>
      <c r="I23" s="19">
        <f>SUMIFS('APR Data Final'!$F$6:$F$2024,'APR Data Final'!$D$6:$D$2024,$C23,'APR Data Final'!$C$6:$C$2024,I$4) * Indexation!$P$3</f>
        <v>1.8835228439425051</v>
      </c>
      <c r="J23" s="19">
        <f>SUMIFS('APR Data Final'!$F$6:$F$2024,'APR Data Final'!$D$6:$D$2024,$C23,'APR Data Final'!$C$6:$C$2024,J$4) * Indexation!$P$3</f>
        <v>0</v>
      </c>
      <c r="K23" s="19">
        <f>SUMIFS('APR Data Final'!$F$6:$F$2024,'APR Data Final'!$D$6:$D$2024,$C23,'APR Data Final'!$C$6:$C$2024,K$4) * Indexation!$P$3</f>
        <v>17.011394699691991</v>
      </c>
      <c r="L23" s="19">
        <f>SUMIFS('APR Data Final'!$F$6:$F$2024,'APR Data Final'!$D$6:$D$2024,$C23,'APR Data Final'!$C$6:$C$2024,L$4) * Indexation!$P$3</f>
        <v>0</v>
      </c>
      <c r="M23" s="19">
        <f>SUMIFS('APR Data Final'!$F$6:$F$2024,'APR Data Final'!$D$6:$D$2024,$C23,'APR Data Final'!$C$6:$C$2024,M$4) * Indexation!$P$3</f>
        <v>0</v>
      </c>
      <c r="N23" s="19">
        <f>SUMIFS('APR Data Final'!$F$6:$F$2024,'APR Data Final'!$D$6:$D$2024,$C23,'APR Data Final'!$C$6:$C$2024,N$4) * Indexation!$P$3</f>
        <v>0</v>
      </c>
      <c r="O23" s="19">
        <f>SUMIFS('APR Data Final'!$F$6:$F$2024,'APR Data Final'!$D$6:$D$2024,$C23,'APR Data Final'!$C$6:$C$2024,O$4) * Indexation!$P$3</f>
        <v>0</v>
      </c>
      <c r="P23" s="19">
        <f>SUMIFS('APR Data Final'!$F$6:$F$2024,'APR Data Final'!$D$6:$D$2024,$C23,'APR Data Final'!$C$6:$C$2024,P$4) * Indexation!$P$3</f>
        <v>0.13832713039014372</v>
      </c>
      <c r="Q23" s="19">
        <f>SUMIFS('APR Data Final'!$F$6:$F$2024,'APR Data Final'!$D$6:$D$2024,$C23,'APR Data Final'!$C$6:$C$2024,Q$4) * Indexation!$P$3</f>
        <v>0</v>
      </c>
      <c r="R23" s="19">
        <f>SUMIFS('APR Data Final'!$F$6:$F$2024,'APR Data Final'!$D$6:$D$2024,$C23,'APR Data Final'!$C$6:$C$2024,R$4) * Indexation!$P$3</f>
        <v>0</v>
      </c>
      <c r="S23" s="19">
        <f>SUMIFS('APR Data Final'!$F$6:$F$2024,'APR Data Final'!$D$6:$D$2024,$C23,'APR Data Final'!$C$6:$C$2024,S$4) * Indexation!$P$3</f>
        <v>0</v>
      </c>
      <c r="T23" s="19">
        <f>SUMIFS('APR Data Final'!$F$6:$F$2024,'APR Data Final'!$D$6:$D$2024,$C23,'APR Data Final'!$C$6:$C$2024,T$4) * Indexation!$P$3</f>
        <v>0</v>
      </c>
      <c r="U23">
        <f t="shared" si="0"/>
        <v>50.507170445101693</v>
      </c>
    </row>
    <row r="24" spans="1:23">
      <c r="A24" s="67" t="s">
        <v>1575</v>
      </c>
      <c r="B24" s="67" t="s">
        <v>1679</v>
      </c>
      <c r="C24" t="s">
        <v>518</v>
      </c>
      <c r="D24" s="19">
        <f>SUMIFS('APR Data Final'!$F$6:$F$2024,'APR Data Final'!$D$6:$D$2024,$C24,'APR Data Final'!$C$6:$C$2024,D$4) * Indexation!$P$3</f>
        <v>0</v>
      </c>
      <c r="E24" s="19">
        <f>SUMIFS('APR Data Final'!$F$6:$F$2024,'APR Data Final'!$D$6:$D$2024,$C24,'APR Data Final'!$C$6:$C$2024,E$4) * Indexation!$P$3</f>
        <v>10.099775410677617</v>
      </c>
      <c r="F24" s="19">
        <f>SUMIFS('APR Data Final'!$F$6:$F$2024,'APR Data Final'!$D$6:$D$2024,$C24,'APR Data Final'!$C$6:$C$2024,F$4) * Indexation!$P$3</f>
        <v>0.49232534810498352</v>
      </c>
      <c r="G24" s="19">
        <f>SUMIFS('APR Data Final'!$F$6:$F$2024,'APR Data Final'!$D$6:$D$2024,$C24,'APR Data Final'!$C$6:$C$2024,G$4) * Indexation!$P$3</f>
        <v>0</v>
      </c>
      <c r="H24" s="19">
        <f>SUMIFS('APR Data Final'!$F$6:$F$2024,'APR Data Final'!$D$6:$D$2024,$C24,'APR Data Final'!$C$6:$C$2024,H$4) * Indexation!$P$3</f>
        <v>0</v>
      </c>
      <c r="I24" s="19">
        <f>SUMIFS('APR Data Final'!$F$6:$F$2024,'APR Data Final'!$D$6:$D$2024,$C24,'APR Data Final'!$C$6:$C$2024,I$4) * Indexation!$P$3</f>
        <v>1.8835228439425051</v>
      </c>
      <c r="J24" s="19">
        <f>SUMIFS('APR Data Final'!$F$6:$F$2024,'APR Data Final'!$D$6:$D$2024,$C24,'APR Data Final'!$C$6:$C$2024,J$4) * Indexation!$P$3</f>
        <v>0</v>
      </c>
      <c r="K24" s="19">
        <f>SUMIFS('APR Data Final'!$F$6:$F$2024,'APR Data Final'!$D$6:$D$2024,$C24,'APR Data Final'!$C$6:$C$2024,K$4) * Indexation!$P$3</f>
        <v>0</v>
      </c>
      <c r="L24" s="19">
        <f>SUMIFS('APR Data Final'!$F$6:$F$2024,'APR Data Final'!$D$6:$D$2024,$C24,'APR Data Final'!$C$6:$C$2024,L$4) * Indexation!$P$3</f>
        <v>0</v>
      </c>
      <c r="M24" s="19">
        <f>SUMIFS('APR Data Final'!$F$6:$F$2024,'APR Data Final'!$D$6:$D$2024,$C24,'APR Data Final'!$C$6:$C$2024,M$4) * Indexation!$P$3</f>
        <v>14.945014758726899</v>
      </c>
      <c r="N24" s="19">
        <f>SUMIFS('APR Data Final'!$F$6:$F$2024,'APR Data Final'!$D$6:$D$2024,$C24,'APR Data Final'!$C$6:$C$2024,N$4) * Indexation!$P$3</f>
        <v>0</v>
      </c>
      <c r="O24" s="19">
        <f>SUMIFS('APR Data Final'!$F$6:$F$2024,'APR Data Final'!$D$6:$D$2024,$C24,'APR Data Final'!$C$6:$C$2024,O$4) * Indexation!$P$3</f>
        <v>0</v>
      </c>
      <c r="P24" s="19">
        <f>SUMIFS('APR Data Final'!$F$6:$F$2024,'APR Data Final'!$D$6:$D$2024,$C24,'APR Data Final'!$C$6:$C$2024,P$4) * Indexation!$P$3</f>
        <v>0</v>
      </c>
      <c r="Q24" s="19">
        <f>SUMIFS('APR Data Final'!$F$6:$F$2024,'APR Data Final'!$D$6:$D$2024,$C24,'APR Data Final'!$C$6:$C$2024,Q$4) * Indexation!$P$3</f>
        <v>0</v>
      </c>
      <c r="R24" s="19">
        <f>SUMIFS('APR Data Final'!$F$6:$F$2024,'APR Data Final'!$D$6:$D$2024,$C24,'APR Data Final'!$C$6:$C$2024,R$4) * Indexation!$P$3</f>
        <v>0</v>
      </c>
      <c r="S24" s="19">
        <f>SUMIFS('APR Data Final'!$F$6:$F$2024,'APR Data Final'!$D$6:$D$2024,$C24,'APR Data Final'!$C$6:$C$2024,S$4) * Indexation!$P$3</f>
        <v>0</v>
      </c>
      <c r="T24" s="19">
        <f>SUMIFS('APR Data Final'!$F$6:$F$2024,'APR Data Final'!$D$6:$D$2024,$C24,'APR Data Final'!$C$6:$C$2024,T$4) * Indexation!$P$3</f>
        <v>0.44719455852156054</v>
      </c>
      <c r="U24">
        <f t="shared" si="0"/>
        <v>27.867832919973566</v>
      </c>
    </row>
    <row r="26" spans="1:23">
      <c r="C26" t="s">
        <v>1455</v>
      </c>
      <c r="D26">
        <f t="shared" ref="D26:T26" si="1">SUM(D5:D24)</f>
        <v>976.24144923255847</v>
      </c>
      <c r="E26">
        <f t="shared" si="1"/>
        <v>278.64295014117045</v>
      </c>
      <c r="F26">
        <f t="shared" si="1"/>
        <v>11.874556097619346</v>
      </c>
      <c r="G26">
        <f t="shared" si="1"/>
        <v>211.46144218429157</v>
      </c>
      <c r="H26">
        <f t="shared" si="1"/>
        <v>822.75271753080085</v>
      </c>
      <c r="I26">
        <f t="shared" si="1"/>
        <v>263.47339065708417</v>
      </c>
      <c r="J26">
        <f t="shared" si="1"/>
        <v>432.4551395662217</v>
      </c>
      <c r="K26">
        <f t="shared" si="1"/>
        <v>1159.1709307623203</v>
      </c>
      <c r="L26">
        <f t="shared" si="1"/>
        <v>274.34063676199708</v>
      </c>
      <c r="M26">
        <f t="shared" si="1"/>
        <v>84.551984727926069</v>
      </c>
      <c r="N26">
        <f t="shared" si="1"/>
        <v>192.41019603439426</v>
      </c>
      <c r="O26">
        <f t="shared" si="1"/>
        <v>413.05170288741738</v>
      </c>
      <c r="P26">
        <f t="shared" si="1"/>
        <v>37.332218621663245</v>
      </c>
      <c r="Q26">
        <f t="shared" si="1"/>
        <v>22.236559933264889</v>
      </c>
      <c r="R26">
        <f t="shared" si="1"/>
        <v>191.75890487328527</v>
      </c>
      <c r="S26">
        <f t="shared" si="1"/>
        <v>143.20505700139256</v>
      </c>
      <c r="T26">
        <f t="shared" si="1"/>
        <v>44.550810446611912</v>
      </c>
      <c r="U26">
        <f t="shared" si="0"/>
        <v>5559.5106474600188</v>
      </c>
    </row>
    <row r="31" spans="1:23" ht="13.9">
      <c r="B31" s="1" t="s">
        <v>1680</v>
      </c>
    </row>
    <row r="32" spans="1:23" ht="14.25">
      <c r="B32" t="s">
        <v>1675</v>
      </c>
      <c r="C32" t="s">
        <v>302</v>
      </c>
      <c r="D32" s="14">
        <f>SUMIFS('APR Data Final'!$F$6:$F$2024,'APR Data Final'!$D$6:$D$2024,$C32,'APR Data Final'!$C$6:$C$2024,D$4) * Indexation!$P$3</f>
        <v>0.73538647305755844</v>
      </c>
      <c r="E32" s="14">
        <f>SUMIFS('APR Data Final'!$F$6:$F$2024,'APR Data Final'!$D$6:$D$2024,$C32,'APR Data Final'!$C$6:$C$2024,E$4) * Indexation!$P$3</f>
        <v>9.4706712012320331</v>
      </c>
      <c r="F32" s="14">
        <f>SUMIFS('APR Data Final'!$F$6:$F$2024,'APR Data Final'!$D$6:$D$2024,$C32,'APR Data Final'!$C$6:$C$2024,F$4) * Indexation!$P$3</f>
        <v>0</v>
      </c>
      <c r="G32" s="14">
        <f>SUMIFS('APR Data Final'!$F$6:$F$2024,'APR Data Final'!$D$6:$D$2024,$C32,'APR Data Final'!$C$6:$C$2024,G$4) * Indexation!$P$3</f>
        <v>0.49835664784394251</v>
      </c>
      <c r="H32" s="14">
        <f>SUMIFS('APR Data Final'!$F$6:$F$2024,'APR Data Final'!$D$6:$D$2024,$C32,'APR Data Final'!$C$6:$C$2024,H$4) * Indexation!$P$3</f>
        <v>7.9585472279260785E-2</v>
      </c>
      <c r="I32" s="14">
        <f>SUMIFS('APR Data Final'!$F$6:$F$2024,'APR Data Final'!$D$6:$D$2024,$C32,'APR Data Final'!$C$6:$C$2024,I$4) * Indexation!$P$3</f>
        <v>2.2691334060574948</v>
      </c>
      <c r="J32" s="14">
        <f>SUMIFS('APR Data Final'!$F$6:$F$2024,'APR Data Final'!$D$6:$D$2024,$C32,'APR Data Final'!$C$6:$C$2024,J$4) * Indexation!$P$3</f>
        <v>1.7755139887063656</v>
      </c>
      <c r="K32" s="14">
        <f>SUMIFS('APR Data Final'!$F$6:$F$2024,'APR Data Final'!$D$6:$D$2024,$C32,'APR Data Final'!$C$6:$C$2024,K$4) * Indexation!$P$3</f>
        <v>21.74767774640657</v>
      </c>
      <c r="L32" s="14">
        <f>SUMIFS('APR Data Final'!$F$6:$F$2024,'APR Data Final'!$D$6:$D$2024,$C32,'APR Data Final'!$C$6:$C$2024,L$4) * Indexation!$P$3</f>
        <v>10.156791229526222</v>
      </c>
      <c r="M32" s="14">
        <f>SUMIFS('APR Data Final'!$F$6:$F$2024,'APR Data Final'!$D$6:$D$2024,$C32,'APR Data Final'!$C$6:$C$2024,M$4) * Indexation!$P$3</f>
        <v>0.62152464065708424</v>
      </c>
      <c r="N32" s="14">
        <f>SUMIFS('APR Data Final'!$F$6:$F$2024,'APR Data Final'!$D$6:$D$2024,$C32,'APR Data Final'!$C$6:$C$2024,N$4) * Indexation!$P$3</f>
        <v>6.3298873844969199</v>
      </c>
      <c r="O32" s="14">
        <f>SUMIFS('APR Data Final'!$F$6:$F$2024,'APR Data Final'!$D$6:$D$2024,$C32,'APR Data Final'!$C$6:$C$2024,O$4) * Indexation!$P$3</f>
        <v>8.3781202834191912</v>
      </c>
      <c r="P32" s="14">
        <f>SUMIFS('APR Data Final'!$F$6:$F$2024,'APR Data Final'!$D$6:$D$2024,$C32,'APR Data Final'!$C$6:$C$2024,P$4) * Indexation!$P$3</f>
        <v>0.25865278490759752</v>
      </c>
      <c r="Q32" s="14">
        <f>SUMIFS('APR Data Final'!$F$6:$F$2024,'APR Data Final'!$D$6:$D$2024,$C32,'APR Data Final'!$C$6:$C$2024,Q$4) * Indexation!$P$3</f>
        <v>3.4108059548254618E-2</v>
      </c>
      <c r="R32" s="14">
        <f>SUMIFS('APR Data Final'!$F$6:$F$2024,'APR Data Final'!$D$6:$D$2024,$C32,'APR Data Final'!$C$6:$C$2024,R$4) * Indexation!$P$3</f>
        <v>9.4359999999999999</v>
      </c>
      <c r="S32" s="14">
        <f>SUMIFS('APR Data Final'!$F$6:$F$2024,'APR Data Final'!$D$6:$D$2024,$C32,'APR Data Final'!$C$6:$C$2024,S$4) * Indexation!$P$3</f>
        <v>0.80817152207392196</v>
      </c>
      <c r="T32" s="14">
        <f>SUMIFS('APR Data Final'!$F$6:$F$2024,'APR Data Final'!$D$6:$D$2024,$C32,'APR Data Final'!$C$6:$C$2024,T$4) * Indexation!$P$3</f>
        <v>0</v>
      </c>
      <c r="U32">
        <f t="shared" ref="U32:U51" si="2">SUM(D32:T32)</f>
        <v>72.599580840212411</v>
      </c>
      <c r="W32" s="68"/>
    </row>
    <row r="33" spans="2:23" ht="14.25">
      <c r="B33" t="s">
        <v>1675</v>
      </c>
      <c r="C33" t="s">
        <v>311</v>
      </c>
      <c r="D33" s="14">
        <f>SUMIFS('APR Data Final'!$F$6:$F$2024,'APR Data Final'!$D$6:$D$2024,$C33,'APR Data Final'!$C$6:$C$2024,D$4) * Indexation!$P$3</f>
        <v>4.7795125277149051</v>
      </c>
      <c r="E33" s="14">
        <f>SUMIFS('APR Data Final'!$F$6:$F$2024,'APR Data Final'!$D$6:$D$2024,$C33,'APR Data Final'!$C$6:$C$2024,E$4) * Indexation!$P$3</f>
        <v>6.4426334702258725E-2</v>
      </c>
      <c r="F33" s="14">
        <f>SUMIFS('APR Data Final'!$F$6:$F$2024,'APR Data Final'!$D$6:$D$2024,$C33,'APR Data Final'!$C$6:$C$2024,F$4) * Indexation!$P$3</f>
        <v>1.4819417022457957</v>
      </c>
      <c r="G33" s="14">
        <f>SUMIFS('APR Data Final'!$F$6:$F$2024,'APR Data Final'!$D$6:$D$2024,$C33,'APR Data Final'!$C$6:$C$2024,G$4) * Indexation!$P$3</f>
        <v>7.6240987551334705</v>
      </c>
      <c r="H33" s="14">
        <f>SUMIFS('APR Data Final'!$F$6:$F$2024,'APR Data Final'!$D$6:$D$2024,$C33,'APR Data Final'!$C$6:$C$2024,H$4) * Indexation!$P$3</f>
        <v>15.480321804414782</v>
      </c>
      <c r="I33" s="14">
        <f>SUMIFS('APR Data Final'!$F$6:$F$2024,'APR Data Final'!$D$6:$D$2024,$C33,'APR Data Final'!$C$6:$C$2024,I$4) * Indexation!$P$3</f>
        <v>2.0578529260780289</v>
      </c>
      <c r="J33" s="14">
        <f>SUMIFS('APR Data Final'!$F$6:$F$2024,'APR Data Final'!$D$6:$D$2024,$C33,'APR Data Final'!$C$6:$C$2024,J$4) * Indexation!$P$3</f>
        <v>27.408668185318273</v>
      </c>
      <c r="K33" s="14">
        <f>SUMIFS('APR Data Final'!$F$6:$F$2024,'APR Data Final'!$D$6:$D$2024,$C33,'APR Data Final'!$C$6:$C$2024,K$4) * Indexation!$P$3</f>
        <v>16.306494802361396</v>
      </c>
      <c r="L33" s="14">
        <f>SUMIFS('APR Data Final'!$F$6:$F$2024,'APR Data Final'!$D$6:$D$2024,$C33,'APR Data Final'!$C$6:$C$2024,L$4) * Indexation!$P$3</f>
        <v>4.8846313790735696</v>
      </c>
      <c r="M33" s="14">
        <f>SUMIFS('APR Data Final'!$F$6:$F$2024,'APR Data Final'!$D$6:$D$2024,$C33,'APR Data Final'!$C$6:$C$2024,M$4) * Indexation!$P$3</f>
        <v>1.639081750513347</v>
      </c>
      <c r="N33" s="14">
        <f>SUMIFS('APR Data Final'!$F$6:$F$2024,'APR Data Final'!$D$6:$D$2024,$C33,'APR Data Final'!$C$6:$C$2024,N$4) * Indexation!$P$3</f>
        <v>5.9793323280287467</v>
      </c>
      <c r="O33" s="14">
        <f>SUMIFS('APR Data Final'!$F$6:$F$2024,'APR Data Final'!$D$6:$D$2024,$C33,'APR Data Final'!$C$6:$C$2024,O$4) * Indexation!$P$3</f>
        <v>0</v>
      </c>
      <c r="P33" s="14">
        <f>SUMIFS('APR Data Final'!$F$6:$F$2024,'APR Data Final'!$D$6:$D$2024,$C33,'APR Data Final'!$C$6:$C$2024,P$4) * Indexation!$P$3</f>
        <v>1.8513096765913757</v>
      </c>
      <c r="Q33" s="14">
        <f>SUMIFS('APR Data Final'!$F$6:$F$2024,'APR Data Final'!$D$6:$D$2024,$C33,'APR Data Final'!$C$6:$C$2024,Q$4) * Indexation!$P$3</f>
        <v>1.1407251026694045</v>
      </c>
      <c r="R33" s="14">
        <f>SUMIFS('APR Data Final'!$F$6:$F$2024,'APR Data Final'!$D$6:$D$2024,$C33,'APR Data Final'!$C$6:$C$2024,R$4) * Indexation!$P$3</f>
        <v>0.18169738400533783</v>
      </c>
      <c r="S33" s="14">
        <f>SUMIFS('APR Data Final'!$F$6:$F$2024,'APR Data Final'!$D$6:$D$2024,$C33,'APR Data Final'!$C$6:$C$2024,S$4) * Indexation!$P$3</f>
        <v>2.1499304033481783</v>
      </c>
      <c r="T33" s="14">
        <f>SUMIFS('APR Data Final'!$F$6:$F$2024,'APR Data Final'!$D$6:$D$2024,$C33,'APR Data Final'!$C$6:$C$2024,T$4) * Indexation!$P$3</f>
        <v>0</v>
      </c>
      <c r="U33">
        <f t="shared" si="2"/>
        <v>93.03002506219886</v>
      </c>
      <c r="W33" s="68"/>
    </row>
    <row r="34" spans="2:23" ht="14.25">
      <c r="B34" t="s">
        <v>1675</v>
      </c>
      <c r="C34" t="s">
        <v>320</v>
      </c>
      <c r="D34" s="14">
        <f>SUMIFS('APR Data Final'!$F$6:$F$2024,'APR Data Final'!$D$6:$D$2024,$C34,'APR Data Final'!$C$6:$C$2024,D$4) * Indexation!$P$3</f>
        <v>1.0668243069815193</v>
      </c>
      <c r="E34" s="14">
        <f>SUMIFS('APR Data Final'!$F$6:$F$2024,'APR Data Final'!$D$6:$D$2024,$C34,'APR Data Final'!$C$6:$C$2024,E$4) * Indexation!$P$3</f>
        <v>1.8001475872689937E-2</v>
      </c>
      <c r="F34" s="14">
        <f>SUMIFS('APR Data Final'!$F$6:$F$2024,'APR Data Final'!$D$6:$D$2024,$C34,'APR Data Final'!$C$6:$C$2024,F$4) * Indexation!$P$3</f>
        <v>0</v>
      </c>
      <c r="G34" s="14">
        <f>SUMIFS('APR Data Final'!$F$6:$F$2024,'APR Data Final'!$D$6:$D$2024,$C34,'APR Data Final'!$C$6:$C$2024,G$4) * Indexation!$P$3</f>
        <v>0.72858604979466113</v>
      </c>
      <c r="H34" s="14">
        <f>SUMIFS('APR Data Final'!$F$6:$F$2024,'APR Data Final'!$D$6:$D$2024,$C34,'APR Data Final'!$C$6:$C$2024,H$4) * Indexation!$P$3</f>
        <v>0.30981487422997944</v>
      </c>
      <c r="I34" s="14">
        <f>SUMIFS('APR Data Final'!$F$6:$F$2024,'APR Data Final'!$D$6:$D$2024,$C34,'APR Data Final'!$C$6:$C$2024,I$4) * Indexation!$P$3</f>
        <v>1.5793926463039014</v>
      </c>
      <c r="J34" s="14">
        <f>SUMIFS('APR Data Final'!$F$6:$F$2024,'APR Data Final'!$D$6:$D$2024,$C34,'APR Data Final'!$C$6:$C$2024,J$4) * Indexation!$P$3</f>
        <v>0.37897843942505133</v>
      </c>
      <c r="K34" s="14">
        <f>SUMIFS('APR Data Final'!$F$6:$F$2024,'APR Data Final'!$D$6:$D$2024,$C34,'APR Data Final'!$C$6:$C$2024,K$4) * Indexation!$P$3</f>
        <v>0.34392293377823407</v>
      </c>
      <c r="L34" s="14">
        <f>SUMIFS('APR Data Final'!$F$6:$F$2024,'APR Data Final'!$D$6:$D$2024,$C34,'APR Data Final'!$C$6:$C$2024,L$4) * Indexation!$P$3</f>
        <v>4.3053689445681997E-2</v>
      </c>
      <c r="M34" s="14">
        <f>SUMIFS('APR Data Final'!$F$6:$F$2024,'APR Data Final'!$D$6:$D$2024,$C34,'APR Data Final'!$C$6:$C$2024,M$4) * Indexation!$P$3</f>
        <v>0.36002951745379874</v>
      </c>
      <c r="N34" s="14">
        <f>SUMIFS('APR Data Final'!$F$6:$F$2024,'APR Data Final'!$D$6:$D$2024,$C34,'APR Data Final'!$C$6:$C$2024,N$4) * Indexation!$P$3</f>
        <v>2.4908357931211498</v>
      </c>
      <c r="O34" s="14">
        <f>SUMIFS('APR Data Final'!$F$6:$F$2024,'APR Data Final'!$D$6:$D$2024,$C34,'APR Data Final'!$C$6:$C$2024,O$4) * Indexation!$P$3</f>
        <v>0.26012723758338108</v>
      </c>
      <c r="P34" s="14">
        <f>SUMIFS('APR Data Final'!$F$6:$F$2024,'APR Data Final'!$D$6:$D$2024,$C34,'APR Data Final'!$C$6:$C$2024,P$4) * Indexation!$P$3</f>
        <v>0.76079921714579057</v>
      </c>
      <c r="Q34" s="14">
        <f>SUMIFS('APR Data Final'!$F$6:$F$2024,'APR Data Final'!$D$6:$D$2024,$C34,'APR Data Final'!$C$6:$C$2024,Q$4) * Indexation!$P$3</f>
        <v>0</v>
      </c>
      <c r="R34" s="14">
        <f>SUMIFS('APR Data Final'!$F$6:$F$2024,'APR Data Final'!$D$6:$D$2024,$C34,'APR Data Final'!$C$6:$C$2024,R$4) * Indexation!$P$3</f>
        <v>5.5488519437533865</v>
      </c>
      <c r="S34" s="14">
        <f>SUMIFS('APR Data Final'!$F$6:$F$2024,'APR Data Final'!$D$6:$D$2024,$C34,'APR Data Final'!$C$6:$C$2024,S$4) * Indexation!$P$3</f>
        <v>0.25840345152947847</v>
      </c>
      <c r="T34" s="14">
        <f>SUMIFS('APR Data Final'!$F$6:$F$2024,'APR Data Final'!$D$6:$D$2024,$C34,'APR Data Final'!$C$6:$C$2024,T$4) * Indexation!$P$3</f>
        <v>0</v>
      </c>
      <c r="U34">
        <f t="shared" si="2"/>
        <v>14.147621576418704</v>
      </c>
      <c r="W34" s="68"/>
    </row>
    <row r="35" spans="2:23" ht="14.25">
      <c r="B35" t="s">
        <v>1675</v>
      </c>
      <c r="C35" t="s">
        <v>329</v>
      </c>
      <c r="D35" s="14">
        <f>SUMIFS('APR Data Final'!$F$6:$F$2024,'APR Data Final'!$D$6:$D$2024,$C35,'APR Data Final'!$C$6:$C$2024,D$4) * Indexation!$P$3</f>
        <v>4.6346306193666589</v>
      </c>
      <c r="E35" s="14">
        <f>SUMIFS('APR Data Final'!$F$6:$F$2024,'APR Data Final'!$D$6:$D$2024,$C35,'APR Data Final'!$C$6:$C$2024,E$4) * Indexation!$P$3</f>
        <v>4.2511906442505136</v>
      </c>
      <c r="F35" s="14">
        <f>SUMIFS('APR Data Final'!$F$6:$F$2024,'APR Data Final'!$D$6:$D$2024,$C35,'APR Data Final'!$C$6:$C$2024,F$4) * Indexation!$P$3</f>
        <v>0</v>
      </c>
      <c r="G35" s="14">
        <f>SUMIFS('APR Data Final'!$F$6:$F$2024,'APR Data Final'!$D$6:$D$2024,$C35,'APR Data Final'!$C$6:$C$2024,G$4) * Indexation!$P$3</f>
        <v>1.0715615374743326</v>
      </c>
      <c r="H35" s="14">
        <f>SUMIFS('APR Data Final'!$F$6:$F$2024,'APR Data Final'!$D$6:$D$2024,$C35,'APR Data Final'!$C$6:$C$2024,H$4) * Indexation!$P$3</f>
        <v>1.7262467915811088</v>
      </c>
      <c r="I35" s="14">
        <f>SUMIFS('APR Data Final'!$F$6:$F$2024,'APR Data Final'!$D$6:$D$2024,$C35,'APR Data Final'!$C$6:$C$2024,I$4) * Indexation!$P$3</f>
        <v>2.8366536190965093</v>
      </c>
      <c r="J35" s="14">
        <f>SUMIFS('APR Data Final'!$F$6:$F$2024,'APR Data Final'!$D$6:$D$2024,$C35,'APR Data Final'!$C$6:$C$2024,J$4) * Indexation!$P$3</f>
        <v>0</v>
      </c>
      <c r="K35" s="14">
        <f>SUMIFS('APR Data Final'!$F$6:$F$2024,'APR Data Final'!$D$6:$D$2024,$C35,'APR Data Final'!$C$6:$C$2024,K$4) * Indexation!$P$3</f>
        <v>0</v>
      </c>
      <c r="L35" s="14">
        <f>SUMIFS('APR Data Final'!$F$6:$F$2024,'APR Data Final'!$D$6:$D$2024,$C35,'APR Data Final'!$C$6:$C$2024,L$4) * Indexation!$P$3</f>
        <v>0.68837203183488715</v>
      </c>
      <c r="M35" s="14">
        <f>SUMIFS('APR Data Final'!$F$6:$F$2024,'APR Data Final'!$D$6:$D$2024,$C35,'APR Data Final'!$C$6:$C$2024,M$4) * Indexation!$P$3</f>
        <v>0.48603984856262833</v>
      </c>
      <c r="N35" s="14">
        <f>SUMIFS('APR Data Final'!$F$6:$F$2024,'APR Data Final'!$D$6:$D$2024,$C35,'APR Data Final'!$C$6:$C$2024,N$4) * Indexation!$P$3</f>
        <v>7.689472535934291</v>
      </c>
      <c r="O35" s="14">
        <f>SUMIFS('APR Data Final'!$F$6:$F$2024,'APR Data Final'!$D$6:$D$2024,$C35,'APR Data Final'!$C$6:$C$2024,O$4) * Indexation!$P$3</f>
        <v>6.6263627001781053E-2</v>
      </c>
      <c r="P35" s="14">
        <f>SUMIFS('APR Data Final'!$F$6:$F$2024,'APR Data Final'!$D$6:$D$2024,$C35,'APR Data Final'!$C$6:$C$2024,P$4) * Indexation!$P$3</f>
        <v>0.35055505646817248</v>
      </c>
      <c r="Q35" s="14">
        <f>SUMIFS('APR Data Final'!$F$6:$F$2024,'APR Data Final'!$D$6:$D$2024,$C35,'APR Data Final'!$C$6:$C$2024,Q$4) * Indexation!$P$3</f>
        <v>1.0772462140657084</v>
      </c>
      <c r="R35" s="14">
        <f>SUMIFS('APR Data Final'!$F$6:$F$2024,'APR Data Final'!$D$6:$D$2024,$C35,'APR Data Final'!$C$6:$C$2024,R$4) * Indexation!$P$3</f>
        <v>3.2090000000000001</v>
      </c>
      <c r="S35" s="14">
        <f>SUMIFS('APR Data Final'!$F$6:$F$2024,'APR Data Final'!$D$6:$D$2024,$C35,'APR Data Final'!$C$6:$C$2024,S$4) * Indexation!$P$3</f>
        <v>2.7104320699818936</v>
      </c>
      <c r="T35" s="14">
        <f>SUMIFS('APR Data Final'!$F$6:$F$2024,'APR Data Final'!$D$6:$D$2024,$C35,'APR Data Final'!$C$6:$C$2024,T$4) * Indexation!$P$3</f>
        <v>0</v>
      </c>
      <c r="U35">
        <f t="shared" si="2"/>
        <v>30.797664595618489</v>
      </c>
      <c r="W35" s="68"/>
    </row>
    <row r="36" spans="2:23" ht="14.25">
      <c r="B36" t="s">
        <v>1675</v>
      </c>
      <c r="C36" t="s">
        <v>338</v>
      </c>
      <c r="D36" s="14">
        <f>SUMIFS('APR Data Final'!$F$6:$F$2024,'APR Data Final'!$D$6:$D$2024,$C36,'APR Data Final'!$C$6:$C$2024,D$4) * Indexation!$P$3</f>
        <v>8.6283916196098556</v>
      </c>
      <c r="E36" s="14">
        <f>SUMIFS('APR Data Final'!$F$6:$F$2024,'APR Data Final'!$D$6:$D$2024,$C36,'APR Data Final'!$C$6:$C$2024,E$4) * Indexation!$P$3</f>
        <v>1.6646627951745379</v>
      </c>
      <c r="F36" s="14">
        <f>SUMIFS('APR Data Final'!$F$6:$F$2024,'APR Data Final'!$D$6:$D$2024,$C36,'APR Data Final'!$C$6:$C$2024,F$4) * Indexation!$P$3</f>
        <v>0</v>
      </c>
      <c r="G36" s="14">
        <f>SUMIFS('APR Data Final'!$F$6:$F$2024,'APR Data Final'!$D$6:$D$2024,$C36,'APR Data Final'!$C$6:$C$2024,G$4) * Indexation!$P$3</f>
        <v>1.42022170174538</v>
      </c>
      <c r="H36" s="14">
        <f>SUMIFS('APR Data Final'!$F$6:$F$2024,'APR Data Final'!$D$6:$D$2024,$C36,'APR Data Final'!$C$6:$C$2024,H$4) * Indexation!$P$3</f>
        <v>4.6803837268993842</v>
      </c>
      <c r="I36" s="14">
        <f>SUMIFS('APR Data Final'!$F$6:$F$2024,'APR Data Final'!$D$6:$D$2024,$C36,'APR Data Final'!$C$6:$C$2024,I$4) * Indexation!$P$3</f>
        <v>0.90386357802874739</v>
      </c>
      <c r="J36" s="14">
        <f>SUMIFS('APR Data Final'!$F$6:$F$2024,'APR Data Final'!$D$6:$D$2024,$C36,'APR Data Final'!$C$6:$C$2024,J$4) * Indexation!$P$3</f>
        <v>1.4211691478439424E-2</v>
      </c>
      <c r="K36" s="14">
        <f>SUMIFS('APR Data Final'!$F$6:$F$2024,'APR Data Final'!$D$6:$D$2024,$C36,'APR Data Final'!$C$6:$C$2024,K$4) * Indexation!$P$3</f>
        <v>13.208346060061603</v>
      </c>
      <c r="L36" s="14">
        <f>SUMIFS('APR Data Final'!$F$6:$F$2024,'APR Data Final'!$D$6:$D$2024,$C36,'APR Data Final'!$C$6:$C$2024,L$4) * Indexation!$P$3</f>
        <v>0</v>
      </c>
      <c r="M36" s="14">
        <f>SUMIFS('APR Data Final'!$F$6:$F$2024,'APR Data Final'!$D$6:$D$2024,$C36,'APR Data Final'!$C$6:$C$2024,M$4) * Indexation!$P$3</f>
        <v>0.47846027977412731</v>
      </c>
      <c r="N36" s="14">
        <f>SUMIFS('APR Data Final'!$F$6:$F$2024,'APR Data Final'!$D$6:$D$2024,$C36,'APR Data Final'!$C$6:$C$2024,N$4) * Indexation!$P$3</f>
        <v>0.81859342915811084</v>
      </c>
      <c r="O36" s="14">
        <f>SUMIFS('APR Data Final'!$F$6:$F$2024,'APR Data Final'!$D$6:$D$2024,$C36,'APR Data Final'!$C$6:$C$2024,O$4) * Indexation!$P$3</f>
        <v>41.254210299852687</v>
      </c>
      <c r="P36" s="14">
        <f>SUMIFS('APR Data Final'!$F$6:$F$2024,'APR Data Final'!$D$6:$D$2024,$C36,'APR Data Final'!$C$6:$C$2024,P$4) * Indexation!$P$3</f>
        <v>0</v>
      </c>
      <c r="Q36" s="14">
        <f>SUMIFS('APR Data Final'!$F$6:$F$2024,'APR Data Final'!$D$6:$D$2024,$C36,'APR Data Final'!$C$6:$C$2024,Q$4) * Indexation!$P$3</f>
        <v>0</v>
      </c>
      <c r="R36" s="14">
        <f>SUMIFS('APR Data Final'!$F$6:$F$2024,'APR Data Final'!$D$6:$D$2024,$C36,'APR Data Final'!$C$6:$C$2024,R$4) * Indexation!$P$3</f>
        <v>9.3111179772625032</v>
      </c>
      <c r="S36" s="14">
        <f>SUMIFS('APR Data Final'!$F$6:$F$2024,'APR Data Final'!$D$6:$D$2024,$C36,'APR Data Final'!$C$6:$C$2024,S$4) * Indexation!$P$3</f>
        <v>0.47482805712952564</v>
      </c>
      <c r="T36" s="14">
        <f>SUMIFS('APR Data Final'!$F$6:$F$2024,'APR Data Final'!$D$6:$D$2024,$C36,'APR Data Final'!$C$6:$C$2024,T$4) * Indexation!$P$3</f>
        <v>0</v>
      </c>
      <c r="U36">
        <f t="shared" si="2"/>
        <v>82.8572912161749</v>
      </c>
      <c r="W36" s="68"/>
    </row>
    <row r="37" spans="2:23" ht="14.25">
      <c r="B37" t="s">
        <v>1675</v>
      </c>
      <c r="C37" t="s">
        <v>347</v>
      </c>
      <c r="D37" s="14">
        <f>SUMIFS('APR Data Final'!$F$6:$F$2024,'APR Data Final'!$D$6:$D$2024,$C37,'APR Data Final'!$C$6:$C$2024,D$4) * Indexation!$P$3</f>
        <v>1.8295184163244353</v>
      </c>
      <c r="E37" s="14">
        <f>SUMIFS('APR Data Final'!$F$6:$F$2024,'APR Data Final'!$D$6:$D$2024,$C37,'APR Data Final'!$C$6:$C$2024,E$4) * Indexation!$P$3</f>
        <v>-4.3582520533880897E-2</v>
      </c>
      <c r="F37" s="14">
        <f>SUMIFS('APR Data Final'!$F$6:$F$2024,'APR Data Final'!$D$6:$D$2024,$C37,'APR Data Final'!$C$6:$C$2024,F$4) * Indexation!$P$3</f>
        <v>0</v>
      </c>
      <c r="G37" s="14">
        <f>SUMIFS('APR Data Final'!$F$6:$F$2024,'APR Data Final'!$D$6:$D$2024,$C37,'APR Data Final'!$C$6:$C$2024,G$4) * Indexation!$P$3</f>
        <v>0.73995540297741269</v>
      </c>
      <c r="H37" s="14">
        <f>SUMIFS('APR Data Final'!$F$6:$F$2024,'APR Data Final'!$D$6:$D$2024,$C37,'APR Data Final'!$C$6:$C$2024,H$4) * Indexation!$P$3</f>
        <v>12.117835600616015</v>
      </c>
      <c r="I37" s="14">
        <f>SUMIFS('APR Data Final'!$F$6:$F$2024,'APR Data Final'!$D$6:$D$2024,$C37,'APR Data Final'!$C$6:$C$2024,I$4) * Indexation!$P$3</f>
        <v>0</v>
      </c>
      <c r="J37" s="14">
        <f>SUMIFS('APR Data Final'!$F$6:$F$2024,'APR Data Final'!$D$6:$D$2024,$C37,'APR Data Final'!$C$6:$C$2024,J$4) * Indexation!$P$3</f>
        <v>0.6527903619096509</v>
      </c>
      <c r="K37" s="14">
        <f>SUMIFS('APR Data Final'!$F$6:$F$2024,'APR Data Final'!$D$6:$D$2024,$C37,'APR Data Final'!$C$6:$C$2024,K$4) * Indexation!$P$3</f>
        <v>0</v>
      </c>
      <c r="L37" s="14">
        <f>SUMIFS('APR Data Final'!$F$6:$F$2024,'APR Data Final'!$D$6:$D$2024,$C37,'APR Data Final'!$C$6:$C$2024,L$4) * Indexation!$P$3</f>
        <v>1.3343600626902994</v>
      </c>
      <c r="M37" s="14">
        <f>SUMIFS('APR Data Final'!$F$6:$F$2024,'APR Data Final'!$D$6:$D$2024,$C37,'APR Data Final'!$C$6:$C$2024,M$4) * Indexation!$P$3</f>
        <v>3.6685112936344968</v>
      </c>
      <c r="N37" s="14">
        <f>SUMIFS('APR Data Final'!$F$6:$F$2024,'APR Data Final'!$D$6:$D$2024,$C37,'APR Data Final'!$C$6:$C$2024,N$4) * Indexation!$P$3</f>
        <v>3.9896955210472278</v>
      </c>
      <c r="O37" s="14">
        <f>SUMIFS('APR Data Final'!$F$6:$F$2024,'APR Data Final'!$D$6:$D$2024,$C37,'APR Data Final'!$C$6:$C$2024,O$4) * Indexation!$P$3</f>
        <v>4.9933271322299246</v>
      </c>
      <c r="P37" s="14">
        <f>SUMIFS('APR Data Final'!$F$6:$F$2024,'APR Data Final'!$D$6:$D$2024,$C37,'APR Data Final'!$C$6:$C$2024,P$4) * Indexation!$P$3</f>
        <v>0.99766074178644748</v>
      </c>
      <c r="Q37" s="14">
        <f>SUMIFS('APR Data Final'!$F$6:$F$2024,'APR Data Final'!$D$6:$D$2024,$C37,'APR Data Final'!$C$6:$C$2024,Q$4) * Indexation!$P$3</f>
        <v>0</v>
      </c>
      <c r="R37" s="14">
        <f>SUMIFS('APR Data Final'!$F$6:$F$2024,'APR Data Final'!$D$6:$D$2024,$C37,'APR Data Final'!$C$6:$C$2024,R$4) * Indexation!$P$3</f>
        <v>0</v>
      </c>
      <c r="S37" s="14">
        <f>SUMIFS('APR Data Final'!$F$6:$F$2024,'APR Data Final'!$D$6:$D$2024,$C37,'APR Data Final'!$C$6:$C$2024,S$4) * Indexation!$P$3</f>
        <v>1.337962972497327</v>
      </c>
      <c r="T37" s="14">
        <f>SUMIFS('APR Data Final'!$F$6:$F$2024,'APR Data Final'!$D$6:$D$2024,$C37,'APR Data Final'!$C$6:$C$2024,T$4) * Indexation!$P$3</f>
        <v>0</v>
      </c>
      <c r="U37">
        <f t="shared" si="2"/>
        <v>31.618034985179353</v>
      </c>
      <c r="W37" s="68"/>
    </row>
    <row r="38" spans="2:23" ht="14.25">
      <c r="B38" t="s">
        <v>1676</v>
      </c>
      <c r="C38" t="s">
        <v>356</v>
      </c>
      <c r="D38" s="14">
        <f>SUMIFS('APR Data Final'!$F$6:$F$2024,'APR Data Final'!$D$6:$D$2024,$C38,'APR Data Final'!$C$6:$C$2024,D$4) * Indexation!$P$3</f>
        <v>19.185783495893222</v>
      </c>
      <c r="E38" s="14">
        <f>SUMIFS('APR Data Final'!$F$6:$F$2024,'APR Data Final'!$D$6:$D$2024,$C38,'APR Data Final'!$C$6:$C$2024,E$4) * Indexation!$P$3</f>
        <v>10.977110497946612</v>
      </c>
      <c r="F38" s="14">
        <f>SUMIFS('APR Data Final'!$F$6:$F$2024,'APR Data Final'!$D$6:$D$2024,$C38,'APR Data Final'!$C$6:$C$2024,F$4) * Indexation!$P$3</f>
        <v>6.7662283194885537E-3</v>
      </c>
      <c r="G38" s="14">
        <f>SUMIFS('APR Data Final'!$F$6:$F$2024,'APR Data Final'!$D$6:$D$2024,$C38,'APR Data Final'!$C$6:$C$2024,G$4) * Indexation!$P$3</f>
        <v>0.20654324948665298</v>
      </c>
      <c r="H38" s="14">
        <f>SUMIFS('APR Data Final'!$F$6:$F$2024,'APR Data Final'!$D$6:$D$2024,$C38,'APR Data Final'!$C$6:$C$2024,H$4) * Indexation!$P$3</f>
        <v>131.58605139887061</v>
      </c>
      <c r="I38" s="14">
        <f>SUMIFS('APR Data Final'!$F$6:$F$2024,'APR Data Final'!$D$6:$D$2024,$C38,'APR Data Final'!$C$6:$C$2024,I$4) * Indexation!$P$3</f>
        <v>49.533429478952769</v>
      </c>
      <c r="J38" s="14">
        <f>SUMIFS('APR Data Final'!$F$6:$F$2024,'APR Data Final'!$D$6:$D$2024,$C38,'APR Data Final'!$C$6:$C$2024,J$4) * Indexation!$P$3</f>
        <v>19.337374871663243</v>
      </c>
      <c r="K38" s="14">
        <f>SUMIFS('APR Data Final'!$F$6:$F$2024,'APR Data Final'!$D$6:$D$2024,$C38,'APR Data Final'!$C$6:$C$2024,K$4) * Indexation!$P$3</f>
        <v>3.7642033495893221</v>
      </c>
      <c r="L38" s="14">
        <f>SUMIFS('APR Data Final'!$F$6:$F$2024,'APR Data Final'!$D$6:$D$2024,$C38,'APR Data Final'!$C$6:$C$2024,L$4) * Indexation!$P$3</f>
        <v>10.22310000508852</v>
      </c>
      <c r="M38" s="14">
        <f>SUMIFS('APR Data Final'!$F$6:$F$2024,'APR Data Final'!$D$6:$D$2024,$C38,'APR Data Final'!$C$6:$C$2024,M$4) * Indexation!$P$3</f>
        <v>0</v>
      </c>
      <c r="N38" s="14">
        <f>SUMIFS('APR Data Final'!$F$6:$F$2024,'APR Data Final'!$D$6:$D$2024,$C38,'APR Data Final'!$C$6:$C$2024,N$4) * Indexation!$P$3</f>
        <v>0.18854177361396304</v>
      </c>
      <c r="O38" s="14">
        <f>SUMIFS('APR Data Final'!$F$6:$F$2024,'APR Data Final'!$D$6:$D$2024,$C38,'APR Data Final'!$C$6:$C$2024,O$4) * Indexation!$P$3</f>
        <v>6.1606120876708097</v>
      </c>
      <c r="P38" s="14">
        <f>SUMIFS('APR Data Final'!$F$6:$F$2024,'APR Data Final'!$D$6:$D$2024,$C38,'APR Data Final'!$C$6:$C$2024,P$4) * Indexation!$P$3</f>
        <v>0</v>
      </c>
      <c r="Q38" s="14">
        <f>SUMIFS('APR Data Final'!$F$6:$F$2024,'APR Data Final'!$D$6:$D$2024,$C38,'APR Data Final'!$C$6:$C$2024,Q$4) * Indexation!$P$3</f>
        <v>2.4197773357289525</v>
      </c>
      <c r="R38" s="14">
        <f>SUMIFS('APR Data Final'!$F$6:$F$2024,'APR Data Final'!$D$6:$D$2024,$C38,'APR Data Final'!$C$6:$C$2024,R$4) * Indexation!$P$3</f>
        <v>32.870666298001368</v>
      </c>
      <c r="S38" s="14">
        <f>SUMIFS('APR Data Final'!$F$6:$F$2024,'APR Data Final'!$D$6:$D$2024,$C38,'APR Data Final'!$C$6:$C$2024,S$4) * Indexation!$P$3</f>
        <v>0.26604384158476102</v>
      </c>
      <c r="T38" s="14">
        <f>SUMIFS('APR Data Final'!$F$6:$F$2024,'APR Data Final'!$D$6:$D$2024,$C38,'APR Data Final'!$C$6:$C$2024,T$4) * Indexation!$P$3</f>
        <v>0</v>
      </c>
      <c r="U38">
        <f t="shared" si="2"/>
        <v>286.72600391241031</v>
      </c>
      <c r="W38" s="68"/>
    </row>
    <row r="39" spans="2:23" ht="14.25">
      <c r="B39" t="s">
        <v>1676</v>
      </c>
      <c r="C39" t="s">
        <v>365</v>
      </c>
      <c r="D39" s="14">
        <f>SUMIFS('APR Data Final'!$F$6:$F$2024,'APR Data Final'!$D$6:$D$2024,$C39,'APR Data Final'!$C$6:$C$2024,D$4) * Indexation!$P$3</f>
        <v>2.7241604716063357</v>
      </c>
      <c r="E39" s="14">
        <f>SUMIFS('APR Data Final'!$F$6:$F$2024,'APR Data Final'!$D$6:$D$2024,$C39,'APR Data Final'!$C$6:$C$2024,E$4) * Indexation!$P$3</f>
        <v>6.4397911319301846</v>
      </c>
      <c r="F39" s="14">
        <f>SUMIFS('APR Data Final'!$F$6:$F$2024,'APR Data Final'!$D$6:$D$2024,$C39,'APR Data Final'!$C$6:$C$2024,F$4) * Indexation!$P$3</f>
        <v>0</v>
      </c>
      <c r="G39" s="14">
        <f>SUMIFS('APR Data Final'!$F$6:$F$2024,'APR Data Final'!$D$6:$D$2024,$C39,'APR Data Final'!$C$6:$C$2024,G$4) * Indexation!$P$3</f>
        <v>4.2644548896303904</v>
      </c>
      <c r="H39" s="14">
        <f>SUMIFS('APR Data Final'!$F$6:$F$2024,'APR Data Final'!$D$6:$D$2024,$C39,'APR Data Final'!$C$6:$C$2024,H$4) * Indexation!$P$3</f>
        <v>8.2190949050308006</v>
      </c>
      <c r="I39" s="14">
        <f>SUMIFS('APR Data Final'!$F$6:$F$2024,'APR Data Final'!$D$6:$D$2024,$C39,'APR Data Final'!$C$6:$C$2024,I$4) * Indexation!$P$3</f>
        <v>3.1161502181724847</v>
      </c>
      <c r="J39" s="14">
        <f>SUMIFS('APR Data Final'!$F$6:$F$2024,'APR Data Final'!$D$6:$D$2024,$C39,'APR Data Final'!$C$6:$C$2024,J$4) * Indexation!$P$3</f>
        <v>8.4351126155030798</v>
      </c>
      <c r="K39" s="14">
        <f>SUMIFS('APR Data Final'!$F$6:$F$2024,'APR Data Final'!$D$6:$D$2024,$C39,'APR Data Final'!$C$6:$C$2024,K$4) * Indexation!$P$3</f>
        <v>34.579887705338805</v>
      </c>
      <c r="L39" s="14">
        <f>SUMIFS('APR Data Final'!$F$6:$F$2024,'APR Data Final'!$D$6:$D$2024,$C39,'APR Data Final'!$C$6:$C$2024,L$4) * Indexation!$P$3</f>
        <v>97.940263202845941</v>
      </c>
      <c r="M39" s="14">
        <f>SUMIFS('APR Data Final'!$F$6:$F$2024,'APR Data Final'!$D$6:$D$2024,$C39,'APR Data Final'!$C$6:$C$2024,M$4) * Indexation!$P$3</f>
        <v>1.0421907084188913</v>
      </c>
      <c r="N39" s="14">
        <f>SUMIFS('APR Data Final'!$F$6:$F$2024,'APR Data Final'!$D$6:$D$2024,$C39,'APR Data Final'!$C$6:$C$2024,N$4) * Indexation!$P$3</f>
        <v>0</v>
      </c>
      <c r="O39" s="14">
        <f>SUMIFS('APR Data Final'!$F$6:$F$2024,'APR Data Final'!$D$6:$D$2024,$C39,'APR Data Final'!$C$6:$C$2024,O$4) * Indexation!$P$3</f>
        <v>24.732647117143937</v>
      </c>
      <c r="P39" s="14">
        <f>SUMIFS('APR Data Final'!$F$6:$F$2024,'APR Data Final'!$D$6:$D$2024,$C39,'APR Data Final'!$C$6:$C$2024,P$4) * Indexation!$P$3</f>
        <v>0.11274608572895276</v>
      </c>
      <c r="Q39" s="14">
        <f>SUMIFS('APR Data Final'!$F$6:$F$2024,'APR Data Final'!$D$6:$D$2024,$C39,'APR Data Final'!$C$6:$C$2024,Q$4) * Indexation!$P$3</f>
        <v>0</v>
      </c>
      <c r="R39" s="14">
        <f>SUMIFS('APR Data Final'!$F$6:$F$2024,'APR Data Final'!$D$6:$D$2024,$C39,'APR Data Final'!$C$6:$C$2024,R$4) * Indexation!$P$3</f>
        <v>2.6417074043891171</v>
      </c>
      <c r="S39" s="14">
        <f>SUMIFS('APR Data Final'!$F$6:$F$2024,'APR Data Final'!$D$6:$D$2024,$C39,'APR Data Final'!$C$6:$C$2024,S$4) * Indexation!$P$3</f>
        <v>1.3224702744145189</v>
      </c>
      <c r="T39" s="14">
        <f>SUMIFS('APR Data Final'!$F$6:$F$2024,'APR Data Final'!$D$6:$D$2024,$C39,'APR Data Final'!$C$6:$C$2024,T$4) * Indexation!$P$3</f>
        <v>0</v>
      </c>
      <c r="U39">
        <f t="shared" si="2"/>
        <v>195.57067673015342</v>
      </c>
      <c r="W39" s="68"/>
    </row>
    <row r="40" spans="2:23" ht="14.25">
      <c r="B40" t="s">
        <v>1676</v>
      </c>
      <c r="C40" t="s">
        <v>374</v>
      </c>
      <c r="D40" s="14">
        <f>SUMIFS('APR Data Final'!$F$6:$F$2024,'APR Data Final'!$D$6:$D$2024,$C40,'APR Data Final'!$C$6:$C$2024,D$4) * Indexation!$P$3</f>
        <v>106.53425809326313</v>
      </c>
      <c r="E40" s="14">
        <f>SUMIFS('APR Data Final'!$F$6:$F$2024,'APR Data Final'!$D$6:$D$2024,$C40,'APR Data Final'!$C$6:$C$2024,E$4) * Indexation!$P$3</f>
        <v>0</v>
      </c>
      <c r="F40" s="14">
        <f>SUMIFS('APR Data Final'!$F$6:$F$2024,'APR Data Final'!$D$6:$D$2024,$C40,'APR Data Final'!$C$6:$C$2024,F$4) * Indexation!$P$3</f>
        <v>0</v>
      </c>
      <c r="G40" s="14">
        <f>SUMIFS('APR Data Final'!$F$6:$F$2024,'APR Data Final'!$D$6:$D$2024,$C40,'APR Data Final'!$C$6:$C$2024,G$4) * Indexation!$P$3</f>
        <v>0</v>
      </c>
      <c r="H40" s="14">
        <f>SUMIFS('APR Data Final'!$F$6:$F$2024,'APR Data Final'!$D$6:$D$2024,$C40,'APR Data Final'!$C$6:$C$2024,H$4) * Indexation!$P$3</f>
        <v>0</v>
      </c>
      <c r="I40" s="14">
        <f>SUMIFS('APR Data Final'!$F$6:$F$2024,'APR Data Final'!$D$6:$D$2024,$C40,'APR Data Final'!$C$6:$C$2024,I$4) * Indexation!$P$3</f>
        <v>0</v>
      </c>
      <c r="J40" s="14">
        <f>SUMIFS('APR Data Final'!$F$6:$F$2024,'APR Data Final'!$D$6:$D$2024,$C40,'APR Data Final'!$C$6:$C$2024,J$4) * Indexation!$P$3</f>
        <v>0</v>
      </c>
      <c r="K40" s="14">
        <f>SUMIFS('APR Data Final'!$F$6:$F$2024,'APR Data Final'!$D$6:$D$2024,$C40,'APR Data Final'!$C$6:$C$2024,K$4) * Indexation!$P$3</f>
        <v>0</v>
      </c>
      <c r="L40" s="14">
        <f>SUMIFS('APR Data Final'!$F$6:$F$2024,'APR Data Final'!$D$6:$D$2024,$C40,'APR Data Final'!$C$6:$C$2024,L$4) * Indexation!$P$3</f>
        <v>0</v>
      </c>
      <c r="M40" s="14">
        <f>SUMIFS('APR Data Final'!$F$6:$F$2024,'APR Data Final'!$D$6:$D$2024,$C40,'APR Data Final'!$C$6:$C$2024,M$4) * Indexation!$P$3</f>
        <v>0</v>
      </c>
      <c r="N40" s="14">
        <f>SUMIFS('APR Data Final'!$F$6:$F$2024,'APR Data Final'!$D$6:$D$2024,$C40,'APR Data Final'!$C$6:$C$2024,N$4) * Indexation!$P$3</f>
        <v>122.09737872176591</v>
      </c>
      <c r="O40" s="14">
        <f>SUMIFS('APR Data Final'!$F$6:$F$2024,'APR Data Final'!$D$6:$D$2024,$C40,'APR Data Final'!$C$6:$C$2024,O$4) * Indexation!$P$3</f>
        <v>0</v>
      </c>
      <c r="P40" s="14">
        <f>SUMIFS('APR Data Final'!$F$6:$F$2024,'APR Data Final'!$D$6:$D$2024,$C40,'APR Data Final'!$C$6:$C$2024,P$4) * Indexation!$P$3</f>
        <v>14.724259817761807</v>
      </c>
      <c r="Q40" s="14">
        <f>SUMIFS('APR Data Final'!$F$6:$F$2024,'APR Data Final'!$D$6:$D$2024,$C40,'APR Data Final'!$C$6:$C$2024,Q$4) * Indexation!$P$3</f>
        <v>1.0762987679671456</v>
      </c>
      <c r="R40" s="14">
        <f>SUMIFS('APR Data Final'!$F$6:$F$2024,'APR Data Final'!$D$6:$D$2024,$C40,'APR Data Final'!$C$6:$C$2024,R$4) * Indexation!$P$3</f>
        <v>37.603790025731954</v>
      </c>
      <c r="S40" s="14">
        <f>SUMIFS('APR Data Final'!$F$6:$F$2024,'APR Data Final'!$D$6:$D$2024,$C40,'APR Data Final'!$C$6:$C$2024,S$4) * Indexation!$P$3</f>
        <v>0</v>
      </c>
      <c r="T40" s="14">
        <f>SUMIFS('APR Data Final'!$F$6:$F$2024,'APR Data Final'!$D$6:$D$2024,$C40,'APR Data Final'!$C$6:$C$2024,T$4) * Indexation!$P$3</f>
        <v>0</v>
      </c>
      <c r="U40">
        <f t="shared" si="2"/>
        <v>282.03598542648996</v>
      </c>
      <c r="W40" s="68"/>
    </row>
    <row r="41" spans="2:23" ht="14.25">
      <c r="B41" t="s">
        <v>1676</v>
      </c>
      <c r="C41" t="s">
        <v>383</v>
      </c>
      <c r="D41" s="14">
        <f>SUMIFS('APR Data Final'!$F$6:$F$2024,'APR Data Final'!$D$6:$D$2024,$C41,'APR Data Final'!$C$6:$C$2024,D$4) * Indexation!$P$3</f>
        <v>564.90290070887443</v>
      </c>
      <c r="E41" s="14">
        <f>SUMIFS('APR Data Final'!$F$6:$F$2024,'APR Data Final'!$D$6:$D$2024,$C41,'APR Data Final'!$C$6:$C$2024,E$4) * Indexation!$P$3</f>
        <v>0.46803837268993836</v>
      </c>
      <c r="F41" s="14">
        <f>SUMIFS('APR Data Final'!$F$6:$F$2024,'APR Data Final'!$D$6:$D$2024,$C41,'APR Data Final'!$C$6:$C$2024,F$4) * Indexation!$P$3</f>
        <v>0</v>
      </c>
      <c r="G41" s="14">
        <f>SUMIFS('APR Data Final'!$F$6:$F$2024,'APR Data Final'!$D$6:$D$2024,$C41,'APR Data Final'!$C$6:$C$2024,G$4) * Indexation!$P$3</f>
        <v>0</v>
      </c>
      <c r="H41" s="14">
        <f>SUMIFS('APR Data Final'!$F$6:$F$2024,'APR Data Final'!$D$6:$D$2024,$C41,'APR Data Final'!$C$6:$C$2024,H$4) * Indexation!$P$3</f>
        <v>13.389308264887063</v>
      </c>
      <c r="I41" s="14">
        <f>SUMIFS('APR Data Final'!$F$6:$F$2024,'APR Data Final'!$D$6:$D$2024,$C41,'APR Data Final'!$C$6:$C$2024,I$4) * Indexation!$P$3</f>
        <v>0</v>
      </c>
      <c r="J41" s="14">
        <f>SUMIFS('APR Data Final'!$F$6:$F$2024,'APR Data Final'!$D$6:$D$2024,$C41,'APR Data Final'!$C$6:$C$2024,J$4) * Indexation!$P$3</f>
        <v>15.968256545174537</v>
      </c>
      <c r="K41" s="14">
        <f>SUMIFS('APR Data Final'!$F$6:$F$2024,'APR Data Final'!$D$6:$D$2024,$C41,'APR Data Final'!$C$6:$C$2024,K$4) * Indexation!$P$3</f>
        <v>1.8731009368583162</v>
      </c>
      <c r="L41" s="14">
        <f>SUMIFS('APR Data Final'!$F$6:$F$2024,'APR Data Final'!$D$6:$D$2024,$C41,'APR Data Final'!$C$6:$C$2024,L$4) * Indexation!$P$3</f>
        <v>7.2909036606669249</v>
      </c>
      <c r="M41" s="14">
        <f>SUMIFS('APR Data Final'!$F$6:$F$2024,'APR Data Final'!$D$6:$D$2024,$C41,'APR Data Final'!$C$6:$C$2024,M$4) * Indexation!$P$3</f>
        <v>0</v>
      </c>
      <c r="N41" s="14">
        <f>SUMIFS('APR Data Final'!$F$6:$F$2024,'APR Data Final'!$D$6:$D$2024,$C41,'APR Data Final'!$C$6:$C$2024,N$4) * Indexation!$P$3</f>
        <v>0</v>
      </c>
      <c r="O41" s="14">
        <f>SUMIFS('APR Data Final'!$F$6:$F$2024,'APR Data Final'!$D$6:$D$2024,$C41,'APR Data Final'!$C$6:$C$2024,O$4) * Indexation!$P$3</f>
        <v>0</v>
      </c>
      <c r="P41" s="14">
        <f>SUMIFS('APR Data Final'!$F$6:$F$2024,'APR Data Final'!$D$6:$D$2024,$C41,'APR Data Final'!$C$6:$C$2024,P$4) * Indexation!$P$3</f>
        <v>0</v>
      </c>
      <c r="Q41" s="14">
        <f>SUMIFS('APR Data Final'!$F$6:$F$2024,'APR Data Final'!$D$6:$D$2024,$C41,'APR Data Final'!$C$6:$C$2024,Q$4) * Indexation!$P$3</f>
        <v>0</v>
      </c>
      <c r="R41" s="14">
        <f>SUMIFS('APR Data Final'!$F$6:$F$2024,'APR Data Final'!$D$6:$D$2024,$C41,'APR Data Final'!$C$6:$C$2024,R$4) * Indexation!$P$3</f>
        <v>7.9658151930943784E-3</v>
      </c>
      <c r="S41" s="14">
        <f>SUMIFS('APR Data Final'!$F$6:$F$2024,'APR Data Final'!$D$6:$D$2024,$C41,'APR Data Final'!$C$6:$C$2024,S$4) * Indexation!$P$3</f>
        <v>0</v>
      </c>
      <c r="T41" s="14">
        <f>SUMIFS('APR Data Final'!$F$6:$F$2024,'APR Data Final'!$D$6:$D$2024,$C41,'APR Data Final'!$C$6:$C$2024,T$4) * Indexation!$P$3</f>
        <v>7.557623577717532</v>
      </c>
      <c r="U41">
        <f t="shared" si="2"/>
        <v>611.45809788206191</v>
      </c>
      <c r="W41" s="68"/>
    </row>
    <row r="42" spans="2:23" ht="14.25">
      <c r="B42" t="s">
        <v>1676</v>
      </c>
      <c r="C42" t="s">
        <v>826</v>
      </c>
      <c r="D42" s="14">
        <f>SUMIFS('APR Data Final'!$F$6:$F$2024,'APR Data Final'!$D$6:$D$2024,$C42,'APR Data Final'!$C$6:$C$2024,D$4) * Indexation!$P$3</f>
        <v>2.4737817633470227</v>
      </c>
      <c r="E42" s="14">
        <f>SUMIFS('APR Data Final'!$F$6:$F$2024,'APR Data Final'!$D$6:$D$2024,$C42,'APR Data Final'!$C$6:$C$2024,E$4) * Indexation!$P$3</f>
        <v>1.8948921971252567E-3</v>
      </c>
      <c r="F42" s="14">
        <f>SUMIFS('APR Data Final'!$F$6:$F$2024,'APR Data Final'!$D$6:$D$2024,$C42,'APR Data Final'!$C$6:$C$2024,F$4) * Indexation!$P$3</f>
        <v>0</v>
      </c>
      <c r="G42" s="14">
        <f>SUMIFS('APR Data Final'!$F$6:$F$2024,'APR Data Final'!$D$6:$D$2024,$C42,'APR Data Final'!$C$6:$C$2024,G$4) * Indexation!$P$3</f>
        <v>0</v>
      </c>
      <c r="H42" s="14">
        <f>SUMIFS('APR Data Final'!$F$6:$F$2024,'APR Data Final'!$D$6:$D$2024,$C42,'APR Data Final'!$C$6:$C$2024,H$4) * Indexation!$P$3</f>
        <v>4.5126857674537986</v>
      </c>
      <c r="I42" s="14">
        <f>SUMIFS('APR Data Final'!$F$6:$F$2024,'APR Data Final'!$D$6:$D$2024,$C42,'APR Data Final'!$C$6:$C$2024,I$4) * Indexation!$P$3</f>
        <v>0</v>
      </c>
      <c r="J42" s="14">
        <f>SUMIFS('APR Data Final'!$F$6:$F$2024,'APR Data Final'!$D$6:$D$2024,$C42,'APR Data Final'!$C$6:$C$2024,J$4) * Indexation!$P$3</f>
        <v>13.917983187885008</v>
      </c>
      <c r="K42" s="14">
        <f>SUMIFS('APR Data Final'!$F$6:$F$2024,'APR Data Final'!$D$6:$D$2024,$C42,'APR Data Final'!$C$6:$C$2024,K$4) * Indexation!$P$3</f>
        <v>1.0696666452772075</v>
      </c>
      <c r="L42" s="14">
        <f>SUMIFS('APR Data Final'!$F$6:$F$2024,'APR Data Final'!$D$6:$D$2024,$C42,'APR Data Final'!$C$6:$C$2024,L$4) * Indexation!$P$3</f>
        <v>0</v>
      </c>
      <c r="M42" s="14">
        <f>SUMIFS('APR Data Final'!$F$6:$F$2024,'APR Data Final'!$D$6:$D$2024,$C42,'APR Data Final'!$C$6:$C$2024,M$4) * Indexation!$P$3</f>
        <v>0</v>
      </c>
      <c r="N42" s="14">
        <f>SUMIFS('APR Data Final'!$F$6:$F$2024,'APR Data Final'!$D$6:$D$2024,$C42,'APR Data Final'!$C$6:$C$2024,N$4) * Indexation!$P$3</f>
        <v>0</v>
      </c>
      <c r="O42" s="14">
        <f>SUMIFS('APR Data Final'!$F$6:$F$2024,'APR Data Final'!$D$6:$D$2024,$C42,'APR Data Final'!$C$6:$C$2024,O$4) * Indexation!$P$3</f>
        <v>23.283538495415645</v>
      </c>
      <c r="P42" s="14">
        <f>SUMIFS('APR Data Final'!$F$6:$F$2024,'APR Data Final'!$D$6:$D$2024,$C42,'APR Data Final'!$C$6:$C$2024,P$4) * Indexation!$P$3</f>
        <v>0.29276084445585215</v>
      </c>
      <c r="Q42" s="14">
        <f>SUMIFS('APR Data Final'!$F$6:$F$2024,'APR Data Final'!$D$6:$D$2024,$C42,'APR Data Final'!$C$6:$C$2024,Q$4) * Indexation!$P$3</f>
        <v>0.70111011293634495</v>
      </c>
      <c r="R42" s="14">
        <f>SUMIFS('APR Data Final'!$F$6:$F$2024,'APR Data Final'!$D$6:$D$2024,$C42,'APR Data Final'!$C$6:$C$2024,R$4) * Indexation!$P$3</f>
        <v>2.5398247002248371</v>
      </c>
      <c r="S42" s="14">
        <f>SUMIFS('APR Data Final'!$F$6:$F$2024,'APR Data Final'!$D$6:$D$2024,$C42,'APR Data Final'!$C$6:$C$2024,S$4) * Indexation!$P$3</f>
        <v>0.565998005292074</v>
      </c>
      <c r="T42" s="14">
        <f>SUMIFS('APR Data Final'!$F$6:$F$2024,'APR Data Final'!$D$6:$D$2024,$C42,'APR Data Final'!$C$6:$C$2024,T$4) * Indexation!$P$3</f>
        <v>0</v>
      </c>
      <c r="U42">
        <f t="shared" si="2"/>
        <v>49.359244414484905</v>
      </c>
      <c r="W42" s="68"/>
    </row>
    <row r="43" spans="2:23" ht="14.25">
      <c r="B43" t="s">
        <v>1676</v>
      </c>
      <c r="C43" t="s">
        <v>401</v>
      </c>
      <c r="D43" s="14">
        <f>SUMIFS('APR Data Final'!$F$6:$F$2024,'APR Data Final'!$D$6:$D$2024,$C43,'APR Data Final'!$C$6:$C$2024,D$4) * Indexation!$P$3</f>
        <v>33.42305601899384</v>
      </c>
      <c r="E43" s="14">
        <f>SUMIFS('APR Data Final'!$F$6:$F$2024,'APR Data Final'!$D$6:$D$2024,$C43,'APR Data Final'!$C$6:$C$2024,E$4) * Indexation!$P$3</f>
        <v>6.3478888603696104E-2</v>
      </c>
      <c r="F43" s="14">
        <f>SUMIFS('APR Data Final'!$F$6:$F$2024,'APR Data Final'!$D$6:$D$2024,$C43,'APR Data Final'!$C$6:$C$2024,F$4) * Indexation!$P$3</f>
        <v>0</v>
      </c>
      <c r="G43" s="14">
        <f>SUMIFS('APR Data Final'!$F$6:$F$2024,'APR Data Final'!$D$6:$D$2024,$C43,'APR Data Final'!$C$6:$C$2024,G$4) * Indexation!$P$3</f>
        <v>0</v>
      </c>
      <c r="H43" s="14">
        <f>SUMIFS('APR Data Final'!$F$6:$F$2024,'APR Data Final'!$D$6:$D$2024,$C43,'APR Data Final'!$C$6:$C$2024,H$4) * Indexation!$P$3</f>
        <v>16.307442248459957</v>
      </c>
      <c r="I43" s="14">
        <f>SUMIFS('APR Data Final'!$F$6:$F$2024,'APR Data Final'!$D$6:$D$2024,$C43,'APR Data Final'!$C$6:$C$2024,I$4) * Indexation!$P$3</f>
        <v>2.7352768865503081</v>
      </c>
      <c r="J43" s="14">
        <f>SUMIFS('APR Data Final'!$F$6:$F$2024,'APR Data Final'!$D$6:$D$2024,$C43,'APR Data Final'!$C$6:$C$2024,J$4) * Indexation!$P$3</f>
        <v>84.296174281314165</v>
      </c>
      <c r="K43" s="14">
        <f>SUMIFS('APR Data Final'!$F$6:$F$2024,'APR Data Final'!$D$6:$D$2024,$C43,'APR Data Final'!$C$6:$C$2024,K$4) * Indexation!$P$3</f>
        <v>62.704825141170431</v>
      </c>
      <c r="L43" s="14">
        <f>SUMIFS('APR Data Final'!$F$6:$F$2024,'APR Data Final'!$D$6:$D$2024,$C43,'APR Data Final'!$C$6:$C$2024,L$4) * Indexation!$P$3</f>
        <v>16.949525998958581</v>
      </c>
      <c r="M43" s="14">
        <f>SUMIFS('APR Data Final'!$F$6:$F$2024,'APR Data Final'!$D$6:$D$2024,$C43,'APR Data Final'!$C$6:$C$2024,M$4) * Indexation!$P$3</f>
        <v>3.3094292222792605</v>
      </c>
      <c r="N43" s="14">
        <f>SUMIFS('APR Data Final'!$F$6:$F$2024,'APR Data Final'!$D$6:$D$2024,$C43,'APR Data Final'!$C$6:$C$2024,N$4) * Indexation!$P$3</f>
        <v>0</v>
      </c>
      <c r="O43" s="14">
        <f>SUMIFS('APR Data Final'!$F$6:$F$2024,'APR Data Final'!$D$6:$D$2024,$C43,'APR Data Final'!$C$6:$C$2024,O$4) * Indexation!$P$3</f>
        <v>27.294476896437054</v>
      </c>
      <c r="P43" s="14">
        <f>SUMIFS('APR Data Final'!$F$6:$F$2024,'APR Data Final'!$D$6:$D$2024,$C43,'APR Data Final'!$C$6:$C$2024,P$4) * Indexation!$P$3</f>
        <v>0.80438173767967136</v>
      </c>
      <c r="Q43" s="14">
        <f>SUMIFS('APR Data Final'!$F$6:$F$2024,'APR Data Final'!$D$6:$D$2024,$C43,'APR Data Final'!$C$6:$C$2024,Q$4) * Indexation!$P$3</f>
        <v>0</v>
      </c>
      <c r="R43" s="14">
        <f>SUMIFS('APR Data Final'!$F$6:$F$2024,'APR Data Final'!$D$6:$D$2024,$C43,'APR Data Final'!$C$6:$C$2024,R$4) * Indexation!$P$3</f>
        <v>0.78313958488590263</v>
      </c>
      <c r="S43" s="14">
        <f>SUMIFS('APR Data Final'!$F$6:$F$2024,'APR Data Final'!$D$6:$D$2024,$C43,'APR Data Final'!$C$6:$C$2024,S$4) * Indexation!$P$3</f>
        <v>12.325251665121579</v>
      </c>
      <c r="T43" s="14">
        <f>SUMIFS('APR Data Final'!$F$6:$F$2024,'APR Data Final'!$D$6:$D$2024,$C43,'APR Data Final'!$C$6:$C$2024,T$4) * Indexation!$P$3</f>
        <v>0</v>
      </c>
      <c r="U43">
        <f t="shared" si="2"/>
        <v>260.99645857045448</v>
      </c>
      <c r="W43" s="68"/>
    </row>
    <row r="44" spans="2:23" ht="14.25">
      <c r="B44" t="s">
        <v>1677</v>
      </c>
      <c r="C44" t="s">
        <v>410</v>
      </c>
      <c r="D44" s="14">
        <f>SUMIFS('APR Data Final'!$F$6:$F$2024,'APR Data Final'!$D$6:$D$2024,$C44,'APR Data Final'!$C$6:$C$2024,D$4) * Indexation!$P$3</f>
        <v>82.815598099038439</v>
      </c>
      <c r="E44" s="14">
        <f>SUMIFS('APR Data Final'!$F$6:$F$2024,'APR Data Final'!$D$6:$D$2024,$C44,'APR Data Final'!$C$6:$C$2024,E$4) * Indexation!$P$3</f>
        <v>16.527249743326486</v>
      </c>
      <c r="F44" s="14">
        <f>SUMIFS('APR Data Final'!$F$6:$F$2024,'APR Data Final'!$D$6:$D$2024,$C44,'APR Data Final'!$C$6:$C$2024,F$4) * Indexation!$P$3</f>
        <v>0.59715782240103976</v>
      </c>
      <c r="G44" s="14">
        <f>SUMIFS('APR Data Final'!$F$6:$F$2024,'APR Data Final'!$D$6:$D$2024,$C44,'APR Data Final'!$C$6:$C$2024,G$4) * Indexation!$P$3</f>
        <v>32.008518993839836</v>
      </c>
      <c r="H44" s="14">
        <f>SUMIFS('APR Data Final'!$F$6:$F$2024,'APR Data Final'!$D$6:$D$2024,$C44,'APR Data Final'!$C$6:$C$2024,H$4) * Indexation!$P$3</f>
        <v>99.400359984599589</v>
      </c>
      <c r="I44" s="14">
        <f>SUMIFS('APR Data Final'!$F$6:$F$2024,'APR Data Final'!$D$6:$D$2024,$C44,'APR Data Final'!$C$6:$C$2024,I$4) * Indexation!$P$3</f>
        <v>19.257789399383984</v>
      </c>
      <c r="J44" s="14">
        <f>SUMIFS('APR Data Final'!$F$6:$F$2024,'APR Data Final'!$D$6:$D$2024,$C44,'APR Data Final'!$C$6:$C$2024,J$4) * Indexation!$P$3</f>
        <v>2.1109099075975362</v>
      </c>
      <c r="K44" s="14">
        <f>SUMIFS('APR Data Final'!$F$6:$F$2024,'APR Data Final'!$D$6:$D$2024,$C44,'APR Data Final'!$C$6:$C$2024,K$4) * Indexation!$P$3</f>
        <v>280.23086980236138</v>
      </c>
      <c r="L44" s="14">
        <f>SUMIFS('APR Data Final'!$F$6:$F$2024,'APR Data Final'!$D$6:$D$2024,$C44,'APR Data Final'!$C$6:$C$2024,L$4) * Indexation!$P$3</f>
        <v>51.066803755152591</v>
      </c>
      <c r="M44" s="14">
        <f>SUMIFS('APR Data Final'!$F$6:$F$2024,'APR Data Final'!$D$6:$D$2024,$C44,'APR Data Final'!$C$6:$C$2024,M$4) * Indexation!$P$3</f>
        <v>10.561181660677617</v>
      </c>
      <c r="N44" s="14">
        <f>SUMIFS('APR Data Final'!$F$6:$F$2024,'APR Data Final'!$D$6:$D$2024,$C44,'APR Data Final'!$C$6:$C$2024,N$4) * Indexation!$P$3</f>
        <v>22.46110465862423</v>
      </c>
      <c r="O44" s="14">
        <f>SUMIFS('APR Data Final'!$F$6:$F$2024,'APR Data Final'!$D$6:$D$2024,$C44,'APR Data Final'!$C$6:$C$2024,O$4) * Indexation!$P$3</f>
        <v>68.554404413955041</v>
      </c>
      <c r="P44" s="14">
        <f>SUMIFS('APR Data Final'!$F$6:$F$2024,'APR Data Final'!$D$6:$D$2024,$C44,'APR Data Final'!$C$6:$C$2024,P$4) * Indexation!$P$3</f>
        <v>14.170951296201231</v>
      </c>
      <c r="Q44" s="14">
        <f>SUMIFS('APR Data Final'!$F$6:$F$2024,'APR Data Final'!$D$6:$D$2024,$C44,'APR Data Final'!$C$6:$C$2024,Q$4) * Indexation!$P$3</f>
        <v>4.4150988193018481</v>
      </c>
      <c r="R44" s="14">
        <f>SUMIFS('APR Data Final'!$F$6:$F$2024,'APR Data Final'!$D$6:$D$2024,$C44,'APR Data Final'!$C$6:$C$2024,R$4) * Indexation!$P$3</f>
        <v>2.2708231138489037</v>
      </c>
      <c r="S44" s="14">
        <f>SUMIFS('APR Data Final'!$F$6:$F$2024,'APR Data Final'!$D$6:$D$2024,$C44,'APR Data Final'!$C$6:$C$2024,S$4) * Indexation!$P$3</f>
        <v>7.6052016897476209</v>
      </c>
      <c r="T44" s="14">
        <f>SUMIFS('APR Data Final'!$F$6:$F$2024,'APR Data Final'!$D$6:$D$2024,$C44,'APR Data Final'!$C$6:$C$2024,T$4) * Indexation!$P$3</f>
        <v>12.99434660874293</v>
      </c>
      <c r="U44">
        <f t="shared" si="2"/>
        <v>727.04836976880028</v>
      </c>
      <c r="W44" s="68"/>
    </row>
    <row r="45" spans="2:23" ht="14.25">
      <c r="B45" t="s">
        <v>1678</v>
      </c>
      <c r="C45" t="s">
        <v>419</v>
      </c>
      <c r="D45" s="14">
        <f>SUMIFS('APR Data Final'!$F$6:$F$2024,'APR Data Final'!$D$6:$D$2024,$C45,'APR Data Final'!$C$6:$C$2024,D$4) * Indexation!$P$3</f>
        <v>0</v>
      </c>
      <c r="E45" s="14">
        <f>SUMIFS('APR Data Final'!$F$6:$F$2024,'APR Data Final'!$D$6:$D$2024,$C45,'APR Data Final'!$C$6:$C$2024,E$4) * Indexation!$P$3</f>
        <v>61.749799473819294</v>
      </c>
      <c r="F45" s="14">
        <f>SUMIFS('APR Data Final'!$F$6:$F$2024,'APR Data Final'!$D$6:$D$2024,$C45,'APR Data Final'!$C$6:$C$2024,F$4) * Indexation!$P$3</f>
        <v>0</v>
      </c>
      <c r="G45" s="14">
        <f>SUMIFS('APR Data Final'!$F$6:$F$2024,'APR Data Final'!$D$6:$D$2024,$C45,'APR Data Final'!$C$6:$C$2024,G$4) * Indexation!$P$3</f>
        <v>0.20275346509240244</v>
      </c>
      <c r="H45" s="14">
        <f>SUMIFS('APR Data Final'!$F$6:$F$2024,'APR Data Final'!$D$6:$D$2024,$C45,'APR Data Final'!$C$6:$C$2024,H$4) * Indexation!$P$3</f>
        <v>8.9154677874743324</v>
      </c>
      <c r="I45" s="14">
        <f>SUMIFS('APR Data Final'!$F$6:$F$2024,'APR Data Final'!$D$6:$D$2024,$C45,'APR Data Final'!$C$6:$C$2024,I$4) * Indexation!$P$3</f>
        <v>3.4145957392197124</v>
      </c>
      <c r="J45" s="14">
        <f>SUMIFS('APR Data Final'!$F$6:$F$2024,'APR Data Final'!$D$6:$D$2024,$C45,'APR Data Final'!$C$6:$C$2024,J$4) * Indexation!$P$3</f>
        <v>0</v>
      </c>
      <c r="K45" s="14">
        <f>SUMIFS('APR Data Final'!$F$6:$F$2024,'APR Data Final'!$D$6:$D$2024,$C45,'APR Data Final'!$C$6:$C$2024,K$4) * Indexation!$P$3</f>
        <v>0</v>
      </c>
      <c r="L45" s="14">
        <f>SUMIFS('APR Data Final'!$F$6:$F$2024,'APR Data Final'!$D$6:$D$2024,$C45,'APR Data Final'!$C$6:$C$2024,L$4) * Indexation!$P$3</f>
        <v>90.864818082648867</v>
      </c>
      <c r="M45" s="14">
        <f>SUMIFS('APR Data Final'!$F$6:$F$2024,'APR Data Final'!$D$6:$D$2024,$C45,'APR Data Final'!$C$6:$C$2024,M$4) * Indexation!$P$3</f>
        <v>0</v>
      </c>
      <c r="N45" s="14">
        <f>SUMIFS('APR Data Final'!$F$6:$F$2024,'APR Data Final'!$D$6:$D$2024,$C45,'APR Data Final'!$C$6:$C$2024,N$4) * Indexation!$P$3</f>
        <v>30.255743711498972</v>
      </c>
      <c r="O45" s="14">
        <f>SUMIFS('APR Data Final'!$F$6:$F$2024,'APR Data Final'!$D$6:$D$2024,$C45,'APR Data Final'!$C$6:$C$2024,O$4) * Indexation!$P$3</f>
        <v>0.27760170687885005</v>
      </c>
      <c r="P45" s="14">
        <f>SUMIFS('APR Data Final'!$F$6:$F$2024,'APR Data Final'!$D$6:$D$2024,$C45,'APR Data Final'!$C$6:$C$2024,P$4) * Indexation!$P$3</f>
        <v>0</v>
      </c>
      <c r="Q45" s="14">
        <f>SUMIFS('APR Data Final'!$F$6:$F$2024,'APR Data Final'!$D$6:$D$2024,$C45,'APR Data Final'!$C$6:$C$2024,Q$4) * Indexation!$P$3</f>
        <v>0</v>
      </c>
      <c r="R45" s="14">
        <f>SUMIFS('APR Data Final'!$F$6:$F$2024,'APR Data Final'!$D$6:$D$2024,$C45,'APR Data Final'!$C$6:$C$2024,R$4) * Indexation!$P$3</f>
        <v>0</v>
      </c>
      <c r="S45" s="14">
        <f>SUMIFS('APR Data Final'!$F$6:$F$2024,'APR Data Final'!$D$6:$D$2024,$C45,'APR Data Final'!$C$6:$C$2024,S$4) * Indexation!$P$3</f>
        <v>98.175312179158098</v>
      </c>
      <c r="T45" s="14">
        <f>SUMIFS('APR Data Final'!$F$6:$F$2024,'APR Data Final'!$D$6:$D$2024,$C45,'APR Data Final'!$C$6:$C$2024,T$4) * Indexation!$P$3</f>
        <v>0</v>
      </c>
      <c r="U45">
        <f t="shared" si="2"/>
        <v>293.85609214579051</v>
      </c>
      <c r="W45" s="68"/>
    </row>
    <row r="46" spans="2:23" ht="14.25">
      <c r="B46" t="s">
        <v>1678</v>
      </c>
      <c r="C46" t="s">
        <v>442</v>
      </c>
      <c r="D46" s="14">
        <f>SUMIFS('APR Data Final'!$F$6:$F$2024,'APR Data Final'!$D$6:$D$2024,$C46,'APR Data Final'!$C$6:$C$2024,D$4) * Indexation!$P$3</f>
        <v>22.510371855749487</v>
      </c>
      <c r="E46" s="14">
        <f>SUMIFS('APR Data Final'!$F$6:$F$2024,'APR Data Final'!$D$6:$D$2024,$C46,'APR Data Final'!$C$6:$C$2024,E$4) * Indexation!$P$3</f>
        <v>2.0218499743326488</v>
      </c>
      <c r="F46" s="14">
        <f>SUMIFS('APR Data Final'!$F$6:$F$2024,'APR Data Final'!$D$6:$D$2024,$C46,'APR Data Final'!$C$6:$C$2024,F$4) * Indexation!$P$3</f>
        <v>0.30448465578447281</v>
      </c>
      <c r="G46" s="14">
        <f>SUMIFS('APR Data Final'!$F$6:$F$2024,'APR Data Final'!$D$6:$D$2024,$C46,'APR Data Final'!$C$6:$C$2024,G$4) * Indexation!$P$3</f>
        <v>14.242957199691991</v>
      </c>
      <c r="H46" s="14">
        <f>SUMIFS('APR Data Final'!$F$6:$F$2024,'APR Data Final'!$D$6:$D$2024,$C46,'APR Data Final'!$C$6:$C$2024,H$4) * Indexation!$P$3</f>
        <v>37.738672997946608</v>
      </c>
      <c r="I46" s="14">
        <f>SUMIFS('APR Data Final'!$F$6:$F$2024,'APR Data Final'!$D$6:$D$2024,$C46,'APR Data Final'!$C$6:$C$2024,I$4) * Indexation!$P$3</f>
        <v>94.296467851642703</v>
      </c>
      <c r="J46" s="14">
        <f>SUMIFS('APR Data Final'!$F$6:$F$2024,'APR Data Final'!$D$6:$D$2024,$C46,'APR Data Final'!$C$6:$C$2024,J$4) * Indexation!$P$3</f>
        <v>48.169107097022589</v>
      </c>
      <c r="K46" s="14">
        <f>SUMIFS('APR Data Final'!$F$6:$F$2024,'APR Data Final'!$D$6:$D$2024,$C46,'APR Data Final'!$C$6:$C$2024,K$4) * Indexation!$P$3</f>
        <v>-0.38371566991786449</v>
      </c>
      <c r="L46" s="14">
        <f>SUMIFS('APR Data Final'!$F$6:$F$2024,'APR Data Final'!$D$6:$D$2024,$C46,'APR Data Final'!$C$6:$C$2024,L$4) * Indexation!$P$3</f>
        <v>4.6876083514680218</v>
      </c>
      <c r="M46" s="14">
        <f>SUMIFS('APR Data Final'!$F$6:$F$2024,'APR Data Final'!$D$6:$D$2024,$C46,'APR Data Final'!$C$6:$C$2024,M$4) * Indexation!$P$3</f>
        <v>11.424305056468171</v>
      </c>
      <c r="N46" s="14">
        <f>SUMIFS('APR Data Final'!$F$6:$F$2024,'APR Data Final'!$D$6:$D$2024,$C46,'APR Data Final'!$C$6:$C$2024,N$4) * Indexation!$P$3</f>
        <v>26.442273164784392</v>
      </c>
      <c r="O46" s="14">
        <f>SUMIFS('APR Data Final'!$F$6:$F$2024,'APR Data Final'!$D$6:$D$2024,$C46,'APR Data Final'!$C$6:$C$2024,O$4) * Indexation!$P$3</f>
        <v>22.681022463705272</v>
      </c>
      <c r="P46" s="14">
        <f>SUMIFS('APR Data Final'!$F$6:$F$2024,'APR Data Final'!$D$6:$D$2024,$C46,'APR Data Final'!$C$6:$C$2024,P$4) * Indexation!$P$3</f>
        <v>1.0838783367556466</v>
      </c>
      <c r="Q46" s="14">
        <f>SUMIFS('APR Data Final'!$F$6:$F$2024,'APR Data Final'!$D$6:$D$2024,$C46,'APR Data Final'!$C$6:$C$2024,Q$4) * Indexation!$P$3</f>
        <v>7.2005903490759744</v>
      </c>
      <c r="R46" s="14">
        <f>SUMIFS('APR Data Final'!$F$6:$F$2024,'APR Data Final'!$D$6:$D$2024,$C46,'APR Data Final'!$C$6:$C$2024,R$4) * Indexation!$P$3</f>
        <v>21.763050921259936</v>
      </c>
      <c r="S46" s="14">
        <f>SUMIFS('APR Data Final'!$F$6:$F$2024,'APR Data Final'!$D$6:$D$2024,$C46,'APR Data Final'!$C$6:$C$2024,S$4) * Indexation!$P$3</f>
        <v>4.2938417355924168</v>
      </c>
      <c r="T46" s="14">
        <f>SUMIFS('APR Data Final'!$F$6:$F$2024,'APR Data Final'!$D$6:$D$2024,$C46,'APR Data Final'!$C$6:$C$2024,T$4) * Indexation!$P$3</f>
        <v>0</v>
      </c>
      <c r="U46">
        <f t="shared" si="2"/>
        <v>318.47676634136252</v>
      </c>
      <c r="W46" s="68"/>
    </row>
    <row r="47" spans="2:23" ht="14.25">
      <c r="B47" t="s">
        <v>1678</v>
      </c>
      <c r="C47" t="s">
        <v>449</v>
      </c>
      <c r="D47" s="14">
        <f>SUMIFS('APR Data Final'!$F$6:$F$2024,'APR Data Final'!$D$6:$D$2024,$C47,'APR Data Final'!$C$6:$C$2024,D$4) * Indexation!$P$3</f>
        <v>0.92660228439425041</v>
      </c>
      <c r="E47" s="14">
        <f>SUMIFS('APR Data Final'!$F$6:$F$2024,'APR Data Final'!$D$6:$D$2024,$C47,'APR Data Final'!$C$6:$C$2024,E$4) * Indexation!$P$3</f>
        <v>0.1440118069815195</v>
      </c>
      <c r="F47" s="14">
        <f>SUMIFS('APR Data Final'!$F$6:$F$2024,'APR Data Final'!$D$6:$D$2024,$C47,'APR Data Final'!$C$6:$C$2024,F$4) * Indexation!$P$3</f>
        <v>0</v>
      </c>
      <c r="G47" s="14">
        <f>SUMIFS('APR Data Final'!$F$6:$F$2024,'APR Data Final'!$D$6:$D$2024,$C47,'APR Data Final'!$C$6:$C$2024,G$4) * Indexation!$P$3</f>
        <v>0</v>
      </c>
      <c r="H47" s="14">
        <f>SUMIFS('APR Data Final'!$F$6:$F$2024,'APR Data Final'!$D$6:$D$2024,$C47,'APR Data Final'!$C$6:$C$2024,H$4) * Indexation!$P$3</f>
        <v>0</v>
      </c>
      <c r="I47" s="14">
        <f>SUMIFS('APR Data Final'!$F$6:$F$2024,'APR Data Final'!$D$6:$D$2024,$C47,'APR Data Final'!$C$6:$C$2024,I$4) * Indexation!$P$3</f>
        <v>0</v>
      </c>
      <c r="J47" s="14">
        <f>SUMIFS('APR Data Final'!$F$6:$F$2024,'APR Data Final'!$D$6:$D$2024,$C47,'APR Data Final'!$C$6:$C$2024,J$4) * Indexation!$P$3</f>
        <v>0</v>
      </c>
      <c r="K47" s="14">
        <f>SUMIFS('APR Data Final'!$F$6:$F$2024,'APR Data Final'!$D$6:$D$2024,$C47,'APR Data Final'!$C$6:$C$2024,K$4) * Indexation!$P$3</f>
        <v>0</v>
      </c>
      <c r="L47" s="14">
        <f>SUMIFS('APR Data Final'!$F$6:$F$2024,'APR Data Final'!$D$6:$D$2024,$C47,'APR Data Final'!$C$6:$C$2024,L$4) * Indexation!$P$3</f>
        <v>0</v>
      </c>
      <c r="M47" s="14">
        <f>SUMIFS('APR Data Final'!$F$6:$F$2024,'APR Data Final'!$D$6:$D$2024,$C47,'APR Data Final'!$C$6:$C$2024,M$4) * Indexation!$P$3</f>
        <v>0.15159137577002052</v>
      </c>
      <c r="N47" s="14">
        <f>SUMIFS('APR Data Final'!$F$6:$F$2024,'APR Data Final'!$D$6:$D$2024,$C47,'APR Data Final'!$C$6:$C$2024,N$4) * Indexation!$P$3</f>
        <v>0.13643223819301847</v>
      </c>
      <c r="O47" s="14">
        <f>SUMIFS('APR Data Final'!$F$6:$F$2024,'APR Data Final'!$D$6:$D$2024,$C47,'APR Data Final'!$C$6:$C$2024,O$4) * Indexation!$P$3</f>
        <v>4.3502030026939947E-2</v>
      </c>
      <c r="P47" s="14">
        <f>SUMIFS('APR Data Final'!$F$6:$F$2024,'APR Data Final'!$D$6:$D$2024,$C47,'APR Data Final'!$C$6:$C$2024,P$4) * Indexation!$P$3</f>
        <v>0</v>
      </c>
      <c r="Q47" s="14">
        <f>SUMIFS('APR Data Final'!$F$6:$F$2024,'APR Data Final'!$D$6:$D$2024,$C47,'APR Data Final'!$C$6:$C$2024,Q$4) * Indexation!$P$3</f>
        <v>0.16769795944558519</v>
      </c>
      <c r="R47" s="14">
        <f>SUMIFS('APR Data Final'!$F$6:$F$2024,'APR Data Final'!$D$6:$D$2024,$C47,'APR Data Final'!$C$6:$C$2024,R$4) * Indexation!$P$3</f>
        <v>0</v>
      </c>
      <c r="S47" s="14">
        <f>SUMIFS('APR Data Final'!$F$6:$F$2024,'APR Data Final'!$D$6:$D$2024,$C47,'APR Data Final'!$C$6:$C$2024,S$4) * Indexation!$P$3</f>
        <v>0</v>
      </c>
      <c r="T47" s="14">
        <f>SUMIFS('APR Data Final'!$F$6:$F$2024,'APR Data Final'!$D$6:$D$2024,$C47,'APR Data Final'!$C$6:$C$2024,T$4) * Indexation!$P$3</f>
        <v>0</v>
      </c>
      <c r="U47">
        <f t="shared" si="2"/>
        <v>1.5698376948113342</v>
      </c>
      <c r="W47" s="68"/>
    </row>
    <row r="48" spans="2:23" ht="14.25">
      <c r="B48" t="s">
        <v>1679</v>
      </c>
      <c r="C48" t="s">
        <v>458</v>
      </c>
      <c r="D48" s="14">
        <f>SUMIFS('APR Data Final'!$F$6:$F$2024,'APR Data Final'!$D$6:$D$2024,$C48,'APR Data Final'!$C$6:$C$2024,D$4) * Indexation!$P$3</f>
        <v>14.599606571850568</v>
      </c>
      <c r="E48" s="14">
        <f>SUMIFS('APR Data Final'!$F$6:$F$2024,'APR Data Final'!$D$6:$D$2024,$C48,'APR Data Final'!$C$6:$C$2024,E$4) * Indexation!$P$3</f>
        <v>2.7362243326488702</v>
      </c>
      <c r="F48" s="14">
        <f>SUMIFS('APR Data Final'!$F$6:$F$2024,'APR Data Final'!$D$6:$D$2024,$C48,'APR Data Final'!$C$6:$C$2024,F$4) * Indexation!$P$3</f>
        <v>8.7671126541947135</v>
      </c>
      <c r="G48" s="14">
        <f>SUMIFS('APR Data Final'!$F$6:$F$2024,'APR Data Final'!$D$6:$D$2024,$C48,'APR Data Final'!$C$6:$C$2024,G$4) * Indexation!$P$3</f>
        <v>60.303049281314166</v>
      </c>
      <c r="H48" s="14">
        <f>SUMIFS('APR Data Final'!$F$6:$F$2024,'APR Data Final'!$D$6:$D$2024,$C48,'APR Data Final'!$C$6:$C$2024,H$4) * Indexation!$P$3</f>
        <v>282.319988449692</v>
      </c>
      <c r="I48" s="14">
        <f>SUMIFS('APR Data Final'!$F$6:$F$2024,'APR Data Final'!$D$6:$D$2024,$C48,'APR Data Final'!$C$6:$C$2024,I$4) * Indexation!$P$3</f>
        <v>86.958497818275148</v>
      </c>
      <c r="J48" s="14">
        <f>SUMIFS('APR Data Final'!$F$6:$F$2024,'APR Data Final'!$D$6:$D$2024,$C48,'APR Data Final'!$C$6:$C$2024,J$4) * Indexation!$P$3</f>
        <v>0</v>
      </c>
      <c r="K48" s="14">
        <f>SUMIFS('APR Data Final'!$F$6:$F$2024,'APR Data Final'!$D$6:$D$2024,$C48,'APR Data Final'!$C$6:$C$2024,K$4) * Indexation!$P$3</f>
        <v>20.682748331622175</v>
      </c>
      <c r="L48" s="14">
        <f>SUMIFS('APR Data Final'!$F$6:$F$2024,'APR Data Final'!$D$6:$D$2024,$C48,'APR Data Final'!$C$6:$C$2024,L$4) * Indexation!$P$3</f>
        <v>80.027385285774599</v>
      </c>
      <c r="M48" s="14">
        <f>SUMIFS('APR Data Final'!$F$6:$F$2024,'APR Data Final'!$D$6:$D$2024,$C48,'APR Data Final'!$C$6:$C$2024,M$4) * Indexation!$P$3</f>
        <v>0</v>
      </c>
      <c r="N48" s="14">
        <f>SUMIFS('APR Data Final'!$F$6:$F$2024,'APR Data Final'!$D$6:$D$2024,$C48,'APR Data Final'!$C$6:$C$2024,N$4) * Indexation!$P$3</f>
        <v>0</v>
      </c>
      <c r="O48" s="14">
        <f>SUMIFS('APR Data Final'!$F$6:$F$2024,'APR Data Final'!$D$6:$D$2024,$C48,'APR Data Final'!$C$6:$C$2024,O$4) * Indexation!$P$3</f>
        <v>10.339773166170042</v>
      </c>
      <c r="P48" s="14">
        <f>SUMIFS('APR Data Final'!$F$6:$F$2024,'APR Data Final'!$D$6:$D$2024,$C48,'APR Data Final'!$C$6:$C$2024,P$4) * Indexation!$P$3</f>
        <v>6.9030922741273093</v>
      </c>
      <c r="Q48" s="14">
        <f>SUMIFS('APR Data Final'!$F$6:$F$2024,'APR Data Final'!$D$6:$D$2024,$C48,'APR Data Final'!$C$6:$C$2024,Q$4) * Indexation!$P$3</f>
        <v>0.62152464065708424</v>
      </c>
      <c r="R48" s="14">
        <f>SUMIFS('APR Data Final'!$F$6:$F$2024,'APR Data Final'!$D$6:$D$2024,$C48,'APR Data Final'!$C$6:$C$2024,R$4) * Indexation!$P$3</f>
        <v>11.496949045653917</v>
      </c>
      <c r="S48" s="14">
        <f>SUMIFS('APR Data Final'!$F$6:$F$2024,'APR Data Final'!$D$6:$D$2024,$C48,'APR Data Final'!$C$6:$C$2024,S$4) * Indexation!$P$3</f>
        <v>1.384837993183027</v>
      </c>
      <c r="T48" s="14">
        <f>SUMIFS('APR Data Final'!$F$6:$F$2024,'APR Data Final'!$D$6:$D$2024,$C48,'APR Data Final'!$C$6:$C$2024,T$4) * Indexation!$P$3</f>
        <v>0</v>
      </c>
      <c r="U48">
        <f t="shared" si="2"/>
        <v>587.14078984516357</v>
      </c>
      <c r="W48" s="68"/>
    </row>
    <row r="49" spans="2:23" ht="14.25">
      <c r="B49" t="s">
        <v>1678</v>
      </c>
      <c r="C49" t="s">
        <v>494</v>
      </c>
      <c r="D49" s="14">
        <f>SUMIFS('APR Data Final'!$F$6:$F$2024,'APR Data Final'!$D$6:$D$2024,$C49,'APR Data Final'!$C$6:$C$2024,D$4) * Indexation!$P$3</f>
        <v>7.7614784394250513</v>
      </c>
      <c r="E49" s="14">
        <f>SUMIFS('APR Data Final'!$F$6:$F$2024,'APR Data Final'!$D$6:$D$2024,$C49,'APR Data Final'!$C$6:$C$2024,E$4) * Indexation!$P$3</f>
        <v>12.112150924024641</v>
      </c>
      <c r="F49" s="14">
        <f>SUMIFS('APR Data Final'!$F$6:$F$2024,'APR Data Final'!$D$6:$D$2024,$C49,'APR Data Final'!$C$6:$C$2024,F$4) * Indexation!$P$3</f>
        <v>1.1742803048093262</v>
      </c>
      <c r="G49" s="14">
        <f>SUMIFS('APR Data Final'!$F$6:$F$2024,'APR Data Final'!$D$6:$D$2024,$C49,'APR Data Final'!$C$6:$C$2024,G$4) * Indexation!$P$3</f>
        <v>9.6999531570841881</v>
      </c>
      <c r="H49" s="14">
        <f>SUMIFS('APR Data Final'!$F$6:$F$2024,'APR Data Final'!$D$6:$D$2024,$C49,'APR Data Final'!$C$6:$C$2024,H$4) * Indexation!$P$3</f>
        <v>54.257395726386036</v>
      </c>
      <c r="I49" s="14">
        <f>SUMIFS('APR Data Final'!$F$6:$F$2024,'APR Data Final'!$D$6:$D$2024,$C49,'APR Data Final'!$C$6:$C$2024,I$4) * Indexation!$P$3</f>
        <v>3.5159724717659135</v>
      </c>
      <c r="J49" s="14">
        <f>SUMIFS('APR Data Final'!$F$6:$F$2024,'APR Data Final'!$D$6:$D$2024,$C49,'APR Data Final'!$C$6:$C$2024,J$4) * Indexation!$P$3</f>
        <v>3.3785927874743322</v>
      </c>
      <c r="K49" s="14">
        <f>SUMIFS('APR Data Final'!$F$6:$F$2024,'APR Data Final'!$D$6:$D$2024,$C49,'APR Data Final'!$C$6:$C$2024,K$4) * Indexation!$P$3</f>
        <v>88.87423382956878</v>
      </c>
      <c r="L49" s="14">
        <f>SUMIFS('APR Data Final'!$F$6:$F$2024,'APR Data Final'!$D$6:$D$2024,$C49,'APR Data Final'!$C$6:$C$2024,L$4) * Indexation!$P$3</f>
        <v>40.253315966249126</v>
      </c>
      <c r="M49" s="14">
        <f>SUMIFS('APR Data Final'!$F$6:$F$2024,'APR Data Final'!$D$6:$D$2024,$C49,'APR Data Final'!$C$6:$C$2024,M$4) * Indexation!$P$3</f>
        <v>11.739804607289527</v>
      </c>
      <c r="N49" s="14">
        <f>SUMIFS('APR Data Final'!$F$6:$F$2024,'APR Data Final'!$D$6:$D$2024,$C49,'APR Data Final'!$C$6:$C$2024,N$4) * Indexation!$P$3</f>
        <v>13.775866273100615</v>
      </c>
      <c r="O49" s="14">
        <f>SUMIFS('APR Data Final'!$F$6:$F$2024,'APR Data Final'!$D$6:$D$2024,$C49,'APR Data Final'!$C$6:$C$2024,O$4) * Indexation!$P$3</f>
        <v>7.3362561855372448</v>
      </c>
      <c r="P49" s="14">
        <f>SUMIFS('APR Data Final'!$F$6:$F$2024,'APR Data Final'!$D$6:$D$2024,$C49,'APR Data Final'!$C$6:$C$2024,P$4) * Indexation!$P$3</f>
        <v>2.3003991273100612</v>
      </c>
      <c r="Q49" s="14">
        <f>SUMIFS('APR Data Final'!$F$6:$F$2024,'APR Data Final'!$D$6:$D$2024,$C49,'APR Data Final'!$C$6:$C$2024,Q$4) * Indexation!$P$3</f>
        <v>0.23401918634496918</v>
      </c>
      <c r="R49" s="14">
        <f>SUMIFS('APR Data Final'!$F$6:$F$2024,'APR Data Final'!$D$6:$D$2024,$C49,'APR Data Final'!$C$6:$C$2024,R$4) * Indexation!$P$3</f>
        <v>0</v>
      </c>
      <c r="S49" s="14">
        <f>SUMIFS('APR Data Final'!$F$6:$F$2024,'APR Data Final'!$D$6:$D$2024,$C49,'APR Data Final'!$C$6:$C$2024,S$4) * Indexation!$P$3</f>
        <v>2.425366112220976</v>
      </c>
      <c r="T49" s="14">
        <f>SUMIFS('APR Data Final'!$F$6:$F$2024,'APR Data Final'!$D$6:$D$2024,$C49,'APR Data Final'!$C$6:$C$2024,T$4) * Indexation!$P$3</f>
        <v>1.7454084625737933</v>
      </c>
      <c r="U49">
        <f t="shared" si="2"/>
        <v>260.58449356116455</v>
      </c>
      <c r="W49" s="68"/>
    </row>
    <row r="50" spans="2:23" ht="14.25">
      <c r="B50" t="s">
        <v>1679</v>
      </c>
      <c r="C50" t="s">
        <v>503</v>
      </c>
      <c r="D50" s="14">
        <f>SUMIFS('APR Data Final'!$F$6:$F$2024,'APR Data Final'!$D$6:$D$2024,$C50,'APR Data Final'!$C$6:$C$2024,D$4) * Indexation!$P$3</f>
        <v>0</v>
      </c>
      <c r="E50" s="14">
        <f>SUMIFS('APR Data Final'!$F$6:$F$2024,'APR Data Final'!$D$6:$D$2024,$C50,'APR Data Final'!$C$6:$C$2024,E$4) * Indexation!$P$3</f>
        <v>6.8538250770020532</v>
      </c>
      <c r="F50" s="14">
        <f>SUMIFS('APR Data Final'!$F$6:$F$2024,'APR Data Final'!$D$6:$D$2024,$C50,'APR Data Final'!$C$6:$C$2024,F$4) * Indexation!$P$3</f>
        <v>1.2345684196433886</v>
      </c>
      <c r="G50" s="14">
        <f>SUMIFS('APR Data Final'!$F$6:$F$2024,'APR Data Final'!$D$6:$D$2024,$C50,'APR Data Final'!$C$6:$C$2024,G$4) * Indexation!$P$3</f>
        <v>16.805798896303902</v>
      </c>
      <c r="H50" s="14">
        <f>SUMIFS('APR Data Final'!$F$6:$F$2024,'APR Data Final'!$D$6:$D$2024,$C50,'APR Data Final'!$C$6:$C$2024,H$4) * Indexation!$P$3</f>
        <v>4.4141513732032847</v>
      </c>
      <c r="I50" s="14">
        <f>SUMIFS('APR Data Final'!$F$6:$F$2024,'APR Data Final'!$D$6:$D$2024,$C50,'APR Data Final'!$C$6:$C$2024,I$4) * Indexation!$P$3</f>
        <v>7.9585472279260785E-2</v>
      </c>
      <c r="J50" s="14">
        <f>SUMIFS('APR Data Final'!$F$6:$F$2024,'APR Data Final'!$D$6:$D$2024,$C50,'APR Data Final'!$C$6:$C$2024,J$4) * Indexation!$P$3</f>
        <v>0</v>
      </c>
      <c r="K50" s="14">
        <f>SUMIFS('APR Data Final'!$F$6:$F$2024,'APR Data Final'!$D$6:$D$2024,$C50,'APR Data Final'!$C$6:$C$2024,K$4) * Indexation!$P$3</f>
        <v>71.950004170944553</v>
      </c>
      <c r="L50" s="14">
        <f>SUMIFS('APR Data Final'!$F$6:$F$2024,'APR Data Final'!$D$6:$D$2024,$C50,'APR Data Final'!$C$6:$C$2024,L$4) * Indexation!$P$3</f>
        <v>6.3935598096097985</v>
      </c>
      <c r="M50" s="14">
        <f>SUMIFS('APR Data Final'!$F$6:$F$2024,'APR Data Final'!$D$6:$D$2024,$C50,'APR Data Final'!$C$6:$C$2024,M$4) * Indexation!$P$3</f>
        <v>1.5159137577002053E-2</v>
      </c>
      <c r="N50" s="14">
        <f>SUMIFS('APR Data Final'!$F$6:$F$2024,'APR Data Final'!$D$6:$D$2024,$C50,'APR Data Final'!$C$6:$C$2024,N$4) * Indexation!$P$3</f>
        <v>1.6106583675564681E-2</v>
      </c>
      <c r="O50" s="14">
        <f>SUMIFS('APR Data Final'!$F$6:$F$2024,'APR Data Final'!$D$6:$D$2024,$C50,'APR Data Final'!$C$6:$C$2024,O$4) * Indexation!$P$3</f>
        <v>3.4638670455476859E-18</v>
      </c>
      <c r="P50" s="14">
        <f>SUMIFS('APR Data Final'!$F$6:$F$2024,'APR Data Final'!$D$6:$D$2024,$C50,'APR Data Final'!$C$6:$C$2024,P$4) * Indexation!$P$3</f>
        <v>0</v>
      </c>
      <c r="Q50" s="14">
        <f>SUMIFS('APR Data Final'!$F$6:$F$2024,'APR Data Final'!$D$6:$D$2024,$C50,'APR Data Final'!$C$6:$C$2024,Q$4) * Indexation!$P$3</f>
        <v>0.84038468942505129</v>
      </c>
      <c r="R50" s="14">
        <f>SUMIFS('APR Data Final'!$F$6:$F$2024,'APR Data Final'!$D$6:$D$2024,$C50,'APR Data Final'!$C$6:$C$2024,R$4) * Indexation!$P$3</f>
        <v>0.39100000000000001</v>
      </c>
      <c r="S50" s="14">
        <f>SUMIFS('APR Data Final'!$F$6:$F$2024,'APR Data Final'!$D$6:$D$2024,$C50,'APR Data Final'!$C$6:$C$2024,S$4) * Indexation!$P$3</f>
        <v>0.17363285421310634</v>
      </c>
      <c r="T50" s="14">
        <f>SUMIFS('APR Data Final'!$F$6:$F$2024,'APR Data Final'!$D$6:$D$2024,$C50,'APR Data Final'!$C$6:$C$2024,T$4) * Indexation!$P$3</f>
        <v>0</v>
      </c>
      <c r="U50">
        <f t="shared" si="2"/>
        <v>109.16777648387696</v>
      </c>
      <c r="W50" s="68"/>
    </row>
    <row r="51" spans="2:23" ht="14.25">
      <c r="B51" t="s">
        <v>1679</v>
      </c>
      <c r="C51" t="s">
        <v>512</v>
      </c>
      <c r="D51" s="14">
        <f>SUMIFS('APR Data Final'!$F$6:$F$2024,'APR Data Final'!$D$6:$D$2024,$C51,'APR Data Final'!$C$6:$C$2024,D$4) * Indexation!$P$3</f>
        <v>7.0167858059548252</v>
      </c>
      <c r="E51" s="14">
        <f>SUMIFS('APR Data Final'!$F$6:$F$2024,'APR Data Final'!$D$6:$D$2024,$C51,'APR Data Final'!$C$6:$C$2024,E$4) * Indexation!$P$3</f>
        <v>1.0734564296714579</v>
      </c>
      <c r="F51" s="14">
        <f>SUMIFS('APR Data Final'!$F$6:$F$2024,'APR Data Final'!$D$6:$D$2024,$C51,'APR Data Final'!$C$6:$C$2024,F$4) * Indexation!$P$3</f>
        <v>0</v>
      </c>
      <c r="G51" s="14">
        <f>SUMIFS('APR Data Final'!$F$6:$F$2024,'APR Data Final'!$D$6:$D$2024,$C51,'APR Data Final'!$C$6:$C$2024,G$4) * Indexation!$P$3</f>
        <v>2.3837743839835728</v>
      </c>
      <c r="H51" s="14">
        <f>SUMIFS('APR Data Final'!$F$6:$F$2024,'APR Data Final'!$D$6:$D$2024,$C51,'APR Data Final'!$C$6:$C$2024,H$4) * Indexation!$P$3</f>
        <v>0</v>
      </c>
      <c r="I51" s="14">
        <f>SUMIFS('APR Data Final'!$F$6:$F$2024,'APR Data Final'!$D$6:$D$2024,$C51,'APR Data Final'!$C$6:$C$2024,I$4) * Indexation!$P$3</f>
        <v>0.67363417607802867</v>
      </c>
      <c r="J51" s="14">
        <f>SUMIFS('APR Data Final'!$F$6:$F$2024,'APR Data Final'!$D$6:$D$2024,$C51,'APR Data Final'!$C$6:$C$2024,J$4) * Indexation!$P$3</f>
        <v>0</v>
      </c>
      <c r="K51" s="14">
        <f>SUMIFS('APR Data Final'!$F$6:$F$2024,'APR Data Final'!$D$6:$D$2024,$C51,'APR Data Final'!$C$6:$C$2024,K$4) * Indexation!$P$3</f>
        <v>0</v>
      </c>
      <c r="L51" s="14">
        <f>SUMIFS('APR Data Final'!$F$6:$F$2024,'APR Data Final'!$D$6:$D$2024,$C51,'APR Data Final'!$C$6:$C$2024,L$4) * Indexation!$P$3</f>
        <v>0</v>
      </c>
      <c r="M51" s="14">
        <f>SUMIFS('APR Data Final'!$F$6:$F$2024,'APR Data Final'!$D$6:$D$2024,$C51,'APR Data Final'!$C$6:$C$2024,M$4) * Indexation!$P$3</f>
        <v>8.6009156827515394</v>
      </c>
      <c r="N51" s="14">
        <f>SUMIFS('APR Data Final'!$F$6:$F$2024,'APR Data Final'!$D$6:$D$2024,$C51,'APR Data Final'!$C$6:$C$2024,N$4) * Indexation!$P$3</f>
        <v>2.7817017453798765</v>
      </c>
      <c r="O51" s="14">
        <f>SUMIFS('APR Data Final'!$F$6:$F$2024,'APR Data Final'!$D$6:$D$2024,$C51,'APR Data Final'!$C$6:$C$2024,O$4) * Indexation!$P$3</f>
        <v>0</v>
      </c>
      <c r="P51" s="14">
        <f>SUMIFS('APR Data Final'!$F$6:$F$2024,'APR Data Final'!$D$6:$D$2024,$C51,'APR Data Final'!$C$6:$C$2024,P$4) * Indexation!$P$3</f>
        <v>0</v>
      </c>
      <c r="Q51" s="14">
        <f>SUMIFS('APR Data Final'!$F$6:$F$2024,'APR Data Final'!$D$6:$D$2024,$C51,'APR Data Final'!$C$6:$C$2024,Q$4) * Indexation!$P$3</f>
        <v>0</v>
      </c>
      <c r="R51" s="14">
        <f>SUMIFS('APR Data Final'!$F$6:$F$2024,'APR Data Final'!$D$6:$D$2024,$C51,'APR Data Final'!$C$6:$C$2024,R$4) * Indexation!$P$3</f>
        <v>0.50597550164332272</v>
      </c>
      <c r="S51" s="14">
        <f>SUMIFS('APR Data Final'!$F$6:$F$2024,'APR Data Final'!$D$6:$D$2024,$C51,'APR Data Final'!$C$6:$C$2024,S$4) * Indexation!$P$3</f>
        <v>3.6079554122203913E-2</v>
      </c>
      <c r="T51" s="14">
        <f>SUMIFS('APR Data Final'!$F$6:$F$2024,'APR Data Final'!$D$6:$D$2024,$C51,'APR Data Final'!$C$6:$C$2024,T$4) * Indexation!$P$3</f>
        <v>0</v>
      </c>
      <c r="U51">
        <f t="shared" si="2"/>
        <v>23.072323279584825</v>
      </c>
      <c r="W51" s="68"/>
    </row>
    <row r="52" spans="2:23" ht="14.25">
      <c r="W52" s="68"/>
    </row>
    <row r="53" spans="2:23" ht="14.25">
      <c r="C53" t="s">
        <v>1455</v>
      </c>
      <c r="D53" s="9">
        <f>SUM(D32:D51)</f>
        <v>886.54864757144549</v>
      </c>
      <c r="E53">
        <f t="shared" ref="E53:T53" si="3">SUM(E32:E51)</f>
        <v>136.59425147587271</v>
      </c>
      <c r="F53">
        <f t="shared" si="3"/>
        <v>13.566311787398224</v>
      </c>
      <c r="G53">
        <f t="shared" si="3"/>
        <v>152.2005836113963</v>
      </c>
      <c r="H53">
        <f t="shared" si="3"/>
        <v>695.45480717402449</v>
      </c>
      <c r="I53">
        <f t="shared" si="3"/>
        <v>273.22829568788495</v>
      </c>
      <c r="J53">
        <f t="shared" si="3"/>
        <v>225.8436739604723</v>
      </c>
      <c r="K53">
        <f t="shared" si="3"/>
        <v>616.95226578542099</v>
      </c>
      <c r="L53">
        <f t="shared" si="3"/>
        <v>422.80449251103369</v>
      </c>
      <c r="M53">
        <f t="shared" si="3"/>
        <v>54.098224781827511</v>
      </c>
      <c r="N53">
        <f t="shared" si="3"/>
        <v>245.45296586242299</v>
      </c>
      <c r="O53">
        <f t="shared" si="3"/>
        <v>245.65588314302778</v>
      </c>
      <c r="P53">
        <f t="shared" si="3"/>
        <v>44.611446996919909</v>
      </c>
      <c r="Q53">
        <f t="shared" si="3"/>
        <v>19.928581237166323</v>
      </c>
      <c r="R53">
        <f t="shared" si="3"/>
        <v>140.56155971585355</v>
      </c>
      <c r="S53">
        <f t="shared" si="3"/>
        <v>136.31376438121075</v>
      </c>
      <c r="T53">
        <f t="shared" si="3"/>
        <v>22.297378649034254</v>
      </c>
      <c r="U53">
        <f t="shared" ref="U53" si="4">SUM(D53:T53)</f>
        <v>4332.1131343324114</v>
      </c>
      <c r="W53" s="68"/>
    </row>
    <row r="54" spans="2:23" ht="14.25">
      <c r="W54" s="68"/>
    </row>
    <row r="55" spans="2:23" ht="14.25">
      <c r="B55" s="1" t="s">
        <v>1681</v>
      </c>
      <c r="W55" s="68"/>
    </row>
    <row r="56" spans="2:23" ht="14.25">
      <c r="C56" t="s">
        <v>1504</v>
      </c>
      <c r="D56" s="64">
        <f>SUMIFS('PR24 - Water (CW3)'!$M$7:$M$834,'PR24 - Water (CW3)'!$N$7:$N$834,'Water spend - excl CW12&amp;17'!$C106,'PR24 - Water (CW3)'!$A$7:$A$834,'Water spend - excl CW12&amp;17'!D$4)</f>
        <v>2.2641513832199549</v>
      </c>
      <c r="E56" s="64">
        <f>SUMIFS('PR24 - Water (CW3)'!$M$7:$M$834,'PR24 - Water (CW3)'!$N$7:$N$834,'Water spend - excl CW12&amp;17'!$C106,'PR24 - Water (CW3)'!$A$7:$A$834,'Water spend - excl CW12&amp;17'!E$4)</f>
        <v>-0.28399999999999997</v>
      </c>
      <c r="F56" s="64">
        <f>SUMIFS('PR24 - Water (CW3)'!$M$7:$M$834,'PR24 - Water (CW3)'!$N$7:$N$834,'Water spend - excl CW12&amp;17'!$C106,'PR24 - Water (CW3)'!$A$7:$A$834,'Water spend - excl CW12&amp;17'!F$4)</f>
        <v>0</v>
      </c>
      <c r="G56" s="64">
        <f>SUMIFS('PR24 - Water (CW3)'!$M$7:$M$834,'PR24 - Water (CW3)'!$N$7:$N$834,'Water spend - excl CW12&amp;17'!$C106,'PR24 - Water (CW3)'!$A$7:$A$834,'Water spend - excl CW12&amp;17'!G$4)</f>
        <v>0.64400000000000002</v>
      </c>
      <c r="H56" s="64">
        <f>SUMIFS('PR24 - Water (CW3)'!$M$7:$M$834,'PR24 - Water (CW3)'!$N$7:$N$834,'Water spend - excl CW12&amp;17'!$C106,'PR24 - Water (CW3)'!$A$7:$A$834,'Water spend - excl CW12&amp;17'!H$4)</f>
        <v>0</v>
      </c>
      <c r="I56" s="64">
        <f>SUMIFS('PR24 - Water (CW3)'!$M$7:$M$834,'PR24 - Water (CW3)'!$N$7:$N$834,'Water spend - excl CW12&amp;17'!$C106,'PR24 - Water (CW3)'!$A$7:$A$834,'Water spend - excl CW12&amp;17'!I$4)</f>
        <v>0.66373564707394195</v>
      </c>
      <c r="J56" s="113">
        <f>SUMIFS('PR24 - Water (CW3)'!$M$7:$M$834,'PR24 - Water (CW3)'!$N$7:$N$834,'Water spend - excl CW12&amp;17'!$C106,'PR24 - Water (CW3)'!$A$7:$A$834,'Water spend - excl CW12&amp;17'!J$4)</f>
        <v>0.35599999999999998</v>
      </c>
      <c r="K56" s="64">
        <f>SUMIFS('PR24 - Water (CW3)'!$M$7:$M$834,'PR24 - Water (CW3)'!$N$7:$N$834,'Water spend - excl CW12&amp;17'!$C106,'PR24 - Water (CW3)'!$A$7:$A$834,'Water spend - excl CW12&amp;17'!K$4)</f>
        <v>4.2729999999999997</v>
      </c>
      <c r="L56" s="64">
        <f>SUMIFS('PR24 - Water (CW3)'!$M$7:$M$834,'PR24 - Water (CW3)'!$N$7:$N$834,'Water spend - excl CW12&amp;17'!$C106,'PR24 - Water (CW3)'!$A$7:$A$834,'Water spend - excl CW12&amp;17'!L$4)</f>
        <v>4.6818164263800615</v>
      </c>
      <c r="M56" s="64">
        <f>SUMIFS('PR24 - Water (CW3)'!$M$7:$M$834,'PR24 - Water (CW3)'!$N$7:$N$834,'Water spend - excl CW12&amp;17'!$C106,'PR24 - Water (CW3)'!$A$7:$A$834,'Water spend - excl CW12&amp;17'!M$4)</f>
        <v>0.26097326640831398</v>
      </c>
      <c r="N56" s="64">
        <f>SUMIFS('PR24 - Water (CW3)'!$M$7:$M$834,'PR24 - Water (CW3)'!$N$7:$N$834,'Water spend - excl CW12&amp;17'!$C106,'PR24 - Water (CW3)'!$A$7:$A$834,'Water spend - excl CW12&amp;17'!N$4)</f>
        <v>0.83099999999999996</v>
      </c>
      <c r="O56" s="64">
        <f>SUMIFS('PR24 - Water (CW3)'!$M$7:$M$834,'PR24 - Water (CW3)'!$N$7:$N$834,'Water spend - excl CW12&amp;17'!$C106,'PR24 - Water (CW3)'!$A$7:$A$834,'Water spend - excl CW12&amp;17'!O$4)</f>
        <v>0.26800000000000002</v>
      </c>
      <c r="P56" s="64">
        <f>SUMIFS('PR24 - Water (CW3)'!$M$7:$M$834,'PR24 - Water (CW3)'!$N$7:$N$834,'Water spend - excl CW12&amp;17'!$C106,'PR24 - Water (CW3)'!$A$7:$A$834,'Water spend - excl CW12&amp;17'!P$4)</f>
        <v>3.7056325614934715E-2</v>
      </c>
      <c r="Q56" s="64">
        <f>SUMIFS('PR24 - Water (CW3)'!$M$7:$M$834,'PR24 - Water (CW3)'!$N$7:$N$834,'Water spend - excl CW12&amp;17'!$C106,'PR24 - Water (CW3)'!$A$7:$A$834,'Water spend - excl CW12&amp;17'!Q$4)</f>
        <v>0</v>
      </c>
      <c r="R56" s="64">
        <f>SUMIFS('PR24 - Water (CW3)'!$M$7:$M$834,'PR24 - Water (CW3)'!$N$7:$N$834,'Water spend - excl CW12&amp;17'!$C106,'PR24 - Water (CW3)'!$A$7:$A$834,'Water spend - excl CW12&amp;17'!R$4)</f>
        <v>0</v>
      </c>
      <c r="S56" s="64">
        <f>SUMIFS('PR24 - Water (CW3)'!$M$7:$M$834,'PR24 - Water (CW3)'!$N$7:$N$834,'Water spend - excl CW12&amp;17'!$C106,'PR24 - Water (CW3)'!$A$7:$A$834,'Water spend - excl CW12&amp;17'!S$4)</f>
        <v>0</v>
      </c>
      <c r="T56" s="64">
        <f>SUMIFS('PR24 - Water (CW3)'!$M$7:$M$834,'PR24 - Water (CW3)'!$N$7:$N$834,'Water spend - excl CW12&amp;17'!$C106,'PR24 - Water (CW3)'!$A$7:$A$834,'Water spend - excl CW12&amp;17'!T$4)</f>
        <v>0</v>
      </c>
      <c r="U56">
        <f t="shared" ref="U56:U75" si="5">SUM(D56:T56)</f>
        <v>13.995733048697206</v>
      </c>
      <c r="W56" s="68"/>
    </row>
    <row r="57" spans="2:23">
      <c r="C57" t="s">
        <v>1507</v>
      </c>
      <c r="D57" s="64">
        <f>SUMIFS('PR24 - Water (CW3)'!$M$7:$M$834,'PR24 - Water (CW3)'!$N$7:$N$834,'Water spend - excl CW12&amp;17'!$C107,'PR24 - Water (CW3)'!$A$7:$A$834,'Water spend - excl CW12&amp;17'!D$4)</f>
        <v>1.9E-2</v>
      </c>
      <c r="E57" s="64">
        <f>SUMIFS('PR24 - Water (CW3)'!$M$7:$M$834,'PR24 - Water (CW3)'!$N$7:$N$834,'Water spend - excl CW12&amp;17'!$C107,'PR24 - Water (CW3)'!$A$7:$A$834,'Water spend - excl CW12&amp;17'!E$4)</f>
        <v>0</v>
      </c>
      <c r="F57" s="64">
        <f>SUMIFS('PR24 - Water (CW3)'!$M$7:$M$834,'PR24 - Water (CW3)'!$N$7:$N$834,'Water spend - excl CW12&amp;17'!$C107,'PR24 - Water (CW3)'!$A$7:$A$834,'Water spend - excl CW12&amp;17'!F$4)</f>
        <v>1.9888758538826199</v>
      </c>
      <c r="G57" s="64">
        <f>SUMIFS('PR24 - Water (CW3)'!$M$7:$M$834,'PR24 - Water (CW3)'!$N$7:$N$834,'Water spend - excl CW12&amp;17'!$C107,'PR24 - Water (CW3)'!$A$7:$A$834,'Water spend - excl CW12&amp;17'!G$4)</f>
        <v>6.617</v>
      </c>
      <c r="H57" s="64">
        <f>SUMIFS('PR24 - Water (CW3)'!$M$7:$M$834,'PR24 - Water (CW3)'!$N$7:$N$834,'Water spend - excl CW12&amp;17'!$C107,'PR24 - Water (CW3)'!$A$7:$A$834,'Water spend - excl CW12&amp;17'!H$4)</f>
        <v>0.64999999999999991</v>
      </c>
      <c r="I57" s="64">
        <f>SUMIFS('PR24 - Water (CW3)'!$M$7:$M$834,'PR24 - Water (CW3)'!$N$7:$N$834,'Water spend - excl CW12&amp;17'!$C107,'PR24 - Water (CW3)'!$A$7:$A$834,'Water spend - excl CW12&amp;17'!I$4)</f>
        <v>1.8420000000000001</v>
      </c>
      <c r="J57" s="64">
        <f>SUMIFS('PR24 - Water (CW3)'!$M$7:$M$834,'PR24 - Water (CW3)'!$N$7:$N$834,'Water spend - excl CW12&amp;17'!$C107,'PR24 - Water (CW3)'!$A$7:$A$834,'Water spend - excl CW12&amp;17'!J$4)</f>
        <v>0.69399999999999995</v>
      </c>
      <c r="K57" s="64">
        <f>SUMIFS('PR24 - Water (CW3)'!$M$7:$M$834,'PR24 - Water (CW3)'!$N$7:$N$834,'Water spend - excl CW12&amp;17'!$C107,'PR24 - Water (CW3)'!$A$7:$A$834,'Water spend - excl CW12&amp;17'!K$4)</f>
        <v>0</v>
      </c>
      <c r="L57" s="64">
        <f>SUMIFS('PR24 - Water (CW3)'!$M$7:$M$834,'PR24 - Water (CW3)'!$N$7:$N$834,'Water spend - excl CW12&amp;17'!$C107,'PR24 - Water (CW3)'!$A$7:$A$834,'Water spend - excl CW12&amp;17'!L$4)</f>
        <v>6.9782195293845612</v>
      </c>
      <c r="M57" s="64">
        <f>SUMIFS('PR24 - Water (CW3)'!$M$7:$M$834,'PR24 - Water (CW3)'!$N$7:$N$834,'Water spend - excl CW12&amp;17'!$C107,'PR24 - Water (CW3)'!$A$7:$A$834,'Water spend - excl CW12&amp;17'!M$4)</f>
        <v>0.92558873551817322</v>
      </c>
      <c r="N57" s="64">
        <f>SUMIFS('PR24 - Water (CW3)'!$M$7:$M$834,'PR24 - Water (CW3)'!$N$7:$N$834,'Water spend - excl CW12&amp;17'!$C107,'PR24 - Water (CW3)'!$A$7:$A$834,'Water spend - excl CW12&amp;17'!N$4)</f>
        <v>25.225331044888723</v>
      </c>
      <c r="O57" s="64">
        <f>SUMIFS('PR24 - Water (CW3)'!$M$7:$M$834,'PR24 - Water (CW3)'!$N$7:$N$834,'Water spend - excl CW12&amp;17'!$C107,'PR24 - Water (CW3)'!$A$7:$A$834,'Water spend - excl CW12&amp;17'!O$4)</f>
        <v>0</v>
      </c>
      <c r="P57" s="64">
        <f>SUMIFS('PR24 - Water (CW3)'!$M$7:$M$834,'PR24 - Water (CW3)'!$N$7:$N$834,'Water spend - excl CW12&amp;17'!$C107,'PR24 - Water (CW3)'!$A$7:$A$834,'Water spend - excl CW12&amp;17'!P$4)</f>
        <v>5.0576876852816303E-2</v>
      </c>
      <c r="Q57" s="64">
        <f>SUMIFS('PR24 - Water (CW3)'!$M$7:$M$834,'PR24 - Water (CW3)'!$N$7:$N$834,'Water spend - excl CW12&amp;17'!$C107,'PR24 - Water (CW3)'!$A$7:$A$834,'Water spend - excl CW12&amp;17'!Q$4)</f>
        <v>0</v>
      </c>
      <c r="R57" s="64">
        <f>SUMIFS('PR24 - Water (CW3)'!$M$7:$M$834,'PR24 - Water (CW3)'!$N$7:$N$834,'Water spend - excl CW12&amp;17'!$C107,'PR24 - Water (CW3)'!$A$7:$A$834,'Water spend - excl CW12&amp;17'!R$4)</f>
        <v>0</v>
      </c>
      <c r="S57" s="64">
        <f>SUMIFS('PR24 - Water (CW3)'!$M$7:$M$834,'PR24 - Water (CW3)'!$N$7:$N$834,'Water spend - excl CW12&amp;17'!$C107,'PR24 - Water (CW3)'!$A$7:$A$834,'Water spend - excl CW12&amp;17'!S$4)</f>
        <v>0</v>
      </c>
      <c r="T57" s="64">
        <f>SUMIFS('PR24 - Water (CW3)'!$M$7:$M$834,'PR24 - Water (CW3)'!$N$7:$N$834,'Water spend - excl CW12&amp;17'!$C107,'PR24 - Water (CW3)'!$A$7:$A$834,'Water spend - excl CW12&amp;17'!T$4)</f>
        <v>0</v>
      </c>
      <c r="U57">
        <f t="shared" si="5"/>
        <v>44.990592040526892</v>
      </c>
    </row>
    <row r="58" spans="2:23">
      <c r="C58" t="s">
        <v>1511</v>
      </c>
      <c r="D58" s="64">
        <f>SUMIFS('PR24 - Water (CW3)'!$M$7:$M$834,'PR24 - Water (CW3)'!$N$7:$N$834,'Water spend - excl CW12&amp;17'!$C108,'PR24 - Water (CW3)'!$A$7:$A$834,'Water spend - excl CW12&amp;17'!D$4)</f>
        <v>0</v>
      </c>
      <c r="E58" s="64">
        <f>SUMIFS('PR24 - Water (CW3)'!$M$7:$M$834,'PR24 - Water (CW3)'!$N$7:$N$834,'Water spend - excl CW12&amp;17'!$C108,'PR24 - Water (CW3)'!$A$7:$A$834,'Water spend - excl CW12&amp;17'!E$4)</f>
        <v>0</v>
      </c>
      <c r="F58" s="64">
        <f>SUMIFS('PR24 - Water (CW3)'!$M$7:$M$834,'PR24 - Water (CW3)'!$N$7:$N$834,'Water spend - excl CW12&amp;17'!$C108,'PR24 - Water (CW3)'!$A$7:$A$834,'Water spend - excl CW12&amp;17'!F$4)</f>
        <v>0</v>
      </c>
      <c r="G58" s="64">
        <f>SUMIFS('PR24 - Water (CW3)'!$M$7:$M$834,'PR24 - Water (CW3)'!$N$7:$N$834,'Water spend - excl CW12&amp;17'!$C108,'PR24 - Water (CW3)'!$A$7:$A$834,'Water spend - excl CW12&amp;17'!G$4)</f>
        <v>0.45199999999999996</v>
      </c>
      <c r="H58" s="64">
        <f>SUMIFS('PR24 - Water (CW3)'!$M$7:$M$834,'PR24 - Water (CW3)'!$N$7:$N$834,'Water spend - excl CW12&amp;17'!$C108,'PR24 - Water (CW3)'!$A$7:$A$834,'Water spend - excl CW12&amp;17'!H$4)</f>
        <v>0.375</v>
      </c>
      <c r="I58" s="64">
        <f>SUMIFS('PR24 - Water (CW3)'!$M$7:$M$834,'PR24 - Water (CW3)'!$N$7:$N$834,'Water spend - excl CW12&amp;17'!$C108,'PR24 - Water (CW3)'!$A$7:$A$834,'Water spend - excl CW12&amp;17'!I$4)</f>
        <v>1.2490000000000001</v>
      </c>
      <c r="J58" s="64">
        <f>SUMIFS('PR24 - Water (CW3)'!$M$7:$M$834,'PR24 - Water (CW3)'!$N$7:$N$834,'Water spend - excl CW12&amp;17'!$C108,'PR24 - Water (CW3)'!$A$7:$A$834,'Water spend - excl CW12&amp;17'!J$4)</f>
        <v>0.113</v>
      </c>
      <c r="K58" s="64">
        <f>SUMIFS('PR24 - Water (CW3)'!$M$7:$M$834,'PR24 - Water (CW3)'!$N$7:$N$834,'Water spend - excl CW12&amp;17'!$C108,'PR24 - Water (CW3)'!$A$7:$A$834,'Water spend - excl CW12&amp;17'!K$4)</f>
        <v>0.74299999999999999</v>
      </c>
      <c r="L58" s="64">
        <f>SUMIFS('PR24 - Water (CW3)'!$M$7:$M$834,'PR24 - Water (CW3)'!$N$7:$N$834,'Water spend - excl CW12&amp;17'!$C108,'PR24 - Water (CW3)'!$A$7:$A$834,'Water spend - excl CW12&amp;17'!L$4)</f>
        <v>3.491163551401868E-3</v>
      </c>
      <c r="M58" s="64">
        <f>SUMIFS('PR24 - Water (CW3)'!$M$7:$M$834,'PR24 - Water (CW3)'!$N$7:$N$834,'Water spend - excl CW12&amp;17'!$C108,'PR24 - Water (CW3)'!$A$7:$A$834,'Water spend - excl CW12&amp;17'!M$4)</f>
        <v>0.261860930579771</v>
      </c>
      <c r="N58" s="64">
        <f>SUMIFS('PR24 - Water (CW3)'!$M$7:$M$834,'PR24 - Water (CW3)'!$N$7:$N$834,'Water spend - excl CW12&amp;17'!$C108,'PR24 - Water (CW3)'!$A$7:$A$834,'Water spend - excl CW12&amp;17'!N$4)</f>
        <v>0</v>
      </c>
      <c r="O58" s="64">
        <f>SUMIFS('PR24 - Water (CW3)'!$M$7:$M$834,'PR24 - Water (CW3)'!$N$7:$N$834,'Water spend - excl CW12&amp;17'!$C108,'PR24 - Water (CW3)'!$A$7:$A$834,'Water spend - excl CW12&amp;17'!O$4)</f>
        <v>0.189</v>
      </c>
      <c r="P58" s="64">
        <f>SUMIFS('PR24 - Water (CW3)'!$M$7:$M$834,'PR24 - Water (CW3)'!$N$7:$N$834,'Water spend - excl CW12&amp;17'!$C108,'PR24 - Water (CW3)'!$A$7:$A$834,'Water spend - excl CW12&amp;17'!P$4)</f>
        <v>0.28922225783190447</v>
      </c>
      <c r="Q58" s="64">
        <f>SUMIFS('PR24 - Water (CW3)'!$M$7:$M$834,'PR24 - Water (CW3)'!$N$7:$N$834,'Water spend - excl CW12&amp;17'!$C108,'PR24 - Water (CW3)'!$A$7:$A$834,'Water spend - excl CW12&amp;17'!Q$4)</f>
        <v>0</v>
      </c>
      <c r="R58" s="64">
        <f>SUMIFS('PR24 - Water (CW3)'!$M$7:$M$834,'PR24 - Water (CW3)'!$N$7:$N$834,'Water spend - excl CW12&amp;17'!$C108,'PR24 - Water (CW3)'!$A$7:$A$834,'Water spend - excl CW12&amp;17'!R$4)</f>
        <v>17.255684647483584</v>
      </c>
      <c r="S58" s="64">
        <f>SUMIFS('PR24 - Water (CW3)'!$M$7:$M$834,'PR24 - Water (CW3)'!$N$7:$N$834,'Water spend - excl CW12&amp;17'!$C108,'PR24 - Water (CW3)'!$A$7:$A$834,'Water spend - excl CW12&amp;17'!S$4)</f>
        <v>0.193</v>
      </c>
      <c r="T58" s="64">
        <f>SUMIFS('PR24 - Water (CW3)'!$M$7:$M$834,'PR24 - Water (CW3)'!$N$7:$N$834,'Water spend - excl CW12&amp;17'!$C108,'PR24 - Water (CW3)'!$A$7:$A$834,'Water spend - excl CW12&amp;17'!T$4)</f>
        <v>0</v>
      </c>
      <c r="U58">
        <f t="shared" si="5"/>
        <v>21.124258999446663</v>
      </c>
    </row>
    <row r="59" spans="2:23">
      <c r="C59" t="s">
        <v>1514</v>
      </c>
      <c r="D59" s="64">
        <f>SUMIFS('PR24 - Water (CW3)'!$M$7:$M$834,'PR24 - Water (CW3)'!$N$7:$N$834,'Water spend - excl CW12&amp;17'!$C109,'PR24 - Water (CW3)'!$A$7:$A$834,'Water spend - excl CW12&amp;17'!D$4)</f>
        <v>0.25</v>
      </c>
      <c r="E59" s="64">
        <f>SUMIFS('PR24 - Water (CW3)'!$M$7:$M$834,'PR24 - Water (CW3)'!$N$7:$N$834,'Water spend - excl CW12&amp;17'!$C109,'PR24 - Water (CW3)'!$A$7:$A$834,'Water spend - excl CW12&amp;17'!E$4)</f>
        <v>1.9119999999999999</v>
      </c>
      <c r="F59" s="64">
        <f>SUMIFS('PR24 - Water (CW3)'!$M$7:$M$834,'PR24 - Water (CW3)'!$N$7:$N$834,'Water spend - excl CW12&amp;17'!$C109,'PR24 - Water (CW3)'!$A$7:$A$834,'Water spend - excl CW12&amp;17'!F$4)</f>
        <v>0</v>
      </c>
      <c r="G59" s="64">
        <f>SUMIFS('PR24 - Water (CW3)'!$M$7:$M$834,'PR24 - Water (CW3)'!$N$7:$N$834,'Water spend - excl CW12&amp;17'!$C109,'PR24 - Water (CW3)'!$A$7:$A$834,'Water spend - excl CW12&amp;17'!G$4)</f>
        <v>0.52</v>
      </c>
      <c r="H59" s="64">
        <f>SUMIFS('PR24 - Water (CW3)'!$M$7:$M$834,'PR24 - Water (CW3)'!$N$7:$N$834,'Water spend - excl CW12&amp;17'!$C109,'PR24 - Water (CW3)'!$A$7:$A$834,'Water spend - excl CW12&amp;17'!H$4)</f>
        <v>2.09</v>
      </c>
      <c r="I59" s="64">
        <f>SUMIFS('PR24 - Water (CW3)'!$M$7:$M$834,'PR24 - Water (CW3)'!$N$7:$N$834,'Water spend - excl CW12&amp;17'!$C109,'PR24 - Water (CW3)'!$A$7:$A$834,'Water spend - excl CW12&amp;17'!I$4)</f>
        <v>0.13100000000000001</v>
      </c>
      <c r="J59" s="64">
        <f>SUMIFS('PR24 - Water (CW3)'!$M$7:$M$834,'PR24 - Water (CW3)'!$N$7:$N$834,'Water spend - excl CW12&amp;17'!$C109,'PR24 - Water (CW3)'!$A$7:$A$834,'Water spend - excl CW12&amp;17'!J$4)</f>
        <v>0</v>
      </c>
      <c r="K59" s="64">
        <f>SUMIFS('PR24 - Water (CW3)'!$M$7:$M$834,'PR24 - Water (CW3)'!$N$7:$N$834,'Water spend - excl CW12&amp;17'!$C109,'PR24 - Water (CW3)'!$A$7:$A$834,'Water spend - excl CW12&amp;17'!K$4)</f>
        <v>0</v>
      </c>
      <c r="L59" s="64">
        <f>SUMIFS('PR24 - Water (CW3)'!$M$7:$M$834,'PR24 - Water (CW3)'!$N$7:$N$834,'Water spend - excl CW12&amp;17'!$C109,'PR24 - Water (CW3)'!$A$7:$A$834,'Water spend - excl CW12&amp;17'!L$4)</f>
        <v>0</v>
      </c>
      <c r="M59" s="64">
        <f>SUMIFS('PR24 - Water (CW3)'!$M$7:$M$834,'PR24 - Water (CW3)'!$N$7:$N$834,'Water spend - excl CW12&amp;17'!$C109,'PR24 - Water (CW3)'!$A$7:$A$834,'Water spend - excl CW12&amp;17'!M$4)</f>
        <v>0.25172146057499989</v>
      </c>
      <c r="N59" s="64">
        <f>SUMIFS('PR24 - Water (CW3)'!$M$7:$M$834,'PR24 - Water (CW3)'!$N$7:$N$834,'Water spend - excl CW12&amp;17'!$C109,'PR24 - Water (CW3)'!$A$7:$A$834,'Water spend - excl CW12&amp;17'!N$4)</f>
        <v>0.43</v>
      </c>
      <c r="O59" s="64">
        <f>SUMIFS('PR24 - Water (CW3)'!$M$7:$M$834,'PR24 - Water (CW3)'!$N$7:$N$834,'Water spend - excl CW12&amp;17'!$C109,'PR24 - Water (CW3)'!$A$7:$A$834,'Water spend - excl CW12&amp;17'!O$4)</f>
        <v>0</v>
      </c>
      <c r="P59" s="64">
        <f>SUMIFS('PR24 - Water (CW3)'!$M$7:$M$834,'PR24 - Water (CW3)'!$N$7:$N$834,'Water spend - excl CW12&amp;17'!$C109,'PR24 - Water (CW3)'!$A$7:$A$834,'Water spend - excl CW12&amp;17'!P$4)</f>
        <v>7.1108084288117948E-2</v>
      </c>
      <c r="Q59" s="64">
        <f>SUMIFS('PR24 - Water (CW3)'!$M$7:$M$834,'PR24 - Water (CW3)'!$N$7:$N$834,'Water spend - excl CW12&amp;17'!$C109,'PR24 - Water (CW3)'!$A$7:$A$834,'Water spend - excl CW12&amp;17'!Q$4)</f>
        <v>0.23899999999999999</v>
      </c>
      <c r="R59" s="64">
        <f>SUMIFS('PR24 - Water (CW3)'!$M$7:$M$834,'PR24 - Water (CW3)'!$N$7:$N$834,'Water spend - excl CW12&amp;17'!$C109,'PR24 - Water (CW3)'!$A$7:$A$834,'Water spend - excl CW12&amp;17'!R$4)</f>
        <v>0</v>
      </c>
      <c r="S59" s="64">
        <f>SUMIFS('PR24 - Water (CW3)'!$M$7:$M$834,'PR24 - Water (CW3)'!$N$7:$N$834,'Water spend - excl CW12&amp;17'!$C109,'PR24 - Water (CW3)'!$A$7:$A$834,'Water spend - excl CW12&amp;17'!S$4)</f>
        <v>0</v>
      </c>
      <c r="T59" s="64">
        <f>SUMIFS('PR24 - Water (CW3)'!$M$7:$M$834,'PR24 - Water (CW3)'!$N$7:$N$834,'Water spend - excl CW12&amp;17'!$C109,'PR24 - Water (CW3)'!$A$7:$A$834,'Water spend - excl CW12&amp;17'!T$4)</f>
        <v>0</v>
      </c>
      <c r="U59">
        <f t="shared" si="5"/>
        <v>5.8948295448631178</v>
      </c>
    </row>
    <row r="60" spans="2:23">
      <c r="C60" t="s">
        <v>1517</v>
      </c>
      <c r="D60" s="64">
        <f>SUMIFS('PR24 - Water (CW3)'!$M$7:$M$834,'PR24 - Water (CW3)'!$N$7:$N$834,'Water spend - excl CW12&amp;17'!$C110,'PR24 - Water (CW3)'!$A$7:$A$834,'Water spend - excl CW12&amp;17'!D$4)</f>
        <v>4.8949999999999996</v>
      </c>
      <c r="E60" s="64">
        <f>SUMIFS('PR24 - Water (CW3)'!$M$7:$M$834,'PR24 - Water (CW3)'!$N$7:$N$834,'Water spend - excl CW12&amp;17'!$C110,'PR24 - Water (CW3)'!$A$7:$A$834,'Water spend - excl CW12&amp;17'!E$4)</f>
        <v>0.23899999999999999</v>
      </c>
      <c r="F60" s="64">
        <f>SUMIFS('PR24 - Water (CW3)'!$M$7:$M$834,'PR24 - Water (CW3)'!$N$7:$N$834,'Water spend - excl CW12&amp;17'!$C110,'PR24 - Water (CW3)'!$A$7:$A$834,'Water spend - excl CW12&amp;17'!F$4)</f>
        <v>0</v>
      </c>
      <c r="G60" s="64">
        <f>SUMIFS('PR24 - Water (CW3)'!$M$7:$M$834,'PR24 - Water (CW3)'!$N$7:$N$834,'Water spend - excl CW12&amp;17'!$C110,'PR24 - Water (CW3)'!$A$7:$A$834,'Water spend - excl CW12&amp;17'!G$4)</f>
        <v>0.14100000000000001</v>
      </c>
      <c r="H60" s="64">
        <f>SUMIFS('PR24 - Water (CW3)'!$M$7:$M$834,'PR24 - Water (CW3)'!$N$7:$N$834,'Water spend - excl CW12&amp;17'!$C110,'PR24 - Water (CW3)'!$A$7:$A$834,'Water spend - excl CW12&amp;17'!H$4)</f>
        <v>2.6029846473029661</v>
      </c>
      <c r="I60" s="64">
        <f>SUMIFS('PR24 - Water (CW3)'!$M$7:$M$834,'PR24 - Water (CW3)'!$N$7:$N$834,'Water spend - excl CW12&amp;17'!$C110,'PR24 - Water (CW3)'!$A$7:$A$834,'Water spend - excl CW12&amp;17'!I$4)</f>
        <v>0.68651995904738106</v>
      </c>
      <c r="J60" s="64">
        <f>SUMIFS('PR24 - Water (CW3)'!$M$7:$M$834,'PR24 - Water (CW3)'!$N$7:$N$834,'Water spend - excl CW12&amp;17'!$C110,'PR24 - Water (CW3)'!$A$7:$A$834,'Water spend - excl CW12&amp;17'!J$4)</f>
        <v>0</v>
      </c>
      <c r="K60" s="64">
        <f>SUMIFS('PR24 - Water (CW3)'!$M$7:$M$834,'PR24 - Water (CW3)'!$N$7:$N$834,'Water spend - excl CW12&amp;17'!$C110,'PR24 - Water (CW3)'!$A$7:$A$834,'Water spend - excl CW12&amp;17'!K$4)</f>
        <v>7.49</v>
      </c>
      <c r="L60" s="64">
        <f>SUMIFS('PR24 - Water (CW3)'!$M$7:$M$834,'PR24 - Water (CW3)'!$N$7:$N$834,'Water spend - excl CW12&amp;17'!$C110,'PR24 - Water (CW3)'!$A$7:$A$834,'Water spend - excl CW12&amp;17'!L$4)</f>
        <v>0.35969897036147941</v>
      </c>
      <c r="M60" s="64">
        <f>SUMIFS('PR24 - Water (CW3)'!$M$7:$M$834,'PR24 - Water (CW3)'!$N$7:$N$834,'Water spend - excl CW12&amp;17'!$C110,'PR24 - Water (CW3)'!$A$7:$A$834,'Water spend - excl CW12&amp;17'!M$4)</f>
        <v>9.8255547138558802E-2</v>
      </c>
      <c r="N60" s="64">
        <f>SUMIFS('PR24 - Water (CW3)'!$M$7:$M$834,'PR24 - Water (CW3)'!$N$7:$N$834,'Water spend - excl CW12&amp;17'!$C110,'PR24 - Water (CW3)'!$A$7:$A$834,'Water spend - excl CW12&amp;17'!N$4)</f>
        <v>0</v>
      </c>
      <c r="O60" s="64">
        <f>SUMIFS('PR24 - Water (CW3)'!$M$7:$M$834,'PR24 - Water (CW3)'!$N$7:$N$834,'Water spend - excl CW12&amp;17'!$C110,'PR24 - Water (CW3)'!$A$7:$A$834,'Water spend - excl CW12&amp;17'!O$4)</f>
        <v>20.172000000000001</v>
      </c>
      <c r="P60" s="64">
        <f>SUMIFS('PR24 - Water (CW3)'!$M$7:$M$834,'PR24 - Water (CW3)'!$N$7:$N$834,'Water spend - excl CW12&amp;17'!$C110,'PR24 - Water (CW3)'!$A$7:$A$834,'Water spend - excl CW12&amp;17'!P$4)</f>
        <v>0</v>
      </c>
      <c r="Q60" s="64">
        <f>SUMIFS('PR24 - Water (CW3)'!$M$7:$M$834,'PR24 - Water (CW3)'!$N$7:$N$834,'Water spend - excl CW12&amp;17'!$C110,'PR24 - Water (CW3)'!$A$7:$A$834,'Water spend - excl CW12&amp;17'!Q$4)</f>
        <v>0</v>
      </c>
      <c r="R60" s="64">
        <f>SUMIFS('PR24 - Water (CW3)'!$M$7:$M$834,'PR24 - Water (CW3)'!$N$7:$N$834,'Water spend - excl CW12&amp;17'!$C110,'PR24 - Water (CW3)'!$A$7:$A$834,'Water spend - excl CW12&amp;17'!R$4)</f>
        <v>5.0265369655586527</v>
      </c>
      <c r="S60" s="64">
        <f>SUMIFS('PR24 - Water (CW3)'!$M$7:$M$834,'PR24 - Water (CW3)'!$N$7:$N$834,'Water spend - excl CW12&amp;17'!$C110,'PR24 - Water (CW3)'!$A$7:$A$834,'Water spend - excl CW12&amp;17'!S$4)</f>
        <v>0</v>
      </c>
      <c r="T60" s="64">
        <f>SUMIFS('PR24 - Water (CW3)'!$M$7:$M$834,'PR24 - Water (CW3)'!$N$7:$N$834,'Water spend - excl CW12&amp;17'!$C110,'PR24 - Water (CW3)'!$A$7:$A$834,'Water spend - excl CW12&amp;17'!T$4)</f>
        <v>0</v>
      </c>
      <c r="U60">
        <f t="shared" si="5"/>
        <v>41.710996089409043</v>
      </c>
    </row>
    <row r="61" spans="2:23">
      <c r="C61" t="s">
        <v>1528</v>
      </c>
      <c r="D61" s="64">
        <f>SUMIFS('PR24 - Water (CW3)'!$M$7:$M$834,'PR24 - Water (CW3)'!$N$7:$N$834,'Water spend - excl CW12&amp;17'!$C111,'PR24 - Water (CW3)'!$A$7:$A$834,'Water spend - excl CW12&amp;17'!D$4)</f>
        <v>0.97399999999999998</v>
      </c>
      <c r="E61" s="64">
        <f>SUMIFS('PR24 - Water (CW3)'!$M$7:$M$834,'PR24 - Water (CW3)'!$N$7:$N$834,'Water spend - excl CW12&amp;17'!$C111,'PR24 - Water (CW3)'!$A$7:$A$834,'Water spend - excl CW12&amp;17'!E$4)</f>
        <v>0</v>
      </c>
      <c r="F61" s="64">
        <f>SUMIFS('PR24 - Water (CW3)'!$M$7:$M$834,'PR24 - Water (CW3)'!$N$7:$N$834,'Water spend - excl CW12&amp;17'!$C111,'PR24 - Water (CW3)'!$A$7:$A$834,'Water spend - excl CW12&amp;17'!F$4)</f>
        <v>0</v>
      </c>
      <c r="G61" s="64">
        <f>SUMIFS('PR24 - Water (CW3)'!$M$7:$M$834,'PR24 - Water (CW3)'!$N$7:$N$834,'Water spend - excl CW12&amp;17'!$C111,'PR24 - Water (CW3)'!$A$7:$A$834,'Water spend - excl CW12&amp;17'!G$4)</f>
        <v>1.4750000000000001</v>
      </c>
      <c r="H61" s="64">
        <f>SUMIFS('PR24 - Water (CW3)'!$M$7:$M$834,'PR24 - Water (CW3)'!$N$7:$N$834,'Water spend - excl CW12&amp;17'!$C111,'PR24 - Water (CW3)'!$A$7:$A$834,'Water spend - excl CW12&amp;17'!H$4)</f>
        <v>8.1099480017065542</v>
      </c>
      <c r="I61" s="64">
        <f>SUMIFS('PR24 - Water (CW3)'!$M$7:$M$834,'PR24 - Water (CW3)'!$N$7:$N$834,'Water spend - excl CW12&amp;17'!$C111,'PR24 - Water (CW3)'!$A$7:$A$834,'Water spend - excl CW12&amp;17'!I$4)</f>
        <v>0</v>
      </c>
      <c r="J61" s="64">
        <f>SUMIFS('PR24 - Water (CW3)'!$M$7:$M$834,'PR24 - Water (CW3)'!$N$7:$N$834,'Water spend - excl CW12&amp;17'!$C111,'PR24 - Water (CW3)'!$A$7:$A$834,'Water spend - excl CW12&amp;17'!J$4)</f>
        <v>2.6150000000000002</v>
      </c>
      <c r="K61" s="64">
        <f>SUMIFS('PR24 - Water (CW3)'!$M$7:$M$834,'PR24 - Water (CW3)'!$N$7:$N$834,'Water spend - excl CW12&amp;17'!$C111,'PR24 - Water (CW3)'!$A$7:$A$834,'Water spend - excl CW12&amp;17'!K$4)</f>
        <v>0</v>
      </c>
      <c r="L61" s="64">
        <f>SUMIFS('PR24 - Water (CW3)'!$M$7:$M$834,'PR24 - Water (CW3)'!$N$7:$N$834,'Water spend - excl CW12&amp;17'!$C111,'PR24 - Water (CW3)'!$A$7:$A$834,'Water spend - excl CW12&amp;17'!L$4)</f>
        <v>9.0433726101812457</v>
      </c>
      <c r="M61" s="64">
        <f>SUMIFS('PR24 - Water (CW3)'!$M$7:$M$834,'PR24 - Water (CW3)'!$N$7:$N$834,'Water spend - excl CW12&amp;17'!$C111,'PR24 - Water (CW3)'!$A$7:$A$834,'Water spend - excl CW12&amp;17'!M$4)</f>
        <v>1.7447838178787975</v>
      </c>
      <c r="N61" s="64">
        <f>SUMIFS('PR24 - Water (CW3)'!$M$7:$M$834,'PR24 - Water (CW3)'!$N$7:$N$834,'Water spend - excl CW12&amp;17'!$C111,'PR24 - Water (CW3)'!$A$7:$A$834,'Water spend - excl CW12&amp;17'!N$4)</f>
        <v>0</v>
      </c>
      <c r="O61" s="64">
        <f>SUMIFS('PR24 - Water (CW3)'!$M$7:$M$834,'PR24 - Water (CW3)'!$N$7:$N$834,'Water spend - excl CW12&amp;17'!$C111,'PR24 - Water (CW3)'!$A$7:$A$834,'Water spend - excl CW12&amp;17'!O$4)</f>
        <v>1.0940000000000001</v>
      </c>
      <c r="P61" s="64">
        <f>SUMIFS('PR24 - Water (CW3)'!$M$7:$M$834,'PR24 - Water (CW3)'!$N$7:$N$834,'Water spend - excl CW12&amp;17'!$C111,'PR24 - Water (CW3)'!$A$7:$A$834,'Water spend - excl CW12&amp;17'!P$4)</f>
        <v>0.15924204791282751</v>
      </c>
      <c r="Q61" s="64">
        <f>SUMIFS('PR24 - Water (CW3)'!$M$7:$M$834,'PR24 - Water (CW3)'!$N$7:$N$834,'Water spend - excl CW12&amp;17'!$C111,'PR24 - Water (CW3)'!$A$7:$A$834,'Water spend - excl CW12&amp;17'!Q$4)</f>
        <v>0.46200000000000002</v>
      </c>
      <c r="R61" s="64">
        <f>SUMIFS('PR24 - Water (CW3)'!$M$7:$M$834,'PR24 - Water (CW3)'!$N$7:$N$834,'Water spend - excl CW12&amp;17'!$C111,'PR24 - Water (CW3)'!$A$7:$A$834,'Water spend - excl CW12&amp;17'!R$4)</f>
        <v>0</v>
      </c>
      <c r="S61" s="64">
        <f>SUMIFS('PR24 - Water (CW3)'!$M$7:$M$834,'PR24 - Water (CW3)'!$N$7:$N$834,'Water spend - excl CW12&amp;17'!$C111,'PR24 - Water (CW3)'!$A$7:$A$834,'Water spend - excl CW12&amp;17'!S$4)</f>
        <v>0.4610000000000003</v>
      </c>
      <c r="T61" s="64">
        <f>SUMIFS('PR24 - Water (CW3)'!$M$7:$M$834,'PR24 - Water (CW3)'!$N$7:$N$834,'Water spend - excl CW12&amp;17'!$C111,'PR24 - Water (CW3)'!$A$7:$A$834,'Water spend - excl CW12&amp;17'!T$4)</f>
        <v>0</v>
      </c>
      <c r="U61">
        <f t="shared" si="5"/>
        <v>26.138346477679427</v>
      </c>
    </row>
    <row r="62" spans="2:23">
      <c r="C62" t="s">
        <v>1497</v>
      </c>
      <c r="D62" s="64">
        <f>SUMIFS('PR24 - Water (CW3)'!$M$7:$M$834,'PR24 - Water (CW3)'!$N$7:$N$834,'Water spend - excl CW12&amp;17'!$C112,'PR24 - Water (CW3)'!$A$7:$A$834,'Water spend - excl CW12&amp;17'!D$4)</f>
        <v>11.806000000000001</v>
      </c>
      <c r="E62" s="64">
        <f>SUMIFS('PR24 - Water (CW3)'!$M$7:$M$834,'PR24 - Water (CW3)'!$N$7:$N$834,'Water spend - excl CW12&amp;17'!$C112,'PR24 - Water (CW3)'!$A$7:$A$834,'Water spend - excl CW12&amp;17'!E$4)</f>
        <v>0.89900000000000002</v>
      </c>
      <c r="F62" s="64">
        <f>SUMIFS('PR24 - Water (CW3)'!$M$7:$M$834,'PR24 - Water (CW3)'!$N$7:$N$834,'Water spend - excl CW12&amp;17'!$C112,'PR24 - Water (CW3)'!$A$7:$A$834,'Water spend - excl CW12&amp;17'!F$4)</f>
        <v>0</v>
      </c>
      <c r="G62" s="64">
        <f>SUMIFS('PR24 - Water (CW3)'!$M$7:$M$834,'PR24 - Water (CW3)'!$N$7:$N$834,'Water spend - excl CW12&amp;17'!$C112,'PR24 - Water (CW3)'!$A$7:$A$834,'Water spend - excl CW12&amp;17'!G$4)</f>
        <v>15.722999999999999</v>
      </c>
      <c r="H62" s="64">
        <f>SUMIFS('PR24 - Water (CW3)'!$M$7:$M$834,'PR24 - Water (CW3)'!$N$7:$N$834,'Water spend - excl CW12&amp;17'!$C112,'PR24 - Water (CW3)'!$A$7:$A$834,'Water spend - excl CW12&amp;17'!H$4)</f>
        <v>8.2607918204371664</v>
      </c>
      <c r="I62" s="64">
        <f>SUMIFS('PR24 - Water (CW3)'!$M$7:$M$834,'PR24 - Water (CW3)'!$N$7:$N$834,'Water spend - excl CW12&amp;17'!$C112,'PR24 - Water (CW3)'!$A$7:$A$834,'Water spend - excl CW12&amp;17'!I$4)</f>
        <v>8.2510000000000012</v>
      </c>
      <c r="J62" s="64">
        <f>SUMIFS('PR24 - Water (CW3)'!$M$7:$M$834,'PR24 - Water (CW3)'!$N$7:$N$834,'Water spend - excl CW12&amp;17'!$C112,'PR24 - Water (CW3)'!$A$7:$A$834,'Water spend - excl CW12&amp;17'!J$4)</f>
        <v>3.9969999999999999</v>
      </c>
      <c r="K62" s="64">
        <f>SUMIFS('PR24 - Water (CW3)'!$M$7:$M$834,'PR24 - Water (CW3)'!$N$7:$N$834,'Water spend - excl CW12&amp;17'!$C112,'PR24 - Water (CW3)'!$A$7:$A$834,'Water spend - excl CW12&amp;17'!K$4)</f>
        <v>48.099000000000004</v>
      </c>
      <c r="L62" s="64">
        <f>SUMIFS('PR24 - Water (CW3)'!$M$7:$M$834,'PR24 - Water (CW3)'!$N$7:$N$834,'Water spend - excl CW12&amp;17'!$C112,'PR24 - Water (CW3)'!$A$7:$A$834,'Water spend - excl CW12&amp;17'!L$4)</f>
        <v>2.2851252336448594E-3</v>
      </c>
      <c r="M62" s="64">
        <f>SUMIFS('PR24 - Water (CW3)'!$M$7:$M$834,'PR24 - Water (CW3)'!$N$7:$N$834,'Water spend - excl CW12&amp;17'!$C112,'PR24 - Water (CW3)'!$A$7:$A$834,'Water spend - excl CW12&amp;17'!M$4)</f>
        <v>0</v>
      </c>
      <c r="N62" s="64">
        <f>SUMIFS('PR24 - Water (CW3)'!$M$7:$M$834,'PR24 - Water (CW3)'!$N$7:$N$834,'Water spend - excl CW12&amp;17'!$C112,'PR24 - Water (CW3)'!$A$7:$A$834,'Water spend - excl CW12&amp;17'!N$4)</f>
        <v>0.45700000000000002</v>
      </c>
      <c r="O62" s="64">
        <f>SUMIFS('PR24 - Water (CW3)'!$M$7:$M$834,'PR24 - Water (CW3)'!$N$7:$N$834,'Water spend - excl CW12&amp;17'!$C112,'PR24 - Water (CW3)'!$A$7:$A$834,'Water spend - excl CW12&amp;17'!O$4)</f>
        <v>5.944</v>
      </c>
      <c r="P62" s="64">
        <f>SUMIFS('PR24 - Water (CW3)'!$M$7:$M$834,'PR24 - Water (CW3)'!$N$7:$N$834,'Water spend - excl CW12&amp;17'!$C112,'PR24 - Water (CW3)'!$A$7:$A$834,'Water spend - excl CW12&amp;17'!P$4)</f>
        <v>0</v>
      </c>
      <c r="Q62" s="64">
        <f>SUMIFS('PR24 - Water (CW3)'!$M$7:$M$834,'PR24 - Water (CW3)'!$N$7:$N$834,'Water spend - excl CW12&amp;17'!$C112,'PR24 - Water (CW3)'!$A$7:$A$834,'Water spend - excl CW12&amp;17'!Q$4)</f>
        <v>1.2929999999999999</v>
      </c>
      <c r="R62" s="64">
        <f>SUMIFS('PR24 - Water (CW3)'!$M$7:$M$834,'PR24 - Water (CW3)'!$N$7:$N$834,'Water spend - excl CW12&amp;17'!$C112,'PR24 - Water (CW3)'!$A$7:$A$834,'Water spend - excl CW12&amp;17'!R$4)</f>
        <v>19.249551407786257</v>
      </c>
      <c r="S62" s="64">
        <f>SUMIFS('PR24 - Water (CW3)'!$M$7:$M$834,'PR24 - Water (CW3)'!$N$7:$N$834,'Water spend - excl CW12&amp;17'!$C112,'PR24 - Water (CW3)'!$A$7:$A$834,'Water spend - excl CW12&amp;17'!S$4)</f>
        <v>5.6459999999999999</v>
      </c>
      <c r="T62" s="64">
        <f>SUMIFS('PR24 - Water (CW3)'!$M$7:$M$834,'PR24 - Water (CW3)'!$N$7:$N$834,'Water spend - excl CW12&amp;17'!$C112,'PR24 - Water (CW3)'!$A$7:$A$834,'Water spend - excl CW12&amp;17'!T$4)</f>
        <v>0</v>
      </c>
      <c r="U62">
        <f t="shared" si="5"/>
        <v>129.62762835345706</v>
      </c>
    </row>
    <row r="63" spans="2:23">
      <c r="C63" t="s">
        <v>1533</v>
      </c>
      <c r="D63" s="64">
        <f>SUMIFS('PR24 - Water (CW3)'!$M$7:$M$834,'PR24 - Water (CW3)'!$N$7:$N$834,'Water spend - excl CW12&amp;17'!$C113,'PR24 - Water (CW3)'!$A$7:$A$834,'Water spend - excl CW12&amp;17'!D$4)</f>
        <v>0.996</v>
      </c>
      <c r="E63" s="64">
        <f>SUMIFS('PR24 - Water (CW3)'!$M$7:$M$834,'PR24 - Water (CW3)'!$N$7:$N$834,'Water spend - excl CW12&amp;17'!$C113,'PR24 - Water (CW3)'!$A$7:$A$834,'Water spend - excl CW12&amp;17'!E$4)</f>
        <v>4.9749999999999996</v>
      </c>
      <c r="F63" s="64">
        <f>SUMIFS('PR24 - Water (CW3)'!$M$7:$M$834,'PR24 - Water (CW3)'!$N$7:$N$834,'Water spend - excl CW12&amp;17'!$C113,'PR24 - Water (CW3)'!$A$7:$A$834,'Water spend - excl CW12&amp;17'!F$4)</f>
        <v>0</v>
      </c>
      <c r="G63" s="64">
        <f>SUMIFS('PR24 - Water (CW3)'!$M$7:$M$834,'PR24 - Water (CW3)'!$N$7:$N$834,'Water spend - excl CW12&amp;17'!$C113,'PR24 - Water (CW3)'!$A$7:$A$834,'Water spend - excl CW12&amp;17'!G$4)</f>
        <v>1.6440000000000001</v>
      </c>
      <c r="H63" s="64">
        <f>SUMIFS('PR24 - Water (CW3)'!$M$7:$M$834,'PR24 - Water (CW3)'!$N$7:$N$834,'Water spend - excl CW12&amp;17'!$C113,'PR24 - Water (CW3)'!$A$7:$A$834,'Water spend - excl CW12&amp;17'!H$4)</f>
        <v>9.4052101572425784</v>
      </c>
      <c r="I63" s="64">
        <f>SUMIFS('PR24 - Water (CW3)'!$M$7:$M$834,'PR24 - Water (CW3)'!$N$7:$N$834,'Water spend - excl CW12&amp;17'!$C113,'PR24 - Water (CW3)'!$A$7:$A$834,'Water spend - excl CW12&amp;17'!I$4)</f>
        <v>0</v>
      </c>
      <c r="J63" s="64">
        <f>SUMIFS('PR24 - Water (CW3)'!$M$7:$M$834,'PR24 - Water (CW3)'!$N$7:$N$834,'Water spend - excl CW12&amp;17'!$C113,'PR24 - Water (CW3)'!$A$7:$A$834,'Water spend - excl CW12&amp;17'!J$4)</f>
        <v>2.5140000000000002</v>
      </c>
      <c r="K63" s="64">
        <f>SUMIFS('PR24 - Water (CW3)'!$M$7:$M$834,'PR24 - Water (CW3)'!$N$7:$N$834,'Water spend - excl CW12&amp;17'!$C113,'PR24 - Water (CW3)'!$A$7:$A$834,'Water spend - excl CW12&amp;17'!K$4)</f>
        <v>17.518999999999998</v>
      </c>
      <c r="L63" s="64">
        <f>SUMIFS('PR24 - Water (CW3)'!$M$7:$M$834,'PR24 - Water (CW3)'!$N$7:$N$834,'Water spend - excl CW12&amp;17'!$C113,'PR24 - Water (CW3)'!$A$7:$A$834,'Water spend - excl CW12&amp;17'!L$4)</f>
        <v>5.2107578618149519</v>
      </c>
      <c r="M63" s="64">
        <f>SUMIFS('PR24 - Water (CW3)'!$M$7:$M$834,'PR24 - Water (CW3)'!$N$7:$N$834,'Water spend - excl CW12&amp;17'!$C113,'PR24 - Water (CW3)'!$A$7:$A$834,'Water spend - excl CW12&amp;17'!M$4)</f>
        <v>0</v>
      </c>
      <c r="N63" s="64">
        <f>SUMIFS('PR24 - Water (CW3)'!$M$7:$M$834,'PR24 - Water (CW3)'!$N$7:$N$834,'Water spend - excl CW12&amp;17'!$C113,'PR24 - Water (CW3)'!$A$7:$A$834,'Water spend - excl CW12&amp;17'!N$4)</f>
        <v>0</v>
      </c>
      <c r="O63" s="64">
        <f>SUMIFS('PR24 - Water (CW3)'!$M$7:$M$834,'PR24 - Water (CW3)'!$N$7:$N$834,'Water spend - excl CW12&amp;17'!$C113,'PR24 - Water (CW3)'!$A$7:$A$834,'Water spend - excl CW12&amp;17'!O$4)</f>
        <v>4.4700000000000006</v>
      </c>
      <c r="P63" s="64">
        <f>SUMIFS('PR24 - Water (CW3)'!$M$7:$M$834,'PR24 - Water (CW3)'!$N$7:$N$834,'Water spend - excl CW12&amp;17'!$C113,'PR24 - Water (CW3)'!$A$7:$A$834,'Water spend - excl CW12&amp;17'!P$4)</f>
        <v>2.253425206313597E-2</v>
      </c>
      <c r="Q63" s="64">
        <f>SUMIFS('PR24 - Water (CW3)'!$M$7:$M$834,'PR24 - Water (CW3)'!$N$7:$N$834,'Water spend - excl CW12&amp;17'!$C113,'PR24 - Water (CW3)'!$A$7:$A$834,'Water spend - excl CW12&amp;17'!Q$4)</f>
        <v>0</v>
      </c>
      <c r="R63" s="64">
        <f>SUMIFS('PR24 - Water (CW3)'!$M$7:$M$834,'PR24 - Water (CW3)'!$N$7:$N$834,'Water spend - excl CW12&amp;17'!$C113,'PR24 - Water (CW3)'!$A$7:$A$834,'Water spend - excl CW12&amp;17'!R$4)</f>
        <v>1.2071088580708671</v>
      </c>
      <c r="S63" s="64">
        <f>SUMIFS('PR24 - Water (CW3)'!$M$7:$M$834,'PR24 - Water (CW3)'!$N$7:$N$834,'Water spend - excl CW12&amp;17'!$C113,'PR24 - Water (CW3)'!$A$7:$A$834,'Water spend - excl CW12&amp;17'!S$4)</f>
        <v>0.33400000000000002</v>
      </c>
      <c r="T63" s="64">
        <f>SUMIFS('PR24 - Water (CW3)'!$M$7:$M$834,'PR24 - Water (CW3)'!$N$7:$N$834,'Water spend - excl CW12&amp;17'!$C113,'PR24 - Water (CW3)'!$A$7:$A$834,'Water spend - excl CW12&amp;17'!T$4)</f>
        <v>0</v>
      </c>
      <c r="U63">
        <f t="shared" si="5"/>
        <v>48.297611129191537</v>
      </c>
    </row>
    <row r="64" spans="2:23">
      <c r="C64" t="s">
        <v>1535</v>
      </c>
      <c r="D64" s="64">
        <f>SUMIFS('PR24 - Water (CW3)'!$M$7:$M$834,'PR24 - Water (CW3)'!$N$7:$N$834,'Water spend - excl CW12&amp;17'!$C114,'PR24 - Water (CW3)'!$A$7:$A$834,'Water spend - excl CW12&amp;17'!D$4)</f>
        <v>19.792000000000002</v>
      </c>
      <c r="E64" s="64">
        <f>SUMIFS('PR24 - Water (CW3)'!$M$7:$M$834,'PR24 - Water (CW3)'!$N$7:$N$834,'Water spend - excl CW12&amp;17'!$C114,'PR24 - Water (CW3)'!$A$7:$A$834,'Water spend - excl CW12&amp;17'!E$4)</f>
        <v>0</v>
      </c>
      <c r="F64" s="64">
        <f>SUMIFS('PR24 - Water (CW3)'!$M$7:$M$834,'PR24 - Water (CW3)'!$N$7:$N$834,'Water spend - excl CW12&amp;17'!$C114,'PR24 - Water (CW3)'!$A$7:$A$834,'Water spend - excl CW12&amp;17'!F$4)</f>
        <v>9.7953908989237157E-2</v>
      </c>
      <c r="G64" s="64">
        <f>SUMIFS('PR24 - Water (CW3)'!$M$7:$M$834,'PR24 - Water (CW3)'!$N$7:$N$834,'Water spend - excl CW12&amp;17'!$C114,'PR24 - Water (CW3)'!$A$7:$A$834,'Water spend - excl CW12&amp;17'!G$4)</f>
        <v>0</v>
      </c>
      <c r="H64" s="64">
        <f>SUMIFS('PR24 - Water (CW3)'!$M$7:$M$834,'PR24 - Water (CW3)'!$N$7:$N$834,'Water spend - excl CW12&amp;17'!$C114,'PR24 - Water (CW3)'!$A$7:$A$834,'Water spend - excl CW12&amp;17'!H$4)</f>
        <v>50.145795095616052</v>
      </c>
      <c r="I64" s="64">
        <f>SUMIFS('PR24 - Water (CW3)'!$M$7:$M$834,'PR24 - Water (CW3)'!$N$7:$N$834,'Water spend - excl CW12&amp;17'!$C114,'PR24 - Water (CW3)'!$A$7:$A$834,'Water spend - excl CW12&amp;17'!I$4)</f>
        <v>0</v>
      </c>
      <c r="J64" s="64">
        <f>SUMIFS('PR24 - Water (CW3)'!$M$7:$M$834,'PR24 - Water (CW3)'!$N$7:$N$834,'Water spend - excl CW12&amp;17'!$C114,'PR24 - Water (CW3)'!$A$7:$A$834,'Water spend - excl CW12&amp;17'!J$4)</f>
        <v>1.613</v>
      </c>
      <c r="K64" s="64">
        <f>SUMIFS('PR24 - Water (CW3)'!$M$7:$M$834,'PR24 - Water (CW3)'!$N$7:$N$834,'Water spend - excl CW12&amp;17'!$C114,'PR24 - Water (CW3)'!$A$7:$A$834,'Water spend - excl CW12&amp;17'!K$4)</f>
        <v>0</v>
      </c>
      <c r="L64" s="64">
        <f>SUMIFS('PR24 - Water (CW3)'!$M$7:$M$834,'PR24 - Water (CW3)'!$N$7:$N$834,'Water spend - excl CW12&amp;17'!$C114,'PR24 - Water (CW3)'!$A$7:$A$834,'Water spend - excl CW12&amp;17'!L$4)</f>
        <v>1.0784429595015572</v>
      </c>
      <c r="M64" s="64">
        <f>SUMIFS('PR24 - Water (CW3)'!$M$7:$M$834,'PR24 - Water (CW3)'!$N$7:$N$834,'Water spend - excl CW12&amp;17'!$C114,'PR24 - Water (CW3)'!$A$7:$A$834,'Water spend - excl CW12&amp;17'!M$4)</f>
        <v>0</v>
      </c>
      <c r="N64" s="64">
        <f>SUMIFS('PR24 - Water (CW3)'!$M$7:$M$834,'PR24 - Water (CW3)'!$N$7:$N$834,'Water spend - excl CW12&amp;17'!$C114,'PR24 - Water (CW3)'!$A$7:$A$834,'Water spend - excl CW12&amp;17'!N$4)</f>
        <v>4.9569999999999999</v>
      </c>
      <c r="O64" s="64">
        <f>SUMIFS('PR24 - Water (CW3)'!$M$7:$M$834,'PR24 - Water (CW3)'!$N$7:$N$834,'Water spend - excl CW12&amp;17'!$C114,'PR24 - Water (CW3)'!$A$7:$A$834,'Water spend - excl CW12&amp;17'!O$4)</f>
        <v>0</v>
      </c>
      <c r="P64" s="64">
        <f>SUMIFS('PR24 - Water (CW3)'!$M$7:$M$834,'PR24 - Water (CW3)'!$N$7:$N$834,'Water spend - excl CW12&amp;17'!$C114,'PR24 - Water (CW3)'!$A$7:$A$834,'Water spend - excl CW12&amp;17'!P$4)</f>
        <v>4.1558060251582409</v>
      </c>
      <c r="Q64" s="64">
        <f>SUMIFS('PR24 - Water (CW3)'!$M$7:$M$834,'PR24 - Water (CW3)'!$N$7:$N$834,'Water spend - excl CW12&amp;17'!$C114,'PR24 - Water (CW3)'!$A$7:$A$834,'Water spend - excl CW12&amp;17'!Q$4)</f>
        <v>0.66700000000000004</v>
      </c>
      <c r="R64" s="64">
        <f>SUMIFS('PR24 - Water (CW3)'!$M$7:$M$834,'PR24 - Water (CW3)'!$N$7:$N$834,'Water spend - excl CW12&amp;17'!$C114,'PR24 - Water (CW3)'!$A$7:$A$834,'Water spend - excl CW12&amp;17'!R$4)</f>
        <v>12.89312692986414</v>
      </c>
      <c r="S64" s="64">
        <f>SUMIFS('PR24 - Water (CW3)'!$M$7:$M$834,'PR24 - Water (CW3)'!$N$7:$N$834,'Water spend - excl CW12&amp;17'!$C114,'PR24 - Water (CW3)'!$A$7:$A$834,'Water spend - excl CW12&amp;17'!S$4)</f>
        <v>0</v>
      </c>
      <c r="T64" s="64">
        <f>SUMIFS('PR24 - Water (CW3)'!$M$7:$M$834,'PR24 - Water (CW3)'!$N$7:$N$834,'Water spend - excl CW12&amp;17'!$C114,'PR24 - Water (CW3)'!$A$7:$A$834,'Water spend - excl CW12&amp;17'!T$4)</f>
        <v>1.906319239845361</v>
      </c>
      <c r="U64">
        <f t="shared" si="5"/>
        <v>97.306444158974585</v>
      </c>
    </row>
    <row r="65" spans="2:21">
      <c r="C65" t="s">
        <v>1537</v>
      </c>
      <c r="D65" s="64">
        <f>SUMIFS('PR24 - Water (CW3)'!$M$7:$M$834,'PR24 - Water (CW3)'!$N$7:$N$834,'Water spend - excl CW12&amp;17'!$C115,'PR24 - Water (CW3)'!$A$7:$A$834,'Water spend - excl CW12&amp;17'!D$4)</f>
        <v>276.608</v>
      </c>
      <c r="E65" s="64">
        <f>SUMIFS('PR24 - Water (CW3)'!$M$7:$M$834,'PR24 - Water (CW3)'!$N$7:$N$834,'Water spend - excl CW12&amp;17'!$C115,'PR24 - Water (CW3)'!$A$7:$A$834,'Water spend - excl CW12&amp;17'!E$4)</f>
        <v>0.91200000000000003</v>
      </c>
      <c r="F65" s="64">
        <f>SUMIFS('PR24 - Water (CW3)'!$M$7:$M$834,'PR24 - Water (CW3)'!$N$7:$N$834,'Water spend - excl CW12&amp;17'!$C115,'PR24 - Water (CW3)'!$A$7:$A$834,'Water spend - excl CW12&amp;17'!F$4)</f>
        <v>2.1635241070787119</v>
      </c>
      <c r="G65" s="64">
        <f>SUMIFS('PR24 - Water (CW3)'!$M$7:$M$834,'PR24 - Water (CW3)'!$N$7:$N$834,'Water spend - excl CW12&amp;17'!$C115,'PR24 - Water (CW3)'!$A$7:$A$834,'Water spend - excl CW12&amp;17'!G$4)</f>
        <v>9.1470000000000002</v>
      </c>
      <c r="H65" s="64">
        <f>SUMIFS('PR24 - Water (CW3)'!$M$7:$M$834,'PR24 - Water (CW3)'!$N$7:$N$834,'Water spend - excl CW12&amp;17'!$C115,'PR24 - Water (CW3)'!$A$7:$A$834,'Water spend - excl CW12&amp;17'!H$4)</f>
        <v>31.026172091841271</v>
      </c>
      <c r="I65" s="64">
        <f>SUMIFS('PR24 - Water (CW3)'!$M$7:$M$834,'PR24 - Water (CW3)'!$N$7:$N$834,'Water spend - excl CW12&amp;17'!$C115,'PR24 - Water (CW3)'!$A$7:$A$834,'Water spend - excl CW12&amp;17'!I$4)</f>
        <v>0</v>
      </c>
      <c r="J65" s="64">
        <f>SUMIFS('PR24 - Water (CW3)'!$M$7:$M$834,'PR24 - Water (CW3)'!$N$7:$N$834,'Water spend - excl CW12&amp;17'!$C115,'PR24 - Water (CW3)'!$A$7:$A$834,'Water spend - excl CW12&amp;17'!J$4)</f>
        <v>0</v>
      </c>
      <c r="K65" s="64">
        <f>SUMIFS('PR24 - Water (CW3)'!$M$7:$M$834,'PR24 - Water (CW3)'!$N$7:$N$834,'Water spend - excl CW12&amp;17'!$C115,'PR24 - Water (CW3)'!$A$7:$A$834,'Water spend - excl CW12&amp;17'!K$4)</f>
        <v>0</v>
      </c>
      <c r="L65" s="64">
        <f>SUMIFS('PR24 - Water (CW3)'!$M$7:$M$834,'PR24 - Water (CW3)'!$N$7:$N$834,'Water spend - excl CW12&amp;17'!$C115,'PR24 - Water (CW3)'!$A$7:$A$834,'Water spend - excl CW12&amp;17'!L$4)</f>
        <v>8.8744549532710257E-2</v>
      </c>
      <c r="M65" s="64">
        <f>SUMIFS('PR24 - Water (CW3)'!$M$7:$M$834,'PR24 - Water (CW3)'!$N$7:$N$834,'Water spend - excl CW12&amp;17'!$C115,'PR24 - Water (CW3)'!$A$7:$A$834,'Water spend - excl CW12&amp;17'!M$4)</f>
        <v>0</v>
      </c>
      <c r="N65" s="64">
        <f>SUMIFS('PR24 - Water (CW3)'!$M$7:$M$834,'PR24 - Water (CW3)'!$N$7:$N$834,'Water spend - excl CW12&amp;17'!$C115,'PR24 - Water (CW3)'!$A$7:$A$834,'Water spend - excl CW12&amp;17'!N$4)</f>
        <v>0</v>
      </c>
      <c r="O65" s="113">
        <f>SUMIFS('PR24 - Water (CW3)'!$M$7:$M$834,'PR24 - Water (CW3)'!$N$7:$N$834,'Water spend - excl CW12&amp;17'!$C115,'PR24 - Water (CW3)'!$A$7:$A$834,'Water spend - excl CW12&amp;17'!O$4)</f>
        <v>2.593</v>
      </c>
      <c r="P65" s="64">
        <f>SUMIFS('PR24 - Water (CW3)'!$M$7:$M$834,'PR24 - Water (CW3)'!$N$7:$N$834,'Water spend - excl CW12&amp;17'!$C115,'PR24 - Water (CW3)'!$A$7:$A$834,'Water spend - excl CW12&amp;17'!P$4)</f>
        <v>0</v>
      </c>
      <c r="Q65" s="64">
        <f>SUMIFS('PR24 - Water (CW3)'!$M$7:$M$834,'PR24 - Water (CW3)'!$N$7:$N$834,'Water spend - excl CW12&amp;17'!$C115,'PR24 - Water (CW3)'!$A$7:$A$834,'Water spend - excl CW12&amp;17'!Q$4)</f>
        <v>0</v>
      </c>
      <c r="R65" s="64">
        <f>SUMIFS('PR24 - Water (CW3)'!$M$7:$M$834,'PR24 - Water (CW3)'!$N$7:$N$834,'Water spend - excl CW12&amp;17'!$C115,'PR24 - Water (CW3)'!$A$7:$A$834,'Water spend - excl CW12&amp;17'!R$4)</f>
        <v>5.693276091957903E-2</v>
      </c>
      <c r="S65" s="64">
        <f>SUMIFS('PR24 - Water (CW3)'!$M$7:$M$834,'PR24 - Water (CW3)'!$N$7:$N$834,'Water spend - excl CW12&amp;17'!$C115,'PR24 - Water (CW3)'!$A$7:$A$834,'Water spend - excl CW12&amp;17'!S$4)</f>
        <v>0</v>
      </c>
      <c r="T65" s="64">
        <f>SUMIFS('PR24 - Water (CW3)'!$M$7:$M$834,'PR24 - Water (CW3)'!$N$7:$N$834,'Water spend - excl CW12&amp;17'!$C115,'PR24 - Water (CW3)'!$A$7:$A$834,'Water spend - excl CW12&amp;17'!T$4)</f>
        <v>0</v>
      </c>
      <c r="U65">
        <f t="shared" si="5"/>
        <v>322.59537350937222</v>
      </c>
    </row>
    <row r="66" spans="2:21">
      <c r="C66" t="s">
        <v>1496</v>
      </c>
      <c r="D66" s="64">
        <f>SUMIFS('PR24 - Water (CW3)'!$M$7:$M$834,'PR24 - Water (CW3)'!$N$7:$N$834,'Water spend - excl CW12&amp;17'!$C116,'PR24 - Water (CW3)'!$A$7:$A$834,'Water spend - excl CW12&amp;17'!D$4)</f>
        <v>6.2370000000000001</v>
      </c>
      <c r="E66" s="64">
        <f>SUMIFS('PR24 - Water (CW3)'!$M$7:$M$834,'PR24 - Water (CW3)'!$N$7:$N$834,'Water spend - excl CW12&amp;17'!$C116,'PR24 - Water (CW3)'!$A$7:$A$834,'Water spend - excl CW12&amp;17'!E$4)</f>
        <v>0</v>
      </c>
      <c r="F66" s="64">
        <f>SUMIFS('PR24 - Water (CW3)'!$M$7:$M$834,'PR24 - Water (CW3)'!$N$7:$N$834,'Water spend - excl CW12&amp;17'!$C116,'PR24 - Water (CW3)'!$A$7:$A$834,'Water spend - excl CW12&amp;17'!F$4)</f>
        <v>0</v>
      </c>
      <c r="G66" s="64">
        <f>SUMIFS('PR24 - Water (CW3)'!$M$7:$M$834,'PR24 - Water (CW3)'!$N$7:$N$834,'Water spend - excl CW12&amp;17'!$C116,'PR24 - Water (CW3)'!$A$7:$A$834,'Water spend - excl CW12&amp;17'!G$4)</f>
        <v>7.3819999999999997</v>
      </c>
      <c r="H66" s="64">
        <f>SUMIFS('PR24 - Water (CW3)'!$M$7:$M$834,'PR24 - Water (CW3)'!$N$7:$N$834,'Water spend - excl CW12&amp;17'!$C116,'PR24 - Water (CW3)'!$A$7:$A$834,'Water spend - excl CW12&amp;17'!H$4)</f>
        <v>112.39000000000001</v>
      </c>
      <c r="I66" s="64">
        <f>SUMIFS('PR24 - Water (CW3)'!$M$7:$M$834,'PR24 - Water (CW3)'!$N$7:$N$834,'Water spend - excl CW12&amp;17'!$C116,'PR24 - Water (CW3)'!$A$7:$A$834,'Water spend - excl CW12&amp;17'!I$4)</f>
        <v>0</v>
      </c>
      <c r="J66" s="64">
        <f>SUMIFS('PR24 - Water (CW3)'!$M$7:$M$834,'PR24 - Water (CW3)'!$N$7:$N$834,'Water spend - excl CW12&amp;17'!$C116,'PR24 - Water (CW3)'!$A$7:$A$834,'Water spend - excl CW12&amp;17'!J$4)</f>
        <v>23.302</v>
      </c>
      <c r="K66" s="64">
        <f>SUMIFS('PR24 - Water (CW3)'!$M$7:$M$834,'PR24 - Water (CW3)'!$N$7:$N$834,'Water spend - excl CW12&amp;17'!$C116,'PR24 - Water (CW3)'!$A$7:$A$834,'Water spend - excl CW12&amp;17'!K$4)</f>
        <v>0</v>
      </c>
      <c r="L66" s="64">
        <f>SUMIFS('PR24 - Water (CW3)'!$M$7:$M$834,'PR24 - Water (CW3)'!$N$7:$N$834,'Water spend - excl CW12&amp;17'!$C116,'PR24 - Water (CW3)'!$A$7:$A$834,'Water spend - excl CW12&amp;17'!L$4)</f>
        <v>0</v>
      </c>
      <c r="M66" s="64">
        <f>SUMIFS('PR24 - Water (CW3)'!$M$7:$M$834,'PR24 - Water (CW3)'!$N$7:$N$834,'Water spend - excl CW12&amp;17'!$C116,'PR24 - Water (CW3)'!$A$7:$A$834,'Water spend - excl CW12&amp;17'!M$4)</f>
        <v>0</v>
      </c>
      <c r="N66" s="64">
        <f>SUMIFS('PR24 - Water (CW3)'!$M$7:$M$834,'PR24 - Water (CW3)'!$N$7:$N$834,'Water spend - excl CW12&amp;17'!$C116,'PR24 - Water (CW3)'!$A$7:$A$834,'Water spend - excl CW12&amp;17'!N$4)</f>
        <v>2.629</v>
      </c>
      <c r="O66" s="64">
        <f>SUMIFS('PR24 - Water (CW3)'!$M$7:$M$834,'PR24 - Water (CW3)'!$N$7:$N$834,'Water spend - excl CW12&amp;17'!$C116,'PR24 - Water (CW3)'!$A$7:$A$834,'Water spend - excl CW12&amp;17'!O$4)</f>
        <v>0</v>
      </c>
      <c r="P66" s="64">
        <f>SUMIFS('PR24 - Water (CW3)'!$M$7:$M$834,'PR24 - Water (CW3)'!$N$7:$N$834,'Water spend - excl CW12&amp;17'!$C116,'PR24 - Water (CW3)'!$A$7:$A$834,'Water spend - excl CW12&amp;17'!P$4)</f>
        <v>8.9636247095585306E-2</v>
      </c>
      <c r="Q66" s="64">
        <f>SUMIFS('PR24 - Water (CW3)'!$M$7:$M$834,'PR24 - Water (CW3)'!$N$7:$N$834,'Water spend - excl CW12&amp;17'!$C116,'PR24 - Water (CW3)'!$A$7:$A$834,'Water spend - excl CW12&amp;17'!Q$4)</f>
        <v>0</v>
      </c>
      <c r="R66" s="64">
        <f>SUMIFS('PR24 - Water (CW3)'!$M$7:$M$834,'PR24 - Water (CW3)'!$N$7:$N$834,'Water spend - excl CW12&amp;17'!$C116,'PR24 - Water (CW3)'!$A$7:$A$834,'Water spend - excl CW12&amp;17'!R$4)</f>
        <v>3.580056731547709</v>
      </c>
      <c r="S66" s="64">
        <f>SUMIFS('PR24 - Water (CW3)'!$M$7:$M$834,'PR24 - Water (CW3)'!$N$7:$N$834,'Water spend - excl CW12&amp;17'!$C116,'PR24 - Water (CW3)'!$A$7:$A$834,'Water spend - excl CW12&amp;17'!S$4)</f>
        <v>0</v>
      </c>
      <c r="T66" s="64">
        <f>SUMIFS('PR24 - Water (CW3)'!$M$7:$M$834,'PR24 - Water (CW3)'!$N$7:$N$834,'Water spend - excl CW12&amp;17'!$C116,'PR24 - Water (CW3)'!$A$7:$A$834,'Water spend - excl CW12&amp;17'!T$4)</f>
        <v>0</v>
      </c>
      <c r="U66">
        <f t="shared" si="5"/>
        <v>155.6096929786433</v>
      </c>
    </row>
    <row r="67" spans="2:21">
      <c r="C67" t="s">
        <v>1540</v>
      </c>
      <c r="D67" s="64">
        <f>SUMIFS('PR24 - Water (CW3)'!$M$7:$M$834,'PR24 - Water (CW3)'!$N$7:$N$834,'Water spend - excl CW12&amp;17'!$C117,'PR24 - Water (CW3)'!$A$7:$A$834,'Water spend - excl CW12&amp;17'!D$4)</f>
        <v>54.378999999999998</v>
      </c>
      <c r="E67" s="64">
        <f>SUMIFS('PR24 - Water (CW3)'!$M$7:$M$834,'PR24 - Water (CW3)'!$N$7:$N$834,'Water spend - excl CW12&amp;17'!$C117,'PR24 - Water (CW3)'!$A$7:$A$834,'Water spend - excl CW12&amp;17'!E$4)</f>
        <v>0</v>
      </c>
      <c r="F67" s="64">
        <f>SUMIFS('PR24 - Water (CW3)'!$M$7:$M$834,'PR24 - Water (CW3)'!$N$7:$N$834,'Water spend - excl CW12&amp;17'!$C117,'PR24 - Water (CW3)'!$A$7:$A$834,'Water spend - excl CW12&amp;17'!F$4)</f>
        <v>0</v>
      </c>
      <c r="G67" s="64">
        <f>SUMIFS('PR24 - Water (CW3)'!$M$7:$M$834,'PR24 - Water (CW3)'!$N$7:$N$834,'Water spend - excl CW12&amp;17'!$C117,'PR24 - Water (CW3)'!$A$7:$A$834,'Water spend - excl CW12&amp;17'!G$4)</f>
        <v>0</v>
      </c>
      <c r="H67" s="64">
        <f>SUMIFS('PR24 - Water (CW3)'!$M$7:$M$834,'PR24 - Water (CW3)'!$N$7:$N$834,'Water spend - excl CW12&amp;17'!$C117,'PR24 - Water (CW3)'!$A$7:$A$834,'Water spend - excl CW12&amp;17'!H$4)</f>
        <v>0</v>
      </c>
      <c r="I67" s="64">
        <f>SUMIFS('PR24 - Water (CW3)'!$M$7:$M$834,'PR24 - Water (CW3)'!$N$7:$N$834,'Water spend - excl CW12&amp;17'!$C117,'PR24 - Water (CW3)'!$A$7:$A$834,'Water spend - excl CW12&amp;17'!I$4)</f>
        <v>4.3360000000000003</v>
      </c>
      <c r="J67" s="64">
        <f>SUMIFS('PR24 - Water (CW3)'!$M$7:$M$834,'PR24 - Water (CW3)'!$N$7:$N$834,'Water spend - excl CW12&amp;17'!$C117,'PR24 - Water (CW3)'!$A$7:$A$834,'Water spend - excl CW12&amp;17'!J$4)</f>
        <v>43.533999999999999</v>
      </c>
      <c r="K67" s="64">
        <f>SUMIFS('PR24 - Water (CW3)'!$M$7:$M$834,'PR24 - Water (CW3)'!$N$7:$N$834,'Water spend - excl CW12&amp;17'!$C117,'PR24 - Water (CW3)'!$A$7:$A$834,'Water spend - excl CW12&amp;17'!K$4)</f>
        <v>0</v>
      </c>
      <c r="L67" s="64">
        <f>SUMIFS('PR24 - Water (CW3)'!$M$7:$M$834,'PR24 - Water (CW3)'!$N$7:$N$834,'Water spend - excl CW12&amp;17'!$C117,'PR24 - Water (CW3)'!$A$7:$A$834,'Water spend - excl CW12&amp;17'!L$4)</f>
        <v>7.6754311604361352</v>
      </c>
      <c r="M67" s="64">
        <f>SUMIFS('PR24 - Water (CW3)'!$M$7:$M$834,'PR24 - Water (CW3)'!$N$7:$N$834,'Water spend - excl CW12&amp;17'!$C117,'PR24 - Water (CW3)'!$A$7:$A$834,'Water spend - excl CW12&amp;17'!M$4)</f>
        <v>8.1722212578059406</v>
      </c>
      <c r="N67" s="64">
        <f>SUMIFS('PR24 - Water (CW3)'!$M$7:$M$834,'PR24 - Water (CW3)'!$N$7:$N$834,'Water spend - excl CW12&amp;17'!$C117,'PR24 - Water (CW3)'!$A$7:$A$834,'Water spend - excl CW12&amp;17'!N$4)</f>
        <v>0</v>
      </c>
      <c r="O67" s="64">
        <f>SUMIFS('PR24 - Water (CW3)'!$M$7:$M$834,'PR24 - Water (CW3)'!$N$7:$N$834,'Water spend - excl CW12&amp;17'!$C117,'PR24 - Water (CW3)'!$A$7:$A$834,'Water spend - excl CW12&amp;17'!O$4)</f>
        <v>16.457999999999998</v>
      </c>
      <c r="P67" s="64">
        <f>SUMIFS('PR24 - Water (CW3)'!$M$7:$M$834,'PR24 - Water (CW3)'!$N$7:$N$834,'Water spend - excl CW12&amp;17'!$C117,'PR24 - Water (CW3)'!$A$7:$A$834,'Water spend - excl CW12&amp;17'!P$4)</f>
        <v>0.1221857222978928</v>
      </c>
      <c r="Q67" s="64">
        <f>SUMIFS('PR24 - Water (CW3)'!$M$7:$M$834,'PR24 - Water (CW3)'!$N$7:$N$834,'Water spend - excl CW12&amp;17'!$C117,'PR24 - Water (CW3)'!$A$7:$A$834,'Water spend - excl CW12&amp;17'!Q$4)</f>
        <v>0</v>
      </c>
      <c r="R67" s="64">
        <f>SUMIFS('PR24 - Water (CW3)'!$M$7:$M$834,'PR24 - Water (CW3)'!$N$7:$N$834,'Water spend - excl CW12&amp;17'!$C117,'PR24 - Water (CW3)'!$A$7:$A$834,'Water spend - excl CW12&amp;17'!R$4)</f>
        <v>0.2717304694962473</v>
      </c>
      <c r="S67" s="64">
        <f>SUMIFS('PR24 - Water (CW3)'!$M$7:$M$834,'PR24 - Water (CW3)'!$N$7:$N$834,'Water spend - excl CW12&amp;17'!$C117,'PR24 - Water (CW3)'!$A$7:$A$834,'Water spend - excl CW12&amp;17'!S$4)</f>
        <v>13.467000000000001</v>
      </c>
      <c r="T67" s="64">
        <f>SUMIFS('PR24 - Water (CW3)'!$M$7:$M$834,'PR24 - Water (CW3)'!$N$7:$N$834,'Water spend - excl CW12&amp;17'!$C117,'PR24 - Water (CW3)'!$A$7:$A$834,'Water spend - excl CW12&amp;17'!T$4)</f>
        <v>0</v>
      </c>
      <c r="U67">
        <f t="shared" si="5"/>
        <v>148.41556861003625</v>
      </c>
    </row>
    <row r="68" spans="2:21">
      <c r="C68" t="s">
        <v>1553</v>
      </c>
      <c r="D68" s="64">
        <f>SUMIFS('PR24 - Water (CW3)'!$M$7:$M$834,'PR24 - Water (CW3)'!$N$7:$N$834,'Water spend - excl CW12&amp;17'!$C118,'PR24 - Water (CW3)'!$A$7:$A$834,'Water spend - excl CW12&amp;17'!D$4)</f>
        <v>26.080351473922903</v>
      </c>
      <c r="E68" s="64">
        <f>SUMIFS('PR24 - Water (CW3)'!$M$7:$M$834,'PR24 - Water (CW3)'!$N$7:$N$834,'Water spend - excl CW12&amp;17'!$C118,'PR24 - Water (CW3)'!$A$7:$A$834,'Water spend - excl CW12&amp;17'!E$4)</f>
        <v>6.9290000000000003</v>
      </c>
      <c r="F68" s="64">
        <f>SUMIFS('PR24 - Water (CW3)'!$M$7:$M$834,'PR24 - Water (CW3)'!$N$7:$N$834,'Water spend - excl CW12&amp;17'!$C118,'PR24 - Water (CW3)'!$A$7:$A$834,'Water spend - excl CW12&amp;17'!F$4)</f>
        <v>0.1899639554118534</v>
      </c>
      <c r="G68" s="64">
        <f>SUMIFS('PR24 - Water (CW3)'!$M$7:$M$834,'PR24 - Water (CW3)'!$N$7:$N$834,'Water spend - excl CW12&amp;17'!$C118,'PR24 - Water (CW3)'!$A$7:$A$834,'Water spend - excl CW12&amp;17'!G$4)</f>
        <v>11.290999999999999</v>
      </c>
      <c r="H68" s="64">
        <f>SUMIFS('PR24 - Water (CW3)'!$M$7:$M$834,'PR24 - Water (CW3)'!$N$7:$N$834,'Water spend - excl CW12&amp;17'!$C118,'PR24 - Water (CW3)'!$A$7:$A$834,'Water spend - excl CW12&amp;17'!H$4)</f>
        <v>73.785757043555137</v>
      </c>
      <c r="I68" s="64">
        <f>SUMIFS('PR24 - Water (CW3)'!$M$7:$M$834,'PR24 - Water (CW3)'!$N$7:$N$834,'Water spend - excl CW12&amp;17'!$C118,'PR24 - Water (CW3)'!$A$7:$A$834,'Water spend - excl CW12&amp;17'!I$4)</f>
        <v>8.8798221663783803</v>
      </c>
      <c r="J68" s="64">
        <f>SUMIFS('PR24 - Water (CW3)'!$M$7:$M$834,'PR24 - Water (CW3)'!$N$7:$N$834,'Water spend - excl CW12&amp;17'!$C118,'PR24 - Water (CW3)'!$A$7:$A$834,'Water spend - excl CW12&amp;17'!J$4)</f>
        <v>5.5990000000000002</v>
      </c>
      <c r="K68" s="64">
        <f>SUMIFS('PR24 - Water (CW3)'!$M$7:$M$834,'PR24 - Water (CW3)'!$N$7:$N$834,'Water spend - excl CW12&amp;17'!$C118,'PR24 - Water (CW3)'!$A$7:$A$834,'Water spend - excl CW12&amp;17'!K$4)</f>
        <v>77.888000000000005</v>
      </c>
      <c r="L68" s="64">
        <f>SUMIFS('PR24 - Water (CW3)'!$M$7:$M$834,'PR24 - Water (CW3)'!$N$7:$N$834,'Water spend - excl CW12&amp;17'!$C118,'PR24 - Water (CW3)'!$A$7:$A$834,'Water spend - excl CW12&amp;17'!L$4)</f>
        <v>22.911492301890636</v>
      </c>
      <c r="M68" s="64">
        <f>SUMIFS('PR24 - Water (CW3)'!$M$7:$M$834,'PR24 - Water (CW3)'!$N$7:$N$834,'Water spend - excl CW12&amp;17'!$C118,'PR24 - Water (CW3)'!$A$7:$A$834,'Water spend - excl CW12&amp;17'!M$4)</f>
        <v>2.5273468968332935</v>
      </c>
      <c r="N68" s="64">
        <f>SUMIFS('PR24 - Water (CW3)'!$M$7:$M$834,'PR24 - Water (CW3)'!$N$7:$N$834,'Water spend - excl CW12&amp;17'!$C118,'PR24 - Water (CW3)'!$A$7:$A$834,'Water spend - excl CW12&amp;17'!N$4)</f>
        <v>0</v>
      </c>
      <c r="O68" s="64">
        <f>SUMIFS('PR24 - Water (CW3)'!$M$7:$M$834,'PR24 - Water (CW3)'!$N$7:$N$834,'Water spend - excl CW12&amp;17'!$C118,'PR24 - Water (CW3)'!$A$7:$A$834,'Water spend - excl CW12&amp;17'!O$4)</f>
        <v>16.169</v>
      </c>
      <c r="P68" s="64">
        <f>SUMIFS('PR24 - Water (CW3)'!$M$7:$M$834,'PR24 - Water (CW3)'!$N$7:$N$834,'Water spend - excl CW12&amp;17'!$C118,'PR24 - Water (CW3)'!$A$7:$A$834,'Water spend - excl CW12&amp;17'!P$4)</f>
        <v>2.5994511657719737</v>
      </c>
      <c r="Q68" s="64">
        <f>SUMIFS('PR24 - Water (CW3)'!$M$7:$M$834,'PR24 - Water (CW3)'!$N$7:$N$834,'Water spend - excl CW12&amp;17'!$C118,'PR24 - Water (CW3)'!$A$7:$A$834,'Water spend - excl CW12&amp;17'!Q$4)</f>
        <v>8.9239999999999995</v>
      </c>
      <c r="R68" s="64">
        <f>SUMIFS('PR24 - Water (CW3)'!$M$7:$M$834,'PR24 - Water (CW3)'!$N$7:$N$834,'Water spend - excl CW12&amp;17'!$C118,'PR24 - Water (CW3)'!$A$7:$A$834,'Water spend - excl CW12&amp;17'!R$4)</f>
        <v>0</v>
      </c>
      <c r="S68" s="64">
        <f>SUMIFS('PR24 - Water (CW3)'!$M$7:$M$834,'PR24 - Water (CW3)'!$N$7:$N$834,'Water spend - excl CW12&amp;17'!$C118,'PR24 - Water (CW3)'!$A$7:$A$834,'Water spend - excl CW12&amp;17'!S$4)</f>
        <v>2.3789999999999996</v>
      </c>
      <c r="T68" s="64">
        <f>SUMIFS('PR24 - Water (CW3)'!$M$7:$M$834,'PR24 - Water (CW3)'!$N$7:$N$834,'Water spend - excl CW12&amp;17'!$C118,'PR24 - Water (CW3)'!$A$7:$A$834,'Water spend - excl CW12&amp;17'!T$4)</f>
        <v>4.302441635495537</v>
      </c>
      <c r="U68">
        <f t="shared" si="5"/>
        <v>270.45562663925972</v>
      </c>
    </row>
    <row r="69" spans="2:21">
      <c r="C69" t="s">
        <v>1556</v>
      </c>
      <c r="D69" s="64">
        <f>SUMIFS('PR24 - Water (CW3)'!$M$7:$M$834,'PR24 - Water (CW3)'!$N$7:$N$834,'Water spend - excl CW12&amp;17'!$C119,'PR24 - Water (CW3)'!$A$7:$A$834,'Water spend - excl CW12&amp;17'!D$4)</f>
        <v>0</v>
      </c>
      <c r="E69" s="64">
        <f>SUMIFS('PR24 - Water (CW3)'!$M$7:$M$834,'PR24 - Water (CW3)'!$N$7:$N$834,'Water spend - excl CW12&amp;17'!$C119,'PR24 - Water (CW3)'!$A$7:$A$834,'Water spend - excl CW12&amp;17'!E$4)</f>
        <v>36.99</v>
      </c>
      <c r="F69" s="64">
        <f>SUMIFS('PR24 - Water (CW3)'!$M$7:$M$834,'PR24 - Water (CW3)'!$N$7:$N$834,'Water spend - excl CW12&amp;17'!$C119,'PR24 - Water (CW3)'!$A$7:$A$834,'Water spend - excl CW12&amp;17'!F$4)</f>
        <v>0</v>
      </c>
      <c r="G69" s="64">
        <f>SUMIFS('PR24 - Water (CW3)'!$M$7:$M$834,'PR24 - Water (CW3)'!$N$7:$N$834,'Water spend - excl CW12&amp;17'!$C119,'PR24 - Water (CW3)'!$A$7:$A$834,'Water spend - excl CW12&amp;17'!G$4)</f>
        <v>0</v>
      </c>
      <c r="H69" s="64">
        <f>SUMIFS('PR24 - Water (CW3)'!$M$7:$M$834,'PR24 - Water (CW3)'!$N$7:$N$834,'Water spend - excl CW12&amp;17'!$C119,'PR24 - Water (CW3)'!$A$7:$A$834,'Water spend - excl CW12&amp;17'!H$4)</f>
        <v>0</v>
      </c>
      <c r="I69" s="64">
        <f>SUMIFS('PR24 - Water (CW3)'!$M$7:$M$834,'PR24 - Water (CW3)'!$N$7:$N$834,'Water spend - excl CW12&amp;17'!$C119,'PR24 - Water (CW3)'!$A$7:$A$834,'Water spend - excl CW12&amp;17'!I$4)</f>
        <v>1.028689721394596</v>
      </c>
      <c r="J69" s="64">
        <f>SUMIFS('PR24 - Water (CW3)'!$M$7:$M$834,'PR24 - Water (CW3)'!$N$7:$N$834,'Water spend - excl CW12&amp;17'!$C119,'PR24 - Water (CW3)'!$A$7:$A$834,'Water spend - excl CW12&amp;17'!J$4)</f>
        <v>0</v>
      </c>
      <c r="K69" s="64">
        <f>SUMIFS('PR24 - Water (CW3)'!$M$7:$M$834,'PR24 - Water (CW3)'!$N$7:$N$834,'Water spend - excl CW12&amp;17'!$C119,'PR24 - Water (CW3)'!$A$7:$A$834,'Water spend - excl CW12&amp;17'!K$4)</f>
        <v>0</v>
      </c>
      <c r="L69" s="64">
        <f>SUMIFS('PR24 - Water (CW3)'!$M$7:$M$834,'PR24 - Water (CW3)'!$N$7:$N$834,'Water spend - excl CW12&amp;17'!$C119,'PR24 - Water (CW3)'!$A$7:$A$834,'Water spend - excl CW12&amp;17'!L$4)</f>
        <v>64.741532844532927</v>
      </c>
      <c r="M69" s="64">
        <f>SUMIFS('PR24 - Water (CW3)'!$M$7:$M$834,'PR24 - Water (CW3)'!$N$7:$N$834,'Water spend - excl CW12&amp;17'!$C119,'PR24 - Water (CW3)'!$A$7:$A$834,'Water spend - excl CW12&amp;17'!M$4)</f>
        <v>0</v>
      </c>
      <c r="N69" s="64">
        <f>SUMIFS('PR24 - Water (CW3)'!$M$7:$M$834,'PR24 - Water (CW3)'!$N$7:$N$834,'Water spend - excl CW12&amp;17'!$C119,'PR24 - Water (CW3)'!$A$7:$A$834,'Water spend - excl CW12&amp;17'!N$4)</f>
        <v>0</v>
      </c>
      <c r="O69" s="64">
        <f>SUMIFS('PR24 - Water (CW3)'!$M$7:$M$834,'PR24 - Water (CW3)'!$N$7:$N$834,'Water spend - excl CW12&amp;17'!$C119,'PR24 - Water (CW3)'!$A$7:$A$834,'Water spend - excl CW12&amp;17'!O$4)</f>
        <v>0</v>
      </c>
      <c r="P69" s="64">
        <f>SUMIFS('PR24 - Water (CW3)'!$M$7:$M$834,'PR24 - Water (CW3)'!$N$7:$N$834,'Water spend - excl CW12&amp;17'!$C119,'PR24 - Water (CW3)'!$A$7:$A$834,'Water spend - excl CW12&amp;17'!P$4)</f>
        <v>0</v>
      </c>
      <c r="Q69" s="64">
        <f>SUMIFS('PR24 - Water (CW3)'!$M$7:$M$834,'PR24 - Water (CW3)'!$N$7:$N$834,'Water spend - excl CW12&amp;17'!$C119,'PR24 - Water (CW3)'!$A$7:$A$834,'Water spend - excl CW12&amp;17'!Q$4)</f>
        <v>0</v>
      </c>
      <c r="R69" s="64">
        <f>SUMIFS('PR24 - Water (CW3)'!$M$7:$M$834,'PR24 - Water (CW3)'!$N$7:$N$834,'Water spend - excl CW12&amp;17'!$C119,'PR24 - Water (CW3)'!$A$7:$A$834,'Water spend - excl CW12&amp;17'!R$4)</f>
        <v>2.1238874633294711</v>
      </c>
      <c r="S69" s="64">
        <f>SUMIFS('PR24 - Water (CW3)'!$M$7:$M$834,'PR24 - Water (CW3)'!$N$7:$N$834,'Water spend - excl CW12&amp;17'!$C119,'PR24 - Water (CW3)'!$A$7:$A$834,'Water spend - excl CW12&amp;17'!S$4)</f>
        <v>7.5660000000000007</v>
      </c>
      <c r="T69" s="64">
        <f>SUMIFS('PR24 - Water (CW3)'!$M$7:$M$834,'PR24 - Water (CW3)'!$N$7:$N$834,'Water spend - excl CW12&amp;17'!$C119,'PR24 - Water (CW3)'!$A$7:$A$834,'Water spend - excl CW12&amp;17'!T$4)</f>
        <v>0</v>
      </c>
      <c r="U69">
        <f t="shared" si="5"/>
        <v>112.450110029257</v>
      </c>
    </row>
    <row r="70" spans="2:21">
      <c r="C70" t="s">
        <v>1560</v>
      </c>
      <c r="D70" s="64">
        <f>SUMIFS('PR24 - Water (CW3)'!$M$7:$M$834,'PR24 - Water (CW3)'!$N$7:$N$834,'Water spend - excl CW12&amp;17'!$C120,'PR24 - Water (CW3)'!$A$7:$A$834,'Water spend - excl CW12&amp;17'!D$4)</f>
        <v>0.19</v>
      </c>
      <c r="E70" s="64">
        <f>SUMIFS('PR24 - Water (CW3)'!$M$7:$M$834,'PR24 - Water (CW3)'!$N$7:$N$834,'Water spend - excl CW12&amp;17'!$C120,'PR24 - Water (CW3)'!$A$7:$A$834,'Water spend - excl CW12&amp;17'!E$4)</f>
        <v>0.51300000000000001</v>
      </c>
      <c r="F70" s="64">
        <f>SUMIFS('PR24 - Water (CW3)'!$M$7:$M$834,'PR24 - Water (CW3)'!$N$7:$N$834,'Water spend - excl CW12&amp;17'!$C120,'PR24 - Water (CW3)'!$A$7:$A$834,'Water spend - excl CW12&amp;17'!F$4)</f>
        <v>0.48160679679785978</v>
      </c>
      <c r="G70" s="64">
        <f>SUMIFS('PR24 - Water (CW3)'!$M$7:$M$834,'PR24 - Water (CW3)'!$N$7:$N$834,'Water spend - excl CW12&amp;17'!$C120,'PR24 - Water (CW3)'!$A$7:$A$834,'Water spend - excl CW12&amp;17'!G$4)</f>
        <v>13.083</v>
      </c>
      <c r="H70" s="64">
        <f>SUMIFS('PR24 - Water (CW3)'!$M$7:$M$834,'PR24 - Water (CW3)'!$N$7:$N$834,'Water spend - excl CW12&amp;17'!$C120,'PR24 - Water (CW3)'!$A$7:$A$834,'Water spend - excl CW12&amp;17'!H$4)</f>
        <v>43.638896952637104</v>
      </c>
      <c r="I70" s="64">
        <f>SUMIFS('PR24 - Water (CW3)'!$M$7:$M$834,'PR24 - Water (CW3)'!$N$7:$N$834,'Water spend - excl CW12&amp;17'!$C120,'PR24 - Water (CW3)'!$A$7:$A$834,'Water spend - excl CW12&amp;17'!I$4)</f>
        <v>43.04</v>
      </c>
      <c r="J70" s="64">
        <f>SUMIFS('PR24 - Water (CW3)'!$M$7:$M$834,'PR24 - Water (CW3)'!$N$7:$N$834,'Water spend - excl CW12&amp;17'!$C120,'PR24 - Water (CW3)'!$A$7:$A$834,'Water spend - excl CW12&amp;17'!J$4)</f>
        <v>12.35</v>
      </c>
      <c r="K70" s="64">
        <f>SUMIFS('PR24 - Water (CW3)'!$M$7:$M$834,'PR24 - Water (CW3)'!$N$7:$N$834,'Water spend - excl CW12&amp;17'!$C120,'PR24 - Water (CW3)'!$A$7:$A$834,'Water spend - excl CW12&amp;17'!K$4)</f>
        <v>0.90100000000000002</v>
      </c>
      <c r="L70" s="64">
        <f>SUMIFS('PR24 - Water (CW3)'!$M$7:$M$834,'PR24 - Water (CW3)'!$N$7:$N$834,'Water spend - excl CW12&amp;17'!$C120,'PR24 - Water (CW3)'!$A$7:$A$834,'Water spend - excl CW12&amp;17'!L$4)</f>
        <v>1.4683511919003112</v>
      </c>
      <c r="M70" s="64">
        <f>SUMIFS('PR24 - Water (CW3)'!$M$7:$M$834,'PR24 - Water (CW3)'!$N$7:$N$834,'Water spend - excl CW12&amp;17'!$C120,'PR24 - Water (CW3)'!$A$7:$A$834,'Water spend - excl CW12&amp;17'!M$4)</f>
        <v>1.4041267937187274</v>
      </c>
      <c r="N70" s="64">
        <f>SUMIFS('PR24 - Water (CW3)'!$M$7:$M$834,'PR24 - Water (CW3)'!$N$7:$N$834,'Water spend - excl CW12&amp;17'!$C120,'PR24 - Water (CW3)'!$A$7:$A$834,'Water spend - excl CW12&amp;17'!N$4)</f>
        <v>0</v>
      </c>
      <c r="O70" s="64">
        <f>SUMIFS('PR24 - Water (CW3)'!$M$7:$M$834,'PR24 - Water (CW3)'!$N$7:$N$834,'Water spend - excl CW12&amp;17'!$C120,'PR24 - Water (CW3)'!$A$7:$A$834,'Water spend - excl CW12&amp;17'!O$4)</f>
        <v>7.9649999999999999</v>
      </c>
      <c r="P70" s="64">
        <f>SUMIFS('PR24 - Water (CW3)'!$M$7:$M$834,'PR24 - Water (CW3)'!$N$7:$N$834,'Water spend - excl CW12&amp;17'!$C120,'PR24 - Water (CW3)'!$A$7:$A$834,'Water spend - excl CW12&amp;17'!P$4)</f>
        <v>7.4613412386828004E-2</v>
      </c>
      <c r="Q70" s="64">
        <f>SUMIFS('PR24 - Water (CW3)'!$M$7:$M$834,'PR24 - Water (CW3)'!$N$7:$N$834,'Water spend - excl CW12&amp;17'!$C120,'PR24 - Water (CW3)'!$A$7:$A$834,'Water spend - excl CW12&amp;17'!Q$4)</f>
        <v>1.792</v>
      </c>
      <c r="R70" s="64">
        <f>SUMIFS('PR24 - Water (CW3)'!$M$7:$M$834,'PR24 - Water (CW3)'!$N$7:$N$834,'Water spend - excl CW12&amp;17'!$C120,'PR24 - Water (CW3)'!$A$7:$A$834,'Water spend - excl CW12&amp;17'!R$4)</f>
        <v>9.7695306482272013</v>
      </c>
      <c r="S70" s="64">
        <f>SUMIFS('PR24 - Water (CW3)'!$M$7:$M$834,'PR24 - Water (CW3)'!$N$7:$N$834,'Water spend - excl CW12&amp;17'!$C120,'PR24 - Water (CW3)'!$A$7:$A$834,'Water spend - excl CW12&amp;17'!S$4)</f>
        <v>0</v>
      </c>
      <c r="T70" s="64">
        <f>SUMIFS('PR24 - Water (CW3)'!$M$7:$M$834,'PR24 - Water (CW3)'!$N$7:$N$834,'Water spend - excl CW12&amp;17'!$C120,'PR24 - Water (CW3)'!$A$7:$A$834,'Water spend - excl CW12&amp;17'!T$4)</f>
        <v>0</v>
      </c>
      <c r="U70">
        <f t="shared" si="5"/>
        <v>136.67112579566802</v>
      </c>
    </row>
    <row r="71" spans="2:21" ht="12.75" customHeight="1">
      <c r="C71" t="s">
        <v>1579</v>
      </c>
      <c r="D71" s="115">
        <f>SUMIFS('PR24 - Water (CW3)'!$M$7:$M$834,'PR24 - Water (CW3)'!$N$7:$N$834,'Water spend - excl CW12&amp;17'!$C121,'PR24 - Water (CW3)'!$A$7:$A$834,'Water spend - excl CW12&amp;17'!D$4)</f>
        <v>0</v>
      </c>
      <c r="E71" s="115">
        <f>SUMIFS('PR24 - Water (CW3)'!$M$7:$M$834,'PR24 - Water (CW3)'!$N$7:$N$834,'Water spend - excl CW12&amp;17'!$C121,'PR24 - Water (CW3)'!$A$7:$A$834,'Water spend - excl CW12&amp;17'!E$4)</f>
        <v>0</v>
      </c>
      <c r="F71" s="115">
        <f>SUMIFS('PR24 - Water (CW3)'!$M$7:$M$834,'PR24 - Water (CW3)'!$N$7:$N$834,'Water spend - excl CW12&amp;17'!$C121,'PR24 - Water (CW3)'!$A$7:$A$834,'Water spend - excl CW12&amp;17'!F$4)</f>
        <v>0</v>
      </c>
      <c r="G71" s="115">
        <f>SUMIFS('PR24 - Water (CW3)'!$M$7:$M$834,'PR24 - Water (CW3)'!$N$7:$N$834,'Water spend - excl CW12&amp;17'!$C121,'PR24 - Water (CW3)'!$A$7:$A$834,'Water spend - excl CW12&amp;17'!G$4)</f>
        <v>0</v>
      </c>
      <c r="H71" s="115">
        <f>SUMIFS('PR24 - Water (CW3)'!$M$7:$M$834,'PR24 - Water (CW3)'!$N$7:$N$834,'Water spend - excl CW12&amp;17'!$C121,'PR24 - Water (CW3)'!$A$7:$A$834,'Water spend - excl CW12&amp;17'!H$4)</f>
        <v>0</v>
      </c>
      <c r="I71" s="115">
        <f>SUMIFS('PR24 - Water (CW3)'!$M$7:$M$834,'PR24 - Water (CW3)'!$N$7:$N$834,'Water spend - excl CW12&amp;17'!$C121,'PR24 - Water (CW3)'!$A$7:$A$834,'Water spend - excl CW12&amp;17'!I$4)</f>
        <v>0</v>
      </c>
      <c r="J71" s="115">
        <f>SUMIFS('PR24 - Water (CW3)'!$M$7:$M$834,'PR24 - Water (CW3)'!$N$7:$N$834,'Water spend - excl CW12&amp;17'!$C121,'PR24 - Water (CW3)'!$A$7:$A$834,'Water spend - excl CW12&amp;17'!J$4)</f>
        <v>0</v>
      </c>
      <c r="K71" s="115">
        <f>SUMIFS('PR24 - Water (CW3)'!$M$7:$M$834,'PR24 - Water (CW3)'!$N$7:$N$834,'Water spend - excl CW12&amp;17'!$C121,'PR24 - Water (CW3)'!$A$7:$A$834,'Water spend - excl CW12&amp;17'!K$4)</f>
        <v>0</v>
      </c>
      <c r="L71" s="115">
        <f>SUMIFS('PR24 - Water (CW3)'!$M$7:$M$834,'PR24 - Water (CW3)'!$N$7:$N$834,'Water spend - excl CW12&amp;17'!$C121,'PR24 - Water (CW3)'!$A$7:$A$834,'Water spend - excl CW12&amp;17'!L$4)</f>
        <v>0</v>
      </c>
      <c r="M71" s="115">
        <f>SUMIFS('PR24 - Water (CW3)'!$M$7:$M$834,'PR24 - Water (CW3)'!$N$7:$N$834,'Water spend - excl CW12&amp;17'!$C121,'PR24 - Water (CW3)'!$A$7:$A$834,'Water spend - excl CW12&amp;17'!M$4)</f>
        <v>0</v>
      </c>
      <c r="N71" s="115">
        <f>SUMIFS('PR24 - Water (CW3)'!$M$7:$M$834,'PR24 - Water (CW3)'!$N$7:$N$834,'Water spend - excl CW12&amp;17'!$C121,'PR24 - Water (CW3)'!$A$7:$A$834,'Water spend - excl CW12&amp;17'!N$4)</f>
        <v>0</v>
      </c>
      <c r="O71" s="115">
        <f>SUMIFS('PR24 - Water (CW3)'!$M$7:$M$834,'PR24 - Water (CW3)'!$N$7:$N$834,'Water spend - excl CW12&amp;17'!$C121,'PR24 - Water (CW3)'!$A$7:$A$834,'Water spend - excl CW12&amp;17'!O$4)</f>
        <v>0</v>
      </c>
      <c r="P71" s="115">
        <f>SUMIFS('PR24 - Water (CW3)'!$M$7:$M$834,'PR24 - Water (CW3)'!$N$7:$N$834,'Water spend - excl CW12&amp;17'!$C121,'PR24 - Water (CW3)'!$A$7:$A$834,'Water spend - excl CW12&amp;17'!P$4)</f>
        <v>0</v>
      </c>
      <c r="Q71" s="115">
        <f>SUMIFS('PR24 - Water (CW3)'!$M$7:$M$834,'PR24 - Water (CW3)'!$N$7:$N$834,'Water spend - excl CW12&amp;17'!$C121,'PR24 - Water (CW3)'!$A$7:$A$834,'Water spend - excl CW12&amp;17'!Q$4)</f>
        <v>0</v>
      </c>
      <c r="R71" s="115">
        <f>SUMIFS('PR24 - Water (CW3)'!$M$7:$M$834,'PR24 - Water (CW3)'!$N$7:$N$834,'Water spend - excl CW12&amp;17'!$C121,'PR24 - Water (CW3)'!$A$7:$A$834,'Water spend - excl CW12&amp;17'!R$4)</f>
        <v>0</v>
      </c>
      <c r="S71" s="115">
        <f>SUMIFS('PR24 - Water (CW3)'!$M$7:$M$834,'PR24 - Water (CW3)'!$N$7:$N$834,'Water spend - excl CW12&amp;17'!$C121,'PR24 - Water (CW3)'!$A$7:$A$834,'Water spend - excl CW12&amp;17'!S$4)</f>
        <v>0</v>
      </c>
      <c r="T71" s="115">
        <f>SUMIFS('PR24 - Water (CW3)'!$M$7:$M$834,'PR24 - Water (CW3)'!$N$7:$N$834,'Water spend - excl CW12&amp;17'!$C121,'PR24 - Water (CW3)'!$A$7:$A$834,'Water spend - excl CW12&amp;17'!T$4)</f>
        <v>0</v>
      </c>
      <c r="U71">
        <f t="shared" si="5"/>
        <v>0</v>
      </c>
    </row>
    <row r="72" spans="2:21">
      <c r="C72" t="s">
        <v>1571</v>
      </c>
      <c r="D72" s="64">
        <f>SUMIFS('PR24 - Water (CW3)'!$M$7:$M$834,'PR24 - Water (CW3)'!$N$7:$N$834,'Water spend - excl CW12&amp;17'!$C122,'PR24 - Water (CW3)'!$A$7:$A$834,'Water spend - excl CW12&amp;17'!D$4)</f>
        <v>1.5489999999999999</v>
      </c>
      <c r="E72" s="64">
        <f>SUMIFS('PR24 - Water (CW3)'!$M$7:$M$834,'PR24 - Water (CW3)'!$N$7:$N$834,'Water spend - excl CW12&amp;17'!$C122,'PR24 - Water (CW3)'!$A$7:$A$834,'Water spend - excl CW12&amp;17'!E$4)</f>
        <v>0.68799999999999994</v>
      </c>
      <c r="F72" s="64">
        <f>SUMIFS('PR24 - Water (CW3)'!$M$7:$M$834,'PR24 - Water (CW3)'!$N$7:$N$834,'Water spend - excl CW12&amp;17'!$C122,'PR24 - Water (CW3)'!$A$7:$A$834,'Water spend - excl CW12&amp;17'!F$4)</f>
        <v>0</v>
      </c>
      <c r="G72" s="64">
        <f>SUMIFS('PR24 - Water (CW3)'!$M$7:$M$834,'PR24 - Water (CW3)'!$N$7:$N$834,'Water spend - excl CW12&amp;17'!$C122,'PR24 - Water (CW3)'!$A$7:$A$834,'Water spend - excl CW12&amp;17'!G$4)</f>
        <v>70.28</v>
      </c>
      <c r="H72" s="64">
        <f>SUMIFS('PR24 - Water (CW3)'!$M$7:$M$834,'PR24 - Water (CW3)'!$N$7:$N$834,'Water spend - excl CW12&amp;17'!$C122,'PR24 - Water (CW3)'!$A$7:$A$834,'Water spend - excl CW12&amp;17'!H$4)</f>
        <v>54.521217695891387</v>
      </c>
      <c r="I72" s="64">
        <f>SUMIFS('PR24 - Water (CW3)'!$M$7:$M$834,'PR24 - Water (CW3)'!$N$7:$N$834,'Water spend - excl CW12&amp;17'!$C122,'PR24 - Water (CW3)'!$A$7:$A$834,'Water spend - excl CW12&amp;17'!I$4)</f>
        <v>29.167999999999999</v>
      </c>
      <c r="J72" s="64">
        <f>SUMIFS('PR24 - Water (CW3)'!$M$7:$M$834,'PR24 - Water (CW3)'!$N$7:$N$834,'Water spend - excl CW12&amp;17'!$C122,'PR24 - Water (CW3)'!$A$7:$A$834,'Water spend - excl CW12&amp;17'!J$4)</f>
        <v>86.911000000000001</v>
      </c>
      <c r="K72" s="64">
        <f>SUMIFS('PR24 - Water (CW3)'!$M$7:$M$834,'PR24 - Water (CW3)'!$N$7:$N$834,'Water spend - excl CW12&amp;17'!$C122,'PR24 - Water (CW3)'!$A$7:$A$834,'Water spend - excl CW12&amp;17'!K$4)</f>
        <v>23.380000000000003</v>
      </c>
      <c r="L72" s="64">
        <f>SUMIFS('PR24 - Water (CW3)'!$M$7:$M$834,'PR24 - Water (CW3)'!$N$7:$N$834,'Water spend - excl CW12&amp;17'!$C122,'PR24 - Water (CW3)'!$A$7:$A$834,'Water spend - excl CW12&amp;17'!L$4)</f>
        <v>7.4325847570408694</v>
      </c>
      <c r="M72" s="64">
        <f>SUMIFS('PR24 - Water (CW3)'!$M$7:$M$834,'PR24 - Water (CW3)'!$N$7:$N$834,'Water spend - excl CW12&amp;17'!$C122,'PR24 - Water (CW3)'!$A$7:$A$834,'Water spend - excl CW12&amp;17'!M$4)</f>
        <v>0.16398299999999999</v>
      </c>
      <c r="N72" s="64">
        <f>SUMIFS('PR24 - Water (CW3)'!$M$7:$M$834,'PR24 - Water (CW3)'!$N$7:$N$834,'Water spend - excl CW12&amp;17'!$C122,'PR24 - Water (CW3)'!$A$7:$A$834,'Water spend - excl CW12&amp;17'!N$4)</f>
        <v>0</v>
      </c>
      <c r="O72" s="64">
        <f>SUMIFS('PR24 - Water (CW3)'!$M$7:$M$834,'PR24 - Water (CW3)'!$N$7:$N$834,'Water spend - excl CW12&amp;17'!$C122,'PR24 - Water (CW3)'!$A$7:$A$834,'Water spend - excl CW12&amp;17'!O$4)</f>
        <v>11.466000000000001</v>
      </c>
      <c r="P72" s="64">
        <f>SUMIFS('PR24 - Water (CW3)'!$M$7:$M$834,'PR24 - Water (CW3)'!$N$7:$N$834,'Water spend - excl CW12&amp;17'!$C122,'PR24 - Water (CW3)'!$A$7:$A$834,'Water spend - excl CW12&amp;17'!P$4)</f>
        <v>6.6100472718532186E-2</v>
      </c>
      <c r="Q72" s="64">
        <f>SUMIFS('PR24 - Water (CW3)'!$M$7:$M$834,'PR24 - Water (CW3)'!$N$7:$N$834,'Water spend - excl CW12&amp;17'!$C122,'PR24 - Water (CW3)'!$A$7:$A$834,'Water spend - excl CW12&amp;17'!Q$4)</f>
        <v>0</v>
      </c>
      <c r="R72" s="64">
        <f>SUMIFS('PR24 - Water (CW3)'!$M$7:$M$834,'PR24 - Water (CW3)'!$N$7:$N$834,'Water spend - excl CW12&amp;17'!$C122,'PR24 - Water (CW3)'!$A$7:$A$834,'Water spend - excl CW12&amp;17'!R$4)</f>
        <v>1.2254130915703845</v>
      </c>
      <c r="S72" s="64">
        <f>SUMIFS('PR24 - Water (CW3)'!$M$7:$M$834,'PR24 - Water (CW3)'!$N$7:$N$834,'Water spend - excl CW12&amp;17'!$C122,'PR24 - Water (CW3)'!$A$7:$A$834,'Water spend - excl CW12&amp;17'!S$4)</f>
        <v>0</v>
      </c>
      <c r="T72" s="64">
        <f>SUMIFS('PR24 - Water (CW3)'!$M$7:$M$834,'PR24 - Water (CW3)'!$N$7:$N$834,'Water spend - excl CW12&amp;17'!$C122,'PR24 - Water (CW3)'!$A$7:$A$834,'Water spend - excl CW12&amp;17'!T$4)</f>
        <v>0</v>
      </c>
      <c r="U72">
        <f t="shared" si="5"/>
        <v>286.85129901722109</v>
      </c>
    </row>
    <row r="73" spans="2:21">
      <c r="C73" t="s">
        <v>1564</v>
      </c>
      <c r="D73" s="64">
        <f>SUMIFS('PR24 - Water (CW3)'!$M$7:$M$834,'PR24 - Water (CW3)'!$N$7:$N$834,'Water spend - excl CW12&amp;17'!$C123,'PR24 - Water (CW3)'!$A$7:$A$834,'Water spend - excl CW12&amp;17'!D$4)</f>
        <v>1.952</v>
      </c>
      <c r="E73" s="64">
        <f>SUMIFS('PR24 - Water (CW3)'!$M$7:$M$834,'PR24 - Water (CW3)'!$N$7:$N$834,'Water spend - excl CW12&amp;17'!$C123,'PR24 - Water (CW3)'!$A$7:$A$834,'Water spend - excl CW12&amp;17'!E$4)</f>
        <v>0.74</v>
      </c>
      <c r="F73" s="64">
        <f>SUMIFS('PR24 - Water (CW3)'!$M$7:$M$834,'PR24 - Water (CW3)'!$N$7:$N$834,'Water spend - excl CW12&amp;17'!$C123,'PR24 - Water (CW3)'!$A$7:$A$834,'Water spend - excl CW12&amp;17'!F$4)</f>
        <v>0.18031848921439625</v>
      </c>
      <c r="G73" s="64">
        <f>SUMIFS('PR24 - Water (CW3)'!$M$7:$M$834,'PR24 - Water (CW3)'!$N$7:$N$834,'Water spend - excl CW12&amp;17'!$C123,'PR24 - Water (CW3)'!$A$7:$A$834,'Water spend - excl CW12&amp;17'!G$4)</f>
        <v>6.3590000000000009</v>
      </c>
      <c r="H73" s="64">
        <f>SUMIFS('PR24 - Water (CW3)'!$M$7:$M$834,'PR24 - Water (CW3)'!$N$7:$N$834,'Water spend - excl CW12&amp;17'!$C123,'PR24 - Water (CW3)'!$A$7:$A$834,'Water spend - excl CW12&amp;17'!H$4)</f>
        <v>30.201614482176105</v>
      </c>
      <c r="I73" s="64">
        <f>SUMIFS('PR24 - Water (CW3)'!$M$7:$M$834,'PR24 - Water (CW3)'!$N$7:$N$834,'Water spend - excl CW12&amp;17'!$C123,'PR24 - Water (CW3)'!$A$7:$A$834,'Water spend - excl CW12&amp;17'!I$4)</f>
        <v>8.9149999999999991</v>
      </c>
      <c r="J73" s="64">
        <f>SUMIFS('PR24 - Water (CW3)'!$M$7:$M$834,'PR24 - Water (CW3)'!$N$7:$N$834,'Water spend - excl CW12&amp;17'!$C123,'PR24 - Water (CW3)'!$A$7:$A$834,'Water spend - excl CW12&amp;17'!J$4)</f>
        <v>0.04</v>
      </c>
      <c r="K73" s="64">
        <f>SUMIFS('PR24 - Water (CW3)'!$M$7:$M$834,'PR24 - Water (CW3)'!$N$7:$N$834,'Water spend - excl CW12&amp;17'!$C123,'PR24 - Water (CW3)'!$A$7:$A$834,'Water spend - excl CW12&amp;17'!K$4)</f>
        <v>1.04</v>
      </c>
      <c r="L73" s="64">
        <f>SUMIFS('PR24 - Water (CW3)'!$M$7:$M$834,'PR24 - Water (CW3)'!$N$7:$N$834,'Water spend - excl CW12&amp;17'!$C123,'PR24 - Water (CW3)'!$A$7:$A$834,'Water spend - excl CW12&amp;17'!L$4)</f>
        <v>9.1307992716510888</v>
      </c>
      <c r="M73" s="64">
        <f>SUMIFS('PR24 - Water (CW3)'!$M$7:$M$834,'PR24 - Water (CW3)'!$N$7:$N$834,'Water spend - excl CW12&amp;17'!$C123,'PR24 - Water (CW3)'!$A$7:$A$834,'Water spend - excl CW12&amp;17'!M$4)</f>
        <v>2.5474723008550519</v>
      </c>
      <c r="N73" s="64">
        <f>SUMIFS('PR24 - Water (CW3)'!$M$7:$M$834,'PR24 - Water (CW3)'!$N$7:$N$834,'Water spend - excl CW12&amp;17'!$C123,'PR24 - Water (CW3)'!$A$7:$A$834,'Water spend - excl CW12&amp;17'!N$4)</f>
        <v>55.723000000000006</v>
      </c>
      <c r="O73" s="64">
        <f>SUMIFS('PR24 - Water (CW3)'!$M$7:$M$834,'PR24 - Water (CW3)'!$N$7:$N$834,'Water spend - excl CW12&amp;17'!$C123,'PR24 - Water (CW3)'!$A$7:$A$834,'Water spend - excl CW12&amp;17'!O$4)</f>
        <v>0.155</v>
      </c>
      <c r="P73" s="64">
        <f>SUMIFS('PR24 - Water (CW3)'!$M$7:$M$834,'PR24 - Water (CW3)'!$N$7:$N$834,'Water spend - excl CW12&amp;17'!$C123,'PR24 - Water (CW3)'!$A$7:$A$834,'Water spend - excl CW12&amp;17'!P$4)</f>
        <v>0.1171781107283071</v>
      </c>
      <c r="Q73" s="64">
        <f>SUMIFS('PR24 - Water (CW3)'!$M$7:$M$834,'PR24 - Water (CW3)'!$N$7:$N$834,'Water spend - excl CW12&amp;17'!$C123,'PR24 - Water (CW3)'!$A$7:$A$834,'Water spend - excl CW12&amp;17'!Q$4)</f>
        <v>0</v>
      </c>
      <c r="R73" s="64">
        <f>SUMIFS('PR24 - Water (CW3)'!$M$7:$M$834,'PR24 - Water (CW3)'!$N$7:$N$834,'Water spend - excl CW12&amp;17'!$C123,'PR24 - Water (CW3)'!$A$7:$A$834,'Water spend - excl CW12&amp;17'!R$4)</f>
        <v>0</v>
      </c>
      <c r="S73" s="64">
        <f>SUMIFS('PR24 - Water (CW3)'!$M$7:$M$834,'PR24 - Water (CW3)'!$N$7:$N$834,'Water spend - excl CW12&amp;17'!$C123,'PR24 - Water (CW3)'!$A$7:$A$834,'Water spend - excl CW12&amp;17'!S$4)</f>
        <v>0.15</v>
      </c>
      <c r="T73" s="64">
        <f>SUMIFS('PR24 - Water (CW3)'!$M$7:$M$834,'PR24 - Water (CW3)'!$N$7:$N$834,'Water spend - excl CW12&amp;17'!$C123,'PR24 - Water (CW3)'!$A$7:$A$834,'Water spend - excl CW12&amp;17'!T$4)</f>
        <v>0</v>
      </c>
      <c r="U73">
        <f t="shared" si="5"/>
        <v>117.25138265462496</v>
      </c>
    </row>
    <row r="74" spans="2:21">
      <c r="C74" t="s">
        <v>1574</v>
      </c>
      <c r="D74" s="64">
        <f>SUMIFS('PR24 - Water (CW3)'!$M$7:$M$834,'PR24 - Water (CW3)'!$N$7:$N$834,'Water spend - excl CW12&amp;17'!$C124,'PR24 - Water (CW3)'!$A$7:$A$834,'Water spend - excl CW12&amp;17'!D$4)</f>
        <v>0</v>
      </c>
      <c r="E74" s="64">
        <f>SUMIFS('PR24 - Water (CW3)'!$M$7:$M$834,'PR24 - Water (CW3)'!$N$7:$N$834,'Water spend - excl CW12&amp;17'!$C124,'PR24 - Water (CW3)'!$A$7:$A$834,'Water spend - excl CW12&amp;17'!E$4)</f>
        <v>0.36299999999999999</v>
      </c>
      <c r="F74" s="64">
        <f>SUMIFS('PR24 - Water (CW3)'!$M$7:$M$834,'PR24 - Water (CW3)'!$N$7:$N$834,'Water spend - excl CW12&amp;17'!$C124,'PR24 - Water (CW3)'!$A$7:$A$834,'Water spend - excl CW12&amp;17'!F$4)</f>
        <v>9.7777631063848212E-3</v>
      </c>
      <c r="G74" s="64">
        <f>SUMIFS('PR24 - Water (CW3)'!$M$7:$M$834,'PR24 - Water (CW3)'!$N$7:$N$834,'Water spend - excl CW12&amp;17'!$C124,'PR24 - Water (CW3)'!$A$7:$A$834,'Water spend - excl CW12&amp;17'!G$4)</f>
        <v>0</v>
      </c>
      <c r="H74" s="113">
        <f>SUMIFS('PR24 - Water (CW3)'!$M$7:$M$834,'PR24 - Water (CW3)'!$N$7:$N$834,'Water spend - excl CW12&amp;17'!$C124,'PR24 - Water (CW3)'!$A$7:$A$834,'Water spend - excl CW12&amp;17'!H$4)</f>
        <v>2.348599327383611</v>
      </c>
      <c r="I74" s="64">
        <f>SUMIFS('PR24 - Water (CW3)'!$M$7:$M$834,'PR24 - Water (CW3)'!$N$7:$N$834,'Water spend - excl CW12&amp;17'!$C124,'PR24 - Water (CW3)'!$A$7:$A$834,'Water spend - excl CW12&amp;17'!I$4)</f>
        <v>0</v>
      </c>
      <c r="J74" s="64">
        <f>SUMIFS('PR24 - Water (CW3)'!$M$7:$M$834,'PR24 - Water (CW3)'!$N$7:$N$834,'Water spend - excl CW12&amp;17'!$C124,'PR24 - Water (CW3)'!$A$7:$A$834,'Water spend - excl CW12&amp;17'!J$4)</f>
        <v>0</v>
      </c>
      <c r="K74" s="64">
        <f>SUMIFS('PR24 - Water (CW3)'!$M$7:$M$834,'PR24 - Water (CW3)'!$N$7:$N$834,'Water spend - excl CW12&amp;17'!$C124,'PR24 - Water (CW3)'!$A$7:$A$834,'Water spend - excl CW12&amp;17'!K$4)</f>
        <v>14.923</v>
      </c>
      <c r="L74" s="64">
        <f>SUMIFS('PR24 - Water (CW3)'!$M$7:$M$834,'PR24 - Water (CW3)'!$N$7:$N$834,'Water spend - excl CW12&amp;17'!$C124,'PR24 - Water (CW3)'!$A$7:$A$834,'Water spend - excl CW12&amp;17'!L$4)</f>
        <v>0.13440407618841116</v>
      </c>
      <c r="M74" s="64">
        <f>SUMIFS('PR24 - Water (CW3)'!$M$7:$M$834,'PR24 - Water (CW3)'!$N$7:$N$834,'Water spend - excl CW12&amp;17'!$C124,'PR24 - Water (CW3)'!$A$7:$A$834,'Water spend - excl CW12&amp;17'!M$4)</f>
        <v>0</v>
      </c>
      <c r="N74" s="64">
        <f>SUMIFS('PR24 - Water (CW3)'!$M$7:$M$834,'PR24 - Water (CW3)'!$N$7:$N$834,'Water spend - excl CW12&amp;17'!$C124,'PR24 - Water (CW3)'!$A$7:$A$834,'Water spend - excl CW12&amp;17'!N$4)</f>
        <v>0</v>
      </c>
      <c r="O74" s="64">
        <f>SUMIFS('PR24 - Water (CW3)'!$M$7:$M$834,'PR24 - Water (CW3)'!$N$7:$N$834,'Water spend - excl CW12&amp;17'!$C124,'PR24 - Water (CW3)'!$A$7:$A$834,'Water spend - excl CW12&amp;17'!O$4)</f>
        <v>0</v>
      </c>
      <c r="P74" s="64">
        <f>SUMIFS('PR24 - Water (CW3)'!$M$7:$M$834,'PR24 - Water (CW3)'!$N$7:$N$834,'Water spend - excl CW12&amp;17'!$C124,'PR24 - Water (CW3)'!$A$7:$A$834,'Water spend - excl CW12&amp;17'!P$4)</f>
        <v>0</v>
      </c>
      <c r="Q74" s="64">
        <f>SUMIFS('PR24 - Water (CW3)'!$M$7:$M$834,'PR24 - Water (CW3)'!$N$7:$N$834,'Water spend - excl CW12&amp;17'!$C124,'PR24 - Water (CW3)'!$A$7:$A$834,'Water spend - excl CW12&amp;17'!Q$4)</f>
        <v>0</v>
      </c>
      <c r="R74" s="64">
        <f>SUMIFS('PR24 - Water (CW3)'!$M$7:$M$834,'PR24 - Water (CW3)'!$N$7:$N$834,'Water spend - excl CW12&amp;17'!$C124,'PR24 - Water (CW3)'!$A$7:$A$834,'Water spend - excl CW12&amp;17'!R$4)</f>
        <v>0</v>
      </c>
      <c r="S74" s="64">
        <f>SUMIFS('PR24 - Water (CW3)'!$M$7:$M$834,'PR24 - Water (CW3)'!$N$7:$N$834,'Water spend - excl CW12&amp;17'!$C124,'PR24 - Water (CW3)'!$A$7:$A$834,'Water spend - excl CW12&amp;17'!S$4)</f>
        <v>0</v>
      </c>
      <c r="T74" s="64">
        <f>SUMIFS('PR24 - Water (CW3)'!$M$7:$M$834,'PR24 - Water (CW3)'!$N$7:$N$834,'Water spend - excl CW12&amp;17'!$C124,'PR24 - Water (CW3)'!$A$7:$A$834,'Water spend - excl CW12&amp;17'!T$4)</f>
        <v>0</v>
      </c>
      <c r="U74">
        <f t="shared" si="5"/>
        <v>17.778781166678407</v>
      </c>
    </row>
    <row r="75" spans="2:21">
      <c r="C75" t="s">
        <v>1577</v>
      </c>
      <c r="D75" s="64">
        <f>SUMIFS('PR24 - Water (CW3)'!$M$7:$M$834,'PR24 - Water (CW3)'!$N$7:$N$834,'Water spend - excl CW12&amp;17'!$C125,'PR24 - Water (CW3)'!$A$7:$A$834,'Water spend - excl CW12&amp;17'!D$4)</f>
        <v>1.335</v>
      </c>
      <c r="E75" s="64">
        <f>SUMIFS('PR24 - Water (CW3)'!$M$7:$M$834,'PR24 - Water (CW3)'!$N$7:$N$834,'Water spend - excl CW12&amp;17'!$C125,'PR24 - Water (CW3)'!$A$7:$A$834,'Water spend - excl CW12&amp;17'!E$4)</f>
        <v>0</v>
      </c>
      <c r="F75" s="64">
        <f>SUMIFS('PR24 - Water (CW3)'!$M$7:$M$834,'PR24 - Water (CW3)'!$N$7:$N$834,'Water spend - excl CW12&amp;17'!$C125,'PR24 - Water (CW3)'!$A$7:$A$834,'Water spend - excl CW12&amp;17'!F$4)</f>
        <v>0</v>
      </c>
      <c r="G75" s="64">
        <f>SUMIFS('PR24 - Water (CW3)'!$M$7:$M$834,'PR24 - Water (CW3)'!$N$7:$N$834,'Water spend - excl CW12&amp;17'!$C125,'PR24 - Water (CW3)'!$A$7:$A$834,'Water spend - excl CW12&amp;17'!G$4)</f>
        <v>0.57399999999999995</v>
      </c>
      <c r="H75" s="64">
        <f>SUMIFS('PR24 - Water (CW3)'!$M$7:$M$834,'PR24 - Water (CW3)'!$N$7:$N$834,'Water spend - excl CW12&amp;17'!$C125,'PR24 - Water (CW3)'!$A$7:$A$834,'Water spend - excl CW12&amp;17'!H$4)</f>
        <v>0</v>
      </c>
      <c r="I75" s="64">
        <f>SUMIFS('PR24 - Water (CW3)'!$M$7:$M$834,'PR24 - Water (CW3)'!$N$7:$N$834,'Water spend - excl CW12&amp;17'!$C125,'PR24 - Water (CW3)'!$A$7:$A$834,'Water spend - excl CW12&amp;17'!I$4)</f>
        <v>0</v>
      </c>
      <c r="J75" s="64">
        <f>SUMIFS('PR24 - Water (CW3)'!$M$7:$M$834,'PR24 - Water (CW3)'!$N$7:$N$834,'Water spend - excl CW12&amp;17'!$C125,'PR24 - Water (CW3)'!$A$7:$A$834,'Water spend - excl CW12&amp;17'!J$4)</f>
        <v>0</v>
      </c>
      <c r="K75" s="64">
        <f>SUMIFS('PR24 - Water (CW3)'!$M$7:$M$834,'PR24 - Water (CW3)'!$N$7:$N$834,'Water spend - excl CW12&amp;17'!$C125,'PR24 - Water (CW3)'!$A$7:$A$834,'Water spend - excl CW12&amp;17'!K$4)</f>
        <v>0</v>
      </c>
      <c r="L75" s="64">
        <f>SUMIFS('PR24 - Water (CW3)'!$M$7:$M$834,'PR24 - Water (CW3)'!$N$7:$N$834,'Water spend - excl CW12&amp;17'!$C125,'PR24 - Water (CW3)'!$A$7:$A$834,'Water spend - excl CW12&amp;17'!L$4)</f>
        <v>0</v>
      </c>
      <c r="M75" s="64">
        <f>SUMIFS('PR24 - Water (CW3)'!$M$7:$M$834,'PR24 - Water (CW3)'!$N$7:$N$834,'Water spend - excl CW12&amp;17'!$C125,'PR24 - Water (CW3)'!$A$7:$A$834,'Water spend - excl CW12&amp;17'!M$4)</f>
        <v>0.18741099999999999</v>
      </c>
      <c r="N75" s="64">
        <f>SUMIFS('PR24 - Water (CW3)'!$M$7:$M$834,'PR24 - Water (CW3)'!$N$7:$N$834,'Water spend - excl CW12&amp;17'!$C125,'PR24 - Water (CW3)'!$A$7:$A$834,'Water spend - excl CW12&amp;17'!N$4)</f>
        <v>0</v>
      </c>
      <c r="O75" s="64">
        <f>SUMIFS('PR24 - Water (CW3)'!$M$7:$M$834,'PR24 - Water (CW3)'!$N$7:$N$834,'Water spend - excl CW12&amp;17'!$C125,'PR24 - Water (CW3)'!$A$7:$A$834,'Water spend - excl CW12&amp;17'!O$4)</f>
        <v>0</v>
      </c>
      <c r="P75" s="64">
        <f>SUMIFS('PR24 - Water (CW3)'!$M$7:$M$834,'PR24 - Water (CW3)'!$N$7:$N$834,'Water spend - excl CW12&amp;17'!$C125,'PR24 - Water (CW3)'!$A$7:$A$834,'Water spend - excl CW12&amp;17'!P$4)</f>
        <v>0</v>
      </c>
      <c r="Q75" s="64">
        <f>SUMIFS('PR24 - Water (CW3)'!$M$7:$M$834,'PR24 - Water (CW3)'!$N$7:$N$834,'Water spend - excl CW12&amp;17'!$C125,'PR24 - Water (CW3)'!$A$7:$A$834,'Water spend - excl CW12&amp;17'!Q$4)</f>
        <v>0.45800000000000002</v>
      </c>
      <c r="R75" s="64">
        <f>SUMIFS('PR24 - Water (CW3)'!$M$7:$M$834,'PR24 - Water (CW3)'!$N$7:$N$834,'Water spend - excl CW12&amp;17'!$C125,'PR24 - Water (CW3)'!$A$7:$A$834,'Water spend - excl CW12&amp;17'!R$4)</f>
        <v>0</v>
      </c>
      <c r="S75" s="64">
        <f>SUMIFS('PR24 - Water (CW3)'!$M$7:$M$834,'PR24 - Water (CW3)'!$N$7:$N$834,'Water spend - excl CW12&amp;17'!$C125,'PR24 - Water (CW3)'!$A$7:$A$834,'Water spend - excl CW12&amp;17'!S$4)</f>
        <v>0</v>
      </c>
      <c r="T75" s="64">
        <f>SUMIFS('PR24 - Water (CW3)'!$M$7:$M$834,'PR24 - Water (CW3)'!$N$7:$N$834,'Water spend - excl CW12&amp;17'!$C125,'PR24 - Water (CW3)'!$A$7:$A$834,'Water spend - excl CW12&amp;17'!T$4)</f>
        <v>0</v>
      </c>
      <c r="U75">
        <f t="shared" si="5"/>
        <v>2.554411</v>
      </c>
    </row>
    <row r="77" spans="2:21">
      <c r="C77" t="s">
        <v>1455</v>
      </c>
      <c r="D77">
        <f t="shared" ref="D77:T77" si="6">SUM(D56:D75)</f>
        <v>409.32650285714288</v>
      </c>
      <c r="E77">
        <f t="shared" si="6"/>
        <v>54.876000000000005</v>
      </c>
      <c r="F77">
        <f t="shared" si="6"/>
        <v>5.1120208744810629</v>
      </c>
      <c r="G77">
        <f t="shared" si="6"/>
        <v>145.33200000000002</v>
      </c>
      <c r="H77">
        <f t="shared" si="6"/>
        <v>429.55198731578997</v>
      </c>
      <c r="I77">
        <f t="shared" si="6"/>
        <v>108.1907674938943</v>
      </c>
      <c r="J77">
        <f t="shared" si="6"/>
        <v>183.63800000000001</v>
      </c>
      <c r="K77">
        <f t="shared" si="6"/>
        <v>196.256</v>
      </c>
      <c r="L77">
        <f t="shared" si="6"/>
        <v>140.94142479958199</v>
      </c>
      <c r="M77">
        <f t="shared" si="6"/>
        <v>18.545745007311627</v>
      </c>
      <c r="N77">
        <f t="shared" si="6"/>
        <v>90.252331044888734</v>
      </c>
      <c r="O77">
        <f t="shared" si="6"/>
        <v>86.943000000000012</v>
      </c>
      <c r="P77">
        <f t="shared" si="6"/>
        <v>7.854711000721097</v>
      </c>
      <c r="Q77">
        <f t="shared" si="6"/>
        <v>13.834999999999999</v>
      </c>
      <c r="R77">
        <f t="shared" si="6"/>
        <v>72.659559973854101</v>
      </c>
      <c r="S77">
        <f t="shared" si="6"/>
        <v>30.195999999999998</v>
      </c>
      <c r="T77">
        <f t="shared" si="6"/>
        <v>6.2087608753408983</v>
      </c>
      <c r="U77">
        <f t="shared" ref="U77" si="7">SUM(D77:T77)</f>
        <v>1999.7198112430067</v>
      </c>
    </row>
    <row r="79" spans="2:21" ht="13.9">
      <c r="B79" s="1" t="s">
        <v>1682</v>
      </c>
    </row>
    <row r="80" spans="2:21">
      <c r="B80" s="67" t="s">
        <v>1675</v>
      </c>
      <c r="C80" t="s">
        <v>1504</v>
      </c>
      <c r="D80" s="64">
        <f>SUMIFS('PR24 - CW12&amp;CW17'!$M$7:$M$1908,'PR24 - CW12&amp;CW17'!$N$7:$N$1908,'Water spend - excl CW12&amp;17'!$C106,'PR24 - CW12&amp;CW17'!$A$7:$A$1908,'Water spend - excl CW12&amp;17'!D$4)</f>
        <v>0</v>
      </c>
      <c r="E80" s="64">
        <f>SUMIFS('PR24 - CW12&amp;CW17'!$M$7:$M$1908,'PR24 - CW12&amp;CW17'!$N$7:$N$1908,'Water spend - excl CW12&amp;17'!$C106,'PR24 - CW12&amp;CW17'!$A$7:$A$1908,'Water spend - excl CW12&amp;17'!E$4)</f>
        <v>0</v>
      </c>
      <c r="F80" s="64">
        <f>SUMIFS('PR24 - CW12&amp;CW17'!$M$7:$M$1908,'PR24 - CW12&amp;CW17'!$N$7:$N$1908,'Water spend - excl CW12&amp;17'!$C106,'PR24 - CW12&amp;CW17'!$A$7:$A$1908,'Water spend - excl CW12&amp;17'!F$4)</f>
        <v>0</v>
      </c>
      <c r="G80" s="64">
        <f>SUMIFS('PR24 - CW12&amp;CW17'!$M$7:$M$1908,'PR24 - CW12&amp;CW17'!$N$7:$N$1908,'Water spend - excl CW12&amp;17'!$C106,'PR24 - CW12&amp;CW17'!$A$7:$A$1908,'Water spend - excl CW12&amp;17'!G$4)</f>
        <v>0</v>
      </c>
      <c r="H80" s="64">
        <f>SUMIFS('PR24 - CW12&amp;CW17'!$M$7:$M$1908,'PR24 - CW12&amp;CW17'!$N$7:$N$1908,'Water spend - excl CW12&amp;17'!$C106,'PR24 - CW12&amp;CW17'!$A$7:$A$1908,'Water spend - excl CW12&amp;17'!H$4)</f>
        <v>0</v>
      </c>
      <c r="I80" s="64">
        <f>SUMIFS('PR24 - CW12&amp;CW17'!$M$7:$M$1908,'PR24 - CW12&amp;CW17'!$N$7:$N$1908,'Water spend - excl CW12&amp;17'!$C106,'PR24 - CW12&amp;CW17'!$A$7:$A$1908,'Water spend - excl CW12&amp;17'!I$4)</f>
        <v>0</v>
      </c>
      <c r="J80" s="64">
        <f>SUMIFS('PR24 - CW12&amp;CW17'!$M$7:$M$1908,'PR24 - CW12&amp;CW17'!$N$7:$N$1908,'Water spend - excl CW12&amp;17'!$C106,'PR24 - CW12&amp;CW17'!$A$7:$A$1908,'Water spend - excl CW12&amp;17'!J$4)</f>
        <v>0</v>
      </c>
      <c r="K80" s="64">
        <f>SUMIFS('PR24 - CW12&amp;CW17'!$M$7:$M$1908,'PR24 - CW12&amp;CW17'!$N$7:$N$1908,'Water spend - excl CW12&amp;17'!$C106,'PR24 - CW12&amp;CW17'!$A$7:$A$1908,'Water spend - excl CW12&amp;17'!K$4)</f>
        <v>0</v>
      </c>
      <c r="L80" s="64">
        <f>SUMIFS('PR24 - CW12&amp;CW17'!$M$7:$M$1908,'PR24 - CW12&amp;CW17'!$N$7:$N$1908,'Water spend - excl CW12&amp;17'!$C106,'PR24 - CW12&amp;CW17'!$A$7:$A$1908,'Water spend - excl CW12&amp;17'!L$4)</f>
        <v>0</v>
      </c>
      <c r="M80" s="64">
        <f>SUMIFS('PR24 - CW12&amp;CW17'!$M$7:$M$1908,'PR24 - CW12&amp;CW17'!$N$7:$N$1908,'Water spend - excl CW12&amp;17'!$C106,'PR24 - CW12&amp;CW17'!$A$7:$A$1908,'Water spend - excl CW12&amp;17'!M$4)</f>
        <v>0</v>
      </c>
      <c r="N80" s="64">
        <f>SUMIFS('PR24 - CW12&amp;CW17'!$M$7:$M$1908,'PR24 - CW12&amp;CW17'!$N$7:$N$1908,'Water spend - excl CW12&amp;17'!$C106,'PR24 - CW12&amp;CW17'!$A$7:$A$1908,'Water spend - excl CW12&amp;17'!N$4)</f>
        <v>0</v>
      </c>
      <c r="O80" s="64">
        <f>SUMIFS('PR24 - CW12&amp;CW17'!$M$7:$M$1908,'PR24 - CW12&amp;CW17'!$N$7:$N$1908,'Water spend - excl CW12&amp;17'!$C106,'PR24 - CW12&amp;CW17'!$A$7:$A$1908,'Water spend - excl CW12&amp;17'!O$4)</f>
        <v>0</v>
      </c>
      <c r="P80" s="64">
        <f>SUMIFS('PR24 - CW12&amp;CW17'!$M$7:$M$1908,'PR24 - CW12&amp;CW17'!$N$7:$N$1908,'Water spend - excl CW12&amp;17'!$C106,'PR24 - CW12&amp;CW17'!$A$7:$A$1908,'Water spend - excl CW12&amp;17'!P$4)</f>
        <v>0</v>
      </c>
      <c r="Q80" s="64">
        <f>SUMIFS('PR24 - CW12&amp;CW17'!$M$7:$M$1908,'PR24 - CW12&amp;CW17'!$N$7:$N$1908,'Water spend - excl CW12&amp;17'!$C106,'PR24 - CW12&amp;CW17'!$A$7:$A$1908,'Water spend - excl CW12&amp;17'!Q$4)</f>
        <v>0</v>
      </c>
      <c r="R80" s="64">
        <f>SUMIFS('PR24 - CW12&amp;CW17'!$M$7:$M$1908,'PR24 - CW12&amp;CW17'!$N$7:$N$1908,'Water spend - excl CW12&amp;17'!$C106,'PR24 - CW12&amp;CW17'!$A$7:$A$1908,'Water spend - excl CW12&amp;17'!R$4)</f>
        <v>0</v>
      </c>
      <c r="S80" s="64">
        <f>SUMIFS('PR24 - CW12&amp;CW17'!$M$7:$M$1908,'PR24 - CW12&amp;CW17'!$N$7:$N$1908,'Water spend - excl CW12&amp;17'!$C106,'PR24 - CW12&amp;CW17'!$A$7:$A$1908,'Water spend - excl CW12&amp;17'!S$4)</f>
        <v>0</v>
      </c>
      <c r="T80" s="64">
        <f>SUMIFS('PR24 - CW12&amp;CW17'!$M$7:$M$1908,'PR24 - CW12&amp;CW17'!$N$7:$N$1908,'Water spend - excl CW12&amp;17'!$C106,'PR24 - CW12&amp;CW17'!$A$7:$A$1908,'Water spend - excl CW12&amp;17'!T$4)</f>
        <v>0</v>
      </c>
      <c r="U80">
        <f t="shared" ref="U80:U99" si="8">SUM(D80:T80)</f>
        <v>0</v>
      </c>
    </row>
    <row r="81" spans="2:21">
      <c r="B81" s="67" t="s">
        <v>1675</v>
      </c>
      <c r="C81" t="s">
        <v>1507</v>
      </c>
      <c r="D81" s="64">
        <f>SUMIFS('PR24 - CW12&amp;CW17'!$M$7:$M$1908,'PR24 - CW12&amp;CW17'!$N$7:$N$1908,'Water spend - excl CW12&amp;17'!$C107,'PR24 - CW12&amp;CW17'!$A$7:$A$1908,'Water spend - excl CW12&amp;17'!D$4)</f>
        <v>0</v>
      </c>
      <c r="E81" s="64">
        <f>SUMIFS('PR24 - CW12&amp;CW17'!$M$7:$M$1908,'PR24 - CW12&amp;CW17'!$N$7:$N$1908,'Water spend - excl CW12&amp;17'!$C107,'PR24 - CW12&amp;CW17'!$A$7:$A$1908,'Water spend - excl CW12&amp;17'!E$4)</f>
        <v>0</v>
      </c>
      <c r="F81" s="64">
        <f>SUMIFS('PR24 - CW12&amp;CW17'!$M$7:$M$1908,'PR24 - CW12&amp;CW17'!$N$7:$N$1908,'Water spend - excl CW12&amp;17'!$C107,'PR24 - CW12&amp;CW17'!$A$7:$A$1908,'Water spend - excl CW12&amp;17'!F$4)</f>
        <v>0</v>
      </c>
      <c r="G81" s="64">
        <f>SUMIFS('PR24 - CW12&amp;CW17'!$M$7:$M$1908,'PR24 - CW12&amp;CW17'!$N$7:$N$1908,'Water spend - excl CW12&amp;17'!$C107,'PR24 - CW12&amp;CW17'!$A$7:$A$1908,'Water spend - excl CW12&amp;17'!G$4)</f>
        <v>0</v>
      </c>
      <c r="H81" s="64">
        <f>SUMIFS('PR24 - CW12&amp;CW17'!$M$7:$M$1908,'PR24 - CW12&amp;CW17'!$N$7:$N$1908,'Water spend - excl CW12&amp;17'!$C107,'PR24 - CW12&amp;CW17'!$A$7:$A$1908,'Water spend - excl CW12&amp;17'!H$4)</f>
        <v>0</v>
      </c>
      <c r="I81" s="64">
        <f>SUMIFS('PR24 - CW12&amp;CW17'!$M$7:$M$1908,'PR24 - CW12&amp;CW17'!$N$7:$N$1908,'Water spend - excl CW12&amp;17'!$C107,'PR24 - CW12&amp;CW17'!$A$7:$A$1908,'Water spend - excl CW12&amp;17'!I$4)</f>
        <v>0</v>
      </c>
      <c r="J81" s="64">
        <f>SUMIFS('PR24 - CW12&amp;CW17'!$M$7:$M$1908,'PR24 - CW12&amp;CW17'!$N$7:$N$1908,'Water spend - excl CW12&amp;17'!$C107,'PR24 - CW12&amp;CW17'!$A$7:$A$1908,'Water spend - excl CW12&amp;17'!J$4)</f>
        <v>0</v>
      </c>
      <c r="K81" s="64">
        <f>SUMIFS('PR24 - CW12&amp;CW17'!$M$7:$M$1908,'PR24 - CW12&amp;CW17'!$N$7:$N$1908,'Water spend - excl CW12&amp;17'!$C107,'PR24 - CW12&amp;CW17'!$A$7:$A$1908,'Water spend - excl CW12&amp;17'!K$4)</f>
        <v>0</v>
      </c>
      <c r="L81" s="64">
        <f>SUMIFS('PR24 - CW12&amp;CW17'!$M$7:$M$1908,'PR24 - CW12&amp;CW17'!$N$7:$N$1908,'Water spend - excl CW12&amp;17'!$C107,'PR24 - CW12&amp;CW17'!$A$7:$A$1908,'Water spend - excl CW12&amp;17'!L$4)</f>
        <v>7.071371910418886E-2</v>
      </c>
      <c r="M81" s="64">
        <f>SUMIFS('PR24 - CW12&amp;CW17'!$M$7:$M$1908,'PR24 - CW12&amp;CW17'!$N$7:$N$1908,'Water spend - excl CW12&amp;17'!$C107,'PR24 - CW12&amp;CW17'!$A$7:$A$1908,'Water spend - excl CW12&amp;17'!M$4)</f>
        <v>0</v>
      </c>
      <c r="N81" s="64">
        <f>SUMIFS('PR24 - CW12&amp;CW17'!$M$7:$M$1908,'PR24 - CW12&amp;CW17'!$N$7:$N$1908,'Water spend - excl CW12&amp;17'!$C107,'PR24 - CW12&amp;CW17'!$A$7:$A$1908,'Water spend - excl CW12&amp;17'!N$4)</f>
        <v>0</v>
      </c>
      <c r="O81" s="64">
        <f>SUMIFS('PR24 - CW12&amp;CW17'!$M$7:$M$1908,'PR24 - CW12&amp;CW17'!$N$7:$N$1908,'Water spend - excl CW12&amp;17'!$C107,'PR24 - CW12&amp;CW17'!$A$7:$A$1908,'Water spend - excl CW12&amp;17'!O$4)</f>
        <v>0</v>
      </c>
      <c r="P81" s="64">
        <f>SUMIFS('PR24 - CW12&amp;CW17'!$M$7:$M$1908,'PR24 - CW12&amp;CW17'!$N$7:$N$1908,'Water spend - excl CW12&amp;17'!$C107,'PR24 - CW12&amp;CW17'!$A$7:$A$1908,'Water spend - excl CW12&amp;17'!P$4)</f>
        <v>0</v>
      </c>
      <c r="Q81" s="64">
        <f>SUMIFS('PR24 - CW12&amp;CW17'!$M$7:$M$1908,'PR24 - CW12&amp;CW17'!$N$7:$N$1908,'Water spend - excl CW12&amp;17'!$C107,'PR24 - CW12&amp;CW17'!$A$7:$A$1908,'Water spend - excl CW12&amp;17'!Q$4)</f>
        <v>0</v>
      </c>
      <c r="R81" s="64">
        <f>SUMIFS('PR24 - CW12&amp;CW17'!$M$7:$M$1908,'PR24 - CW12&amp;CW17'!$N$7:$N$1908,'Water spend - excl CW12&amp;17'!$C107,'PR24 - CW12&amp;CW17'!$A$7:$A$1908,'Water spend - excl CW12&amp;17'!R$4)</f>
        <v>0</v>
      </c>
      <c r="S81" s="64">
        <f>SUMIFS('PR24 - CW12&amp;CW17'!$M$7:$M$1908,'PR24 - CW12&amp;CW17'!$N$7:$N$1908,'Water spend - excl CW12&amp;17'!$C107,'PR24 - CW12&amp;CW17'!$A$7:$A$1908,'Water spend - excl CW12&amp;17'!S$4)</f>
        <v>0</v>
      </c>
      <c r="T81" s="64">
        <f>SUMIFS('PR24 - CW12&amp;CW17'!$M$7:$M$1908,'PR24 - CW12&amp;CW17'!$N$7:$N$1908,'Water spend - excl CW12&amp;17'!$C107,'PR24 - CW12&amp;CW17'!$A$7:$A$1908,'Water spend - excl CW12&amp;17'!T$4)</f>
        <v>0</v>
      </c>
      <c r="U81">
        <f t="shared" si="8"/>
        <v>7.071371910418886E-2</v>
      </c>
    </row>
    <row r="82" spans="2:21">
      <c r="B82" s="67" t="s">
        <v>1675</v>
      </c>
      <c r="C82" t="s">
        <v>1511</v>
      </c>
      <c r="D82" s="64">
        <f>SUMIFS('PR24 - CW12&amp;CW17'!$M$7:$M$1908,'PR24 - CW12&amp;CW17'!$N$7:$N$1908,'Water spend - excl CW12&amp;17'!$C108,'PR24 - CW12&amp;CW17'!$A$7:$A$1908,'Water spend - excl CW12&amp;17'!D$4)</f>
        <v>0</v>
      </c>
      <c r="E82" s="64">
        <f>SUMIFS('PR24 - CW12&amp;CW17'!$M$7:$M$1908,'PR24 - CW12&amp;CW17'!$N$7:$N$1908,'Water spend - excl CW12&amp;17'!$C108,'PR24 - CW12&amp;CW17'!$A$7:$A$1908,'Water spend - excl CW12&amp;17'!E$4)</f>
        <v>0</v>
      </c>
      <c r="F82" s="64">
        <f>SUMIFS('PR24 - CW12&amp;CW17'!$M$7:$M$1908,'PR24 - CW12&amp;CW17'!$N$7:$N$1908,'Water spend - excl CW12&amp;17'!$C108,'PR24 - CW12&amp;CW17'!$A$7:$A$1908,'Water spend - excl CW12&amp;17'!F$4)</f>
        <v>0</v>
      </c>
      <c r="G82" s="64">
        <f>SUMIFS('PR24 - CW12&amp;CW17'!$M$7:$M$1908,'PR24 - CW12&amp;CW17'!$N$7:$N$1908,'Water spend - excl CW12&amp;17'!$C108,'PR24 - CW12&amp;CW17'!$A$7:$A$1908,'Water spend - excl CW12&amp;17'!G$4)</f>
        <v>0</v>
      </c>
      <c r="H82" s="64">
        <f>SUMIFS('PR24 - CW12&amp;CW17'!$M$7:$M$1908,'PR24 - CW12&amp;CW17'!$N$7:$N$1908,'Water spend - excl CW12&amp;17'!$C108,'PR24 - CW12&amp;CW17'!$A$7:$A$1908,'Water spend - excl CW12&amp;17'!H$4)</f>
        <v>0</v>
      </c>
      <c r="I82" s="64">
        <f>SUMIFS('PR24 - CW12&amp;CW17'!$M$7:$M$1908,'PR24 - CW12&amp;CW17'!$N$7:$N$1908,'Water spend - excl CW12&amp;17'!$C108,'PR24 - CW12&amp;CW17'!$A$7:$A$1908,'Water spend - excl CW12&amp;17'!I$4)</f>
        <v>0</v>
      </c>
      <c r="J82" s="64">
        <f>SUMIFS('PR24 - CW12&amp;CW17'!$M$7:$M$1908,'PR24 - CW12&amp;CW17'!$N$7:$N$1908,'Water spend - excl CW12&amp;17'!$C108,'PR24 - CW12&amp;CW17'!$A$7:$A$1908,'Water spend - excl CW12&amp;17'!J$4)</f>
        <v>0</v>
      </c>
      <c r="K82" s="64">
        <f>SUMIFS('PR24 - CW12&amp;CW17'!$M$7:$M$1908,'PR24 - CW12&amp;CW17'!$N$7:$N$1908,'Water spend - excl CW12&amp;17'!$C108,'PR24 - CW12&amp;CW17'!$A$7:$A$1908,'Water spend - excl CW12&amp;17'!K$4)</f>
        <v>0</v>
      </c>
      <c r="L82" s="64">
        <f>SUMIFS('PR24 - CW12&amp;CW17'!$M$7:$M$1908,'PR24 - CW12&amp;CW17'!$N$7:$N$1908,'Water spend - excl CW12&amp;17'!$C108,'PR24 - CW12&amp;CW17'!$A$7:$A$1908,'Water spend - excl CW12&amp;17'!L$4)</f>
        <v>0</v>
      </c>
      <c r="M82" s="64">
        <f>SUMIFS('PR24 - CW12&amp;CW17'!$M$7:$M$1908,'PR24 - CW12&amp;CW17'!$N$7:$N$1908,'Water spend - excl CW12&amp;17'!$C108,'PR24 - CW12&amp;CW17'!$A$7:$A$1908,'Water spend - excl CW12&amp;17'!M$4)</f>
        <v>0</v>
      </c>
      <c r="N82" s="64">
        <f>SUMIFS('PR24 - CW12&amp;CW17'!$M$7:$M$1908,'PR24 - CW12&amp;CW17'!$N$7:$N$1908,'Water spend - excl CW12&amp;17'!$C108,'PR24 - CW12&amp;CW17'!$A$7:$A$1908,'Water spend - excl CW12&amp;17'!N$4)</f>
        <v>0</v>
      </c>
      <c r="O82" s="64">
        <f>SUMIFS('PR24 - CW12&amp;CW17'!$M$7:$M$1908,'PR24 - CW12&amp;CW17'!$N$7:$N$1908,'Water spend - excl CW12&amp;17'!$C108,'PR24 - CW12&amp;CW17'!$A$7:$A$1908,'Water spend - excl CW12&amp;17'!O$4)</f>
        <v>0</v>
      </c>
      <c r="P82" s="64">
        <f>SUMIFS('PR24 - CW12&amp;CW17'!$M$7:$M$1908,'PR24 - CW12&amp;CW17'!$N$7:$N$1908,'Water spend - excl CW12&amp;17'!$C108,'PR24 - CW12&amp;CW17'!$A$7:$A$1908,'Water spend - excl CW12&amp;17'!P$4)</f>
        <v>0</v>
      </c>
      <c r="Q82" s="64">
        <f>SUMIFS('PR24 - CW12&amp;CW17'!$M$7:$M$1908,'PR24 - CW12&amp;CW17'!$N$7:$N$1908,'Water spend - excl CW12&amp;17'!$C108,'PR24 - CW12&amp;CW17'!$A$7:$A$1908,'Water spend - excl CW12&amp;17'!Q$4)</f>
        <v>0</v>
      </c>
      <c r="R82" s="64">
        <f>SUMIFS('PR24 - CW12&amp;CW17'!$M$7:$M$1908,'PR24 - CW12&amp;CW17'!$N$7:$N$1908,'Water spend - excl CW12&amp;17'!$C108,'PR24 - CW12&amp;CW17'!$A$7:$A$1908,'Water spend - excl CW12&amp;17'!R$4)</f>
        <v>0</v>
      </c>
      <c r="S82" s="64">
        <f>SUMIFS('PR24 - CW12&amp;CW17'!$M$7:$M$1908,'PR24 - CW12&amp;CW17'!$N$7:$N$1908,'Water spend - excl CW12&amp;17'!$C108,'PR24 - CW12&amp;CW17'!$A$7:$A$1908,'Water spend - excl CW12&amp;17'!S$4)</f>
        <v>0</v>
      </c>
      <c r="T82" s="64">
        <f>SUMIFS('PR24 - CW12&amp;CW17'!$M$7:$M$1908,'PR24 - CW12&amp;CW17'!$N$7:$N$1908,'Water spend - excl CW12&amp;17'!$C108,'PR24 - CW12&amp;CW17'!$A$7:$A$1908,'Water spend - excl CW12&amp;17'!T$4)</f>
        <v>0</v>
      </c>
      <c r="U82">
        <f t="shared" si="8"/>
        <v>0</v>
      </c>
    </row>
    <row r="83" spans="2:21">
      <c r="B83" s="67" t="s">
        <v>1675</v>
      </c>
      <c r="C83" t="s">
        <v>1514</v>
      </c>
      <c r="D83" s="64">
        <f>SUMIFS('PR24 - CW12&amp;CW17'!$M$7:$M$1908,'PR24 - CW12&amp;CW17'!$N$7:$N$1908,'Water spend - excl CW12&amp;17'!$C109,'PR24 - CW12&amp;CW17'!$A$7:$A$1908,'Water spend - excl CW12&amp;17'!D$4)</f>
        <v>0</v>
      </c>
      <c r="E83" s="64">
        <f>SUMIFS('PR24 - CW12&amp;CW17'!$M$7:$M$1908,'PR24 - CW12&amp;CW17'!$N$7:$N$1908,'Water spend - excl CW12&amp;17'!$C109,'PR24 - CW12&amp;CW17'!$A$7:$A$1908,'Water spend - excl CW12&amp;17'!E$4)</f>
        <v>0</v>
      </c>
      <c r="F83" s="64">
        <f>SUMIFS('PR24 - CW12&amp;CW17'!$M$7:$M$1908,'PR24 - CW12&amp;CW17'!$N$7:$N$1908,'Water spend - excl CW12&amp;17'!$C109,'PR24 - CW12&amp;CW17'!$A$7:$A$1908,'Water spend - excl CW12&amp;17'!F$4)</f>
        <v>0</v>
      </c>
      <c r="G83" s="64">
        <f>SUMIFS('PR24 - CW12&amp;CW17'!$M$7:$M$1908,'PR24 - CW12&amp;CW17'!$N$7:$N$1908,'Water spend - excl CW12&amp;17'!$C109,'PR24 - CW12&amp;CW17'!$A$7:$A$1908,'Water spend - excl CW12&amp;17'!G$4)</f>
        <v>0</v>
      </c>
      <c r="H83" s="64">
        <f>SUMIFS('PR24 - CW12&amp;CW17'!$M$7:$M$1908,'PR24 - CW12&amp;CW17'!$N$7:$N$1908,'Water spend - excl CW12&amp;17'!$C109,'PR24 - CW12&amp;CW17'!$A$7:$A$1908,'Water spend - excl CW12&amp;17'!H$4)</f>
        <v>0</v>
      </c>
      <c r="I83" s="64">
        <f>SUMIFS('PR24 - CW12&amp;CW17'!$M$7:$M$1908,'PR24 - CW12&amp;CW17'!$N$7:$N$1908,'Water spend - excl CW12&amp;17'!$C109,'PR24 - CW12&amp;CW17'!$A$7:$A$1908,'Water spend - excl CW12&amp;17'!I$4)</f>
        <v>0</v>
      </c>
      <c r="J83" s="64">
        <f>SUMIFS('PR24 - CW12&amp;CW17'!$M$7:$M$1908,'PR24 - CW12&amp;CW17'!$N$7:$N$1908,'Water spend - excl CW12&amp;17'!$C109,'PR24 - CW12&amp;CW17'!$A$7:$A$1908,'Water spend - excl CW12&amp;17'!J$4)</f>
        <v>0</v>
      </c>
      <c r="K83" s="64">
        <f>SUMIFS('PR24 - CW12&amp;CW17'!$M$7:$M$1908,'PR24 - CW12&amp;CW17'!$N$7:$N$1908,'Water spend - excl CW12&amp;17'!$C109,'PR24 - CW12&amp;CW17'!$A$7:$A$1908,'Water spend - excl CW12&amp;17'!K$4)</f>
        <v>0</v>
      </c>
      <c r="L83" s="64">
        <f>SUMIFS('PR24 - CW12&amp;CW17'!$M$7:$M$1908,'PR24 - CW12&amp;CW17'!$N$7:$N$1908,'Water spend - excl CW12&amp;17'!$C109,'PR24 - CW12&amp;CW17'!$A$7:$A$1908,'Water spend - excl CW12&amp;17'!L$4)</f>
        <v>0</v>
      </c>
      <c r="M83" s="64">
        <f>SUMIFS('PR24 - CW12&amp;CW17'!$M$7:$M$1908,'PR24 - CW12&amp;CW17'!$N$7:$N$1908,'Water spend - excl CW12&amp;17'!$C109,'PR24 - CW12&amp;CW17'!$A$7:$A$1908,'Water spend - excl CW12&amp;17'!M$4)</f>
        <v>0</v>
      </c>
      <c r="N83" s="64">
        <f>SUMIFS('PR24 - CW12&amp;CW17'!$M$7:$M$1908,'PR24 - CW12&amp;CW17'!$N$7:$N$1908,'Water spend - excl CW12&amp;17'!$C109,'PR24 - CW12&amp;CW17'!$A$7:$A$1908,'Water spend - excl CW12&amp;17'!N$4)</f>
        <v>0</v>
      </c>
      <c r="O83" s="64">
        <f>SUMIFS('PR24 - CW12&amp;CW17'!$M$7:$M$1908,'PR24 - CW12&amp;CW17'!$N$7:$N$1908,'Water spend - excl CW12&amp;17'!$C109,'PR24 - CW12&amp;CW17'!$A$7:$A$1908,'Water spend - excl CW12&amp;17'!O$4)</f>
        <v>0</v>
      </c>
      <c r="P83" s="64">
        <f>SUMIFS('PR24 - CW12&amp;CW17'!$M$7:$M$1908,'PR24 - CW12&amp;CW17'!$N$7:$N$1908,'Water spend - excl CW12&amp;17'!$C109,'PR24 - CW12&amp;CW17'!$A$7:$A$1908,'Water spend - excl CW12&amp;17'!P$4)</f>
        <v>0</v>
      </c>
      <c r="Q83" s="64">
        <f>SUMIFS('PR24 - CW12&amp;CW17'!$M$7:$M$1908,'PR24 - CW12&amp;CW17'!$N$7:$N$1908,'Water spend - excl CW12&amp;17'!$C109,'PR24 - CW12&amp;CW17'!$A$7:$A$1908,'Water spend - excl CW12&amp;17'!Q$4)</f>
        <v>0</v>
      </c>
      <c r="R83" s="64">
        <f>SUMIFS('PR24 - CW12&amp;CW17'!$M$7:$M$1908,'PR24 - CW12&amp;CW17'!$N$7:$N$1908,'Water spend - excl CW12&amp;17'!$C109,'PR24 - CW12&amp;CW17'!$A$7:$A$1908,'Water spend - excl CW12&amp;17'!R$4)</f>
        <v>0</v>
      </c>
      <c r="S83" s="64">
        <f>SUMIFS('PR24 - CW12&amp;CW17'!$M$7:$M$1908,'PR24 - CW12&amp;CW17'!$N$7:$N$1908,'Water spend - excl CW12&amp;17'!$C109,'PR24 - CW12&amp;CW17'!$A$7:$A$1908,'Water spend - excl CW12&amp;17'!S$4)</f>
        <v>0</v>
      </c>
      <c r="T83" s="64">
        <f>SUMIFS('PR24 - CW12&amp;CW17'!$M$7:$M$1908,'PR24 - CW12&amp;CW17'!$N$7:$N$1908,'Water spend - excl CW12&amp;17'!$C109,'PR24 - CW12&amp;CW17'!$A$7:$A$1908,'Water spend - excl CW12&amp;17'!T$4)</f>
        <v>0</v>
      </c>
      <c r="U83">
        <f t="shared" si="8"/>
        <v>0</v>
      </c>
    </row>
    <row r="84" spans="2:21">
      <c r="B84" s="67" t="s">
        <v>1675</v>
      </c>
      <c r="C84" t="s">
        <v>1517</v>
      </c>
      <c r="D84" s="64">
        <f>SUMIFS('PR24 - CW12&amp;CW17'!$M$7:$M$1908,'PR24 - CW12&amp;CW17'!$N$7:$N$1908,'Water spend - excl CW12&amp;17'!$C110,'PR24 - CW12&amp;CW17'!$A$7:$A$1908,'Water spend - excl CW12&amp;17'!D$4)</f>
        <v>0.65700000000000003</v>
      </c>
      <c r="E84" s="64">
        <f>SUMIFS('PR24 - CW12&amp;CW17'!$M$7:$M$1908,'PR24 - CW12&amp;CW17'!$N$7:$N$1908,'Water spend - excl CW12&amp;17'!$C110,'PR24 - CW12&amp;CW17'!$A$7:$A$1908,'Water spend - excl CW12&amp;17'!E$4)</f>
        <v>0</v>
      </c>
      <c r="F84" s="64">
        <f>SUMIFS('PR24 - CW12&amp;CW17'!$M$7:$M$1908,'PR24 - CW12&amp;CW17'!$N$7:$N$1908,'Water spend - excl CW12&amp;17'!$C110,'PR24 - CW12&amp;CW17'!$A$7:$A$1908,'Water spend - excl CW12&amp;17'!F$4)</f>
        <v>0</v>
      </c>
      <c r="G84" s="64">
        <f>SUMIFS('PR24 - CW12&amp;CW17'!$M$7:$M$1908,'PR24 - CW12&amp;CW17'!$N$7:$N$1908,'Water spend - excl CW12&amp;17'!$C110,'PR24 - CW12&amp;CW17'!$A$7:$A$1908,'Water spend - excl CW12&amp;17'!G$4)</f>
        <v>5.1999999999999998E-2</v>
      </c>
      <c r="H84" s="64">
        <f>SUMIFS('PR24 - CW12&amp;CW17'!$M$7:$M$1908,'PR24 - CW12&amp;CW17'!$N$7:$N$1908,'Water spend - excl CW12&amp;17'!$C110,'PR24 - CW12&amp;CW17'!$A$7:$A$1908,'Water spend - excl CW12&amp;17'!H$4)</f>
        <v>11.135188162762899</v>
      </c>
      <c r="I84" s="64">
        <f>SUMIFS('PR24 - CW12&amp;CW17'!$M$7:$M$1908,'PR24 - CW12&amp;CW17'!$N$7:$N$1908,'Water spend - excl CW12&amp;17'!$C110,'PR24 - CW12&amp;CW17'!$A$7:$A$1908,'Water spend - excl CW12&amp;17'!I$4)</f>
        <v>0</v>
      </c>
      <c r="J84" s="64">
        <f>SUMIFS('PR24 - CW12&amp;CW17'!$M$7:$M$1908,'PR24 - CW12&amp;CW17'!$N$7:$N$1908,'Water spend - excl CW12&amp;17'!$C110,'PR24 - CW12&amp;CW17'!$A$7:$A$1908,'Water spend - excl CW12&amp;17'!J$4)</f>
        <v>0</v>
      </c>
      <c r="K84" s="64">
        <f>SUMIFS('PR24 - CW12&amp;CW17'!$M$7:$M$1908,'PR24 - CW12&amp;CW17'!$N$7:$N$1908,'Water spend - excl CW12&amp;17'!$C110,'PR24 - CW12&amp;CW17'!$A$7:$A$1908,'Water spend - excl CW12&amp;17'!K$4)</f>
        <v>0</v>
      </c>
      <c r="L84" s="64">
        <f>SUMIFS('PR24 - CW12&amp;CW17'!$M$7:$M$1908,'PR24 - CW12&amp;CW17'!$N$7:$N$1908,'Water spend - excl CW12&amp;17'!$C110,'PR24 - CW12&amp;CW17'!$A$7:$A$1908,'Water spend - excl CW12&amp;17'!L$4)</f>
        <v>0.35969897036147941</v>
      </c>
      <c r="M84" s="64">
        <f>SUMIFS('PR24 - CW12&amp;CW17'!$M$7:$M$1908,'PR24 - CW12&amp;CW17'!$N$7:$N$1908,'Water spend - excl CW12&amp;17'!$C110,'PR24 - CW12&amp;CW17'!$A$7:$A$1908,'Water spend - excl CW12&amp;17'!M$4)</f>
        <v>0</v>
      </c>
      <c r="N84" s="64">
        <f>SUMIFS('PR24 - CW12&amp;CW17'!$M$7:$M$1908,'PR24 - CW12&amp;CW17'!$N$7:$N$1908,'Water spend - excl CW12&amp;17'!$C110,'PR24 - CW12&amp;CW17'!$A$7:$A$1908,'Water spend - excl CW12&amp;17'!N$4)</f>
        <v>0</v>
      </c>
      <c r="O84" s="64">
        <f>SUMIFS('PR24 - CW12&amp;CW17'!$M$7:$M$1908,'PR24 - CW12&amp;CW17'!$N$7:$N$1908,'Water spend - excl CW12&amp;17'!$C110,'PR24 - CW12&amp;CW17'!$A$7:$A$1908,'Water spend - excl CW12&amp;17'!O$4)</f>
        <v>1.044</v>
      </c>
      <c r="P84" s="64">
        <f>SUMIFS('PR24 - CW12&amp;CW17'!$M$7:$M$1908,'PR24 - CW12&amp;CW17'!$N$7:$N$1908,'Water spend - excl CW12&amp;17'!$C110,'PR24 - CW12&amp;CW17'!$A$7:$A$1908,'Water spend - excl CW12&amp;17'!P$4)</f>
        <v>0</v>
      </c>
      <c r="Q84" s="64">
        <f>SUMIFS('PR24 - CW12&amp;CW17'!$M$7:$M$1908,'PR24 - CW12&amp;CW17'!$N$7:$N$1908,'Water spend - excl CW12&amp;17'!$C110,'PR24 - CW12&amp;CW17'!$A$7:$A$1908,'Water spend - excl CW12&amp;17'!Q$4)</f>
        <v>0</v>
      </c>
      <c r="R84" s="64">
        <f>SUMIFS('PR24 - CW12&amp;CW17'!$M$7:$M$1908,'PR24 - CW12&amp;CW17'!$N$7:$N$1908,'Water spend - excl CW12&amp;17'!$C110,'PR24 - CW12&amp;CW17'!$A$7:$A$1908,'Water spend - excl CW12&amp;17'!R$4)</f>
        <v>0</v>
      </c>
      <c r="S84" s="64">
        <f>SUMIFS('PR24 - CW12&amp;CW17'!$M$7:$M$1908,'PR24 - CW12&amp;CW17'!$N$7:$N$1908,'Water spend - excl CW12&amp;17'!$C110,'PR24 - CW12&amp;CW17'!$A$7:$A$1908,'Water spend - excl CW12&amp;17'!S$4)</f>
        <v>0</v>
      </c>
      <c r="T84" s="64">
        <f>SUMIFS('PR24 - CW12&amp;CW17'!$M$7:$M$1908,'PR24 - CW12&amp;CW17'!$N$7:$N$1908,'Water spend - excl CW12&amp;17'!$C110,'PR24 - CW12&amp;CW17'!$A$7:$A$1908,'Water spend - excl CW12&amp;17'!T$4)</f>
        <v>0</v>
      </c>
      <c r="U84">
        <f t="shared" si="8"/>
        <v>13.247887133124379</v>
      </c>
    </row>
    <row r="85" spans="2:21">
      <c r="B85" s="67" t="s">
        <v>1675</v>
      </c>
      <c r="C85" t="s">
        <v>1528</v>
      </c>
      <c r="D85" s="64">
        <f>SUMIFS('PR24 - CW12&amp;CW17'!$M$7:$M$1908,'PR24 - CW12&amp;CW17'!$N$7:$N$1908,'Water spend - excl CW12&amp;17'!$C111,'PR24 - CW12&amp;CW17'!$A$7:$A$1908,'Water spend - excl CW12&amp;17'!D$4)</f>
        <v>0.97399999999999998</v>
      </c>
      <c r="E85" s="64">
        <f>SUMIFS('PR24 - CW12&amp;CW17'!$M$7:$M$1908,'PR24 - CW12&amp;CW17'!$N$7:$N$1908,'Water spend - excl CW12&amp;17'!$C111,'PR24 - CW12&amp;CW17'!$A$7:$A$1908,'Water spend - excl CW12&amp;17'!E$4)</f>
        <v>0</v>
      </c>
      <c r="F85" s="64">
        <f>SUMIFS('PR24 - CW12&amp;CW17'!$M$7:$M$1908,'PR24 - CW12&amp;CW17'!$N$7:$N$1908,'Water spend - excl CW12&amp;17'!$C111,'PR24 - CW12&amp;CW17'!$A$7:$A$1908,'Water spend - excl CW12&amp;17'!F$4)</f>
        <v>0</v>
      </c>
      <c r="G85" s="64">
        <f>SUMIFS('PR24 - CW12&amp;CW17'!$M$7:$M$1908,'PR24 - CW12&amp;CW17'!$N$7:$N$1908,'Water spend - excl CW12&amp;17'!$C111,'PR24 - CW12&amp;CW17'!$A$7:$A$1908,'Water spend - excl CW12&amp;17'!G$4)</f>
        <v>0</v>
      </c>
      <c r="H85" s="64">
        <f>SUMIFS('PR24 - CW12&amp;CW17'!$M$7:$M$1908,'PR24 - CW12&amp;CW17'!$N$7:$N$1908,'Water spend - excl CW12&amp;17'!$C111,'PR24 - CW12&amp;CW17'!$A$7:$A$1908,'Water spend - excl CW12&amp;17'!H$4)</f>
        <v>3.8561361644694583</v>
      </c>
      <c r="I85" s="64">
        <f>SUMIFS('PR24 - CW12&amp;CW17'!$M$7:$M$1908,'PR24 - CW12&amp;CW17'!$N$7:$N$1908,'Water spend - excl CW12&amp;17'!$C111,'PR24 - CW12&amp;CW17'!$A$7:$A$1908,'Water spend - excl CW12&amp;17'!I$4)</f>
        <v>0</v>
      </c>
      <c r="J85" s="64">
        <f>SUMIFS('PR24 - CW12&amp;CW17'!$M$7:$M$1908,'PR24 - CW12&amp;CW17'!$N$7:$N$1908,'Water spend - excl CW12&amp;17'!$C111,'PR24 - CW12&amp;CW17'!$A$7:$A$1908,'Water spend - excl CW12&amp;17'!J$4)</f>
        <v>2.117</v>
      </c>
      <c r="K85" s="64">
        <f>SUMIFS('PR24 - CW12&amp;CW17'!$M$7:$M$1908,'PR24 - CW12&amp;CW17'!$N$7:$N$1908,'Water spend - excl CW12&amp;17'!$C111,'PR24 - CW12&amp;CW17'!$A$7:$A$1908,'Water spend - excl CW12&amp;17'!K$4)</f>
        <v>0</v>
      </c>
      <c r="L85" s="64">
        <f>SUMIFS('PR24 - CW12&amp;CW17'!$M$7:$M$1908,'PR24 - CW12&amp;CW17'!$N$7:$N$1908,'Water spend - excl CW12&amp;17'!$C111,'PR24 - CW12&amp;CW17'!$A$7:$A$1908,'Water spend - excl CW12&amp;17'!L$4)</f>
        <v>9.0433726101812457</v>
      </c>
      <c r="M85" s="64">
        <f>SUMIFS('PR24 - CW12&amp;CW17'!$M$7:$M$1908,'PR24 - CW12&amp;CW17'!$N$7:$N$1908,'Water spend - excl CW12&amp;17'!$C111,'PR24 - CW12&amp;CW17'!$A$7:$A$1908,'Water spend - excl CW12&amp;17'!M$4)</f>
        <v>0.74758100000000005</v>
      </c>
      <c r="N85" s="64">
        <f>SUMIFS('PR24 - CW12&amp;CW17'!$M$7:$M$1908,'PR24 - CW12&amp;CW17'!$N$7:$N$1908,'Water spend - excl CW12&amp;17'!$C111,'PR24 - CW12&amp;CW17'!$A$7:$A$1908,'Water spend - excl CW12&amp;17'!N$4)</f>
        <v>0.2</v>
      </c>
      <c r="O85" s="64">
        <f>SUMIFS('PR24 - CW12&amp;CW17'!$M$7:$M$1908,'PR24 - CW12&amp;CW17'!$N$7:$N$1908,'Water spend - excl CW12&amp;17'!$C111,'PR24 - CW12&amp;CW17'!$A$7:$A$1908,'Water spend - excl CW12&amp;17'!O$4)</f>
        <v>0</v>
      </c>
      <c r="P85" s="64">
        <f>SUMIFS('PR24 - CW12&amp;CW17'!$M$7:$M$1908,'PR24 - CW12&amp;CW17'!$N$7:$N$1908,'Water spend - excl CW12&amp;17'!$C111,'PR24 - CW12&amp;CW17'!$A$7:$A$1908,'Water spend - excl CW12&amp;17'!P$4)</f>
        <v>0</v>
      </c>
      <c r="Q85" s="64">
        <f>SUMIFS('PR24 - CW12&amp;CW17'!$M$7:$M$1908,'PR24 - CW12&amp;CW17'!$N$7:$N$1908,'Water spend - excl CW12&amp;17'!$C111,'PR24 - CW12&amp;CW17'!$A$7:$A$1908,'Water spend - excl CW12&amp;17'!Q$4)</f>
        <v>0.46200000000000002</v>
      </c>
      <c r="R85" s="64">
        <f>SUMIFS('PR24 - CW12&amp;CW17'!$M$7:$M$1908,'PR24 - CW12&amp;CW17'!$N$7:$N$1908,'Water spend - excl CW12&amp;17'!$C111,'PR24 - CW12&amp;CW17'!$A$7:$A$1908,'Water spend - excl CW12&amp;17'!R$4)</f>
        <v>0</v>
      </c>
      <c r="S85" s="64">
        <f>SUMIFS('PR24 - CW12&amp;CW17'!$M$7:$M$1908,'PR24 - CW12&amp;CW17'!$N$7:$N$1908,'Water spend - excl CW12&amp;17'!$C111,'PR24 - CW12&amp;CW17'!$A$7:$A$1908,'Water spend - excl CW12&amp;17'!S$4)</f>
        <v>0</v>
      </c>
      <c r="T85" s="64">
        <f>SUMIFS('PR24 - CW12&amp;CW17'!$M$7:$M$1908,'PR24 - CW12&amp;CW17'!$N$7:$N$1908,'Water spend - excl CW12&amp;17'!$C111,'PR24 - CW12&amp;CW17'!$A$7:$A$1908,'Water spend - excl CW12&amp;17'!T$4)</f>
        <v>0</v>
      </c>
      <c r="U85">
        <f t="shared" si="8"/>
        <v>17.400089774650702</v>
      </c>
    </row>
    <row r="86" spans="2:21">
      <c r="B86" s="67" t="s">
        <v>1676</v>
      </c>
      <c r="C86" t="s">
        <v>1497</v>
      </c>
      <c r="D86" s="64">
        <f>SUMIFS('PR24 - CW12&amp;CW17'!$M$7:$M$1908,'PR24 - CW12&amp;CW17'!$N$7:$N$1908,'Water spend - excl CW12&amp;17'!$C112,'PR24 - CW12&amp;CW17'!$A$7:$A$1908,'Water spend - excl CW12&amp;17'!D$4)</f>
        <v>5.8369999999999997</v>
      </c>
      <c r="E86" s="64">
        <f>SUMIFS('PR24 - CW12&amp;CW17'!$M$7:$M$1908,'PR24 - CW12&amp;CW17'!$N$7:$N$1908,'Water spend - excl CW12&amp;17'!$C112,'PR24 - CW12&amp;CW17'!$A$7:$A$1908,'Water spend - excl CW12&amp;17'!E$4)</f>
        <v>0</v>
      </c>
      <c r="F86" s="64">
        <f>SUMIFS('PR24 - CW12&amp;CW17'!$M$7:$M$1908,'PR24 - CW12&amp;CW17'!$N$7:$N$1908,'Water spend - excl CW12&amp;17'!$C112,'PR24 - CW12&amp;CW17'!$A$7:$A$1908,'Water spend - excl CW12&amp;17'!F$4)</f>
        <v>0</v>
      </c>
      <c r="G86" s="64">
        <f>SUMIFS('PR24 - CW12&amp;CW17'!$M$7:$M$1908,'PR24 - CW12&amp;CW17'!$N$7:$N$1908,'Water spend - excl CW12&amp;17'!$C112,'PR24 - CW12&amp;CW17'!$A$7:$A$1908,'Water spend - excl CW12&amp;17'!G$4)</f>
        <v>15.722999999999999</v>
      </c>
      <c r="H86" s="64">
        <f>SUMIFS('PR24 - CW12&amp;CW17'!$M$7:$M$1908,'PR24 - CW12&amp;CW17'!$N$7:$N$1908,'Water spend - excl CW12&amp;17'!$C112,'PR24 - CW12&amp;CW17'!$A$7:$A$1908,'Water spend - excl CW12&amp;17'!H$4)</f>
        <v>9.2887626969821984</v>
      </c>
      <c r="I86" s="64">
        <f>SUMIFS('PR24 - CW12&amp;CW17'!$M$7:$M$1908,'PR24 - CW12&amp;CW17'!$N$7:$N$1908,'Water spend - excl CW12&amp;17'!$C112,'PR24 - CW12&amp;CW17'!$A$7:$A$1908,'Water spend - excl CW12&amp;17'!I$4)</f>
        <v>0</v>
      </c>
      <c r="J86" s="64">
        <f>SUMIFS('PR24 - CW12&amp;CW17'!$M$7:$M$1908,'PR24 - CW12&amp;CW17'!$N$7:$N$1908,'Water spend - excl CW12&amp;17'!$C112,'PR24 - CW12&amp;CW17'!$A$7:$A$1908,'Water spend - excl CW12&amp;17'!J$4)</f>
        <v>0</v>
      </c>
      <c r="K86" s="64">
        <f>SUMIFS('PR24 - CW12&amp;CW17'!$M$7:$M$1908,'PR24 - CW12&amp;CW17'!$N$7:$N$1908,'Water spend - excl CW12&amp;17'!$C112,'PR24 - CW12&amp;CW17'!$A$7:$A$1908,'Water spend - excl CW12&amp;17'!K$4)</f>
        <v>0</v>
      </c>
      <c r="L86" s="64">
        <f>SUMIFS('PR24 - CW12&amp;CW17'!$M$7:$M$1908,'PR24 - CW12&amp;CW17'!$N$7:$N$1908,'Water spend - excl CW12&amp;17'!$C112,'PR24 - CW12&amp;CW17'!$A$7:$A$1908,'Water spend - excl CW12&amp;17'!L$4)</f>
        <v>0</v>
      </c>
      <c r="M86" s="64">
        <f>SUMIFS('PR24 - CW12&amp;CW17'!$M$7:$M$1908,'PR24 - CW12&amp;CW17'!$N$7:$N$1908,'Water spend - excl CW12&amp;17'!$C112,'PR24 - CW12&amp;CW17'!$A$7:$A$1908,'Water spend - excl CW12&amp;17'!M$4)</f>
        <v>0</v>
      </c>
      <c r="N86" s="64">
        <f>SUMIFS('PR24 - CW12&amp;CW17'!$M$7:$M$1908,'PR24 - CW12&amp;CW17'!$N$7:$N$1908,'Water spend - excl CW12&amp;17'!$C112,'PR24 - CW12&amp;CW17'!$A$7:$A$1908,'Water spend - excl CW12&amp;17'!N$4)</f>
        <v>0.83099999999999996</v>
      </c>
      <c r="O86" s="64">
        <f>SUMIFS('PR24 - CW12&amp;CW17'!$M$7:$M$1908,'PR24 - CW12&amp;CW17'!$N$7:$N$1908,'Water spend - excl CW12&amp;17'!$C112,'PR24 - CW12&amp;CW17'!$A$7:$A$1908,'Water spend - excl CW12&amp;17'!O$4)</f>
        <v>0</v>
      </c>
      <c r="P86" s="64">
        <f>SUMIFS('PR24 - CW12&amp;CW17'!$M$7:$M$1908,'PR24 - CW12&amp;CW17'!$N$7:$N$1908,'Water spend - excl CW12&amp;17'!$C112,'PR24 - CW12&amp;CW17'!$A$7:$A$1908,'Water spend - excl CW12&amp;17'!P$4)</f>
        <v>0</v>
      </c>
      <c r="Q86" s="64">
        <f>SUMIFS('PR24 - CW12&amp;CW17'!$M$7:$M$1908,'PR24 - CW12&amp;CW17'!$N$7:$N$1908,'Water spend - excl CW12&amp;17'!$C112,'PR24 - CW12&amp;CW17'!$A$7:$A$1908,'Water spend - excl CW12&amp;17'!Q$4)</f>
        <v>0</v>
      </c>
      <c r="R86" s="64">
        <f>SUMIFS('PR24 - CW12&amp;CW17'!$M$7:$M$1908,'PR24 - CW12&amp;CW17'!$N$7:$N$1908,'Water spend - excl CW12&amp;17'!$C112,'PR24 - CW12&amp;CW17'!$A$7:$A$1908,'Water spend - excl CW12&amp;17'!R$4)</f>
        <v>0</v>
      </c>
      <c r="S86" s="64">
        <f>SUMIFS('PR24 - CW12&amp;CW17'!$M$7:$M$1908,'PR24 - CW12&amp;CW17'!$N$7:$N$1908,'Water spend - excl CW12&amp;17'!$C112,'PR24 - CW12&amp;CW17'!$A$7:$A$1908,'Water spend - excl CW12&amp;17'!S$4)</f>
        <v>0</v>
      </c>
      <c r="T86" s="64">
        <f>SUMIFS('PR24 - CW12&amp;CW17'!$M$7:$M$1908,'PR24 - CW12&amp;CW17'!$N$7:$N$1908,'Water spend - excl CW12&amp;17'!$C112,'PR24 - CW12&amp;CW17'!$A$7:$A$1908,'Water spend - excl CW12&amp;17'!T$4)</f>
        <v>0</v>
      </c>
      <c r="U86">
        <f t="shared" si="8"/>
        <v>31.679762696982198</v>
      </c>
    </row>
    <row r="87" spans="2:21">
      <c r="B87" s="67" t="s">
        <v>1676</v>
      </c>
      <c r="C87" t="s">
        <v>1533</v>
      </c>
      <c r="D87" s="64">
        <f>SUMIFS('PR24 - CW12&amp;CW17'!$M$7:$M$1908,'PR24 - CW12&amp;CW17'!$N$7:$N$1908,'Water spend - excl CW12&amp;17'!$C113,'PR24 - CW12&amp;CW17'!$A$7:$A$1908,'Water spend - excl CW12&amp;17'!D$4)</f>
        <v>0</v>
      </c>
      <c r="E87" s="64">
        <f>SUMIFS('PR24 - CW12&amp;CW17'!$M$7:$M$1908,'PR24 - CW12&amp;CW17'!$N$7:$N$1908,'Water spend - excl CW12&amp;17'!$C113,'PR24 - CW12&amp;CW17'!$A$7:$A$1908,'Water spend - excl CW12&amp;17'!E$4)</f>
        <v>0</v>
      </c>
      <c r="F87" s="64">
        <f>SUMIFS('PR24 - CW12&amp;CW17'!$M$7:$M$1908,'PR24 - CW12&amp;CW17'!$N$7:$N$1908,'Water spend - excl CW12&amp;17'!$C113,'PR24 - CW12&amp;CW17'!$A$7:$A$1908,'Water spend - excl CW12&amp;17'!F$4)</f>
        <v>0</v>
      </c>
      <c r="G87" s="64">
        <f>SUMIFS('PR24 - CW12&amp;CW17'!$M$7:$M$1908,'PR24 - CW12&amp;CW17'!$N$7:$N$1908,'Water spend - excl CW12&amp;17'!$C113,'PR24 - CW12&amp;CW17'!$A$7:$A$1908,'Water spend - excl CW12&amp;17'!G$4)</f>
        <v>0</v>
      </c>
      <c r="H87" s="64">
        <f>SUMIFS('PR24 - CW12&amp;CW17'!$M$7:$M$1908,'PR24 - CW12&amp;CW17'!$N$7:$N$1908,'Water spend - excl CW12&amp;17'!$C113,'PR24 - CW12&amp;CW17'!$A$7:$A$1908,'Water spend - excl CW12&amp;17'!H$4)</f>
        <v>45.266821383741011</v>
      </c>
      <c r="I87" s="64">
        <f>SUMIFS('PR24 - CW12&amp;CW17'!$M$7:$M$1908,'PR24 - CW12&amp;CW17'!$N$7:$N$1908,'Water spend - excl CW12&amp;17'!$C113,'PR24 - CW12&amp;CW17'!$A$7:$A$1908,'Water spend - excl CW12&amp;17'!I$4)</f>
        <v>0</v>
      </c>
      <c r="J87" s="64">
        <f>SUMIFS('PR24 - CW12&amp;CW17'!$M$7:$M$1908,'PR24 - CW12&amp;CW17'!$N$7:$N$1908,'Water spend - excl CW12&amp;17'!$C113,'PR24 - CW12&amp;CW17'!$A$7:$A$1908,'Water spend - excl CW12&amp;17'!J$4)</f>
        <v>0</v>
      </c>
      <c r="K87" s="64">
        <f>SUMIFS('PR24 - CW12&amp;CW17'!$M$7:$M$1908,'PR24 - CW12&amp;CW17'!$N$7:$N$1908,'Water spend - excl CW12&amp;17'!$C113,'PR24 - CW12&amp;CW17'!$A$7:$A$1908,'Water spend - excl CW12&amp;17'!K$4)</f>
        <v>0</v>
      </c>
      <c r="L87" s="64">
        <f>SUMIFS('PR24 - CW12&amp;CW17'!$M$7:$M$1908,'PR24 - CW12&amp;CW17'!$N$7:$N$1908,'Water spend - excl CW12&amp;17'!$C113,'PR24 - CW12&amp;CW17'!$A$7:$A$1908,'Water spend - excl CW12&amp;17'!L$4)</f>
        <v>0</v>
      </c>
      <c r="M87" s="64">
        <f>SUMIFS('PR24 - CW12&amp;CW17'!$M$7:$M$1908,'PR24 - CW12&amp;CW17'!$N$7:$N$1908,'Water spend - excl CW12&amp;17'!$C113,'PR24 - CW12&amp;CW17'!$A$7:$A$1908,'Water spend - excl CW12&amp;17'!M$4)</f>
        <v>0</v>
      </c>
      <c r="N87" s="64">
        <f>SUMIFS('PR24 - CW12&amp;CW17'!$M$7:$M$1908,'PR24 - CW12&amp;CW17'!$N$7:$N$1908,'Water spend - excl CW12&amp;17'!$C113,'PR24 - CW12&amp;CW17'!$A$7:$A$1908,'Water spend - excl CW12&amp;17'!N$4)</f>
        <v>0</v>
      </c>
      <c r="O87" s="64">
        <f>SUMIFS('PR24 - CW12&amp;CW17'!$M$7:$M$1908,'PR24 - CW12&amp;CW17'!$N$7:$N$1908,'Water spend - excl CW12&amp;17'!$C113,'PR24 - CW12&amp;CW17'!$A$7:$A$1908,'Water spend - excl CW12&amp;17'!O$4)</f>
        <v>0</v>
      </c>
      <c r="P87" s="64">
        <f>SUMIFS('PR24 - CW12&amp;CW17'!$M$7:$M$1908,'PR24 - CW12&amp;CW17'!$N$7:$N$1908,'Water spend - excl CW12&amp;17'!$C113,'PR24 - CW12&amp;CW17'!$A$7:$A$1908,'Water spend - excl CW12&amp;17'!P$4)</f>
        <v>0</v>
      </c>
      <c r="Q87" s="64">
        <f>SUMIFS('PR24 - CW12&amp;CW17'!$M$7:$M$1908,'PR24 - CW12&amp;CW17'!$N$7:$N$1908,'Water spend - excl CW12&amp;17'!$C113,'PR24 - CW12&amp;CW17'!$A$7:$A$1908,'Water spend - excl CW12&amp;17'!Q$4)</f>
        <v>0</v>
      </c>
      <c r="R87" s="64">
        <f>SUMIFS('PR24 - CW12&amp;CW17'!$M$7:$M$1908,'PR24 - CW12&amp;CW17'!$N$7:$N$1908,'Water spend - excl CW12&amp;17'!$C113,'PR24 - CW12&amp;CW17'!$A$7:$A$1908,'Water spend - excl CW12&amp;17'!R$4)</f>
        <v>0</v>
      </c>
      <c r="S87" s="64">
        <f>SUMIFS('PR24 - CW12&amp;CW17'!$M$7:$M$1908,'PR24 - CW12&amp;CW17'!$N$7:$N$1908,'Water spend - excl CW12&amp;17'!$C113,'PR24 - CW12&amp;CW17'!$A$7:$A$1908,'Water spend - excl CW12&amp;17'!S$4)</f>
        <v>0</v>
      </c>
      <c r="T87" s="64">
        <f>SUMIFS('PR24 - CW12&amp;CW17'!$M$7:$M$1908,'PR24 - CW12&amp;CW17'!$N$7:$N$1908,'Water spend - excl CW12&amp;17'!$C113,'PR24 - CW12&amp;CW17'!$A$7:$A$1908,'Water spend - excl CW12&amp;17'!T$4)</f>
        <v>0</v>
      </c>
      <c r="U87">
        <f t="shared" si="8"/>
        <v>45.266821383741011</v>
      </c>
    </row>
    <row r="88" spans="2:21">
      <c r="B88" s="67" t="s">
        <v>1676</v>
      </c>
      <c r="C88" t="s">
        <v>1535</v>
      </c>
      <c r="D88" s="64">
        <f>SUMIFS('PR24 - CW12&amp;CW17'!$M$7:$M$1908,'PR24 - CW12&amp;CW17'!$N$7:$N$1908,'Water spend - excl CW12&amp;17'!$C114,'PR24 - CW12&amp;CW17'!$A$7:$A$1908,'Water spend - excl CW12&amp;17'!D$4)</f>
        <v>0</v>
      </c>
      <c r="E88" s="64">
        <f>SUMIFS('PR24 - CW12&amp;CW17'!$M$7:$M$1908,'PR24 - CW12&amp;CW17'!$N$7:$N$1908,'Water spend - excl CW12&amp;17'!$C114,'PR24 - CW12&amp;CW17'!$A$7:$A$1908,'Water spend - excl CW12&amp;17'!E$4)</f>
        <v>0</v>
      </c>
      <c r="F88" s="64">
        <f>SUMIFS('PR24 - CW12&amp;CW17'!$M$7:$M$1908,'PR24 - CW12&amp;CW17'!$N$7:$N$1908,'Water spend - excl CW12&amp;17'!$C114,'PR24 - CW12&amp;CW17'!$A$7:$A$1908,'Water spend - excl CW12&amp;17'!F$4)</f>
        <v>0</v>
      </c>
      <c r="G88" s="64">
        <f>SUMIFS('PR24 - CW12&amp;CW17'!$M$7:$M$1908,'PR24 - CW12&amp;CW17'!$N$7:$N$1908,'Water spend - excl CW12&amp;17'!$C114,'PR24 - CW12&amp;CW17'!$A$7:$A$1908,'Water spend - excl CW12&amp;17'!G$4)</f>
        <v>0</v>
      </c>
      <c r="H88" s="64">
        <f>SUMIFS('PR24 - CW12&amp;CW17'!$M$7:$M$1908,'PR24 - CW12&amp;CW17'!$N$7:$N$1908,'Water spend - excl CW12&amp;17'!$C114,'PR24 - CW12&amp;CW17'!$A$7:$A$1908,'Water spend - excl CW12&amp;17'!H$4)</f>
        <v>17.681795095616049</v>
      </c>
      <c r="I88" s="64">
        <f>SUMIFS('PR24 - CW12&amp;CW17'!$M$7:$M$1908,'PR24 - CW12&amp;CW17'!$N$7:$N$1908,'Water spend - excl CW12&amp;17'!$C114,'PR24 - CW12&amp;CW17'!$A$7:$A$1908,'Water spend - excl CW12&amp;17'!I$4)</f>
        <v>0</v>
      </c>
      <c r="J88" s="64">
        <f>SUMIFS('PR24 - CW12&amp;CW17'!$M$7:$M$1908,'PR24 - CW12&amp;CW17'!$N$7:$N$1908,'Water spend - excl CW12&amp;17'!$C114,'PR24 - CW12&amp;CW17'!$A$7:$A$1908,'Water spend - excl CW12&amp;17'!J$4)</f>
        <v>1.613</v>
      </c>
      <c r="K88" s="64">
        <f>SUMIFS('PR24 - CW12&amp;CW17'!$M$7:$M$1908,'PR24 - CW12&amp;CW17'!$N$7:$N$1908,'Water spend - excl CW12&amp;17'!$C114,'PR24 - CW12&amp;CW17'!$A$7:$A$1908,'Water spend - excl CW12&amp;17'!K$4)</f>
        <v>0</v>
      </c>
      <c r="L88" s="64">
        <f>SUMIFS('PR24 - CW12&amp;CW17'!$M$7:$M$1908,'PR24 - CW12&amp;CW17'!$N$7:$N$1908,'Water spend - excl CW12&amp;17'!$C114,'PR24 - CW12&amp;CW17'!$A$7:$A$1908,'Water spend - excl CW12&amp;17'!L$4)</f>
        <v>0</v>
      </c>
      <c r="M88" s="64">
        <f>SUMIFS('PR24 - CW12&amp;CW17'!$M$7:$M$1908,'PR24 - CW12&amp;CW17'!$N$7:$N$1908,'Water spend - excl CW12&amp;17'!$C114,'PR24 - CW12&amp;CW17'!$A$7:$A$1908,'Water spend - excl CW12&amp;17'!M$4)</f>
        <v>0</v>
      </c>
      <c r="N88" s="64">
        <f>SUMIFS('PR24 - CW12&amp;CW17'!$M$7:$M$1908,'PR24 - CW12&amp;CW17'!$N$7:$N$1908,'Water spend - excl CW12&amp;17'!$C114,'PR24 - CW12&amp;CW17'!$A$7:$A$1908,'Water spend - excl CW12&amp;17'!N$4)</f>
        <v>0</v>
      </c>
      <c r="O88" s="64">
        <f>SUMIFS('PR24 - CW12&amp;CW17'!$M$7:$M$1908,'PR24 - CW12&amp;CW17'!$N$7:$N$1908,'Water spend - excl CW12&amp;17'!$C114,'PR24 - CW12&amp;CW17'!$A$7:$A$1908,'Water spend - excl CW12&amp;17'!O$4)</f>
        <v>0</v>
      </c>
      <c r="P88" s="64">
        <f>SUMIFS('PR24 - CW12&amp;CW17'!$M$7:$M$1908,'PR24 - CW12&amp;CW17'!$N$7:$N$1908,'Water spend - excl CW12&amp;17'!$C114,'PR24 - CW12&amp;CW17'!$A$7:$A$1908,'Water spend - excl CW12&amp;17'!P$4)</f>
        <v>0</v>
      </c>
      <c r="Q88" s="64">
        <f>SUMIFS('PR24 - CW12&amp;CW17'!$M$7:$M$1908,'PR24 - CW12&amp;CW17'!$N$7:$N$1908,'Water spend - excl CW12&amp;17'!$C114,'PR24 - CW12&amp;CW17'!$A$7:$A$1908,'Water spend - excl CW12&amp;17'!Q$4)</f>
        <v>0</v>
      </c>
      <c r="R88" s="64">
        <f>SUMIFS('PR24 - CW12&amp;CW17'!$M$7:$M$1908,'PR24 - CW12&amp;CW17'!$N$7:$N$1908,'Water spend - excl CW12&amp;17'!$C114,'PR24 - CW12&amp;CW17'!$A$7:$A$1908,'Water spend - excl CW12&amp;17'!R$4)</f>
        <v>0</v>
      </c>
      <c r="S88" s="64">
        <f>SUMIFS('PR24 - CW12&amp;CW17'!$M$7:$M$1908,'PR24 - CW12&amp;CW17'!$N$7:$N$1908,'Water spend - excl CW12&amp;17'!$C114,'PR24 - CW12&amp;CW17'!$A$7:$A$1908,'Water spend - excl CW12&amp;17'!S$4)</f>
        <v>0</v>
      </c>
      <c r="T88" s="64">
        <f>SUMIFS('PR24 - CW12&amp;CW17'!$M$7:$M$1908,'PR24 - CW12&amp;CW17'!$N$7:$N$1908,'Water spend - excl CW12&amp;17'!$C114,'PR24 - CW12&amp;CW17'!$A$7:$A$1908,'Water spend - excl CW12&amp;17'!T$4)</f>
        <v>0</v>
      </c>
      <c r="U88">
        <f t="shared" si="8"/>
        <v>19.294795095616049</v>
      </c>
    </row>
    <row r="89" spans="2:21">
      <c r="B89" s="67" t="s">
        <v>1676</v>
      </c>
      <c r="C89" t="s">
        <v>1537</v>
      </c>
      <c r="D89" s="64">
        <f>SUMIFS('PR24 - CW12&amp;CW17'!$M$7:$M$1908,'PR24 - CW12&amp;CW17'!$N$7:$N$1908,'Water spend - excl CW12&amp;17'!$C115,'PR24 - CW12&amp;CW17'!$A$7:$A$1908,'Water spend - excl CW12&amp;17'!D$4)</f>
        <v>7.3479999999999999</v>
      </c>
      <c r="E89" s="64">
        <f>SUMIFS('PR24 - CW12&amp;CW17'!$M$7:$M$1908,'PR24 - CW12&amp;CW17'!$N$7:$N$1908,'Water spend - excl CW12&amp;17'!$C115,'PR24 - CW12&amp;CW17'!$A$7:$A$1908,'Water spend - excl CW12&amp;17'!E$4)</f>
        <v>0</v>
      </c>
      <c r="F89" s="64">
        <f>SUMIFS('PR24 - CW12&amp;CW17'!$M$7:$M$1908,'PR24 - CW12&amp;CW17'!$N$7:$N$1908,'Water spend - excl CW12&amp;17'!$C115,'PR24 - CW12&amp;CW17'!$A$7:$A$1908,'Water spend - excl CW12&amp;17'!F$4)</f>
        <v>0</v>
      </c>
      <c r="G89" s="64">
        <f>SUMIFS('PR24 - CW12&amp;CW17'!$M$7:$M$1908,'PR24 - CW12&amp;CW17'!$N$7:$N$1908,'Water spend - excl CW12&amp;17'!$C115,'PR24 - CW12&amp;CW17'!$A$7:$A$1908,'Water spend - excl CW12&amp;17'!G$4)</f>
        <v>9.1470000000000002</v>
      </c>
      <c r="H89" s="64">
        <f>SUMIFS('PR24 - CW12&amp;CW17'!$M$7:$M$1908,'PR24 - CW12&amp;CW17'!$N$7:$N$1908,'Water spend - excl CW12&amp;17'!$C115,'PR24 - CW12&amp;CW17'!$A$7:$A$1908,'Water spend - excl CW12&amp;17'!H$4)</f>
        <v>2.4453546408830711</v>
      </c>
      <c r="I89" s="64">
        <f>SUMIFS('PR24 - CW12&amp;CW17'!$M$7:$M$1908,'PR24 - CW12&amp;CW17'!$N$7:$N$1908,'Water spend - excl CW12&amp;17'!$C115,'PR24 - CW12&amp;CW17'!$A$7:$A$1908,'Water spend - excl CW12&amp;17'!I$4)</f>
        <v>0</v>
      </c>
      <c r="J89" s="64">
        <f>SUMIFS('PR24 - CW12&amp;CW17'!$M$7:$M$1908,'PR24 - CW12&amp;CW17'!$N$7:$N$1908,'Water spend - excl CW12&amp;17'!$C115,'PR24 - CW12&amp;CW17'!$A$7:$A$1908,'Water spend - excl CW12&amp;17'!J$4)</f>
        <v>0</v>
      </c>
      <c r="K89" s="64">
        <f>SUMIFS('PR24 - CW12&amp;CW17'!$M$7:$M$1908,'PR24 - CW12&amp;CW17'!$N$7:$N$1908,'Water spend - excl CW12&amp;17'!$C115,'PR24 - CW12&amp;CW17'!$A$7:$A$1908,'Water spend - excl CW12&amp;17'!K$4)</f>
        <v>0</v>
      </c>
      <c r="L89" s="64">
        <f>SUMIFS('PR24 - CW12&amp;CW17'!$M$7:$M$1908,'PR24 - CW12&amp;CW17'!$N$7:$N$1908,'Water spend - excl CW12&amp;17'!$C115,'PR24 - CW12&amp;CW17'!$A$7:$A$1908,'Water spend - excl CW12&amp;17'!L$4)</f>
        <v>0</v>
      </c>
      <c r="M89" s="64">
        <f>SUMIFS('PR24 - CW12&amp;CW17'!$M$7:$M$1908,'PR24 - CW12&amp;CW17'!$N$7:$N$1908,'Water spend - excl CW12&amp;17'!$C115,'PR24 - CW12&amp;CW17'!$A$7:$A$1908,'Water spend - excl CW12&amp;17'!M$4)</f>
        <v>0</v>
      </c>
      <c r="N89" s="64">
        <f>SUMIFS('PR24 - CW12&amp;CW17'!$M$7:$M$1908,'PR24 - CW12&amp;CW17'!$N$7:$N$1908,'Water spend - excl CW12&amp;17'!$C115,'PR24 - CW12&amp;CW17'!$A$7:$A$1908,'Water spend - excl CW12&amp;17'!N$4)</f>
        <v>0</v>
      </c>
      <c r="O89" s="64">
        <f>SUMIFS('PR24 - CW12&amp;CW17'!$M$7:$M$1908,'PR24 - CW12&amp;CW17'!$N$7:$N$1908,'Water spend - excl CW12&amp;17'!$C115,'PR24 - CW12&amp;CW17'!$A$7:$A$1908,'Water spend - excl CW12&amp;17'!O$4)</f>
        <v>2.593</v>
      </c>
      <c r="P89" s="64">
        <f>SUMIFS('PR24 - CW12&amp;CW17'!$M$7:$M$1908,'PR24 - CW12&amp;CW17'!$N$7:$N$1908,'Water spend - excl CW12&amp;17'!$C115,'PR24 - CW12&amp;CW17'!$A$7:$A$1908,'Water spend - excl CW12&amp;17'!P$4)</f>
        <v>0</v>
      </c>
      <c r="Q89" s="64">
        <f>SUMIFS('PR24 - CW12&amp;CW17'!$M$7:$M$1908,'PR24 - CW12&amp;CW17'!$N$7:$N$1908,'Water spend - excl CW12&amp;17'!$C115,'PR24 - CW12&amp;CW17'!$A$7:$A$1908,'Water spend - excl CW12&amp;17'!Q$4)</f>
        <v>0</v>
      </c>
      <c r="R89" s="64">
        <f>SUMIFS('PR24 - CW12&amp;CW17'!$M$7:$M$1908,'PR24 - CW12&amp;CW17'!$N$7:$N$1908,'Water spend - excl CW12&amp;17'!$C115,'PR24 - CW12&amp;CW17'!$A$7:$A$1908,'Water spend - excl CW12&amp;17'!R$4)</f>
        <v>0</v>
      </c>
      <c r="S89" s="64">
        <f>SUMIFS('PR24 - CW12&amp;CW17'!$M$7:$M$1908,'PR24 - CW12&amp;CW17'!$N$7:$N$1908,'Water spend - excl CW12&amp;17'!$C115,'PR24 - CW12&amp;CW17'!$A$7:$A$1908,'Water spend - excl CW12&amp;17'!S$4)</f>
        <v>0</v>
      </c>
      <c r="T89" s="64">
        <f>SUMIFS('PR24 - CW12&amp;CW17'!$M$7:$M$1908,'PR24 - CW12&amp;CW17'!$N$7:$N$1908,'Water spend - excl CW12&amp;17'!$C115,'PR24 - CW12&amp;CW17'!$A$7:$A$1908,'Water spend - excl CW12&amp;17'!T$4)</f>
        <v>0</v>
      </c>
      <c r="U89">
        <f t="shared" si="8"/>
        <v>21.533354640883072</v>
      </c>
    </row>
    <row r="90" spans="2:21">
      <c r="B90" s="67" t="s">
        <v>1676</v>
      </c>
      <c r="C90" t="s">
        <v>1496</v>
      </c>
      <c r="D90" s="64">
        <f>SUMIFS('PR24 - CW12&amp;CW17'!$M$7:$M$1908,'PR24 - CW12&amp;CW17'!$N$7:$N$1908,'Water spend - excl CW12&amp;17'!$C116,'PR24 - CW12&amp;CW17'!$A$7:$A$1908,'Water spend - excl CW12&amp;17'!D$4)</f>
        <v>5.0999999999999996</v>
      </c>
      <c r="E90" s="64">
        <f>SUMIFS('PR24 - CW12&amp;CW17'!$M$7:$M$1908,'PR24 - CW12&amp;CW17'!$N$7:$N$1908,'Water spend - excl CW12&amp;17'!$C116,'PR24 - CW12&amp;CW17'!$A$7:$A$1908,'Water spend - excl CW12&amp;17'!E$4)</f>
        <v>0</v>
      </c>
      <c r="F90" s="64">
        <f>SUMIFS('PR24 - CW12&amp;CW17'!$M$7:$M$1908,'PR24 - CW12&amp;CW17'!$N$7:$N$1908,'Water spend - excl CW12&amp;17'!$C116,'PR24 - CW12&amp;CW17'!$A$7:$A$1908,'Water spend - excl CW12&amp;17'!F$4)</f>
        <v>0</v>
      </c>
      <c r="G90" s="64">
        <f>SUMIFS('PR24 - CW12&amp;CW17'!$M$7:$M$1908,'PR24 - CW12&amp;CW17'!$N$7:$N$1908,'Water spend - excl CW12&amp;17'!$C116,'PR24 - CW12&amp;CW17'!$A$7:$A$1908,'Water spend - excl CW12&amp;17'!G$4)</f>
        <v>7.782</v>
      </c>
      <c r="H90" s="64">
        <f>SUMIFS('PR24 - CW12&amp;CW17'!$M$7:$M$1908,'PR24 - CW12&amp;CW17'!$N$7:$N$1908,'Water spend - excl CW12&amp;17'!$C116,'PR24 - CW12&amp;CW17'!$A$7:$A$1908,'Water spend - excl CW12&amp;17'!H$4)</f>
        <v>0</v>
      </c>
      <c r="I90" s="64">
        <f>SUMIFS('PR24 - CW12&amp;CW17'!$M$7:$M$1908,'PR24 - CW12&amp;CW17'!$N$7:$N$1908,'Water spend - excl CW12&amp;17'!$C116,'PR24 - CW12&amp;CW17'!$A$7:$A$1908,'Water spend - excl CW12&amp;17'!I$4)</f>
        <v>0</v>
      </c>
      <c r="J90" s="64">
        <f>SUMIFS('PR24 - CW12&amp;CW17'!$M$7:$M$1908,'PR24 - CW12&amp;CW17'!$N$7:$N$1908,'Water spend - excl CW12&amp;17'!$C116,'PR24 - CW12&amp;CW17'!$A$7:$A$1908,'Water spend - excl CW12&amp;17'!J$4)</f>
        <v>8.9280000000000008</v>
      </c>
      <c r="K90" s="64">
        <f>SUMIFS('PR24 - CW12&amp;CW17'!$M$7:$M$1908,'PR24 - CW12&amp;CW17'!$N$7:$N$1908,'Water spend - excl CW12&amp;17'!$C116,'PR24 - CW12&amp;CW17'!$A$7:$A$1908,'Water spend - excl CW12&amp;17'!K$4)</f>
        <v>0</v>
      </c>
      <c r="L90" s="64">
        <f>SUMIFS('PR24 - CW12&amp;CW17'!$M$7:$M$1908,'PR24 - CW12&amp;CW17'!$N$7:$N$1908,'Water spend - excl CW12&amp;17'!$C116,'PR24 - CW12&amp;CW17'!$A$7:$A$1908,'Water spend - excl CW12&amp;17'!L$4)</f>
        <v>0</v>
      </c>
      <c r="M90" s="64">
        <f>SUMIFS('PR24 - CW12&amp;CW17'!$M$7:$M$1908,'PR24 - CW12&amp;CW17'!$N$7:$N$1908,'Water spend - excl CW12&amp;17'!$C116,'PR24 - CW12&amp;CW17'!$A$7:$A$1908,'Water spend - excl CW12&amp;17'!M$4)</f>
        <v>0</v>
      </c>
      <c r="N90" s="64">
        <f>SUMIFS('PR24 - CW12&amp;CW17'!$M$7:$M$1908,'PR24 - CW12&amp;CW17'!$N$7:$N$1908,'Water spend - excl CW12&amp;17'!$C116,'PR24 - CW12&amp;CW17'!$A$7:$A$1908,'Water spend - excl CW12&amp;17'!N$4)</f>
        <v>0.43</v>
      </c>
      <c r="O90" s="64">
        <f>SUMIFS('PR24 - CW12&amp;CW17'!$M$7:$M$1908,'PR24 - CW12&amp;CW17'!$N$7:$N$1908,'Water spend - excl CW12&amp;17'!$C116,'PR24 - CW12&amp;CW17'!$A$7:$A$1908,'Water spend - excl CW12&amp;17'!O$4)</f>
        <v>0</v>
      </c>
      <c r="P90" s="64">
        <f>SUMIFS('PR24 - CW12&amp;CW17'!$M$7:$M$1908,'PR24 - CW12&amp;CW17'!$N$7:$N$1908,'Water spend - excl CW12&amp;17'!$C116,'PR24 - CW12&amp;CW17'!$A$7:$A$1908,'Water spend - excl CW12&amp;17'!P$4)</f>
        <v>0</v>
      </c>
      <c r="Q90" s="64">
        <f>SUMIFS('PR24 - CW12&amp;CW17'!$M$7:$M$1908,'PR24 - CW12&amp;CW17'!$N$7:$N$1908,'Water spend - excl CW12&amp;17'!$C116,'PR24 - CW12&amp;CW17'!$A$7:$A$1908,'Water spend - excl CW12&amp;17'!Q$4)</f>
        <v>0</v>
      </c>
      <c r="R90" s="64">
        <f>SUMIFS('PR24 - CW12&amp;CW17'!$M$7:$M$1908,'PR24 - CW12&amp;CW17'!$N$7:$N$1908,'Water spend - excl CW12&amp;17'!$C116,'PR24 - CW12&amp;CW17'!$A$7:$A$1908,'Water spend - excl CW12&amp;17'!R$4)</f>
        <v>1.423863212898886</v>
      </c>
      <c r="S90" s="64">
        <f>SUMIFS('PR24 - CW12&amp;CW17'!$M$7:$M$1908,'PR24 - CW12&amp;CW17'!$N$7:$N$1908,'Water spend - excl CW12&amp;17'!$C116,'PR24 - CW12&amp;CW17'!$A$7:$A$1908,'Water spend - excl CW12&amp;17'!S$4)</f>
        <v>0.17</v>
      </c>
      <c r="T90" s="64">
        <f>SUMIFS('PR24 - CW12&amp;CW17'!$M$7:$M$1908,'PR24 - CW12&amp;CW17'!$N$7:$N$1908,'Water spend - excl CW12&amp;17'!$C116,'PR24 - CW12&amp;CW17'!$A$7:$A$1908,'Water spend - excl CW12&amp;17'!T$4)</f>
        <v>0</v>
      </c>
      <c r="U90">
        <f t="shared" si="8"/>
        <v>23.833863212898891</v>
      </c>
    </row>
    <row r="91" spans="2:21">
      <c r="B91" s="67" t="s">
        <v>1676</v>
      </c>
      <c r="C91" t="s">
        <v>1540</v>
      </c>
      <c r="D91" s="64">
        <f>SUMIFS('PR24 - CW12&amp;CW17'!$M$7:$M$1908,'PR24 - CW12&amp;CW17'!$N$7:$N$1908,'Water spend - excl CW12&amp;17'!$C117,'PR24 - CW12&amp;CW17'!$A$7:$A$1908,'Water spend - excl CW12&amp;17'!D$4)</f>
        <v>0</v>
      </c>
      <c r="E91" s="64">
        <f>SUMIFS('PR24 - CW12&amp;CW17'!$M$7:$M$1908,'PR24 - CW12&amp;CW17'!$N$7:$N$1908,'Water spend - excl CW12&amp;17'!$C117,'PR24 - CW12&amp;CW17'!$A$7:$A$1908,'Water spend - excl CW12&amp;17'!E$4)</f>
        <v>0</v>
      </c>
      <c r="F91" s="64">
        <f>SUMIFS('PR24 - CW12&amp;CW17'!$M$7:$M$1908,'PR24 - CW12&amp;CW17'!$N$7:$N$1908,'Water spend - excl CW12&amp;17'!$C117,'PR24 - CW12&amp;CW17'!$A$7:$A$1908,'Water spend - excl CW12&amp;17'!F$4)</f>
        <v>0</v>
      </c>
      <c r="G91" s="64">
        <f>SUMIFS('PR24 - CW12&amp;CW17'!$M$7:$M$1908,'PR24 - CW12&amp;CW17'!$N$7:$N$1908,'Water spend - excl CW12&amp;17'!$C117,'PR24 - CW12&amp;CW17'!$A$7:$A$1908,'Water spend - excl CW12&amp;17'!G$4)</f>
        <v>0</v>
      </c>
      <c r="H91" s="64">
        <f>SUMIFS('PR24 - CW12&amp;CW17'!$M$7:$M$1908,'PR24 - CW12&amp;CW17'!$N$7:$N$1908,'Water spend - excl CW12&amp;17'!$C117,'PR24 - CW12&amp;CW17'!$A$7:$A$1908,'Water spend - excl CW12&amp;17'!H$4)</f>
        <v>0</v>
      </c>
      <c r="I91" s="64">
        <f>SUMIFS('PR24 - CW12&amp;CW17'!$M$7:$M$1908,'PR24 - CW12&amp;CW17'!$N$7:$N$1908,'Water spend - excl CW12&amp;17'!$C117,'PR24 - CW12&amp;CW17'!$A$7:$A$1908,'Water spend - excl CW12&amp;17'!I$4)</f>
        <v>0</v>
      </c>
      <c r="J91" s="64">
        <f>SUMIFS('PR24 - CW12&amp;CW17'!$M$7:$M$1908,'PR24 - CW12&amp;CW17'!$N$7:$N$1908,'Water spend - excl CW12&amp;17'!$C117,'PR24 - CW12&amp;CW17'!$A$7:$A$1908,'Water spend - excl CW12&amp;17'!J$4)</f>
        <v>0</v>
      </c>
      <c r="K91" s="64">
        <f>SUMIFS('PR24 - CW12&amp;CW17'!$M$7:$M$1908,'PR24 - CW12&amp;CW17'!$N$7:$N$1908,'Water spend - excl CW12&amp;17'!$C117,'PR24 - CW12&amp;CW17'!$A$7:$A$1908,'Water spend - excl CW12&amp;17'!K$4)</f>
        <v>0</v>
      </c>
      <c r="L91" s="64">
        <f>SUMIFS('PR24 - CW12&amp;CW17'!$M$7:$M$1908,'PR24 - CW12&amp;CW17'!$N$7:$N$1908,'Water spend - excl CW12&amp;17'!$C117,'PR24 - CW12&amp;CW17'!$A$7:$A$1908,'Water spend - excl CW12&amp;17'!L$4)</f>
        <v>0</v>
      </c>
      <c r="M91" s="64">
        <f>SUMIFS('PR24 - CW12&amp;CW17'!$M$7:$M$1908,'PR24 - CW12&amp;CW17'!$N$7:$N$1908,'Water spend - excl CW12&amp;17'!$C117,'PR24 - CW12&amp;CW17'!$A$7:$A$1908,'Water spend - excl CW12&amp;17'!M$4)</f>
        <v>0</v>
      </c>
      <c r="N91" s="64">
        <f>SUMIFS('PR24 - CW12&amp;CW17'!$M$7:$M$1908,'PR24 - CW12&amp;CW17'!$N$7:$N$1908,'Water spend - excl CW12&amp;17'!$C117,'PR24 - CW12&amp;CW17'!$A$7:$A$1908,'Water spend - excl CW12&amp;17'!N$4)</f>
        <v>0</v>
      </c>
      <c r="O91" s="64">
        <f>SUMIFS('PR24 - CW12&amp;CW17'!$M$7:$M$1908,'PR24 - CW12&amp;CW17'!$N$7:$N$1908,'Water spend - excl CW12&amp;17'!$C117,'PR24 - CW12&amp;CW17'!$A$7:$A$1908,'Water spend - excl CW12&amp;17'!O$4)</f>
        <v>0</v>
      </c>
      <c r="P91" s="64">
        <f>SUMIFS('PR24 - CW12&amp;CW17'!$M$7:$M$1908,'PR24 - CW12&amp;CW17'!$N$7:$N$1908,'Water spend - excl CW12&amp;17'!$C117,'PR24 - CW12&amp;CW17'!$A$7:$A$1908,'Water spend - excl CW12&amp;17'!P$4)</f>
        <v>0</v>
      </c>
      <c r="Q91" s="64">
        <f>SUMIFS('PR24 - CW12&amp;CW17'!$M$7:$M$1908,'PR24 - CW12&amp;CW17'!$N$7:$N$1908,'Water spend - excl CW12&amp;17'!$C117,'PR24 - CW12&amp;CW17'!$A$7:$A$1908,'Water spend - excl CW12&amp;17'!Q$4)</f>
        <v>0</v>
      </c>
      <c r="R91" s="64">
        <f>SUMIFS('PR24 - CW12&amp;CW17'!$M$7:$M$1908,'PR24 - CW12&amp;CW17'!$N$7:$N$1908,'Water spend - excl CW12&amp;17'!$C117,'PR24 - CW12&amp;CW17'!$A$7:$A$1908,'Water spend - excl CW12&amp;17'!R$4)</f>
        <v>0</v>
      </c>
      <c r="S91" s="64">
        <f>SUMIFS('PR24 - CW12&amp;CW17'!$M$7:$M$1908,'PR24 - CW12&amp;CW17'!$N$7:$N$1908,'Water spend - excl CW12&amp;17'!$C117,'PR24 - CW12&amp;CW17'!$A$7:$A$1908,'Water spend - excl CW12&amp;17'!S$4)</f>
        <v>0</v>
      </c>
      <c r="T91" s="64">
        <f>SUMIFS('PR24 - CW12&amp;CW17'!$M$7:$M$1908,'PR24 - CW12&amp;CW17'!$N$7:$N$1908,'Water spend - excl CW12&amp;17'!$C117,'PR24 - CW12&amp;CW17'!$A$7:$A$1908,'Water spend - excl CW12&amp;17'!T$4)</f>
        <v>0</v>
      </c>
      <c r="U91">
        <f t="shared" si="8"/>
        <v>0</v>
      </c>
    </row>
    <row r="92" spans="2:21">
      <c r="B92" s="67" t="s">
        <v>1677</v>
      </c>
      <c r="C92" t="s">
        <v>1553</v>
      </c>
      <c r="D92" s="64">
        <f>SUMIFS('PR24 - CW12&amp;CW17'!$M$7:$M$1908,'PR24 - CW12&amp;CW17'!$N$7:$N$1908,'Water spend - excl CW12&amp;17'!$C118,'PR24 - CW12&amp;CW17'!$A$7:$A$1908,'Water spend - excl CW12&amp;17'!D$4)</f>
        <v>8.3053000000000008</v>
      </c>
      <c r="E92" s="64">
        <f>SUMIFS('PR24 - CW12&amp;CW17'!$M$7:$M$1908,'PR24 - CW12&amp;CW17'!$N$7:$N$1908,'Water spend - excl CW12&amp;17'!$C118,'PR24 - CW12&amp;CW17'!$A$7:$A$1908,'Water spend - excl CW12&amp;17'!E$4)</f>
        <v>0</v>
      </c>
      <c r="F92" s="64">
        <f>SUMIFS('PR24 - CW12&amp;CW17'!$M$7:$M$1908,'PR24 - CW12&amp;CW17'!$N$7:$N$1908,'Water spend - excl CW12&amp;17'!$C118,'PR24 - CW12&amp;CW17'!$A$7:$A$1908,'Water spend - excl CW12&amp;17'!F$4)</f>
        <v>0</v>
      </c>
      <c r="G92" s="64">
        <f>SUMIFS('PR24 - CW12&amp;CW17'!$M$7:$M$1908,'PR24 - CW12&amp;CW17'!$N$7:$N$1908,'Water spend - excl CW12&amp;17'!$C118,'PR24 - CW12&amp;CW17'!$A$7:$A$1908,'Water spend - excl CW12&amp;17'!G$4)</f>
        <v>0</v>
      </c>
      <c r="H92" s="64">
        <f>SUMIFS('PR24 - CW12&amp;CW17'!$M$7:$M$1908,'PR24 - CW12&amp;CW17'!$N$7:$N$1908,'Water spend - excl CW12&amp;17'!$C118,'PR24 - CW12&amp;CW17'!$A$7:$A$1908,'Water spend - excl CW12&amp;17'!H$4)</f>
        <v>30.859053394615938</v>
      </c>
      <c r="I92" s="64">
        <f>SUMIFS('PR24 - CW12&amp;CW17'!$M$7:$M$1908,'PR24 - CW12&amp;CW17'!$N$7:$N$1908,'Water spend - excl CW12&amp;17'!$C118,'PR24 - CW12&amp;CW17'!$A$7:$A$1908,'Water spend - excl CW12&amp;17'!I$4)</f>
        <v>4.3040000000000012</v>
      </c>
      <c r="J92" s="64">
        <f>SUMIFS('PR24 - CW12&amp;CW17'!$M$7:$M$1908,'PR24 - CW12&amp;CW17'!$N$7:$N$1908,'Water spend - excl CW12&amp;17'!$C118,'PR24 - CW12&amp;CW17'!$A$7:$A$1908,'Water spend - excl CW12&amp;17'!J$4)</f>
        <v>5.04</v>
      </c>
      <c r="K92" s="64">
        <f>SUMIFS('PR24 - CW12&amp;CW17'!$M$7:$M$1908,'PR24 - CW12&amp;CW17'!$N$7:$N$1908,'Water spend - excl CW12&amp;17'!$C118,'PR24 - CW12&amp;CW17'!$A$7:$A$1908,'Water spend - excl CW12&amp;17'!K$4)</f>
        <v>0</v>
      </c>
      <c r="L92" s="64">
        <f>SUMIFS('PR24 - CW12&amp;CW17'!$M$7:$M$1908,'PR24 - CW12&amp;CW17'!$N$7:$N$1908,'Water spend - excl CW12&amp;17'!$C118,'PR24 - CW12&amp;CW17'!$A$7:$A$1908,'Water spend - excl CW12&amp;17'!L$4)</f>
        <v>11.945119793216389</v>
      </c>
      <c r="M92" s="64">
        <f>SUMIFS('PR24 - CW12&amp;CW17'!$M$7:$M$1908,'PR24 - CW12&amp;CW17'!$N$7:$N$1908,'Water spend - excl CW12&amp;17'!$C118,'PR24 - CW12&amp;CW17'!$A$7:$A$1908,'Water spend - excl CW12&amp;17'!M$4)</f>
        <v>0.823685</v>
      </c>
      <c r="N92" s="64">
        <f>SUMIFS('PR24 - CW12&amp;CW17'!$M$7:$M$1908,'PR24 - CW12&amp;CW17'!$N$7:$N$1908,'Water spend - excl CW12&amp;17'!$C118,'PR24 - CW12&amp;CW17'!$A$7:$A$1908,'Water spend - excl CW12&amp;17'!N$4)</f>
        <v>8.6129999999999995</v>
      </c>
      <c r="O92" s="64">
        <f>SUMIFS('PR24 - CW12&amp;CW17'!$M$7:$M$1908,'PR24 - CW12&amp;CW17'!$N$7:$N$1908,'Water spend - excl CW12&amp;17'!$C118,'PR24 - CW12&amp;CW17'!$A$7:$A$1908,'Water spend - excl CW12&amp;17'!O$4)</f>
        <v>7.1849999999999996</v>
      </c>
      <c r="P92" s="64">
        <f>SUMIFS('PR24 - CW12&amp;CW17'!$M$7:$M$1908,'PR24 - CW12&amp;CW17'!$N$7:$N$1908,'Water spend - excl CW12&amp;17'!$C118,'PR24 - CW12&amp;CW17'!$A$7:$A$1908,'Water spend - excl CW12&amp;17'!P$4)</f>
        <v>0</v>
      </c>
      <c r="Q92" s="64">
        <f>SUMIFS('PR24 - CW12&amp;CW17'!$M$7:$M$1908,'PR24 - CW12&amp;CW17'!$N$7:$N$1908,'Water spend - excl CW12&amp;17'!$C118,'PR24 - CW12&amp;CW17'!$A$7:$A$1908,'Water spend - excl CW12&amp;17'!Q$4)</f>
        <v>4.7530000000000001</v>
      </c>
      <c r="R92" s="64">
        <f>SUMIFS('PR24 - CW12&amp;CW17'!$M$7:$M$1908,'PR24 - CW12&amp;CW17'!$N$7:$N$1908,'Water spend - excl CW12&amp;17'!$C118,'PR24 - CW12&amp;CW17'!$A$7:$A$1908,'Water spend - excl CW12&amp;17'!R$4)</f>
        <v>0</v>
      </c>
      <c r="S92" s="64">
        <f>SUMIFS('PR24 - CW12&amp;CW17'!$M$7:$M$1908,'PR24 - CW12&amp;CW17'!$N$7:$N$1908,'Water spend - excl CW12&amp;17'!$C118,'PR24 - CW12&amp;CW17'!$A$7:$A$1908,'Water spend - excl CW12&amp;17'!S$4)</f>
        <v>0</v>
      </c>
      <c r="T92" s="64">
        <f>SUMIFS('PR24 - CW12&amp;CW17'!$M$7:$M$1908,'PR24 - CW12&amp;CW17'!$N$7:$N$1908,'Water spend - excl CW12&amp;17'!$C118,'PR24 - CW12&amp;CW17'!$A$7:$A$1908,'Water spend - excl CW12&amp;17'!T$4)</f>
        <v>0</v>
      </c>
      <c r="U92">
        <f t="shared" si="8"/>
        <v>81.828158187832329</v>
      </c>
    </row>
    <row r="93" spans="2:21">
      <c r="B93" s="67" t="s">
        <v>1678</v>
      </c>
      <c r="C93" t="s">
        <v>1556</v>
      </c>
      <c r="D93" s="64">
        <f>SUMIFS('PR24 - CW12&amp;CW17'!$M$7:$M$1908,'PR24 - CW12&amp;CW17'!$N$7:$N$1908,'Water spend - excl CW12&amp;17'!$C119,'PR24 - CW12&amp;CW17'!$A$7:$A$1908,'Water spend - excl CW12&amp;17'!D$4)</f>
        <v>0</v>
      </c>
      <c r="E93" s="64">
        <f>SUMIFS('PR24 - CW12&amp;CW17'!$M$7:$M$1908,'PR24 - CW12&amp;CW17'!$N$7:$N$1908,'Water spend - excl CW12&amp;17'!$C119,'PR24 - CW12&amp;CW17'!$A$7:$A$1908,'Water spend - excl CW12&amp;17'!E$4)</f>
        <v>0</v>
      </c>
      <c r="F93" s="64">
        <f>SUMIFS('PR24 - CW12&amp;CW17'!$M$7:$M$1908,'PR24 - CW12&amp;CW17'!$N$7:$N$1908,'Water spend - excl CW12&amp;17'!$C119,'PR24 - CW12&amp;CW17'!$A$7:$A$1908,'Water spend - excl CW12&amp;17'!F$4)</f>
        <v>0</v>
      </c>
      <c r="G93" s="64">
        <f>SUMIFS('PR24 - CW12&amp;CW17'!$M$7:$M$1908,'PR24 - CW12&amp;CW17'!$N$7:$N$1908,'Water spend - excl CW12&amp;17'!$C119,'PR24 - CW12&amp;CW17'!$A$7:$A$1908,'Water spend - excl CW12&amp;17'!G$4)</f>
        <v>0</v>
      </c>
      <c r="H93" s="64">
        <f>SUMIFS('PR24 - CW12&amp;CW17'!$M$7:$M$1908,'PR24 - CW12&amp;CW17'!$N$7:$N$1908,'Water spend - excl CW12&amp;17'!$C119,'PR24 - CW12&amp;CW17'!$A$7:$A$1908,'Water spend - excl CW12&amp;17'!H$4)</f>
        <v>0</v>
      </c>
      <c r="I93" s="64">
        <f>SUMIFS('PR24 - CW12&amp;CW17'!$M$7:$M$1908,'PR24 - CW12&amp;CW17'!$N$7:$N$1908,'Water spend - excl CW12&amp;17'!$C119,'PR24 - CW12&amp;CW17'!$A$7:$A$1908,'Water spend - excl CW12&amp;17'!I$4)</f>
        <v>0</v>
      </c>
      <c r="J93" s="64">
        <f>SUMIFS('PR24 - CW12&amp;CW17'!$M$7:$M$1908,'PR24 - CW12&amp;CW17'!$N$7:$N$1908,'Water spend - excl CW12&amp;17'!$C119,'PR24 - CW12&amp;CW17'!$A$7:$A$1908,'Water spend - excl CW12&amp;17'!J$4)</f>
        <v>0</v>
      </c>
      <c r="K93" s="64">
        <f>SUMIFS('PR24 - CW12&amp;CW17'!$M$7:$M$1908,'PR24 - CW12&amp;CW17'!$N$7:$N$1908,'Water spend - excl CW12&amp;17'!$C119,'PR24 - CW12&amp;CW17'!$A$7:$A$1908,'Water spend - excl CW12&amp;17'!K$4)</f>
        <v>0</v>
      </c>
      <c r="L93" s="64">
        <f>SUMIFS('PR24 - CW12&amp;CW17'!$M$7:$M$1908,'PR24 - CW12&amp;CW17'!$N$7:$N$1908,'Water spend - excl CW12&amp;17'!$C119,'PR24 - CW12&amp;CW17'!$A$7:$A$1908,'Water spend - excl CW12&amp;17'!L$4)</f>
        <v>0</v>
      </c>
      <c r="M93" s="64">
        <f>SUMIFS('PR24 - CW12&amp;CW17'!$M$7:$M$1908,'PR24 - CW12&amp;CW17'!$N$7:$N$1908,'Water spend - excl CW12&amp;17'!$C119,'PR24 - CW12&amp;CW17'!$A$7:$A$1908,'Water spend - excl CW12&amp;17'!M$4)</f>
        <v>0</v>
      </c>
      <c r="N93" s="64">
        <f>SUMIFS('PR24 - CW12&amp;CW17'!$M$7:$M$1908,'PR24 - CW12&amp;CW17'!$N$7:$N$1908,'Water spend - excl CW12&amp;17'!$C119,'PR24 - CW12&amp;CW17'!$A$7:$A$1908,'Water spend - excl CW12&amp;17'!N$4)</f>
        <v>0.77800000000000002</v>
      </c>
      <c r="O93" s="64">
        <f>SUMIFS('PR24 - CW12&amp;CW17'!$M$7:$M$1908,'PR24 - CW12&amp;CW17'!$N$7:$N$1908,'Water spend - excl CW12&amp;17'!$C119,'PR24 - CW12&amp;CW17'!$A$7:$A$1908,'Water spend - excl CW12&amp;17'!O$4)</f>
        <v>0</v>
      </c>
      <c r="P93" s="64">
        <f>SUMIFS('PR24 - CW12&amp;CW17'!$M$7:$M$1908,'PR24 - CW12&amp;CW17'!$N$7:$N$1908,'Water spend - excl CW12&amp;17'!$C119,'PR24 - CW12&amp;CW17'!$A$7:$A$1908,'Water spend - excl CW12&amp;17'!P$4)</f>
        <v>0</v>
      </c>
      <c r="Q93" s="64">
        <f>SUMIFS('PR24 - CW12&amp;CW17'!$M$7:$M$1908,'PR24 - CW12&amp;CW17'!$N$7:$N$1908,'Water spend - excl CW12&amp;17'!$C119,'PR24 - CW12&amp;CW17'!$A$7:$A$1908,'Water spend - excl CW12&amp;17'!Q$4)</f>
        <v>0</v>
      </c>
      <c r="R93" s="64">
        <f>SUMIFS('PR24 - CW12&amp;CW17'!$M$7:$M$1908,'PR24 - CW12&amp;CW17'!$N$7:$N$1908,'Water spend - excl CW12&amp;17'!$C119,'PR24 - CW12&amp;CW17'!$A$7:$A$1908,'Water spend - excl CW12&amp;17'!R$4)</f>
        <v>0</v>
      </c>
      <c r="S93" s="64">
        <f>SUMIFS('PR24 - CW12&amp;CW17'!$M$7:$M$1908,'PR24 - CW12&amp;CW17'!$N$7:$N$1908,'Water spend - excl CW12&amp;17'!$C119,'PR24 - CW12&amp;CW17'!$A$7:$A$1908,'Water spend - excl CW12&amp;17'!S$4)</f>
        <v>0</v>
      </c>
      <c r="T93" s="64">
        <f>SUMIFS('PR24 - CW12&amp;CW17'!$M$7:$M$1908,'PR24 - CW12&amp;CW17'!$N$7:$N$1908,'Water spend - excl CW12&amp;17'!$C119,'PR24 - CW12&amp;CW17'!$A$7:$A$1908,'Water spend - excl CW12&amp;17'!T$4)</f>
        <v>0</v>
      </c>
      <c r="U93">
        <f t="shared" si="8"/>
        <v>0.77800000000000002</v>
      </c>
    </row>
    <row r="94" spans="2:21">
      <c r="B94" s="67" t="s">
        <v>1678</v>
      </c>
      <c r="C94" t="s">
        <v>1560</v>
      </c>
      <c r="D94" s="64">
        <f>SUMIFS('PR24 - CW12&amp;CW17'!$M$7:$M$1908,'PR24 - CW12&amp;CW17'!$N$7:$N$1908,'Water spend - excl CW12&amp;17'!$C120,'PR24 - CW12&amp;CW17'!$A$7:$A$1908,'Water spend - excl CW12&amp;17'!D$4)</f>
        <v>0</v>
      </c>
      <c r="E94" s="64">
        <f>SUMIFS('PR24 - CW12&amp;CW17'!$M$7:$M$1908,'PR24 - CW12&amp;CW17'!$N$7:$N$1908,'Water spend - excl CW12&amp;17'!$C120,'PR24 - CW12&amp;CW17'!$A$7:$A$1908,'Water spend - excl CW12&amp;17'!E$4)</f>
        <v>0</v>
      </c>
      <c r="F94" s="64">
        <f>SUMIFS('PR24 - CW12&amp;CW17'!$M$7:$M$1908,'PR24 - CW12&amp;CW17'!$N$7:$N$1908,'Water spend - excl CW12&amp;17'!$C120,'PR24 - CW12&amp;CW17'!$A$7:$A$1908,'Water spend - excl CW12&amp;17'!F$4)</f>
        <v>0</v>
      </c>
      <c r="G94" s="64">
        <f>SUMIFS('PR24 - CW12&amp;CW17'!$M$7:$M$1908,'PR24 - CW12&amp;CW17'!$N$7:$N$1908,'Water spend - excl CW12&amp;17'!$C120,'PR24 - CW12&amp;CW17'!$A$7:$A$1908,'Water spend - excl CW12&amp;17'!G$4)</f>
        <v>0</v>
      </c>
      <c r="H94" s="64">
        <f>SUMIFS('PR24 - CW12&amp;CW17'!$M$7:$M$1908,'PR24 - CW12&amp;CW17'!$N$7:$N$1908,'Water spend - excl CW12&amp;17'!$C120,'PR24 - CW12&amp;CW17'!$A$7:$A$1908,'Water spend - excl CW12&amp;17'!H$4)</f>
        <v>13.725751094560035</v>
      </c>
      <c r="I94" s="64">
        <f>SUMIFS('PR24 - CW12&amp;CW17'!$M$7:$M$1908,'PR24 - CW12&amp;CW17'!$N$7:$N$1908,'Water spend - excl CW12&amp;17'!$C120,'PR24 - CW12&amp;CW17'!$A$7:$A$1908,'Water spend - excl CW12&amp;17'!I$4)</f>
        <v>0</v>
      </c>
      <c r="J94" s="64">
        <f>SUMIFS('PR24 - CW12&amp;CW17'!$M$7:$M$1908,'PR24 - CW12&amp;CW17'!$N$7:$N$1908,'Water spend - excl CW12&amp;17'!$C120,'PR24 - CW12&amp;CW17'!$A$7:$A$1908,'Water spend - excl CW12&amp;17'!J$4)</f>
        <v>3.024</v>
      </c>
      <c r="K94" s="64">
        <f>SUMIFS('PR24 - CW12&amp;CW17'!$M$7:$M$1908,'PR24 - CW12&amp;CW17'!$N$7:$N$1908,'Water spend - excl CW12&amp;17'!$C120,'PR24 - CW12&amp;CW17'!$A$7:$A$1908,'Water spend - excl CW12&amp;17'!K$4)</f>
        <v>0</v>
      </c>
      <c r="L94" s="64">
        <f>SUMIFS('PR24 - CW12&amp;CW17'!$M$7:$M$1908,'PR24 - CW12&amp;CW17'!$N$7:$N$1908,'Water spend - excl CW12&amp;17'!$C120,'PR24 - CW12&amp;CW17'!$A$7:$A$1908,'Water spend - excl CW12&amp;17'!L$4)</f>
        <v>0</v>
      </c>
      <c r="M94" s="64">
        <f>SUMIFS('PR24 - CW12&amp;CW17'!$M$7:$M$1908,'PR24 - CW12&amp;CW17'!$N$7:$N$1908,'Water spend - excl CW12&amp;17'!$C120,'PR24 - CW12&amp;CW17'!$A$7:$A$1908,'Water spend - excl CW12&amp;17'!M$4)</f>
        <v>0.39228400000000002</v>
      </c>
      <c r="N94" s="64">
        <f>SUMIFS('PR24 - CW12&amp;CW17'!$M$7:$M$1908,'PR24 - CW12&amp;CW17'!$N$7:$N$1908,'Water spend - excl CW12&amp;17'!$C120,'PR24 - CW12&amp;CW17'!$A$7:$A$1908,'Water spend - excl CW12&amp;17'!N$4)</f>
        <v>1.623</v>
      </c>
      <c r="O94" s="64">
        <f>SUMIFS('PR24 - CW12&amp;CW17'!$M$7:$M$1908,'PR24 - CW12&amp;CW17'!$N$7:$N$1908,'Water spend - excl CW12&amp;17'!$C120,'PR24 - CW12&amp;CW17'!$A$7:$A$1908,'Water spend - excl CW12&amp;17'!O$4)</f>
        <v>2.5019999999999998</v>
      </c>
      <c r="P94" s="64">
        <f>SUMIFS('PR24 - CW12&amp;CW17'!$M$7:$M$1908,'PR24 - CW12&amp;CW17'!$N$7:$N$1908,'Water spend - excl CW12&amp;17'!$C120,'PR24 - CW12&amp;CW17'!$A$7:$A$1908,'Water spend - excl CW12&amp;17'!P$4)</f>
        <v>0</v>
      </c>
      <c r="Q94" s="64">
        <f>SUMIFS('PR24 - CW12&amp;CW17'!$M$7:$M$1908,'PR24 - CW12&amp;CW17'!$N$7:$N$1908,'Water spend - excl CW12&amp;17'!$C120,'PR24 - CW12&amp;CW17'!$A$7:$A$1908,'Water spend - excl CW12&amp;17'!Q$4)</f>
        <v>0.6</v>
      </c>
      <c r="R94" s="64">
        <f>SUMIFS('PR24 - CW12&amp;CW17'!$M$7:$M$1908,'PR24 - CW12&amp;CW17'!$N$7:$N$1908,'Water spend - excl CW12&amp;17'!$C120,'PR24 - CW12&amp;CW17'!$A$7:$A$1908,'Water spend - excl CW12&amp;17'!R$4)</f>
        <v>0.85122146799655196</v>
      </c>
      <c r="S94" s="64">
        <f>SUMIFS('PR24 - CW12&amp;CW17'!$M$7:$M$1908,'PR24 - CW12&amp;CW17'!$N$7:$N$1908,'Water spend - excl CW12&amp;17'!$C120,'PR24 - CW12&amp;CW17'!$A$7:$A$1908,'Water spend - excl CW12&amp;17'!S$4)</f>
        <v>0</v>
      </c>
      <c r="T94" s="64">
        <f>SUMIFS('PR24 - CW12&amp;CW17'!$M$7:$M$1908,'PR24 - CW12&amp;CW17'!$N$7:$N$1908,'Water spend - excl CW12&amp;17'!$C120,'PR24 - CW12&amp;CW17'!$A$7:$A$1908,'Water spend - excl CW12&amp;17'!T$4)</f>
        <v>0</v>
      </c>
      <c r="U94">
        <f t="shared" si="8"/>
        <v>22.71825656255659</v>
      </c>
    </row>
    <row r="95" spans="2:21">
      <c r="B95" s="67" t="s">
        <v>1678</v>
      </c>
      <c r="C95" t="s">
        <v>1579</v>
      </c>
      <c r="D95" s="104">
        <f>SUMIFS('PR24 - CW12&amp;CW17'!$M$7:$M$1908,'PR24 - CW12&amp;CW17'!$N$7:$N$1908,'Water spend - excl CW12&amp;17'!$C121,'PR24 - CW12&amp;CW17'!$A$7:$A$1908,'Water spend - excl CW12&amp;17'!D$4)</f>
        <v>0</v>
      </c>
      <c r="E95" s="104">
        <f>SUMIFS('PR24 - CW12&amp;CW17'!$M$7:$M$1908,'PR24 - CW12&amp;CW17'!$N$7:$N$1908,'Water spend - excl CW12&amp;17'!$C121,'PR24 - CW12&amp;CW17'!$A$7:$A$1908,'Water spend - excl CW12&amp;17'!E$4)</f>
        <v>0</v>
      </c>
      <c r="F95" s="104">
        <f>SUMIFS('PR24 - CW12&amp;CW17'!$M$7:$M$1908,'PR24 - CW12&amp;CW17'!$N$7:$N$1908,'Water spend - excl CW12&amp;17'!$C121,'PR24 - CW12&amp;CW17'!$A$7:$A$1908,'Water spend - excl CW12&amp;17'!F$4)</f>
        <v>0</v>
      </c>
      <c r="G95" s="104">
        <f>SUMIFS('PR24 - CW12&amp;CW17'!$M$7:$M$1908,'PR24 - CW12&amp;CW17'!$N$7:$N$1908,'Water spend - excl CW12&amp;17'!$C121,'PR24 - CW12&amp;CW17'!$A$7:$A$1908,'Water spend - excl CW12&amp;17'!G$4)</f>
        <v>0</v>
      </c>
      <c r="H95" s="104">
        <f>SUMIFS('PR24 - CW12&amp;CW17'!$M$7:$M$1908,'PR24 - CW12&amp;CW17'!$N$7:$N$1908,'Water spend - excl CW12&amp;17'!$C121,'PR24 - CW12&amp;CW17'!$A$7:$A$1908,'Water spend - excl CW12&amp;17'!H$4)</f>
        <v>0</v>
      </c>
      <c r="I95" s="104">
        <f>SUMIFS('PR24 - CW12&amp;CW17'!$M$7:$M$1908,'PR24 - CW12&amp;CW17'!$N$7:$N$1908,'Water spend - excl CW12&amp;17'!$C121,'PR24 - CW12&amp;CW17'!$A$7:$A$1908,'Water spend - excl CW12&amp;17'!I$4)</f>
        <v>0</v>
      </c>
      <c r="J95" s="104">
        <f>SUMIFS('PR24 - CW12&amp;CW17'!$M$7:$M$1908,'PR24 - CW12&amp;CW17'!$N$7:$N$1908,'Water spend - excl CW12&amp;17'!$C121,'PR24 - CW12&amp;CW17'!$A$7:$A$1908,'Water spend - excl CW12&amp;17'!J$4)</f>
        <v>0</v>
      </c>
      <c r="K95" s="104">
        <f>SUMIFS('PR24 - CW12&amp;CW17'!$M$7:$M$1908,'PR24 - CW12&amp;CW17'!$N$7:$N$1908,'Water spend - excl CW12&amp;17'!$C121,'PR24 - CW12&amp;CW17'!$A$7:$A$1908,'Water spend - excl CW12&amp;17'!K$4)</f>
        <v>0</v>
      </c>
      <c r="L95" s="104">
        <f>SUMIFS('PR24 - CW12&amp;CW17'!$M$7:$M$1908,'PR24 - CW12&amp;CW17'!$N$7:$N$1908,'Water spend - excl CW12&amp;17'!$C121,'PR24 - CW12&amp;CW17'!$A$7:$A$1908,'Water spend - excl CW12&amp;17'!L$4)</f>
        <v>0</v>
      </c>
      <c r="M95" s="104">
        <f>SUMIFS('PR24 - CW12&amp;CW17'!$M$7:$M$1908,'PR24 - CW12&amp;CW17'!$N$7:$N$1908,'Water spend - excl CW12&amp;17'!$C121,'PR24 - CW12&amp;CW17'!$A$7:$A$1908,'Water spend - excl CW12&amp;17'!M$4)</f>
        <v>0</v>
      </c>
      <c r="N95" s="104">
        <f>SUMIFS('PR24 - CW12&amp;CW17'!$M$7:$M$1908,'PR24 - CW12&amp;CW17'!$N$7:$N$1908,'Water spend - excl CW12&amp;17'!$C121,'PR24 - CW12&amp;CW17'!$A$7:$A$1908,'Water spend - excl CW12&amp;17'!N$4)</f>
        <v>0</v>
      </c>
      <c r="O95" s="104">
        <f>SUMIFS('PR24 - CW12&amp;CW17'!$M$7:$M$1908,'PR24 - CW12&amp;CW17'!$N$7:$N$1908,'Water spend - excl CW12&amp;17'!$C121,'PR24 - CW12&amp;CW17'!$A$7:$A$1908,'Water spend - excl CW12&amp;17'!O$4)</f>
        <v>0</v>
      </c>
      <c r="P95" s="104">
        <f>SUMIFS('PR24 - CW12&amp;CW17'!$M$7:$M$1908,'PR24 - CW12&amp;CW17'!$N$7:$N$1908,'Water spend - excl CW12&amp;17'!$C121,'PR24 - CW12&amp;CW17'!$A$7:$A$1908,'Water spend - excl CW12&amp;17'!P$4)</f>
        <v>0</v>
      </c>
      <c r="Q95" s="104">
        <f>SUMIFS('PR24 - CW12&amp;CW17'!$M$7:$M$1908,'PR24 - CW12&amp;CW17'!$N$7:$N$1908,'Water spend - excl CW12&amp;17'!$C121,'PR24 - CW12&amp;CW17'!$A$7:$A$1908,'Water spend - excl CW12&amp;17'!Q$4)</f>
        <v>0</v>
      </c>
      <c r="R95" s="104">
        <f>SUMIFS('PR24 - CW12&amp;CW17'!$M$7:$M$1908,'PR24 - CW12&amp;CW17'!$N$7:$N$1908,'Water spend - excl CW12&amp;17'!$C121,'PR24 - CW12&amp;CW17'!$A$7:$A$1908,'Water spend - excl CW12&amp;17'!R$4)</f>
        <v>0</v>
      </c>
      <c r="S95" s="104">
        <f>SUMIFS('PR24 - CW12&amp;CW17'!$M$7:$M$1908,'PR24 - CW12&amp;CW17'!$N$7:$N$1908,'Water spend - excl CW12&amp;17'!$C121,'PR24 - CW12&amp;CW17'!$A$7:$A$1908,'Water spend - excl CW12&amp;17'!S$4)</f>
        <v>0</v>
      </c>
      <c r="T95" s="104">
        <f>SUMIFS('PR24 - CW12&amp;CW17'!$M$7:$M$1908,'PR24 - CW12&amp;CW17'!$N$7:$N$1908,'Water spend - excl CW12&amp;17'!$C121,'PR24 - CW12&amp;CW17'!$A$7:$A$1908,'Water spend - excl CW12&amp;17'!T$4)</f>
        <v>0</v>
      </c>
      <c r="U95" s="103">
        <f t="shared" si="8"/>
        <v>0</v>
      </c>
    </row>
    <row r="96" spans="2:21">
      <c r="B96" s="67" t="s">
        <v>1679</v>
      </c>
      <c r="C96" t="s">
        <v>1571</v>
      </c>
      <c r="D96" s="64">
        <f>SUMIFS('PR24 - CW12&amp;CW17'!$M$7:$M$1908,'PR24 - CW12&amp;CW17'!$N$7:$N$1908,'Water spend - excl CW12&amp;17'!$C122,'PR24 - CW12&amp;CW17'!$A$7:$A$1908,'Water spend - excl CW12&amp;17'!D$4)</f>
        <v>0</v>
      </c>
      <c r="E96" s="64">
        <f>SUMIFS('PR24 - CW12&amp;CW17'!$M$7:$M$1908,'PR24 - CW12&amp;CW17'!$N$7:$N$1908,'Water spend - excl CW12&amp;17'!$C122,'PR24 - CW12&amp;CW17'!$A$7:$A$1908,'Water spend - excl CW12&amp;17'!E$4)</f>
        <v>0</v>
      </c>
      <c r="F96" s="64">
        <f>SUMIFS('PR24 - CW12&amp;CW17'!$M$7:$M$1908,'PR24 - CW12&amp;CW17'!$N$7:$N$1908,'Water spend - excl CW12&amp;17'!$C122,'PR24 - CW12&amp;CW17'!$A$7:$A$1908,'Water spend - excl CW12&amp;17'!F$4)</f>
        <v>0</v>
      </c>
      <c r="G96" s="64">
        <f>SUMIFS('PR24 - CW12&amp;CW17'!$M$7:$M$1908,'PR24 - CW12&amp;CW17'!$N$7:$N$1908,'Water spend - excl CW12&amp;17'!$C122,'PR24 - CW12&amp;CW17'!$A$7:$A$1908,'Water spend - excl CW12&amp;17'!G$4)</f>
        <v>8</v>
      </c>
      <c r="H96" s="64">
        <f>SUMIFS('PR24 - CW12&amp;CW17'!$M$7:$M$1908,'PR24 - CW12&amp;CW17'!$N$7:$N$1908,'Water spend - excl CW12&amp;17'!$C122,'PR24 - CW12&amp;CW17'!$A$7:$A$1908,'Water spend - excl CW12&amp;17'!H$4)</f>
        <v>4.173</v>
      </c>
      <c r="I96" s="64">
        <f>SUMIFS('PR24 - CW12&amp;CW17'!$M$7:$M$1908,'PR24 - CW12&amp;CW17'!$N$7:$N$1908,'Water spend - excl CW12&amp;17'!$C122,'PR24 - CW12&amp;CW17'!$A$7:$A$1908,'Water spend - excl CW12&amp;17'!I$4)</f>
        <v>0</v>
      </c>
      <c r="J96" s="64">
        <f>SUMIFS('PR24 - CW12&amp;CW17'!$M$7:$M$1908,'PR24 - CW12&amp;CW17'!$N$7:$N$1908,'Water spend - excl CW12&amp;17'!$C122,'PR24 - CW12&amp;CW17'!$A$7:$A$1908,'Water spend - excl CW12&amp;17'!J$4)</f>
        <v>86.911000000000001</v>
      </c>
      <c r="K96" s="64">
        <f>SUMIFS('PR24 - CW12&amp;CW17'!$M$7:$M$1908,'PR24 - CW12&amp;CW17'!$N$7:$N$1908,'Water spend - excl CW12&amp;17'!$C122,'PR24 - CW12&amp;CW17'!$A$7:$A$1908,'Water spend - excl CW12&amp;17'!K$4)</f>
        <v>0</v>
      </c>
      <c r="L96" s="64">
        <f>SUMIFS('PR24 - CW12&amp;CW17'!$M$7:$M$1908,'PR24 - CW12&amp;CW17'!$N$7:$N$1908,'Water spend - excl CW12&amp;17'!$C122,'PR24 - CW12&amp;CW17'!$A$7:$A$1908,'Water spend - excl CW12&amp;17'!L$4)</f>
        <v>0</v>
      </c>
      <c r="M96" s="64">
        <f>SUMIFS('PR24 - CW12&amp;CW17'!$M$7:$M$1908,'PR24 - CW12&amp;CW17'!$N$7:$N$1908,'Water spend - excl CW12&amp;17'!$C122,'PR24 - CW12&amp;CW17'!$A$7:$A$1908,'Water spend - excl CW12&amp;17'!M$4)</f>
        <v>0.16398299999999999</v>
      </c>
      <c r="N96" s="64">
        <f>SUMIFS('PR24 - CW12&amp;CW17'!$M$7:$M$1908,'PR24 - CW12&amp;CW17'!$N$7:$N$1908,'Water spend - excl CW12&amp;17'!$C122,'PR24 - CW12&amp;CW17'!$A$7:$A$1908,'Water spend - excl CW12&amp;17'!N$4)</f>
        <v>0</v>
      </c>
      <c r="O96" s="64">
        <f>SUMIFS('PR24 - CW12&amp;CW17'!$M$7:$M$1908,'PR24 - CW12&amp;CW17'!$N$7:$N$1908,'Water spend - excl CW12&amp;17'!$C122,'PR24 - CW12&amp;CW17'!$A$7:$A$1908,'Water spend - excl CW12&amp;17'!O$4)</f>
        <v>0.245</v>
      </c>
      <c r="P96" s="64">
        <f>SUMIFS('PR24 - CW12&amp;CW17'!$M$7:$M$1908,'PR24 - CW12&amp;CW17'!$N$7:$N$1908,'Water spend - excl CW12&amp;17'!$C122,'PR24 - CW12&amp;CW17'!$A$7:$A$1908,'Water spend - excl CW12&amp;17'!P$4)</f>
        <v>0</v>
      </c>
      <c r="Q96" s="64">
        <f>SUMIFS('PR24 - CW12&amp;CW17'!$M$7:$M$1908,'PR24 - CW12&amp;CW17'!$N$7:$N$1908,'Water spend - excl CW12&amp;17'!$C122,'PR24 - CW12&amp;CW17'!$A$7:$A$1908,'Water spend - excl CW12&amp;17'!Q$4)</f>
        <v>0</v>
      </c>
      <c r="R96" s="64">
        <f>SUMIFS('PR24 - CW12&amp;CW17'!$M$7:$M$1908,'PR24 - CW12&amp;CW17'!$N$7:$N$1908,'Water spend - excl CW12&amp;17'!$C122,'PR24 - CW12&amp;CW17'!$A$7:$A$1908,'Water spend - excl CW12&amp;17'!R$4)</f>
        <v>0</v>
      </c>
      <c r="S96" s="64">
        <f>SUMIFS('PR24 - CW12&amp;CW17'!$M$7:$M$1908,'PR24 - CW12&amp;CW17'!$N$7:$N$1908,'Water spend - excl CW12&amp;17'!$C122,'PR24 - CW12&amp;CW17'!$A$7:$A$1908,'Water spend - excl CW12&amp;17'!S$4)</f>
        <v>0</v>
      </c>
      <c r="T96" s="64">
        <f>SUMIFS('PR24 - CW12&amp;CW17'!$M$7:$M$1908,'PR24 - CW12&amp;CW17'!$N$7:$N$1908,'Water spend - excl CW12&amp;17'!$C122,'PR24 - CW12&amp;CW17'!$A$7:$A$1908,'Water spend - excl CW12&amp;17'!T$4)</f>
        <v>0</v>
      </c>
      <c r="U96">
        <f t="shared" si="8"/>
        <v>99.492983000000009</v>
      </c>
    </row>
    <row r="97" spans="2:28">
      <c r="B97" s="67" t="s">
        <v>1678</v>
      </c>
      <c r="C97" t="s">
        <v>1564</v>
      </c>
      <c r="D97" s="64">
        <f>SUMIFS('PR24 - CW12&amp;CW17'!$M$7:$M$1908,'PR24 - CW12&amp;CW17'!$N$7:$N$1908,'Water spend - excl CW12&amp;17'!$C123,'PR24 - CW12&amp;CW17'!$A$7:$A$1908,'Water spend - excl CW12&amp;17'!D$4)</f>
        <v>0</v>
      </c>
      <c r="E97" s="64">
        <f>SUMIFS('PR24 - CW12&amp;CW17'!$M$7:$M$1908,'PR24 - CW12&amp;CW17'!$N$7:$N$1908,'Water spend - excl CW12&amp;17'!$C123,'PR24 - CW12&amp;CW17'!$A$7:$A$1908,'Water spend - excl CW12&amp;17'!E$4)</f>
        <v>0</v>
      </c>
      <c r="F97" s="64">
        <f>SUMIFS('PR24 - CW12&amp;CW17'!$M$7:$M$1908,'PR24 - CW12&amp;CW17'!$N$7:$N$1908,'Water spend - excl CW12&amp;17'!$C123,'PR24 - CW12&amp;CW17'!$A$7:$A$1908,'Water spend - excl CW12&amp;17'!F$4)</f>
        <v>0</v>
      </c>
      <c r="G97" s="64">
        <f>SUMIFS('PR24 - CW12&amp;CW17'!$M$7:$M$1908,'PR24 - CW12&amp;CW17'!$N$7:$N$1908,'Water spend - excl CW12&amp;17'!$C123,'PR24 - CW12&amp;CW17'!$A$7:$A$1908,'Water spend - excl CW12&amp;17'!G$4)</f>
        <v>0</v>
      </c>
      <c r="H97" s="64">
        <f>SUMIFS('PR24 - CW12&amp;CW17'!$M$7:$M$1908,'PR24 - CW12&amp;CW17'!$N$7:$N$1908,'Water spend - excl CW12&amp;17'!$C123,'PR24 - CW12&amp;CW17'!$A$7:$A$1908,'Water spend - excl CW12&amp;17'!H$4)</f>
        <v>0</v>
      </c>
      <c r="I97" s="64">
        <f>SUMIFS('PR24 - CW12&amp;CW17'!$M$7:$M$1908,'PR24 - CW12&amp;CW17'!$N$7:$N$1908,'Water spend - excl CW12&amp;17'!$C123,'PR24 - CW12&amp;CW17'!$A$7:$A$1908,'Water spend - excl CW12&amp;17'!I$4)</f>
        <v>0</v>
      </c>
      <c r="J97" s="64">
        <f>SUMIFS('PR24 - CW12&amp;CW17'!$M$7:$M$1908,'PR24 - CW12&amp;CW17'!$N$7:$N$1908,'Water spend - excl CW12&amp;17'!$C123,'PR24 - CW12&amp;CW17'!$A$7:$A$1908,'Water spend - excl CW12&amp;17'!J$4)</f>
        <v>0</v>
      </c>
      <c r="K97" s="64">
        <f>SUMIFS('PR24 - CW12&amp;CW17'!$M$7:$M$1908,'PR24 - CW12&amp;CW17'!$N$7:$N$1908,'Water spend - excl CW12&amp;17'!$C123,'PR24 - CW12&amp;CW17'!$A$7:$A$1908,'Water spend - excl CW12&amp;17'!K$4)</f>
        <v>0</v>
      </c>
      <c r="L97" s="64">
        <f>SUMIFS('PR24 - CW12&amp;CW17'!$M$7:$M$1908,'PR24 - CW12&amp;CW17'!$N$7:$N$1908,'Water spend - excl CW12&amp;17'!$C123,'PR24 - CW12&amp;CW17'!$A$7:$A$1908,'Water spend - excl CW12&amp;17'!L$4)</f>
        <v>0</v>
      </c>
      <c r="M97" s="64">
        <f>SUMIFS('PR24 - CW12&amp;CW17'!$M$7:$M$1908,'PR24 - CW12&amp;CW17'!$N$7:$N$1908,'Water spend - excl CW12&amp;17'!$C123,'PR24 - CW12&amp;CW17'!$A$7:$A$1908,'Water spend - excl CW12&amp;17'!M$4)</f>
        <v>0</v>
      </c>
      <c r="N97" s="64">
        <f>SUMIFS('PR24 - CW12&amp;CW17'!$M$7:$M$1908,'PR24 - CW12&amp;CW17'!$N$7:$N$1908,'Water spend - excl CW12&amp;17'!$C123,'PR24 - CW12&amp;CW17'!$A$7:$A$1908,'Water spend - excl CW12&amp;17'!N$4)</f>
        <v>0.215</v>
      </c>
      <c r="O97" s="64">
        <f>SUMIFS('PR24 - CW12&amp;CW17'!$M$7:$M$1908,'PR24 - CW12&amp;CW17'!$N$7:$N$1908,'Water spend - excl CW12&amp;17'!$C123,'PR24 - CW12&amp;CW17'!$A$7:$A$1908,'Water spend - excl CW12&amp;17'!O$4)</f>
        <v>0</v>
      </c>
      <c r="P97" s="64">
        <f>SUMIFS('PR24 - CW12&amp;CW17'!$M$7:$M$1908,'PR24 - CW12&amp;CW17'!$N$7:$N$1908,'Water spend - excl CW12&amp;17'!$C123,'PR24 - CW12&amp;CW17'!$A$7:$A$1908,'Water spend - excl CW12&amp;17'!P$4)</f>
        <v>0</v>
      </c>
      <c r="Q97" s="64">
        <f>SUMIFS('PR24 - CW12&amp;CW17'!$M$7:$M$1908,'PR24 - CW12&amp;CW17'!$N$7:$N$1908,'Water spend - excl CW12&amp;17'!$C123,'PR24 - CW12&amp;CW17'!$A$7:$A$1908,'Water spend - excl CW12&amp;17'!Q$4)</f>
        <v>0</v>
      </c>
      <c r="R97" s="64">
        <f>SUMIFS('PR24 - CW12&amp;CW17'!$M$7:$M$1908,'PR24 - CW12&amp;CW17'!$N$7:$N$1908,'Water spend - excl CW12&amp;17'!$C123,'PR24 - CW12&amp;CW17'!$A$7:$A$1908,'Water spend - excl CW12&amp;17'!R$4)</f>
        <v>0</v>
      </c>
      <c r="S97" s="64">
        <f>SUMIFS('PR24 - CW12&amp;CW17'!$M$7:$M$1908,'PR24 - CW12&amp;CW17'!$N$7:$N$1908,'Water spend - excl CW12&amp;17'!$C123,'PR24 - CW12&amp;CW17'!$A$7:$A$1908,'Water spend - excl CW12&amp;17'!S$4)</f>
        <v>0</v>
      </c>
      <c r="T97" s="64">
        <f>SUMIFS('PR24 - CW12&amp;CW17'!$M$7:$M$1908,'PR24 - CW12&amp;CW17'!$N$7:$N$1908,'Water spend - excl CW12&amp;17'!$C123,'PR24 - CW12&amp;CW17'!$A$7:$A$1908,'Water spend - excl CW12&amp;17'!T$4)</f>
        <v>0</v>
      </c>
      <c r="U97">
        <f t="shared" si="8"/>
        <v>0.215</v>
      </c>
    </row>
    <row r="98" spans="2:28">
      <c r="B98" s="67" t="s">
        <v>1679</v>
      </c>
      <c r="C98" t="s">
        <v>1574</v>
      </c>
      <c r="D98" s="64">
        <f>SUMIFS('PR24 - CW12&amp;CW17'!$M$7:$M$1908,'PR24 - CW12&amp;CW17'!$N$7:$N$1908,'Water spend - excl CW12&amp;17'!$C124,'PR24 - CW12&amp;CW17'!$A$7:$A$1908,'Water spend - excl CW12&amp;17'!D$4)</f>
        <v>0</v>
      </c>
      <c r="E98" s="64">
        <f>SUMIFS('PR24 - CW12&amp;CW17'!$M$7:$M$1908,'PR24 - CW12&amp;CW17'!$N$7:$N$1908,'Water spend - excl CW12&amp;17'!$C124,'PR24 - CW12&amp;CW17'!$A$7:$A$1908,'Water spend - excl CW12&amp;17'!E$4)</f>
        <v>0</v>
      </c>
      <c r="F98" s="64">
        <f>SUMIFS('PR24 - CW12&amp;CW17'!$M$7:$M$1908,'PR24 - CW12&amp;CW17'!$N$7:$N$1908,'Water spend - excl CW12&amp;17'!$C124,'PR24 - CW12&amp;CW17'!$A$7:$A$1908,'Water spend - excl CW12&amp;17'!F$4)</f>
        <v>0</v>
      </c>
      <c r="G98" s="64">
        <f>SUMIFS('PR24 - CW12&amp;CW17'!$M$7:$M$1908,'PR24 - CW12&amp;CW17'!$N$7:$N$1908,'Water spend - excl CW12&amp;17'!$C124,'PR24 - CW12&amp;CW17'!$A$7:$A$1908,'Water spend - excl CW12&amp;17'!G$4)</f>
        <v>0</v>
      </c>
      <c r="H98" s="113">
        <f>SUMIFS('PR24 - CW12&amp;CW17'!$M$7:$M$1908,'PR24 - CW12&amp;CW17'!$N$7:$N$1908,'Water spend - excl CW12&amp;17'!$C124,'PR24 - CW12&amp;CW17'!$A$7:$A$1908,'Water spend - excl CW12&amp;17'!H$4)</f>
        <v>2.5309999999999997</v>
      </c>
      <c r="I98" s="64">
        <f>SUMIFS('PR24 - CW12&amp;CW17'!$M$7:$M$1908,'PR24 - CW12&amp;CW17'!$N$7:$N$1908,'Water spend - excl CW12&amp;17'!$C124,'PR24 - CW12&amp;CW17'!$A$7:$A$1908,'Water spend - excl CW12&amp;17'!I$4)</f>
        <v>0</v>
      </c>
      <c r="J98" s="64">
        <f>SUMIFS('PR24 - CW12&amp;CW17'!$M$7:$M$1908,'PR24 - CW12&amp;CW17'!$N$7:$N$1908,'Water spend - excl CW12&amp;17'!$C124,'PR24 - CW12&amp;CW17'!$A$7:$A$1908,'Water spend - excl CW12&amp;17'!J$4)</f>
        <v>0</v>
      </c>
      <c r="K98" s="64">
        <f>SUMIFS('PR24 - CW12&amp;CW17'!$M$7:$M$1908,'PR24 - CW12&amp;CW17'!$N$7:$N$1908,'Water spend - excl CW12&amp;17'!$C124,'PR24 - CW12&amp;CW17'!$A$7:$A$1908,'Water spend - excl CW12&amp;17'!K$4)</f>
        <v>0</v>
      </c>
      <c r="L98" s="64">
        <f>SUMIFS('PR24 - CW12&amp;CW17'!$M$7:$M$1908,'PR24 - CW12&amp;CW17'!$N$7:$N$1908,'Water spend - excl CW12&amp;17'!$C124,'PR24 - CW12&amp;CW17'!$A$7:$A$1908,'Water spend - excl CW12&amp;17'!L$4)</f>
        <v>0</v>
      </c>
      <c r="M98" s="64">
        <f>SUMIFS('PR24 - CW12&amp;CW17'!$M$7:$M$1908,'PR24 - CW12&amp;CW17'!$N$7:$N$1908,'Water spend - excl CW12&amp;17'!$C124,'PR24 - CW12&amp;CW17'!$A$7:$A$1908,'Water spend - excl CW12&amp;17'!M$4)</f>
        <v>0</v>
      </c>
      <c r="N98" s="64">
        <f>SUMIFS('PR24 - CW12&amp;CW17'!$M$7:$M$1908,'PR24 - CW12&amp;CW17'!$N$7:$N$1908,'Water spend - excl CW12&amp;17'!$C124,'PR24 - CW12&amp;CW17'!$A$7:$A$1908,'Water spend - excl CW12&amp;17'!N$4)</f>
        <v>0</v>
      </c>
      <c r="O98" s="64">
        <f>SUMIFS('PR24 - CW12&amp;CW17'!$M$7:$M$1908,'PR24 - CW12&amp;CW17'!$N$7:$N$1908,'Water spend - excl CW12&amp;17'!$C124,'PR24 - CW12&amp;CW17'!$A$7:$A$1908,'Water spend - excl CW12&amp;17'!O$4)</f>
        <v>0</v>
      </c>
      <c r="P98" s="64">
        <f>SUMIFS('PR24 - CW12&amp;CW17'!$M$7:$M$1908,'PR24 - CW12&amp;CW17'!$N$7:$N$1908,'Water spend - excl CW12&amp;17'!$C124,'PR24 - CW12&amp;CW17'!$A$7:$A$1908,'Water spend - excl CW12&amp;17'!P$4)</f>
        <v>0</v>
      </c>
      <c r="Q98" s="64">
        <f>SUMIFS('PR24 - CW12&amp;CW17'!$M$7:$M$1908,'PR24 - CW12&amp;CW17'!$N$7:$N$1908,'Water spend - excl CW12&amp;17'!$C124,'PR24 - CW12&amp;CW17'!$A$7:$A$1908,'Water spend - excl CW12&amp;17'!Q$4)</f>
        <v>0</v>
      </c>
      <c r="R98" s="64">
        <f>SUMIFS('PR24 - CW12&amp;CW17'!$M$7:$M$1908,'PR24 - CW12&amp;CW17'!$N$7:$N$1908,'Water spend - excl CW12&amp;17'!$C124,'PR24 - CW12&amp;CW17'!$A$7:$A$1908,'Water spend - excl CW12&amp;17'!R$4)</f>
        <v>0</v>
      </c>
      <c r="S98" s="64">
        <f>SUMIFS('PR24 - CW12&amp;CW17'!$M$7:$M$1908,'PR24 - CW12&amp;CW17'!$N$7:$N$1908,'Water spend - excl CW12&amp;17'!$C124,'PR24 - CW12&amp;CW17'!$A$7:$A$1908,'Water spend - excl CW12&amp;17'!S$4)</f>
        <v>0</v>
      </c>
      <c r="T98" s="64">
        <f>SUMIFS('PR24 - CW12&amp;CW17'!$M$7:$M$1908,'PR24 - CW12&amp;CW17'!$N$7:$N$1908,'Water spend - excl CW12&amp;17'!$C124,'PR24 - CW12&amp;CW17'!$A$7:$A$1908,'Water spend - excl CW12&amp;17'!T$4)</f>
        <v>0</v>
      </c>
      <c r="U98">
        <f t="shared" si="8"/>
        <v>2.5309999999999997</v>
      </c>
    </row>
    <row r="99" spans="2:28">
      <c r="B99" s="67" t="s">
        <v>1679</v>
      </c>
      <c r="C99" t="s">
        <v>1577</v>
      </c>
      <c r="D99" s="64">
        <f>SUMIFS('PR24 - CW12&amp;CW17'!$M$7:$M$1908,'PR24 - CW12&amp;CW17'!$N$7:$N$1908,'Water spend - excl CW12&amp;17'!$C125,'PR24 - CW12&amp;CW17'!$A$7:$A$1908,'Water spend - excl CW12&amp;17'!D$4)</f>
        <v>0</v>
      </c>
      <c r="E99" s="64">
        <f>SUMIFS('PR24 - CW12&amp;CW17'!$M$7:$M$1908,'PR24 - CW12&amp;CW17'!$N$7:$N$1908,'Water spend - excl CW12&amp;17'!$C125,'PR24 - CW12&amp;CW17'!$A$7:$A$1908,'Water spend - excl CW12&amp;17'!E$4)</f>
        <v>0</v>
      </c>
      <c r="F99" s="64">
        <f>SUMIFS('PR24 - CW12&amp;CW17'!$M$7:$M$1908,'PR24 - CW12&amp;CW17'!$N$7:$N$1908,'Water spend - excl CW12&amp;17'!$C125,'PR24 - CW12&amp;CW17'!$A$7:$A$1908,'Water spend - excl CW12&amp;17'!F$4)</f>
        <v>0</v>
      </c>
      <c r="G99" s="64">
        <f>SUMIFS('PR24 - CW12&amp;CW17'!$M$7:$M$1908,'PR24 - CW12&amp;CW17'!$N$7:$N$1908,'Water spend - excl CW12&amp;17'!$C125,'PR24 - CW12&amp;CW17'!$A$7:$A$1908,'Water spend - excl CW12&amp;17'!G$4)</f>
        <v>0</v>
      </c>
      <c r="H99" s="64">
        <f>SUMIFS('PR24 - CW12&amp;CW17'!$M$7:$M$1908,'PR24 - CW12&amp;CW17'!$N$7:$N$1908,'Water spend - excl CW12&amp;17'!$C125,'PR24 - CW12&amp;CW17'!$A$7:$A$1908,'Water spend - excl CW12&amp;17'!H$4)</f>
        <v>0</v>
      </c>
      <c r="I99" s="64">
        <f>SUMIFS('PR24 - CW12&amp;CW17'!$M$7:$M$1908,'PR24 - CW12&amp;CW17'!$N$7:$N$1908,'Water spend - excl CW12&amp;17'!$C125,'PR24 - CW12&amp;CW17'!$A$7:$A$1908,'Water spend - excl CW12&amp;17'!I$4)</f>
        <v>0</v>
      </c>
      <c r="J99" s="64">
        <f>SUMIFS('PR24 - CW12&amp;CW17'!$M$7:$M$1908,'PR24 - CW12&amp;CW17'!$N$7:$N$1908,'Water spend - excl CW12&amp;17'!$C125,'PR24 - CW12&amp;CW17'!$A$7:$A$1908,'Water spend - excl CW12&amp;17'!J$4)</f>
        <v>0</v>
      </c>
      <c r="K99" s="64">
        <f>SUMIFS('PR24 - CW12&amp;CW17'!$M$7:$M$1908,'PR24 - CW12&amp;CW17'!$N$7:$N$1908,'Water spend - excl CW12&amp;17'!$C125,'PR24 - CW12&amp;CW17'!$A$7:$A$1908,'Water spend - excl CW12&amp;17'!K$4)</f>
        <v>0</v>
      </c>
      <c r="L99" s="64">
        <f>SUMIFS('PR24 - CW12&amp;CW17'!$M$7:$M$1908,'PR24 - CW12&amp;CW17'!$N$7:$N$1908,'Water spend - excl CW12&amp;17'!$C125,'PR24 - CW12&amp;CW17'!$A$7:$A$1908,'Water spend - excl CW12&amp;17'!L$4)</f>
        <v>0</v>
      </c>
      <c r="M99" s="64">
        <f>SUMIFS('PR24 - CW12&amp;CW17'!$M$7:$M$1908,'PR24 - CW12&amp;CW17'!$N$7:$N$1908,'Water spend - excl CW12&amp;17'!$C125,'PR24 - CW12&amp;CW17'!$A$7:$A$1908,'Water spend - excl CW12&amp;17'!M$4)</f>
        <v>0.18741099999999999</v>
      </c>
      <c r="N99" s="64">
        <f>SUMIFS('PR24 - CW12&amp;CW17'!$M$7:$M$1908,'PR24 - CW12&amp;CW17'!$N$7:$N$1908,'Water spend - excl CW12&amp;17'!$C125,'PR24 - CW12&amp;CW17'!$A$7:$A$1908,'Water spend - excl CW12&amp;17'!N$4)</f>
        <v>0</v>
      </c>
      <c r="O99" s="64">
        <f>SUMIFS('PR24 - CW12&amp;CW17'!$M$7:$M$1908,'PR24 - CW12&amp;CW17'!$N$7:$N$1908,'Water spend - excl CW12&amp;17'!$C125,'PR24 - CW12&amp;CW17'!$A$7:$A$1908,'Water spend - excl CW12&amp;17'!O$4)</f>
        <v>0</v>
      </c>
      <c r="P99" s="64">
        <f>SUMIFS('PR24 - CW12&amp;CW17'!$M$7:$M$1908,'PR24 - CW12&amp;CW17'!$N$7:$N$1908,'Water spend - excl CW12&amp;17'!$C125,'PR24 - CW12&amp;CW17'!$A$7:$A$1908,'Water spend - excl CW12&amp;17'!P$4)</f>
        <v>0</v>
      </c>
      <c r="Q99" s="64">
        <f>SUMIFS('PR24 - CW12&amp;CW17'!$M$7:$M$1908,'PR24 - CW12&amp;CW17'!$N$7:$N$1908,'Water spend - excl CW12&amp;17'!$C125,'PR24 - CW12&amp;CW17'!$A$7:$A$1908,'Water spend - excl CW12&amp;17'!Q$4)</f>
        <v>0.45800000000000002</v>
      </c>
      <c r="R99" s="64">
        <f>SUMIFS('PR24 - CW12&amp;CW17'!$M$7:$M$1908,'PR24 - CW12&amp;CW17'!$N$7:$N$1908,'Water spend - excl CW12&amp;17'!$C125,'PR24 - CW12&amp;CW17'!$A$7:$A$1908,'Water spend - excl CW12&amp;17'!R$4)</f>
        <v>0</v>
      </c>
      <c r="S99" s="64">
        <f>SUMIFS('PR24 - CW12&amp;CW17'!$M$7:$M$1908,'PR24 - CW12&amp;CW17'!$N$7:$N$1908,'Water spend - excl CW12&amp;17'!$C125,'PR24 - CW12&amp;CW17'!$A$7:$A$1908,'Water spend - excl CW12&amp;17'!S$4)</f>
        <v>0</v>
      </c>
      <c r="T99" s="64">
        <f>SUMIFS('PR24 - CW12&amp;CW17'!$M$7:$M$1908,'PR24 - CW12&amp;CW17'!$N$7:$N$1908,'Water spend - excl CW12&amp;17'!$C125,'PR24 - CW12&amp;CW17'!$A$7:$A$1908,'Water spend - excl CW12&amp;17'!T$4)</f>
        <v>0</v>
      </c>
      <c r="U99">
        <f t="shared" si="8"/>
        <v>0.64541099999999996</v>
      </c>
    </row>
    <row r="101" spans="2:28">
      <c r="C101" t="s">
        <v>1455</v>
      </c>
      <c r="D101">
        <f>SUM(D80:D99)</f>
        <v>28.221299999999999</v>
      </c>
      <c r="E101">
        <f t="shared" ref="E101:T101" si="9">SUM(E80:E99)</f>
        <v>0</v>
      </c>
      <c r="F101">
        <f t="shared" si="9"/>
        <v>0</v>
      </c>
      <c r="G101">
        <f t="shared" si="9"/>
        <v>40.703999999999994</v>
      </c>
      <c r="H101">
        <f t="shared" si="9"/>
        <v>140.96286263363066</v>
      </c>
      <c r="I101">
        <f t="shared" si="9"/>
        <v>4.3040000000000012</v>
      </c>
      <c r="J101">
        <f t="shared" si="9"/>
        <v>107.63300000000001</v>
      </c>
      <c r="K101">
        <f t="shared" si="9"/>
        <v>0</v>
      </c>
      <c r="L101">
        <f t="shared" si="9"/>
        <v>21.418905092863305</v>
      </c>
      <c r="M101">
        <f t="shared" si="9"/>
        <v>2.3149440000000001</v>
      </c>
      <c r="N101">
        <f t="shared" si="9"/>
        <v>12.69</v>
      </c>
      <c r="O101">
        <f t="shared" si="9"/>
        <v>13.568999999999997</v>
      </c>
      <c r="P101">
        <f t="shared" si="9"/>
        <v>0</v>
      </c>
      <c r="Q101">
        <f t="shared" si="9"/>
        <v>6.2729999999999997</v>
      </c>
      <c r="R101">
        <f t="shared" si="9"/>
        <v>2.2750846808954379</v>
      </c>
      <c r="S101">
        <f t="shared" si="9"/>
        <v>0.17</v>
      </c>
      <c r="T101">
        <f t="shared" si="9"/>
        <v>0</v>
      </c>
      <c r="U101">
        <f t="shared" ref="U101" si="10">SUM(D101:T101)</f>
        <v>380.53609640738949</v>
      </c>
    </row>
    <row r="103" spans="2:28" ht="13.9">
      <c r="C103" s="1" t="s">
        <v>1683</v>
      </c>
      <c r="D103" s="64">
        <f>SUMIFS(Control!$D$6:$D$22,Control!$B$6:$B$22,'Water spend - excl CW12&amp;17'!D4)</f>
        <v>1</v>
      </c>
      <c r="E103" s="64">
        <f>SUMIFS(Control!$D$6:$D$22,Control!$B$6:$B$22,'Water spend - excl CW12&amp;17'!E4)</f>
        <v>1</v>
      </c>
      <c r="F103" s="64">
        <f>SUMIFS(Control!$D$6:$D$22,Control!$B$6:$B$22,'Water spend - excl CW12&amp;17'!F4)</f>
        <v>1</v>
      </c>
      <c r="G103" s="64">
        <f>SUMIFS(Control!$D$6:$D$22,Control!$B$6:$B$22,'Water spend - excl CW12&amp;17'!G4)</f>
        <v>1</v>
      </c>
      <c r="H103" s="113">
        <f>SUMIFS(Control!$D$6:$D$22,Control!$B$6:$B$22,'Water spend - excl CW12&amp;17'!H4)</f>
        <v>0</v>
      </c>
      <c r="I103" s="64">
        <f>SUMIFS(Control!$D$6:$D$22,Control!$B$6:$B$22,'Water spend - excl CW12&amp;17'!I4)</f>
        <v>1</v>
      </c>
      <c r="J103" s="64">
        <f>SUMIFS(Control!$D$6:$D$22,Control!$B$6:$B$22,'Water spend - excl CW12&amp;17'!J4)</f>
        <v>1</v>
      </c>
      <c r="K103" s="64">
        <f>SUMIFS(Control!$D$6:$D$22,Control!$B$6:$B$22,'Water spend - excl CW12&amp;17'!K4)</f>
        <v>0</v>
      </c>
      <c r="L103" s="64">
        <f>SUMIFS(Control!$D$6:$D$22,Control!$B$6:$B$22,'Water spend - excl CW12&amp;17'!L4)</f>
        <v>1</v>
      </c>
      <c r="M103" s="64">
        <f>SUMIFS(Control!$D$6:$D$22,Control!$B$6:$B$22,'Water spend - excl CW12&amp;17'!M4)</f>
        <v>1</v>
      </c>
      <c r="N103" s="64">
        <f>SUMIFS(Control!$D$6:$D$22,Control!$B$6:$B$22,'Water spend - excl CW12&amp;17'!N4)</f>
        <v>0</v>
      </c>
      <c r="O103" s="64">
        <f>SUMIFS(Control!$D$6:$D$22,Control!$B$6:$B$22,'Water spend - excl CW12&amp;17'!O4)</f>
        <v>1</v>
      </c>
      <c r="P103" s="64">
        <f>SUMIFS(Control!$D$6:$D$22,Control!$B$6:$B$22,'Water spend - excl CW12&amp;17'!P4)</f>
        <v>1</v>
      </c>
      <c r="Q103" s="64">
        <f>SUMIFS(Control!$D$6:$D$22,Control!$B$6:$B$22,'Water spend - excl CW12&amp;17'!Q4)</f>
        <v>0</v>
      </c>
      <c r="R103" s="64">
        <f>SUMIFS(Control!$D$6:$D$22,Control!$B$6:$B$22,'Water spend - excl CW12&amp;17'!R4)</f>
        <v>1</v>
      </c>
      <c r="S103" s="64">
        <f>SUMIFS(Control!$D$6:$D$22,Control!$B$6:$B$22,'Water spend - excl CW12&amp;17'!S4)</f>
        <v>1</v>
      </c>
      <c r="T103" s="64">
        <f>SUMIFS(Control!$D$6:$D$22,Control!$B$6:$B$22,'Water spend - excl CW12&amp;17'!T4)</f>
        <v>1</v>
      </c>
    </row>
    <row r="105" spans="2:28" ht="13.9">
      <c r="B105" s="1" t="s">
        <v>1684</v>
      </c>
    </row>
    <row r="106" spans="2:28">
      <c r="B106" s="67" t="s">
        <v>1675</v>
      </c>
      <c r="C106" t="s">
        <v>1504</v>
      </c>
      <c r="D106" s="14">
        <f t="shared" ref="D106:T106" si="11">D56-D80*D$103</f>
        <v>2.2641513832199549</v>
      </c>
      <c r="E106" s="14">
        <f t="shared" si="11"/>
        <v>-0.28399999999999997</v>
      </c>
      <c r="F106" s="14">
        <f t="shared" si="11"/>
        <v>0</v>
      </c>
      <c r="G106" s="14">
        <f t="shared" si="11"/>
        <v>0.64400000000000002</v>
      </c>
      <c r="H106" s="14">
        <f t="shared" si="11"/>
        <v>0</v>
      </c>
      <c r="I106" s="14">
        <f t="shared" si="11"/>
        <v>0.66373564707394195</v>
      </c>
      <c r="J106" s="14">
        <f t="shared" si="11"/>
        <v>0.35599999999999998</v>
      </c>
      <c r="K106" s="14">
        <f t="shared" si="11"/>
        <v>4.2729999999999997</v>
      </c>
      <c r="L106" s="14">
        <f t="shared" si="11"/>
        <v>4.6818164263800615</v>
      </c>
      <c r="M106" s="14">
        <f t="shared" si="11"/>
        <v>0.26097326640831398</v>
      </c>
      <c r="N106" s="14">
        <f t="shared" si="11"/>
        <v>0.83099999999999996</v>
      </c>
      <c r="O106" s="14">
        <f t="shared" si="11"/>
        <v>0.26800000000000002</v>
      </c>
      <c r="P106" s="14">
        <f t="shared" si="11"/>
        <v>3.7056325614934715E-2</v>
      </c>
      <c r="Q106" s="14">
        <f t="shared" si="11"/>
        <v>0</v>
      </c>
      <c r="R106" s="14">
        <f t="shared" si="11"/>
        <v>0</v>
      </c>
      <c r="S106" s="14">
        <f t="shared" si="11"/>
        <v>0</v>
      </c>
      <c r="T106" s="14">
        <f t="shared" si="11"/>
        <v>0</v>
      </c>
      <c r="U106" s="9">
        <f t="shared" ref="U106:U125" si="12">SUM(D106:T106)</f>
        <v>13.995733048697206</v>
      </c>
    </row>
    <row r="107" spans="2:28">
      <c r="B107" s="67" t="s">
        <v>1675</v>
      </c>
      <c r="C107" t="s">
        <v>1507</v>
      </c>
      <c r="D107" s="14">
        <f t="shared" ref="D107:T107" si="13">D57-D81*D$103</f>
        <v>1.9E-2</v>
      </c>
      <c r="E107" s="14">
        <f t="shared" si="13"/>
        <v>0</v>
      </c>
      <c r="F107" s="14">
        <f t="shared" si="13"/>
        <v>1.9888758538826199</v>
      </c>
      <c r="G107" s="14">
        <f t="shared" si="13"/>
        <v>6.617</v>
      </c>
      <c r="H107" s="14">
        <f t="shared" si="13"/>
        <v>0.64999999999999991</v>
      </c>
      <c r="I107" s="14">
        <f t="shared" si="13"/>
        <v>1.8420000000000001</v>
      </c>
      <c r="J107" s="14">
        <f t="shared" si="13"/>
        <v>0.69399999999999995</v>
      </c>
      <c r="K107" s="14">
        <f t="shared" si="13"/>
        <v>0</v>
      </c>
      <c r="L107" s="14">
        <f t="shared" si="13"/>
        <v>6.9075058102803721</v>
      </c>
      <c r="M107" s="14">
        <f t="shared" si="13"/>
        <v>0.92558873551817322</v>
      </c>
      <c r="N107" s="14">
        <f t="shared" si="13"/>
        <v>25.225331044888723</v>
      </c>
      <c r="O107" s="14">
        <f t="shared" si="13"/>
        <v>0</v>
      </c>
      <c r="P107" s="14">
        <f t="shared" si="13"/>
        <v>5.0576876852816303E-2</v>
      </c>
      <c r="Q107" s="14">
        <f t="shared" si="13"/>
        <v>0</v>
      </c>
      <c r="R107" s="14">
        <f t="shared" si="13"/>
        <v>0</v>
      </c>
      <c r="S107" s="14">
        <f t="shared" si="13"/>
        <v>0</v>
      </c>
      <c r="T107" s="14">
        <f t="shared" si="13"/>
        <v>0</v>
      </c>
      <c r="U107" s="9">
        <f t="shared" si="12"/>
        <v>44.919878321422701</v>
      </c>
      <c r="AA107" t="s">
        <v>1685</v>
      </c>
      <c r="AB107" t="s">
        <v>1686</v>
      </c>
    </row>
    <row r="108" spans="2:28">
      <c r="B108" s="67" t="s">
        <v>1675</v>
      </c>
      <c r="C108" t="s">
        <v>1511</v>
      </c>
      <c r="D108" s="14">
        <f t="shared" ref="D108:T108" si="14">D58-D82*D$103</f>
        <v>0</v>
      </c>
      <c r="E108" s="14">
        <f t="shared" si="14"/>
        <v>0</v>
      </c>
      <c r="F108" s="14">
        <f t="shared" si="14"/>
        <v>0</v>
      </c>
      <c r="G108" s="14">
        <f t="shared" si="14"/>
        <v>0.45199999999999996</v>
      </c>
      <c r="H108" s="14">
        <f t="shared" si="14"/>
        <v>0.375</v>
      </c>
      <c r="I108" s="14">
        <f t="shared" si="14"/>
        <v>1.2490000000000001</v>
      </c>
      <c r="J108" s="14">
        <f t="shared" si="14"/>
        <v>0.113</v>
      </c>
      <c r="K108" s="14">
        <f t="shared" si="14"/>
        <v>0.74299999999999999</v>
      </c>
      <c r="L108" s="14">
        <f t="shared" si="14"/>
        <v>3.491163551401868E-3</v>
      </c>
      <c r="M108" s="14">
        <f t="shared" si="14"/>
        <v>0.261860930579771</v>
      </c>
      <c r="N108" s="14">
        <f t="shared" si="14"/>
        <v>0</v>
      </c>
      <c r="O108" s="14">
        <f t="shared" si="14"/>
        <v>0.189</v>
      </c>
      <c r="P108" s="14">
        <f t="shared" si="14"/>
        <v>0.28922225783190447</v>
      </c>
      <c r="Q108" s="14">
        <f t="shared" si="14"/>
        <v>0</v>
      </c>
      <c r="R108" s="14">
        <f t="shared" si="14"/>
        <v>17.255684647483584</v>
      </c>
      <c r="S108" s="14">
        <f t="shared" si="14"/>
        <v>0.193</v>
      </c>
      <c r="T108" s="14">
        <f t="shared" si="14"/>
        <v>0</v>
      </c>
      <c r="U108" s="9">
        <f t="shared" si="12"/>
        <v>21.124258999446663</v>
      </c>
      <c r="Z108" t="s">
        <v>1517</v>
      </c>
      <c r="AA108" s="107">
        <v>0.14099999999999999</v>
      </c>
      <c r="AB108" s="107">
        <v>11.135188162762899</v>
      </c>
    </row>
    <row r="109" spans="2:28">
      <c r="B109" s="67" t="s">
        <v>1675</v>
      </c>
      <c r="C109" t="s">
        <v>1514</v>
      </c>
      <c r="D109" s="14">
        <f t="shared" ref="D109:T109" si="15">D59-D83*D$103</f>
        <v>0.25</v>
      </c>
      <c r="E109" s="14">
        <f t="shared" si="15"/>
        <v>1.9119999999999999</v>
      </c>
      <c r="F109" s="14">
        <f t="shared" si="15"/>
        <v>0</v>
      </c>
      <c r="G109" s="14">
        <f t="shared" si="15"/>
        <v>0.52</v>
      </c>
      <c r="H109" s="14">
        <f t="shared" si="15"/>
        <v>2.09</v>
      </c>
      <c r="I109" s="14">
        <f t="shared" si="15"/>
        <v>0.13100000000000001</v>
      </c>
      <c r="J109" s="14">
        <f t="shared" si="15"/>
        <v>0</v>
      </c>
      <c r="K109" s="14">
        <f t="shared" si="15"/>
        <v>0</v>
      </c>
      <c r="L109" s="14">
        <f t="shared" si="15"/>
        <v>0</v>
      </c>
      <c r="M109" s="14">
        <f t="shared" si="15"/>
        <v>0.25172146057499989</v>
      </c>
      <c r="N109" s="14">
        <f t="shared" si="15"/>
        <v>0.43</v>
      </c>
      <c r="O109" s="14">
        <f t="shared" si="15"/>
        <v>0</v>
      </c>
      <c r="P109" s="14">
        <f t="shared" si="15"/>
        <v>7.1108084288117948E-2</v>
      </c>
      <c r="Q109" s="14">
        <f t="shared" si="15"/>
        <v>0.23899999999999999</v>
      </c>
      <c r="R109" s="14">
        <f t="shared" si="15"/>
        <v>0</v>
      </c>
      <c r="S109" s="14">
        <f t="shared" si="15"/>
        <v>0</v>
      </c>
      <c r="T109" s="14">
        <f t="shared" si="15"/>
        <v>0</v>
      </c>
      <c r="U109" s="9">
        <f t="shared" si="12"/>
        <v>5.8948295448631178</v>
      </c>
      <c r="Z109" t="s">
        <v>1533</v>
      </c>
      <c r="AA109" s="107">
        <v>1.6439999999999999</v>
      </c>
      <c r="AB109" s="107">
        <v>45.266821383741011</v>
      </c>
    </row>
    <row r="110" spans="2:28">
      <c r="B110" s="67" t="s">
        <v>1675</v>
      </c>
      <c r="C110" t="s">
        <v>1517</v>
      </c>
      <c r="D110" s="14">
        <f t="shared" ref="D110:T110" si="16">D60-D84*D$103</f>
        <v>4.2379999999999995</v>
      </c>
      <c r="E110" s="14">
        <f t="shared" si="16"/>
        <v>0.23899999999999999</v>
      </c>
      <c r="F110" s="14">
        <f t="shared" si="16"/>
        <v>0</v>
      </c>
      <c r="G110" s="14">
        <f t="shared" si="16"/>
        <v>8.9000000000000024E-2</v>
      </c>
      <c r="H110" s="14">
        <f t="shared" si="16"/>
        <v>2.6029846473029661</v>
      </c>
      <c r="I110" s="14">
        <f t="shared" si="16"/>
        <v>0.68651995904738106</v>
      </c>
      <c r="J110" s="14">
        <f t="shared" si="16"/>
        <v>0</v>
      </c>
      <c r="K110" s="14">
        <f t="shared" si="16"/>
        <v>7.49</v>
      </c>
      <c r="L110" s="14">
        <f t="shared" si="16"/>
        <v>0</v>
      </c>
      <c r="M110" s="14">
        <f t="shared" si="16"/>
        <v>9.8255547138558802E-2</v>
      </c>
      <c r="N110" s="14">
        <f t="shared" si="16"/>
        <v>0</v>
      </c>
      <c r="O110" s="14">
        <f t="shared" si="16"/>
        <v>19.128</v>
      </c>
      <c r="P110" s="14">
        <f t="shared" si="16"/>
        <v>0</v>
      </c>
      <c r="Q110" s="14">
        <f t="shared" si="16"/>
        <v>0</v>
      </c>
      <c r="R110" s="14">
        <f t="shared" si="16"/>
        <v>5.0265369655586527</v>
      </c>
      <c r="S110" s="14">
        <f t="shared" si="16"/>
        <v>0</v>
      </c>
      <c r="T110" s="14">
        <f t="shared" si="16"/>
        <v>0</v>
      </c>
      <c r="U110" s="9">
        <f t="shared" si="12"/>
        <v>39.598297119047558</v>
      </c>
      <c r="Z110" t="s">
        <v>1535</v>
      </c>
      <c r="AA110" s="107">
        <v>0</v>
      </c>
      <c r="AB110" s="107">
        <v>17.681795095616049</v>
      </c>
    </row>
    <row r="111" spans="2:28">
      <c r="B111" s="67" t="s">
        <v>1675</v>
      </c>
      <c r="C111" t="s">
        <v>1528</v>
      </c>
      <c r="D111" s="14">
        <f t="shared" ref="D111:T111" si="17">D61-D85*D$103</f>
        <v>0</v>
      </c>
      <c r="E111" s="14">
        <f t="shared" si="17"/>
        <v>0</v>
      </c>
      <c r="F111" s="14">
        <f t="shared" si="17"/>
        <v>0</v>
      </c>
      <c r="G111" s="14">
        <f t="shared" si="17"/>
        <v>1.4750000000000001</v>
      </c>
      <c r="H111" s="14">
        <f t="shared" si="17"/>
        <v>8.1099480017065542</v>
      </c>
      <c r="I111" s="14">
        <f t="shared" si="17"/>
        <v>0</v>
      </c>
      <c r="J111" s="14">
        <f t="shared" si="17"/>
        <v>0.49800000000000022</v>
      </c>
      <c r="K111" s="14">
        <f t="shared" si="17"/>
        <v>0</v>
      </c>
      <c r="L111" s="14">
        <f t="shared" si="17"/>
        <v>0</v>
      </c>
      <c r="M111" s="14">
        <f t="shared" si="17"/>
        <v>0.9972028178787975</v>
      </c>
      <c r="N111" s="14">
        <f t="shared" si="17"/>
        <v>0</v>
      </c>
      <c r="O111" s="14">
        <f t="shared" si="17"/>
        <v>1.0940000000000001</v>
      </c>
      <c r="P111" s="14">
        <f t="shared" si="17"/>
        <v>0.15924204791282751</v>
      </c>
      <c r="Q111" s="14">
        <f t="shared" si="17"/>
        <v>0.46200000000000002</v>
      </c>
      <c r="R111" s="14">
        <f t="shared" si="17"/>
        <v>0</v>
      </c>
      <c r="S111" s="14">
        <f t="shared" si="17"/>
        <v>0.4610000000000003</v>
      </c>
      <c r="T111" s="14">
        <f t="shared" si="17"/>
        <v>0</v>
      </c>
      <c r="U111" s="9">
        <f t="shared" si="12"/>
        <v>13.25639286749818</v>
      </c>
      <c r="Z111" t="s">
        <v>1574</v>
      </c>
      <c r="AA111" s="107">
        <v>0</v>
      </c>
      <c r="AB111" s="107">
        <v>2.3491789933405021</v>
      </c>
    </row>
    <row r="112" spans="2:28">
      <c r="B112" s="67" t="s">
        <v>1676</v>
      </c>
      <c r="C112" t="s">
        <v>1497</v>
      </c>
      <c r="D112" s="14">
        <f t="shared" ref="D112:T112" si="18">D62-D86*D$103</f>
        <v>5.9690000000000012</v>
      </c>
      <c r="E112" s="14">
        <f t="shared" si="18"/>
        <v>0.89900000000000002</v>
      </c>
      <c r="F112" s="14">
        <f t="shared" si="18"/>
        <v>0</v>
      </c>
      <c r="G112" s="14">
        <f t="shared" si="18"/>
        <v>0</v>
      </c>
      <c r="H112" s="14">
        <f t="shared" si="18"/>
        <v>8.2607918204371664</v>
      </c>
      <c r="I112" s="14">
        <f t="shared" si="18"/>
        <v>8.2510000000000012</v>
      </c>
      <c r="J112" s="14">
        <f t="shared" si="18"/>
        <v>3.9969999999999999</v>
      </c>
      <c r="K112" s="14">
        <f t="shared" si="18"/>
        <v>48.099000000000004</v>
      </c>
      <c r="L112" s="14">
        <f t="shared" si="18"/>
        <v>2.2851252336448594E-3</v>
      </c>
      <c r="M112" s="14">
        <f t="shared" si="18"/>
        <v>0</v>
      </c>
      <c r="N112" s="14">
        <f t="shared" si="18"/>
        <v>0.45700000000000002</v>
      </c>
      <c r="O112" s="14">
        <f t="shared" si="18"/>
        <v>5.944</v>
      </c>
      <c r="P112" s="14">
        <f t="shared" si="18"/>
        <v>0</v>
      </c>
      <c r="Q112" s="14">
        <f t="shared" si="18"/>
        <v>1.2929999999999999</v>
      </c>
      <c r="R112" s="14">
        <f t="shared" si="18"/>
        <v>19.249551407786257</v>
      </c>
      <c r="S112" s="14">
        <f t="shared" si="18"/>
        <v>5.6459999999999999</v>
      </c>
      <c r="T112" s="14">
        <f t="shared" si="18"/>
        <v>0</v>
      </c>
      <c r="U112" s="9">
        <f t="shared" si="12"/>
        <v>108.06762835345707</v>
      </c>
    </row>
    <row r="113" spans="2:28">
      <c r="B113" s="67" t="s">
        <v>1676</v>
      </c>
      <c r="C113" t="s">
        <v>1533</v>
      </c>
      <c r="D113" s="14">
        <f t="shared" ref="D113:T113" si="19">D63-D87*D$103</f>
        <v>0.996</v>
      </c>
      <c r="E113" s="14">
        <f t="shared" si="19"/>
        <v>4.9749999999999996</v>
      </c>
      <c r="F113" s="14">
        <f t="shared" si="19"/>
        <v>0</v>
      </c>
      <c r="G113" s="14">
        <f t="shared" si="19"/>
        <v>1.6440000000000001</v>
      </c>
      <c r="H113" s="14">
        <f t="shared" si="19"/>
        <v>9.4052101572425784</v>
      </c>
      <c r="I113" s="14">
        <f t="shared" si="19"/>
        <v>0</v>
      </c>
      <c r="J113" s="14">
        <f t="shared" si="19"/>
        <v>2.5140000000000002</v>
      </c>
      <c r="K113" s="14">
        <f t="shared" si="19"/>
        <v>17.518999999999998</v>
      </c>
      <c r="L113" s="14">
        <f t="shared" si="19"/>
        <v>5.2107578618149519</v>
      </c>
      <c r="M113" s="14">
        <f t="shared" si="19"/>
        <v>0</v>
      </c>
      <c r="N113" s="14">
        <f t="shared" si="19"/>
        <v>0</v>
      </c>
      <c r="O113" s="14">
        <f t="shared" si="19"/>
        <v>4.4700000000000006</v>
      </c>
      <c r="P113" s="14">
        <f t="shared" si="19"/>
        <v>2.253425206313597E-2</v>
      </c>
      <c r="Q113" s="14">
        <f t="shared" si="19"/>
        <v>0</v>
      </c>
      <c r="R113" s="14">
        <f t="shared" si="19"/>
        <v>1.2071088580708671</v>
      </c>
      <c r="S113" s="14">
        <f t="shared" si="19"/>
        <v>0.33400000000000002</v>
      </c>
      <c r="T113" s="14">
        <f t="shared" si="19"/>
        <v>0</v>
      </c>
      <c r="U113" s="9">
        <f t="shared" si="12"/>
        <v>48.297611129191537</v>
      </c>
      <c r="AA113" t="s">
        <v>1685</v>
      </c>
      <c r="AB113" t="s">
        <v>1686</v>
      </c>
    </row>
    <row r="114" spans="2:28">
      <c r="B114" s="67" t="s">
        <v>1676</v>
      </c>
      <c r="C114" t="s">
        <v>1535</v>
      </c>
      <c r="D114" s="14">
        <f t="shared" ref="D114:T114" si="20">D64-D88*D$103</f>
        <v>19.792000000000002</v>
      </c>
      <c r="E114" s="14">
        <f t="shared" si="20"/>
        <v>0</v>
      </c>
      <c r="F114" s="14">
        <f t="shared" si="20"/>
        <v>9.7953908989237157E-2</v>
      </c>
      <c r="G114" s="14">
        <f t="shared" si="20"/>
        <v>0</v>
      </c>
      <c r="H114" s="14">
        <f t="shared" si="20"/>
        <v>50.145795095616052</v>
      </c>
      <c r="I114" s="14">
        <f t="shared" si="20"/>
        <v>0</v>
      </c>
      <c r="J114" s="14">
        <f t="shared" si="20"/>
        <v>0</v>
      </c>
      <c r="K114" s="14">
        <f t="shared" si="20"/>
        <v>0</v>
      </c>
      <c r="L114" s="14">
        <f t="shared" si="20"/>
        <v>1.0784429595015572</v>
      </c>
      <c r="M114" s="14">
        <f t="shared" si="20"/>
        <v>0</v>
      </c>
      <c r="N114" s="14">
        <f t="shared" si="20"/>
        <v>4.9569999999999999</v>
      </c>
      <c r="O114" s="14">
        <f t="shared" si="20"/>
        <v>0</v>
      </c>
      <c r="P114" s="14">
        <f t="shared" si="20"/>
        <v>4.1558060251582409</v>
      </c>
      <c r="Q114" s="14">
        <f t="shared" si="20"/>
        <v>0.66700000000000004</v>
      </c>
      <c r="R114" s="14">
        <f t="shared" si="20"/>
        <v>12.89312692986414</v>
      </c>
      <c r="S114" s="14">
        <f t="shared" si="20"/>
        <v>0</v>
      </c>
      <c r="T114" s="14">
        <f t="shared" si="20"/>
        <v>1.906319239845361</v>
      </c>
      <c r="U114" s="9">
        <f t="shared" si="12"/>
        <v>95.693444158974586</v>
      </c>
      <c r="Z114" t="s">
        <v>1504</v>
      </c>
      <c r="AA114" s="107">
        <v>0</v>
      </c>
      <c r="AB114" s="107">
        <v>3.024</v>
      </c>
    </row>
    <row r="115" spans="2:28">
      <c r="B115" s="67" t="s">
        <v>1676</v>
      </c>
      <c r="C115" t="s">
        <v>1537</v>
      </c>
      <c r="D115" s="14">
        <f t="shared" ref="D115:T115" si="21">D65-D89*D$103</f>
        <v>269.26</v>
      </c>
      <c r="E115" s="14">
        <f t="shared" si="21"/>
        <v>0.91200000000000003</v>
      </c>
      <c r="F115" s="14">
        <f t="shared" si="21"/>
        <v>2.1635241070787119</v>
      </c>
      <c r="G115" s="14">
        <f t="shared" si="21"/>
        <v>0</v>
      </c>
      <c r="H115" s="14">
        <f t="shared" si="21"/>
        <v>31.026172091841271</v>
      </c>
      <c r="I115" s="14">
        <f t="shared" si="21"/>
        <v>0</v>
      </c>
      <c r="J115" s="14">
        <f t="shared" si="21"/>
        <v>0</v>
      </c>
      <c r="K115" s="14">
        <f t="shared" si="21"/>
        <v>0</v>
      </c>
      <c r="L115" s="14">
        <f t="shared" si="21"/>
        <v>8.8744549532710257E-2</v>
      </c>
      <c r="M115" s="14">
        <f t="shared" si="21"/>
        <v>0</v>
      </c>
      <c r="N115" s="14">
        <f t="shared" si="21"/>
        <v>0</v>
      </c>
      <c r="O115" s="14">
        <f>O65-O89*O$103</f>
        <v>0</v>
      </c>
      <c r="P115" s="14">
        <f t="shared" si="21"/>
        <v>0</v>
      </c>
      <c r="Q115" s="14">
        <f t="shared" si="21"/>
        <v>0</v>
      </c>
      <c r="R115" s="14">
        <f t="shared" si="21"/>
        <v>5.693276091957903E-2</v>
      </c>
      <c r="S115" s="14">
        <f t="shared" si="21"/>
        <v>0</v>
      </c>
      <c r="T115" s="14">
        <f t="shared" si="21"/>
        <v>0</v>
      </c>
      <c r="U115" s="9">
        <f t="shared" si="12"/>
        <v>303.5073735093722</v>
      </c>
      <c r="Z115" t="s">
        <v>1528</v>
      </c>
      <c r="AA115" s="107">
        <v>0.215</v>
      </c>
      <c r="AB115" s="107">
        <v>2.117</v>
      </c>
    </row>
    <row r="116" spans="2:28">
      <c r="B116" s="67" t="s">
        <v>1676</v>
      </c>
      <c r="C116" t="s">
        <v>1496</v>
      </c>
      <c r="D116" s="14">
        <f t="shared" ref="D116:T116" si="22">D66-D90*D$103</f>
        <v>1.1370000000000005</v>
      </c>
      <c r="E116" s="14">
        <f t="shared" si="22"/>
        <v>0</v>
      </c>
      <c r="F116" s="14">
        <f t="shared" si="22"/>
        <v>0</v>
      </c>
      <c r="G116" s="14">
        <f t="shared" si="22"/>
        <v>-0.40000000000000036</v>
      </c>
      <c r="H116" s="14">
        <f t="shared" si="22"/>
        <v>112.39000000000001</v>
      </c>
      <c r="I116" s="14">
        <f t="shared" si="22"/>
        <v>0</v>
      </c>
      <c r="J116" s="14">
        <f t="shared" si="22"/>
        <v>14.373999999999999</v>
      </c>
      <c r="K116" s="14">
        <f t="shared" si="22"/>
        <v>0</v>
      </c>
      <c r="L116" s="14">
        <f t="shared" si="22"/>
        <v>0</v>
      </c>
      <c r="M116" s="14">
        <f t="shared" si="22"/>
        <v>0</v>
      </c>
      <c r="N116" s="14">
        <f t="shared" si="22"/>
        <v>2.629</v>
      </c>
      <c r="O116" s="14">
        <f t="shared" si="22"/>
        <v>0</v>
      </c>
      <c r="P116" s="14">
        <f t="shared" si="22"/>
        <v>8.9636247095585306E-2</v>
      </c>
      <c r="Q116" s="14">
        <f t="shared" si="22"/>
        <v>0</v>
      </c>
      <c r="R116" s="14">
        <f>R66-R90*R$103</f>
        <v>2.156193518648823</v>
      </c>
      <c r="S116" s="14">
        <f t="shared" si="22"/>
        <v>-0.17</v>
      </c>
      <c r="T116" s="14">
        <f t="shared" si="22"/>
        <v>0</v>
      </c>
      <c r="U116" s="9">
        <f t="shared" si="12"/>
        <v>132.20582976574443</v>
      </c>
      <c r="Z116" t="s">
        <v>1535</v>
      </c>
      <c r="AA116" s="107">
        <v>0</v>
      </c>
      <c r="AB116" s="107">
        <v>1.613</v>
      </c>
    </row>
    <row r="117" spans="2:28">
      <c r="B117" s="67" t="s">
        <v>1676</v>
      </c>
      <c r="C117" t="s">
        <v>1540</v>
      </c>
      <c r="D117" s="14">
        <f t="shared" ref="D117:T117" si="23">D67-D91*D$103</f>
        <v>54.378999999999998</v>
      </c>
      <c r="E117" s="14">
        <f t="shared" si="23"/>
        <v>0</v>
      </c>
      <c r="F117" s="14">
        <f t="shared" si="23"/>
        <v>0</v>
      </c>
      <c r="G117" s="14">
        <f t="shared" si="23"/>
        <v>0</v>
      </c>
      <c r="H117" s="14">
        <f t="shared" si="23"/>
        <v>0</v>
      </c>
      <c r="I117" s="14">
        <f t="shared" si="23"/>
        <v>4.3360000000000003</v>
      </c>
      <c r="J117" s="14">
        <f t="shared" si="23"/>
        <v>43.533999999999999</v>
      </c>
      <c r="K117" s="14">
        <f t="shared" si="23"/>
        <v>0</v>
      </c>
      <c r="L117" s="14">
        <f t="shared" si="23"/>
        <v>7.6754311604361352</v>
      </c>
      <c r="M117" s="14">
        <f t="shared" si="23"/>
        <v>8.1722212578059406</v>
      </c>
      <c r="N117" s="14">
        <f t="shared" si="23"/>
        <v>0</v>
      </c>
      <c r="O117" s="14">
        <f t="shared" si="23"/>
        <v>16.457999999999998</v>
      </c>
      <c r="P117" s="14">
        <f t="shared" si="23"/>
        <v>0.1221857222978928</v>
      </c>
      <c r="Q117" s="14">
        <f t="shared" si="23"/>
        <v>0</v>
      </c>
      <c r="R117" s="14">
        <f t="shared" si="23"/>
        <v>0.2717304694962473</v>
      </c>
      <c r="S117" s="14">
        <f t="shared" si="23"/>
        <v>13.467000000000001</v>
      </c>
      <c r="T117" s="14">
        <f t="shared" si="23"/>
        <v>0</v>
      </c>
      <c r="U117" s="9">
        <f t="shared" si="12"/>
        <v>148.41556861003625</v>
      </c>
      <c r="Z117" t="s">
        <v>1553</v>
      </c>
      <c r="AA117" s="107">
        <v>0</v>
      </c>
      <c r="AB117" s="107">
        <v>5.04</v>
      </c>
    </row>
    <row r="118" spans="2:28">
      <c r="B118" s="67" t="s">
        <v>1677</v>
      </c>
      <c r="C118" t="s">
        <v>1553</v>
      </c>
      <c r="D118" s="14">
        <f t="shared" ref="D118:T118" si="24">D68-D92*D$103</f>
        <v>17.7750514739229</v>
      </c>
      <c r="E118" s="14">
        <f t="shared" si="24"/>
        <v>6.9290000000000003</v>
      </c>
      <c r="F118" s="14">
        <f t="shared" si="24"/>
        <v>0.1899639554118534</v>
      </c>
      <c r="G118" s="14">
        <f t="shared" si="24"/>
        <v>11.290999999999999</v>
      </c>
      <c r="H118" s="14">
        <f t="shared" si="24"/>
        <v>73.785757043555137</v>
      </c>
      <c r="I118" s="14">
        <f t="shared" si="24"/>
        <v>4.5758221663783791</v>
      </c>
      <c r="J118" s="14">
        <f t="shared" si="24"/>
        <v>0.55900000000000016</v>
      </c>
      <c r="K118" s="14">
        <f t="shared" si="24"/>
        <v>77.888000000000005</v>
      </c>
      <c r="L118" s="14">
        <f t="shared" si="24"/>
        <v>10.966372508674247</v>
      </c>
      <c r="M118" s="14">
        <f t="shared" si="24"/>
        <v>1.7036618968332935</v>
      </c>
      <c r="N118" s="14">
        <f t="shared" si="24"/>
        <v>0</v>
      </c>
      <c r="O118" s="14">
        <f t="shared" si="24"/>
        <v>8.9840000000000018</v>
      </c>
      <c r="P118" s="14">
        <f t="shared" si="24"/>
        <v>2.5994511657719737</v>
      </c>
      <c r="Q118" s="14">
        <f t="shared" si="24"/>
        <v>8.9239999999999995</v>
      </c>
      <c r="R118" s="14">
        <f t="shared" si="24"/>
        <v>0</v>
      </c>
      <c r="S118" s="14">
        <f t="shared" si="24"/>
        <v>2.3789999999999996</v>
      </c>
      <c r="T118" s="14">
        <f t="shared" si="24"/>
        <v>4.302441635495537</v>
      </c>
      <c r="U118" s="9">
        <f t="shared" si="12"/>
        <v>232.85252184604335</v>
      </c>
      <c r="Z118" t="s">
        <v>1571</v>
      </c>
      <c r="AA118" s="107">
        <v>0</v>
      </c>
      <c r="AB118" s="107">
        <v>86.911000000000001</v>
      </c>
    </row>
    <row r="119" spans="2:28">
      <c r="B119" s="67" t="s">
        <v>1678</v>
      </c>
      <c r="C119" t="s">
        <v>1556</v>
      </c>
      <c r="D119" s="14">
        <f t="shared" ref="D119:T119" si="25">D69-D93*D$103</f>
        <v>0</v>
      </c>
      <c r="E119" s="14">
        <f t="shared" si="25"/>
        <v>36.99</v>
      </c>
      <c r="F119" s="14">
        <f t="shared" si="25"/>
        <v>0</v>
      </c>
      <c r="G119" s="14">
        <f t="shared" si="25"/>
        <v>0</v>
      </c>
      <c r="H119" s="14">
        <f t="shared" si="25"/>
        <v>0</v>
      </c>
      <c r="I119" s="14">
        <f t="shared" si="25"/>
        <v>1.028689721394596</v>
      </c>
      <c r="J119" s="14">
        <f t="shared" si="25"/>
        <v>0</v>
      </c>
      <c r="K119" s="14">
        <f t="shared" si="25"/>
        <v>0</v>
      </c>
      <c r="L119" s="14">
        <f t="shared" si="25"/>
        <v>64.741532844532927</v>
      </c>
      <c r="M119" s="14">
        <f t="shared" si="25"/>
        <v>0</v>
      </c>
      <c r="N119" s="14">
        <f t="shared" si="25"/>
        <v>0</v>
      </c>
      <c r="O119" s="14">
        <f t="shared" si="25"/>
        <v>0</v>
      </c>
      <c r="P119" s="14">
        <f t="shared" si="25"/>
        <v>0</v>
      </c>
      <c r="Q119" s="14">
        <f t="shared" si="25"/>
        <v>0</v>
      </c>
      <c r="R119" s="14">
        <f t="shared" si="25"/>
        <v>2.1238874633294711</v>
      </c>
      <c r="S119" s="14">
        <f t="shared" si="25"/>
        <v>7.5660000000000007</v>
      </c>
      <c r="T119" s="14">
        <f t="shared" si="25"/>
        <v>0</v>
      </c>
      <c r="U119" s="9">
        <f t="shared" si="12"/>
        <v>112.450110029257</v>
      </c>
    </row>
    <row r="120" spans="2:28">
      <c r="B120" s="67" t="s">
        <v>1678</v>
      </c>
      <c r="C120" t="s">
        <v>1560</v>
      </c>
      <c r="D120" s="14">
        <f t="shared" ref="D120:T120" si="26">D70-D94*D$103</f>
        <v>0.19</v>
      </c>
      <c r="E120" s="14">
        <f t="shared" si="26"/>
        <v>0.51300000000000001</v>
      </c>
      <c r="F120" s="14">
        <f t="shared" si="26"/>
        <v>0.48160679679785978</v>
      </c>
      <c r="G120" s="14">
        <f t="shared" si="26"/>
        <v>13.083</v>
      </c>
      <c r="H120" s="14">
        <f t="shared" si="26"/>
        <v>43.638896952637104</v>
      </c>
      <c r="I120" s="14">
        <f t="shared" si="26"/>
        <v>43.04</v>
      </c>
      <c r="J120" s="14">
        <f t="shared" si="26"/>
        <v>9.3260000000000005</v>
      </c>
      <c r="K120" s="14">
        <f t="shared" si="26"/>
        <v>0.90100000000000002</v>
      </c>
      <c r="L120" s="14">
        <f t="shared" si="26"/>
        <v>1.4683511919003112</v>
      </c>
      <c r="M120" s="14">
        <f t="shared" si="26"/>
        <v>1.0118427937187273</v>
      </c>
      <c r="N120" s="14">
        <f t="shared" si="26"/>
        <v>0</v>
      </c>
      <c r="O120" s="14">
        <f t="shared" si="26"/>
        <v>5.4630000000000001</v>
      </c>
      <c r="P120" s="14">
        <f t="shared" si="26"/>
        <v>7.4613412386828004E-2</v>
      </c>
      <c r="Q120" s="14">
        <f t="shared" si="26"/>
        <v>1.792</v>
      </c>
      <c r="R120" s="14">
        <f t="shared" si="26"/>
        <v>8.9183091802306489</v>
      </c>
      <c r="S120" s="14">
        <f t="shared" si="26"/>
        <v>0</v>
      </c>
      <c r="T120" s="14">
        <f t="shared" si="26"/>
        <v>0</v>
      </c>
      <c r="U120" s="9">
        <f t="shared" si="12"/>
        <v>129.90162032767145</v>
      </c>
    </row>
    <row r="121" spans="2:28">
      <c r="B121" s="67" t="s">
        <v>1678</v>
      </c>
      <c r="C121" t="s">
        <v>1579</v>
      </c>
      <c r="D121" s="14">
        <f t="shared" ref="D121:T121" si="27">D71-D95*D$103</f>
        <v>0</v>
      </c>
      <c r="E121" s="14">
        <f t="shared" si="27"/>
        <v>0</v>
      </c>
      <c r="F121" s="14">
        <f t="shared" si="27"/>
        <v>0</v>
      </c>
      <c r="G121" s="14">
        <f t="shared" si="27"/>
        <v>0</v>
      </c>
      <c r="H121" s="14">
        <f t="shared" si="27"/>
        <v>0</v>
      </c>
      <c r="I121" s="14">
        <f t="shared" si="27"/>
        <v>0</v>
      </c>
      <c r="J121" s="14">
        <f t="shared" si="27"/>
        <v>0</v>
      </c>
      <c r="K121" s="14">
        <f t="shared" si="27"/>
        <v>0</v>
      </c>
      <c r="L121" s="14">
        <f t="shared" si="27"/>
        <v>0</v>
      </c>
      <c r="M121" s="14">
        <f t="shared" si="27"/>
        <v>0</v>
      </c>
      <c r="N121" s="14">
        <f t="shared" si="27"/>
        <v>0</v>
      </c>
      <c r="O121" s="14">
        <f t="shared" si="27"/>
        <v>0</v>
      </c>
      <c r="P121" s="14">
        <f t="shared" si="27"/>
        <v>0</v>
      </c>
      <c r="Q121" s="14">
        <f t="shared" si="27"/>
        <v>0</v>
      </c>
      <c r="R121" s="14">
        <f t="shared" si="27"/>
        <v>0</v>
      </c>
      <c r="S121" s="14">
        <f t="shared" si="27"/>
        <v>0</v>
      </c>
      <c r="T121" s="14">
        <f t="shared" si="27"/>
        <v>0</v>
      </c>
      <c r="U121" s="9">
        <f t="shared" si="12"/>
        <v>0</v>
      </c>
    </row>
    <row r="122" spans="2:28">
      <c r="B122" s="67" t="s">
        <v>1679</v>
      </c>
      <c r="C122" t="s">
        <v>1571</v>
      </c>
      <c r="D122" s="14">
        <f t="shared" ref="D122:T122" si="28">D72-D96*D$103</f>
        <v>1.5489999999999999</v>
      </c>
      <c r="E122" s="14">
        <f t="shared" si="28"/>
        <v>0.68799999999999994</v>
      </c>
      <c r="F122" s="14">
        <f t="shared" si="28"/>
        <v>0</v>
      </c>
      <c r="G122" s="14">
        <f t="shared" si="28"/>
        <v>62.28</v>
      </c>
      <c r="H122" s="14">
        <f t="shared" si="28"/>
        <v>54.521217695891387</v>
      </c>
      <c r="I122" s="14">
        <f t="shared" si="28"/>
        <v>29.167999999999999</v>
      </c>
      <c r="J122" s="14">
        <f t="shared" si="28"/>
        <v>0</v>
      </c>
      <c r="K122" s="14">
        <f t="shared" si="28"/>
        <v>23.380000000000003</v>
      </c>
      <c r="L122" s="14">
        <f t="shared" si="28"/>
        <v>7.4325847570408694</v>
      </c>
      <c r="M122" s="14">
        <f t="shared" si="28"/>
        <v>0</v>
      </c>
      <c r="N122" s="14">
        <f t="shared" si="28"/>
        <v>0</v>
      </c>
      <c r="O122" s="14">
        <f t="shared" si="28"/>
        <v>11.221000000000002</v>
      </c>
      <c r="P122" s="14">
        <f t="shared" si="28"/>
        <v>6.6100472718532186E-2</v>
      </c>
      <c r="Q122" s="14">
        <f t="shared" si="28"/>
        <v>0</v>
      </c>
      <c r="R122" s="14">
        <f t="shared" si="28"/>
        <v>1.2254130915703845</v>
      </c>
      <c r="S122" s="14">
        <f t="shared" si="28"/>
        <v>0</v>
      </c>
      <c r="T122" s="14">
        <f t="shared" si="28"/>
        <v>0</v>
      </c>
      <c r="U122" s="9">
        <f t="shared" si="12"/>
        <v>191.53131601722117</v>
      </c>
    </row>
    <row r="123" spans="2:28">
      <c r="B123" s="67" t="s">
        <v>1678</v>
      </c>
      <c r="C123" t="s">
        <v>1564</v>
      </c>
      <c r="D123" s="14">
        <f t="shared" ref="D123:T123" si="29">D73-D97*D$103</f>
        <v>1.952</v>
      </c>
      <c r="E123" s="14">
        <f t="shared" si="29"/>
        <v>0.74</v>
      </c>
      <c r="F123" s="14">
        <f t="shared" si="29"/>
        <v>0.18031848921439625</v>
      </c>
      <c r="G123" s="14">
        <f t="shared" si="29"/>
        <v>6.3590000000000009</v>
      </c>
      <c r="H123" s="14">
        <f t="shared" si="29"/>
        <v>30.201614482176105</v>
      </c>
      <c r="I123" s="14">
        <f t="shared" si="29"/>
        <v>8.9149999999999991</v>
      </c>
      <c r="J123" s="14">
        <f t="shared" si="29"/>
        <v>0.04</v>
      </c>
      <c r="K123" s="14">
        <f t="shared" si="29"/>
        <v>1.04</v>
      </c>
      <c r="L123" s="14">
        <f t="shared" si="29"/>
        <v>9.1307992716510888</v>
      </c>
      <c r="M123" s="14">
        <f t="shared" si="29"/>
        <v>2.5474723008550519</v>
      </c>
      <c r="N123" s="14">
        <f t="shared" si="29"/>
        <v>55.723000000000006</v>
      </c>
      <c r="O123" s="14">
        <f t="shared" si="29"/>
        <v>0.155</v>
      </c>
      <c r="P123" s="14">
        <f t="shared" si="29"/>
        <v>0.1171781107283071</v>
      </c>
      <c r="Q123" s="14">
        <f t="shared" si="29"/>
        <v>0</v>
      </c>
      <c r="R123" s="14">
        <f t="shared" si="29"/>
        <v>0</v>
      </c>
      <c r="S123" s="14">
        <f t="shared" si="29"/>
        <v>0.15</v>
      </c>
      <c r="T123" s="14">
        <f t="shared" si="29"/>
        <v>0</v>
      </c>
      <c r="U123" s="9">
        <f t="shared" si="12"/>
        <v>117.25138265462496</v>
      </c>
    </row>
    <row r="124" spans="2:28">
      <c r="B124" s="67" t="s">
        <v>1679</v>
      </c>
      <c r="C124" t="s">
        <v>1574</v>
      </c>
      <c r="D124" s="14">
        <f t="shared" ref="D124:T124" si="30">D74-D98*D$103</f>
        <v>0</v>
      </c>
      <c r="E124" s="14">
        <f t="shared" si="30"/>
        <v>0.36299999999999999</v>
      </c>
      <c r="F124" s="14">
        <f t="shared" si="30"/>
        <v>9.7777631063848212E-3</v>
      </c>
      <c r="G124" s="14">
        <f t="shared" si="30"/>
        <v>0</v>
      </c>
      <c r="H124" s="19">
        <f t="shared" si="30"/>
        <v>2.348599327383611</v>
      </c>
      <c r="I124" s="14">
        <f t="shared" si="30"/>
        <v>0</v>
      </c>
      <c r="J124" s="14">
        <f t="shared" si="30"/>
        <v>0</v>
      </c>
      <c r="K124" s="14">
        <f t="shared" si="30"/>
        <v>14.923</v>
      </c>
      <c r="L124" s="14">
        <f t="shared" si="30"/>
        <v>0.13440407618841116</v>
      </c>
      <c r="M124" s="14">
        <f t="shared" si="30"/>
        <v>0</v>
      </c>
      <c r="N124" s="14">
        <f t="shared" si="30"/>
        <v>0</v>
      </c>
      <c r="O124" s="14">
        <f t="shared" si="30"/>
        <v>0</v>
      </c>
      <c r="P124" s="14">
        <f t="shared" si="30"/>
        <v>0</v>
      </c>
      <c r="Q124" s="14">
        <f t="shared" si="30"/>
        <v>0</v>
      </c>
      <c r="R124" s="14">
        <f t="shared" si="30"/>
        <v>0</v>
      </c>
      <c r="S124" s="14">
        <f t="shared" si="30"/>
        <v>0</v>
      </c>
      <c r="T124" s="14">
        <f t="shared" si="30"/>
        <v>0</v>
      </c>
      <c r="U124" s="9">
        <f t="shared" si="12"/>
        <v>17.778781166678407</v>
      </c>
    </row>
    <row r="125" spans="2:28">
      <c r="B125" s="67" t="s">
        <v>1679</v>
      </c>
      <c r="C125" t="s">
        <v>1577</v>
      </c>
      <c r="D125" s="14">
        <f t="shared" ref="D125:T125" si="31">D75-D99*D$103</f>
        <v>1.335</v>
      </c>
      <c r="E125" s="14">
        <f t="shared" si="31"/>
        <v>0</v>
      </c>
      <c r="F125" s="14">
        <f t="shared" si="31"/>
        <v>0</v>
      </c>
      <c r="G125" s="14">
        <f t="shared" si="31"/>
        <v>0.57399999999999995</v>
      </c>
      <c r="H125" s="14">
        <f t="shared" si="31"/>
        <v>0</v>
      </c>
      <c r="I125" s="14">
        <f t="shared" si="31"/>
        <v>0</v>
      </c>
      <c r="J125" s="14">
        <f t="shared" si="31"/>
        <v>0</v>
      </c>
      <c r="K125" s="14">
        <f t="shared" si="31"/>
        <v>0</v>
      </c>
      <c r="L125" s="14">
        <f t="shared" si="31"/>
        <v>0</v>
      </c>
      <c r="M125" s="14">
        <f t="shared" si="31"/>
        <v>0</v>
      </c>
      <c r="N125" s="14">
        <f t="shared" si="31"/>
        <v>0</v>
      </c>
      <c r="O125" s="14">
        <f t="shared" si="31"/>
        <v>0</v>
      </c>
      <c r="P125" s="14">
        <f t="shared" si="31"/>
        <v>0</v>
      </c>
      <c r="Q125" s="14">
        <f t="shared" si="31"/>
        <v>0.45800000000000002</v>
      </c>
      <c r="R125" s="14">
        <f t="shared" si="31"/>
        <v>0</v>
      </c>
      <c r="S125" s="14">
        <f t="shared" si="31"/>
        <v>0</v>
      </c>
      <c r="T125" s="14">
        <f t="shared" si="31"/>
        <v>0</v>
      </c>
      <c r="U125" s="9">
        <f t="shared" si="12"/>
        <v>2.367</v>
      </c>
    </row>
    <row r="126" spans="2:28">
      <c r="U126" s="9"/>
    </row>
    <row r="127" spans="2:28">
      <c r="C127" t="s">
        <v>1455</v>
      </c>
      <c r="D127" s="9">
        <f>SUM(D105:D125)</f>
        <v>381.10520285714279</v>
      </c>
      <c r="E127" s="9">
        <f t="shared" ref="E127:T127" si="32">SUM(E105:E125)</f>
        <v>54.876000000000005</v>
      </c>
      <c r="F127" s="9">
        <f t="shared" si="32"/>
        <v>5.1120208744810629</v>
      </c>
      <c r="G127" s="9">
        <f t="shared" si="32"/>
        <v>104.62799999999999</v>
      </c>
      <c r="H127" s="9">
        <f t="shared" si="32"/>
        <v>429.55198731578997</v>
      </c>
      <c r="I127" s="9">
        <f t="shared" si="32"/>
        <v>103.8867674938943</v>
      </c>
      <c r="J127" s="9">
        <f t="shared" si="32"/>
        <v>76.00500000000001</v>
      </c>
      <c r="K127" s="9">
        <f t="shared" si="32"/>
        <v>196.256</v>
      </c>
      <c r="L127" s="9">
        <f t="shared" si="32"/>
        <v>119.52251970671868</v>
      </c>
      <c r="M127" s="9">
        <f t="shared" si="32"/>
        <v>16.230801007311626</v>
      </c>
      <c r="N127" s="9">
        <f t="shared" si="32"/>
        <v>90.252331044888734</v>
      </c>
      <c r="O127" s="9">
        <f t="shared" si="32"/>
        <v>73.374000000000009</v>
      </c>
      <c r="P127" s="9">
        <f t="shared" si="32"/>
        <v>7.854711000721097</v>
      </c>
      <c r="Q127" s="9">
        <f t="shared" si="32"/>
        <v>13.834999999999999</v>
      </c>
      <c r="R127" s="9">
        <f t="shared" si="32"/>
        <v>70.384475292958655</v>
      </c>
      <c r="S127" s="9">
        <f t="shared" si="32"/>
        <v>30.026000000000003</v>
      </c>
      <c r="T127" s="9">
        <f t="shared" si="32"/>
        <v>6.2087608753408983</v>
      </c>
      <c r="U127" s="9">
        <f t="shared" ref="U127" si="33">SUM(D127:T127)</f>
        <v>1779.1095774692478</v>
      </c>
    </row>
    <row r="129" spans="1:21" ht="13.9">
      <c r="B129" s="1" t="s">
        <v>1687</v>
      </c>
    </row>
    <row r="130" spans="1:21">
      <c r="A130" s="67" t="str">
        <f>INDEX(Water!$D$4:$D$46, MATCH('Water spend - excl CW12&amp;17'!$C130, Water!$C$4:$C$46,0))</f>
        <v>WINEP/NEP Making ecological improvements at abstractions</v>
      </c>
      <c r="B130" s="67" t="s">
        <v>1675</v>
      </c>
      <c r="C130" t="s">
        <v>1504</v>
      </c>
      <c r="D130" s="13">
        <f t="shared" ref="D130:T130" si="34">D32+D106</f>
        <v>2.9995378562775135</v>
      </c>
      <c r="E130" s="13">
        <f t="shared" si="34"/>
        <v>9.1866712012320324</v>
      </c>
      <c r="F130" s="13">
        <f t="shared" si="34"/>
        <v>0</v>
      </c>
      <c r="G130" s="13">
        <f t="shared" si="34"/>
        <v>1.1423566478439424</v>
      </c>
      <c r="H130" s="13">
        <f t="shared" si="34"/>
        <v>7.9585472279260785E-2</v>
      </c>
      <c r="I130" s="13">
        <f t="shared" si="34"/>
        <v>2.9328690531314368</v>
      </c>
      <c r="J130" s="13">
        <f t="shared" si="34"/>
        <v>2.1315139887063657</v>
      </c>
      <c r="K130" s="13">
        <f t="shared" si="34"/>
        <v>26.020677746406569</v>
      </c>
      <c r="L130" s="13">
        <f t="shared" si="34"/>
        <v>14.838607655906284</v>
      </c>
      <c r="M130" s="13">
        <f t="shared" si="34"/>
        <v>0.88249790706539821</v>
      </c>
      <c r="N130" s="13">
        <f t="shared" si="34"/>
        <v>7.1608873844969203</v>
      </c>
      <c r="O130" s="13">
        <f t="shared" si="34"/>
        <v>8.6461202834191919</v>
      </c>
      <c r="P130" s="13">
        <f t="shared" si="34"/>
        <v>0.29570911052253224</v>
      </c>
      <c r="Q130" s="13">
        <f t="shared" si="34"/>
        <v>3.4108059548254618E-2</v>
      </c>
      <c r="R130" s="13">
        <f t="shared" si="34"/>
        <v>9.4359999999999999</v>
      </c>
      <c r="S130" s="13">
        <f t="shared" si="34"/>
        <v>0.80817152207392196</v>
      </c>
      <c r="T130" s="13">
        <f t="shared" si="34"/>
        <v>0</v>
      </c>
      <c r="U130" s="9">
        <f t="shared" ref="U130:U151" si="35">SUM(D130:T130)</f>
        <v>86.595313888909644</v>
      </c>
    </row>
    <row r="131" spans="1:21">
      <c r="A131" s="67" t="str">
        <f>INDEX(Water!$D$4:$D$46, MATCH('Water spend - excl CW12&amp;17'!$C131, Water!$C$4:$C$46,0))</f>
        <v>WINEP / NEP Eels Regulations (measures at intakes)</v>
      </c>
      <c r="B131" s="67" t="s">
        <v>1675</v>
      </c>
      <c r="C131" t="s">
        <v>1507</v>
      </c>
      <c r="D131" s="13">
        <f t="shared" ref="D131:T131" si="36">D33+D107</f>
        <v>4.7985125277149052</v>
      </c>
      <c r="E131" s="13">
        <f t="shared" si="36"/>
        <v>6.4426334702258725E-2</v>
      </c>
      <c r="F131" s="13">
        <f t="shared" si="36"/>
        <v>3.4708175561284156</v>
      </c>
      <c r="G131" s="13">
        <f t="shared" si="36"/>
        <v>14.241098755133471</v>
      </c>
      <c r="H131" s="13">
        <f t="shared" si="36"/>
        <v>16.13032180441478</v>
      </c>
      <c r="I131" s="13">
        <f t="shared" si="36"/>
        <v>3.899852926078029</v>
      </c>
      <c r="J131" s="13">
        <f t="shared" si="36"/>
        <v>28.102668185318272</v>
      </c>
      <c r="K131" s="13">
        <f t="shared" si="36"/>
        <v>16.306494802361396</v>
      </c>
      <c r="L131" s="13">
        <f t="shared" si="36"/>
        <v>11.792137189353941</v>
      </c>
      <c r="M131" s="13">
        <f t="shared" si="36"/>
        <v>2.5646704860315204</v>
      </c>
      <c r="N131" s="13">
        <f t="shared" si="36"/>
        <v>31.204663372917469</v>
      </c>
      <c r="O131" s="13">
        <f t="shared" si="36"/>
        <v>0</v>
      </c>
      <c r="P131" s="13">
        <f t="shared" si="36"/>
        <v>1.901886553444192</v>
      </c>
      <c r="Q131" s="13">
        <f t="shared" si="36"/>
        <v>1.1407251026694045</v>
      </c>
      <c r="R131" s="13">
        <f t="shared" si="36"/>
        <v>0.18169738400533783</v>
      </c>
      <c r="S131" s="13">
        <f t="shared" si="36"/>
        <v>2.1499304033481783</v>
      </c>
      <c r="T131" s="13">
        <f t="shared" si="36"/>
        <v>0</v>
      </c>
      <c r="U131" s="9">
        <f t="shared" si="35"/>
        <v>137.94990338362155</v>
      </c>
    </row>
    <row r="132" spans="1:21">
      <c r="A132" s="67" t="str">
        <f>INDEX(Water!$D$4:$D$46, MATCH('Water spend - excl CW12&amp;17'!$C132, Water!$C$4:$C$46,0))</f>
        <v>WINEP / NEP Invasive non-native species</v>
      </c>
      <c r="B132" s="67" t="s">
        <v>1675</v>
      </c>
      <c r="C132" t="s">
        <v>1511</v>
      </c>
      <c r="D132" s="13">
        <f t="shared" ref="D132:T132" si="37">D34+D108</f>
        <v>1.0668243069815193</v>
      </c>
      <c r="E132" s="13">
        <f t="shared" si="37"/>
        <v>1.8001475872689937E-2</v>
      </c>
      <c r="F132" s="13">
        <f t="shared" si="37"/>
        <v>0</v>
      </c>
      <c r="G132" s="13">
        <f t="shared" si="37"/>
        <v>1.1805860497946612</v>
      </c>
      <c r="H132" s="13">
        <f t="shared" si="37"/>
        <v>0.68481487422997944</v>
      </c>
      <c r="I132" s="13">
        <f t="shared" si="37"/>
        <v>2.8283926463039015</v>
      </c>
      <c r="J132" s="13">
        <f t="shared" si="37"/>
        <v>0.49197843942505132</v>
      </c>
      <c r="K132" s="13">
        <f t="shared" si="37"/>
        <v>1.086922933778234</v>
      </c>
      <c r="L132" s="13">
        <f t="shared" si="37"/>
        <v>4.6544852997083865E-2</v>
      </c>
      <c r="M132" s="13">
        <f t="shared" si="37"/>
        <v>0.62189044803356974</v>
      </c>
      <c r="N132" s="13">
        <f t="shared" si="37"/>
        <v>2.4908357931211498</v>
      </c>
      <c r="O132" s="13">
        <f t="shared" si="37"/>
        <v>0.44912723758338108</v>
      </c>
      <c r="P132" s="13">
        <f t="shared" si="37"/>
        <v>1.050021474977695</v>
      </c>
      <c r="Q132" s="13">
        <f t="shared" si="37"/>
        <v>0</v>
      </c>
      <c r="R132" s="13">
        <f t="shared" si="37"/>
        <v>22.804536591236971</v>
      </c>
      <c r="S132" s="13">
        <f t="shared" si="37"/>
        <v>0.45140345152947847</v>
      </c>
      <c r="T132" s="13">
        <f t="shared" si="37"/>
        <v>0</v>
      </c>
      <c r="U132" s="9">
        <f t="shared" si="35"/>
        <v>35.271880575865367</v>
      </c>
    </row>
    <row r="133" spans="1:21">
      <c r="A133" s="67" t="str">
        <f>INDEX(Water!$D$4:$D$46, MATCH('Water spend - excl CW12&amp;17'!$C133, Water!$C$4:$C$46,0))</f>
        <v>WINEP / NEP Drinking Water Protected Areas</v>
      </c>
      <c r="B133" s="67" t="s">
        <v>1675</v>
      </c>
      <c r="C133" t="s">
        <v>1514</v>
      </c>
      <c r="D133" s="13">
        <f t="shared" ref="D133:T133" si="38">D35+D109</f>
        <v>4.8846306193666589</v>
      </c>
      <c r="E133" s="13">
        <f t="shared" si="38"/>
        <v>6.1631906442505136</v>
      </c>
      <c r="F133" s="13">
        <f t="shared" si="38"/>
        <v>0</v>
      </c>
      <c r="G133" s="13">
        <f t="shared" si="38"/>
        <v>1.5915615374743326</v>
      </c>
      <c r="H133" s="13">
        <f t="shared" si="38"/>
        <v>3.8162467915811087</v>
      </c>
      <c r="I133" s="13">
        <f t="shared" si="38"/>
        <v>2.9676536190965095</v>
      </c>
      <c r="J133" s="13">
        <f t="shared" si="38"/>
        <v>0</v>
      </c>
      <c r="K133" s="13">
        <f t="shared" si="38"/>
        <v>0</v>
      </c>
      <c r="L133" s="13">
        <f t="shared" si="38"/>
        <v>0.68837203183488715</v>
      </c>
      <c r="M133" s="13">
        <f t="shared" si="38"/>
        <v>0.73776130913762827</v>
      </c>
      <c r="N133" s="13">
        <f t="shared" si="38"/>
        <v>8.1194725359342907</v>
      </c>
      <c r="O133" s="13">
        <f t="shared" si="38"/>
        <v>6.6263627001781053E-2</v>
      </c>
      <c r="P133" s="13">
        <f t="shared" si="38"/>
        <v>0.42166314075629041</v>
      </c>
      <c r="Q133" s="13">
        <f t="shared" si="38"/>
        <v>1.3162462140657083</v>
      </c>
      <c r="R133" s="13">
        <f t="shared" si="38"/>
        <v>3.2090000000000001</v>
      </c>
      <c r="S133" s="13">
        <f t="shared" si="38"/>
        <v>2.7104320699818936</v>
      </c>
      <c r="T133" s="13">
        <f t="shared" si="38"/>
        <v>0</v>
      </c>
      <c r="U133" s="9">
        <f t="shared" si="35"/>
        <v>36.6924941404816</v>
      </c>
    </row>
    <row r="134" spans="1:21">
      <c r="A134" s="67" t="str">
        <f>INDEX(Water!$D$4:$D$46, MATCH('Water spend - excl CW12&amp;17'!$C134, Water!$C$4:$C$46,0))</f>
        <v>WINEP / NEP Water Framework Directive measures</v>
      </c>
      <c r="B134" s="67" t="s">
        <v>1675</v>
      </c>
      <c r="C134" t="s">
        <v>1517</v>
      </c>
      <c r="D134" s="13">
        <f t="shared" ref="D134:T134" si="39">D36+D110</f>
        <v>12.866391619609855</v>
      </c>
      <c r="E134" s="13">
        <f t="shared" si="39"/>
        <v>1.903662795174538</v>
      </c>
      <c r="F134" s="13">
        <f t="shared" si="39"/>
        <v>0</v>
      </c>
      <c r="G134" s="13">
        <f t="shared" si="39"/>
        <v>1.50922170174538</v>
      </c>
      <c r="H134" s="13">
        <f t="shared" si="39"/>
        <v>7.2833683742023503</v>
      </c>
      <c r="I134" s="13">
        <f t="shared" si="39"/>
        <v>1.5903835370761286</v>
      </c>
      <c r="J134" s="13">
        <f t="shared" si="39"/>
        <v>1.4211691478439424E-2</v>
      </c>
      <c r="K134" s="13">
        <f t="shared" si="39"/>
        <v>20.698346060061603</v>
      </c>
      <c r="L134" s="13">
        <f t="shared" si="39"/>
        <v>0</v>
      </c>
      <c r="M134" s="13">
        <f t="shared" si="39"/>
        <v>0.57671582691268608</v>
      </c>
      <c r="N134" s="13">
        <f t="shared" si="39"/>
        <v>0.81859342915811084</v>
      </c>
      <c r="O134" s="13">
        <f t="shared" si="39"/>
        <v>60.382210299852687</v>
      </c>
      <c r="P134" s="13">
        <f t="shared" si="39"/>
        <v>0</v>
      </c>
      <c r="Q134" s="13">
        <f t="shared" si="39"/>
        <v>0</v>
      </c>
      <c r="R134" s="13">
        <f t="shared" si="39"/>
        <v>14.337654942821157</v>
      </c>
      <c r="S134" s="13">
        <f t="shared" si="39"/>
        <v>0.47482805712952564</v>
      </c>
      <c r="T134" s="13">
        <f t="shared" si="39"/>
        <v>0</v>
      </c>
      <c r="U134" s="9">
        <f t="shared" si="35"/>
        <v>122.45558833522247</v>
      </c>
    </row>
    <row r="135" spans="1:21">
      <c r="A135" s="67" t="str">
        <f>INDEX(Water!$D$4:$D$46, MATCH('Water spend - excl CW12&amp;17'!$C135, Water!$C$4:$C$46,0))</f>
        <v>WINEP / NEP Investigations</v>
      </c>
      <c r="B135" s="67" t="s">
        <v>1675</v>
      </c>
      <c r="C135" t="s">
        <v>1528</v>
      </c>
      <c r="D135" s="13">
        <f t="shared" ref="D135:T135" si="40">D37+D111</f>
        <v>1.8295184163244353</v>
      </c>
      <c r="E135" s="13">
        <f t="shared" si="40"/>
        <v>-4.3582520533880897E-2</v>
      </c>
      <c r="F135" s="13">
        <f t="shared" si="40"/>
        <v>0</v>
      </c>
      <c r="G135" s="13">
        <f t="shared" si="40"/>
        <v>2.214955402977413</v>
      </c>
      <c r="H135" s="13">
        <f t="shared" si="40"/>
        <v>20.227783602322567</v>
      </c>
      <c r="I135" s="13">
        <f t="shared" si="40"/>
        <v>0</v>
      </c>
      <c r="J135" s="13">
        <f t="shared" si="40"/>
        <v>1.1507903619096511</v>
      </c>
      <c r="K135" s="13">
        <f t="shared" si="40"/>
        <v>0</v>
      </c>
      <c r="L135" s="13">
        <f t="shared" si="40"/>
        <v>1.3343600626902994</v>
      </c>
      <c r="M135" s="13">
        <f t="shared" si="40"/>
        <v>4.6657141115132941</v>
      </c>
      <c r="N135" s="13">
        <f t="shared" si="40"/>
        <v>3.9896955210472278</v>
      </c>
      <c r="O135" s="13">
        <f t="shared" si="40"/>
        <v>6.0873271322299249</v>
      </c>
      <c r="P135" s="13">
        <f t="shared" si="40"/>
        <v>1.156902789699275</v>
      </c>
      <c r="Q135" s="13">
        <f t="shared" si="40"/>
        <v>0.46200000000000002</v>
      </c>
      <c r="R135" s="13">
        <f t="shared" si="40"/>
        <v>0</v>
      </c>
      <c r="S135" s="13">
        <f t="shared" si="40"/>
        <v>1.7989629724973273</v>
      </c>
      <c r="T135" s="13">
        <f t="shared" si="40"/>
        <v>0</v>
      </c>
      <c r="U135" s="9">
        <f t="shared" si="35"/>
        <v>44.874427852677542</v>
      </c>
    </row>
    <row r="136" spans="1:21">
      <c r="A136" s="67" t="str">
        <f>INDEX(Water!$D$4:$D$46, MATCH('Water spend - excl CW12&amp;17'!$C136, Water!$C$4:$C$46,0))</f>
        <v>Supply and demand side enhancements: Total</v>
      </c>
      <c r="B136" s="67" t="s">
        <v>1676</v>
      </c>
      <c r="C136" t="s">
        <v>1497</v>
      </c>
      <c r="D136" s="13">
        <f t="shared" ref="D136:T136" si="41">D38+D112</f>
        <v>25.154783495893223</v>
      </c>
      <c r="E136" s="13">
        <f t="shared" si="41"/>
        <v>11.876110497946613</v>
      </c>
      <c r="F136" s="13">
        <f t="shared" si="41"/>
        <v>6.7662283194885537E-3</v>
      </c>
      <c r="G136" s="13">
        <f t="shared" si="41"/>
        <v>0.20654324948665298</v>
      </c>
      <c r="H136" s="13">
        <f t="shared" si="41"/>
        <v>139.84684321930777</v>
      </c>
      <c r="I136" s="13">
        <f t="shared" si="41"/>
        <v>57.784429478952774</v>
      </c>
      <c r="J136" s="13">
        <f t="shared" si="41"/>
        <v>23.334374871663243</v>
      </c>
      <c r="K136" s="13">
        <f t="shared" si="41"/>
        <v>51.863203349589327</v>
      </c>
      <c r="L136" s="13">
        <f t="shared" si="41"/>
        <v>10.225385130322165</v>
      </c>
      <c r="M136" s="13">
        <f t="shared" si="41"/>
        <v>0</v>
      </c>
      <c r="N136" s="13">
        <f t="shared" si="41"/>
        <v>0.64554177361396303</v>
      </c>
      <c r="O136" s="13">
        <f t="shared" si="41"/>
        <v>12.104612087670809</v>
      </c>
      <c r="P136" s="13">
        <f t="shared" si="41"/>
        <v>0</v>
      </c>
      <c r="Q136" s="13">
        <f t="shared" si="41"/>
        <v>3.7127773357289522</v>
      </c>
      <c r="R136" s="13">
        <f t="shared" si="41"/>
        <v>52.120217705787624</v>
      </c>
      <c r="S136" s="13">
        <f t="shared" si="41"/>
        <v>5.9120438415847607</v>
      </c>
      <c r="T136" s="13">
        <f t="shared" si="41"/>
        <v>0</v>
      </c>
      <c r="U136" s="9">
        <f t="shared" si="35"/>
        <v>394.79363226586736</v>
      </c>
    </row>
    <row r="137" spans="1:21">
      <c r="A137" s="67" t="str">
        <f>INDEX(Water!$D$4:$D$46, MATCH('Water spend - excl CW12&amp;17'!$C137, Water!$C$4:$C$46,0))</f>
        <v>Supply and demand side enhancements: Total</v>
      </c>
      <c r="B137" s="67" t="s">
        <v>1676</v>
      </c>
      <c r="C137" t="s">
        <v>1533</v>
      </c>
      <c r="D137" s="13">
        <f t="shared" ref="D137:T137" si="42">D39+D113</f>
        <v>3.7201604716063357</v>
      </c>
      <c r="E137" s="13">
        <f t="shared" si="42"/>
        <v>11.414791131930183</v>
      </c>
      <c r="F137" s="13">
        <f t="shared" si="42"/>
        <v>0</v>
      </c>
      <c r="G137" s="13">
        <f t="shared" si="42"/>
        <v>5.9084548896303906</v>
      </c>
      <c r="H137" s="13">
        <f t="shared" si="42"/>
        <v>17.624305062273379</v>
      </c>
      <c r="I137" s="13">
        <f t="shared" si="42"/>
        <v>3.1161502181724847</v>
      </c>
      <c r="J137" s="13">
        <f t="shared" si="42"/>
        <v>10.949112615503079</v>
      </c>
      <c r="K137" s="13">
        <f t="shared" si="42"/>
        <v>52.098887705338804</v>
      </c>
      <c r="L137" s="13">
        <f t="shared" si="42"/>
        <v>103.1510210646609</v>
      </c>
      <c r="M137" s="13">
        <f t="shared" si="42"/>
        <v>1.0421907084188913</v>
      </c>
      <c r="N137" s="13">
        <f t="shared" si="42"/>
        <v>0</v>
      </c>
      <c r="O137" s="13">
        <f t="shared" si="42"/>
        <v>29.20264711714394</v>
      </c>
      <c r="P137" s="13">
        <f t="shared" si="42"/>
        <v>0.13528033779208873</v>
      </c>
      <c r="Q137" s="13">
        <f t="shared" si="42"/>
        <v>0</v>
      </c>
      <c r="R137" s="13">
        <f t="shared" si="42"/>
        <v>3.8488162624599842</v>
      </c>
      <c r="S137" s="13">
        <f t="shared" si="42"/>
        <v>1.656470274414519</v>
      </c>
      <c r="T137" s="13">
        <f t="shared" si="42"/>
        <v>0</v>
      </c>
      <c r="U137" s="9">
        <f t="shared" si="35"/>
        <v>243.868287859345</v>
      </c>
    </row>
    <row r="138" spans="1:21">
      <c r="A138" s="67" t="str">
        <f>INDEX(Water!$D$4:$D$46, MATCH('Water spend - excl CW12&amp;17'!$C138, Water!$C$4:$C$46,0))</f>
        <v>Supply and demand side enhancements: Total</v>
      </c>
      <c r="B138" s="67" t="s">
        <v>1676</v>
      </c>
      <c r="C138" t="s">
        <v>1535</v>
      </c>
      <c r="D138" s="13">
        <f t="shared" ref="D138:T138" si="43">D40+D114</f>
        <v>126.32625809326314</v>
      </c>
      <c r="E138" s="13">
        <f t="shared" si="43"/>
        <v>0</v>
      </c>
      <c r="F138" s="13">
        <f t="shared" si="43"/>
        <v>9.7953908989237157E-2</v>
      </c>
      <c r="G138" s="13">
        <f t="shared" si="43"/>
        <v>0</v>
      </c>
      <c r="H138" s="13">
        <f t="shared" si="43"/>
        <v>50.145795095616052</v>
      </c>
      <c r="I138" s="13">
        <f t="shared" si="43"/>
        <v>0</v>
      </c>
      <c r="J138" s="13">
        <f t="shared" si="43"/>
        <v>0</v>
      </c>
      <c r="K138" s="13">
        <f t="shared" si="43"/>
        <v>0</v>
      </c>
      <c r="L138" s="13">
        <f t="shared" si="43"/>
        <v>1.0784429595015572</v>
      </c>
      <c r="M138" s="13">
        <f t="shared" si="43"/>
        <v>0</v>
      </c>
      <c r="N138" s="13">
        <f t="shared" si="43"/>
        <v>127.0543787217659</v>
      </c>
      <c r="O138" s="13">
        <f t="shared" si="43"/>
        <v>0</v>
      </c>
      <c r="P138" s="13">
        <f t="shared" si="43"/>
        <v>18.880065842920047</v>
      </c>
      <c r="Q138" s="13">
        <f t="shared" si="43"/>
        <v>1.7432987679671457</v>
      </c>
      <c r="R138" s="13">
        <f t="shared" si="43"/>
        <v>50.496916955596092</v>
      </c>
      <c r="S138" s="13">
        <f t="shared" si="43"/>
        <v>0</v>
      </c>
      <c r="T138" s="13">
        <f t="shared" si="43"/>
        <v>1.906319239845361</v>
      </c>
      <c r="U138" s="9">
        <f t="shared" si="35"/>
        <v>377.72942958546446</v>
      </c>
    </row>
    <row r="139" spans="1:21">
      <c r="A139" s="67" t="str">
        <f>INDEX(Water!$D$4:$D$46, MATCH('Water spend - excl CW12&amp;17'!$C139, Water!$C$4:$C$46,0))</f>
        <v>Supply and demand side enhancements: Total</v>
      </c>
      <c r="B139" s="67" t="s">
        <v>1676</v>
      </c>
      <c r="C139" t="s">
        <v>1537</v>
      </c>
      <c r="D139" s="13">
        <f t="shared" ref="D139:T139" si="44">D41+D115</f>
        <v>834.16290070887442</v>
      </c>
      <c r="E139" s="13">
        <f t="shared" si="44"/>
        <v>1.3800383726899383</v>
      </c>
      <c r="F139" s="13">
        <f t="shared" si="44"/>
        <v>2.1635241070787119</v>
      </c>
      <c r="G139" s="13">
        <f t="shared" si="44"/>
        <v>0</v>
      </c>
      <c r="H139" s="13">
        <f t="shared" si="44"/>
        <v>44.415480356728338</v>
      </c>
      <c r="I139" s="13">
        <f t="shared" si="44"/>
        <v>0</v>
      </c>
      <c r="J139" s="13">
        <f t="shared" si="44"/>
        <v>15.968256545174537</v>
      </c>
      <c r="K139" s="13">
        <f t="shared" si="44"/>
        <v>1.8731009368583162</v>
      </c>
      <c r="L139" s="13">
        <f t="shared" si="44"/>
        <v>7.379648210199635</v>
      </c>
      <c r="M139" s="13">
        <f t="shared" si="44"/>
        <v>0</v>
      </c>
      <c r="N139" s="13">
        <f t="shared" si="44"/>
        <v>0</v>
      </c>
      <c r="O139" s="13">
        <f t="shared" si="44"/>
        <v>0</v>
      </c>
      <c r="P139" s="13">
        <f t="shared" si="44"/>
        <v>0</v>
      </c>
      <c r="Q139" s="13">
        <f t="shared" si="44"/>
        <v>0</v>
      </c>
      <c r="R139" s="13">
        <f t="shared" si="44"/>
        <v>6.4898576112673412E-2</v>
      </c>
      <c r="S139" s="13">
        <f t="shared" si="44"/>
        <v>0</v>
      </c>
      <c r="T139" s="13">
        <f t="shared" si="44"/>
        <v>7.557623577717532</v>
      </c>
      <c r="U139" s="9">
        <f t="shared" si="35"/>
        <v>914.96547139143422</v>
      </c>
    </row>
    <row r="140" spans="1:21">
      <c r="A140" s="67" t="str">
        <f>INDEX(Water!$D$4:$D$46, MATCH('Water spend - excl CW12&amp;17'!$C140, Water!$C$4:$C$46,0))</f>
        <v>Supply and demand side enhancements: Total</v>
      </c>
      <c r="B140" s="67" t="s">
        <v>1676</v>
      </c>
      <c r="C140" t="s">
        <v>1496</v>
      </c>
      <c r="D140" s="13">
        <f t="shared" ref="D140:T140" si="45">D42+D116</f>
        <v>3.6107817633470232</v>
      </c>
      <c r="E140" s="13">
        <f t="shared" si="45"/>
        <v>1.8948921971252567E-3</v>
      </c>
      <c r="F140" s="13">
        <f t="shared" si="45"/>
        <v>0</v>
      </c>
      <c r="G140" s="13">
        <f t="shared" si="45"/>
        <v>-0.40000000000000036</v>
      </c>
      <c r="H140" s="13">
        <f t="shared" si="45"/>
        <v>116.90268576745382</v>
      </c>
      <c r="I140" s="13">
        <f t="shared" si="45"/>
        <v>0</v>
      </c>
      <c r="J140" s="13">
        <f t="shared" si="45"/>
        <v>28.291983187885009</v>
      </c>
      <c r="K140" s="13">
        <f t="shared" si="45"/>
        <v>1.0696666452772075</v>
      </c>
      <c r="L140" s="13">
        <f t="shared" si="45"/>
        <v>0</v>
      </c>
      <c r="M140" s="13">
        <f t="shared" si="45"/>
        <v>0</v>
      </c>
      <c r="N140" s="13">
        <f t="shared" si="45"/>
        <v>2.629</v>
      </c>
      <c r="O140" s="13">
        <f t="shared" si="45"/>
        <v>23.283538495415645</v>
      </c>
      <c r="P140" s="13">
        <f t="shared" si="45"/>
        <v>0.38239709155143747</v>
      </c>
      <c r="Q140" s="13">
        <f t="shared" si="45"/>
        <v>0.70111011293634495</v>
      </c>
      <c r="R140" s="13">
        <f t="shared" si="45"/>
        <v>4.6960182188736601</v>
      </c>
      <c r="S140" s="13">
        <f t="shared" si="45"/>
        <v>0.39599800529207396</v>
      </c>
      <c r="T140" s="13">
        <f t="shared" si="45"/>
        <v>0</v>
      </c>
      <c r="U140" s="9">
        <f t="shared" si="35"/>
        <v>181.56507418022935</v>
      </c>
    </row>
    <row r="141" spans="1:21">
      <c r="A141" s="67" t="str">
        <f>INDEX(Water!$D$4:$D$46, MATCH('Water spend - excl CW12&amp;17'!$C141, Water!$C$4:$C$46,0))</f>
        <v>Supply and demand side enhancements: Total</v>
      </c>
      <c r="B141" s="67" t="s">
        <v>1676</v>
      </c>
      <c r="C141" t="s">
        <v>1540</v>
      </c>
      <c r="D141" s="13">
        <f t="shared" ref="D141:T141" si="46">D43+D117</f>
        <v>87.802056018993838</v>
      </c>
      <c r="E141" s="13">
        <f t="shared" si="46"/>
        <v>6.3478888603696104E-2</v>
      </c>
      <c r="F141" s="13">
        <f t="shared" si="46"/>
        <v>0</v>
      </c>
      <c r="G141" s="13">
        <f t="shared" si="46"/>
        <v>0</v>
      </c>
      <c r="H141" s="13">
        <f t="shared" si="46"/>
        <v>16.307442248459957</v>
      </c>
      <c r="I141" s="13">
        <f t="shared" si="46"/>
        <v>7.0712768865503079</v>
      </c>
      <c r="J141" s="13">
        <f t="shared" si="46"/>
        <v>127.83017428131416</v>
      </c>
      <c r="K141" s="13">
        <f t="shared" si="46"/>
        <v>62.704825141170431</v>
      </c>
      <c r="L141" s="13">
        <f t="shared" si="46"/>
        <v>24.624957159394718</v>
      </c>
      <c r="M141" s="13">
        <f t="shared" si="46"/>
        <v>11.4816504800852</v>
      </c>
      <c r="N141" s="13">
        <f t="shared" si="46"/>
        <v>0</v>
      </c>
      <c r="O141" s="13">
        <f t="shared" si="46"/>
        <v>43.752476896437052</v>
      </c>
      <c r="P141" s="13">
        <f t="shared" si="46"/>
        <v>0.92656745997756418</v>
      </c>
      <c r="Q141" s="13">
        <f t="shared" si="46"/>
        <v>0</v>
      </c>
      <c r="R141" s="13">
        <f t="shared" si="46"/>
        <v>1.0548700543821499</v>
      </c>
      <c r="S141" s="13">
        <f t="shared" si="46"/>
        <v>25.792251665121579</v>
      </c>
      <c r="T141" s="13">
        <f t="shared" si="46"/>
        <v>0</v>
      </c>
      <c r="U141" s="9">
        <f t="shared" si="35"/>
        <v>409.41202718049061</v>
      </c>
    </row>
    <row r="142" spans="1:21">
      <c r="A142" s="67" t="str">
        <f>INDEX(Water!$D$4:$D$46, MATCH('Water spend - excl CW12&amp;17'!$C142, Water!$C$4:$C$46,0))</f>
        <v>Metering (excluding new connections) for meters requested by optants, customers and businesses</v>
      </c>
      <c r="B142" s="67" t="s">
        <v>1677</v>
      </c>
      <c r="C142" t="s">
        <v>1553</v>
      </c>
      <c r="D142" s="13">
        <f t="shared" ref="D142:T142" si="47">D44+D118</f>
        <v>100.59064957296134</v>
      </c>
      <c r="E142" s="13">
        <f t="shared" si="47"/>
        <v>23.456249743326488</v>
      </c>
      <c r="F142" s="13">
        <f t="shared" si="47"/>
        <v>0.78712177781289316</v>
      </c>
      <c r="G142" s="13">
        <f t="shared" si="47"/>
        <v>43.299518993839833</v>
      </c>
      <c r="H142" s="13">
        <f t="shared" si="47"/>
        <v>173.18611702815474</v>
      </c>
      <c r="I142" s="13">
        <f t="shared" si="47"/>
        <v>23.833611565762364</v>
      </c>
      <c r="J142" s="13">
        <f t="shared" si="47"/>
        <v>2.6699099075975363</v>
      </c>
      <c r="K142" s="13">
        <f t="shared" si="47"/>
        <v>358.11886980236136</v>
      </c>
      <c r="L142" s="13">
        <f t="shared" si="47"/>
        <v>62.033176263826839</v>
      </c>
      <c r="M142" s="13">
        <f t="shared" si="47"/>
        <v>12.264843557510911</v>
      </c>
      <c r="N142" s="13">
        <f t="shared" si="47"/>
        <v>22.46110465862423</v>
      </c>
      <c r="O142" s="13">
        <f t="shared" si="47"/>
        <v>77.53840441395505</v>
      </c>
      <c r="P142" s="13">
        <f t="shared" si="47"/>
        <v>16.770402461973205</v>
      </c>
      <c r="Q142" s="13">
        <f t="shared" si="47"/>
        <v>13.339098819301848</v>
      </c>
      <c r="R142" s="13">
        <f t="shared" si="47"/>
        <v>2.2708231138489037</v>
      </c>
      <c r="S142" s="13">
        <f t="shared" si="47"/>
        <v>9.9842016897476213</v>
      </c>
      <c r="T142" s="13">
        <f t="shared" si="47"/>
        <v>17.296788244238467</v>
      </c>
      <c r="U142" s="9">
        <f t="shared" si="35"/>
        <v>959.90089161484343</v>
      </c>
    </row>
    <row r="143" spans="1:21">
      <c r="A143" s="67" t="str">
        <f>INDEX(Water!$D$4:$D$46, MATCH('Water spend - excl CW12&amp;17'!$C143, Water!$C$4:$C$46,0))</f>
        <v>Improving taste / odour / colour</v>
      </c>
      <c r="B143" s="67" t="s">
        <v>1678</v>
      </c>
      <c r="C143" t="s">
        <v>1556</v>
      </c>
      <c r="D143" s="13">
        <f t="shared" ref="D143:T143" si="48">D45+D119</f>
        <v>0</v>
      </c>
      <c r="E143" s="13">
        <f t="shared" si="48"/>
        <v>98.739799473819289</v>
      </c>
      <c r="F143" s="13">
        <f t="shared" si="48"/>
        <v>0</v>
      </c>
      <c r="G143" s="13">
        <f t="shared" si="48"/>
        <v>0.20275346509240244</v>
      </c>
      <c r="H143" s="13">
        <f t="shared" si="48"/>
        <v>8.9154677874743324</v>
      </c>
      <c r="I143" s="13">
        <f t="shared" si="48"/>
        <v>4.4432854606143088</v>
      </c>
      <c r="J143" s="13">
        <f t="shared" si="48"/>
        <v>0</v>
      </c>
      <c r="K143" s="13">
        <f t="shared" si="48"/>
        <v>0</v>
      </c>
      <c r="L143" s="13">
        <f t="shared" si="48"/>
        <v>155.60635092718178</v>
      </c>
      <c r="M143" s="13">
        <f t="shared" si="48"/>
        <v>0</v>
      </c>
      <c r="N143" s="13">
        <f t="shared" si="48"/>
        <v>30.255743711498972</v>
      </c>
      <c r="O143" s="13">
        <f t="shared" si="48"/>
        <v>0.27760170687885005</v>
      </c>
      <c r="P143" s="13">
        <f t="shared" si="48"/>
        <v>0</v>
      </c>
      <c r="Q143" s="13">
        <f t="shared" si="48"/>
        <v>0</v>
      </c>
      <c r="R143" s="13">
        <f t="shared" si="48"/>
        <v>2.1238874633294711</v>
      </c>
      <c r="S143" s="13">
        <f t="shared" si="48"/>
        <v>105.7413121791581</v>
      </c>
      <c r="T143" s="13">
        <f t="shared" si="48"/>
        <v>0</v>
      </c>
      <c r="U143" s="9">
        <f t="shared" si="35"/>
        <v>406.30620217504747</v>
      </c>
    </row>
    <row r="144" spans="1:21">
      <c r="A144" s="67" t="str">
        <f>INDEX(Water!$D$4:$D$46, MATCH('Water spend - excl CW12&amp;17'!$C144, Water!$C$4:$C$46,0))</f>
        <v>Investment to address raw water deterioration</v>
      </c>
      <c r="B144" s="67" t="s">
        <v>1678</v>
      </c>
      <c r="C144" t="s">
        <v>1560</v>
      </c>
      <c r="D144" s="13">
        <f t="shared" ref="D144:T144" si="49">D46+D120</f>
        <v>22.700371855749488</v>
      </c>
      <c r="E144" s="13">
        <f t="shared" si="49"/>
        <v>2.5348499743326487</v>
      </c>
      <c r="F144" s="13">
        <f t="shared" si="49"/>
        <v>0.78609145258233259</v>
      </c>
      <c r="G144" s="13">
        <f t="shared" si="49"/>
        <v>27.325957199691992</v>
      </c>
      <c r="H144" s="13">
        <f t="shared" si="49"/>
        <v>81.377569950583705</v>
      </c>
      <c r="I144" s="13">
        <f t="shared" si="49"/>
        <v>137.33646785164271</v>
      </c>
      <c r="J144" s="13">
        <f t="shared" si="49"/>
        <v>57.49510709702259</v>
      </c>
      <c r="K144" s="13">
        <f t="shared" si="49"/>
        <v>0.51728433008213548</v>
      </c>
      <c r="L144" s="13">
        <f t="shared" si="49"/>
        <v>6.1559595433683327</v>
      </c>
      <c r="M144" s="13">
        <f t="shared" si="49"/>
        <v>12.436147850186899</v>
      </c>
      <c r="N144" s="13">
        <f t="shared" si="49"/>
        <v>26.442273164784392</v>
      </c>
      <c r="O144" s="13">
        <f t="shared" si="49"/>
        <v>28.144022463705273</v>
      </c>
      <c r="P144" s="13">
        <f t="shared" si="49"/>
        <v>1.1584917491424747</v>
      </c>
      <c r="Q144" s="13">
        <f t="shared" si="49"/>
        <v>8.9925903490759751</v>
      </c>
      <c r="R144" s="13">
        <f t="shared" si="49"/>
        <v>30.681360101490583</v>
      </c>
      <c r="S144" s="13">
        <f t="shared" si="49"/>
        <v>4.2938417355924168</v>
      </c>
      <c r="T144" s="13">
        <f t="shared" si="49"/>
        <v>0</v>
      </c>
      <c r="U144" s="9">
        <f t="shared" si="35"/>
        <v>448.37838666903394</v>
      </c>
    </row>
    <row r="145" spans="1:21">
      <c r="A145" s="67" t="str">
        <f>INDEX(Water!$D$4:$D$47, MATCH('Water spend - excl CW12&amp;17'!$C145, Water!$C$4:$C$47,0))</f>
        <v>Improvements to river flows</v>
      </c>
      <c r="B145" s="67" t="s">
        <v>1678</v>
      </c>
      <c r="C145" t="s">
        <v>1579</v>
      </c>
      <c r="D145" s="13">
        <f t="shared" ref="D145:T145" si="50">D47+D121</f>
        <v>0.92660228439425041</v>
      </c>
      <c r="E145" s="13">
        <f t="shared" si="50"/>
        <v>0.1440118069815195</v>
      </c>
      <c r="F145" s="13">
        <f t="shared" si="50"/>
        <v>0</v>
      </c>
      <c r="G145" s="13">
        <f t="shared" si="50"/>
        <v>0</v>
      </c>
      <c r="H145" s="13">
        <f t="shared" si="50"/>
        <v>0</v>
      </c>
      <c r="I145" s="13">
        <f t="shared" si="50"/>
        <v>0</v>
      </c>
      <c r="J145" s="13">
        <f t="shared" si="50"/>
        <v>0</v>
      </c>
      <c r="K145" s="13">
        <f t="shared" si="50"/>
        <v>0</v>
      </c>
      <c r="L145" s="13">
        <f t="shared" si="50"/>
        <v>0</v>
      </c>
      <c r="M145" s="13">
        <f t="shared" si="50"/>
        <v>0.15159137577002052</v>
      </c>
      <c r="N145" s="13">
        <f t="shared" si="50"/>
        <v>0.13643223819301847</v>
      </c>
      <c r="O145" s="13">
        <f t="shared" si="50"/>
        <v>4.3502030026939947E-2</v>
      </c>
      <c r="P145" s="13">
        <f t="shared" si="50"/>
        <v>0</v>
      </c>
      <c r="Q145" s="13">
        <f t="shared" si="50"/>
        <v>0.16769795944558519</v>
      </c>
      <c r="R145" s="13">
        <f t="shared" si="50"/>
        <v>0</v>
      </c>
      <c r="S145" s="13">
        <f t="shared" si="50"/>
        <v>0</v>
      </c>
      <c r="T145" s="13">
        <f t="shared" si="50"/>
        <v>0</v>
      </c>
      <c r="U145" s="9">
        <f t="shared" si="35"/>
        <v>1.5698376948113342</v>
      </c>
    </row>
    <row r="146" spans="1:21">
      <c r="A146" s="67" t="str">
        <f>INDEX(Water!$D$4:$D$46, MATCH('Water spend - excl CW12&amp;17'!$C146, Water!$C$4:$C$46,0))</f>
        <v>Resilience</v>
      </c>
      <c r="B146" s="67" t="s">
        <v>1679</v>
      </c>
      <c r="C146" t="s">
        <v>1571</v>
      </c>
      <c r="D146" s="13">
        <f t="shared" ref="D146:T146" si="51">D48+D122</f>
        <v>16.148606571850568</v>
      </c>
      <c r="E146" s="13">
        <f t="shared" si="51"/>
        <v>3.4242243326488699</v>
      </c>
      <c r="F146" s="13">
        <f t="shared" si="51"/>
        <v>8.7671126541947135</v>
      </c>
      <c r="G146" s="13">
        <f t="shared" si="51"/>
        <v>122.58304928131417</v>
      </c>
      <c r="H146" s="13">
        <f t="shared" si="51"/>
        <v>336.84120614558339</v>
      </c>
      <c r="I146" s="13">
        <f t="shared" si="51"/>
        <v>116.12649781827514</v>
      </c>
      <c r="J146" s="13">
        <f t="shared" si="51"/>
        <v>0</v>
      </c>
      <c r="K146" s="13">
        <f t="shared" si="51"/>
        <v>44.062748331622174</v>
      </c>
      <c r="L146" s="13">
        <f t="shared" si="51"/>
        <v>87.45997004281547</v>
      </c>
      <c r="M146" s="13">
        <f t="shared" si="51"/>
        <v>0</v>
      </c>
      <c r="N146" s="13">
        <f t="shared" si="51"/>
        <v>0</v>
      </c>
      <c r="O146" s="13">
        <f t="shared" si="51"/>
        <v>21.560773166170044</v>
      </c>
      <c r="P146" s="13">
        <f t="shared" si="51"/>
        <v>6.9691927468458417</v>
      </c>
      <c r="Q146" s="13">
        <f t="shared" si="51"/>
        <v>0.62152464065708424</v>
      </c>
      <c r="R146" s="13">
        <f t="shared" si="51"/>
        <v>12.722362137224302</v>
      </c>
      <c r="S146" s="13">
        <f t="shared" si="51"/>
        <v>1.384837993183027</v>
      </c>
      <c r="T146" s="13">
        <f t="shared" si="51"/>
        <v>0</v>
      </c>
      <c r="U146" s="9">
        <f t="shared" si="35"/>
        <v>778.6721058623848</v>
      </c>
    </row>
    <row r="147" spans="1:21">
      <c r="A147" s="67" t="str">
        <f>INDEX(Water!$D$4:$D$46, MATCH('Water spend - excl CW12&amp;17'!$C147, Water!$C$4:$C$46,0))</f>
        <v>Meeting lead standards</v>
      </c>
      <c r="B147" s="67" t="s">
        <v>1678</v>
      </c>
      <c r="C147" t="s">
        <v>1564</v>
      </c>
      <c r="D147" s="13">
        <f t="shared" ref="D147:T147" si="52">D49+D123</f>
        <v>9.7134784394250513</v>
      </c>
      <c r="E147" s="13">
        <f t="shared" si="52"/>
        <v>12.852150924024642</v>
      </c>
      <c r="F147" s="13">
        <f t="shared" si="52"/>
        <v>1.3545987940237225</v>
      </c>
      <c r="G147" s="13">
        <f t="shared" si="52"/>
        <v>16.05895315708419</v>
      </c>
      <c r="H147" s="13">
        <f t="shared" si="52"/>
        <v>84.459010208562148</v>
      </c>
      <c r="I147" s="13">
        <f t="shared" si="52"/>
        <v>12.430972471765912</v>
      </c>
      <c r="J147" s="13">
        <f t="shared" si="52"/>
        <v>3.4185927874743323</v>
      </c>
      <c r="K147" s="13">
        <f t="shared" si="52"/>
        <v>89.914233829568786</v>
      </c>
      <c r="L147" s="13">
        <f t="shared" si="52"/>
        <v>49.384115237900218</v>
      </c>
      <c r="M147" s="13">
        <f t="shared" si="52"/>
        <v>14.287276908144579</v>
      </c>
      <c r="N147" s="13">
        <f t="shared" si="52"/>
        <v>69.498866273100617</v>
      </c>
      <c r="O147" s="13">
        <f t="shared" si="52"/>
        <v>7.491256185537245</v>
      </c>
      <c r="P147" s="13">
        <f t="shared" si="52"/>
        <v>2.4175772380383682</v>
      </c>
      <c r="Q147" s="13">
        <f t="shared" si="52"/>
        <v>0.23401918634496918</v>
      </c>
      <c r="R147" s="13">
        <f t="shared" si="52"/>
        <v>0</v>
      </c>
      <c r="S147" s="13">
        <f t="shared" si="52"/>
        <v>2.5753661122209759</v>
      </c>
      <c r="T147" s="13">
        <f t="shared" si="52"/>
        <v>1.7454084625737933</v>
      </c>
      <c r="U147" s="9">
        <f t="shared" si="35"/>
        <v>377.83587621578948</v>
      </c>
    </row>
    <row r="148" spans="1:21">
      <c r="A148" s="67" t="str">
        <f>INDEX(Water!$D$4:$D$46, MATCH('Water spend - excl CW12&amp;17'!$C148, Water!$C$4:$C$46,0))</f>
        <v>SEMD and non-SEMD</v>
      </c>
      <c r="B148" s="67" t="s">
        <v>1679</v>
      </c>
      <c r="C148" t="s">
        <v>1574</v>
      </c>
      <c r="D148" s="13">
        <f t="shared" ref="D148:T148" si="53">D50+D124</f>
        <v>0</v>
      </c>
      <c r="E148" s="13">
        <f t="shared" si="53"/>
        <v>7.2168250770020528</v>
      </c>
      <c r="F148" s="13">
        <f t="shared" si="53"/>
        <v>1.2443461827497735</v>
      </c>
      <c r="G148" s="13">
        <f t="shared" si="53"/>
        <v>16.805798896303902</v>
      </c>
      <c r="H148" s="13">
        <f t="shared" si="53"/>
        <v>6.7627507005868956</v>
      </c>
      <c r="I148" s="13">
        <f t="shared" si="53"/>
        <v>7.9585472279260785E-2</v>
      </c>
      <c r="J148" s="13">
        <f t="shared" si="53"/>
        <v>0</v>
      </c>
      <c r="K148" s="13">
        <f t="shared" si="53"/>
        <v>86.873004170944554</v>
      </c>
      <c r="L148" s="13">
        <f t="shared" si="53"/>
        <v>6.5279638857982096</v>
      </c>
      <c r="M148" s="13">
        <f t="shared" si="53"/>
        <v>1.5159137577002053E-2</v>
      </c>
      <c r="N148" s="13">
        <f t="shared" si="53"/>
        <v>1.6106583675564681E-2</v>
      </c>
      <c r="O148" s="13">
        <f t="shared" si="53"/>
        <v>3.4638670455476859E-18</v>
      </c>
      <c r="P148" s="13">
        <f t="shared" si="53"/>
        <v>0</v>
      </c>
      <c r="Q148" s="13">
        <f t="shared" si="53"/>
        <v>0.84038468942505129</v>
      </c>
      <c r="R148" s="13">
        <f t="shared" si="53"/>
        <v>0.39100000000000001</v>
      </c>
      <c r="S148" s="13">
        <f t="shared" si="53"/>
        <v>0.17363285421310634</v>
      </c>
      <c r="T148" s="13">
        <f t="shared" si="53"/>
        <v>0</v>
      </c>
      <c r="U148" s="9">
        <f t="shared" si="35"/>
        <v>126.94655765055539</v>
      </c>
    </row>
    <row r="149" spans="1:21">
      <c r="A149" s="67" t="str">
        <f>INDEX(Water!$D$4:$D$46, MATCH('Water spend - excl CW12&amp;17'!$C149, Water!$C$4:$C$46,0))</f>
        <v>SEMD and non-SEMD</v>
      </c>
      <c r="B149" s="67" t="s">
        <v>1679</v>
      </c>
      <c r="C149" t="s">
        <v>1577</v>
      </c>
      <c r="D149" s="13">
        <f t="shared" ref="D149:T149" si="54">D51+D125</f>
        <v>8.351785805954826</v>
      </c>
      <c r="E149" s="13">
        <f t="shared" si="54"/>
        <v>1.0734564296714579</v>
      </c>
      <c r="F149" s="13">
        <f t="shared" si="54"/>
        <v>0</v>
      </c>
      <c r="G149" s="13">
        <f t="shared" si="54"/>
        <v>2.9577743839835726</v>
      </c>
      <c r="H149" s="13">
        <f t="shared" si="54"/>
        <v>0</v>
      </c>
      <c r="I149" s="13">
        <f t="shared" si="54"/>
        <v>0.67363417607802867</v>
      </c>
      <c r="J149" s="13">
        <f t="shared" si="54"/>
        <v>0</v>
      </c>
      <c r="K149" s="13">
        <f t="shared" si="54"/>
        <v>0</v>
      </c>
      <c r="L149" s="13">
        <f t="shared" si="54"/>
        <v>0</v>
      </c>
      <c r="M149" s="13">
        <f t="shared" si="54"/>
        <v>8.6009156827515394</v>
      </c>
      <c r="N149" s="13">
        <f t="shared" si="54"/>
        <v>2.7817017453798765</v>
      </c>
      <c r="O149" s="13">
        <f t="shared" si="54"/>
        <v>0</v>
      </c>
      <c r="P149" s="13">
        <f t="shared" si="54"/>
        <v>0</v>
      </c>
      <c r="Q149" s="13">
        <f t="shared" si="54"/>
        <v>0.45800000000000002</v>
      </c>
      <c r="R149" s="13">
        <f t="shared" si="54"/>
        <v>0.50597550164332272</v>
      </c>
      <c r="S149" s="13">
        <f t="shared" si="54"/>
        <v>3.6079554122203913E-2</v>
      </c>
      <c r="T149" s="13">
        <f t="shared" si="54"/>
        <v>0</v>
      </c>
      <c r="U149" s="9">
        <f t="shared" si="35"/>
        <v>25.439323279584826</v>
      </c>
    </row>
    <row r="150" spans="1:21">
      <c r="U150" s="9"/>
    </row>
    <row r="151" spans="1:21">
      <c r="C151" t="s">
        <v>1455</v>
      </c>
      <c r="D151" s="9">
        <f>SUM(D130:D149)</f>
        <v>1267.6538504285884</v>
      </c>
      <c r="E151" s="9">
        <f t="shared" ref="E151:T151" si="55">SUM(E130:E149)</f>
        <v>191.47025147587269</v>
      </c>
      <c r="F151" s="9">
        <f t="shared" si="55"/>
        <v>18.678332661879288</v>
      </c>
      <c r="G151" s="9">
        <f t="shared" si="55"/>
        <v>256.82858361139631</v>
      </c>
      <c r="H151" s="9">
        <f t="shared" si="55"/>
        <v>1125.0067944898144</v>
      </c>
      <c r="I151" s="9">
        <f t="shared" si="55"/>
        <v>377.11506318177931</v>
      </c>
      <c r="J151" s="9">
        <f t="shared" si="55"/>
        <v>301.8486739604723</v>
      </c>
      <c r="K151" s="9">
        <f t="shared" si="55"/>
        <v>813.20826578542096</v>
      </c>
      <c r="L151" s="9">
        <f t="shared" si="55"/>
        <v>542.32701221775233</v>
      </c>
      <c r="M151" s="9">
        <f t="shared" si="55"/>
        <v>70.329025789139138</v>
      </c>
      <c r="N151" s="9">
        <f t="shared" si="55"/>
        <v>335.70529690731172</v>
      </c>
      <c r="O151" s="9">
        <f t="shared" si="55"/>
        <v>319.0298831430278</v>
      </c>
      <c r="P151" s="9">
        <f t="shared" si="55"/>
        <v>52.466157997641012</v>
      </c>
      <c r="Q151" s="9">
        <f t="shared" si="55"/>
        <v>33.763581237166314</v>
      </c>
      <c r="R151" s="9">
        <f t="shared" si="55"/>
        <v>210.94603500881226</v>
      </c>
      <c r="S151" s="9">
        <f t="shared" si="55"/>
        <v>166.3397643812107</v>
      </c>
      <c r="T151" s="9">
        <f t="shared" si="55"/>
        <v>28.506139524375151</v>
      </c>
      <c r="U151" s="9">
        <f t="shared" si="35"/>
        <v>6111.2227118016599</v>
      </c>
    </row>
    <row r="152" spans="1:21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1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1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1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7" spans="1:21" ht="13.9">
      <c r="B157" s="1" t="s">
        <v>1688</v>
      </c>
      <c r="D157" s="11" t="s">
        <v>268</v>
      </c>
      <c r="E157" s="11" t="s">
        <v>270</v>
      </c>
      <c r="F157" s="11" t="s">
        <v>271</v>
      </c>
      <c r="G157" s="11" t="s">
        <v>272</v>
      </c>
      <c r="H157" s="11" t="s">
        <v>273</v>
      </c>
      <c r="I157" s="11" t="s">
        <v>274</v>
      </c>
      <c r="J157" s="11" t="s">
        <v>275</v>
      </c>
      <c r="K157" s="11" t="s">
        <v>276</v>
      </c>
      <c r="L157" s="11" t="s">
        <v>278</v>
      </c>
      <c r="M157" s="11" t="s">
        <v>279</v>
      </c>
      <c r="N157" s="11" t="s">
        <v>280</v>
      </c>
      <c r="O157" s="11" t="s">
        <v>281</v>
      </c>
      <c r="P157" s="11" t="s">
        <v>282</v>
      </c>
      <c r="Q157" s="11" t="s">
        <v>283</v>
      </c>
      <c r="R157" s="11" t="s">
        <v>284</v>
      </c>
      <c r="S157" s="11" t="s">
        <v>285</v>
      </c>
      <c r="T157" s="11" t="s">
        <v>286</v>
      </c>
      <c r="U157" s="11" t="s">
        <v>1455</v>
      </c>
    </row>
    <row r="158" spans="1:21">
      <c r="B158" s="67" t="s">
        <v>1675</v>
      </c>
      <c r="C158" t="s">
        <v>1504</v>
      </c>
      <c r="D158" s="20" t="str">
        <f t="shared" ref="D158:U158" si="56">IFERROR(D130/D5,"")</f>
        <v/>
      </c>
      <c r="E158" s="20">
        <f t="shared" si="56"/>
        <v>34.262356183266945</v>
      </c>
      <c r="F158" s="20">
        <f t="shared" si="56"/>
        <v>0</v>
      </c>
      <c r="G158" s="20">
        <f t="shared" si="56"/>
        <v>0.40244394037970027</v>
      </c>
      <c r="H158" s="20">
        <f t="shared" si="56"/>
        <v>1.0031048483401004E-2</v>
      </c>
      <c r="I158" s="20">
        <f t="shared" si="56"/>
        <v>0.81184170190045857</v>
      </c>
      <c r="J158" s="20" t="str">
        <f t="shared" si="56"/>
        <v/>
      </c>
      <c r="K158" s="20">
        <f t="shared" si="56"/>
        <v>0.84253210722523952</v>
      </c>
      <c r="L158" s="20">
        <f t="shared" si="56"/>
        <v>0.67958496301293048</v>
      </c>
      <c r="M158" s="20">
        <f t="shared" si="56"/>
        <v>0.35242118665261801</v>
      </c>
      <c r="N158" s="20">
        <f t="shared" si="56"/>
        <v>0.78985210064798572</v>
      </c>
      <c r="O158" s="20">
        <f t="shared" si="56"/>
        <v>0.36833768181587784</v>
      </c>
      <c r="P158" s="20">
        <f t="shared" si="56"/>
        <v>8.3008458372357402E-2</v>
      </c>
      <c r="Q158" s="20" t="str">
        <f t="shared" si="56"/>
        <v/>
      </c>
      <c r="R158" s="20">
        <f t="shared" si="56"/>
        <v>3.3098840546576445</v>
      </c>
      <c r="S158" s="20">
        <f t="shared" si="56"/>
        <v>2.3665337682435528</v>
      </c>
      <c r="T158" s="20" t="str">
        <f t="shared" si="56"/>
        <v/>
      </c>
      <c r="U158" s="10">
        <f t="shared" si="56"/>
        <v>0.78912580538988941</v>
      </c>
    </row>
    <row r="159" spans="1:21">
      <c r="B159" s="67" t="s">
        <v>1675</v>
      </c>
      <c r="C159" t="s">
        <v>1507</v>
      </c>
      <c r="D159" s="20">
        <f t="shared" ref="D159:U159" si="57">IFERROR(D131/D6,"")</f>
        <v>0.55188855715245577</v>
      </c>
      <c r="E159" s="20">
        <f t="shared" si="57"/>
        <v>0.8</v>
      </c>
      <c r="F159" s="20">
        <f t="shared" si="57"/>
        <v>0.87027397944569052</v>
      </c>
      <c r="G159" s="20">
        <f t="shared" si="57"/>
        <v>3.7976347825551295</v>
      </c>
      <c r="H159" s="20">
        <f t="shared" si="57"/>
        <v>1.5505514443957145</v>
      </c>
      <c r="I159" s="20">
        <f t="shared" si="57"/>
        <v>3.0809685066034547</v>
      </c>
      <c r="J159" s="20">
        <f t="shared" si="57"/>
        <v>2696.4995905550595</v>
      </c>
      <c r="K159" s="20">
        <f t="shared" si="57"/>
        <v>36.775641025641022</v>
      </c>
      <c r="L159" s="20">
        <f t="shared" si="57"/>
        <v>1.9631321773544346</v>
      </c>
      <c r="M159" s="20">
        <f t="shared" si="57"/>
        <v>0.50767633731555839</v>
      </c>
      <c r="N159" s="20" t="str">
        <f t="shared" si="57"/>
        <v/>
      </c>
      <c r="O159" s="20" t="str">
        <f t="shared" si="57"/>
        <v/>
      </c>
      <c r="P159" s="20">
        <f t="shared" si="57"/>
        <v>4.130416309406252</v>
      </c>
      <c r="Q159" s="20">
        <f t="shared" si="57"/>
        <v>0.55714946783896346</v>
      </c>
      <c r="R159" s="20" t="str">
        <f t="shared" si="57"/>
        <v/>
      </c>
      <c r="S159" s="20">
        <f t="shared" si="57"/>
        <v>0.65765941772099767</v>
      </c>
      <c r="T159" s="20" t="str">
        <f t="shared" si="57"/>
        <v/>
      </c>
      <c r="U159" s="10">
        <f t="shared" si="57"/>
        <v>3.0337640740564868</v>
      </c>
    </row>
    <row r="160" spans="1:21">
      <c r="B160" s="67" t="s">
        <v>1675</v>
      </c>
      <c r="C160" t="s">
        <v>1511</v>
      </c>
      <c r="D160" s="20">
        <f t="shared" ref="D160:U160" si="58">IFERROR(D132/D7,"")</f>
        <v>0.20647262785587198</v>
      </c>
      <c r="E160" s="20">
        <f t="shared" si="58"/>
        <v>2.3602484472049687E-2</v>
      </c>
      <c r="F160" s="20">
        <f t="shared" si="58"/>
        <v>0</v>
      </c>
      <c r="G160" s="20">
        <f t="shared" si="58"/>
        <v>0.83182376140305825</v>
      </c>
      <c r="H160" s="20">
        <f t="shared" si="58"/>
        <v>0.36248790394210062</v>
      </c>
      <c r="I160" s="20">
        <f t="shared" si="58"/>
        <v>1.1832266346362534</v>
      </c>
      <c r="J160" s="20">
        <f t="shared" si="58"/>
        <v>0.1150350019152515</v>
      </c>
      <c r="K160" s="20">
        <f t="shared" si="58"/>
        <v>0.20596292240918618</v>
      </c>
      <c r="L160" s="20">
        <f t="shared" si="58"/>
        <v>0.10809879995346545</v>
      </c>
      <c r="M160" s="20">
        <f t="shared" si="58"/>
        <v>0.64860286398337796</v>
      </c>
      <c r="N160" s="20">
        <f t="shared" si="58"/>
        <v>0.27091920857378399</v>
      </c>
      <c r="O160" s="20">
        <f t="shared" si="58"/>
        <v>1.0306424499379543</v>
      </c>
      <c r="P160" s="20">
        <f t="shared" si="58"/>
        <v>1.728962763592951</v>
      </c>
      <c r="Q160" s="20" t="str">
        <f t="shared" si="58"/>
        <v/>
      </c>
      <c r="R160" s="20">
        <f t="shared" si="58"/>
        <v>0.58407958860779274</v>
      </c>
      <c r="S160" s="20">
        <f t="shared" si="58"/>
        <v>1.6143603265720761</v>
      </c>
      <c r="T160" s="20">
        <f t="shared" si="58"/>
        <v>0</v>
      </c>
      <c r="U160" s="10">
        <f t="shared" si="58"/>
        <v>0.48796200550507796</v>
      </c>
    </row>
    <row r="161" spans="2:21">
      <c r="B161" s="67" t="s">
        <v>1675</v>
      </c>
      <c r="C161" t="s">
        <v>1514</v>
      </c>
      <c r="D161" s="20">
        <f t="shared" ref="D161:U161" si="59">IFERROR(D133/D8,"")</f>
        <v>0.14135755049856463</v>
      </c>
      <c r="E161" s="20">
        <f t="shared" si="59"/>
        <v>0.42661704852056126</v>
      </c>
      <c r="F161" s="20" t="str">
        <f t="shared" si="59"/>
        <v/>
      </c>
      <c r="G161" s="20">
        <f t="shared" si="59"/>
        <v>0.46443015968259904</v>
      </c>
      <c r="H161" s="20" t="str">
        <f t="shared" si="59"/>
        <v/>
      </c>
      <c r="I161" s="20">
        <f t="shared" si="59"/>
        <v>0.56396586980690533</v>
      </c>
      <c r="J161" s="20" t="str">
        <f t="shared" si="59"/>
        <v/>
      </c>
      <c r="K161" s="20">
        <f t="shared" si="59"/>
        <v>0</v>
      </c>
      <c r="L161" s="20">
        <f t="shared" si="59"/>
        <v>0.45652508911713979</v>
      </c>
      <c r="M161" s="20">
        <f t="shared" si="59"/>
        <v>0.32364264419661981</v>
      </c>
      <c r="N161" s="20">
        <f t="shared" si="59"/>
        <v>0.35006134047879695</v>
      </c>
      <c r="O161" s="20" t="str">
        <f t="shared" si="59"/>
        <v/>
      </c>
      <c r="P161" s="20">
        <f t="shared" si="59"/>
        <v>0.25402533085098933</v>
      </c>
      <c r="Q161" s="20">
        <f t="shared" si="59"/>
        <v>0.46385879615365261</v>
      </c>
      <c r="R161" s="20">
        <f t="shared" si="59"/>
        <v>0.4470864836713786</v>
      </c>
      <c r="S161" s="20">
        <f t="shared" si="59"/>
        <v>0.91708520548225503</v>
      </c>
      <c r="T161" s="20" t="str">
        <f t="shared" si="59"/>
        <v/>
      </c>
      <c r="U161" s="10">
        <f t="shared" si="59"/>
        <v>0.30003514465875919</v>
      </c>
    </row>
    <row r="162" spans="2:21">
      <c r="B162" s="67" t="s">
        <v>1675</v>
      </c>
      <c r="C162" t="s">
        <v>1517</v>
      </c>
      <c r="D162" s="20">
        <f t="shared" ref="D162:U162" si="60">IFERROR(D134/D9,"")</f>
        <v>0.43993533186248707</v>
      </c>
      <c r="E162" s="20">
        <f t="shared" si="60"/>
        <v>0.63323576882451615</v>
      </c>
      <c r="F162" s="20" t="str">
        <f t="shared" si="60"/>
        <v/>
      </c>
      <c r="G162" s="20">
        <f t="shared" si="60"/>
        <v>0.28491088218493477</v>
      </c>
      <c r="H162" s="20">
        <f t="shared" si="60"/>
        <v>0.14452659598810827</v>
      </c>
      <c r="I162" s="20">
        <f t="shared" si="60"/>
        <v>2.337883766925509</v>
      </c>
      <c r="J162" s="20">
        <f t="shared" si="60"/>
        <v>5.252100840336134E-3</v>
      </c>
      <c r="K162" s="20">
        <f t="shared" si="60"/>
        <v>0.18372885236291994</v>
      </c>
      <c r="L162" s="20" t="str">
        <f t="shared" si="60"/>
        <v/>
      </c>
      <c r="M162" s="20">
        <f t="shared" si="60"/>
        <v>0.26957736293779094</v>
      </c>
      <c r="N162" s="20">
        <f t="shared" si="60"/>
        <v>8.1895734597156392E-2</v>
      </c>
      <c r="O162" s="20">
        <f t="shared" si="60"/>
        <v>0.53943700531104599</v>
      </c>
      <c r="P162" s="20">
        <f t="shared" si="60"/>
        <v>0</v>
      </c>
      <c r="Q162" s="20" t="str">
        <f t="shared" si="60"/>
        <v/>
      </c>
      <c r="R162" s="20">
        <f t="shared" si="60"/>
        <v>3.0605501779437527</v>
      </c>
      <c r="S162" s="20">
        <f t="shared" si="60"/>
        <v>0.13493223659800238</v>
      </c>
      <c r="T162" s="20">
        <f t="shared" si="60"/>
        <v>0</v>
      </c>
      <c r="U162" s="10">
        <f t="shared" si="60"/>
        <v>0.36276431079208682</v>
      </c>
    </row>
    <row r="163" spans="2:21">
      <c r="B163" s="67" t="s">
        <v>1675</v>
      </c>
      <c r="C163" t="s">
        <v>1528</v>
      </c>
      <c r="D163" s="20">
        <f t="shared" ref="D163:U163" si="61">IFERROR(D135/D10,"")</f>
        <v>1.6065343479498126</v>
      </c>
      <c r="E163" s="20" t="str">
        <f t="shared" si="61"/>
        <v/>
      </c>
      <c r="F163" s="20" t="str">
        <f t="shared" si="61"/>
        <v/>
      </c>
      <c r="G163" s="20" t="str">
        <f t="shared" si="61"/>
        <v/>
      </c>
      <c r="H163" s="20">
        <f t="shared" si="61"/>
        <v>1.3332791372950676</v>
      </c>
      <c r="I163" s="20" t="str">
        <f t="shared" si="61"/>
        <v/>
      </c>
      <c r="J163" s="20">
        <f t="shared" si="61"/>
        <v>8.7389277592028844E-2</v>
      </c>
      <c r="K163" s="20" t="str">
        <f t="shared" si="61"/>
        <v/>
      </c>
      <c r="L163" s="20">
        <f t="shared" si="61"/>
        <v>0.32934545669611748</v>
      </c>
      <c r="M163" s="20">
        <f t="shared" si="61"/>
        <v>0.60744007345558759</v>
      </c>
      <c r="N163" s="20" t="str">
        <f t="shared" si="61"/>
        <v/>
      </c>
      <c r="O163" s="20">
        <f t="shared" si="61"/>
        <v>0.86353667739402973</v>
      </c>
      <c r="P163" s="20">
        <f t="shared" si="61"/>
        <v>2.1766043625442086</v>
      </c>
      <c r="Q163" s="20" t="str">
        <f t="shared" si="61"/>
        <v/>
      </c>
      <c r="R163" s="20">
        <f t="shared" si="61"/>
        <v>0</v>
      </c>
      <c r="S163" s="20" t="str">
        <f t="shared" si="61"/>
        <v/>
      </c>
      <c r="T163" s="20" t="str">
        <f t="shared" si="61"/>
        <v/>
      </c>
      <c r="U163" s="10">
        <f t="shared" si="61"/>
        <v>0.63845553708014668</v>
      </c>
    </row>
    <row r="164" spans="2:21">
      <c r="B164" s="67" t="s">
        <v>1676</v>
      </c>
      <c r="C164" t="s">
        <v>1497</v>
      </c>
      <c r="D164" s="20">
        <f t="shared" ref="D164:U164" si="62">IFERROR(D136/D11,"")</f>
        <v>0.30400285563979734</v>
      </c>
      <c r="E164" s="20">
        <f t="shared" si="62"/>
        <v>1.2394805343706867</v>
      </c>
      <c r="F164" s="20" t="str">
        <f t="shared" si="62"/>
        <v/>
      </c>
      <c r="G164" s="20" t="str">
        <f t="shared" si="62"/>
        <v/>
      </c>
      <c r="H164" s="20">
        <f t="shared" si="62"/>
        <v>0.54721657399165913</v>
      </c>
      <c r="I164" s="20">
        <f t="shared" si="62"/>
        <v>3.3105180936409182</v>
      </c>
      <c r="J164" s="20">
        <f t="shared" si="62"/>
        <v>1.1793664536322448</v>
      </c>
      <c r="K164" s="20">
        <f t="shared" si="62"/>
        <v>1.0421506326655716</v>
      </c>
      <c r="L164" s="20" t="str">
        <f t="shared" si="62"/>
        <v/>
      </c>
      <c r="M164" s="20" t="str">
        <f t="shared" si="62"/>
        <v/>
      </c>
      <c r="N164" s="20" t="str">
        <f t="shared" si="62"/>
        <v/>
      </c>
      <c r="O164" s="20">
        <f t="shared" si="62"/>
        <v>1.6120112380377349</v>
      </c>
      <c r="P164" s="20" t="str">
        <f t="shared" si="62"/>
        <v/>
      </c>
      <c r="Q164" s="20">
        <f t="shared" si="62"/>
        <v>1.1846195392466661</v>
      </c>
      <c r="R164" s="20">
        <f t="shared" si="62"/>
        <v>1.4282103929503123</v>
      </c>
      <c r="S164" s="20">
        <f t="shared" si="62"/>
        <v>1.7149038192610955</v>
      </c>
      <c r="T164" s="20" t="str">
        <f t="shared" si="62"/>
        <v/>
      </c>
      <c r="U164" s="10">
        <f t="shared" si="62"/>
        <v>0.81320782464714469</v>
      </c>
    </row>
    <row r="165" spans="2:21">
      <c r="B165" s="67" t="s">
        <v>1676</v>
      </c>
      <c r="C165" t="s">
        <v>1533</v>
      </c>
      <c r="D165" s="20" t="str">
        <f t="shared" ref="D165:U165" si="63">IFERROR(D137/D12,"")</f>
        <v/>
      </c>
      <c r="E165" s="20">
        <f t="shared" si="63"/>
        <v>0.34809622222539882</v>
      </c>
      <c r="F165" s="20" t="str">
        <f t="shared" si="63"/>
        <v/>
      </c>
      <c r="G165" s="20" t="str">
        <f t="shared" si="63"/>
        <v/>
      </c>
      <c r="H165" s="20">
        <f t="shared" si="63"/>
        <v>0.95497242653156156</v>
      </c>
      <c r="I165" s="20">
        <f t="shared" si="63"/>
        <v>1.3424489795918368</v>
      </c>
      <c r="J165" s="20">
        <f t="shared" si="63"/>
        <v>0.25471003730593367</v>
      </c>
      <c r="K165" s="20">
        <f t="shared" si="63"/>
        <v>1.3740663601314942</v>
      </c>
      <c r="L165" s="20" t="str">
        <f t="shared" si="63"/>
        <v/>
      </c>
      <c r="M165" s="20">
        <f t="shared" si="63"/>
        <v>0.30959752321981426</v>
      </c>
      <c r="N165" s="20" t="str">
        <f t="shared" si="63"/>
        <v/>
      </c>
      <c r="O165" s="20">
        <f t="shared" si="63"/>
        <v>0.71192150236480256</v>
      </c>
      <c r="P165" s="20" t="str">
        <f t="shared" si="63"/>
        <v/>
      </c>
      <c r="Q165" s="20" t="str">
        <f t="shared" si="63"/>
        <v/>
      </c>
      <c r="R165" s="20">
        <f t="shared" si="63"/>
        <v>0.47660220826401706</v>
      </c>
      <c r="S165" s="20">
        <f t="shared" si="63"/>
        <v>0.48214273915228545</v>
      </c>
      <c r="T165" s="20">
        <f t="shared" si="63"/>
        <v>0</v>
      </c>
      <c r="U165" s="10">
        <f t="shared" si="63"/>
        <v>1.2618382962622825</v>
      </c>
    </row>
    <row r="166" spans="2:21">
      <c r="B166" s="67" t="s">
        <v>1676</v>
      </c>
      <c r="C166" t="s">
        <v>1535</v>
      </c>
      <c r="D166" s="20">
        <f t="shared" ref="D166:U166" si="64">IFERROR(D138/D13,"")</f>
        <v>1.6696386550626861</v>
      </c>
      <c r="E166" s="20" t="str">
        <f t="shared" si="64"/>
        <v/>
      </c>
      <c r="F166" s="20" t="str">
        <f t="shared" si="64"/>
        <v/>
      </c>
      <c r="G166" s="20" t="str">
        <f t="shared" si="64"/>
        <v/>
      </c>
      <c r="H166" s="20" t="str">
        <f t="shared" si="64"/>
        <v/>
      </c>
      <c r="I166" s="20">
        <f t="shared" si="64"/>
        <v>0</v>
      </c>
      <c r="J166" s="20" t="str">
        <f t="shared" si="64"/>
        <v/>
      </c>
      <c r="K166" s="20" t="str">
        <f t="shared" si="64"/>
        <v/>
      </c>
      <c r="L166" s="20" t="str">
        <f t="shared" si="64"/>
        <v/>
      </c>
      <c r="M166" s="20" t="str">
        <f t="shared" si="64"/>
        <v/>
      </c>
      <c r="N166" s="20">
        <f t="shared" si="64"/>
        <v>3.8160025014279535</v>
      </c>
      <c r="O166" s="20" t="str">
        <f t="shared" si="64"/>
        <v/>
      </c>
      <c r="P166" s="20">
        <f t="shared" si="64"/>
        <v>3.4069626414912562</v>
      </c>
      <c r="Q166" s="20" t="str">
        <f t="shared" si="64"/>
        <v/>
      </c>
      <c r="R166" s="20">
        <f t="shared" si="64"/>
        <v>1.6049773936459235</v>
      </c>
      <c r="S166" s="20" t="str">
        <f t="shared" si="64"/>
        <v/>
      </c>
      <c r="T166" s="20">
        <f t="shared" si="64"/>
        <v>0.19794007767035324</v>
      </c>
      <c r="U166" s="10">
        <f t="shared" si="64"/>
        <v>2.4019202961682646</v>
      </c>
    </row>
    <row r="167" spans="2:21">
      <c r="B167" s="67" t="s">
        <v>1676</v>
      </c>
      <c r="C167" t="s">
        <v>1537</v>
      </c>
      <c r="D167" s="20">
        <f t="shared" ref="D167:U167" si="65">IFERROR(D139/D14,"")</f>
        <v>1.7518316828358214</v>
      </c>
      <c r="E167" s="20">
        <f t="shared" si="65"/>
        <v>0.21094681264012369</v>
      </c>
      <c r="F167" s="20" t="str">
        <f t="shared" si="65"/>
        <v/>
      </c>
      <c r="G167" s="20" t="str">
        <f t="shared" si="65"/>
        <v/>
      </c>
      <c r="H167" s="20" t="str">
        <f t="shared" si="65"/>
        <v/>
      </c>
      <c r="I167" s="20" t="str">
        <f t="shared" si="65"/>
        <v/>
      </c>
      <c r="J167" s="20">
        <f t="shared" si="65"/>
        <v>0.26068799109076285</v>
      </c>
      <c r="K167" s="20">
        <f t="shared" si="65"/>
        <v>0.1104469273743017</v>
      </c>
      <c r="L167" s="20">
        <f t="shared" si="65"/>
        <v>0.65795626582605848</v>
      </c>
      <c r="M167" s="20" t="str">
        <f t="shared" si="65"/>
        <v/>
      </c>
      <c r="N167" s="20" t="str">
        <f t="shared" si="65"/>
        <v/>
      </c>
      <c r="O167" s="20" t="str">
        <f t="shared" si="65"/>
        <v/>
      </c>
      <c r="P167" s="20" t="str">
        <f t="shared" si="65"/>
        <v/>
      </c>
      <c r="Q167" s="20" t="str">
        <f t="shared" si="65"/>
        <v/>
      </c>
      <c r="R167" s="20">
        <f t="shared" si="65"/>
        <v>2.5880080867204971E-2</v>
      </c>
      <c r="S167" s="20" t="str">
        <f t="shared" si="65"/>
        <v/>
      </c>
      <c r="T167" s="20" t="str">
        <f t="shared" si="65"/>
        <v/>
      </c>
      <c r="U167" s="10">
        <f t="shared" si="65"/>
        <v>1.592225967257701</v>
      </c>
    </row>
    <row r="168" spans="2:21">
      <c r="B168" s="67" t="s">
        <v>1676</v>
      </c>
      <c r="C168" t="s">
        <v>1496</v>
      </c>
      <c r="D168" s="20">
        <f t="shared" ref="D168:U168" si="66">IFERROR(D140/D15,"")</f>
        <v>0.73615293227107848</v>
      </c>
      <c r="E168" s="20">
        <f t="shared" si="66"/>
        <v>2.119317579739324E-4</v>
      </c>
      <c r="F168" s="20" t="str">
        <f t="shared" si="66"/>
        <v/>
      </c>
      <c r="G168" s="20" t="str">
        <f t="shared" si="66"/>
        <v/>
      </c>
      <c r="H168" s="20">
        <f t="shared" si="66"/>
        <v>29.897543626499356</v>
      </c>
      <c r="I168" s="20" t="str">
        <f t="shared" si="66"/>
        <v/>
      </c>
      <c r="J168" s="20">
        <f t="shared" si="66"/>
        <v>0.34959038628048494</v>
      </c>
      <c r="K168" s="20">
        <f t="shared" si="66"/>
        <v>0.18596606819304895</v>
      </c>
      <c r="L168" s="20" t="str">
        <f t="shared" si="66"/>
        <v/>
      </c>
      <c r="M168" s="20" t="str">
        <f t="shared" si="66"/>
        <v/>
      </c>
      <c r="N168" s="20" t="str">
        <f t="shared" si="66"/>
        <v/>
      </c>
      <c r="O168" s="20">
        <f t="shared" si="66"/>
        <v>0.91238025017300028</v>
      </c>
      <c r="P168" s="20" t="str">
        <f t="shared" si="66"/>
        <v/>
      </c>
      <c r="Q168" s="20" t="str">
        <f t="shared" si="66"/>
        <v/>
      </c>
      <c r="R168" s="20">
        <f t="shared" si="66"/>
        <v>0.96706582632296934</v>
      </c>
      <c r="S168" s="20" t="str">
        <f t="shared" si="66"/>
        <v/>
      </c>
      <c r="T168" s="20" t="str">
        <f t="shared" si="66"/>
        <v/>
      </c>
      <c r="U168" s="10">
        <f t="shared" si="66"/>
        <v>1.34679713069993</v>
      </c>
    </row>
    <row r="169" spans="2:21">
      <c r="B169" s="67" t="s">
        <v>1676</v>
      </c>
      <c r="C169" t="s">
        <v>1540</v>
      </c>
      <c r="D169" s="20">
        <f t="shared" ref="D169:U169" si="67">IFERROR(D141/D16,"")</f>
        <v>2.9994618063792005</v>
      </c>
      <c r="E169" s="20" t="str">
        <f t="shared" si="67"/>
        <v/>
      </c>
      <c r="F169" s="20" t="str">
        <f t="shared" si="67"/>
        <v/>
      </c>
      <c r="G169" s="20" t="str">
        <f t="shared" si="67"/>
        <v/>
      </c>
      <c r="H169" s="20">
        <f t="shared" si="67"/>
        <v>0.32501227387741227</v>
      </c>
      <c r="I169" s="20">
        <f t="shared" si="67"/>
        <v>1.5240991723787018</v>
      </c>
      <c r="J169" s="20">
        <f t="shared" si="67"/>
        <v>1.2749545290285638</v>
      </c>
      <c r="K169" s="20">
        <f t="shared" si="67"/>
        <v>0.29632100434745628</v>
      </c>
      <c r="L169" s="20">
        <f t="shared" si="67"/>
        <v>0.47297867850407183</v>
      </c>
      <c r="M169" s="20">
        <f t="shared" si="67"/>
        <v>2.2990943497921976</v>
      </c>
      <c r="N169" s="20" t="str">
        <f t="shared" si="67"/>
        <v/>
      </c>
      <c r="O169" s="20">
        <f t="shared" si="67"/>
        <v>0.44486932713126698</v>
      </c>
      <c r="P169" s="20">
        <f t="shared" si="67"/>
        <v>0.39040448858572357</v>
      </c>
      <c r="Q169" s="20" t="str">
        <f t="shared" si="67"/>
        <v/>
      </c>
      <c r="R169" s="20" t="str">
        <f t="shared" si="67"/>
        <v/>
      </c>
      <c r="S169" s="20" t="str">
        <f t="shared" si="67"/>
        <v/>
      </c>
      <c r="T169" s="20" t="str">
        <f t="shared" si="67"/>
        <v/>
      </c>
      <c r="U169" s="10">
        <f t="shared" si="67"/>
        <v>0.73935689210158417</v>
      </c>
    </row>
    <row r="170" spans="2:21">
      <c r="B170" s="67" t="s">
        <v>1677</v>
      </c>
      <c r="C170" t="s">
        <v>1553</v>
      </c>
      <c r="D170" s="20">
        <f t="shared" ref="D170:U170" si="68">IFERROR(D142/D17,"")</f>
        <v>0.66052356354650155</v>
      </c>
      <c r="E170" s="20">
        <f t="shared" si="68"/>
        <v>1.146014201819024</v>
      </c>
      <c r="F170" s="20">
        <f t="shared" si="68"/>
        <v>0.85473440196471895</v>
      </c>
      <c r="G170" s="20">
        <f t="shared" si="68"/>
        <v>0.8703186121653268</v>
      </c>
      <c r="H170" s="20">
        <f t="shared" si="68"/>
        <v>1.6915371614283583</v>
      </c>
      <c r="I170" s="20">
        <f t="shared" si="68"/>
        <v>1.3737242525532922</v>
      </c>
      <c r="J170" s="20">
        <f t="shared" si="68"/>
        <v>0.21730468685532528</v>
      </c>
      <c r="K170" s="20">
        <f t="shared" si="68"/>
        <v>1.102291206088424</v>
      </c>
      <c r="L170" s="20">
        <f t="shared" si="68"/>
        <v>1.2951422017962029</v>
      </c>
      <c r="M170" s="20">
        <f t="shared" si="68"/>
        <v>0.95101104491599675</v>
      </c>
      <c r="N170" s="20">
        <f t="shared" si="68"/>
        <v>0.88100635475119859</v>
      </c>
      <c r="O170" s="20">
        <f t="shared" si="68"/>
        <v>1.1459008371646542</v>
      </c>
      <c r="P170" s="20">
        <f t="shared" si="68"/>
        <v>1.552823945989823</v>
      </c>
      <c r="Q170" s="20">
        <f t="shared" si="68"/>
        <v>2.1603506960175687</v>
      </c>
      <c r="R170" s="20">
        <f t="shared" si="68"/>
        <v>3.16180359824848</v>
      </c>
      <c r="S170" s="20">
        <f t="shared" si="68"/>
        <v>0.739932770660232</v>
      </c>
      <c r="T170" s="20">
        <f t="shared" si="68"/>
        <v>0.80872791898753738</v>
      </c>
      <c r="U170" s="10">
        <f t="shared" si="68"/>
        <v>1.0823554273389466</v>
      </c>
    </row>
    <row r="171" spans="2:21">
      <c r="B171" s="67" t="s">
        <v>1678</v>
      </c>
      <c r="C171" t="s">
        <v>1556</v>
      </c>
      <c r="D171" s="20" t="str">
        <f t="shared" ref="D171:U171" si="69">IFERROR(D143/D18,"")</f>
        <v/>
      </c>
      <c r="E171" s="20">
        <f t="shared" si="69"/>
        <v>0.8630290488222504</v>
      </c>
      <c r="F171" s="20">
        <f t="shared" si="69"/>
        <v>0</v>
      </c>
      <c r="G171" s="20" t="str">
        <f t="shared" si="69"/>
        <v/>
      </c>
      <c r="H171" s="20">
        <f t="shared" si="69"/>
        <v>0.39211600966747229</v>
      </c>
      <c r="I171" s="20">
        <f t="shared" si="69"/>
        <v>0.50787850623022091</v>
      </c>
      <c r="J171" s="20" t="str">
        <f t="shared" si="69"/>
        <v/>
      </c>
      <c r="K171" s="20" t="str">
        <f t="shared" si="69"/>
        <v/>
      </c>
      <c r="L171" s="20">
        <f t="shared" si="69"/>
        <v>11.12043346689808</v>
      </c>
      <c r="M171" s="20" t="str">
        <f t="shared" si="69"/>
        <v/>
      </c>
      <c r="N171" s="20">
        <f t="shared" si="69"/>
        <v>2.1647234273318872</v>
      </c>
      <c r="O171" s="20" t="str">
        <f t="shared" si="69"/>
        <v/>
      </c>
      <c r="P171" s="20" t="str">
        <f t="shared" si="69"/>
        <v/>
      </c>
      <c r="Q171" s="20" t="str">
        <f t="shared" si="69"/>
        <v/>
      </c>
      <c r="R171" s="20" t="str">
        <f t="shared" si="69"/>
        <v/>
      </c>
      <c r="S171" s="20">
        <f t="shared" si="69"/>
        <v>1.152580537055643</v>
      </c>
      <c r="T171" s="20" t="str">
        <f t="shared" si="69"/>
        <v/>
      </c>
      <c r="U171" s="10">
        <f t="shared" si="69"/>
        <v>1.5206465169101813</v>
      </c>
    </row>
    <row r="172" spans="2:21">
      <c r="B172" s="67" t="s">
        <v>1678</v>
      </c>
      <c r="C172" t="s">
        <v>1560</v>
      </c>
      <c r="D172" s="20">
        <f t="shared" ref="D172:U172" si="70">IFERROR(D144/D19,"")</f>
        <v>0.96069273976035308</v>
      </c>
      <c r="E172" s="20">
        <f t="shared" si="70"/>
        <v>0.21723413482218498</v>
      </c>
      <c r="F172" s="20">
        <f t="shared" si="70"/>
        <v>3.6583524569339509</v>
      </c>
      <c r="G172" s="20">
        <f t="shared" si="70"/>
        <v>0.86757613757392671</v>
      </c>
      <c r="H172" s="20">
        <f t="shared" si="70"/>
        <v>1.8583591934734438</v>
      </c>
      <c r="I172" s="20">
        <f t="shared" si="70"/>
        <v>1.1992387516275513</v>
      </c>
      <c r="J172" s="20">
        <f t="shared" si="70"/>
        <v>0.80575064436625621</v>
      </c>
      <c r="K172" s="20">
        <f t="shared" si="70"/>
        <v>4.590747348186984E-2</v>
      </c>
      <c r="L172" s="20">
        <f t="shared" si="70"/>
        <v>1.0207754021716815</v>
      </c>
      <c r="M172" s="20">
        <f t="shared" si="70"/>
        <v>0.93343540864581309</v>
      </c>
      <c r="N172" s="20">
        <f t="shared" si="70"/>
        <v>0.47733803105972489</v>
      </c>
      <c r="O172" s="20">
        <f t="shared" si="70"/>
        <v>7.9213716414833817</v>
      </c>
      <c r="P172" s="20">
        <f t="shared" si="70"/>
        <v>0.67704991408914361</v>
      </c>
      <c r="Q172" s="20">
        <f t="shared" si="70"/>
        <v>1.3880375071796054</v>
      </c>
      <c r="R172" s="20">
        <f t="shared" si="70"/>
        <v>1.7490633264786344</v>
      </c>
      <c r="S172" s="20">
        <f t="shared" si="70"/>
        <v>0.28590833981325942</v>
      </c>
      <c r="T172" s="20" t="str">
        <f t="shared" si="70"/>
        <v/>
      </c>
      <c r="U172" s="10">
        <f t="shared" si="70"/>
        <v>1.050079363441478</v>
      </c>
    </row>
    <row r="173" spans="2:21">
      <c r="B173" s="67" t="s">
        <v>1678</v>
      </c>
      <c r="C173" t="s">
        <v>1579</v>
      </c>
      <c r="D173" s="20" t="str">
        <f t="shared" ref="D173:U173" si="71">IFERROR(D145/D20,"")</f>
        <v/>
      </c>
      <c r="E173" s="20">
        <f t="shared" si="71"/>
        <v>5.501266739051755E-2</v>
      </c>
      <c r="F173" s="20" t="str">
        <f t="shared" si="71"/>
        <v/>
      </c>
      <c r="G173" s="20">
        <f t="shared" si="71"/>
        <v>0</v>
      </c>
      <c r="H173" s="20">
        <f t="shared" si="71"/>
        <v>0</v>
      </c>
      <c r="I173" s="20" t="str">
        <f t="shared" si="71"/>
        <v/>
      </c>
      <c r="J173" s="20" t="str">
        <f t="shared" si="71"/>
        <v/>
      </c>
      <c r="K173" s="20" t="str">
        <f t="shared" si="71"/>
        <v/>
      </c>
      <c r="L173" s="20" t="str">
        <f t="shared" si="71"/>
        <v/>
      </c>
      <c r="M173" s="20" t="str">
        <f t="shared" si="71"/>
        <v/>
      </c>
      <c r="N173" s="20" t="str">
        <f t="shared" si="71"/>
        <v/>
      </c>
      <c r="O173" s="20">
        <f t="shared" si="71"/>
        <v>7.3699911338615531E-2</v>
      </c>
      <c r="P173" s="20" t="str">
        <f t="shared" si="71"/>
        <v/>
      </c>
      <c r="Q173" s="20" t="str">
        <f t="shared" si="71"/>
        <v/>
      </c>
      <c r="R173" s="20">
        <f t="shared" si="71"/>
        <v>0</v>
      </c>
      <c r="S173" s="20" t="str">
        <f t="shared" si="71"/>
        <v/>
      </c>
      <c r="T173" s="20" t="str">
        <f t="shared" si="71"/>
        <v/>
      </c>
      <c r="U173" s="10">
        <f t="shared" si="71"/>
        <v>6.7613766897000965E-2</v>
      </c>
    </row>
    <row r="174" spans="2:21">
      <c r="B174" s="67" t="s">
        <v>1679</v>
      </c>
      <c r="C174" t="s">
        <v>1571</v>
      </c>
      <c r="D174" s="20">
        <f t="shared" ref="D174:U174" si="72">IFERROR(D146/D21,"")</f>
        <v>0.73653120908360781</v>
      </c>
      <c r="E174" s="20">
        <f t="shared" si="72"/>
        <v>0.15470262314948574</v>
      </c>
      <c r="F174" s="20">
        <f t="shared" si="72"/>
        <v>14.851504156229687</v>
      </c>
      <c r="G174" s="20">
        <f t="shared" si="72"/>
        <v>1.3493378619077645</v>
      </c>
      <c r="H174" s="20">
        <f t="shared" si="72"/>
        <v>2.6626732367263335</v>
      </c>
      <c r="I174" s="20">
        <f t="shared" si="72"/>
        <v>1.8316957366319768</v>
      </c>
      <c r="J174" s="20" t="str">
        <f t="shared" si="72"/>
        <v/>
      </c>
      <c r="K174" s="20">
        <f t="shared" si="72"/>
        <v>0.18911533747203133</v>
      </c>
      <c r="L174" s="20">
        <f t="shared" si="72"/>
        <v>0.94265675883499855</v>
      </c>
      <c r="M174" s="20">
        <f t="shared" si="72"/>
        <v>0</v>
      </c>
      <c r="N174" s="20" t="str">
        <f t="shared" si="72"/>
        <v/>
      </c>
      <c r="O174" s="20">
        <f t="shared" si="72"/>
        <v>1.3461536827495255</v>
      </c>
      <c r="P174" s="20">
        <f t="shared" si="72"/>
        <v>0.74837389366184504</v>
      </c>
      <c r="Q174" s="20">
        <f t="shared" si="72"/>
        <v>0.44993141289437594</v>
      </c>
      <c r="R174" s="20">
        <f t="shared" si="72"/>
        <v>0.99218883963806537</v>
      </c>
      <c r="S174" s="20">
        <f t="shared" si="72"/>
        <v>0.62628116870271844</v>
      </c>
      <c r="T174" s="20">
        <f t="shared" si="72"/>
        <v>0</v>
      </c>
      <c r="U174" s="10">
        <f t="shared" si="72"/>
        <v>1.1105946747323199</v>
      </c>
    </row>
    <row r="175" spans="2:21">
      <c r="B175" s="67" t="s">
        <v>1678</v>
      </c>
      <c r="C175" t="s">
        <v>1564</v>
      </c>
      <c r="D175" s="20">
        <f t="shared" ref="D175:U175" si="73">IFERROR(D147/D22,"")</f>
        <v>0.67606251511755233</v>
      </c>
      <c r="E175" s="20">
        <f t="shared" si="73"/>
        <v>0.77723297259929436</v>
      </c>
      <c r="F175" s="20">
        <f t="shared" si="73"/>
        <v>0.39158578910571173</v>
      </c>
      <c r="G175" s="20">
        <f t="shared" si="73"/>
        <v>1.3539202383254529</v>
      </c>
      <c r="H175" s="20">
        <f t="shared" si="73"/>
        <v>0.88410064738339411</v>
      </c>
      <c r="I175" s="20">
        <f t="shared" si="73"/>
        <v>0.75832309934200903</v>
      </c>
      <c r="J175" s="20">
        <f t="shared" si="73"/>
        <v>0.14588682167882822</v>
      </c>
      <c r="K175" s="20">
        <f t="shared" si="73"/>
        <v>1.1416881739948019</v>
      </c>
      <c r="L175" s="20">
        <f t="shared" si="73"/>
        <v>2.987749722631611</v>
      </c>
      <c r="M175" s="20">
        <f t="shared" si="73"/>
        <v>1.0716919962338216</v>
      </c>
      <c r="N175" s="20">
        <f t="shared" si="73"/>
        <v>5.4304041973947594</v>
      </c>
      <c r="O175" s="20">
        <f t="shared" si="73"/>
        <v>0.75403288040973293</v>
      </c>
      <c r="P175" s="20">
        <f t="shared" si="73"/>
        <v>6.4763397590319283</v>
      </c>
      <c r="Q175" s="20">
        <f t="shared" si="73"/>
        <v>1.2797927461139895</v>
      </c>
      <c r="R175" s="20" t="str">
        <f t="shared" si="73"/>
        <v/>
      </c>
      <c r="S175" s="20">
        <f t="shared" si="73"/>
        <v>0.73764359341371188</v>
      </c>
      <c r="T175" s="20">
        <f t="shared" si="73"/>
        <v>0.90705295420974874</v>
      </c>
      <c r="U175" s="10">
        <f t="shared" si="73"/>
        <v>1.1848047130232193</v>
      </c>
    </row>
    <row r="176" spans="2:21">
      <c r="B176" s="67" t="s">
        <v>1679</v>
      </c>
      <c r="C176" t="s">
        <v>1574</v>
      </c>
      <c r="D176" s="20">
        <f t="shared" ref="D176:U176" si="74">IFERROR(D148/D23,"")</f>
        <v>0</v>
      </c>
      <c r="E176" s="20">
        <f t="shared" si="74"/>
        <v>1.6833448071349855</v>
      </c>
      <c r="F176" s="20" t="str">
        <f t="shared" si="74"/>
        <v/>
      </c>
      <c r="G176" s="20">
        <f t="shared" si="74"/>
        <v>1.5694567333215361</v>
      </c>
      <c r="H176" s="20" t="str">
        <f t="shared" si="74"/>
        <v/>
      </c>
      <c r="I176" s="20">
        <f t="shared" si="74"/>
        <v>4.225352112676057E-2</v>
      </c>
      <c r="J176" s="20" t="str">
        <f t="shared" si="74"/>
        <v/>
      </c>
      <c r="K176" s="20">
        <f t="shared" si="74"/>
        <v>5.1067537791312008</v>
      </c>
      <c r="L176" s="20" t="str">
        <f t="shared" si="74"/>
        <v/>
      </c>
      <c r="M176" s="20" t="str">
        <f t="shared" si="74"/>
        <v/>
      </c>
      <c r="N176" s="20" t="str">
        <f t="shared" si="74"/>
        <v/>
      </c>
      <c r="O176" s="20" t="str">
        <f t="shared" si="74"/>
        <v/>
      </c>
      <c r="P176" s="20">
        <f t="shared" si="74"/>
        <v>0</v>
      </c>
      <c r="Q176" s="20" t="str">
        <f t="shared" si="74"/>
        <v/>
      </c>
      <c r="R176" s="20" t="str">
        <f t="shared" si="74"/>
        <v/>
      </c>
      <c r="S176" s="20" t="str">
        <f t="shared" si="74"/>
        <v/>
      </c>
      <c r="T176" s="20" t="str">
        <f t="shared" si="74"/>
        <v/>
      </c>
      <c r="U176" s="10">
        <f t="shared" si="74"/>
        <v>2.5134363404605846</v>
      </c>
    </row>
    <row r="177" spans="2:21">
      <c r="B177" s="67" t="s">
        <v>1679</v>
      </c>
      <c r="C177" t="s">
        <v>1577</v>
      </c>
      <c r="D177" s="20" t="str">
        <f t="shared" ref="D177:U177" si="75">IFERROR(D149/D24,"")</f>
        <v/>
      </c>
      <c r="E177" s="20">
        <f t="shared" si="75"/>
        <v>0.10628517823639776</v>
      </c>
      <c r="F177" s="20">
        <f t="shared" si="75"/>
        <v>0</v>
      </c>
      <c r="G177" s="20" t="str">
        <f t="shared" si="75"/>
        <v/>
      </c>
      <c r="H177" s="20" t="str">
        <f t="shared" si="75"/>
        <v/>
      </c>
      <c r="I177" s="20">
        <f t="shared" si="75"/>
        <v>0.35764587525150904</v>
      </c>
      <c r="J177" s="20" t="str">
        <f t="shared" si="75"/>
        <v/>
      </c>
      <c r="K177" s="20" t="str">
        <f t="shared" si="75"/>
        <v/>
      </c>
      <c r="L177" s="20" t="str">
        <f t="shared" si="75"/>
        <v/>
      </c>
      <c r="M177" s="20">
        <f t="shared" si="75"/>
        <v>0.57550399391403573</v>
      </c>
      <c r="N177" s="20" t="str">
        <f t="shared" si="75"/>
        <v/>
      </c>
      <c r="O177" s="20" t="str">
        <f t="shared" si="75"/>
        <v/>
      </c>
      <c r="P177" s="20" t="str">
        <f t="shared" si="75"/>
        <v/>
      </c>
      <c r="Q177" s="20" t="str">
        <f t="shared" si="75"/>
        <v/>
      </c>
      <c r="R177" s="20" t="str">
        <f t="shared" si="75"/>
        <v/>
      </c>
      <c r="S177" s="20" t="str">
        <f t="shared" si="75"/>
        <v/>
      </c>
      <c r="T177" s="20">
        <f t="shared" si="75"/>
        <v>0</v>
      </c>
      <c r="U177" s="10">
        <f t="shared" si="75"/>
        <v>0.91285617193979351</v>
      </c>
    </row>
    <row r="178" spans="2:21">
      <c r="U178" s="10"/>
    </row>
    <row r="179" spans="2:21">
      <c r="C179" t="s">
        <v>1689</v>
      </c>
      <c r="D179" s="10">
        <f t="shared" ref="D179:U179" si="76">IFERROR(D151/D26,"")</f>
        <v>1.2985044339441996</v>
      </c>
      <c r="E179" s="10">
        <f t="shared" si="76"/>
        <v>0.68715268546671304</v>
      </c>
      <c r="F179" s="10">
        <f t="shared" si="76"/>
        <v>1.5729710237862271</v>
      </c>
      <c r="G179" s="10">
        <f t="shared" si="76"/>
        <v>1.2145409629220567</v>
      </c>
      <c r="H179" s="10">
        <f t="shared" si="76"/>
        <v>1.3673692842560539</v>
      </c>
      <c r="I179" s="10">
        <f t="shared" si="76"/>
        <v>1.4313212512325468</v>
      </c>
      <c r="J179" s="10">
        <f t="shared" si="76"/>
        <v>0.69798840699001641</v>
      </c>
      <c r="K179" s="10">
        <f t="shared" si="76"/>
        <v>0.7015430116511121</v>
      </c>
      <c r="L179" s="10">
        <f t="shared" si="76"/>
        <v>1.9768380602260014</v>
      </c>
      <c r="M179" s="10">
        <f t="shared" si="76"/>
        <v>0.83178444616582337</v>
      </c>
      <c r="N179" s="10">
        <f t="shared" si="76"/>
        <v>1.7447375649848762</v>
      </c>
      <c r="O179" s="10">
        <f t="shared" si="76"/>
        <v>0.7723727584533977</v>
      </c>
      <c r="P179" s="10">
        <f t="shared" si="76"/>
        <v>1.40538548028313</v>
      </c>
      <c r="Q179" s="10">
        <f t="shared" si="76"/>
        <v>1.5183815004881902</v>
      </c>
      <c r="R179" s="10">
        <f t="shared" si="76"/>
        <v>1.1000586134354797</v>
      </c>
      <c r="S179" s="10">
        <f t="shared" si="76"/>
        <v>1.1615495141319847</v>
      </c>
      <c r="T179" s="10">
        <f t="shared" si="76"/>
        <v>0.6398568115508444</v>
      </c>
      <c r="U179" s="10">
        <f t="shared" si="76"/>
        <v>1.0992375227473847</v>
      </c>
    </row>
  </sheetData>
  <conditionalFormatting sqref="D106:T125">
    <cfRule type="cellIs" dxfId="1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F8822-3F24-4F09-8A75-4D40029DB21A}">
  <sheetPr>
    <tabColor rgb="FFCCCCCE"/>
  </sheetPr>
  <dimension ref="A3:R193"/>
  <sheetViews>
    <sheetView topLeftCell="B1" zoomScale="80" zoomScaleNormal="80" workbookViewId="0"/>
  </sheetViews>
  <sheetFormatPr defaultRowHeight="13.5"/>
  <cols>
    <col min="1" max="1" width="9.5" hidden="1" customWidth="1"/>
    <col min="2" max="2" width="4.125" customWidth="1"/>
    <col min="3" max="3" width="66.25" customWidth="1"/>
  </cols>
  <sheetData>
    <row r="3" spans="1:15">
      <c r="D3" t="s">
        <v>1673</v>
      </c>
    </row>
    <row r="4" spans="1:15" ht="13.9">
      <c r="B4" s="1" t="s">
        <v>1674</v>
      </c>
      <c r="D4" s="11" t="s">
        <v>268</v>
      </c>
      <c r="E4" s="11" t="s">
        <v>270</v>
      </c>
      <c r="F4" s="11" t="s">
        <v>271</v>
      </c>
      <c r="G4" s="11" t="s">
        <v>272</v>
      </c>
      <c r="H4" s="11" t="s">
        <v>273</v>
      </c>
      <c r="I4" s="11" t="s">
        <v>274</v>
      </c>
      <c r="J4" s="11" t="s">
        <v>275</v>
      </c>
      <c r="K4" s="11" t="s">
        <v>276</v>
      </c>
      <c r="L4" s="11" t="s">
        <v>278</v>
      </c>
      <c r="M4" s="11" t="s">
        <v>279</v>
      </c>
      <c r="N4" s="11" t="s">
        <v>280</v>
      </c>
      <c r="O4" s="11" t="s">
        <v>1455</v>
      </c>
    </row>
    <row r="5" spans="1:15">
      <c r="A5" s="67" t="s">
        <v>1585</v>
      </c>
      <c r="B5" s="67" t="s">
        <v>1690</v>
      </c>
      <c r="C5" t="s">
        <v>590</v>
      </c>
      <c r="D5" s="17">
        <f>SUMIFS('APR Data Final'!$F$6:$F$2024,'APR Data Final'!$D$6:$D$2024,$C5,'APR Data Final'!$C$6:$C$2024,D$4) * Indexation!$P$3</f>
        <v>0.13935617341401668</v>
      </c>
      <c r="E5" s="110">
        <f>SUMIFS('APR Data Final'!$F$6:$F$2024,'APR Data Final'!$D$6:$D$2024,$C5,'APR Data Final'!$C$6:$C$2024,E$4) * Indexation!$P$3</f>
        <v>1.7006657469199178</v>
      </c>
      <c r="F5" s="17">
        <f>SUMIFS('APR Data Final'!$F$6:$F$2024,'APR Data Final'!$D$6:$D$2024,$C5,'APR Data Final'!$C$6:$C$2024,F$4) * Indexation!$P$3</f>
        <v>0.13927457648870636</v>
      </c>
      <c r="G5" s="17">
        <f>SUMIFS('APR Data Final'!$F$6:$F$2024,'APR Data Final'!$D$6:$D$2024,$C5,'APR Data Final'!$C$6:$C$2024,G$4) * Indexation!$P$3</f>
        <v>0</v>
      </c>
      <c r="H5" s="17">
        <f>SUMIFS('APR Data Final'!$F$6:$F$2024,'APR Data Final'!$D$6:$D$2024,$C5,'APR Data Final'!$C$6:$C$2024,H$4) * Indexation!$P$3</f>
        <v>0</v>
      </c>
      <c r="I5" s="17">
        <f>SUMIFS('APR Data Final'!$F$6:$F$2024,'APR Data Final'!$D$6:$D$2024,$C5,'APR Data Final'!$C$6:$C$2024,I$4) * Indexation!$P$3</f>
        <v>4.9939883855236138</v>
      </c>
      <c r="J5" s="17">
        <f>SUMIFS('APR Data Final'!$F$6:$F$2024,'APR Data Final'!$D$6:$D$2024,$C5,'APR Data Final'!$C$6:$C$2024,J$4) * Indexation!$P$3</f>
        <v>14.446658110882955</v>
      </c>
      <c r="K5" s="17">
        <f>SUMIFS('APR Data Final'!$F$6:$F$2024,'APR Data Final'!$D$6:$D$2024,$C5,'APR Data Final'!$C$6:$C$2024,K$4) * Indexation!$P$3</f>
        <v>6.3109384625256668</v>
      </c>
      <c r="L5" s="17">
        <f>SUMIFS('APR Data Final'!$F$6:$F$2024,'APR Data Final'!$D$6:$D$2024,$C5,'APR Data Final'!$C$6:$C$2024,L$4) * Indexation!$P$3</f>
        <v>0.81329753378140013</v>
      </c>
      <c r="M5" s="17">
        <f>SUMIFS('APR Data Final'!$F$6:$F$2024,'APR Data Final'!$D$6:$D$2024,$C5,'APR Data Final'!$C$6:$C$2024,M$4) * Indexation!$P$3</f>
        <v>15.0463914912731</v>
      </c>
      <c r="N5" s="17">
        <f>SUMIFS('APR Data Final'!$F$6:$F$2024,'APR Data Final'!$D$6:$D$2024,$C5,'APR Data Final'!$C$6:$C$2024,N$4) * Indexation!$P$3</f>
        <v>0</v>
      </c>
      <c r="O5" s="9">
        <f t="shared" ref="O5:O26" si="0">SUM(D5:N5)</f>
        <v>43.590570480809376</v>
      </c>
    </row>
    <row r="6" spans="1:15">
      <c r="A6" s="67" t="s">
        <v>1585</v>
      </c>
      <c r="B6" s="67" t="s">
        <v>1690</v>
      </c>
      <c r="C6" t="s">
        <v>599</v>
      </c>
      <c r="D6" s="17">
        <f>SUMIFS('APR Data Final'!$F$6:$F$2024,'APR Data Final'!$D$6:$D$2024,$C6,'APR Data Final'!$C$6:$C$2024,D$4) * Indexation!$P$3</f>
        <v>10.496289512431524</v>
      </c>
      <c r="E6" s="110">
        <f>SUMIFS('APR Data Final'!$F$6:$F$2024,'APR Data Final'!$D$6:$D$2024,$C6,'APR Data Final'!$C$6:$C$2024,E$4) * Indexation!$P$3</f>
        <v>5.3369638732032856</v>
      </c>
      <c r="F6" s="17">
        <f>SUMIFS('APR Data Final'!$F$6:$F$2024,'APR Data Final'!$D$6:$D$2024,$C6,'APR Data Final'!$C$6:$C$2024,F$4) * Indexation!$P$3</f>
        <v>0.19233155800821355</v>
      </c>
      <c r="G6" s="17">
        <f>SUMIFS('APR Data Final'!$F$6:$F$2024,'APR Data Final'!$D$6:$D$2024,$C6,'APR Data Final'!$C$6:$C$2024,G$4) * Indexation!$P$3</f>
        <v>2.2198662089322378</v>
      </c>
      <c r="H6" s="17">
        <f>SUMIFS('APR Data Final'!$F$6:$F$2024,'APR Data Final'!$D$6:$D$2024,$C6,'APR Data Final'!$C$6:$C$2024,H$4) * Indexation!$P$3</f>
        <v>0</v>
      </c>
      <c r="I6" s="17">
        <f>SUMIFS('APR Data Final'!$F$6:$F$2024,'APR Data Final'!$D$6:$D$2024,$C6,'APR Data Final'!$C$6:$C$2024,I$4) * Indexation!$P$3</f>
        <v>5.6590955467145783</v>
      </c>
      <c r="J6" s="17">
        <f>SUMIFS('APR Data Final'!$F$6:$F$2024,'APR Data Final'!$D$6:$D$2024,$C6,'APR Data Final'!$C$6:$C$2024,J$4) * Indexation!$P$3</f>
        <v>5.2280075718685826</v>
      </c>
      <c r="K6" s="17">
        <f>SUMIFS('APR Data Final'!$F$6:$F$2024,'APR Data Final'!$D$6:$D$2024,$C6,'APR Data Final'!$C$6:$C$2024,K$4) * Indexation!$P$3</f>
        <v>2.9560318275154005</v>
      </c>
      <c r="L6" s="17">
        <f>SUMIFS('APR Data Final'!$F$6:$F$2024,'APR Data Final'!$D$6:$D$2024,$C6,'APR Data Final'!$C$6:$C$2024,L$4) * Indexation!$P$3</f>
        <v>2.6639511784551613</v>
      </c>
      <c r="M6" s="17">
        <f>SUMIFS('APR Data Final'!$F$6:$F$2024,'APR Data Final'!$D$6:$D$2024,$C6,'APR Data Final'!$C$6:$C$2024,M$4) * Indexation!$P$3</f>
        <v>8.2399387191991771</v>
      </c>
      <c r="N6" s="17">
        <f>SUMIFS('APR Data Final'!$F$6:$F$2024,'APR Data Final'!$D$6:$D$2024,$C6,'APR Data Final'!$C$6:$C$2024,N$4) * Indexation!$P$3</f>
        <v>3.3151138988706363</v>
      </c>
      <c r="O6" s="9">
        <f t="shared" si="0"/>
        <v>46.307589895198802</v>
      </c>
    </row>
    <row r="7" spans="1:15">
      <c r="A7" s="67" t="s">
        <v>1585</v>
      </c>
      <c r="B7" s="67" t="s">
        <v>1691</v>
      </c>
      <c r="C7" t="s">
        <v>608</v>
      </c>
      <c r="D7" s="17">
        <f>SUMIFS('APR Data Final'!$F$6:$F$2024,'APR Data Final'!$D$6:$D$2024,$C7,'APR Data Final'!$C$6:$C$2024,D$4) * Indexation!$P$3</f>
        <v>15.722841729883603</v>
      </c>
      <c r="E7" s="110">
        <f>SUMIFS('APR Data Final'!$F$6:$F$2024,'APR Data Final'!$D$6:$D$2024,$C7,'APR Data Final'!$C$6:$C$2024,E$4) * Indexation!$P$3</f>
        <v>27.470252181724845</v>
      </c>
      <c r="F7" s="17">
        <f>SUMIFS('APR Data Final'!$F$6:$F$2024,'APR Data Final'!$D$6:$D$2024,$C7,'APR Data Final'!$C$6:$C$2024,F$4) * Indexation!$P$3</f>
        <v>0.19991112679671455</v>
      </c>
      <c r="G7" s="17">
        <f>SUMIFS('APR Data Final'!$F$6:$F$2024,'APR Data Final'!$D$6:$D$2024,$C7,'APR Data Final'!$C$6:$C$2024,G$4) * Indexation!$P$3</f>
        <v>4.5221602284394242</v>
      </c>
      <c r="H7" s="17">
        <f>SUMIFS('APR Data Final'!$F$6:$F$2024,'APR Data Final'!$D$6:$D$2024,$C7,'APR Data Final'!$C$6:$C$2024,H$4) * Indexation!$P$3</f>
        <v>5.1001023485626282</v>
      </c>
      <c r="I7" s="17">
        <f>SUMIFS('APR Data Final'!$F$6:$F$2024,'APR Data Final'!$D$6:$D$2024,$C7,'APR Data Final'!$C$6:$C$2024,I$4) * Indexation!$P$3</f>
        <v>1.9242630261806981</v>
      </c>
      <c r="J7" s="17">
        <f>SUMIFS('APR Data Final'!$F$6:$F$2024,'APR Data Final'!$D$6:$D$2024,$C7,'APR Data Final'!$C$6:$C$2024,J$4) * Indexation!$P$3</f>
        <v>0.2577053388090349</v>
      </c>
      <c r="K7" s="17">
        <f>SUMIFS('APR Data Final'!$F$6:$F$2024,'APR Data Final'!$D$6:$D$2024,$C7,'APR Data Final'!$C$6:$C$2024,K$4) * Indexation!$P$3</f>
        <v>14.413497497433264</v>
      </c>
      <c r="L7" s="17">
        <f>SUMIFS('APR Data Final'!$F$6:$F$2024,'APR Data Final'!$D$6:$D$2024,$C7,'APR Data Final'!$C$6:$C$2024,L$4) * Indexation!$P$3</f>
        <v>4.5069562988034164</v>
      </c>
      <c r="M7" s="17">
        <f>SUMIFS('APR Data Final'!$F$6:$F$2024,'APR Data Final'!$D$6:$D$2024,$C7,'APR Data Final'!$C$6:$C$2024,M$4) * Indexation!$P$3</f>
        <v>14.553719520020534</v>
      </c>
      <c r="N7" s="17">
        <f>SUMIFS('APR Data Final'!$F$6:$F$2024,'APR Data Final'!$D$6:$D$2024,$C7,'APR Data Final'!$C$6:$C$2024,N$4) * Indexation!$P$3</f>
        <v>10.752565772587269</v>
      </c>
      <c r="O7" s="9">
        <f t="shared" si="0"/>
        <v>99.423975069241436</v>
      </c>
    </row>
    <row r="8" spans="1:15">
      <c r="A8" s="67" t="s">
        <v>1585</v>
      </c>
      <c r="B8" s="67" t="s">
        <v>1691</v>
      </c>
      <c r="C8" t="s">
        <v>617</v>
      </c>
      <c r="D8" s="17">
        <f>SUMIFS('APR Data Final'!$F$6:$F$2024,'APR Data Final'!$D$6:$D$2024,$C8,'APR Data Final'!$C$6:$C$2024,D$4) * Indexation!$P$3</f>
        <v>90.887850968548051</v>
      </c>
      <c r="E8" s="110">
        <f>SUMIFS('APR Data Final'!$F$6:$F$2024,'APR Data Final'!$D$6:$D$2024,$C8,'APR Data Final'!$C$6:$C$2024,E$4) * Indexation!$P$3</f>
        <v>19.313688719199178</v>
      </c>
      <c r="F8" s="17">
        <f>SUMIFS('APR Data Final'!$F$6:$F$2024,'APR Data Final'!$D$6:$D$2024,$C8,'APR Data Final'!$C$6:$C$2024,F$4) * Indexation!$P$3</f>
        <v>0.39887480749486648</v>
      </c>
      <c r="G8" s="17">
        <f>SUMIFS('APR Data Final'!$F$6:$F$2024,'APR Data Final'!$D$6:$D$2024,$C8,'APR Data Final'!$C$6:$C$2024,G$4) * Indexation!$P$3</f>
        <v>39.299116722279258</v>
      </c>
      <c r="H8" s="17">
        <f>SUMIFS('APR Data Final'!$F$6:$F$2024,'APR Data Final'!$D$6:$D$2024,$C8,'APR Data Final'!$C$6:$C$2024,H$4) * Indexation!$P$3</f>
        <v>15.951202515400409</v>
      </c>
      <c r="I8" s="17">
        <f>SUMIFS('APR Data Final'!$F$6:$F$2024,'APR Data Final'!$D$6:$D$2024,$C8,'APR Data Final'!$C$6:$C$2024,I$4) * Indexation!$P$3</f>
        <v>34.68979145277207</v>
      </c>
      <c r="J8" s="17">
        <f>SUMIFS('APR Data Final'!$F$6:$F$2024,'APR Data Final'!$D$6:$D$2024,$C8,'APR Data Final'!$C$6:$C$2024,J$4) * Indexation!$P$3</f>
        <v>156.48872465349075</v>
      </c>
      <c r="K8" s="17">
        <f>SUMIFS('APR Data Final'!$F$6:$F$2024,'APR Data Final'!$D$6:$D$2024,$C8,'APR Data Final'!$C$6:$C$2024,K$4) * Indexation!$P$3</f>
        <v>80.383221894250511</v>
      </c>
      <c r="L8" s="17">
        <f>SUMIFS('APR Data Final'!$F$6:$F$2024,'APR Data Final'!$D$6:$D$2024,$C8,'APR Data Final'!$C$6:$C$2024,L$4) * Indexation!$P$3</f>
        <v>19.324501679236569</v>
      </c>
      <c r="M8" s="17">
        <f>SUMIFS('APR Data Final'!$F$6:$F$2024,'APR Data Final'!$D$6:$D$2024,$C8,'APR Data Final'!$C$6:$C$2024,M$4) * Indexation!$P$3</f>
        <v>68.729634881930181</v>
      </c>
      <c r="N8" s="17">
        <f>SUMIFS('APR Data Final'!$F$6:$F$2024,'APR Data Final'!$D$6:$D$2024,$C8,'APR Data Final'!$C$6:$C$2024,N$4) * Indexation!$P$3</f>
        <v>23.747736460472279</v>
      </c>
      <c r="O8" s="9">
        <f t="shared" si="0"/>
        <v>549.21434475507408</v>
      </c>
    </row>
    <row r="9" spans="1:15">
      <c r="A9" s="67" t="s">
        <v>1585</v>
      </c>
      <c r="B9" s="67" t="s">
        <v>1692</v>
      </c>
      <c r="C9" t="s">
        <v>626</v>
      </c>
      <c r="D9" s="17">
        <f>SUMIFS('APR Data Final'!$F$6:$F$2024,'APR Data Final'!$D$6:$D$2024,$C9,'APR Data Final'!$C$6:$C$2024,D$4) * Indexation!$P$3</f>
        <v>139.16087344988381</v>
      </c>
      <c r="E9" s="110">
        <f>SUMIFS('APR Data Final'!$F$6:$F$2024,'APR Data Final'!$D$6:$D$2024,$C9,'APR Data Final'!$C$6:$C$2024,E$4) * Indexation!$P$3</f>
        <v>10.160411960985625</v>
      </c>
      <c r="F9" s="17">
        <f>SUMIFS('APR Data Final'!$F$6:$F$2024,'APR Data Final'!$D$6:$D$2024,$C9,'APR Data Final'!$C$6:$C$2024,F$4) * Indexation!$P$3</f>
        <v>8.1480364476386027E-2</v>
      </c>
      <c r="G9" s="17">
        <f>SUMIFS('APR Data Final'!$F$6:$F$2024,'APR Data Final'!$D$6:$D$2024,$C9,'APR Data Final'!$C$6:$C$2024,G$4) * Indexation!$P$3</f>
        <v>0.87922997946611914</v>
      </c>
      <c r="H9" s="17">
        <f>SUMIFS('APR Data Final'!$F$6:$F$2024,'APR Data Final'!$D$6:$D$2024,$C9,'APR Data Final'!$C$6:$C$2024,H$4) * Indexation!$P$3</f>
        <v>3.9878006288501022</v>
      </c>
      <c r="I9" s="17">
        <f>SUMIFS('APR Data Final'!$F$6:$F$2024,'APR Data Final'!$D$6:$D$2024,$C9,'APR Data Final'!$C$6:$C$2024,I$4) * Indexation!$P$3</f>
        <v>20.999195328542093</v>
      </c>
      <c r="J9" s="17">
        <f>SUMIFS('APR Data Final'!$F$6:$F$2024,'APR Data Final'!$D$6:$D$2024,$C9,'APR Data Final'!$C$6:$C$2024,J$4) * Indexation!$P$3</f>
        <v>87.461591696611904</v>
      </c>
      <c r="K9" s="17">
        <f>SUMIFS('APR Data Final'!$F$6:$F$2024,'APR Data Final'!$D$6:$D$2024,$C9,'APR Data Final'!$C$6:$C$2024,K$4) * Indexation!$P$3</f>
        <v>55.61129620123203</v>
      </c>
      <c r="L9" s="17">
        <f>SUMIFS('APR Data Final'!$F$6:$F$2024,'APR Data Final'!$D$6:$D$2024,$C9,'APR Data Final'!$C$6:$C$2024,L$4) * Indexation!$P$3</f>
        <v>117.22547938481966</v>
      </c>
      <c r="M9" s="17">
        <f>SUMIFS('APR Data Final'!$F$6:$F$2024,'APR Data Final'!$D$6:$D$2024,$C9,'APR Data Final'!$C$6:$C$2024,M$4) * Indexation!$P$3</f>
        <v>24.838246919917864</v>
      </c>
      <c r="N9" s="17">
        <f>SUMIFS('APR Data Final'!$F$6:$F$2024,'APR Data Final'!$D$6:$D$2024,$C9,'APR Data Final'!$C$6:$C$2024,N$4) * Indexation!$P$3</f>
        <v>49.616804735626282</v>
      </c>
      <c r="O9" s="9">
        <f t="shared" si="0"/>
        <v>510.02241065041187</v>
      </c>
    </row>
    <row r="10" spans="1:15">
      <c r="A10" s="67" t="s">
        <v>1585</v>
      </c>
      <c r="B10" s="67" t="s">
        <v>1692</v>
      </c>
      <c r="C10" t="s">
        <v>818</v>
      </c>
      <c r="D10" s="17">
        <f>SUMIFS('APR Data Final'!$F$6:$F$2024,'APR Data Final'!$D$6:$D$2024,$C10,'APR Data Final'!$C$6:$C$2024,D$4) * Indexation!$P$3</f>
        <v>9.2171477143537643</v>
      </c>
      <c r="E10" s="110">
        <f>SUMIFS('APR Data Final'!$F$6:$F$2024,'APR Data Final'!$D$6:$D$2024,$C10,'APR Data Final'!$C$6:$C$2024,E$4) * Indexation!$P$3</f>
        <v>55.921111075462015</v>
      </c>
      <c r="F10" s="17">
        <f>SUMIFS('APR Data Final'!$F$6:$F$2024,'APR Data Final'!$D$6:$D$2024,$C10,'APR Data Final'!$C$6:$C$2024,F$4) * Indexation!$P$3</f>
        <v>0</v>
      </c>
      <c r="G10" s="17">
        <f>SUMIFS('APR Data Final'!$F$6:$F$2024,'APR Data Final'!$D$6:$D$2024,$C10,'APR Data Final'!$C$6:$C$2024,G$4) * Indexation!$P$3</f>
        <v>17.675554414784393</v>
      </c>
      <c r="H10" s="17">
        <f>SUMIFS('APR Data Final'!$F$6:$F$2024,'APR Data Final'!$D$6:$D$2024,$C10,'APR Data Final'!$C$6:$C$2024,H$4) * Indexation!$P$3</f>
        <v>56.809815515913755</v>
      </c>
      <c r="I10" s="17">
        <f>SUMIFS('APR Data Final'!$F$6:$F$2024,'APR Data Final'!$D$6:$D$2024,$C10,'APR Data Final'!$C$6:$C$2024,I$4) * Indexation!$P$3</f>
        <v>55.990274640657077</v>
      </c>
      <c r="J10" s="17">
        <f>SUMIFS('APR Data Final'!$F$6:$F$2024,'APR Data Final'!$D$6:$D$2024,$C10,'APR Data Final'!$C$6:$C$2024,J$4) * Indexation!$P$3</f>
        <v>0.31170976642710474</v>
      </c>
      <c r="K10" s="17">
        <f>SUMIFS('APR Data Final'!$F$6:$F$2024,'APR Data Final'!$D$6:$D$2024,$C10,'APR Data Final'!$C$6:$C$2024,K$4) * Indexation!$P$3</f>
        <v>0</v>
      </c>
      <c r="L10" s="17">
        <f>SUMIFS('APR Data Final'!$F$6:$F$2024,'APR Data Final'!$D$6:$D$2024,$C10,'APR Data Final'!$C$6:$C$2024,L$4) * Indexation!$P$3</f>
        <v>90.183223488428681</v>
      </c>
      <c r="M10" s="17">
        <f>SUMIFS('APR Data Final'!$F$6:$F$2024,'APR Data Final'!$D$6:$D$2024,$C10,'APR Data Final'!$C$6:$C$2024,M$4) * Indexation!$P$3</f>
        <v>18.240232289527718</v>
      </c>
      <c r="N10" s="17">
        <f>SUMIFS('APR Data Final'!$F$6:$F$2024,'APR Data Final'!$D$6:$D$2024,$C10,'APR Data Final'!$C$6:$C$2024,N$4) * Indexation!$P$3</f>
        <v>66.562825654517439</v>
      </c>
      <c r="O10" s="9">
        <f t="shared" si="0"/>
        <v>370.91189456007197</v>
      </c>
    </row>
    <row r="11" spans="1:15">
      <c r="A11" s="67" t="s">
        <v>1585</v>
      </c>
      <c r="B11" s="67" t="s">
        <v>1691</v>
      </c>
      <c r="C11" t="s">
        <v>635</v>
      </c>
      <c r="D11" s="17">
        <f>SUMIFS('APR Data Final'!$F$6:$F$2024,'APR Data Final'!$D$6:$D$2024,$C11,'APR Data Final'!$C$6:$C$2024,D$4) * Indexation!$P$3</f>
        <v>16.437967490625951</v>
      </c>
      <c r="E11" s="110">
        <f>SUMIFS('APR Data Final'!$F$6:$F$2024,'APR Data Final'!$D$6:$D$2024,$C11,'APR Data Final'!$C$6:$C$2024,E$4) * Indexation!$P$3</f>
        <v>0</v>
      </c>
      <c r="F11" s="17">
        <f>SUMIFS('APR Data Final'!$F$6:$F$2024,'APR Data Final'!$D$6:$D$2024,$C11,'APR Data Final'!$C$6:$C$2024,F$4) * Indexation!$P$3</f>
        <v>0</v>
      </c>
      <c r="G11" s="17">
        <f>SUMIFS('APR Data Final'!$F$6:$F$2024,'APR Data Final'!$D$6:$D$2024,$C11,'APR Data Final'!$C$6:$C$2024,G$4) * Indexation!$P$3</f>
        <v>7.7311601642710466</v>
      </c>
      <c r="H11" s="17">
        <f>SUMIFS('APR Data Final'!$F$6:$F$2024,'APR Data Final'!$D$6:$D$2024,$C11,'APR Data Final'!$C$6:$C$2024,H$4) * Indexation!$P$3</f>
        <v>19.811097920944558</v>
      </c>
      <c r="I11" s="17">
        <f>SUMIFS('APR Data Final'!$F$6:$F$2024,'APR Data Final'!$D$6:$D$2024,$C11,'APR Data Final'!$C$6:$C$2024,I$4) * Indexation!$P$3</f>
        <v>2.9939296714579053</v>
      </c>
      <c r="J11" s="17">
        <f>SUMIFS('APR Data Final'!$F$6:$F$2024,'APR Data Final'!$D$6:$D$2024,$C11,'APR Data Final'!$C$6:$C$2024,J$4) * Indexation!$P$3</f>
        <v>3.4572308136550305</v>
      </c>
      <c r="K11" s="17">
        <f>SUMIFS('APR Data Final'!$F$6:$F$2024,'APR Data Final'!$D$6:$D$2024,$C11,'APR Data Final'!$C$6:$C$2024,K$4) * Indexation!$P$3</f>
        <v>9.2574958290554417</v>
      </c>
      <c r="L11" s="17">
        <f>SUMIFS('APR Data Final'!$F$6:$F$2024,'APR Data Final'!$D$6:$D$2024,$C11,'APR Data Final'!$C$6:$C$2024,L$4) * Indexation!$P$3</f>
        <v>0</v>
      </c>
      <c r="M11" s="17">
        <f>SUMIFS('APR Data Final'!$F$6:$F$2024,'APR Data Final'!$D$6:$D$2024,$C11,'APR Data Final'!$C$6:$C$2024,M$4) * Indexation!$P$3</f>
        <v>23.378232482032853</v>
      </c>
      <c r="N11" s="17">
        <f>SUMIFS('APR Data Final'!$F$6:$F$2024,'APR Data Final'!$D$6:$D$2024,$C11,'APR Data Final'!$C$6:$C$2024,N$4) * Indexation!$P$3</f>
        <v>13.131602926078028</v>
      </c>
      <c r="O11" s="9">
        <f t="shared" si="0"/>
        <v>96.198717298120826</v>
      </c>
    </row>
    <row r="12" spans="1:15">
      <c r="A12" s="67" t="s">
        <v>1585</v>
      </c>
      <c r="B12" s="67" t="s">
        <v>1691</v>
      </c>
      <c r="C12" t="s">
        <v>644</v>
      </c>
      <c r="D12" s="17">
        <f>SUMIFS('APR Data Final'!$F$6:$F$2024,'APR Data Final'!$D$6:$D$2024,$C12,'APR Data Final'!$C$6:$C$2024,D$4) * Indexation!$P$3</f>
        <v>4.430469435948055</v>
      </c>
      <c r="E12" s="110">
        <f>SUMIFS('APR Data Final'!$F$6:$F$2024,'APR Data Final'!$D$6:$D$2024,$C12,'APR Data Final'!$C$6:$C$2024,E$4) * Indexation!$P$3</f>
        <v>2.2501844840862422</v>
      </c>
      <c r="F12" s="17">
        <f>SUMIFS('APR Data Final'!$F$6:$F$2024,'APR Data Final'!$D$6:$D$2024,$C12,'APR Data Final'!$C$6:$C$2024,F$4) * Indexation!$P$3</f>
        <v>0</v>
      </c>
      <c r="G12" s="17">
        <f>SUMIFS('APR Data Final'!$F$6:$F$2024,'APR Data Final'!$D$6:$D$2024,$C12,'APR Data Final'!$C$6:$C$2024,G$4) * Indexation!$P$3</f>
        <v>2.0370091119096507</v>
      </c>
      <c r="H12" s="17">
        <f>SUMIFS('APR Data Final'!$F$6:$F$2024,'APR Data Final'!$D$6:$D$2024,$C12,'APR Data Final'!$C$6:$C$2024,H$4) * Indexation!$P$3</f>
        <v>6.537378080082136E-2</v>
      </c>
      <c r="I12" s="17">
        <f>SUMIFS('APR Data Final'!$F$6:$F$2024,'APR Data Final'!$D$6:$D$2024,$C12,'APR Data Final'!$C$6:$C$2024,I$4) * Indexation!$P$3</f>
        <v>3.1881561216632446</v>
      </c>
      <c r="J12" s="17">
        <f>SUMIFS('APR Data Final'!$F$6:$F$2024,'APR Data Final'!$D$6:$D$2024,$C12,'APR Data Final'!$C$6:$C$2024,J$4) * Indexation!$P$3</f>
        <v>2.1137522458932234</v>
      </c>
      <c r="K12" s="17">
        <f>SUMIFS('APR Data Final'!$F$6:$F$2024,'APR Data Final'!$D$6:$D$2024,$C12,'APR Data Final'!$C$6:$C$2024,K$4) * Indexation!$P$3</f>
        <v>4.340250577515401</v>
      </c>
      <c r="L12" s="17">
        <f>SUMIFS('APR Data Final'!$F$6:$F$2024,'APR Data Final'!$D$6:$D$2024,$C12,'APR Data Final'!$C$6:$C$2024,L$4) * Indexation!$P$3</f>
        <v>2.6818583728413099</v>
      </c>
      <c r="M12" s="17">
        <f>SUMIFS('APR Data Final'!$F$6:$F$2024,'APR Data Final'!$D$6:$D$2024,$C12,'APR Data Final'!$C$6:$C$2024,M$4) * Indexation!$P$3</f>
        <v>5.194846958418891</v>
      </c>
      <c r="N12" s="17">
        <f>SUMIFS('APR Data Final'!$F$6:$F$2024,'APR Data Final'!$D$6:$D$2024,$C12,'APR Data Final'!$C$6:$C$2024,N$4) * Indexation!$P$3</f>
        <v>2.4207247818275155</v>
      </c>
      <c r="O12" s="9">
        <f t="shared" si="0"/>
        <v>28.722625870904359</v>
      </c>
    </row>
    <row r="13" spans="1:15">
      <c r="A13" s="67" t="s">
        <v>1585</v>
      </c>
      <c r="B13" s="67" t="s">
        <v>1693</v>
      </c>
      <c r="C13" t="s">
        <v>650</v>
      </c>
      <c r="D13" s="17">
        <f>SUMIFS('APR Data Final'!$F$6:$F$2024,'APR Data Final'!$D$6:$D$2024,$C13,'APR Data Final'!$C$6:$C$2024,D$4) * Indexation!$P$3</f>
        <v>0</v>
      </c>
      <c r="E13" s="110">
        <f>SUMIFS('APR Data Final'!$F$6:$F$2024,'APR Data Final'!$D$6:$D$2024,$C13,'APR Data Final'!$C$6:$C$2024,E$4) * Indexation!$P$3</f>
        <v>0</v>
      </c>
      <c r="F13" s="17">
        <f>SUMIFS('APR Data Final'!$F$6:$F$2024,'APR Data Final'!$D$6:$D$2024,$C13,'APR Data Final'!$C$6:$C$2024,F$4) * Indexation!$P$3</f>
        <v>0</v>
      </c>
      <c r="G13" s="17">
        <f>SUMIFS('APR Data Final'!$F$6:$F$2024,'APR Data Final'!$D$6:$D$2024,$C13,'APR Data Final'!$C$6:$C$2024,G$4) * Indexation!$P$3</f>
        <v>0</v>
      </c>
      <c r="H13" s="17">
        <f>SUMIFS('APR Data Final'!$F$6:$F$2024,'APR Data Final'!$D$6:$D$2024,$C13,'APR Data Final'!$C$6:$C$2024,H$4) * Indexation!$P$3</f>
        <v>0</v>
      </c>
      <c r="I13" s="17">
        <f>SUMIFS('APR Data Final'!$F$6:$F$2024,'APR Data Final'!$D$6:$D$2024,$C13,'APR Data Final'!$C$6:$C$2024,I$4) * Indexation!$P$3</f>
        <v>0</v>
      </c>
      <c r="J13" s="17">
        <f>SUMIFS('APR Data Final'!$F$6:$F$2024,'APR Data Final'!$D$6:$D$2024,$C13,'APR Data Final'!$C$6:$C$2024,J$4) * Indexation!$P$3</f>
        <v>9.4716186473305957</v>
      </c>
      <c r="K13" s="17">
        <f>SUMIFS('APR Data Final'!$F$6:$F$2024,'APR Data Final'!$D$6:$D$2024,$C13,'APR Data Final'!$C$6:$C$2024,K$4) * Indexation!$P$3</f>
        <v>0</v>
      </c>
      <c r="L13" s="17">
        <f>SUMIFS('APR Data Final'!$F$6:$F$2024,'APR Data Final'!$D$6:$D$2024,$C13,'APR Data Final'!$C$6:$C$2024,L$4) * Indexation!$P$3</f>
        <v>0</v>
      </c>
      <c r="M13" s="17">
        <f>SUMIFS('APR Data Final'!$F$6:$F$2024,'APR Data Final'!$D$6:$D$2024,$C13,'APR Data Final'!$C$6:$C$2024,M$4) * Indexation!$P$3</f>
        <v>7.8410639117043113</v>
      </c>
      <c r="N13" s="17">
        <f>SUMIFS('APR Data Final'!$F$6:$F$2024,'APR Data Final'!$D$6:$D$2024,$C13,'APR Data Final'!$C$6:$C$2024,N$4) * Indexation!$P$3</f>
        <v>0</v>
      </c>
      <c r="O13" s="9">
        <f t="shared" si="0"/>
        <v>17.312682559034908</v>
      </c>
    </row>
    <row r="14" spans="1:15">
      <c r="A14" s="67" t="s">
        <v>1585</v>
      </c>
      <c r="B14" s="67" t="s">
        <v>1693</v>
      </c>
      <c r="C14" t="s">
        <v>659</v>
      </c>
      <c r="D14" s="17">
        <f>SUMIFS('APR Data Final'!$F$6:$F$2024,'APR Data Final'!$D$6:$D$2024,$C14,'APR Data Final'!$C$6:$C$2024,D$4) * Indexation!$P$3</f>
        <v>462.77124301584843</v>
      </c>
      <c r="E14" s="110">
        <f>SUMIFS('APR Data Final'!$F$6:$F$2024,'APR Data Final'!$D$6:$D$2024,$C14,'APR Data Final'!$C$6:$C$2024,E$4) * Indexation!$P$3</f>
        <v>86.725426078028747</v>
      </c>
      <c r="F14" s="17">
        <f>SUMIFS('APR Data Final'!$F$6:$F$2024,'APR Data Final'!$D$6:$D$2024,$C14,'APR Data Final'!$C$6:$C$2024,F$4) * Indexation!$P$3</f>
        <v>1.995321483572895</v>
      </c>
      <c r="G14" s="17">
        <f>SUMIFS('APR Data Final'!$F$6:$F$2024,'APR Data Final'!$D$6:$D$2024,$C14,'APR Data Final'!$C$6:$C$2024,G$4) * Indexation!$P$3</f>
        <v>76.950624679158096</v>
      </c>
      <c r="H14" s="17">
        <f>SUMIFS('APR Data Final'!$F$6:$F$2024,'APR Data Final'!$D$6:$D$2024,$C14,'APR Data Final'!$C$6:$C$2024,H$4) * Indexation!$P$3</f>
        <v>706.56645501796709</v>
      </c>
      <c r="I14" s="17">
        <f>SUMIFS('APR Data Final'!$F$6:$F$2024,'APR Data Final'!$D$6:$D$2024,$C14,'APR Data Final'!$C$6:$C$2024,I$4) * Indexation!$P$3</f>
        <v>32.499296072895277</v>
      </c>
      <c r="J14" s="17">
        <f>SUMIFS('APR Data Final'!$F$6:$F$2024,'APR Data Final'!$D$6:$D$2024,$C14,'APR Data Final'!$C$6:$C$2024,J$4) * Indexation!$P$3</f>
        <v>256.47650121919912</v>
      </c>
      <c r="K14" s="17">
        <f>SUMIFS('APR Data Final'!$F$6:$F$2024,'APR Data Final'!$D$6:$D$2024,$C14,'APR Data Final'!$C$6:$C$2024,K$4) * Indexation!$P$3</f>
        <v>376.06504267197124</v>
      </c>
      <c r="L14" s="17">
        <f>SUMIFS('APR Data Final'!$F$6:$F$2024,'APR Data Final'!$D$6:$D$2024,$C14,'APR Data Final'!$C$6:$C$2024,L$4) * Indexation!$P$3</f>
        <v>492.36283069684271</v>
      </c>
      <c r="M14" s="17">
        <f>SUMIFS('APR Data Final'!$F$6:$F$2024,'APR Data Final'!$D$6:$D$2024,$C14,'APR Data Final'!$C$6:$C$2024,M$4) * Indexation!$P$3</f>
        <v>192.95308264887063</v>
      </c>
      <c r="N14" s="17">
        <f>SUMIFS('APR Data Final'!$F$6:$F$2024,'APR Data Final'!$D$6:$D$2024,$C14,'APR Data Final'!$C$6:$C$2024,N$4) * Indexation!$P$3</f>
        <v>649.84380454312111</v>
      </c>
      <c r="O14" s="9">
        <f t="shared" si="0"/>
        <v>3335.2096281274753</v>
      </c>
    </row>
    <row r="15" spans="1:15">
      <c r="A15" s="67" t="s">
        <v>1585</v>
      </c>
      <c r="B15" s="67" t="s">
        <v>1694</v>
      </c>
      <c r="C15" t="s">
        <v>668</v>
      </c>
      <c r="D15" s="17">
        <f>SUMIFS('APR Data Final'!$F$6:$F$2024,'APR Data Final'!$D$6:$D$2024,$C15,'APR Data Final'!$C$6:$C$2024,D$4) * Indexation!$P$3</f>
        <v>38.206835406017966</v>
      </c>
      <c r="E15" s="110">
        <f>SUMIFS('APR Data Final'!$F$6:$F$2024,'APR Data Final'!$D$6:$D$2024,$C15,'APR Data Final'!$C$6:$C$2024,E$4) * Indexation!$P$3</f>
        <v>15.343889566221765</v>
      </c>
      <c r="F15" s="17">
        <f>SUMIFS('APR Data Final'!$F$6:$F$2024,'APR Data Final'!$D$6:$D$2024,$C15,'APR Data Final'!$C$6:$C$2024,F$4) * Indexation!$P$3</f>
        <v>0</v>
      </c>
      <c r="G15" s="17">
        <f>SUMIFS('APR Data Final'!$F$6:$F$2024,'APR Data Final'!$D$6:$D$2024,$C15,'APR Data Final'!$C$6:$C$2024,G$4) * Indexation!$P$3</f>
        <v>9.3797163757700197</v>
      </c>
      <c r="H15" s="17">
        <f>SUMIFS('APR Data Final'!$F$6:$F$2024,'APR Data Final'!$D$6:$D$2024,$C15,'APR Data Final'!$C$6:$C$2024,H$4) * Indexation!$P$3</f>
        <v>74.058071740246405</v>
      </c>
      <c r="I15" s="17">
        <f>SUMIFS('APR Data Final'!$F$6:$F$2024,'APR Data Final'!$D$6:$D$2024,$C15,'APR Data Final'!$C$6:$C$2024,I$4) * Indexation!$P$3</f>
        <v>12.456073857802874</v>
      </c>
      <c r="J15" s="17">
        <f>SUMIFS('APR Data Final'!$F$6:$F$2024,'APR Data Final'!$D$6:$D$2024,$C15,'APR Data Final'!$C$6:$C$2024,J$4) * Indexation!$P$3</f>
        <v>33.229777014887063</v>
      </c>
      <c r="K15" s="17">
        <f>SUMIFS('APR Data Final'!$F$6:$F$2024,'APR Data Final'!$D$6:$D$2024,$C15,'APR Data Final'!$C$6:$C$2024,K$4) * Indexation!$P$3</f>
        <v>69.712136486139627</v>
      </c>
      <c r="L15" s="17">
        <f>SUMIFS('APR Data Final'!$F$6:$F$2024,'APR Data Final'!$D$6:$D$2024,$C15,'APR Data Final'!$C$6:$C$2024,L$4) * Indexation!$P$3</f>
        <v>37.122747142378344</v>
      </c>
      <c r="M15" s="17">
        <f>SUMIFS('APR Data Final'!$F$6:$F$2024,'APR Data Final'!$D$6:$D$2024,$C15,'APR Data Final'!$C$6:$C$2024,M$4) * Indexation!$P$3</f>
        <v>35.187200654517454</v>
      </c>
      <c r="N15" s="17">
        <f>SUMIFS('APR Data Final'!$F$6:$F$2024,'APR Data Final'!$D$6:$D$2024,$C15,'APR Data Final'!$C$6:$C$2024,N$4) * Indexation!$P$3</f>
        <v>11.788124358316221</v>
      </c>
      <c r="O15" s="9">
        <f t="shared" si="0"/>
        <v>336.48457260229776</v>
      </c>
    </row>
    <row r="16" spans="1:15">
      <c r="A16" s="67" t="s">
        <v>1585</v>
      </c>
      <c r="B16" s="67" t="s">
        <v>1690</v>
      </c>
      <c r="C16" t="s">
        <v>677</v>
      </c>
      <c r="D16" s="17">
        <f>SUMIFS('APR Data Final'!$F$6:$F$2024,'APR Data Final'!$D$6:$D$2024,$C16,'APR Data Final'!$C$6:$C$2024,D$4) * Indexation!$P$3</f>
        <v>28.437841943363161</v>
      </c>
      <c r="E16" s="110">
        <f>SUMIFS('APR Data Final'!$F$6:$F$2024,'APR Data Final'!$D$6:$D$2024,$C16,'APR Data Final'!$C$6:$C$2024,E$4) * Indexation!$P$3</f>
        <v>0</v>
      </c>
      <c r="F16" s="17">
        <f>SUMIFS('APR Data Final'!$F$6:$F$2024,'APR Data Final'!$D$6:$D$2024,$C16,'APR Data Final'!$C$6:$C$2024,F$4) * Indexation!$P$3</f>
        <v>0</v>
      </c>
      <c r="G16" s="17">
        <f>SUMIFS('APR Data Final'!$F$6:$F$2024,'APR Data Final'!$D$6:$D$2024,$C16,'APR Data Final'!$C$6:$C$2024,G$4) * Indexation!$P$3</f>
        <v>0</v>
      </c>
      <c r="H16" s="17">
        <f>SUMIFS('APR Data Final'!$F$6:$F$2024,'APR Data Final'!$D$6:$D$2024,$C16,'APR Data Final'!$C$6:$C$2024,H$4) * Indexation!$P$3</f>
        <v>0</v>
      </c>
      <c r="I16" s="17">
        <f>SUMIFS('APR Data Final'!$F$6:$F$2024,'APR Data Final'!$D$6:$D$2024,$C16,'APR Data Final'!$C$6:$C$2024,I$4) * Indexation!$P$3</f>
        <v>1.1767280544147842</v>
      </c>
      <c r="J16" s="17">
        <f>SUMIFS('APR Data Final'!$F$6:$F$2024,'APR Data Final'!$D$6:$D$2024,$C16,'APR Data Final'!$C$6:$C$2024,J$4) * Indexation!$P$3</f>
        <v>14.369914976899382</v>
      </c>
      <c r="K16" s="17">
        <f>SUMIFS('APR Data Final'!$F$6:$F$2024,'APR Data Final'!$D$6:$D$2024,$C16,'APR Data Final'!$C$6:$C$2024,K$4) * Indexation!$P$3</f>
        <v>0</v>
      </c>
      <c r="L16" s="17">
        <f>SUMIFS('APR Data Final'!$F$6:$F$2024,'APR Data Final'!$D$6:$D$2024,$C16,'APR Data Final'!$C$6:$C$2024,L$4) * Indexation!$P$3</f>
        <v>21.834901367001748</v>
      </c>
      <c r="M16" s="17">
        <f>SUMIFS('APR Data Final'!$F$6:$F$2024,'APR Data Final'!$D$6:$D$2024,$C16,'APR Data Final'!$C$6:$C$2024,M$4) * Indexation!$P$3</f>
        <v>19.768462846509237</v>
      </c>
      <c r="N16" s="17">
        <f>SUMIFS('APR Data Final'!$F$6:$F$2024,'APR Data Final'!$D$6:$D$2024,$C16,'APR Data Final'!$C$6:$C$2024,N$4) * Indexation!$P$3</f>
        <v>0</v>
      </c>
      <c r="O16" s="9">
        <f t="shared" si="0"/>
        <v>85.587849188188315</v>
      </c>
    </row>
    <row r="17" spans="1:15">
      <c r="A17" s="67" t="s">
        <v>1585</v>
      </c>
      <c r="B17" s="67" t="s">
        <v>1690</v>
      </c>
      <c r="C17" t="s">
        <v>686</v>
      </c>
      <c r="D17" s="17">
        <f>SUMIFS('APR Data Final'!$F$6:$F$2024,'APR Data Final'!$D$6:$D$2024,$C17,'APR Data Final'!$C$6:$C$2024,D$4) * Indexation!$P$3</f>
        <v>0.63893517552878487</v>
      </c>
      <c r="E17" s="110">
        <f>SUMIFS('APR Data Final'!$F$6:$F$2024,'APR Data Final'!$D$6:$D$2024,$C17,'APR Data Final'!$C$6:$C$2024,E$4) * Indexation!$P$3</f>
        <v>14.156739604722793</v>
      </c>
      <c r="F17" s="17">
        <f>SUMIFS('APR Data Final'!$F$6:$F$2024,'APR Data Final'!$D$6:$D$2024,$C17,'APR Data Final'!$C$6:$C$2024,F$4) * Indexation!$P$3</f>
        <v>0.21222792607802873</v>
      </c>
      <c r="G17" s="17">
        <f>SUMIFS('APR Data Final'!$F$6:$F$2024,'APR Data Final'!$D$6:$D$2024,$C17,'APR Data Final'!$C$6:$C$2024,G$4) * Indexation!$P$3</f>
        <v>14.014622689938395</v>
      </c>
      <c r="H17" s="17">
        <f>SUMIFS('APR Data Final'!$F$6:$F$2024,'APR Data Final'!$D$6:$D$2024,$C17,'APR Data Final'!$C$6:$C$2024,H$4) * Indexation!$P$3</f>
        <v>18.702585985626282</v>
      </c>
      <c r="I17" s="17">
        <f>SUMIFS('APR Data Final'!$F$6:$F$2024,'APR Data Final'!$D$6:$D$2024,$C17,'APR Data Final'!$C$6:$C$2024,I$4) * Indexation!$P$3</f>
        <v>7.8259047741273093</v>
      </c>
      <c r="J17" s="17">
        <f>SUMIFS('APR Data Final'!$F$6:$F$2024,'APR Data Final'!$D$6:$D$2024,$C17,'APR Data Final'!$C$6:$C$2024,J$4) * Indexation!$P$3</f>
        <v>36.416038244353182</v>
      </c>
      <c r="K17" s="17">
        <f>SUMIFS('APR Data Final'!$F$6:$F$2024,'APR Data Final'!$D$6:$D$2024,$C17,'APR Data Final'!$C$6:$C$2024,K$4) * Indexation!$P$3</f>
        <v>1.6675051334702258</v>
      </c>
      <c r="L17" s="17">
        <f>SUMIFS('APR Data Final'!$F$6:$F$2024,'APR Data Final'!$D$6:$D$2024,$C17,'APR Data Final'!$C$6:$C$2024,L$4) * Indexation!$P$3</f>
        <v>45.93398541253562</v>
      </c>
      <c r="M17" s="17">
        <f>SUMIFS('APR Data Final'!$F$6:$F$2024,'APR Data Final'!$D$6:$D$2024,$C17,'APR Data Final'!$C$6:$C$2024,M$4) * Indexation!$P$3</f>
        <v>38.885082777207394</v>
      </c>
      <c r="N17" s="17">
        <f>SUMIFS('APR Data Final'!$F$6:$F$2024,'APR Data Final'!$D$6:$D$2024,$C17,'APR Data Final'!$C$6:$C$2024,N$4) * Indexation!$P$3</f>
        <v>39.790841247433264</v>
      </c>
      <c r="O17" s="9">
        <f t="shared" si="0"/>
        <v>218.24446897102126</v>
      </c>
    </row>
    <row r="18" spans="1:15">
      <c r="A18" s="67" t="s">
        <v>1653</v>
      </c>
      <c r="B18" s="67" t="s">
        <v>1695</v>
      </c>
      <c r="C18" t="s">
        <v>907</v>
      </c>
      <c r="D18" s="17">
        <f>SUMIFS('APR Data Final'!$F$6:$F$2024,'APR Data Final'!$D$6:$D$2024,$C18,'APR Data Final'!$C$6:$C$2024,D$4) * Indexation!$P$3</f>
        <v>0</v>
      </c>
      <c r="E18" s="110">
        <f>SUMIFS('APR Data Final'!$F$6:$F$2024,'APR Data Final'!$D$6:$D$2024,$C18,'APR Data Final'!$C$6:$C$2024,E$4) * Indexation!$P$3</f>
        <v>0</v>
      </c>
      <c r="F18" s="17">
        <f>SUMIFS('APR Data Final'!$F$6:$F$2024,'APR Data Final'!$D$6:$D$2024,$C18,'APR Data Final'!$C$6:$C$2024,F$4) * Indexation!$P$3</f>
        <v>0</v>
      </c>
      <c r="G18" s="17">
        <f>SUMIFS('APR Data Final'!$F$6:$F$2024,'APR Data Final'!$D$6:$D$2024,$C18,'APR Data Final'!$C$6:$C$2024,G$4) * Indexation!$P$3</f>
        <v>0</v>
      </c>
      <c r="H18" s="17">
        <f>SUMIFS('APR Data Final'!$F$6:$F$2024,'APR Data Final'!$D$6:$D$2024,$C18,'APR Data Final'!$C$6:$C$2024,H$4) * Indexation!$P$3</f>
        <v>0</v>
      </c>
      <c r="I18" s="17">
        <f>SUMIFS('APR Data Final'!$F$6:$F$2024,'APR Data Final'!$D$6:$D$2024,$C18,'APR Data Final'!$C$6:$C$2024,I$4) * Indexation!$P$3</f>
        <v>0</v>
      </c>
      <c r="J18" s="17">
        <f>SUMIFS('APR Data Final'!$F$6:$F$2024,'APR Data Final'!$D$6:$D$2024,$C18,'APR Data Final'!$C$6:$C$2024,J$4) * Indexation!$P$3</f>
        <v>0</v>
      </c>
      <c r="K18" s="17">
        <f>SUMIFS('APR Data Final'!$F$6:$F$2024,'APR Data Final'!$D$6:$D$2024,$C18,'APR Data Final'!$C$6:$C$2024,K$4) * Indexation!$P$3</f>
        <v>0</v>
      </c>
      <c r="L18" s="17">
        <f>SUMIFS('APR Data Final'!$F$6:$F$2024,'APR Data Final'!$D$6:$D$2024,$C18,'APR Data Final'!$C$6:$C$2024,L$4) * Indexation!$P$3</f>
        <v>0</v>
      </c>
      <c r="M18" s="17">
        <f>SUMIFS('APR Data Final'!$F$6:$F$2024,'APR Data Final'!$D$6:$D$2024,$C18,'APR Data Final'!$C$6:$C$2024,M$4) * Indexation!$P$3</f>
        <v>0</v>
      </c>
      <c r="N18" s="17">
        <f>SUMIFS('APR Data Final'!$F$6:$F$2024,'APR Data Final'!$D$6:$D$2024,$C18,'APR Data Final'!$C$6:$C$2024,N$4) * Indexation!$P$3</f>
        <v>0</v>
      </c>
      <c r="O18" s="9">
        <f t="shared" si="0"/>
        <v>0</v>
      </c>
    </row>
    <row r="19" spans="1:15">
      <c r="A19" s="67" t="s">
        <v>1653</v>
      </c>
      <c r="B19" s="67" t="s">
        <v>1696</v>
      </c>
      <c r="C19" t="s">
        <v>908</v>
      </c>
      <c r="D19" s="17">
        <f>SUMIFS('APR Data Final'!$F$6:$F$2024,'APR Data Final'!$D$6:$D$2024,$C19,'APR Data Final'!$C$6:$C$2024,D$4) * Indexation!$P$3</f>
        <v>0</v>
      </c>
      <c r="E19" s="110">
        <f>SUMIFS('APR Data Final'!$F$6:$F$2024,'APR Data Final'!$D$6:$D$2024,$C19,'APR Data Final'!$C$6:$C$2024,E$4) * Indexation!$P$3</f>
        <v>0</v>
      </c>
      <c r="F19" s="17">
        <f>SUMIFS('APR Data Final'!$F$6:$F$2024,'APR Data Final'!$D$6:$D$2024,$C19,'APR Data Final'!$C$6:$C$2024,F$4) * Indexation!$P$3</f>
        <v>0</v>
      </c>
      <c r="G19" s="17">
        <f>SUMIFS('APR Data Final'!$F$6:$F$2024,'APR Data Final'!$D$6:$D$2024,$C19,'APR Data Final'!$C$6:$C$2024,G$4) * Indexation!$P$3</f>
        <v>0</v>
      </c>
      <c r="H19" s="17">
        <f>SUMIFS('APR Data Final'!$F$6:$F$2024,'APR Data Final'!$D$6:$D$2024,$C19,'APR Data Final'!$C$6:$C$2024,H$4) * Indexation!$P$3</f>
        <v>0</v>
      </c>
      <c r="I19" s="17">
        <f>SUMIFS('APR Data Final'!$F$6:$F$2024,'APR Data Final'!$D$6:$D$2024,$C19,'APR Data Final'!$C$6:$C$2024,I$4) * Indexation!$P$3</f>
        <v>0</v>
      </c>
      <c r="J19" s="17">
        <f>SUMIFS('APR Data Final'!$F$6:$F$2024,'APR Data Final'!$D$6:$D$2024,$C19,'APR Data Final'!$C$6:$C$2024,J$4) * Indexation!$P$3</f>
        <v>0</v>
      </c>
      <c r="K19" s="17">
        <f>SUMIFS('APR Data Final'!$F$6:$F$2024,'APR Data Final'!$D$6:$D$2024,$C19,'APR Data Final'!$C$6:$C$2024,K$4) * Indexation!$P$3</f>
        <v>0</v>
      </c>
      <c r="L19" s="17">
        <f>SUMIFS('APR Data Final'!$F$6:$F$2024,'APR Data Final'!$D$6:$D$2024,$C19,'APR Data Final'!$C$6:$C$2024,L$4) * Indexation!$P$3</f>
        <v>0</v>
      </c>
      <c r="M19" s="17">
        <f>SUMIFS('APR Data Final'!$F$6:$F$2024,'APR Data Final'!$D$6:$D$2024,$C19,'APR Data Final'!$C$6:$C$2024,M$4) * Indexation!$P$3</f>
        <v>0</v>
      </c>
      <c r="N19" s="17">
        <f>SUMIFS('APR Data Final'!$F$6:$F$2024,'APR Data Final'!$D$6:$D$2024,$C19,'APR Data Final'!$C$6:$C$2024,N$4) * Indexation!$P$3</f>
        <v>0</v>
      </c>
      <c r="O19" s="9">
        <f t="shared" si="0"/>
        <v>0</v>
      </c>
    </row>
    <row r="20" spans="1:15">
      <c r="A20" s="67" t="s">
        <v>1658</v>
      </c>
      <c r="B20" s="67" t="s">
        <v>1697</v>
      </c>
      <c r="C20" t="s">
        <v>692</v>
      </c>
      <c r="D20" s="17">
        <f>SUMIFS('APR Data Final'!$F$6:$F$2024,'APR Data Final'!$D$6:$D$2024,$C20,'APR Data Final'!$C$6:$C$2024,D$4) * Indexation!$P$3</f>
        <v>44.304320480758683</v>
      </c>
      <c r="E20" s="110">
        <f>SUMIFS('APR Data Final'!$F$6:$F$2024,'APR Data Final'!$D$6:$D$2024,$C20,'APR Data Final'!$C$6:$C$2024,E$4) * Indexation!$P$3</f>
        <v>5.2071637577002052</v>
      </c>
      <c r="F20" s="17">
        <f>SUMIFS('APR Data Final'!$F$6:$F$2024,'APR Data Final'!$D$6:$D$2024,$C20,'APR Data Final'!$C$6:$C$2024,F$4) * Indexation!$P$3</f>
        <v>0</v>
      </c>
      <c r="G20" s="17">
        <f>SUMIFS('APR Data Final'!$F$6:$F$2024,'APR Data Final'!$D$6:$D$2024,$C20,'APR Data Final'!$C$6:$C$2024,G$4) * Indexation!$P$3</f>
        <v>2.3079786960985627</v>
      </c>
      <c r="H20" s="17">
        <f>SUMIFS('APR Data Final'!$F$6:$F$2024,'APR Data Final'!$D$6:$D$2024,$C20,'APR Data Final'!$C$6:$C$2024,H$4) * Indexation!$P$3</f>
        <v>30.041620893223815</v>
      </c>
      <c r="I20" s="17">
        <f>SUMIFS('APR Data Final'!$F$6:$F$2024,'APR Data Final'!$D$6:$D$2024,$C20,'APR Data Final'!$C$6:$C$2024,I$4) * Indexation!$P$3</f>
        <v>2.3894590605749482</v>
      </c>
      <c r="J20" s="17">
        <f>SUMIFS('APR Data Final'!$F$6:$F$2024,'APR Data Final'!$D$6:$D$2024,$C20,'APR Data Final'!$C$6:$C$2024,J$4) * Indexation!$P$3</f>
        <v>11.661166581108828</v>
      </c>
      <c r="K20" s="17">
        <f>SUMIFS('APR Data Final'!$F$6:$F$2024,'APR Data Final'!$D$6:$D$2024,$C20,'APR Data Final'!$C$6:$C$2024,K$4) * Indexation!$P$3</f>
        <v>3.8797917736139627</v>
      </c>
      <c r="L20" s="17">
        <f>SUMIFS('APR Data Final'!$F$6:$F$2024,'APR Data Final'!$D$6:$D$2024,$C20,'APR Data Final'!$C$6:$C$2024,L$4) * Indexation!$P$3</f>
        <v>8.1316422866624034</v>
      </c>
      <c r="M20" s="17">
        <f>SUMIFS('APR Data Final'!$F$6:$F$2024,'APR Data Final'!$D$6:$D$2024,$C20,'APR Data Final'!$C$6:$C$2024,M$4) * Indexation!$P$3</f>
        <v>9.2754973049281304</v>
      </c>
      <c r="N20" s="17">
        <f>SUMIFS('APR Data Final'!$F$6:$F$2024,'APR Data Final'!$D$6:$D$2024,$C20,'APR Data Final'!$C$6:$C$2024,N$4) * Indexation!$P$3</f>
        <v>1.1994667607802874</v>
      </c>
      <c r="O20" s="9">
        <f t="shared" si="0"/>
        <v>118.39810759544982</v>
      </c>
    </row>
    <row r="21" spans="1:15">
      <c r="A21" s="67" t="s">
        <v>1585</v>
      </c>
      <c r="B21" s="67" t="s">
        <v>1698</v>
      </c>
      <c r="C21" t="s">
        <v>701</v>
      </c>
      <c r="D21" s="17">
        <f>SUMIFS('APR Data Final'!$F$6:$F$2024,'APR Data Final'!$D$6:$D$2024,$C21,'APR Data Final'!$C$6:$C$2024,D$4) * Indexation!$P$3</f>
        <v>0</v>
      </c>
      <c r="E21" s="110">
        <f>SUMIFS('APR Data Final'!$F$6:$F$2024,'APR Data Final'!$D$6:$D$2024,$C21,'APR Data Final'!$C$6:$C$2024,E$4) * Indexation!$P$3</f>
        <v>6.7893987422997943</v>
      </c>
      <c r="F21" s="17">
        <f>SUMIFS('APR Data Final'!$F$6:$F$2024,'APR Data Final'!$D$6:$D$2024,$C21,'APR Data Final'!$C$6:$C$2024,F$4) * Indexation!$P$3</f>
        <v>0</v>
      </c>
      <c r="G21" s="17">
        <f>SUMIFS('APR Data Final'!$F$6:$F$2024,'APR Data Final'!$D$6:$D$2024,$C21,'APR Data Final'!$C$6:$C$2024,G$4) * Indexation!$P$3</f>
        <v>0</v>
      </c>
      <c r="H21" s="110">
        <f>SUMIFS('APR Data Final'!$F$6:$F$2024,'APR Data Final'!$D$6:$D$2024,$C21,'APR Data Final'!$C$6:$C$2024,H$4) * Indexation!$P$3</f>
        <v>0</v>
      </c>
      <c r="I21" s="17">
        <f>SUMIFS('APR Data Final'!$F$6:$F$2024,'APR Data Final'!$D$6:$D$2024,$C21,'APR Data Final'!$C$6:$C$2024,I$4) * Indexation!$P$3</f>
        <v>0</v>
      </c>
      <c r="J21" s="17">
        <f>SUMIFS('APR Data Final'!$F$6:$F$2024,'APR Data Final'!$D$6:$D$2024,$C21,'APR Data Final'!$C$6:$C$2024,J$4) * Indexation!$P$3</f>
        <v>0</v>
      </c>
      <c r="K21" s="17">
        <f>SUMIFS('APR Data Final'!$F$6:$F$2024,'APR Data Final'!$D$6:$D$2024,$C21,'APR Data Final'!$C$6:$C$2024,K$4) * Indexation!$P$3</f>
        <v>0</v>
      </c>
      <c r="L21" s="17">
        <f>SUMIFS('APR Data Final'!$F$6:$F$2024,'APR Data Final'!$D$6:$D$2024,$C21,'APR Data Final'!$C$6:$C$2024,L$4) * Indexation!$P$3</f>
        <v>0.76274036693387404</v>
      </c>
      <c r="M21" s="17">
        <f>SUMIFS('APR Data Final'!$F$6:$F$2024,'APR Data Final'!$D$6:$D$2024,$C21,'APR Data Final'!$C$6:$C$2024,M$4) * Indexation!$P$3</f>
        <v>0</v>
      </c>
      <c r="N21" s="17">
        <f>SUMIFS('APR Data Final'!$F$6:$F$2024,'APR Data Final'!$D$6:$D$2024,$C21,'APR Data Final'!$C$6:$C$2024,N$4) * Indexation!$P$3</f>
        <v>41.011151822381926</v>
      </c>
      <c r="O21" s="9">
        <f t="shared" si="0"/>
        <v>48.563290931615597</v>
      </c>
    </row>
    <row r="22" spans="1:15">
      <c r="A22" s="67" t="s">
        <v>1661</v>
      </c>
      <c r="B22" s="67" t="s">
        <v>1697</v>
      </c>
      <c r="C22" t="s">
        <v>710</v>
      </c>
      <c r="D22" s="17">
        <f>SUMIFS('APR Data Final'!$F$6:$F$2024,'APR Data Final'!$D$6:$D$2024,$C22,'APR Data Final'!$C$6:$C$2024,D$4) * Indexation!$P$3</f>
        <v>12.256688118368023</v>
      </c>
      <c r="E22" s="110">
        <f>SUMIFS('APR Data Final'!$F$6:$F$2024,'APR Data Final'!$D$6:$D$2024,$C22,'APR Data Final'!$C$6:$C$2024,E$4) * Indexation!$P$3</f>
        <v>0</v>
      </c>
      <c r="F22" s="17">
        <f>SUMIFS('APR Data Final'!$F$6:$F$2024,'APR Data Final'!$D$6:$D$2024,$C22,'APR Data Final'!$C$6:$C$2024,F$4) * Indexation!$P$3</f>
        <v>0</v>
      </c>
      <c r="G22" s="17">
        <f>SUMIFS('APR Data Final'!$F$6:$F$2024,'APR Data Final'!$D$6:$D$2024,$C22,'APR Data Final'!$C$6:$C$2024,G$4) * Indexation!$P$3</f>
        <v>0</v>
      </c>
      <c r="H22" s="17">
        <f>SUMIFS('APR Data Final'!$F$6:$F$2024,'APR Data Final'!$D$6:$D$2024,$C22,'APR Data Final'!$C$6:$C$2024,H$4) * Indexation!$P$3</f>
        <v>0</v>
      </c>
      <c r="I22" s="17">
        <f>SUMIFS('APR Data Final'!$F$6:$F$2024,'APR Data Final'!$D$6:$D$2024,$C22,'APR Data Final'!$C$6:$C$2024,I$4) * Indexation!$P$3</f>
        <v>0</v>
      </c>
      <c r="J22" s="17">
        <f>SUMIFS('APR Data Final'!$F$6:$F$2024,'APR Data Final'!$D$6:$D$2024,$C22,'APR Data Final'!$C$6:$C$2024,J$4) * Indexation!$P$3</f>
        <v>5.9689104209445585</v>
      </c>
      <c r="K22" s="17">
        <f>SUMIFS('APR Data Final'!$F$6:$F$2024,'APR Data Final'!$D$6:$D$2024,$C22,'APR Data Final'!$C$6:$C$2024,K$4) * Indexation!$P$3</f>
        <v>0</v>
      </c>
      <c r="L22" s="17">
        <f>SUMIFS('APR Data Final'!$F$6:$F$2024,'APR Data Final'!$D$6:$D$2024,$C22,'APR Data Final'!$C$6:$C$2024,L$4) * Indexation!$P$3</f>
        <v>0</v>
      </c>
      <c r="M22" s="17">
        <f>SUMIFS('APR Data Final'!$F$6:$F$2024,'APR Data Final'!$D$6:$D$2024,$C22,'APR Data Final'!$C$6:$C$2024,M$4) * Indexation!$P$3</f>
        <v>4.8490291324435315</v>
      </c>
      <c r="N22" s="17">
        <f>SUMIFS('APR Data Final'!$F$6:$F$2024,'APR Data Final'!$D$6:$D$2024,$C22,'APR Data Final'!$C$6:$C$2024,N$4) * Indexation!$P$3</f>
        <v>0</v>
      </c>
      <c r="O22" s="9">
        <f t="shared" si="0"/>
        <v>23.074627671756112</v>
      </c>
    </row>
    <row r="23" spans="1:15">
      <c r="A23" s="67" t="s">
        <v>1664</v>
      </c>
      <c r="B23" s="67" t="s">
        <v>1697</v>
      </c>
      <c r="C23" t="s">
        <v>719</v>
      </c>
      <c r="D23" s="17">
        <f>SUMIFS('APR Data Final'!$F$6:$F$2024,'APR Data Final'!$D$6:$D$2024,$C23,'APR Data Final'!$C$6:$C$2024,D$4) * Indexation!$P$3</f>
        <v>14.545795145049025</v>
      </c>
      <c r="E23" s="110">
        <f>SUMIFS('APR Data Final'!$F$6:$F$2024,'APR Data Final'!$D$6:$D$2024,$C23,'APR Data Final'!$C$6:$C$2024,E$4) * Indexation!$P$3</f>
        <v>3.6154543121149896</v>
      </c>
      <c r="F23" s="17">
        <f>SUMIFS('APR Data Final'!$F$6:$F$2024,'APR Data Final'!$D$6:$D$2024,$C23,'APR Data Final'!$C$6:$C$2024,F$4) * Indexation!$P$3</f>
        <v>0</v>
      </c>
      <c r="G23" s="17">
        <f>SUMIFS('APR Data Final'!$F$6:$F$2024,'APR Data Final'!$D$6:$D$2024,$C23,'APR Data Final'!$C$6:$C$2024,G$4) * Indexation!$P$3</f>
        <v>0</v>
      </c>
      <c r="H23" s="17">
        <f>SUMIFS('APR Data Final'!$F$6:$F$2024,'APR Data Final'!$D$6:$D$2024,$C23,'APR Data Final'!$C$6:$C$2024,H$4) * Indexation!$P$3</f>
        <v>0</v>
      </c>
      <c r="I23" s="17">
        <f>SUMIFS('APR Data Final'!$F$6:$F$2024,'APR Data Final'!$D$6:$D$2024,$C23,'APR Data Final'!$C$6:$C$2024,I$4) * Indexation!$P$3</f>
        <v>0</v>
      </c>
      <c r="J23" s="17">
        <f>SUMIFS('APR Data Final'!$F$6:$F$2024,'APR Data Final'!$D$6:$D$2024,$C23,'APR Data Final'!$C$6:$C$2024,J$4) * Indexation!$P$3</f>
        <v>0</v>
      </c>
      <c r="K23" s="17">
        <f>SUMIFS('APR Data Final'!$F$6:$F$2024,'APR Data Final'!$D$6:$D$2024,$C23,'APR Data Final'!$C$6:$C$2024,K$4) * Indexation!$P$3</f>
        <v>13.041595546714579</v>
      </c>
      <c r="L23" s="17">
        <f>SUMIFS('APR Data Final'!$F$6:$F$2024,'APR Data Final'!$D$6:$D$2024,$C23,'APR Data Final'!$C$6:$C$2024,L$4) * Indexation!$P$3</f>
        <v>0</v>
      </c>
      <c r="M23" s="17">
        <f>SUMIFS('APR Data Final'!$F$6:$F$2024,'APR Data Final'!$D$6:$D$2024,$C23,'APR Data Final'!$C$6:$C$2024,M$4) * Indexation!$P$3</f>
        <v>0</v>
      </c>
      <c r="N23" s="17">
        <f>SUMIFS('APR Data Final'!$F$6:$F$2024,'APR Data Final'!$D$6:$D$2024,$C23,'APR Data Final'!$C$6:$C$2024,N$4) * Indexation!$P$3</f>
        <v>0</v>
      </c>
      <c r="O23" s="9">
        <f t="shared" si="0"/>
        <v>31.202845003878593</v>
      </c>
    </row>
    <row r="24" spans="1:15">
      <c r="A24" s="67" t="s">
        <v>1572</v>
      </c>
      <c r="B24" s="67" t="s">
        <v>1679</v>
      </c>
      <c r="C24" t="s">
        <v>728</v>
      </c>
      <c r="D24" s="17">
        <f>SUMIFS('APR Data Final'!$F$6:$F$2024,'APR Data Final'!$D$6:$D$2024,$C24,'APR Data Final'!$C$6:$C$2024,D$4) * Indexation!$P$3</f>
        <v>15.186643543840647</v>
      </c>
      <c r="E24" s="110">
        <f>SUMIFS('APR Data Final'!$F$6:$F$2024,'APR Data Final'!$D$6:$D$2024,$C24,'APR Data Final'!$C$6:$C$2024,E$4) * Indexation!$P$3</f>
        <v>4.659539912731006</v>
      </c>
      <c r="F24" s="17">
        <f>SUMIFS('APR Data Final'!$F$6:$F$2024,'APR Data Final'!$D$6:$D$2024,$C24,'APR Data Final'!$C$6:$C$2024,F$4) * Indexation!$P$3</f>
        <v>0</v>
      </c>
      <c r="G24" s="17">
        <f>SUMIFS('APR Data Final'!$F$6:$F$2024,'APR Data Final'!$D$6:$D$2024,$C24,'APR Data Final'!$C$6:$C$2024,G$4) * Indexation!$P$3</f>
        <v>44.208782405030803</v>
      </c>
      <c r="H24" s="17">
        <f>SUMIFS('APR Data Final'!$F$6:$F$2024,'APR Data Final'!$D$6:$D$2024,$C24,'APR Data Final'!$C$6:$C$2024,H$4) * Indexation!$P$3</f>
        <v>0</v>
      </c>
      <c r="I24" s="17">
        <f>SUMIFS('APR Data Final'!$F$6:$F$2024,'APR Data Final'!$D$6:$D$2024,$C24,'APR Data Final'!$C$6:$C$2024,I$4) * Indexation!$P$3</f>
        <v>4.3099323023613962</v>
      </c>
      <c r="J24" s="17">
        <f>SUMIFS('APR Data Final'!$F$6:$F$2024,'APR Data Final'!$D$6:$D$2024,$C24,'APR Data Final'!$C$6:$C$2024,J$4) * Indexation!$P$3</f>
        <v>0</v>
      </c>
      <c r="K24" s="17">
        <f>SUMIFS('APR Data Final'!$F$6:$F$2024,'APR Data Final'!$D$6:$D$2024,$C24,'APR Data Final'!$C$6:$C$2024,K$4) * Indexation!$P$3</f>
        <v>15.612016812114991</v>
      </c>
      <c r="L24" s="17">
        <f>SUMIFS('APR Data Final'!$F$6:$F$2024,'APR Data Final'!$D$6:$D$2024,$C24,'APR Data Final'!$C$6:$C$2024,L$4) * Indexation!$P$3</f>
        <v>0</v>
      </c>
      <c r="M24" s="17">
        <f>SUMIFS('APR Data Final'!$F$6:$F$2024,'APR Data Final'!$D$6:$D$2024,$C24,'APR Data Final'!$C$6:$C$2024,M$4) * Indexation!$P$3</f>
        <v>2.9162390913757696</v>
      </c>
      <c r="N24" s="17">
        <f>SUMIFS('APR Data Final'!$F$6:$F$2024,'APR Data Final'!$D$6:$D$2024,$C24,'APR Data Final'!$C$6:$C$2024,N$4) * Indexation!$P$3</f>
        <v>0</v>
      </c>
      <c r="O24" s="9">
        <f t="shared" si="0"/>
        <v>86.893154067454617</v>
      </c>
    </row>
    <row r="25" spans="1:15">
      <c r="A25" s="67" t="s">
        <v>1669</v>
      </c>
      <c r="B25" s="67" t="s">
        <v>1679</v>
      </c>
      <c r="C25" t="s">
        <v>737</v>
      </c>
      <c r="D25" s="17">
        <f>SUMIFS('APR Data Final'!$F$6:$F$2024,'APR Data Final'!$D$6:$D$2024,$C25,'APR Data Final'!$C$6:$C$2024,D$4) * Indexation!$P$3</f>
        <v>0</v>
      </c>
      <c r="E25" s="110">
        <f>SUMIFS('APR Data Final'!$F$6:$F$2024,'APR Data Final'!$D$6:$D$2024,$C25,'APR Data Final'!$C$6:$C$2024,E$4) * Indexation!$P$3</f>
        <v>0.78069558521560567</v>
      </c>
      <c r="F25" s="17">
        <f>SUMIFS('APR Data Final'!$F$6:$F$2024,'APR Data Final'!$D$6:$D$2024,$C25,'APR Data Final'!$C$6:$C$2024,F$4) * Indexation!$P$3</f>
        <v>0</v>
      </c>
      <c r="G25" s="17">
        <f>SUMIFS('APR Data Final'!$F$6:$F$2024,'APR Data Final'!$D$6:$D$2024,$C25,'APR Data Final'!$C$6:$C$2024,G$4) * Indexation!$P$3</f>
        <v>0</v>
      </c>
      <c r="H25" s="17">
        <f>SUMIFS('APR Data Final'!$F$6:$F$2024,'APR Data Final'!$D$6:$D$2024,$C25,'APR Data Final'!$C$6:$C$2024,H$4) * Indexation!$P$3</f>
        <v>0</v>
      </c>
      <c r="I25" s="17">
        <f>SUMIFS('APR Data Final'!$F$6:$F$2024,'APR Data Final'!$D$6:$D$2024,$C25,'APR Data Final'!$C$6:$C$2024,I$4) * Indexation!$P$3</f>
        <v>4.1687628336755642E-2</v>
      </c>
      <c r="J25" s="17">
        <f>SUMIFS('APR Data Final'!$F$6:$F$2024,'APR Data Final'!$D$6:$D$2024,$C25,'APR Data Final'!$C$6:$C$2024,J$4) * Indexation!$P$3</f>
        <v>0</v>
      </c>
      <c r="K25" s="17">
        <f>SUMIFS('APR Data Final'!$F$6:$F$2024,'APR Data Final'!$D$6:$D$2024,$C25,'APR Data Final'!$C$6:$C$2024,K$4) * Indexation!$P$3</f>
        <v>6.6141212140657082</v>
      </c>
      <c r="L25" s="17">
        <f>SUMIFS('APR Data Final'!$F$6:$F$2024,'APR Data Final'!$D$6:$D$2024,$C25,'APR Data Final'!$C$6:$C$2024,L$4) * Indexation!$P$3</f>
        <v>0</v>
      </c>
      <c r="M25" s="17">
        <f>SUMIFS('APR Data Final'!$F$6:$F$2024,'APR Data Final'!$D$6:$D$2024,$C25,'APR Data Final'!$C$6:$C$2024,M$4) * Indexation!$P$3</f>
        <v>0</v>
      </c>
      <c r="N25" s="17">
        <f>SUMIFS('APR Data Final'!$F$6:$F$2024,'APR Data Final'!$D$6:$D$2024,$C25,'APR Data Final'!$C$6:$C$2024,N$4) * Indexation!$P$3</f>
        <v>0</v>
      </c>
      <c r="O25" s="9">
        <f t="shared" si="0"/>
        <v>7.4365044276180692</v>
      </c>
    </row>
    <row r="26" spans="1:15">
      <c r="A26" s="67" t="s">
        <v>1669</v>
      </c>
      <c r="B26" s="67" t="s">
        <v>1679</v>
      </c>
      <c r="C26" t="s">
        <v>746</v>
      </c>
      <c r="D26" s="17">
        <f>SUMIFS('APR Data Final'!$F$6:$F$2024,'APR Data Final'!$D$6:$D$2024,$C26,'APR Data Final'!$C$6:$C$2024,D$4) * Indexation!$P$3</f>
        <v>1.3764520768143764</v>
      </c>
      <c r="E26" s="110">
        <f>SUMIFS('APR Data Final'!$F$6:$F$2024,'APR Data Final'!$D$6:$D$2024,$C26,'APR Data Final'!$C$6:$C$2024,E$4) * Indexation!$P$3</f>
        <v>0.38940034650924021</v>
      </c>
      <c r="F26" s="17">
        <f>SUMIFS('APR Data Final'!$F$6:$F$2024,'APR Data Final'!$D$6:$D$2024,$C26,'APR Data Final'!$C$6:$C$2024,F$4) * Indexation!$P$3</f>
        <v>0</v>
      </c>
      <c r="G26" s="17">
        <f>SUMIFS('APR Data Final'!$F$6:$F$2024,'APR Data Final'!$D$6:$D$2024,$C26,'APR Data Final'!$C$6:$C$2024,G$4) * Indexation!$P$3</f>
        <v>4.4956317376796715</v>
      </c>
      <c r="H26" s="17">
        <f>SUMIFS('APR Data Final'!$F$6:$F$2024,'APR Data Final'!$D$6:$D$2024,$C26,'APR Data Final'!$C$6:$C$2024,H$4) * Indexation!$P$3</f>
        <v>0</v>
      </c>
      <c r="I26" s="17">
        <f>SUMIFS('APR Data Final'!$F$6:$F$2024,'APR Data Final'!$D$6:$D$2024,$C26,'APR Data Final'!$C$6:$C$2024,I$4) * Indexation!$P$3</f>
        <v>4.1687628336755642E-2</v>
      </c>
      <c r="J26" s="17">
        <f>SUMIFS('APR Data Final'!$F$6:$F$2024,'APR Data Final'!$D$6:$D$2024,$C26,'APR Data Final'!$C$6:$C$2024,J$4) * Indexation!$P$3</f>
        <v>0</v>
      </c>
      <c r="K26" s="17">
        <f>SUMIFS('APR Data Final'!$F$6:$F$2024,'APR Data Final'!$D$6:$D$2024,$C26,'APR Data Final'!$C$6:$C$2024,K$4) * Indexation!$P$3</f>
        <v>0</v>
      </c>
      <c r="L26" s="17">
        <f>SUMIFS('APR Data Final'!$F$6:$F$2024,'APR Data Final'!$D$6:$D$2024,$C26,'APR Data Final'!$C$6:$C$2024,L$4) * Indexation!$P$3</f>
        <v>0</v>
      </c>
      <c r="M26" s="17">
        <f>SUMIFS('APR Data Final'!$F$6:$F$2024,'APR Data Final'!$D$6:$D$2024,$C26,'APR Data Final'!$C$6:$C$2024,M$4) * Indexation!$P$3</f>
        <v>0</v>
      </c>
      <c r="N26" s="17">
        <f>SUMIFS('APR Data Final'!$F$6:$F$2024,'APR Data Final'!$D$6:$D$2024,$C26,'APR Data Final'!$C$6:$C$2024,N$4) * Indexation!$P$3</f>
        <v>0.33444847279260775</v>
      </c>
      <c r="O26" s="9">
        <f t="shared" si="0"/>
        <v>6.6376202621326517</v>
      </c>
    </row>
    <row r="28" spans="1:15">
      <c r="C28" t="s">
        <v>1455</v>
      </c>
      <c r="D28" s="9">
        <f t="shared" ref="D28:N28" si="1">SUM(D5:D26)</f>
        <v>904.21755138067795</v>
      </c>
      <c r="E28" s="9">
        <f t="shared" si="1"/>
        <v>259.82098594712528</v>
      </c>
      <c r="F28" s="9">
        <f t="shared" si="1"/>
        <v>3.2194218429158106</v>
      </c>
      <c r="G28" s="9">
        <f t="shared" si="1"/>
        <v>225.72145341375767</v>
      </c>
      <c r="H28" s="9">
        <f t="shared" si="1"/>
        <v>931.09412634753585</v>
      </c>
      <c r="I28" s="9">
        <f t="shared" si="1"/>
        <v>191.17946355236137</v>
      </c>
      <c r="J28" s="9">
        <f t="shared" si="1"/>
        <v>637.35930730236134</v>
      </c>
      <c r="K28" s="9">
        <f t="shared" si="1"/>
        <v>659.86494192761802</v>
      </c>
      <c r="L28" s="9">
        <f t="shared" si="1"/>
        <v>843.5481152087209</v>
      </c>
      <c r="M28" s="9">
        <f t="shared" si="1"/>
        <v>489.89690162987682</v>
      </c>
      <c r="N28" s="9">
        <f t="shared" si="1"/>
        <v>913.51521143480488</v>
      </c>
      <c r="O28" s="9">
        <f>SUM(D28:N28)</f>
        <v>6059.437479987756</v>
      </c>
    </row>
    <row r="29" spans="1:15"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8">
      <c r="D33" s="9"/>
    </row>
    <row r="34" spans="2:18" ht="13.9">
      <c r="B34" s="1" t="s">
        <v>1680</v>
      </c>
    </row>
    <row r="35" spans="2:18" ht="14.25">
      <c r="C35" s="68" t="s">
        <v>584</v>
      </c>
      <c r="D35" s="17">
        <f>SUMIFS('APR Data Final'!$F$6:$F$2024,'APR Data Final'!$D$6:$D$2024,$C35,'APR Data Final'!$C$6:$C$2024,D$4) * Indexation!$P$3</f>
        <v>0</v>
      </c>
      <c r="E35" s="17">
        <f>SUMIFS('APR Data Final'!$F$6:$F$2024,'APR Data Final'!$D$6:$D$2024,$C35,'APR Data Final'!$C$6:$C$2024,E$4) * Indexation!$P$3</f>
        <v>0.37992588552361395</v>
      </c>
      <c r="F35" s="17">
        <f>SUMIFS('APR Data Final'!$F$6:$F$2024,'APR Data Final'!$D$6:$D$2024,$C35,'APR Data Final'!$C$6:$C$2024,F$4) * Indexation!$P$3</f>
        <v>3.9792736139630393E-2</v>
      </c>
      <c r="G35" s="17">
        <f>SUMIFS('APR Data Final'!$F$6:$F$2024,'APR Data Final'!$D$6:$D$2024,$C35,'APR Data Final'!$C$6:$C$2024,G$4) * Indexation!$P$3</f>
        <v>0</v>
      </c>
      <c r="H35" s="17">
        <f>SUMIFS('APR Data Final'!$F$6:$F$2024,'APR Data Final'!$D$6:$D$2024,$C35,'APR Data Final'!$C$6:$C$2024,H$4) * Indexation!$P$3</f>
        <v>0.32686890400410673</v>
      </c>
      <c r="I35" s="17">
        <f>SUMIFS('APR Data Final'!$F$6:$F$2024,'APR Data Final'!$D$6:$D$2024,$C35,'APR Data Final'!$C$6:$C$2024,I$4) * Indexation!$P$3</f>
        <v>0.1942264502053388</v>
      </c>
      <c r="J35" s="17">
        <f>SUMIFS('APR Data Final'!$F$6:$F$2024,'APR Data Final'!$D$6:$D$2024,$C35,'APR Data Final'!$C$6:$C$2024,J$4) * Indexation!$P$3</f>
        <v>0.82522555184804924</v>
      </c>
      <c r="K35" s="17">
        <f>SUMIFS('APR Data Final'!$F$6:$F$2024,'APR Data Final'!$D$6:$D$2024,$C35,'APR Data Final'!$C$6:$C$2024,K$4) * Indexation!$P$3</f>
        <v>0.812908752566735</v>
      </c>
      <c r="L35" s="17">
        <f>SUMIFS('APR Data Final'!$F$6:$F$2024,'APR Data Final'!$D$6:$D$2024,$C35,'APR Data Final'!$C$6:$C$2024,L$4) * Indexation!$P$3</f>
        <v>0.11591493929735346</v>
      </c>
      <c r="M35" s="17">
        <f>SUMIFS('APR Data Final'!$F$6:$F$2024,'APR Data Final'!$D$6:$D$2024,$C35,'APR Data Final'!$C$6:$C$2024,M$4) * Indexation!$P$3</f>
        <v>3.079199820328542</v>
      </c>
      <c r="N35" s="17">
        <f>SUMIFS('APR Data Final'!$F$6:$F$2024,'APR Data Final'!$D$6:$D$2024,$C35,'APR Data Final'!$C$6:$C$2024,N$4) * Indexation!$P$3</f>
        <v>1.7764614348049281</v>
      </c>
      <c r="O35" s="9">
        <f t="shared" ref="O35:O56" si="2">SUM(D35:N35)</f>
        <v>7.5505244747182978</v>
      </c>
      <c r="R35" s="68"/>
    </row>
    <row r="36" spans="2:18" ht="14.25">
      <c r="C36" s="68" t="s">
        <v>593</v>
      </c>
      <c r="D36" s="17">
        <f>SUMIFS('APR Data Final'!$F$6:$F$2024,'APR Data Final'!$D$6:$D$2024,$C36,'APR Data Final'!$C$6:$C$2024,D$4) * Indexation!$P$3</f>
        <v>8.2361489348049268</v>
      </c>
      <c r="E36" s="17">
        <f>SUMIFS('APR Data Final'!$F$6:$F$2024,'APR Data Final'!$D$6:$D$2024,$C36,'APR Data Final'!$C$6:$C$2024,E$4) * Indexation!$P$3</f>
        <v>12.363224140143735</v>
      </c>
      <c r="F36" s="17">
        <f>SUMIFS('APR Data Final'!$F$6:$F$2024,'APR Data Final'!$D$6:$D$2024,$C36,'APR Data Final'!$C$6:$C$2024,F$4) * Indexation!$P$3</f>
        <v>4.8319751026694037E-2</v>
      </c>
      <c r="G36" s="17">
        <f>SUMIFS('APR Data Final'!$F$6:$F$2024,'APR Data Final'!$D$6:$D$2024,$C36,'APR Data Final'!$C$6:$C$2024,G$4) * Indexation!$P$3</f>
        <v>4.363936729979466</v>
      </c>
      <c r="H36" s="17">
        <f>SUMIFS('APR Data Final'!$F$6:$F$2024,'APR Data Final'!$D$6:$D$2024,$C36,'APR Data Final'!$C$6:$C$2024,H$4) * Indexation!$P$3</f>
        <v>4.3175118711498977</v>
      </c>
      <c r="I36" s="17">
        <f>SUMIFS('APR Data Final'!$F$6:$F$2024,'APR Data Final'!$D$6:$D$2024,$C36,'APR Data Final'!$C$6:$C$2024,I$4) * Indexation!$P$3</f>
        <v>6.4824262063655027</v>
      </c>
      <c r="J36" s="17">
        <f>SUMIFS('APR Data Final'!$F$6:$F$2024,'APR Data Final'!$D$6:$D$2024,$C36,'APR Data Final'!$C$6:$C$2024,J$4) * Indexation!$P$3</f>
        <v>9.1589614348049277</v>
      </c>
      <c r="K36" s="17">
        <f>SUMIFS('APR Data Final'!$F$6:$F$2024,'APR Data Final'!$D$6:$D$2024,$C36,'APR Data Final'!$C$6:$C$2024,K$4) * Indexation!$P$3</f>
        <v>6.3999983957905542</v>
      </c>
      <c r="L36" s="17">
        <f>SUMIFS('APR Data Final'!$F$6:$F$2024,'APR Data Final'!$D$6:$D$2024,$C36,'APR Data Final'!$C$6:$C$2024,L$4) * Indexation!$P$3</f>
        <v>3.8317416207850439</v>
      </c>
      <c r="M36" s="17">
        <f>SUMIFS('APR Data Final'!$F$6:$F$2024,'APR Data Final'!$D$6:$D$2024,$C36,'APR Data Final'!$C$6:$C$2024,M$4) * Indexation!$P$3</f>
        <v>8.1613006930184806</v>
      </c>
      <c r="N36" s="17">
        <f>SUMIFS('APR Data Final'!$F$6:$F$2024,'APR Data Final'!$D$6:$D$2024,$C36,'APR Data Final'!$C$6:$C$2024,N$4) * Indexation!$P$3</f>
        <v>4.9390365118069814</v>
      </c>
      <c r="O36" s="9">
        <f t="shared" si="2"/>
        <v>68.302606289676206</v>
      </c>
      <c r="R36" s="68"/>
    </row>
    <row r="37" spans="2:18" ht="14.25">
      <c r="C37" s="68" t="s">
        <v>602</v>
      </c>
      <c r="D37" s="17">
        <f>SUMIFS('APR Data Final'!$F$6:$F$2024,'APR Data Final'!$D$6:$D$2024,$C37,'APR Data Final'!$C$6:$C$2024,D$4) * Indexation!$P$3</f>
        <v>15.299359599589321</v>
      </c>
      <c r="E37" s="17">
        <f>SUMIFS('APR Data Final'!$F$6:$F$2024,'APR Data Final'!$D$6:$D$2024,$C37,'APR Data Final'!$C$6:$C$2024,E$4) * Indexation!$P$3</f>
        <v>20.260187371663243</v>
      </c>
      <c r="F37" s="17">
        <f>SUMIFS('APR Data Final'!$F$6:$F$2024,'APR Data Final'!$D$6:$D$2024,$C37,'APR Data Final'!$C$6:$C$2024,F$4) * Indexation!$P$3</f>
        <v>0.23307174024640656</v>
      </c>
      <c r="G37" s="17">
        <f>SUMIFS('APR Data Final'!$F$6:$F$2024,'APR Data Final'!$D$6:$D$2024,$C37,'APR Data Final'!$C$6:$C$2024,G$4) * Indexation!$P$3</f>
        <v>4.1223379748459958</v>
      </c>
      <c r="H37" s="17">
        <f>SUMIFS('APR Data Final'!$F$6:$F$2024,'APR Data Final'!$D$6:$D$2024,$C37,'APR Data Final'!$C$6:$C$2024,H$4) * Indexation!$P$3</f>
        <v>4.1915015400410676</v>
      </c>
      <c r="I37" s="17">
        <f>SUMIFS('APR Data Final'!$F$6:$F$2024,'APR Data Final'!$D$6:$D$2024,$C37,'APR Data Final'!$C$6:$C$2024,I$4) * Indexation!$P$3</f>
        <v>17.525857931211497</v>
      </c>
      <c r="J37" s="17">
        <f>SUMIFS('APR Data Final'!$F$6:$F$2024,'APR Data Final'!$D$6:$D$2024,$C37,'APR Data Final'!$C$6:$C$2024,J$4) * Indexation!$P$3</f>
        <v>0.26244256930184806</v>
      </c>
      <c r="K37" s="17">
        <f>SUMIFS('APR Data Final'!$F$6:$F$2024,'APR Data Final'!$D$6:$D$2024,$C37,'APR Data Final'!$C$6:$C$2024,K$4) * Indexation!$P$3</f>
        <v>16.827590156570839</v>
      </c>
      <c r="L37" s="17">
        <f>SUMIFS('APR Data Final'!$F$6:$F$2024,'APR Data Final'!$D$6:$D$2024,$C37,'APR Data Final'!$C$6:$C$2024,L$4) * Indexation!$P$3</f>
        <v>7.8633292572797489</v>
      </c>
      <c r="M37" s="17">
        <f>SUMIFS('APR Data Final'!$F$6:$F$2024,'APR Data Final'!$D$6:$D$2024,$C37,'APR Data Final'!$C$6:$C$2024,M$4) * Indexation!$P$3</f>
        <v>12.208790426078027</v>
      </c>
      <c r="N37" s="17">
        <f>SUMIFS('APR Data Final'!$F$6:$F$2024,'APR Data Final'!$D$6:$D$2024,$C37,'APR Data Final'!$C$6:$C$2024,N$4) * Indexation!$P$3</f>
        <v>5.7159423126283366</v>
      </c>
      <c r="O37" s="9">
        <f t="shared" si="2"/>
        <v>104.51041087945633</v>
      </c>
      <c r="R37" s="68"/>
    </row>
    <row r="38" spans="2:18" ht="14.25">
      <c r="C38" s="68" t="s">
        <v>611</v>
      </c>
      <c r="D38" s="17">
        <f>SUMIFS('APR Data Final'!$F$6:$F$2024,'APR Data Final'!$D$6:$D$2024,$C38,'APR Data Final'!$C$6:$C$2024,D$4) * Indexation!$P$3</f>
        <v>37.486652335728955</v>
      </c>
      <c r="E38" s="17">
        <f>SUMIFS('APR Data Final'!$F$6:$F$2024,'APR Data Final'!$D$6:$D$2024,$C38,'APR Data Final'!$C$6:$C$2024,E$4) * Indexation!$P$3</f>
        <v>8.0741356519507193</v>
      </c>
      <c r="F38" s="17">
        <f>SUMIFS('APR Data Final'!$F$6:$F$2024,'APR Data Final'!$D$6:$D$2024,$C38,'APR Data Final'!$C$6:$C$2024,F$4) * Indexation!$P$3</f>
        <v>0.26528490759753592</v>
      </c>
      <c r="G38" s="17">
        <f>SUMIFS('APR Data Final'!$F$6:$F$2024,'APR Data Final'!$D$6:$D$2024,$C38,'APR Data Final'!$C$6:$C$2024,G$4) * Indexation!$P$3</f>
        <v>12.679671137063654</v>
      </c>
      <c r="H38" s="17">
        <f>SUMIFS('APR Data Final'!$F$6:$F$2024,'APR Data Final'!$D$6:$D$2024,$C38,'APR Data Final'!$C$6:$C$2024,H$4) * Indexation!$P$3</f>
        <v>21.698410549281313</v>
      </c>
      <c r="I38" s="17">
        <f>SUMIFS('APR Data Final'!$F$6:$F$2024,'APR Data Final'!$D$6:$D$2024,$C38,'APR Data Final'!$C$6:$C$2024,I$4) * Indexation!$P$3</f>
        <v>27.252339579055441</v>
      </c>
      <c r="J38" s="17">
        <f>SUMIFS('APR Data Final'!$F$6:$F$2024,'APR Data Final'!$D$6:$D$2024,$C38,'APR Data Final'!$C$6:$C$2024,J$4) * Indexation!$P$3</f>
        <v>70.647265785420942</v>
      </c>
      <c r="K38" s="17">
        <f>SUMIFS('APR Data Final'!$F$6:$F$2024,'APR Data Final'!$D$6:$D$2024,$C38,'APR Data Final'!$C$6:$C$2024,K$4) * Indexation!$P$3</f>
        <v>88.978452900410673</v>
      </c>
      <c r="L38" s="17">
        <f>SUMIFS('APR Data Final'!$F$6:$F$2024,'APR Data Final'!$D$6:$D$2024,$C38,'APR Data Final'!$C$6:$C$2024,L$4) * Indexation!$P$3</f>
        <v>1.1290292785500884</v>
      </c>
      <c r="M38" s="17">
        <f>SUMIFS('APR Data Final'!$F$6:$F$2024,'APR Data Final'!$D$6:$D$2024,$C38,'APR Data Final'!$C$6:$C$2024,M$4) * Indexation!$P$3</f>
        <v>37.840049730492808</v>
      </c>
      <c r="N38" s="17">
        <f>SUMIFS('APR Data Final'!$F$6:$F$2024,'APR Data Final'!$D$6:$D$2024,$C38,'APR Data Final'!$C$6:$C$2024,N$4) * Indexation!$P$3</f>
        <v>9.3579251155030807</v>
      </c>
      <c r="O38" s="9">
        <f t="shared" si="2"/>
        <v>315.40921697105517</v>
      </c>
      <c r="R38" s="68"/>
    </row>
    <row r="39" spans="2:18" ht="14.25">
      <c r="C39" s="68" t="s">
        <v>620</v>
      </c>
      <c r="D39" s="17">
        <f>SUMIFS('APR Data Final'!$F$6:$F$2024,'APR Data Final'!$D$6:$D$2024,$C39,'APR Data Final'!$C$6:$C$2024,D$4) * Indexation!$P$3</f>
        <v>85.836721637577</v>
      </c>
      <c r="E39" s="17">
        <f>SUMIFS('APR Data Final'!$F$6:$F$2024,'APR Data Final'!$D$6:$D$2024,$C39,'APR Data Final'!$C$6:$C$2024,E$4) * Indexation!$P$3</f>
        <v>2.1952326103696098</v>
      </c>
      <c r="F39" s="17">
        <f>SUMIFS('APR Data Final'!$F$6:$F$2024,'APR Data Final'!$D$6:$D$2024,$C39,'APR Data Final'!$C$6:$C$2024,F$4) * Indexation!$P$3</f>
        <v>1.7054029774127309E-2</v>
      </c>
      <c r="G39" s="17">
        <f>SUMIFS('APR Data Final'!$F$6:$F$2024,'APR Data Final'!$D$6:$D$2024,$C39,'APR Data Final'!$C$6:$C$2024,G$4) * Indexation!$P$3</f>
        <v>1.6561357802874743</v>
      </c>
      <c r="H39" s="17">
        <f>SUMIFS('APR Data Final'!$F$6:$F$2024,'APR Data Final'!$D$6:$D$2024,$C39,'APR Data Final'!$C$6:$C$2024,H$4) * Indexation!$P$3</f>
        <v>14.032624165811088</v>
      </c>
      <c r="I39" s="17">
        <f>SUMIFS('APR Data Final'!$F$6:$F$2024,'APR Data Final'!$D$6:$D$2024,$C39,'APR Data Final'!$C$6:$C$2024,I$4) * Indexation!$P$3</f>
        <v>28.058616208932236</v>
      </c>
      <c r="J39" s="17">
        <f>SUMIFS('APR Data Final'!$F$6:$F$2024,'APR Data Final'!$D$6:$D$2024,$C39,'APR Data Final'!$C$6:$C$2024,J$4) * Indexation!$P$3</f>
        <v>38.497577322895275</v>
      </c>
      <c r="K39" s="17">
        <f>SUMIFS('APR Data Final'!$F$6:$F$2024,'APR Data Final'!$D$6:$D$2024,$C39,'APR Data Final'!$C$6:$C$2024,K$4) * Indexation!$P$3</f>
        <v>51.632970033367556</v>
      </c>
      <c r="L39" s="17">
        <f>SUMIFS('APR Data Final'!$F$6:$F$2024,'APR Data Final'!$D$6:$D$2024,$C39,'APR Data Final'!$C$6:$C$2024,L$4) * Indexation!$P$3</f>
        <v>86.273014328581922</v>
      </c>
      <c r="M39" s="17">
        <f>SUMIFS('APR Data Final'!$F$6:$F$2024,'APR Data Final'!$D$6:$D$2024,$C39,'APR Data Final'!$C$6:$C$2024,M$4) * Indexation!$P$3</f>
        <v>20.582319045174536</v>
      </c>
      <c r="N39" s="17">
        <f>SUMIFS('APR Data Final'!$F$6:$F$2024,'APR Data Final'!$D$6:$D$2024,$C39,'APR Data Final'!$C$6:$C$2024,N$4) * Indexation!$P$3</f>
        <v>16.27996631160164</v>
      </c>
      <c r="O39" s="9">
        <f t="shared" si="2"/>
        <v>345.06223147437242</v>
      </c>
      <c r="R39" s="68"/>
    </row>
    <row r="40" spans="2:18" ht="14.25">
      <c r="C40" s="68" t="s">
        <v>812</v>
      </c>
      <c r="D40" s="17">
        <f>SUMIFS('APR Data Final'!$F$6:$F$2024,'APR Data Final'!$D$6:$D$2024,$C40,'APR Data Final'!$C$6:$C$2024,D$4) * Indexation!$P$3</f>
        <v>4.7599691991786441</v>
      </c>
      <c r="E40" s="17">
        <f>SUMIFS('APR Data Final'!$F$6:$F$2024,'APR Data Final'!$D$6:$D$2024,$C40,'APR Data Final'!$C$6:$C$2024,E$4) * Indexation!$P$3</f>
        <v>8.7250311216632443</v>
      </c>
      <c r="F40" s="17">
        <f>SUMIFS('APR Data Final'!$F$6:$F$2024,'APR Data Final'!$D$6:$D$2024,$C40,'APR Data Final'!$C$6:$C$2024,F$4) * Indexation!$P$3</f>
        <v>0</v>
      </c>
      <c r="G40" s="17">
        <f>SUMIFS('APR Data Final'!$F$6:$F$2024,'APR Data Final'!$D$6:$D$2024,$C40,'APR Data Final'!$C$6:$C$2024,G$4) * Indexation!$P$3</f>
        <v>6.4170524255646813</v>
      </c>
      <c r="H40" s="17">
        <f>SUMIFS('APR Data Final'!$F$6:$F$2024,'APR Data Final'!$D$6:$D$2024,$C40,'APR Data Final'!$C$6:$C$2024,H$4) * Indexation!$P$3</f>
        <v>10.872891427104722</v>
      </c>
      <c r="I40" s="17">
        <f>SUMIFS('APR Data Final'!$F$6:$F$2024,'APR Data Final'!$D$6:$D$2024,$C40,'APR Data Final'!$C$6:$C$2024,I$4) * Indexation!$P$3</f>
        <v>48.374702900410675</v>
      </c>
      <c r="J40" s="17">
        <f>SUMIFS('APR Data Final'!$F$6:$F$2024,'APR Data Final'!$D$6:$D$2024,$C40,'APR Data Final'!$C$6:$C$2024,J$4) * Indexation!$P$3</f>
        <v>11.06332809291581</v>
      </c>
      <c r="K40" s="17">
        <f>SUMIFS('APR Data Final'!$F$6:$F$2024,'APR Data Final'!$D$6:$D$2024,$C40,'APR Data Final'!$C$6:$C$2024,K$4) * Indexation!$P$3</f>
        <v>0</v>
      </c>
      <c r="L40" s="17">
        <f>SUMIFS('APR Data Final'!$F$6:$F$2024,'APR Data Final'!$D$6:$D$2024,$C40,'APR Data Final'!$C$6:$C$2024,L$4) * Indexation!$P$3</f>
        <v>66.612613966616024</v>
      </c>
      <c r="M40" s="17">
        <f>SUMIFS('APR Data Final'!$F$6:$F$2024,'APR Data Final'!$D$6:$D$2024,$C40,'APR Data Final'!$C$6:$C$2024,M$4) * Indexation!$P$3</f>
        <v>14.300751411704312</v>
      </c>
      <c r="N40" s="17">
        <f>SUMIFS('APR Data Final'!$F$6:$F$2024,'APR Data Final'!$D$6:$D$2024,$C40,'APR Data Final'!$C$6:$C$2024,N$4) * Indexation!$P$3</f>
        <v>5.1001023485626282</v>
      </c>
      <c r="O40" s="9">
        <f t="shared" si="2"/>
        <v>176.22644289372073</v>
      </c>
      <c r="R40" s="68"/>
    </row>
    <row r="41" spans="2:18" ht="14.25">
      <c r="C41" s="68" t="s">
        <v>629</v>
      </c>
      <c r="D41" s="17">
        <f>SUMIFS('APR Data Final'!$F$6:$F$2024,'APR Data Final'!$D$6:$D$2024,$C41,'APR Data Final'!$C$6:$C$2024,D$4) * Indexation!$P$3</f>
        <v>1.7054029774127309E-2</v>
      </c>
      <c r="E41" s="17">
        <f>SUMIFS('APR Data Final'!$F$6:$F$2024,'APR Data Final'!$D$6:$D$2024,$C41,'APR Data Final'!$C$6:$C$2024,E$4) * Indexation!$P$3</f>
        <v>0</v>
      </c>
      <c r="F41" s="17">
        <f>SUMIFS('APR Data Final'!$F$6:$F$2024,'APR Data Final'!$D$6:$D$2024,$C41,'APR Data Final'!$C$6:$C$2024,F$4) * Indexation!$P$3</f>
        <v>0</v>
      </c>
      <c r="G41" s="17">
        <f>SUMIFS('APR Data Final'!$F$6:$F$2024,'APR Data Final'!$D$6:$D$2024,$C41,'APR Data Final'!$C$6:$C$2024,G$4) * Indexation!$P$3</f>
        <v>1.3406362294661192</v>
      </c>
      <c r="H41" s="17">
        <f>SUMIFS('APR Data Final'!$F$6:$F$2024,'APR Data Final'!$D$6:$D$2024,$C41,'APR Data Final'!$C$6:$C$2024,H$4) * Indexation!$P$3</f>
        <v>4.2767716889117047</v>
      </c>
      <c r="I41" s="17">
        <f>SUMIFS('APR Data Final'!$F$6:$F$2024,'APR Data Final'!$D$6:$D$2024,$C41,'APR Data Final'!$C$6:$C$2024,I$4) * Indexation!$P$3</f>
        <v>0</v>
      </c>
      <c r="J41" s="17">
        <f>SUMIFS('APR Data Final'!$F$6:$F$2024,'APR Data Final'!$D$6:$D$2024,$C41,'APR Data Final'!$C$6:$C$2024,J$4) * Indexation!$P$3</f>
        <v>1.1994667607802874</v>
      </c>
      <c r="K41" s="17">
        <f>SUMIFS('APR Data Final'!$F$6:$F$2024,'APR Data Final'!$D$6:$D$2024,$C41,'APR Data Final'!$C$6:$C$2024,K$4) * Indexation!$P$3</f>
        <v>2.997719455852156</v>
      </c>
      <c r="L41" s="17">
        <f>SUMIFS('APR Data Final'!$F$6:$F$2024,'APR Data Final'!$D$6:$D$2024,$C41,'APR Data Final'!$C$6:$C$2024,L$4) * Indexation!$P$3</f>
        <v>0</v>
      </c>
      <c r="M41" s="17">
        <f>SUMIFS('APR Data Final'!$F$6:$F$2024,'APR Data Final'!$D$6:$D$2024,$C41,'APR Data Final'!$C$6:$C$2024,M$4) * Indexation!$P$3</f>
        <v>0</v>
      </c>
      <c r="N41" s="17">
        <f>SUMIFS('APR Data Final'!$F$6:$F$2024,'APR Data Final'!$D$6:$D$2024,$C41,'APR Data Final'!$C$6:$C$2024,N$4) * Indexation!$P$3</f>
        <v>1.6722423639630388</v>
      </c>
      <c r="O41" s="9">
        <f t="shared" si="2"/>
        <v>11.503890528747434</v>
      </c>
      <c r="R41" s="68"/>
    </row>
    <row r="42" spans="2:18" ht="14.25">
      <c r="C42" s="68" t="s">
        <v>638</v>
      </c>
      <c r="D42" s="17">
        <f>SUMIFS('APR Data Final'!$F$6:$F$2024,'APR Data Final'!$D$6:$D$2024,$C42,'APR Data Final'!$C$6:$C$2024,D$4) * Indexation!$P$3</f>
        <v>1.9432119481519508</v>
      </c>
      <c r="E42" s="17">
        <f>SUMIFS('APR Data Final'!$F$6:$F$2024,'APR Data Final'!$D$6:$D$2024,$C42,'APR Data Final'!$C$6:$C$2024,E$4) * Indexation!$P$3</f>
        <v>1.8617315836755646</v>
      </c>
      <c r="F42" s="17">
        <f>SUMIFS('APR Data Final'!$F$6:$F$2024,'APR Data Final'!$D$6:$D$2024,$C42,'APR Data Final'!$C$6:$C$2024,F$4) * Indexation!$P$3</f>
        <v>0</v>
      </c>
      <c r="G42" s="17">
        <f>SUMIFS('APR Data Final'!$F$6:$F$2024,'APR Data Final'!$D$6:$D$2024,$C42,'APR Data Final'!$C$6:$C$2024,G$4) * Indexation!$P$3</f>
        <v>0.85175404260780285</v>
      </c>
      <c r="H42" s="17">
        <f>SUMIFS('APR Data Final'!$F$6:$F$2024,'APR Data Final'!$D$6:$D$2024,$C42,'APR Data Final'!$C$6:$C$2024,H$4) * Indexation!$P$3</f>
        <v>2.5609468044147841</v>
      </c>
      <c r="I42" s="17">
        <f>SUMIFS('APR Data Final'!$F$6:$F$2024,'APR Data Final'!$D$6:$D$2024,$C42,'APR Data Final'!$C$6:$C$2024,I$4) * Indexation!$P$3</f>
        <v>0.716269250513347</v>
      </c>
      <c r="J42" s="17">
        <f>SUMIFS('APR Data Final'!$F$6:$F$2024,'APR Data Final'!$D$6:$D$2024,$C42,'APR Data Final'!$C$6:$C$2024,J$4) * Indexation!$P$3</f>
        <v>3.0905691735112937</v>
      </c>
      <c r="K42" s="17">
        <f>SUMIFS('APR Data Final'!$F$6:$F$2024,'APR Data Final'!$D$6:$D$2024,$C42,'APR Data Final'!$C$6:$C$2024,K$4) * Indexation!$P$3</f>
        <v>1.6731898100616016</v>
      </c>
      <c r="L42" s="17">
        <f>SUMIFS('APR Data Final'!$F$6:$F$2024,'APR Data Final'!$D$6:$D$2024,$C42,'APR Data Final'!$C$6:$C$2024,L$4) * Indexation!$P$3</f>
        <v>1.6020189614956164</v>
      </c>
      <c r="M42" s="17">
        <f>SUMIFS('APR Data Final'!$F$6:$F$2024,'APR Data Final'!$D$6:$D$2024,$C42,'APR Data Final'!$C$6:$C$2024,M$4) * Indexation!$P$3</f>
        <v>2.0114280672484601</v>
      </c>
      <c r="N42" s="17">
        <f>SUMIFS('APR Data Final'!$F$6:$F$2024,'APR Data Final'!$D$6:$D$2024,$C42,'APR Data Final'!$C$6:$C$2024,N$4) * Indexation!$P$3</f>
        <v>1.1388302104722792</v>
      </c>
      <c r="O42" s="9">
        <f t="shared" si="2"/>
        <v>17.449949852152699</v>
      </c>
      <c r="R42" s="68"/>
    </row>
    <row r="43" spans="2:18" ht="14.25">
      <c r="C43" s="68" t="s">
        <v>647</v>
      </c>
      <c r="D43" s="17">
        <f>SUMIFS('APR Data Final'!$F$6:$F$2024,'APR Data Final'!$D$6:$D$2024,$C43,'APR Data Final'!$C$6:$C$2024,D$4) * Indexation!$P$3</f>
        <v>0</v>
      </c>
      <c r="E43" s="17">
        <f>SUMIFS('APR Data Final'!$F$6:$F$2024,'APR Data Final'!$D$6:$D$2024,$C43,'APR Data Final'!$C$6:$C$2024,E$4) * Indexation!$P$3</f>
        <v>0</v>
      </c>
      <c r="F43" s="17">
        <f>SUMIFS('APR Data Final'!$F$6:$F$2024,'APR Data Final'!$D$6:$D$2024,$C43,'APR Data Final'!$C$6:$C$2024,F$4) * Indexation!$P$3</f>
        <v>0</v>
      </c>
      <c r="G43" s="17">
        <f>SUMIFS('APR Data Final'!$F$6:$F$2024,'APR Data Final'!$D$6:$D$2024,$C43,'APR Data Final'!$C$6:$C$2024,G$4) * Indexation!$P$3</f>
        <v>0</v>
      </c>
      <c r="H43" s="17">
        <f>SUMIFS('APR Data Final'!$F$6:$F$2024,'APR Data Final'!$D$6:$D$2024,$C43,'APR Data Final'!$C$6:$C$2024,H$4) * Indexation!$P$3</f>
        <v>0.21507026437371662</v>
      </c>
      <c r="I43" s="17">
        <f>SUMIFS('APR Data Final'!$F$6:$F$2024,'APR Data Final'!$D$6:$D$2024,$C43,'APR Data Final'!$C$6:$C$2024,I$4) * Indexation!$P$3</f>
        <v>0</v>
      </c>
      <c r="J43" s="17">
        <f>SUMIFS('APR Data Final'!$F$6:$F$2024,'APR Data Final'!$D$6:$D$2024,$C43,'APR Data Final'!$C$6:$C$2024,J$4) * Indexation!$P$3</f>
        <v>15.435791837782341</v>
      </c>
      <c r="K43" s="17">
        <f>SUMIFS('APR Data Final'!$F$6:$F$2024,'APR Data Final'!$D$6:$D$2024,$C43,'APR Data Final'!$C$6:$C$2024,K$4) * Indexation!$P$3</f>
        <v>2.7693849460985627</v>
      </c>
      <c r="L43" s="17">
        <f>SUMIFS('APR Data Final'!$F$6:$F$2024,'APR Data Final'!$D$6:$D$2024,$C43,'APR Data Final'!$C$6:$C$2024,L$4) * Indexation!$P$3</f>
        <v>0</v>
      </c>
      <c r="M43" s="17">
        <f>SUMIFS('APR Data Final'!$F$6:$F$2024,'APR Data Final'!$D$6:$D$2024,$C43,'APR Data Final'!$C$6:$C$2024,M$4) * Indexation!$P$3</f>
        <v>10.014505261806981</v>
      </c>
      <c r="N43" s="17">
        <f>SUMIFS('APR Data Final'!$F$6:$F$2024,'APR Data Final'!$D$6:$D$2024,$C43,'APR Data Final'!$C$6:$C$2024,N$4) * Indexation!$P$3</f>
        <v>0</v>
      </c>
      <c r="O43" s="9">
        <f t="shared" si="2"/>
        <v>28.434752310061601</v>
      </c>
      <c r="R43" s="68"/>
    </row>
    <row r="44" spans="2:18" ht="14.25">
      <c r="C44" s="68" t="s">
        <v>653</v>
      </c>
      <c r="D44" s="17">
        <f>SUMIFS('APR Data Final'!$F$6:$F$2024,'APR Data Final'!$D$6:$D$2024,$C44,'APR Data Final'!$C$6:$C$2024,D$4) * Indexation!$P$3</f>
        <v>185.26076777464064</v>
      </c>
      <c r="E44" s="17">
        <f>SUMIFS('APR Data Final'!$F$6:$F$2024,'APR Data Final'!$D$6:$D$2024,$C44,'APR Data Final'!$C$6:$C$2024,E$4) * Indexation!$P$3</f>
        <v>87.088297933778222</v>
      </c>
      <c r="F44" s="17">
        <f>SUMIFS('APR Data Final'!$F$6:$F$2024,'APR Data Final'!$D$6:$D$2024,$C44,'APR Data Final'!$C$6:$C$2024,F$4) * Indexation!$P$3</f>
        <v>2.0389040041067763</v>
      </c>
      <c r="G44" s="17">
        <f>SUMIFS('APR Data Final'!$F$6:$F$2024,'APR Data Final'!$D$6:$D$2024,$C44,'APR Data Final'!$C$6:$C$2024,G$4) * Indexation!$P$3</f>
        <v>58.835455274640651</v>
      </c>
      <c r="H44" s="17">
        <f>SUMIFS('APR Data Final'!$F$6:$F$2024,'APR Data Final'!$D$6:$D$2024,$C44,'APR Data Final'!$C$6:$C$2024,H$4) * Indexation!$P$3</f>
        <v>368.83413404774126</v>
      </c>
      <c r="I44" s="17">
        <f>SUMIFS('APR Data Final'!$F$6:$F$2024,'APR Data Final'!$D$6:$D$2024,$C44,'APR Data Final'!$C$6:$C$2024,I$4) * Indexation!$P$3</f>
        <v>22.305723498459958</v>
      </c>
      <c r="J44" s="17">
        <f>SUMIFS('APR Data Final'!$F$6:$F$2024,'APR Data Final'!$D$6:$D$2024,$C44,'APR Data Final'!$C$6:$C$2024,J$4) * Indexation!$P$3</f>
        <v>202.45407212525666</v>
      </c>
      <c r="K44" s="17">
        <f>SUMIFS('APR Data Final'!$F$6:$F$2024,'APR Data Final'!$D$6:$D$2024,$C44,'APR Data Final'!$C$6:$C$2024,K$4) * Indexation!$P$3</f>
        <v>111.59209638090348</v>
      </c>
      <c r="L44" s="17">
        <f>SUMIFS('APR Data Final'!$F$6:$F$2024,'APR Data Final'!$D$6:$D$2024,$C44,'APR Data Final'!$C$6:$C$2024,L$4) * Indexation!$P$3</f>
        <v>401.54568996541565</v>
      </c>
      <c r="M44" s="17">
        <f>SUMIFS('APR Data Final'!$F$6:$F$2024,'APR Data Final'!$D$6:$D$2024,$C44,'APR Data Final'!$C$6:$C$2024,M$4) * Indexation!$P$3</f>
        <v>138.55546489989734</v>
      </c>
      <c r="N44" s="17">
        <f>SUMIFS('APR Data Final'!$F$6:$F$2024,'APR Data Final'!$D$6:$D$2024,$C44,'APR Data Final'!$C$6:$C$2024,N$4) * Indexation!$P$3</f>
        <v>324.22173960472281</v>
      </c>
      <c r="O44" s="9">
        <f t="shared" si="2"/>
        <v>1902.7323455095634</v>
      </c>
      <c r="R44" s="68"/>
    </row>
    <row r="45" spans="2:18" ht="14.25">
      <c r="C45" s="68" t="s">
        <v>662</v>
      </c>
      <c r="D45" s="17">
        <f>SUMIFS('APR Data Final'!$F$6:$F$2024,'APR Data Final'!$D$6:$D$2024,$C45,'APR Data Final'!$C$6:$C$2024,D$4) * Indexation!$P$3</f>
        <v>23.356441221765913</v>
      </c>
      <c r="E45" s="17">
        <f>SUMIFS('APR Data Final'!$F$6:$F$2024,'APR Data Final'!$D$6:$D$2024,$C45,'APR Data Final'!$C$6:$C$2024,E$4) * Indexation!$P$3</f>
        <v>10.750670880390143</v>
      </c>
      <c r="F45" s="17">
        <f>SUMIFS('APR Data Final'!$F$6:$F$2024,'APR Data Final'!$D$6:$D$2024,$C45,'APR Data Final'!$C$6:$C$2024,F$4) * Indexation!$P$3</f>
        <v>0.39603246919917862</v>
      </c>
      <c r="G45" s="110">
        <f>SUMIFS('APR Data Final'!$F$6:$F$2024,'APR Data Final'!$D$6:$D$2024,$C45,'APR Data Final'!$C$6:$C$2024,G$4) * Indexation!$P$3</f>
        <v>5.1162089322381928E-2</v>
      </c>
      <c r="H45" s="17">
        <f>SUMIFS('APR Data Final'!$F$6:$F$2024,'APR Data Final'!$D$6:$D$2024,$C45,'APR Data Final'!$C$6:$C$2024,H$4) * Indexation!$P$3</f>
        <v>75.713260074435311</v>
      </c>
      <c r="I45" s="17">
        <f>SUMIFS('APR Data Final'!$F$6:$F$2024,'APR Data Final'!$D$6:$D$2024,$C45,'APR Data Final'!$C$6:$C$2024,I$4) * Indexation!$P$3</f>
        <v>1.8712060446611909</v>
      </c>
      <c r="J45" s="17">
        <f>SUMIFS('APR Data Final'!$F$6:$F$2024,'APR Data Final'!$D$6:$D$2024,$C45,'APR Data Final'!$C$6:$C$2024,J$4) * Indexation!$P$3</f>
        <v>18.181490631416839</v>
      </c>
      <c r="K45" s="17">
        <f>SUMIFS('APR Data Final'!$F$6:$F$2024,'APR Data Final'!$D$6:$D$2024,$C45,'APR Data Final'!$C$6:$C$2024,K$4) * Indexation!$P$3</f>
        <v>31.031702066221765</v>
      </c>
      <c r="L45" s="17">
        <f>SUMIFS('APR Data Final'!$F$6:$F$2024,'APR Data Final'!$D$6:$D$2024,$C45,'APR Data Final'!$C$6:$C$2024,L$4) * Indexation!$P$3</f>
        <v>53.977929786858589</v>
      </c>
      <c r="M45" s="17">
        <f>SUMIFS('APR Data Final'!$F$6:$F$2024,'APR Data Final'!$D$6:$D$2024,$C45,'APR Data Final'!$C$6:$C$2024,M$4) * Indexation!$P$3</f>
        <v>31.898615246406568</v>
      </c>
      <c r="N45" s="17">
        <f>SUMIFS('APR Data Final'!$F$6:$F$2024,'APR Data Final'!$D$6:$D$2024,$C45,'APR Data Final'!$C$6:$C$2024,N$4) * Indexation!$P$3</f>
        <v>9.0282138732032848</v>
      </c>
      <c r="O45" s="9">
        <f t="shared" si="2"/>
        <v>256.25672438388114</v>
      </c>
      <c r="R45" s="68"/>
    </row>
    <row r="46" spans="2:18" ht="14.25">
      <c r="C46" s="68" t="s">
        <v>671</v>
      </c>
      <c r="D46" s="17">
        <f>SUMIFS('APR Data Final'!$F$6:$F$2024,'APR Data Final'!$D$6:$D$2024,$C46,'APR Data Final'!$C$6:$C$2024,D$4) * Indexation!$P$3</f>
        <v>2.3155582648870636</v>
      </c>
      <c r="E46" s="17">
        <f>SUMIFS('APR Data Final'!$F$6:$F$2024,'APR Data Final'!$D$6:$D$2024,$C46,'APR Data Final'!$C$6:$C$2024,E$4) * Indexation!$P$3</f>
        <v>0</v>
      </c>
      <c r="F46" s="17">
        <f>SUMIFS('APR Data Final'!$F$6:$F$2024,'APR Data Final'!$D$6:$D$2024,$C46,'APR Data Final'!$C$6:$C$2024,F$4) * Indexation!$P$3</f>
        <v>0</v>
      </c>
      <c r="G46" s="17">
        <f>SUMIFS('APR Data Final'!$F$6:$F$2024,'APR Data Final'!$D$6:$D$2024,$C46,'APR Data Final'!$C$6:$C$2024,G$4) * Indexation!$P$3</f>
        <v>0</v>
      </c>
      <c r="H46" s="17">
        <f>SUMIFS('APR Data Final'!$F$6:$F$2024,'APR Data Final'!$D$6:$D$2024,$C46,'APR Data Final'!$C$6:$C$2024,H$4) * Indexation!$P$3</f>
        <v>0</v>
      </c>
      <c r="I46" s="17">
        <f>SUMIFS('APR Data Final'!$F$6:$F$2024,'APR Data Final'!$D$6:$D$2024,$C46,'APR Data Final'!$C$6:$C$2024,I$4) * Indexation!$P$3</f>
        <v>0.59120636550308003</v>
      </c>
      <c r="J46" s="17">
        <f>SUMIFS('APR Data Final'!$F$6:$F$2024,'APR Data Final'!$D$6:$D$2024,$C46,'APR Data Final'!$C$6:$C$2024,J$4) * Indexation!$P$3</f>
        <v>10.703298575462012</v>
      </c>
      <c r="K46" s="17">
        <f>SUMIFS('APR Data Final'!$F$6:$F$2024,'APR Data Final'!$D$6:$D$2024,$C46,'APR Data Final'!$C$6:$C$2024,K$4) * Indexation!$P$3</f>
        <v>1.1056695970225872</v>
      </c>
      <c r="L46" s="17">
        <f>SUMIFS('APR Data Final'!$F$6:$F$2024,'APR Data Final'!$D$6:$D$2024,$C46,'APR Data Final'!$C$6:$C$2024,L$4) * Indexation!$P$3</f>
        <v>49.565408225713348</v>
      </c>
      <c r="M46" s="17">
        <f>SUMIFS('APR Data Final'!$F$6:$F$2024,'APR Data Final'!$D$6:$D$2024,$C46,'APR Data Final'!$C$6:$C$2024,M$4) * Indexation!$P$3</f>
        <v>16.434400025667351</v>
      </c>
      <c r="N46" s="17">
        <f>SUMIFS('APR Data Final'!$F$6:$F$2024,'APR Data Final'!$D$6:$D$2024,$C46,'APR Data Final'!$C$6:$C$2024,N$4) * Indexation!$P$3</f>
        <v>9.1902271560574941E-2</v>
      </c>
      <c r="O46" s="9">
        <f t="shared" si="2"/>
        <v>80.807443325816024</v>
      </c>
      <c r="R46" s="68"/>
    </row>
    <row r="47" spans="2:18" ht="14.25">
      <c r="C47" s="68" t="s">
        <v>680</v>
      </c>
      <c r="D47" s="17">
        <f>SUMIFS('APR Data Final'!$F$6:$F$2024,'APR Data Final'!$D$6:$D$2024,$C47,'APR Data Final'!$C$6:$C$2024,D$4) * Indexation!$P$3</f>
        <v>5.8328571611909652</v>
      </c>
      <c r="E47" s="17">
        <f>SUMIFS('APR Data Final'!$F$6:$F$2024,'APR Data Final'!$D$6:$D$2024,$C47,'APR Data Final'!$C$6:$C$2024,E$4) * Indexation!$P$3</f>
        <v>18.5500471637577</v>
      </c>
      <c r="F47" s="17">
        <f>SUMIFS('APR Data Final'!$F$6:$F$2024,'APR Data Final'!$D$6:$D$2024,$C47,'APR Data Final'!$C$6:$C$2024,F$4) * Indexation!$P$3</f>
        <v>6.3478888603696104E-2</v>
      </c>
      <c r="G47" s="17">
        <f>SUMIFS('APR Data Final'!$F$6:$F$2024,'APR Data Final'!$D$6:$D$2024,$C47,'APR Data Final'!$C$6:$C$2024,G$4) * Indexation!$P$3</f>
        <v>3.6732485241273096</v>
      </c>
      <c r="H47" s="17">
        <f>SUMIFS('APR Data Final'!$F$6:$F$2024,'APR Data Final'!$D$6:$D$2024,$C47,'APR Data Final'!$C$6:$C$2024,H$4) * Indexation!$P$3</f>
        <v>6.9239360882956875</v>
      </c>
      <c r="I47" s="17">
        <f>SUMIFS('APR Data Final'!$F$6:$F$2024,'APR Data Final'!$D$6:$D$2024,$C47,'APR Data Final'!$C$6:$C$2024,I$4) * Indexation!$P$3</f>
        <v>3.5188148100616012</v>
      </c>
      <c r="J47" s="17">
        <f>SUMIFS('APR Data Final'!$F$6:$F$2024,'APR Data Final'!$D$6:$D$2024,$C47,'APR Data Final'!$C$6:$C$2024,J$4) * Indexation!$P$3</f>
        <v>8.5933361139630389</v>
      </c>
      <c r="K47" s="17">
        <f>SUMIFS('APR Data Final'!$F$6:$F$2024,'APR Data Final'!$D$6:$D$2024,$C47,'APR Data Final'!$C$6:$C$2024,K$4) * Indexation!$P$3</f>
        <v>6.5961197381930177</v>
      </c>
      <c r="L47" s="17">
        <f>SUMIFS('APR Data Final'!$F$6:$F$2024,'APR Data Final'!$D$6:$D$2024,$C47,'APR Data Final'!$C$6:$C$2024,L$4) * Indexation!$P$3</f>
        <v>9.7507168740779679</v>
      </c>
      <c r="M47" s="17">
        <f>SUMIFS('APR Data Final'!$F$6:$F$2024,'APR Data Final'!$D$6:$D$2024,$C47,'APR Data Final'!$C$6:$C$2024,M$4) * Indexation!$P$3</f>
        <v>7.417555505646817</v>
      </c>
      <c r="N47" s="17">
        <f>SUMIFS('APR Data Final'!$F$6:$F$2024,'APR Data Final'!$D$6:$D$2024,$C47,'APR Data Final'!$C$6:$C$2024,N$4) * Indexation!$P$3</f>
        <v>9.5909968557494878</v>
      </c>
      <c r="O47" s="9">
        <f t="shared" si="2"/>
        <v>80.511107723667294</v>
      </c>
      <c r="R47" s="68"/>
    </row>
    <row r="48" spans="2:18" ht="14.25">
      <c r="C48" s="68" t="s">
        <v>821</v>
      </c>
      <c r="D48" s="17">
        <f>SUMIFS('APR Data Final'!$F$6:$F$2024,'APR Data Final'!$D$6:$D$2024,$C48,'APR Data Final'!$C$6:$C$2024,D$4) * Indexation!$P$3</f>
        <v>20.761386357802873</v>
      </c>
      <c r="E48" s="17">
        <f>SUMIFS('APR Data Final'!$F$6:$F$2024,'APR Data Final'!$D$6:$D$2024,$C48,'APR Data Final'!$C$6:$C$2024,E$4) * Indexation!$P$3</f>
        <v>3.5083929029774126</v>
      </c>
      <c r="F48" s="17">
        <f>SUMIFS('APR Data Final'!$F$6:$F$2024,'APR Data Final'!$D$6:$D$2024,$C48,'APR Data Final'!$C$6:$C$2024,F$4) * Indexation!$P$3</f>
        <v>0</v>
      </c>
      <c r="G48" s="17">
        <f>SUMIFS('APR Data Final'!$F$6:$F$2024,'APR Data Final'!$D$6:$D$2024,$C48,'APR Data Final'!$C$6:$C$2024,G$4) * Indexation!$P$3</f>
        <v>1.4296961627310061</v>
      </c>
      <c r="H48" s="17">
        <f>SUMIFS('APR Data Final'!$F$6:$F$2024,'APR Data Final'!$D$6:$D$2024,$C48,'APR Data Final'!$C$6:$C$2024,H$4) * Indexation!$P$3</f>
        <v>8.1091911575975342</v>
      </c>
      <c r="I48" s="17">
        <f>SUMIFS('APR Data Final'!$F$6:$F$2024,'APR Data Final'!$D$6:$D$2024,$C48,'APR Data Final'!$C$6:$C$2024,I$4) * Indexation!$P$3</f>
        <v>0.66036993069815186</v>
      </c>
      <c r="J48" s="17">
        <f>SUMIFS('APR Data Final'!$F$6:$F$2024,'APR Data Final'!$D$6:$D$2024,$C48,'APR Data Final'!$C$6:$C$2024,J$4) * Indexation!$P$3</f>
        <v>4.8168159650924016</v>
      </c>
      <c r="K48" s="17">
        <f>SUMIFS('APR Data Final'!$F$6:$F$2024,'APR Data Final'!$D$6:$D$2024,$C48,'APR Data Final'!$C$6:$C$2024,K$4) * Indexation!$P$3</f>
        <v>2.8461280800821354</v>
      </c>
      <c r="L48" s="17">
        <f>SUMIFS('APR Data Final'!$F$6:$F$2024,'APR Data Final'!$D$6:$D$2024,$C48,'APR Data Final'!$C$6:$C$2024,L$4) * Indexation!$P$3</f>
        <v>2.9153182979186343</v>
      </c>
      <c r="M48" s="17">
        <f>SUMIFS('APR Data Final'!$F$6:$F$2024,'APR Data Final'!$D$6:$D$2024,$C48,'APR Data Final'!$C$6:$C$2024,M$4) * Indexation!$P$3</f>
        <v>6.2730406185831624</v>
      </c>
      <c r="N48" s="17">
        <f>SUMIFS('APR Data Final'!$F$6:$F$2024,'APR Data Final'!$D$6:$D$2024,$C48,'APR Data Final'!$C$6:$C$2024,N$4) * Indexation!$P$3</f>
        <v>0.18948921971252566</v>
      </c>
      <c r="O48" s="9">
        <f t="shared" si="2"/>
        <v>51.509828693195836</v>
      </c>
      <c r="R48" s="68"/>
    </row>
    <row r="49" spans="2:18" ht="14.25">
      <c r="C49" s="68" t="s">
        <v>695</v>
      </c>
      <c r="D49" s="17">
        <f>SUMIFS('APR Data Final'!$F$6:$F$2024,'APR Data Final'!$D$6:$D$2024,$C49,'APR Data Final'!$C$6:$C$2024,D$4) * Indexation!$P$3</f>
        <v>3.9792736139630393E-2</v>
      </c>
      <c r="E49" s="17">
        <f>SUMIFS('APR Data Final'!$F$6:$F$2024,'APR Data Final'!$D$6:$D$2024,$C49,'APR Data Final'!$C$6:$C$2024,E$4) * Indexation!$P$3</f>
        <v>4.1735000641683779</v>
      </c>
      <c r="F49" s="17">
        <f>SUMIFS('APR Data Final'!$F$6:$F$2024,'APR Data Final'!$D$6:$D$2024,$C49,'APR Data Final'!$C$6:$C$2024,F$4) * Indexation!$P$3</f>
        <v>0</v>
      </c>
      <c r="G49" s="17">
        <f>SUMIFS('APR Data Final'!$F$6:$F$2024,'APR Data Final'!$D$6:$D$2024,$C49,'APR Data Final'!$C$6:$C$2024,G$4) * Indexation!$P$3</f>
        <v>0</v>
      </c>
      <c r="H49" s="17">
        <f>SUMIFS('APR Data Final'!$F$6:$F$2024,'APR Data Final'!$D$6:$D$2024,$C49,'APR Data Final'!$C$6:$C$2024,H$4) * Indexation!$P$3</f>
        <v>1.8948921971252567E-3</v>
      </c>
      <c r="I49" s="17">
        <f>SUMIFS('APR Data Final'!$F$6:$F$2024,'APR Data Final'!$D$6:$D$2024,$C49,'APR Data Final'!$C$6:$C$2024,I$4) * Indexation!$P$3</f>
        <v>0</v>
      </c>
      <c r="J49" s="17">
        <f>SUMIFS('APR Data Final'!$F$6:$F$2024,'APR Data Final'!$D$6:$D$2024,$C49,'APR Data Final'!$C$6:$C$2024,J$4) * Indexation!$P$3</f>
        <v>0</v>
      </c>
      <c r="K49" s="17">
        <f>SUMIFS('APR Data Final'!$F$6:$F$2024,'APR Data Final'!$D$6:$D$2024,$C49,'APR Data Final'!$C$6:$C$2024,K$4) * Indexation!$P$3</f>
        <v>11.968139117043121</v>
      </c>
      <c r="L49" s="17">
        <f>SUMIFS('APR Data Final'!$F$6:$F$2024,'APR Data Final'!$D$6:$D$2024,$C49,'APR Data Final'!$C$6:$C$2024,L$4) * Indexation!$P$3</f>
        <v>0.28417445311313433</v>
      </c>
      <c r="M49" s="17">
        <f>SUMIFS('APR Data Final'!$F$6:$F$2024,'APR Data Final'!$D$6:$D$2024,$C49,'APR Data Final'!$C$6:$C$2024,M$4) * Indexation!$P$3</f>
        <v>2.181968364989733</v>
      </c>
      <c r="N49" s="17">
        <f>SUMIFS('APR Data Final'!$F$6:$F$2024,'APR Data Final'!$D$6:$D$2024,$C49,'APR Data Final'!$C$6:$C$2024,N$4) * Indexation!$P$3</f>
        <v>4.2587702130390133</v>
      </c>
      <c r="O49" s="9">
        <f t="shared" si="2"/>
        <v>22.908239840690136</v>
      </c>
      <c r="R49" s="68"/>
    </row>
    <row r="50" spans="2:18" ht="14.25">
      <c r="C50" s="68" t="s">
        <v>704</v>
      </c>
      <c r="D50" s="17">
        <f>SUMIFS('APR Data Final'!$F$6:$F$2024,'APR Data Final'!$D$6:$D$2024,$C50,'APR Data Final'!$C$6:$C$2024,D$4) * Indexation!$P$3</f>
        <v>2.444410934291581</v>
      </c>
      <c r="E50" s="17">
        <f>SUMIFS('APR Data Final'!$F$6:$F$2024,'APR Data Final'!$D$6:$D$2024,$C50,'APR Data Final'!$C$6:$C$2024,E$4) * Indexation!$P$3</f>
        <v>3.2772160549281315</v>
      </c>
      <c r="F50" s="17">
        <f>SUMIFS('APR Data Final'!$F$6:$F$2024,'APR Data Final'!$D$6:$D$2024,$C50,'APR Data Final'!$C$6:$C$2024,F$4) * Indexation!$P$3</f>
        <v>0</v>
      </c>
      <c r="G50" s="17">
        <f>SUMIFS('APR Data Final'!$F$6:$F$2024,'APR Data Final'!$D$6:$D$2024,$C50,'APR Data Final'!$C$6:$C$2024,G$4) * Indexation!$P$3</f>
        <v>0</v>
      </c>
      <c r="H50" s="17">
        <f>SUMIFS('APR Data Final'!$F$6:$F$2024,'APR Data Final'!$D$6:$D$2024,$C50,'APR Data Final'!$C$6:$C$2024,H$4) * Indexation!$P$3</f>
        <v>0.12411543891170432</v>
      </c>
      <c r="I50" s="17">
        <f>SUMIFS('APR Data Final'!$F$6:$F$2024,'APR Data Final'!$D$6:$D$2024,$C50,'APR Data Final'!$C$6:$C$2024,I$4) * Indexation!$P$3</f>
        <v>0</v>
      </c>
      <c r="J50" s="17">
        <f>SUMIFS('APR Data Final'!$F$6:$F$2024,'APR Data Final'!$D$6:$D$2024,$C50,'APR Data Final'!$C$6:$C$2024,J$4) * Indexation!$P$3</f>
        <v>3.161627630903491</v>
      </c>
      <c r="K50" s="17">
        <f>SUMIFS('APR Data Final'!$F$6:$F$2024,'APR Data Final'!$D$6:$D$2024,$C50,'APR Data Final'!$C$6:$C$2024,K$4) * Indexation!$P$3</f>
        <v>24.157033175051332</v>
      </c>
      <c r="L50" s="17">
        <f>SUMIFS('APR Data Final'!$F$6:$F$2024,'APR Data Final'!$D$6:$D$2024,$C50,'APR Data Final'!$C$6:$C$2024,L$4) * Indexation!$P$3</f>
        <v>0</v>
      </c>
      <c r="M50" s="17">
        <f>SUMIFS('APR Data Final'!$F$6:$F$2024,'APR Data Final'!$D$6:$D$2024,$C50,'APR Data Final'!$C$6:$C$2024,M$4) * Indexation!$P$3</f>
        <v>2.461464964065708</v>
      </c>
      <c r="N50" s="17">
        <f>SUMIFS('APR Data Final'!$F$6:$F$2024,'APR Data Final'!$D$6:$D$2024,$C50,'APR Data Final'!$C$6:$C$2024,N$4) * Indexation!$P$3</f>
        <v>8.811248716632443E-2</v>
      </c>
      <c r="O50" s="9">
        <f t="shared" si="2"/>
        <v>35.713980685318269</v>
      </c>
      <c r="R50" s="68"/>
    </row>
    <row r="51" spans="2:18" ht="14.25">
      <c r="C51" s="68" t="s">
        <v>713</v>
      </c>
      <c r="D51" s="17">
        <f>SUMIFS('APR Data Final'!$F$6:$F$2024,'APR Data Final'!$D$6:$D$2024,$C51,'APR Data Final'!$C$6:$C$2024,D$4) * Indexation!$P$3</f>
        <v>2.4324457746827046</v>
      </c>
      <c r="E51" s="17">
        <f>SUMIFS('APR Data Final'!$F$6:$F$2024,'APR Data Final'!$D$6:$D$2024,$C51,'APR Data Final'!$C$6:$C$2024,E$4) * Indexation!$P$3</f>
        <v>3.5917681596509237</v>
      </c>
      <c r="F51" s="17">
        <f>SUMIFS('APR Data Final'!$F$6:$F$2024,'APR Data Final'!$D$6:$D$2024,$C51,'APR Data Final'!$C$6:$C$2024,F$4) * Indexation!$P$3</f>
        <v>0</v>
      </c>
      <c r="G51" s="17">
        <f>SUMIFS('APR Data Final'!$F$6:$F$2024,'APR Data Final'!$D$6:$D$2024,$C51,'APR Data Final'!$C$6:$C$2024,G$4) * Indexation!$P$3</f>
        <v>0</v>
      </c>
      <c r="H51" s="17">
        <f>SUMIFS('APR Data Final'!$F$6:$F$2024,'APR Data Final'!$D$6:$D$2024,$C51,'APR Data Final'!$C$6:$C$2024,H$4) * Indexation!$P$3</f>
        <v>0.34297548767967145</v>
      </c>
      <c r="I51" s="17">
        <f>SUMIFS('APR Data Final'!$F$6:$F$2024,'APR Data Final'!$D$6:$D$2024,$C51,'APR Data Final'!$C$6:$C$2024,I$4) * Indexation!$P$3</f>
        <v>0</v>
      </c>
      <c r="J51" s="17">
        <f>SUMIFS('APR Data Final'!$F$6:$F$2024,'APR Data Final'!$D$6:$D$2024,$C51,'APR Data Final'!$C$6:$C$2024,J$4) * Indexation!$P$3</f>
        <v>0</v>
      </c>
      <c r="K51" s="17">
        <f>SUMIFS('APR Data Final'!$F$6:$F$2024,'APR Data Final'!$D$6:$D$2024,$C51,'APR Data Final'!$C$6:$C$2024,K$4) * Indexation!$P$3</f>
        <v>0.87070296457905538</v>
      </c>
      <c r="L51" s="17">
        <f>SUMIFS('APR Data Final'!$F$6:$F$2024,'APR Data Final'!$D$6:$D$2024,$C51,'APR Data Final'!$C$6:$C$2024,L$4) * Indexation!$P$3</f>
        <v>0</v>
      </c>
      <c r="M51" s="17">
        <f>SUMIFS('APR Data Final'!$F$6:$F$2024,'APR Data Final'!$D$6:$D$2024,$C51,'APR Data Final'!$C$6:$C$2024,M$4) * Indexation!$P$3</f>
        <v>1.8948921971252567E-3</v>
      </c>
      <c r="N51" s="17">
        <f>SUMIFS('APR Data Final'!$F$6:$F$2024,'APR Data Final'!$D$6:$D$2024,$C51,'APR Data Final'!$C$6:$C$2024,N$4) * Indexation!$P$3</f>
        <v>0</v>
      </c>
      <c r="O51" s="9">
        <f t="shared" si="2"/>
        <v>7.239787278789481</v>
      </c>
      <c r="R51" s="68"/>
    </row>
    <row r="52" spans="2:18" ht="14.25">
      <c r="C52" s="68" t="s">
        <v>722</v>
      </c>
      <c r="D52" s="17">
        <f>SUMIFS('APR Data Final'!$F$6:$F$2024,'APR Data Final'!$D$6:$D$2024,$C52,'APR Data Final'!$C$6:$C$2024,D$4) * Indexation!$P$3</f>
        <v>0.7096371278234086</v>
      </c>
      <c r="E52" s="17">
        <f>SUMIFS('APR Data Final'!$F$6:$F$2024,'APR Data Final'!$D$6:$D$2024,$C52,'APR Data Final'!$C$6:$C$2024,E$4) * Indexation!$P$3</f>
        <v>0.13737968429158109</v>
      </c>
      <c r="F52" s="17">
        <f>SUMIFS('APR Data Final'!$F$6:$F$2024,'APR Data Final'!$D$6:$D$2024,$C52,'APR Data Final'!$C$6:$C$2024,F$4) * Indexation!$P$3</f>
        <v>0</v>
      </c>
      <c r="G52" s="17">
        <f>SUMIFS('APR Data Final'!$F$6:$F$2024,'APR Data Final'!$D$6:$D$2024,$C52,'APR Data Final'!$C$6:$C$2024,G$4) * Indexation!$P$3</f>
        <v>5.4193916837782332</v>
      </c>
      <c r="H52" s="17">
        <f>SUMIFS('APR Data Final'!$F$6:$F$2024,'APR Data Final'!$D$6:$D$2024,$C52,'APR Data Final'!$C$6:$C$2024,H$4) * Indexation!$P$3</f>
        <v>1.042190708418891E-2</v>
      </c>
      <c r="I52" s="17">
        <f>SUMIFS('APR Data Final'!$F$6:$F$2024,'APR Data Final'!$D$6:$D$2024,$C52,'APR Data Final'!$C$6:$C$2024,I$4) * Indexation!$P$3</f>
        <v>2.5287336370636551</v>
      </c>
      <c r="J52" s="17">
        <f>SUMIFS('APR Data Final'!$F$6:$F$2024,'APR Data Final'!$D$6:$D$2024,$C52,'APR Data Final'!$C$6:$C$2024,J$4) * Indexation!$P$3</f>
        <v>0</v>
      </c>
      <c r="K52" s="17">
        <f>SUMIFS('APR Data Final'!$F$6:$F$2024,'APR Data Final'!$D$6:$D$2024,$C52,'APR Data Final'!$C$6:$C$2024,K$4) * Indexation!$P$3</f>
        <v>16.171957456365501</v>
      </c>
      <c r="L52" s="17">
        <f>SUMIFS('APR Data Final'!$F$6:$F$2024,'APR Data Final'!$D$6:$D$2024,$C52,'APR Data Final'!$C$6:$C$2024,L$4) * Indexation!$P$3</f>
        <v>0</v>
      </c>
      <c r="M52" s="17">
        <f>SUMIFS('APR Data Final'!$F$6:$F$2024,'APR Data Final'!$D$6:$D$2024,$C52,'APR Data Final'!$C$6:$C$2024,M$4) * Indexation!$P$3</f>
        <v>2.0682748331622176</v>
      </c>
      <c r="N52" s="17">
        <f>SUMIFS('APR Data Final'!$F$6:$F$2024,'APR Data Final'!$D$6:$D$2024,$C52,'APR Data Final'!$C$6:$C$2024,N$4) * Indexation!$P$3</f>
        <v>0.71816414271047224</v>
      </c>
      <c r="O52" s="9">
        <f t="shared" si="2"/>
        <v>27.763960472279255</v>
      </c>
      <c r="R52" s="68"/>
    </row>
    <row r="53" spans="2:18" ht="14.25">
      <c r="C53" s="68" t="s">
        <v>731</v>
      </c>
      <c r="D53" s="17">
        <f>SUMIFS('APR Data Final'!$F$6:$F$2024,'APR Data Final'!$D$6:$D$2024,$C53,'APR Data Final'!$C$6:$C$2024,D$4) * Indexation!$P$3</f>
        <v>0</v>
      </c>
      <c r="E53" s="17">
        <f>SUMIFS('APR Data Final'!$F$6:$F$2024,'APR Data Final'!$D$6:$D$2024,$C53,'APR Data Final'!$C$6:$C$2024,E$4) * Indexation!$P$3</f>
        <v>1.473278683264887</v>
      </c>
      <c r="F53" s="17">
        <f>SUMIFS('APR Data Final'!$F$6:$F$2024,'APR Data Final'!$D$6:$D$2024,$C53,'APR Data Final'!$C$6:$C$2024,F$4) * Indexation!$P$3</f>
        <v>0</v>
      </c>
      <c r="G53" s="17">
        <f>SUMIFS('APR Data Final'!$F$6:$F$2024,'APR Data Final'!$D$6:$D$2024,$C53,'APR Data Final'!$C$6:$C$2024,G$4) * Indexation!$P$3</f>
        <v>0</v>
      </c>
      <c r="H53" s="17">
        <f>SUMIFS('APR Data Final'!$F$6:$F$2024,'APR Data Final'!$D$6:$D$2024,$C53,'APR Data Final'!$C$6:$C$2024,H$4) * Indexation!$P$3</f>
        <v>0</v>
      </c>
      <c r="I53" s="17">
        <f>SUMIFS('APR Data Final'!$F$6:$F$2024,'APR Data Final'!$D$6:$D$2024,$C53,'APR Data Final'!$C$6:$C$2024,I$4) * Indexation!$P$3</f>
        <v>8.811248716632443E-2</v>
      </c>
      <c r="J53" s="17">
        <f>SUMIFS('APR Data Final'!$F$6:$F$2024,'APR Data Final'!$D$6:$D$2024,$C53,'APR Data Final'!$C$6:$C$2024,J$4) * Indexation!$P$3</f>
        <v>0</v>
      </c>
      <c r="K53" s="17">
        <f>SUMIFS('APR Data Final'!$F$6:$F$2024,'APR Data Final'!$D$6:$D$2024,$C53,'APR Data Final'!$C$6:$C$2024,K$4) * Indexation!$P$3</f>
        <v>0.34771271817248456</v>
      </c>
      <c r="L53" s="17">
        <f>SUMIFS('APR Data Final'!$F$6:$F$2024,'APR Data Final'!$D$6:$D$2024,$C53,'APR Data Final'!$C$6:$C$2024,L$4) * Indexation!$P$3</f>
        <v>0</v>
      </c>
      <c r="M53" s="17">
        <f>SUMIFS('APR Data Final'!$F$6:$F$2024,'APR Data Final'!$D$6:$D$2024,$C53,'APR Data Final'!$C$6:$C$2024,M$4) * Indexation!$P$3</f>
        <v>0</v>
      </c>
      <c r="N53" s="17">
        <f>SUMIFS('APR Data Final'!$F$6:$F$2024,'APR Data Final'!$D$6:$D$2024,$C53,'APR Data Final'!$C$6:$C$2024,N$4) * Indexation!$P$3</f>
        <v>2.1791260266940449E-2</v>
      </c>
      <c r="O53" s="9">
        <f t="shared" si="2"/>
        <v>1.9308951488706363</v>
      </c>
      <c r="R53" s="68"/>
    </row>
    <row r="54" spans="2:18" ht="14.25">
      <c r="C54" s="68" t="s">
        <v>740</v>
      </c>
      <c r="D54" s="17">
        <f>SUMIFS('APR Data Final'!$F$6:$F$2024,'APR Data Final'!$D$6:$D$2024,$C54,'APR Data Final'!$C$6:$C$2024,D$4) * Indexation!$P$3</f>
        <v>0</v>
      </c>
      <c r="E54" s="17">
        <f>SUMIFS('APR Data Final'!$F$6:$F$2024,'APR Data Final'!$D$6:$D$2024,$C54,'APR Data Final'!$C$6:$C$2024,E$4) * Indexation!$P$3</f>
        <v>1.0241892325462012</v>
      </c>
      <c r="F54" s="17">
        <f>SUMIFS('APR Data Final'!$F$6:$F$2024,'APR Data Final'!$D$6:$D$2024,$C54,'APR Data Final'!$C$6:$C$2024,F$4) * Indexation!$P$3</f>
        <v>0</v>
      </c>
      <c r="G54" s="17">
        <f>SUMIFS('APR Data Final'!$F$6:$F$2024,'APR Data Final'!$D$6:$D$2024,$C54,'APR Data Final'!$C$6:$C$2024,G$4) * Indexation!$P$3</f>
        <v>0.43866754363449695</v>
      </c>
      <c r="H54" s="17">
        <f>SUMIFS('APR Data Final'!$F$6:$F$2024,'APR Data Final'!$D$6:$D$2024,$C54,'APR Data Final'!$C$6:$C$2024,H$4) * Indexation!$P$3</f>
        <v>0</v>
      </c>
      <c r="I54" s="17">
        <f>SUMIFS('APR Data Final'!$F$6:$F$2024,'APR Data Final'!$D$6:$D$2024,$C54,'APR Data Final'!$C$6:$C$2024,I$4) * Indexation!$P$3</f>
        <v>0.11558842402464065</v>
      </c>
      <c r="J54" s="17">
        <f>SUMIFS('APR Data Final'!$F$6:$F$2024,'APR Data Final'!$D$6:$D$2024,$C54,'APR Data Final'!$C$6:$C$2024,J$4) * Indexation!$P$3</f>
        <v>0</v>
      </c>
      <c r="K54" s="17">
        <f>SUMIFS('APR Data Final'!$F$6:$F$2024,'APR Data Final'!$D$6:$D$2024,$C54,'APR Data Final'!$C$6:$C$2024,K$4) * Indexation!$P$3</f>
        <v>0</v>
      </c>
      <c r="L54" s="17">
        <f>SUMIFS('APR Data Final'!$F$6:$F$2024,'APR Data Final'!$D$6:$D$2024,$C54,'APR Data Final'!$C$6:$C$2024,L$4) * Indexation!$P$3</f>
        <v>0</v>
      </c>
      <c r="M54" s="17">
        <f>SUMIFS('APR Data Final'!$F$6:$F$2024,'APR Data Final'!$D$6:$D$2024,$C54,'APR Data Final'!$C$6:$C$2024,M$4) * Indexation!$P$3</f>
        <v>9.9860818788501007</v>
      </c>
      <c r="N54" s="17">
        <f>SUMIFS('APR Data Final'!$F$6:$F$2024,'APR Data Final'!$D$6:$D$2024,$C54,'APR Data Final'!$C$6:$C$2024,N$4) * Indexation!$P$3</f>
        <v>5.1143140400410676</v>
      </c>
      <c r="O54" s="9">
        <f t="shared" si="2"/>
        <v>16.678841119096507</v>
      </c>
      <c r="R54" s="68"/>
    </row>
    <row r="55" spans="2:18">
      <c r="C55" t="s">
        <v>1699</v>
      </c>
      <c r="D55" s="17">
        <f>SUMIFS('APR Data Final'!$F$6:$F$2024,'APR Data Final'!$D$6:$D$2024,$C55,'APR Data Final'!$C$6:$C$2024,D$4) * Indexation!$P$3</f>
        <v>0</v>
      </c>
      <c r="E55" s="17">
        <f>SUMIFS('APR Data Final'!$F$6:$F$2024,'APR Data Final'!$D$6:$D$2024,$C55,'APR Data Final'!$C$6:$C$2024,E$4) * Indexation!$P$3</f>
        <v>0</v>
      </c>
      <c r="F55" s="17">
        <f>SUMIFS('APR Data Final'!$F$6:$F$2024,'APR Data Final'!$D$6:$D$2024,$C55,'APR Data Final'!$C$6:$C$2024,F$4) * Indexation!$P$3</f>
        <v>0</v>
      </c>
      <c r="G55" s="17">
        <f>SUMIFS('APR Data Final'!$F$6:$F$2024,'APR Data Final'!$D$6:$D$2024,$C55,'APR Data Final'!$C$6:$C$2024,G$4) * Indexation!$P$3</f>
        <v>0</v>
      </c>
      <c r="H55" s="17">
        <f>SUMIFS('APR Data Final'!$F$6:$F$2024,'APR Data Final'!$D$6:$D$2024,$C55,'APR Data Final'!$C$6:$C$2024,H$4) * Indexation!$P$3</f>
        <v>0</v>
      </c>
      <c r="I55" s="17">
        <f>SUMIFS('APR Data Final'!$F$6:$F$2024,'APR Data Final'!$D$6:$D$2024,$C55,'APR Data Final'!$C$6:$C$2024,I$4) * Indexation!$P$3</f>
        <v>0</v>
      </c>
      <c r="J55" s="17">
        <f>SUMIFS('APR Data Final'!$F$6:$F$2024,'APR Data Final'!$D$6:$D$2024,$C55,'APR Data Final'!$C$6:$C$2024,J$4) * Indexation!$P$3</f>
        <v>0</v>
      </c>
      <c r="K55" s="17">
        <f>SUMIFS('APR Data Final'!$F$6:$F$2024,'APR Data Final'!$D$6:$D$2024,$C55,'APR Data Final'!$C$6:$C$2024,K$4) * Indexation!$P$3</f>
        <v>0</v>
      </c>
      <c r="L55" s="17">
        <f>SUMIFS('APR Data Final'!$F$6:$F$2024,'APR Data Final'!$D$6:$D$2024,$C55,'APR Data Final'!$C$6:$C$2024,L$4) * Indexation!$P$3</f>
        <v>0</v>
      </c>
      <c r="M55" s="17">
        <f>SUMIFS('APR Data Final'!$F$6:$F$2024,'APR Data Final'!$D$6:$D$2024,$C55,'APR Data Final'!$C$6:$C$2024,M$4) * Indexation!$P$3</f>
        <v>0</v>
      </c>
      <c r="N55" s="17">
        <f>SUMIFS('APR Data Final'!$F$6:$F$2024,'APR Data Final'!$D$6:$D$2024,$C55,'APR Data Final'!$C$6:$C$2024,N$4) * Indexation!$P$3</f>
        <v>0</v>
      </c>
      <c r="O55" s="9">
        <f t="shared" si="2"/>
        <v>0</v>
      </c>
    </row>
    <row r="56" spans="2:18">
      <c r="C56" t="s">
        <v>1700</v>
      </c>
      <c r="D56" s="17">
        <f>SUMIFS('APR Data Final'!$F$6:$F$2024,'APR Data Final'!$D$6:$D$2024,$C56,'APR Data Final'!$C$6:$C$2024,D$4) * Indexation!$P$3</f>
        <v>0</v>
      </c>
      <c r="E56" s="17">
        <f>SUMIFS('APR Data Final'!$F$6:$F$2024,'APR Data Final'!$D$6:$D$2024,$C56,'APR Data Final'!$C$6:$C$2024,E$4) * Indexation!$P$3</f>
        <v>0</v>
      </c>
      <c r="F56" s="17">
        <f>SUMIFS('APR Data Final'!$F$6:$F$2024,'APR Data Final'!$D$6:$D$2024,$C56,'APR Data Final'!$C$6:$C$2024,F$4) * Indexation!$P$3</f>
        <v>0</v>
      </c>
      <c r="G56" s="17">
        <f>SUMIFS('APR Data Final'!$F$6:$F$2024,'APR Data Final'!$D$6:$D$2024,$C56,'APR Data Final'!$C$6:$C$2024,G$4) * Indexation!$P$3</f>
        <v>0</v>
      </c>
      <c r="H56" s="17">
        <f>SUMIFS('APR Data Final'!$F$6:$F$2024,'APR Data Final'!$D$6:$D$2024,$C56,'APR Data Final'!$C$6:$C$2024,H$4) * Indexation!$P$3</f>
        <v>0</v>
      </c>
      <c r="I56" s="17">
        <f>SUMIFS('APR Data Final'!$F$6:$F$2024,'APR Data Final'!$D$6:$D$2024,$C56,'APR Data Final'!$C$6:$C$2024,I$4) * Indexation!$P$3</f>
        <v>0</v>
      </c>
      <c r="J56" s="17">
        <f>SUMIFS('APR Data Final'!$F$6:$F$2024,'APR Data Final'!$D$6:$D$2024,$C56,'APR Data Final'!$C$6:$C$2024,J$4) * Indexation!$P$3</f>
        <v>0</v>
      </c>
      <c r="K56" s="17">
        <f>SUMIFS('APR Data Final'!$F$6:$F$2024,'APR Data Final'!$D$6:$D$2024,$C56,'APR Data Final'!$C$6:$C$2024,K$4) * Indexation!$P$3</f>
        <v>0</v>
      </c>
      <c r="L56" s="17">
        <f>SUMIFS('APR Data Final'!$F$6:$F$2024,'APR Data Final'!$D$6:$D$2024,$C56,'APR Data Final'!$C$6:$C$2024,L$4) * Indexation!$P$3</f>
        <v>0</v>
      </c>
      <c r="M56" s="17">
        <f>SUMIFS('APR Data Final'!$F$6:$F$2024,'APR Data Final'!$D$6:$D$2024,$C56,'APR Data Final'!$C$6:$C$2024,M$4) * Indexation!$P$3</f>
        <v>0</v>
      </c>
      <c r="N56" s="17">
        <f>SUMIFS('APR Data Final'!$F$6:$F$2024,'APR Data Final'!$D$6:$D$2024,$C56,'APR Data Final'!$C$6:$C$2024,N$4) * Indexation!$P$3</f>
        <v>0</v>
      </c>
      <c r="O56" s="9">
        <f t="shared" si="2"/>
        <v>0</v>
      </c>
    </row>
    <row r="58" spans="2:18">
      <c r="C58" t="s">
        <v>1455</v>
      </c>
      <c r="D58" s="9">
        <f t="shared" ref="D58:N58" si="3">SUM(D35:D56)</f>
        <v>396.73241503802967</v>
      </c>
      <c r="E58" s="9">
        <f t="shared" si="3"/>
        <v>187.43420912474326</v>
      </c>
      <c r="F58" s="9">
        <f t="shared" si="3"/>
        <v>3.1019385266940454</v>
      </c>
      <c r="G58" s="9">
        <f t="shared" si="3"/>
        <v>101.27914559804927</v>
      </c>
      <c r="H58" s="9">
        <f t="shared" si="3"/>
        <v>522.55252630903487</v>
      </c>
      <c r="I58" s="9">
        <f t="shared" si="3"/>
        <v>160.28419372433262</v>
      </c>
      <c r="J58" s="9">
        <f t="shared" si="3"/>
        <v>398.09126957135527</v>
      </c>
      <c r="K58" s="9">
        <f t="shared" si="3"/>
        <v>378.77947574435308</v>
      </c>
      <c r="L58" s="9">
        <f t="shared" si="3"/>
        <v>685.46689995570296</v>
      </c>
      <c r="M58" s="9">
        <f t="shared" si="3"/>
        <v>325.47710568531829</v>
      </c>
      <c r="N58" s="9">
        <f t="shared" si="3"/>
        <v>399.30400057751535</v>
      </c>
      <c r="O58" s="9">
        <f>SUM(D58:N58)</f>
        <v>3558.503179855129</v>
      </c>
    </row>
    <row r="60" spans="2:18" ht="13.9">
      <c r="B60" s="1" t="s">
        <v>1681</v>
      </c>
    </row>
    <row r="61" spans="2:18">
      <c r="C61" t="s">
        <v>1625</v>
      </c>
      <c r="D61" s="64">
        <f>SUMIFS('PR24 - Wastewater (CWW3)'!$M$8:$M$810,'PR24 - Wastewater (CWW3)'!$N$8:$N$810,'Wastewater spend -excl CWW12&amp;17'!$C115,'PR24 - Wastewater (CWW3)'!$A$8:$A$810,'Wastewater spend -excl CWW12&amp;17'!D$4)</f>
        <v>0</v>
      </c>
      <c r="E61" s="64">
        <f>SUMIFS('PR24 - Wastewater (CWW3)'!$M$8:$M$810,'PR24 - Wastewater (CWW3)'!$N$8:$N$810,'Wastewater spend -excl CWW12&amp;17'!$C115,'PR24 - Wastewater (CWW3)'!$A$8:$A$810,'Wastewater spend -excl CWW12&amp;17'!E$4)</f>
        <v>0.215</v>
      </c>
      <c r="F61" s="64">
        <f>SUMIFS('PR24 - Wastewater (CWW3)'!$M$8:$M$810,'PR24 - Wastewater (CWW3)'!$N$8:$N$810,'Wastewater spend -excl CWW12&amp;17'!$C115,'PR24 - Wastewater (CWW3)'!$A$8:$A$810,'Wastewater spend -excl CWW12&amp;17'!F$4)</f>
        <v>0</v>
      </c>
      <c r="G61" s="64">
        <f>SUMIFS('PR24 - Wastewater (CWW3)'!$M$8:$M$810,'PR24 - Wastewater (CWW3)'!$N$8:$N$810,'Wastewater spend -excl CWW12&amp;17'!$C115,'PR24 - Wastewater (CWW3)'!$A$8:$A$810,'Wastewater spend -excl CWW12&amp;17'!G$4)</f>
        <v>2.1619999999999999</v>
      </c>
      <c r="H61" s="64">
        <f>SUMIFS('PR24 - Wastewater (CWW3)'!$M$8:$M$810,'PR24 - Wastewater (CWW3)'!$N$8:$N$810,'Wastewater spend -excl CWW12&amp;17'!$C115,'PR24 - Wastewater (CWW3)'!$A$8:$A$810,'Wastewater spend -excl CWW12&amp;17'!H$4)</f>
        <v>0</v>
      </c>
      <c r="I61" s="64">
        <f>SUMIFS('PR24 - Wastewater (CWW3)'!$M$8:$M$810,'PR24 - Wastewater (CWW3)'!$N$8:$N$810,'Wastewater spend -excl CWW12&amp;17'!$C115,'PR24 - Wastewater (CWW3)'!$A$8:$A$810,'Wastewater spend -excl CWW12&amp;17'!I$4)</f>
        <v>0</v>
      </c>
      <c r="J61" s="64">
        <f>SUMIFS('PR24 - Wastewater (CWW3)'!$M$8:$M$810,'PR24 - Wastewater (CWW3)'!$N$8:$N$810,'Wastewater spend -excl CWW12&amp;17'!$C115,'PR24 - Wastewater (CWW3)'!$A$8:$A$810,'Wastewater spend -excl CWW12&amp;17'!J$4)</f>
        <v>0</v>
      </c>
      <c r="K61" s="64">
        <f>SUMIFS('PR24 - Wastewater (CWW3)'!$M$8:$M$810,'PR24 - Wastewater (CWW3)'!$N$8:$N$810,'Wastewater spend -excl CWW12&amp;17'!$C115,'PR24 - Wastewater (CWW3)'!$A$8:$A$810,'Wastewater spend -excl CWW12&amp;17'!K$4)</f>
        <v>0</v>
      </c>
      <c r="L61" s="64">
        <f>SUMIFS('PR24 - Wastewater (CWW3)'!$M$8:$M$810,'PR24 - Wastewater (CWW3)'!$N$8:$N$810,'Wastewater spend -excl CWW12&amp;17'!$C115,'PR24 - Wastewater (CWW3)'!$A$8:$A$810,'Wastewater spend -excl CWW12&amp;17'!L$4)</f>
        <v>0</v>
      </c>
      <c r="M61" s="64">
        <f>SUMIFS('PR24 - Wastewater (CWW3)'!$M$8:$M$810,'PR24 - Wastewater (CWW3)'!$N$8:$N$810,'Wastewater spend -excl CWW12&amp;17'!$C115,'PR24 - Wastewater (CWW3)'!$A$8:$A$810,'Wastewater spend -excl CWW12&amp;17'!M$4)</f>
        <v>1.1614894813590959</v>
      </c>
      <c r="N61" s="64">
        <f>SUMIFS('PR24 - Wastewater (CWW3)'!$M$8:$M$810,'PR24 - Wastewater (CWW3)'!$N$8:$N$810,'Wastewater spend -excl CWW12&amp;17'!$C115,'PR24 - Wastewater (CWW3)'!$A$8:$A$810,'Wastewater spend -excl CWW12&amp;17'!N$4)</f>
        <v>0.192</v>
      </c>
      <c r="O61" s="9">
        <f t="shared" ref="O61:O82" si="4">SUM(D61:N61)</f>
        <v>3.7304894813590961</v>
      </c>
    </row>
    <row r="62" spans="2:18">
      <c r="C62" t="s">
        <v>1584</v>
      </c>
      <c r="D62" s="64">
        <f>SUMIFS('PR24 - Wastewater (CWW3)'!$M$8:$M$810,'PR24 - Wastewater (CWW3)'!$N$8:$N$810,'Wastewater spend -excl CWW12&amp;17'!$C116,'PR24 - Wastewater (CWW3)'!$A$8:$A$810,'Wastewater spend -excl CWW12&amp;17'!D$4)</f>
        <v>8.9999999999999993E-3</v>
      </c>
      <c r="E62" s="64">
        <f>SUMIFS('PR24 - Wastewater (CWW3)'!$M$8:$M$810,'PR24 - Wastewater (CWW3)'!$N$8:$N$810,'Wastewater spend -excl CWW12&amp;17'!$C116,'PR24 - Wastewater (CWW3)'!$A$8:$A$810,'Wastewater spend -excl CWW12&amp;17'!E$4)</f>
        <v>8.0449999999999999</v>
      </c>
      <c r="F62" s="64">
        <f>SUMIFS('PR24 - Wastewater (CWW3)'!$M$8:$M$810,'PR24 - Wastewater (CWW3)'!$N$8:$N$810,'Wastewater spend -excl CWW12&amp;17'!$C116,'PR24 - Wastewater (CWW3)'!$A$8:$A$810,'Wastewater spend -excl CWW12&amp;17'!F$4)</f>
        <v>0</v>
      </c>
      <c r="G62" s="64">
        <f>SUMIFS('PR24 - Wastewater (CWW3)'!$M$8:$M$810,'PR24 - Wastewater (CWW3)'!$N$8:$N$810,'Wastewater spend -excl CWW12&amp;17'!$C116,'PR24 - Wastewater (CWW3)'!$A$8:$A$810,'Wastewater spend -excl CWW12&amp;17'!G$4)</f>
        <v>0</v>
      </c>
      <c r="H62" s="64">
        <f>SUMIFS('PR24 - Wastewater (CWW3)'!$M$8:$M$810,'PR24 - Wastewater (CWW3)'!$N$8:$N$810,'Wastewater spend -excl CWW12&amp;17'!$C116,'PR24 - Wastewater (CWW3)'!$A$8:$A$810,'Wastewater spend -excl CWW12&amp;17'!H$4)</f>
        <v>-6.6610894743176219E-3</v>
      </c>
      <c r="I62" s="64">
        <f>SUMIFS('PR24 - Wastewater (CWW3)'!$M$8:$M$810,'PR24 - Wastewater (CWW3)'!$N$8:$N$810,'Wastewater spend -excl CWW12&amp;17'!$C116,'PR24 - Wastewater (CWW3)'!$A$8:$A$810,'Wastewater spend -excl CWW12&amp;17'!I$4)</f>
        <v>3.5000000000000003E-2</v>
      </c>
      <c r="J62" s="64">
        <f>SUMIFS('PR24 - Wastewater (CWW3)'!$M$8:$M$810,'PR24 - Wastewater (CWW3)'!$N$8:$N$810,'Wastewater spend -excl CWW12&amp;17'!$C116,'PR24 - Wastewater (CWW3)'!$A$8:$A$810,'Wastewater spend -excl CWW12&amp;17'!J$4)</f>
        <v>0.52100000000000002</v>
      </c>
      <c r="K62" s="64">
        <f>SUMIFS('PR24 - Wastewater (CWW3)'!$M$8:$M$810,'PR24 - Wastewater (CWW3)'!$N$8:$N$810,'Wastewater spend -excl CWW12&amp;17'!$C116,'PR24 - Wastewater (CWW3)'!$A$8:$A$810,'Wastewater spend -excl CWW12&amp;17'!K$4)</f>
        <v>0.97599999999999998</v>
      </c>
      <c r="L62" s="64">
        <f>SUMIFS('PR24 - Wastewater (CWW3)'!$M$8:$M$810,'PR24 - Wastewater (CWW3)'!$N$8:$N$810,'Wastewater spend -excl CWW12&amp;17'!$C116,'PR24 - Wastewater (CWW3)'!$A$8:$A$810,'Wastewater spend -excl CWW12&amp;17'!L$4)</f>
        <v>1.7359402422239274</v>
      </c>
      <c r="M62" s="64">
        <f>SUMIFS('PR24 - Wastewater (CWW3)'!$M$8:$M$810,'PR24 - Wastewater (CWW3)'!$N$8:$N$810,'Wastewater spend -excl CWW12&amp;17'!$C116,'PR24 - Wastewater (CWW3)'!$A$8:$A$810,'Wastewater spend -excl CWW12&amp;17'!M$4)</f>
        <v>0.97288609830378625</v>
      </c>
      <c r="N62" s="64">
        <f>SUMIFS('PR24 - Wastewater (CWW3)'!$M$8:$M$810,'PR24 - Wastewater (CWW3)'!$N$8:$N$810,'Wastewater spend -excl CWW12&amp;17'!$C116,'PR24 - Wastewater (CWW3)'!$A$8:$A$810,'Wastewater spend -excl CWW12&amp;17'!N$4)</f>
        <v>0.91699999999999993</v>
      </c>
      <c r="O62" s="9">
        <f t="shared" si="4"/>
        <v>13.205165251053398</v>
      </c>
    </row>
    <row r="63" spans="2:18">
      <c r="C63" t="s">
        <v>1587</v>
      </c>
      <c r="D63" s="64">
        <f>SUMIFS('PR24 - Wastewater (CWW3)'!$M$8:$M$810,'PR24 - Wastewater (CWW3)'!$N$8:$N$810,'Wastewater spend -excl CWW12&amp;17'!$C117,'PR24 - Wastewater (CWW3)'!$A$8:$A$810,'Wastewater spend -excl CWW12&amp;17'!D$4)</f>
        <v>16.05</v>
      </c>
      <c r="E63" s="64">
        <f>SUMIFS('PR24 - Wastewater (CWW3)'!$M$8:$M$810,'PR24 - Wastewater (CWW3)'!$N$8:$N$810,'Wastewater spend -excl CWW12&amp;17'!$C117,'PR24 - Wastewater (CWW3)'!$A$8:$A$810,'Wastewater spend -excl CWW12&amp;17'!E$4)</f>
        <v>1.2210000000000001</v>
      </c>
      <c r="F63" s="64">
        <f>SUMIFS('PR24 - Wastewater (CWW3)'!$M$8:$M$810,'PR24 - Wastewater (CWW3)'!$N$8:$N$810,'Wastewater spend -excl CWW12&amp;17'!$C117,'PR24 - Wastewater (CWW3)'!$A$8:$A$810,'Wastewater spend -excl CWW12&amp;17'!F$4)</f>
        <v>5.1216505473683532E-2</v>
      </c>
      <c r="G63" s="64">
        <f>SUMIFS('PR24 - Wastewater (CWW3)'!$M$8:$M$810,'PR24 - Wastewater (CWW3)'!$N$8:$N$810,'Wastewater spend -excl CWW12&amp;17'!$C117,'PR24 - Wastewater (CWW3)'!$A$8:$A$810,'Wastewater spend -excl CWW12&amp;17'!G$4)</f>
        <v>4.5579999999999998</v>
      </c>
      <c r="H63" s="64">
        <f>SUMIFS('PR24 - Wastewater (CWW3)'!$M$8:$M$810,'PR24 - Wastewater (CWW3)'!$N$8:$N$810,'Wastewater spend -excl CWW12&amp;17'!$C117,'PR24 - Wastewater (CWW3)'!$A$8:$A$810,'Wastewater spend -excl CWW12&amp;17'!H$4)</f>
        <v>9.9789279768343775</v>
      </c>
      <c r="I63" s="64">
        <f>SUMIFS('PR24 - Wastewater (CWW3)'!$M$8:$M$810,'PR24 - Wastewater (CWW3)'!$N$8:$N$810,'Wastewater spend -excl CWW12&amp;17'!$C117,'PR24 - Wastewater (CWW3)'!$A$8:$A$810,'Wastewater spend -excl CWW12&amp;17'!I$4)</f>
        <v>8.2140000000000004</v>
      </c>
      <c r="J63" s="64">
        <f>SUMIFS('PR24 - Wastewater (CWW3)'!$M$8:$M$810,'PR24 - Wastewater (CWW3)'!$N$8:$N$810,'Wastewater spend -excl CWW12&amp;17'!$C117,'PR24 - Wastewater (CWW3)'!$A$8:$A$810,'Wastewater spend -excl CWW12&amp;17'!J$4)</f>
        <v>13.874000000000001</v>
      </c>
      <c r="K63" s="64">
        <f>SUMIFS('PR24 - Wastewater (CWW3)'!$M$8:$M$810,'PR24 - Wastewater (CWW3)'!$N$8:$N$810,'Wastewater spend -excl CWW12&amp;17'!$C117,'PR24 - Wastewater (CWW3)'!$A$8:$A$810,'Wastewater spend -excl CWW12&amp;17'!K$4)</f>
        <v>8.5559999999999992</v>
      </c>
      <c r="L63" s="64">
        <f>SUMIFS('PR24 - Wastewater (CWW3)'!$M$8:$M$810,'PR24 - Wastewater (CWW3)'!$N$8:$N$810,'Wastewater spend -excl CWW12&amp;17'!$C117,'PR24 - Wastewater (CWW3)'!$A$8:$A$810,'Wastewater spend -excl CWW12&amp;17'!L$4)</f>
        <v>11.574842887867081</v>
      </c>
      <c r="M63" s="64">
        <f>SUMIFS('PR24 - Wastewater (CWW3)'!$M$8:$M$810,'PR24 - Wastewater (CWW3)'!$N$8:$N$810,'Wastewater spend -excl CWW12&amp;17'!$C117,'PR24 - Wastewater (CWW3)'!$A$8:$A$810,'Wastewater spend -excl CWW12&amp;17'!M$4)</f>
        <v>16.34454447142058</v>
      </c>
      <c r="N63" s="64">
        <f>SUMIFS('PR24 - Wastewater (CWW3)'!$M$8:$M$810,'PR24 - Wastewater (CWW3)'!$N$8:$N$810,'Wastewater spend -excl CWW12&amp;17'!$C117,'PR24 - Wastewater (CWW3)'!$A$8:$A$810,'Wastewater spend -excl CWW12&amp;17'!N$4)</f>
        <v>9.0090000000000003</v>
      </c>
      <c r="O63" s="9">
        <f t="shared" si="4"/>
        <v>99.431531841595714</v>
      </c>
    </row>
    <row r="64" spans="2:18">
      <c r="C64" t="s">
        <v>1591</v>
      </c>
      <c r="D64" s="64">
        <f>SUMIFS('PR24 - Wastewater (CWW3)'!$M$8:$M$810,'PR24 - Wastewater (CWW3)'!$N$8:$N$810,'Wastewater spend -excl CWW12&amp;17'!$C118,'PR24 - Wastewater (CWW3)'!$A$8:$A$810,'Wastewater spend -excl CWW12&amp;17'!D$4)</f>
        <v>16.687000000000001</v>
      </c>
      <c r="E64" s="64">
        <f>SUMIFS('PR24 - Wastewater (CWW3)'!$M$8:$M$810,'PR24 - Wastewater (CWW3)'!$N$8:$N$810,'Wastewater spend -excl CWW12&amp;17'!$C118,'PR24 - Wastewater (CWW3)'!$A$8:$A$810,'Wastewater spend -excl CWW12&amp;17'!E$4)</f>
        <v>11.592000000000001</v>
      </c>
      <c r="F64" s="64">
        <f>SUMIFS('PR24 - Wastewater (CWW3)'!$M$8:$M$810,'PR24 - Wastewater (CWW3)'!$N$8:$N$810,'Wastewater spend -excl CWW12&amp;17'!$C118,'PR24 - Wastewater (CWW3)'!$A$8:$A$810,'Wastewater spend -excl CWW12&amp;17'!F$4)</f>
        <v>0.52302926907581671</v>
      </c>
      <c r="G64" s="64">
        <f>SUMIFS('PR24 - Wastewater (CWW3)'!$M$8:$M$810,'PR24 - Wastewater (CWW3)'!$N$8:$N$810,'Wastewater spend -excl CWW12&amp;17'!$C118,'PR24 - Wastewater (CWW3)'!$A$8:$A$810,'Wastewater spend -excl CWW12&amp;17'!G$4)</f>
        <v>11.677</v>
      </c>
      <c r="H64" s="64">
        <f>SUMIFS('PR24 - Wastewater (CWW3)'!$M$8:$M$810,'PR24 - Wastewater (CWW3)'!$N$8:$N$810,'Wastewater spend -excl CWW12&amp;17'!$C118,'PR24 - Wastewater (CWW3)'!$A$8:$A$810,'Wastewater spend -excl CWW12&amp;17'!H$4)</f>
        <v>19.324000000000002</v>
      </c>
      <c r="I64" s="64">
        <f>SUMIFS('PR24 - Wastewater (CWW3)'!$M$8:$M$810,'PR24 - Wastewater (CWW3)'!$N$8:$N$810,'Wastewater spend -excl CWW12&amp;17'!$C118,'PR24 - Wastewater (CWW3)'!$A$8:$A$810,'Wastewater spend -excl CWW12&amp;17'!I$4)</f>
        <v>32.666616979493348</v>
      </c>
      <c r="J64" s="64">
        <f>SUMIFS('PR24 - Wastewater (CWW3)'!$M$8:$M$810,'PR24 - Wastewater (CWW3)'!$N$8:$N$810,'Wastewater spend -excl CWW12&amp;17'!$C118,'PR24 - Wastewater (CWW3)'!$A$8:$A$810,'Wastewater spend -excl CWW12&amp;17'!J$4)</f>
        <v>63.711000000000006</v>
      </c>
      <c r="K64" s="64">
        <f>SUMIFS('PR24 - Wastewater (CWW3)'!$M$8:$M$810,'PR24 - Wastewater (CWW3)'!$N$8:$N$810,'Wastewater spend -excl CWW12&amp;17'!$C118,'PR24 - Wastewater (CWW3)'!$A$8:$A$810,'Wastewater spend -excl CWW12&amp;17'!K$4)</f>
        <v>33.177</v>
      </c>
      <c r="L64" s="64">
        <f>SUMIFS('PR24 - Wastewater (CWW3)'!$M$8:$M$810,'PR24 - Wastewater (CWW3)'!$N$8:$N$810,'Wastewater spend -excl CWW12&amp;17'!$C118,'PR24 - Wastewater (CWW3)'!$A$8:$A$810,'Wastewater spend -excl CWW12&amp;17'!L$4)</f>
        <v>0</v>
      </c>
      <c r="M64" s="64">
        <f>SUMIFS('PR24 - Wastewater (CWW3)'!$M$8:$M$810,'PR24 - Wastewater (CWW3)'!$N$8:$N$810,'Wastewater spend -excl CWW12&amp;17'!$C118,'PR24 - Wastewater (CWW3)'!$A$8:$A$810,'Wastewater spend -excl CWW12&amp;17'!M$4)</f>
        <v>41.260689684118532</v>
      </c>
      <c r="N64" s="64">
        <f>SUMIFS('PR24 - Wastewater (CWW3)'!$M$8:$M$810,'PR24 - Wastewater (CWW3)'!$N$8:$N$810,'Wastewater spend -excl CWW12&amp;17'!$C118,'PR24 - Wastewater (CWW3)'!$A$8:$A$810,'Wastewater spend -excl CWW12&amp;17'!N$4)</f>
        <v>13.933</v>
      </c>
      <c r="O64" s="9">
        <f t="shared" si="4"/>
        <v>244.55133593268772</v>
      </c>
    </row>
    <row r="65" spans="3:15">
      <c r="C65" t="s">
        <v>1593</v>
      </c>
      <c r="D65" s="64">
        <f>SUMIFS('PR24 - Wastewater (CWW3)'!$M$8:$M$810,'PR24 - Wastewater (CWW3)'!$N$8:$N$810,'Wastewater spend -excl CWW12&amp;17'!$C119,'PR24 - Wastewater (CWW3)'!$A$8:$A$810,'Wastewater spend -excl CWW12&amp;17'!D$4)</f>
        <v>8.5229999999999997</v>
      </c>
      <c r="E65" s="64">
        <f>SUMIFS('PR24 - Wastewater (CWW3)'!$M$8:$M$810,'PR24 - Wastewater (CWW3)'!$N$8:$N$810,'Wastewater spend -excl CWW12&amp;17'!$C119,'PR24 - Wastewater (CWW3)'!$A$8:$A$810,'Wastewater spend -excl CWW12&amp;17'!E$4)</f>
        <v>7.1289999999999996</v>
      </c>
      <c r="F65" s="64">
        <f>SUMIFS('PR24 - Wastewater (CWW3)'!$M$8:$M$810,'PR24 - Wastewater (CWW3)'!$N$8:$N$810,'Wastewater spend -excl CWW12&amp;17'!$C119,'PR24 - Wastewater (CWW3)'!$A$8:$A$810,'Wastewater spend -excl CWW12&amp;17'!F$4)</f>
        <v>0</v>
      </c>
      <c r="G65" s="64">
        <f>SUMIFS('PR24 - Wastewater (CWW3)'!$M$8:$M$810,'PR24 - Wastewater (CWW3)'!$N$8:$N$810,'Wastewater spend -excl CWW12&amp;17'!$C119,'PR24 - Wastewater (CWW3)'!$A$8:$A$810,'Wastewater spend -excl CWW12&amp;17'!G$4)</f>
        <v>3.2219387446927428</v>
      </c>
      <c r="H65" s="64">
        <f>SUMIFS('PR24 - Wastewater (CWW3)'!$M$8:$M$810,'PR24 - Wastewater (CWW3)'!$N$8:$N$810,'Wastewater spend -excl CWW12&amp;17'!$C119,'PR24 - Wastewater (CWW3)'!$A$8:$A$810,'Wastewater spend -excl CWW12&amp;17'!H$4)</f>
        <v>94.745703021065736</v>
      </c>
      <c r="I65" s="64">
        <f>SUMIFS('PR24 - Wastewater (CWW3)'!$M$8:$M$810,'PR24 - Wastewater (CWW3)'!$N$8:$N$810,'Wastewater spend -excl CWW12&amp;17'!$C119,'PR24 - Wastewater (CWW3)'!$A$8:$A$810,'Wastewater spend -excl CWW12&amp;17'!I$4)</f>
        <v>23.20758686389221</v>
      </c>
      <c r="J65" s="64">
        <f>SUMIFS('PR24 - Wastewater (CWW3)'!$M$8:$M$810,'PR24 - Wastewater (CWW3)'!$N$8:$N$810,'Wastewater spend -excl CWW12&amp;17'!$C119,'PR24 - Wastewater (CWW3)'!$A$8:$A$810,'Wastewater spend -excl CWW12&amp;17'!J$4)</f>
        <v>60.723999999999997</v>
      </c>
      <c r="K65" s="64">
        <f>SUMIFS('PR24 - Wastewater (CWW3)'!$M$8:$M$810,'PR24 - Wastewater (CWW3)'!$N$8:$N$810,'Wastewater spend -excl CWW12&amp;17'!$C119,'PR24 - Wastewater (CWW3)'!$A$8:$A$810,'Wastewater spend -excl CWW12&amp;17'!K$4)</f>
        <v>41.379000000000005</v>
      </c>
      <c r="L65" s="64">
        <f>SUMIFS('PR24 - Wastewater (CWW3)'!$M$8:$M$810,'PR24 - Wastewater (CWW3)'!$N$8:$N$810,'Wastewater spend -excl CWW12&amp;17'!$C119,'PR24 - Wastewater (CWW3)'!$A$8:$A$810,'Wastewater spend -excl CWW12&amp;17'!L$4)</f>
        <v>113.48154854252113</v>
      </c>
      <c r="M65" s="64">
        <f>SUMIFS('PR24 - Wastewater (CWW3)'!$M$8:$M$810,'PR24 - Wastewater (CWW3)'!$N$8:$N$810,'Wastewater spend -excl CWW12&amp;17'!$C119,'PR24 - Wastewater (CWW3)'!$A$8:$A$810,'Wastewater spend -excl CWW12&amp;17'!M$4)</f>
        <v>7.7936248103167074</v>
      </c>
      <c r="N65" s="64">
        <f>SUMIFS('PR24 - Wastewater (CWW3)'!$M$8:$M$810,'PR24 - Wastewater (CWW3)'!$N$8:$N$810,'Wastewater spend -excl CWW12&amp;17'!$C119,'PR24 - Wastewater (CWW3)'!$A$8:$A$810,'Wastewater spend -excl CWW12&amp;17'!N$4)</f>
        <v>3.7160000000000002</v>
      </c>
      <c r="O65" s="9">
        <f t="shared" si="4"/>
        <v>363.92140198248853</v>
      </c>
    </row>
    <row r="66" spans="3:15">
      <c r="C66" t="s">
        <v>1596</v>
      </c>
      <c r="D66" s="64">
        <f>SUMIFS('PR24 - Wastewater (CWW3)'!$M$8:$M$810,'PR24 - Wastewater (CWW3)'!$N$8:$N$810,'Wastewater spend -excl CWW12&amp;17'!$C120,'PR24 - Wastewater (CWW3)'!$A$8:$A$810,'Wastewater spend -excl CWW12&amp;17'!D$4)</f>
        <v>7.7700000000000005</v>
      </c>
      <c r="E66" s="64">
        <f>SUMIFS('PR24 - Wastewater (CWW3)'!$M$8:$M$810,'PR24 - Wastewater (CWW3)'!$N$8:$N$810,'Wastewater spend -excl CWW12&amp;17'!$C120,'PR24 - Wastewater (CWW3)'!$A$8:$A$810,'Wastewater spend -excl CWW12&amp;17'!E$4)</f>
        <v>28.879000000000001</v>
      </c>
      <c r="F66" s="64">
        <f>SUMIFS('PR24 - Wastewater (CWW3)'!$M$8:$M$810,'PR24 - Wastewater (CWW3)'!$N$8:$N$810,'Wastewater spend -excl CWW12&amp;17'!$C120,'PR24 - Wastewater (CWW3)'!$A$8:$A$810,'Wastewater spend -excl CWW12&amp;17'!F$4)</f>
        <v>0</v>
      </c>
      <c r="G66" s="64">
        <f>SUMIFS('PR24 - Wastewater (CWW3)'!$M$8:$M$810,'PR24 - Wastewater (CWW3)'!$N$8:$N$810,'Wastewater spend -excl CWW12&amp;17'!$C120,'PR24 - Wastewater (CWW3)'!$A$8:$A$810,'Wastewater spend -excl CWW12&amp;17'!G$4)</f>
        <v>21.57164665076305</v>
      </c>
      <c r="H66" s="64">
        <f>SUMIFS('PR24 - Wastewater (CWW3)'!$M$8:$M$810,'PR24 - Wastewater (CWW3)'!$N$8:$N$810,'Wastewater spend -excl CWW12&amp;17'!$C120,'PR24 - Wastewater (CWW3)'!$A$8:$A$810,'Wastewater spend -excl CWW12&amp;17'!H$4)</f>
        <v>101.64226034750119</v>
      </c>
      <c r="I66" s="64">
        <f>SUMIFS('PR24 - Wastewater (CWW3)'!$M$8:$M$810,'PR24 - Wastewater (CWW3)'!$N$8:$N$810,'Wastewater spend -excl CWW12&amp;17'!$C120,'PR24 - Wastewater (CWW3)'!$A$8:$A$810,'Wastewater spend -excl CWW12&amp;17'!I$4)</f>
        <v>82.570763313535977</v>
      </c>
      <c r="J66" s="64">
        <f>SUMIFS('PR24 - Wastewater (CWW3)'!$M$8:$M$810,'PR24 - Wastewater (CWW3)'!$N$8:$N$810,'Wastewater spend -excl CWW12&amp;17'!$C120,'PR24 - Wastewater (CWW3)'!$A$8:$A$810,'Wastewater spend -excl CWW12&amp;17'!J$4)</f>
        <v>32.867999999999995</v>
      </c>
      <c r="K66" s="64">
        <f>SUMIFS('PR24 - Wastewater (CWW3)'!$M$8:$M$810,'PR24 - Wastewater (CWW3)'!$N$8:$N$810,'Wastewater spend -excl CWW12&amp;17'!$C120,'PR24 - Wastewater (CWW3)'!$A$8:$A$810,'Wastewater spend -excl CWW12&amp;17'!K$4)</f>
        <v>0</v>
      </c>
      <c r="L66" s="64">
        <f>SUMIFS('PR24 - Wastewater (CWW3)'!$M$8:$M$810,'PR24 - Wastewater (CWW3)'!$N$8:$N$810,'Wastewater spend -excl CWW12&amp;17'!$C120,'PR24 - Wastewater (CWW3)'!$A$8:$A$810,'Wastewater spend -excl CWW12&amp;17'!L$4)</f>
        <v>167.43725664801076</v>
      </c>
      <c r="M66" s="64">
        <f>SUMIFS('PR24 - Wastewater (CWW3)'!$M$8:$M$810,'PR24 - Wastewater (CWW3)'!$N$8:$N$810,'Wastewater spend -excl CWW12&amp;17'!$C120,'PR24 - Wastewater (CWW3)'!$A$8:$A$810,'Wastewater spend -excl CWW12&amp;17'!M$4)</f>
        <v>19.447036929901881</v>
      </c>
      <c r="N66" s="64">
        <f>SUMIFS('PR24 - Wastewater (CWW3)'!$M$8:$M$810,'PR24 - Wastewater (CWW3)'!$N$8:$N$810,'Wastewater spend -excl CWW12&amp;17'!$C120,'PR24 - Wastewater (CWW3)'!$A$8:$A$810,'Wastewater spend -excl CWW12&amp;17'!N$4)</f>
        <v>54.158999999999992</v>
      </c>
      <c r="O66" s="9">
        <f t="shared" si="4"/>
        <v>516.34496388971274</v>
      </c>
    </row>
    <row r="67" spans="3:15">
      <c r="C67" t="s">
        <v>1606</v>
      </c>
      <c r="D67" s="64">
        <f>SUMIFS('PR24 - Wastewater (CWW3)'!$M$8:$M$810,'PR24 - Wastewater (CWW3)'!$N$8:$N$810,'Wastewater spend -excl CWW12&amp;17'!$C121,'PR24 - Wastewater (CWW3)'!$A$8:$A$810,'Wastewater spend -excl CWW12&amp;17'!D$4)</f>
        <v>3.7999999999999999E-2</v>
      </c>
      <c r="E67" s="64">
        <f>SUMIFS('PR24 - Wastewater (CWW3)'!$M$8:$M$810,'PR24 - Wastewater (CWW3)'!$N$8:$N$810,'Wastewater spend -excl CWW12&amp;17'!$C121,'PR24 - Wastewater (CWW3)'!$A$8:$A$810,'Wastewater spend -excl CWW12&amp;17'!E$4)</f>
        <v>0</v>
      </c>
      <c r="F67" s="64">
        <f>SUMIFS('PR24 - Wastewater (CWW3)'!$M$8:$M$810,'PR24 - Wastewater (CWW3)'!$N$8:$N$810,'Wastewater spend -excl CWW12&amp;17'!$C121,'PR24 - Wastewater (CWW3)'!$A$8:$A$810,'Wastewater spend -excl CWW12&amp;17'!F$4)</f>
        <v>0</v>
      </c>
      <c r="G67" s="64">
        <f>SUMIFS('PR24 - Wastewater (CWW3)'!$M$8:$M$810,'PR24 - Wastewater (CWW3)'!$N$8:$N$810,'Wastewater spend -excl CWW12&amp;17'!$C121,'PR24 - Wastewater (CWW3)'!$A$8:$A$810,'Wastewater spend -excl CWW12&amp;17'!G$4)</f>
        <v>8.8450977899999987</v>
      </c>
      <c r="H67" s="64">
        <f>SUMIFS('PR24 - Wastewater (CWW3)'!$M$8:$M$810,'PR24 - Wastewater (CWW3)'!$N$8:$N$810,'Wastewater spend -excl CWW12&amp;17'!$C121,'PR24 - Wastewater (CWW3)'!$A$8:$A$810,'Wastewater spend -excl CWW12&amp;17'!H$4)</f>
        <v>14.381</v>
      </c>
      <c r="I67" s="64">
        <f>SUMIFS('PR24 - Wastewater (CWW3)'!$M$8:$M$810,'PR24 - Wastewater (CWW3)'!$N$8:$N$810,'Wastewater spend -excl CWW12&amp;17'!$C121,'PR24 - Wastewater (CWW3)'!$A$8:$A$810,'Wastewater spend -excl CWW12&amp;17'!I$4)</f>
        <v>0</v>
      </c>
      <c r="J67" s="64">
        <f>SUMIFS('PR24 - Wastewater (CWW3)'!$M$8:$M$810,'PR24 - Wastewater (CWW3)'!$N$8:$N$810,'Wastewater spend -excl CWW12&amp;17'!$C121,'PR24 - Wastewater (CWW3)'!$A$8:$A$810,'Wastewater spend -excl CWW12&amp;17'!J$4)</f>
        <v>0.21099999999999999</v>
      </c>
      <c r="K67" s="64">
        <f>SUMIFS('PR24 - Wastewater (CWW3)'!$M$8:$M$810,'PR24 - Wastewater (CWW3)'!$N$8:$N$810,'Wastewater spend -excl CWW12&amp;17'!$C121,'PR24 - Wastewater (CWW3)'!$A$8:$A$810,'Wastewater spend -excl CWW12&amp;17'!K$4)</f>
        <v>0.99099999999999999</v>
      </c>
      <c r="L67" s="64">
        <f>SUMIFS('PR24 - Wastewater (CWW3)'!$M$8:$M$810,'PR24 - Wastewater (CWW3)'!$N$8:$N$810,'Wastewater spend -excl CWW12&amp;17'!$C121,'PR24 - Wastewater (CWW3)'!$A$8:$A$810,'Wastewater spend -excl CWW12&amp;17'!L$4)</f>
        <v>0</v>
      </c>
      <c r="M67" s="64">
        <f>SUMIFS('PR24 - Wastewater (CWW3)'!$M$8:$M$810,'PR24 - Wastewater (CWW3)'!$N$8:$N$810,'Wastewater spend -excl CWW12&amp;17'!$C121,'PR24 - Wastewater (CWW3)'!$A$8:$A$810,'Wastewater spend -excl CWW12&amp;17'!M$4)</f>
        <v>2E-3</v>
      </c>
      <c r="N67" s="64">
        <f>SUMIFS('PR24 - Wastewater (CWW3)'!$M$8:$M$810,'PR24 - Wastewater (CWW3)'!$N$8:$N$810,'Wastewater spend -excl CWW12&amp;17'!$C121,'PR24 - Wastewater (CWW3)'!$A$8:$A$810,'Wastewater spend -excl CWW12&amp;17'!N$4)</f>
        <v>3.0409999999999999</v>
      </c>
      <c r="O67" s="9">
        <f t="shared" si="4"/>
        <v>27.509097789999998</v>
      </c>
    </row>
    <row r="68" spans="3:15">
      <c r="C68" t="s">
        <v>1608</v>
      </c>
      <c r="D68" s="64">
        <f>SUMIFS('PR24 - Wastewater (CWW3)'!$M$8:$M$810,'PR24 - Wastewater (CWW3)'!$N$8:$N$810,'Wastewater spend -excl CWW12&amp;17'!$C122,'PR24 - Wastewater (CWW3)'!$A$8:$A$810,'Wastewater spend -excl CWW12&amp;17'!D$4)</f>
        <v>1.8000000000000019E-2</v>
      </c>
      <c r="E68" s="64">
        <f>SUMIFS('PR24 - Wastewater (CWW3)'!$M$8:$M$810,'PR24 - Wastewater (CWW3)'!$N$8:$N$810,'Wastewater spend -excl CWW12&amp;17'!$C122,'PR24 - Wastewater (CWW3)'!$A$8:$A$810,'Wastewater spend -excl CWW12&amp;17'!E$4)</f>
        <v>0.33</v>
      </c>
      <c r="F68" s="64">
        <f>SUMIFS('PR24 - Wastewater (CWW3)'!$M$8:$M$810,'PR24 - Wastewater (CWW3)'!$N$8:$N$810,'Wastewater spend -excl CWW12&amp;17'!$C122,'PR24 - Wastewater (CWW3)'!$A$8:$A$810,'Wastewater spend -excl CWW12&amp;17'!F$4)</f>
        <v>0</v>
      </c>
      <c r="G68" s="64">
        <f>SUMIFS('PR24 - Wastewater (CWW3)'!$M$8:$M$810,'PR24 - Wastewater (CWW3)'!$N$8:$N$810,'Wastewater spend -excl CWW12&amp;17'!$C122,'PR24 - Wastewater (CWW3)'!$A$8:$A$810,'Wastewater spend -excl CWW12&amp;17'!G$4)</f>
        <v>0.06</v>
      </c>
      <c r="H68" s="64">
        <f>SUMIFS('PR24 - Wastewater (CWW3)'!$M$8:$M$810,'PR24 - Wastewater (CWW3)'!$N$8:$N$810,'Wastewater spend -excl CWW12&amp;17'!$C122,'PR24 - Wastewater (CWW3)'!$A$8:$A$810,'Wastewater spend -excl CWW12&amp;17'!H$4)</f>
        <v>1.9317451020150891</v>
      </c>
      <c r="I68" s="64">
        <f>SUMIFS('PR24 - Wastewater (CWW3)'!$M$8:$M$810,'PR24 - Wastewater (CWW3)'!$N$8:$N$810,'Wastewater spend -excl CWW12&amp;17'!$C122,'PR24 - Wastewater (CWW3)'!$A$8:$A$810,'Wastewater spend -excl CWW12&amp;17'!I$4)</f>
        <v>0.26400000000000001</v>
      </c>
      <c r="J68" s="64">
        <f>SUMIFS('PR24 - Wastewater (CWW3)'!$M$8:$M$810,'PR24 - Wastewater (CWW3)'!$N$8:$N$810,'Wastewater spend -excl CWW12&amp;17'!$C122,'PR24 - Wastewater (CWW3)'!$A$8:$A$810,'Wastewater spend -excl CWW12&amp;17'!J$4)</f>
        <v>0.151</v>
      </c>
      <c r="K68" s="64">
        <f>SUMIFS('PR24 - Wastewater (CWW3)'!$M$8:$M$810,'PR24 - Wastewater (CWW3)'!$N$8:$N$810,'Wastewater spend -excl CWW12&amp;17'!$C122,'PR24 - Wastewater (CWW3)'!$A$8:$A$810,'Wastewater spend -excl CWW12&amp;17'!K$4)</f>
        <v>0</v>
      </c>
      <c r="L68" s="64">
        <f>SUMIFS('PR24 - Wastewater (CWW3)'!$M$8:$M$810,'PR24 - Wastewater (CWW3)'!$N$8:$N$810,'Wastewater spend -excl CWW12&amp;17'!$C122,'PR24 - Wastewater (CWW3)'!$A$8:$A$810,'Wastewater spend -excl CWW12&amp;17'!L$4)</f>
        <v>2.1633008817464328</v>
      </c>
      <c r="M68" s="64">
        <f>SUMIFS('PR24 - Wastewater (CWW3)'!$M$8:$M$810,'PR24 - Wastewater (CWW3)'!$N$8:$N$810,'Wastewater spend -excl CWW12&amp;17'!$C122,'PR24 - Wastewater (CWW3)'!$A$8:$A$810,'Wastewater spend -excl CWW12&amp;17'!M$4)</f>
        <v>0.8813531300520181</v>
      </c>
      <c r="N68" s="64">
        <f>SUMIFS('PR24 - Wastewater (CWW3)'!$M$8:$M$810,'PR24 - Wastewater (CWW3)'!$N$8:$N$810,'Wastewater spend -excl CWW12&amp;17'!$C122,'PR24 - Wastewater (CWW3)'!$A$8:$A$810,'Wastewater spend -excl CWW12&amp;17'!N$4)</f>
        <v>0.51600000000000001</v>
      </c>
      <c r="O68" s="9">
        <f t="shared" si="4"/>
        <v>6.3153991138135392</v>
      </c>
    </row>
    <row r="69" spans="3:15">
      <c r="C69" t="s">
        <v>1610</v>
      </c>
      <c r="D69" s="64">
        <f>SUMIFS('PR24 - Wastewater (CWW3)'!$M$8:$M$810,'PR24 - Wastewater (CWW3)'!$N$8:$N$810,'Wastewater spend -excl CWW12&amp;17'!$C123,'PR24 - Wastewater (CWW3)'!$A$8:$A$810,'Wastewater spend -excl CWW12&amp;17'!D$4)</f>
        <v>0</v>
      </c>
      <c r="E69" s="64">
        <f>SUMIFS('PR24 - Wastewater (CWW3)'!$M$8:$M$810,'PR24 - Wastewater (CWW3)'!$N$8:$N$810,'Wastewater spend -excl CWW12&amp;17'!$C123,'PR24 - Wastewater (CWW3)'!$A$8:$A$810,'Wastewater spend -excl CWW12&amp;17'!E$4)</f>
        <v>0</v>
      </c>
      <c r="F69" s="64">
        <f>SUMIFS('PR24 - Wastewater (CWW3)'!$M$8:$M$810,'PR24 - Wastewater (CWW3)'!$N$8:$N$810,'Wastewater spend -excl CWW12&amp;17'!$C123,'PR24 - Wastewater (CWW3)'!$A$8:$A$810,'Wastewater spend -excl CWW12&amp;17'!F$4)</f>
        <v>0</v>
      </c>
      <c r="G69" s="64">
        <f>SUMIFS('PR24 - Wastewater (CWW3)'!$M$8:$M$810,'PR24 - Wastewater (CWW3)'!$N$8:$N$810,'Wastewater spend -excl CWW12&amp;17'!$C123,'PR24 - Wastewater (CWW3)'!$A$8:$A$810,'Wastewater spend -excl CWW12&amp;17'!G$4)</f>
        <v>7.3479999999999999</v>
      </c>
      <c r="H69" s="64">
        <f>SUMIFS('PR24 - Wastewater (CWW3)'!$M$8:$M$810,'PR24 - Wastewater (CWW3)'!$N$8:$N$810,'Wastewater spend -excl CWW12&amp;17'!$C123,'PR24 - Wastewater (CWW3)'!$A$8:$A$810,'Wastewater spend -excl CWW12&amp;17'!H$4)</f>
        <v>3.085029675528896</v>
      </c>
      <c r="I69" s="64">
        <f>SUMIFS('PR24 - Wastewater (CWW3)'!$M$8:$M$810,'PR24 - Wastewater (CWW3)'!$N$8:$N$810,'Wastewater spend -excl CWW12&amp;17'!$C123,'PR24 - Wastewater (CWW3)'!$A$8:$A$810,'Wastewater spend -excl CWW12&amp;17'!I$4)</f>
        <v>0</v>
      </c>
      <c r="J69" s="64">
        <f>SUMIFS('PR24 - Wastewater (CWW3)'!$M$8:$M$810,'PR24 - Wastewater (CWW3)'!$N$8:$N$810,'Wastewater spend -excl CWW12&amp;17'!$C123,'PR24 - Wastewater (CWW3)'!$A$8:$A$810,'Wastewater spend -excl CWW12&amp;17'!J$4)</f>
        <v>11.047000000000001</v>
      </c>
      <c r="K69" s="64">
        <f>SUMIFS('PR24 - Wastewater (CWW3)'!$M$8:$M$810,'PR24 - Wastewater (CWW3)'!$N$8:$N$810,'Wastewater spend -excl CWW12&amp;17'!$C123,'PR24 - Wastewater (CWW3)'!$A$8:$A$810,'Wastewater spend -excl CWW12&amp;17'!K$4)</f>
        <v>4.0000000000000001E-3</v>
      </c>
      <c r="L69" s="64">
        <f>SUMIFS('PR24 - Wastewater (CWW3)'!$M$8:$M$810,'PR24 - Wastewater (CWW3)'!$N$8:$N$810,'Wastewater spend -excl CWW12&amp;17'!$C123,'PR24 - Wastewater (CWW3)'!$A$8:$A$810,'Wastewater spend -excl CWW12&amp;17'!L$4)</f>
        <v>0.66086141833885603</v>
      </c>
      <c r="M69" s="64">
        <f>SUMIFS('PR24 - Wastewater (CWW3)'!$M$8:$M$810,'PR24 - Wastewater (CWW3)'!$N$8:$N$810,'Wastewater spend -excl CWW12&amp;17'!$C123,'PR24 - Wastewater (CWW3)'!$A$8:$A$810,'Wastewater spend -excl CWW12&amp;17'!M$4)</f>
        <v>7.8964894528681917</v>
      </c>
      <c r="N69" s="64">
        <f>SUMIFS('PR24 - Wastewater (CWW3)'!$M$8:$M$810,'PR24 - Wastewater (CWW3)'!$N$8:$N$810,'Wastewater spend -excl CWW12&amp;17'!$C123,'PR24 - Wastewater (CWW3)'!$A$8:$A$810,'Wastewater spend -excl CWW12&amp;17'!N$4)</f>
        <v>0</v>
      </c>
      <c r="O69" s="9">
        <f t="shared" si="4"/>
        <v>30.041380546735947</v>
      </c>
    </row>
    <row r="70" spans="3:15">
      <c r="C70" t="s">
        <v>1614</v>
      </c>
      <c r="D70" s="64">
        <f>SUMIFS('PR24 - Wastewater (CWW3)'!$M$8:$M$810,'PR24 - Wastewater (CWW3)'!$N$8:$N$810,'Wastewater spend -excl CWW12&amp;17'!$C124,'PR24 - Wastewater (CWW3)'!$A$8:$A$810,'Wastewater spend -excl CWW12&amp;17'!D$4)</f>
        <v>148.38200000000001</v>
      </c>
      <c r="E70" s="64">
        <f>SUMIFS('PR24 - Wastewater (CWW3)'!$M$8:$M$810,'PR24 - Wastewater (CWW3)'!$N$8:$N$810,'Wastewater spend -excl CWW12&amp;17'!$C124,'PR24 - Wastewater (CWW3)'!$A$8:$A$810,'Wastewater spend -excl CWW12&amp;17'!E$4)</f>
        <v>44.499000000000002</v>
      </c>
      <c r="F70" s="64">
        <f>SUMIFS('PR24 - Wastewater (CWW3)'!$M$8:$M$810,'PR24 - Wastewater (CWW3)'!$N$8:$N$810,'Wastewater spend -excl CWW12&amp;17'!$C124,'PR24 - Wastewater (CWW3)'!$A$8:$A$810,'Wastewater spend -excl CWW12&amp;17'!F$4)</f>
        <v>2.7277177265194452</v>
      </c>
      <c r="G70" s="64">
        <f>SUMIFS('PR24 - Wastewater (CWW3)'!$M$8:$M$810,'PR24 - Wastewater (CWW3)'!$N$8:$N$810,'Wastewater spend -excl CWW12&amp;17'!$C124,'PR24 - Wastewater (CWW3)'!$A$8:$A$810,'Wastewater spend -excl CWW12&amp;17'!G$4)</f>
        <v>58.374000000000002</v>
      </c>
      <c r="H70" s="64">
        <f>SUMIFS('PR24 - Wastewater (CWW3)'!$M$8:$M$810,'PR24 - Wastewater (CWW3)'!$N$8:$N$810,'Wastewater spend -excl CWW12&amp;17'!$C124,'PR24 - Wastewater (CWW3)'!$A$8:$A$810,'Wastewater spend -excl CWW12&amp;17'!H$4)</f>
        <v>320.52503676324784</v>
      </c>
      <c r="I70" s="64">
        <f>SUMIFS('PR24 - Wastewater (CWW3)'!$M$8:$M$810,'PR24 - Wastewater (CWW3)'!$N$8:$N$810,'Wastewater spend -excl CWW12&amp;17'!$C124,'PR24 - Wastewater (CWW3)'!$A$8:$A$810,'Wastewater spend -excl CWW12&amp;17'!I$4)</f>
        <v>31</v>
      </c>
      <c r="J70" s="64">
        <f>SUMIFS('PR24 - Wastewater (CWW3)'!$M$8:$M$810,'PR24 - Wastewater (CWW3)'!$N$8:$N$810,'Wastewater spend -excl CWW12&amp;17'!$C124,'PR24 - Wastewater (CWW3)'!$A$8:$A$810,'Wastewater spend -excl CWW12&amp;17'!J$4)</f>
        <v>67.736000000000004</v>
      </c>
      <c r="K70" s="64">
        <f>SUMIFS('PR24 - Wastewater (CWW3)'!$M$8:$M$810,'PR24 - Wastewater (CWW3)'!$N$8:$N$810,'Wastewater spend -excl CWW12&amp;17'!$C124,'PR24 - Wastewater (CWW3)'!$A$8:$A$810,'Wastewater spend -excl CWW12&amp;17'!K$4)</f>
        <v>114.697</v>
      </c>
      <c r="L70" s="64">
        <f>SUMIFS('PR24 - Wastewater (CWW3)'!$M$8:$M$810,'PR24 - Wastewater (CWW3)'!$N$8:$N$810,'Wastewater spend -excl CWW12&amp;17'!$C124,'PR24 - Wastewater (CWW3)'!$A$8:$A$810,'Wastewater spend -excl CWW12&amp;17'!L$4)</f>
        <v>161.24370546600551</v>
      </c>
      <c r="M70" s="64">
        <f>SUMIFS('PR24 - Wastewater (CWW3)'!$M$8:$M$810,'PR24 - Wastewater (CWW3)'!$N$8:$N$810,'Wastewater spend -excl CWW12&amp;17'!$C124,'PR24 - Wastewater (CWW3)'!$A$8:$A$810,'Wastewater spend -excl CWW12&amp;17'!M$4)</f>
        <v>77.764766415349001</v>
      </c>
      <c r="N70" s="64">
        <f>SUMIFS('PR24 - Wastewater (CWW3)'!$M$8:$M$810,'PR24 - Wastewater (CWW3)'!$N$8:$N$810,'Wastewater spend -excl CWW12&amp;17'!$C124,'PR24 - Wastewater (CWW3)'!$A$8:$A$810,'Wastewater spend -excl CWW12&amp;17'!N$4)</f>
        <v>183.22970406365587</v>
      </c>
      <c r="O70" s="9">
        <f t="shared" si="4"/>
        <v>1210.1789304347776</v>
      </c>
    </row>
    <row r="71" spans="3:15">
      <c r="C71" t="s">
        <v>1618</v>
      </c>
      <c r="D71" s="64">
        <f>SUMIFS('PR24 - Wastewater (CWW3)'!$M$8:$M$810,'PR24 - Wastewater (CWW3)'!$N$8:$N$810,'Wastewater spend -excl CWW12&amp;17'!$C125,'PR24 - Wastewater (CWW3)'!$A$8:$A$810,'Wastewater spend -excl CWW12&amp;17'!D$4)</f>
        <v>0.23100000000000001</v>
      </c>
      <c r="E71" s="64">
        <f>SUMIFS('PR24 - Wastewater (CWW3)'!$M$8:$M$810,'PR24 - Wastewater (CWW3)'!$N$8:$N$810,'Wastewater spend -excl CWW12&amp;17'!$C125,'PR24 - Wastewater (CWW3)'!$A$8:$A$810,'Wastewater spend -excl CWW12&amp;17'!E$4)</f>
        <v>21.088999999999999</v>
      </c>
      <c r="F71" s="64">
        <f>SUMIFS('PR24 - Wastewater (CWW3)'!$M$8:$M$810,'PR24 - Wastewater (CWW3)'!$N$8:$N$810,'Wastewater spend -excl CWW12&amp;17'!$C125,'PR24 - Wastewater (CWW3)'!$A$8:$A$810,'Wastewater spend -excl CWW12&amp;17'!F$4)</f>
        <v>0</v>
      </c>
      <c r="G71" s="64">
        <f>SUMIFS('PR24 - Wastewater (CWW3)'!$M$8:$M$810,'PR24 - Wastewater (CWW3)'!$N$8:$N$810,'Wastewater spend -excl CWW12&amp;17'!$C125,'PR24 - Wastewater (CWW3)'!$A$8:$A$810,'Wastewater spend -excl CWW12&amp;17'!G$4)</f>
        <v>0.5</v>
      </c>
      <c r="H71" s="64">
        <f>SUMIFS('PR24 - Wastewater (CWW3)'!$M$8:$M$810,'PR24 - Wastewater (CWW3)'!$N$8:$N$810,'Wastewater spend -excl CWW12&amp;17'!$C125,'PR24 - Wastewater (CWW3)'!$A$8:$A$810,'Wastewater spend -excl CWW12&amp;17'!H$4)</f>
        <v>51.665247810450957</v>
      </c>
      <c r="I71" s="64">
        <f>SUMIFS('PR24 - Wastewater (CWW3)'!$M$8:$M$810,'PR24 - Wastewater (CWW3)'!$N$8:$N$810,'Wastewater spend -excl CWW12&amp;17'!$C125,'PR24 - Wastewater (CWW3)'!$A$8:$A$810,'Wastewater spend -excl CWW12&amp;17'!I$4)</f>
        <v>0.89600000000000002</v>
      </c>
      <c r="J71" s="64">
        <f>SUMIFS('PR24 - Wastewater (CWW3)'!$M$8:$M$810,'PR24 - Wastewater (CWW3)'!$N$8:$N$810,'Wastewater spend -excl CWW12&amp;17'!$C125,'PR24 - Wastewater (CWW3)'!$A$8:$A$810,'Wastewater spend -excl CWW12&amp;17'!J$4)</f>
        <v>18.114999999999998</v>
      </c>
      <c r="K71" s="64">
        <f>SUMIFS('PR24 - Wastewater (CWW3)'!$M$8:$M$810,'PR24 - Wastewater (CWW3)'!$N$8:$N$810,'Wastewater spend -excl CWW12&amp;17'!$C125,'PR24 - Wastewater (CWW3)'!$A$8:$A$810,'Wastewater spend -excl CWW12&amp;17'!K$4)</f>
        <v>3.5230000000000001</v>
      </c>
      <c r="L71" s="64">
        <f>SUMIFS('PR24 - Wastewater (CWW3)'!$M$8:$M$810,'PR24 - Wastewater (CWW3)'!$N$8:$N$810,'Wastewater spend -excl CWW12&amp;17'!$C125,'PR24 - Wastewater (CWW3)'!$A$8:$A$810,'Wastewater spend -excl CWW12&amp;17'!L$4)</f>
        <v>83.121338957079161</v>
      </c>
      <c r="M71" s="64">
        <f>SUMIFS('PR24 - Wastewater (CWW3)'!$M$8:$M$810,'PR24 - Wastewater (CWW3)'!$N$8:$N$810,'Wastewater spend -excl CWW12&amp;17'!$C125,'PR24 - Wastewater (CWW3)'!$A$8:$A$810,'Wastewater spend -excl CWW12&amp;17'!M$4)</f>
        <v>19.111329966071359</v>
      </c>
      <c r="N71" s="64">
        <f>SUMIFS('PR24 - Wastewater (CWW3)'!$M$8:$M$810,'PR24 - Wastewater (CWW3)'!$N$8:$N$810,'Wastewater spend -excl CWW12&amp;17'!$C125,'PR24 - Wastewater (CWW3)'!$A$8:$A$810,'Wastewater spend -excl CWW12&amp;17'!N$4)</f>
        <v>16.164000000000001</v>
      </c>
      <c r="O71" s="9">
        <f t="shared" si="4"/>
        <v>214.41591673360148</v>
      </c>
    </row>
    <row r="72" spans="3:15">
      <c r="C72" t="s">
        <v>1627</v>
      </c>
      <c r="D72" s="64">
        <f>SUMIFS('PR24 - Wastewater (CWW3)'!$M$8:$M$810,'PR24 - Wastewater (CWW3)'!$N$8:$N$810,'Wastewater spend -excl CWW12&amp;17'!$C126,'PR24 - Wastewater (CWW3)'!$A$8:$A$810,'Wastewater spend -excl CWW12&amp;17'!D$4)</f>
        <v>4.1050000000000004</v>
      </c>
      <c r="E72" s="64">
        <f>SUMIFS('PR24 - Wastewater (CWW3)'!$M$8:$M$810,'PR24 - Wastewater (CWW3)'!$N$8:$N$810,'Wastewater spend -excl CWW12&amp;17'!$C126,'PR24 - Wastewater (CWW3)'!$A$8:$A$810,'Wastewater spend -excl CWW12&amp;17'!E$4)</f>
        <v>0</v>
      </c>
      <c r="F72" s="64">
        <f>SUMIFS('PR24 - Wastewater (CWW3)'!$M$8:$M$810,'PR24 - Wastewater (CWW3)'!$N$8:$N$810,'Wastewater spend -excl CWW12&amp;17'!$C126,'PR24 - Wastewater (CWW3)'!$A$8:$A$810,'Wastewater spend -excl CWW12&amp;17'!F$4)</f>
        <v>0</v>
      </c>
      <c r="G72" s="64">
        <f>SUMIFS('PR24 - Wastewater (CWW3)'!$M$8:$M$810,'PR24 - Wastewater (CWW3)'!$N$8:$N$810,'Wastewater spend -excl CWW12&amp;17'!$C126,'PR24 - Wastewater (CWW3)'!$A$8:$A$810,'Wastewater spend -excl CWW12&amp;17'!G$4)</f>
        <v>0</v>
      </c>
      <c r="H72" s="64">
        <f>SUMIFS('PR24 - Wastewater (CWW3)'!$M$8:$M$810,'PR24 - Wastewater (CWW3)'!$N$8:$N$810,'Wastewater spend -excl CWW12&amp;17'!$C126,'PR24 - Wastewater (CWW3)'!$A$8:$A$810,'Wastewater spend -excl CWW12&amp;17'!H$4)</f>
        <v>9.3941115414403651</v>
      </c>
      <c r="I72" s="64">
        <f>SUMIFS('PR24 - Wastewater (CWW3)'!$M$8:$M$810,'PR24 - Wastewater (CWW3)'!$N$8:$N$810,'Wastewater spend -excl CWW12&amp;17'!$C126,'PR24 - Wastewater (CWW3)'!$A$8:$A$810,'Wastewater spend -excl CWW12&amp;17'!I$4)</f>
        <v>0.25900000000000001</v>
      </c>
      <c r="J72" s="64">
        <f>SUMIFS('PR24 - Wastewater (CWW3)'!$M$8:$M$810,'PR24 - Wastewater (CWW3)'!$N$8:$N$810,'Wastewater spend -excl CWW12&amp;17'!$C126,'PR24 - Wastewater (CWW3)'!$A$8:$A$810,'Wastewater spend -excl CWW12&amp;17'!J$4)</f>
        <v>2.52</v>
      </c>
      <c r="K72" s="64">
        <f>SUMIFS('PR24 - Wastewater (CWW3)'!$M$8:$M$810,'PR24 - Wastewater (CWW3)'!$N$8:$N$810,'Wastewater spend -excl CWW12&amp;17'!$C126,'PR24 - Wastewater (CWW3)'!$A$8:$A$810,'Wastewater spend -excl CWW12&amp;17'!K$4)</f>
        <v>0</v>
      </c>
      <c r="L72" s="64">
        <f>SUMIFS('PR24 - Wastewater (CWW3)'!$M$8:$M$810,'PR24 - Wastewater (CWW3)'!$N$8:$N$810,'Wastewater spend -excl CWW12&amp;17'!$C126,'PR24 - Wastewater (CWW3)'!$A$8:$A$810,'Wastewater spend -excl CWW12&amp;17'!L$4)</f>
        <v>1.3660295319031439</v>
      </c>
      <c r="M72" s="64">
        <f>SUMIFS('PR24 - Wastewater (CWW3)'!$M$8:$M$810,'PR24 - Wastewater (CWW3)'!$N$8:$N$810,'Wastewater spend -excl CWW12&amp;17'!$C126,'PR24 - Wastewater (CWW3)'!$A$8:$A$810,'Wastewater spend -excl CWW12&amp;17'!M$4)</f>
        <v>0.49377496184999992</v>
      </c>
      <c r="N72" s="64">
        <f>SUMIFS('PR24 - Wastewater (CWW3)'!$M$8:$M$810,'PR24 - Wastewater (CWW3)'!$N$8:$N$810,'Wastewater spend -excl CWW12&amp;17'!$C126,'PR24 - Wastewater (CWW3)'!$A$8:$A$810,'Wastewater spend -excl CWW12&amp;17'!N$4)</f>
        <v>2.3609999999999998</v>
      </c>
      <c r="O72" s="9">
        <f t="shared" si="4"/>
        <v>20.498916035193513</v>
      </c>
    </row>
    <row r="73" spans="3:15">
      <c r="C73" t="s">
        <v>1637</v>
      </c>
      <c r="D73" s="64">
        <f>SUMIFS('PR24 - Wastewater (CWW3)'!$M$8:$M$810,'PR24 - Wastewater (CWW3)'!$N$8:$N$810,'Wastewater spend -excl CWW12&amp;17'!$C127,'PR24 - Wastewater (CWW3)'!$A$8:$A$810,'Wastewater spend -excl CWW12&amp;17'!D$4)</f>
        <v>3.5800000000000005</v>
      </c>
      <c r="E73" s="64">
        <f>SUMIFS('PR24 - Wastewater (CWW3)'!$M$8:$M$810,'PR24 - Wastewater (CWW3)'!$N$8:$N$810,'Wastewater spend -excl CWW12&amp;17'!$C127,'PR24 - Wastewater (CWW3)'!$A$8:$A$810,'Wastewater spend -excl CWW12&amp;17'!E$4)</f>
        <v>6.9820000000000002</v>
      </c>
      <c r="F73" s="64">
        <f>SUMIFS('PR24 - Wastewater (CWW3)'!$M$8:$M$810,'PR24 - Wastewater (CWW3)'!$N$8:$N$810,'Wastewater spend -excl CWW12&amp;17'!$C127,'PR24 - Wastewater (CWW3)'!$A$8:$A$810,'Wastewater spend -excl CWW12&amp;17'!F$4)</f>
        <v>0</v>
      </c>
      <c r="G73" s="64">
        <f>SUMIFS('PR24 - Wastewater (CWW3)'!$M$8:$M$810,'PR24 - Wastewater (CWW3)'!$N$8:$N$810,'Wastewater spend -excl CWW12&amp;17'!$C127,'PR24 - Wastewater (CWW3)'!$A$8:$A$810,'Wastewater spend -excl CWW12&amp;17'!G$4)</f>
        <v>4.18</v>
      </c>
      <c r="H73" s="64">
        <f>SUMIFS('PR24 - Wastewater (CWW3)'!$M$8:$M$810,'PR24 - Wastewater (CWW3)'!$N$8:$N$810,'Wastewater spend -excl CWW12&amp;17'!$C127,'PR24 - Wastewater (CWW3)'!$A$8:$A$810,'Wastewater spend -excl CWW12&amp;17'!H$4)</f>
        <v>5.4163124827867311</v>
      </c>
      <c r="I73" s="64">
        <f>SUMIFS('PR24 - Wastewater (CWW3)'!$M$8:$M$810,'PR24 - Wastewater (CWW3)'!$N$8:$N$810,'Wastewater spend -excl CWW12&amp;17'!$C127,'PR24 - Wastewater (CWW3)'!$A$8:$A$810,'Wastewater spend -excl CWW12&amp;17'!I$4)</f>
        <v>0</v>
      </c>
      <c r="J73" s="64">
        <f>SUMIFS('PR24 - Wastewater (CWW3)'!$M$8:$M$810,'PR24 - Wastewater (CWW3)'!$N$8:$N$810,'Wastewater spend -excl CWW12&amp;17'!$C127,'PR24 - Wastewater (CWW3)'!$A$8:$A$810,'Wastewater spend -excl CWW12&amp;17'!J$4)</f>
        <v>3.226</v>
      </c>
      <c r="K73" s="64">
        <f>SUMIFS('PR24 - Wastewater (CWW3)'!$M$8:$M$810,'PR24 - Wastewater (CWW3)'!$N$8:$N$810,'Wastewater spend -excl CWW12&amp;17'!$C127,'PR24 - Wastewater (CWW3)'!$A$8:$A$810,'Wastewater spend -excl CWW12&amp;17'!K$4)</f>
        <v>1.23</v>
      </c>
      <c r="L73" s="64">
        <f>SUMIFS('PR24 - Wastewater (CWW3)'!$M$8:$M$810,'PR24 - Wastewater (CWW3)'!$N$8:$N$810,'Wastewater spend -excl CWW12&amp;17'!$C127,'PR24 - Wastewater (CWW3)'!$A$8:$A$810,'Wastewater spend -excl CWW12&amp;17'!L$4)</f>
        <v>14.876008833862652</v>
      </c>
      <c r="M73" s="64">
        <f>SUMIFS('PR24 - Wastewater (CWW3)'!$M$8:$M$810,'PR24 - Wastewater (CWW3)'!$N$8:$N$810,'Wastewater spend -excl CWW12&amp;17'!$C127,'PR24 - Wastewater (CWW3)'!$A$8:$A$810,'Wastewater spend -excl CWW12&amp;17'!M$4)</f>
        <v>6.0551826737488756</v>
      </c>
      <c r="N73" s="64">
        <f>SUMIFS('PR24 - Wastewater (CWW3)'!$M$8:$M$810,'PR24 - Wastewater (CWW3)'!$N$8:$N$810,'Wastewater spend -excl CWW12&amp;17'!$C127,'PR24 - Wastewater (CWW3)'!$A$8:$A$810,'Wastewater spend -excl CWW12&amp;17'!N$4)</f>
        <v>10.536999999999999</v>
      </c>
      <c r="O73" s="9">
        <f t="shared" si="4"/>
        <v>56.082503990398259</v>
      </c>
    </row>
    <row r="74" spans="3:15">
      <c r="C74" t="s">
        <v>1652</v>
      </c>
      <c r="D74" s="64">
        <f>SUMIFS('PR24 - Wastewater (CWW3)'!$M$8:$M$810,'PR24 - Wastewater (CWW3)'!$N$8:$N$810,'Wastewater spend -excl CWW12&amp;17'!$C128,'PR24 - Wastewater (CWW3)'!$A$8:$A$810,'Wastewater spend -excl CWW12&amp;17'!D$4)</f>
        <v>11.552999999999999</v>
      </c>
      <c r="E74" s="64">
        <f>SUMIFS('PR24 - Wastewater (CWW3)'!$M$8:$M$810,'PR24 - Wastewater (CWW3)'!$N$8:$N$810,'Wastewater spend -excl CWW12&amp;17'!$C128,'PR24 - Wastewater (CWW3)'!$A$8:$A$810,'Wastewater spend -excl CWW12&amp;17'!E$4)</f>
        <v>9.5229999999999997</v>
      </c>
      <c r="F74" s="64">
        <f>SUMIFS('PR24 - Wastewater (CWW3)'!$M$8:$M$810,'PR24 - Wastewater (CWW3)'!$N$8:$N$810,'Wastewater spend -excl CWW12&amp;17'!$C128,'PR24 - Wastewater (CWW3)'!$A$8:$A$810,'Wastewater spend -excl CWW12&amp;17'!F$4)</f>
        <v>0.89216632623123493</v>
      </c>
      <c r="G74" s="64">
        <f>SUMIFS('PR24 - Wastewater (CWW3)'!$M$8:$M$810,'PR24 - Wastewater (CWW3)'!$N$8:$N$810,'Wastewater spend -excl CWW12&amp;17'!$C128,'PR24 - Wastewater (CWW3)'!$A$8:$A$810,'Wastewater spend -excl CWW12&amp;17'!G$4)</f>
        <v>8.6440000000000001</v>
      </c>
      <c r="H74" s="64">
        <f>SUMIFS('PR24 - Wastewater (CWW3)'!$M$8:$M$810,'PR24 - Wastewater (CWW3)'!$N$8:$N$810,'Wastewater spend -excl CWW12&amp;17'!$C128,'PR24 - Wastewater (CWW3)'!$A$8:$A$810,'Wastewater spend -excl CWW12&amp;17'!H$4)</f>
        <v>86.751751891128222</v>
      </c>
      <c r="I74" s="64">
        <f>SUMIFS('PR24 - Wastewater (CWW3)'!$M$8:$M$810,'PR24 - Wastewater (CWW3)'!$N$8:$N$810,'Wastewater spend -excl CWW12&amp;17'!$C128,'PR24 - Wastewater (CWW3)'!$A$8:$A$810,'Wastewater spend -excl CWW12&amp;17'!I$4)</f>
        <v>1.57</v>
      </c>
      <c r="J74" s="64">
        <f>SUMIFS('PR24 - Wastewater (CWW3)'!$M$8:$M$810,'PR24 - Wastewater (CWW3)'!$N$8:$N$810,'Wastewater spend -excl CWW12&amp;17'!$C128,'PR24 - Wastewater (CWW3)'!$A$8:$A$810,'Wastewater spend -excl CWW12&amp;17'!J$4)</f>
        <v>13.407</v>
      </c>
      <c r="K74" s="64">
        <f>SUMIFS('PR24 - Wastewater (CWW3)'!$M$8:$M$810,'PR24 - Wastewater (CWW3)'!$N$8:$N$810,'Wastewater spend -excl CWW12&amp;17'!$C128,'PR24 - Wastewater (CWW3)'!$A$8:$A$810,'Wastewater spend -excl CWW12&amp;17'!K$4)</f>
        <v>70.914000000000001</v>
      </c>
      <c r="L74" s="64">
        <f>SUMIFS('PR24 - Wastewater (CWW3)'!$M$8:$M$810,'PR24 - Wastewater (CWW3)'!$N$8:$N$810,'Wastewater spend -excl CWW12&amp;17'!$C128,'PR24 - Wastewater (CWW3)'!$A$8:$A$810,'Wastewater spend -excl CWW12&amp;17'!L$4)</f>
        <v>6.2865808661617733</v>
      </c>
      <c r="M74" s="64">
        <f>SUMIFS('PR24 - Wastewater (CWW3)'!$M$8:$M$810,'PR24 - Wastewater (CWW3)'!$N$8:$N$810,'Wastewater spend -excl CWW12&amp;17'!$C128,'PR24 - Wastewater (CWW3)'!$A$8:$A$810,'Wastewater spend -excl CWW12&amp;17'!M$4)</f>
        <v>20.283411654332401</v>
      </c>
      <c r="N74" s="64">
        <f>SUMIFS('PR24 - Wastewater (CWW3)'!$M$8:$M$810,'PR24 - Wastewater (CWW3)'!$N$8:$N$810,'Wastewater spend -excl CWW12&amp;17'!$C128,'PR24 - Wastewater (CWW3)'!$A$8:$A$810,'Wastewater spend -excl CWW12&amp;17'!N$4)</f>
        <v>1.748</v>
      </c>
      <c r="O74" s="9">
        <f t="shared" si="4"/>
        <v>231.57291073785362</v>
      </c>
    </row>
    <row r="75" spans="3:15">
      <c r="C75" t="s">
        <v>1655</v>
      </c>
      <c r="D75" s="64">
        <f>SUMIFS('PR24 - Wastewater (CWW3)'!$M$8:$M$810,'PR24 - Wastewater (CWW3)'!$N$8:$N$810,'Wastewater spend -excl CWW12&amp;17'!$C129,'PR24 - Wastewater (CWW3)'!$A$8:$A$810,'Wastewater spend -excl CWW12&amp;17'!D$4)</f>
        <v>16.290105379170836</v>
      </c>
      <c r="E75" s="64">
        <f>SUMIFS('PR24 - Wastewater (CWW3)'!$M$8:$M$810,'PR24 - Wastewater (CWW3)'!$N$8:$N$810,'Wastewater spend -excl CWW12&amp;17'!$C129,'PR24 - Wastewater (CWW3)'!$A$8:$A$810,'Wastewater spend -excl CWW12&amp;17'!E$4)</f>
        <v>4.2059999999999995</v>
      </c>
      <c r="F75" s="64">
        <f>SUMIFS('PR24 - Wastewater (CWW3)'!$M$8:$M$810,'PR24 - Wastewater (CWW3)'!$N$8:$N$810,'Wastewater spend -excl CWW12&amp;17'!$C129,'PR24 - Wastewater (CWW3)'!$A$8:$A$810,'Wastewater spend -excl CWW12&amp;17'!F$4)</f>
        <v>6.5654970324884626E-2</v>
      </c>
      <c r="G75" s="64">
        <f>SUMIFS('PR24 - Wastewater (CWW3)'!$M$8:$M$810,'PR24 - Wastewater (CWW3)'!$N$8:$N$810,'Wastewater spend -excl CWW12&amp;17'!$C129,'PR24 - Wastewater (CWW3)'!$A$8:$A$810,'Wastewater spend -excl CWW12&amp;17'!G$4)</f>
        <v>4.7169999999999996</v>
      </c>
      <c r="H75" s="64">
        <f>SUMIFS('PR24 - Wastewater (CWW3)'!$M$8:$M$810,'PR24 - Wastewater (CWW3)'!$N$8:$N$810,'Wastewater spend -excl CWW12&amp;17'!$C129,'PR24 - Wastewater (CWW3)'!$A$8:$A$810,'Wastewater spend -excl CWW12&amp;17'!H$4)</f>
        <v>45.610045187325873</v>
      </c>
      <c r="I75" s="64">
        <f>SUMIFS('PR24 - Wastewater (CWW3)'!$M$8:$M$810,'PR24 - Wastewater (CWW3)'!$N$8:$N$810,'Wastewater spend -excl CWW12&amp;17'!$C129,'PR24 - Wastewater (CWW3)'!$A$8:$A$810,'Wastewater spend -excl CWW12&amp;17'!I$4)</f>
        <v>0.29600000000000004</v>
      </c>
      <c r="J75" s="64">
        <f>SUMIFS('PR24 - Wastewater (CWW3)'!$M$8:$M$810,'PR24 - Wastewater (CWW3)'!$N$8:$N$810,'Wastewater spend -excl CWW12&amp;17'!$C129,'PR24 - Wastewater (CWW3)'!$A$8:$A$810,'Wastewater spend -excl CWW12&amp;17'!J$4)</f>
        <v>1.3780000000000001</v>
      </c>
      <c r="K75" s="64">
        <f>SUMIFS('PR24 - Wastewater (CWW3)'!$M$8:$M$810,'PR24 - Wastewater (CWW3)'!$N$8:$N$810,'Wastewater spend -excl CWW12&amp;17'!$C129,'PR24 - Wastewater (CWW3)'!$A$8:$A$810,'Wastewater spend -excl CWW12&amp;17'!K$4)</f>
        <v>11.257000000000001</v>
      </c>
      <c r="L75" s="64">
        <f>SUMIFS('PR24 - Wastewater (CWW3)'!$M$8:$M$810,'PR24 - Wastewater (CWW3)'!$N$8:$N$810,'Wastewater spend -excl CWW12&amp;17'!$C129,'PR24 - Wastewater (CWW3)'!$A$8:$A$810,'Wastewater spend -excl CWW12&amp;17'!L$4)</f>
        <v>3.9857482305048233</v>
      </c>
      <c r="M75" s="64">
        <f>SUMIFS('PR24 - Wastewater (CWW3)'!$M$8:$M$810,'PR24 - Wastewater (CWW3)'!$N$8:$N$810,'Wastewater spend -excl CWW12&amp;17'!$C129,'PR24 - Wastewater (CWW3)'!$A$8:$A$810,'Wastewater spend -excl CWW12&amp;17'!M$4)</f>
        <v>5.3648314574147413</v>
      </c>
      <c r="N75" s="64">
        <f>SUMIFS('PR24 - Wastewater (CWW3)'!$M$8:$M$810,'PR24 - Wastewater (CWW3)'!$N$8:$N$810,'Wastewater spend -excl CWW12&amp;17'!$C129,'PR24 - Wastewater (CWW3)'!$A$8:$A$810,'Wastewater spend -excl CWW12&amp;17'!N$4)</f>
        <v>0</v>
      </c>
      <c r="O75" s="9">
        <f t="shared" si="4"/>
        <v>93.170385224741167</v>
      </c>
    </row>
    <row r="76" spans="3:15">
      <c r="C76" t="s">
        <v>1657</v>
      </c>
      <c r="D76" s="64">
        <f>SUMIFS('PR24 - Wastewater (CWW3)'!$M$8:$M$810,'PR24 - Wastewater (CWW3)'!$N$8:$N$810,'Wastewater spend -excl CWW12&amp;17'!$C130,'PR24 - Wastewater (CWW3)'!$A$8:$A$810,'Wastewater spend -excl CWW12&amp;17'!D$4)</f>
        <v>1.8089999999999999</v>
      </c>
      <c r="E76" s="64">
        <f>SUMIFS('PR24 - Wastewater (CWW3)'!$M$8:$M$810,'PR24 - Wastewater (CWW3)'!$N$8:$N$810,'Wastewater spend -excl CWW12&amp;17'!$C130,'PR24 - Wastewater (CWW3)'!$A$8:$A$810,'Wastewater spend -excl CWW12&amp;17'!E$4)</f>
        <v>0.89900000000000002</v>
      </c>
      <c r="F76" s="64">
        <f>SUMIFS('PR24 - Wastewater (CWW3)'!$M$8:$M$810,'PR24 - Wastewater (CWW3)'!$N$8:$N$810,'Wastewater spend -excl CWW12&amp;17'!$C130,'PR24 - Wastewater (CWW3)'!$A$8:$A$810,'Wastewater spend -excl CWW12&amp;17'!F$4)</f>
        <v>0</v>
      </c>
      <c r="G76" s="64">
        <f>SUMIFS('PR24 - Wastewater (CWW3)'!$M$8:$M$810,'PR24 - Wastewater (CWW3)'!$N$8:$N$810,'Wastewater spend -excl CWW12&amp;17'!$C130,'PR24 - Wastewater (CWW3)'!$A$8:$A$810,'Wastewater spend -excl CWW12&amp;17'!G$4)</f>
        <v>0.05</v>
      </c>
      <c r="H76" s="64">
        <f>SUMIFS('PR24 - Wastewater (CWW3)'!$M$8:$M$810,'PR24 - Wastewater (CWW3)'!$N$8:$N$810,'Wastewater spend -excl CWW12&amp;17'!$C130,'PR24 - Wastewater (CWW3)'!$A$8:$A$810,'Wastewater spend -excl CWW12&amp;17'!H$4)</f>
        <v>6.5968</v>
      </c>
      <c r="I76" s="64">
        <f>SUMIFS('PR24 - Wastewater (CWW3)'!$M$8:$M$810,'PR24 - Wastewater (CWW3)'!$N$8:$N$810,'Wastewater spend -excl CWW12&amp;17'!$C130,'PR24 - Wastewater (CWW3)'!$A$8:$A$810,'Wastewater spend -excl CWW12&amp;17'!I$4)</f>
        <v>0</v>
      </c>
      <c r="J76" s="64">
        <f>SUMIFS('PR24 - Wastewater (CWW3)'!$M$8:$M$810,'PR24 - Wastewater (CWW3)'!$N$8:$N$810,'Wastewater spend -excl CWW12&amp;17'!$C130,'PR24 - Wastewater (CWW3)'!$A$8:$A$810,'Wastewater spend -excl CWW12&amp;17'!J$4)</f>
        <v>0.125</v>
      </c>
      <c r="K76" s="64">
        <f>SUMIFS('PR24 - Wastewater (CWW3)'!$M$8:$M$810,'PR24 - Wastewater (CWW3)'!$N$8:$N$810,'Wastewater spend -excl CWW12&amp;17'!$C130,'PR24 - Wastewater (CWW3)'!$A$8:$A$810,'Wastewater spend -excl CWW12&amp;17'!K$4)</f>
        <v>3.524</v>
      </c>
      <c r="L76" s="64">
        <f>SUMIFS('PR24 - Wastewater (CWW3)'!$M$8:$M$810,'PR24 - Wastewater (CWW3)'!$N$8:$N$810,'Wastewater spend -excl CWW12&amp;17'!$C130,'PR24 - Wastewater (CWW3)'!$A$8:$A$810,'Wastewater spend -excl CWW12&amp;17'!L$4)</f>
        <v>-6.1583389096573196E-2</v>
      </c>
      <c r="M76" s="64">
        <f>SUMIFS('PR24 - Wastewater (CWW3)'!$M$8:$M$810,'PR24 - Wastewater (CWW3)'!$N$8:$N$810,'Wastewater spend -excl CWW12&amp;17'!$C130,'PR24 - Wastewater (CWW3)'!$A$8:$A$810,'Wastewater spend -excl CWW12&amp;17'!M$4)</f>
        <v>2.8292811384884098E-2</v>
      </c>
      <c r="N76" s="64">
        <f>SUMIFS('PR24 - Wastewater (CWW3)'!$M$8:$M$810,'PR24 - Wastewater (CWW3)'!$N$8:$N$810,'Wastewater spend -excl CWW12&amp;17'!$C130,'PR24 - Wastewater (CWW3)'!$A$8:$A$810,'Wastewater spend -excl CWW12&amp;17'!N$4)</f>
        <v>0</v>
      </c>
      <c r="O76" s="9">
        <f t="shared" si="4"/>
        <v>12.970509422288313</v>
      </c>
    </row>
    <row r="77" spans="3:15">
      <c r="C77" t="s">
        <v>1644</v>
      </c>
      <c r="D77" s="64">
        <f>SUMIFS('PR24 - Wastewater (CWW3)'!$M$8:$M$810,'PR24 - Wastewater (CWW3)'!$N$8:$N$810,'Wastewater spend -excl CWW12&amp;17'!$C131,'PR24 - Wastewater (CWW3)'!$A$8:$A$810,'Wastewater spend -excl CWW12&amp;17'!D$4)</f>
        <v>0</v>
      </c>
      <c r="E77" s="64">
        <f>SUMIFS('PR24 - Wastewater (CWW3)'!$M$8:$M$810,'PR24 - Wastewater (CWW3)'!$N$8:$N$810,'Wastewater spend -excl CWW12&amp;17'!$C131,'PR24 - Wastewater (CWW3)'!$A$8:$A$810,'Wastewater spend -excl CWW12&amp;17'!E$4)</f>
        <v>0.58699999999999997</v>
      </c>
      <c r="F77" s="64">
        <f>SUMIFS('PR24 - Wastewater (CWW3)'!$M$8:$M$810,'PR24 - Wastewater (CWW3)'!$N$8:$N$810,'Wastewater spend -excl CWW12&amp;17'!$C131,'PR24 - Wastewater (CWW3)'!$A$8:$A$810,'Wastewater spend -excl CWW12&amp;17'!F$4)</f>
        <v>0</v>
      </c>
      <c r="G77" s="64">
        <f>SUMIFS('PR24 - Wastewater (CWW3)'!$M$8:$M$810,'PR24 - Wastewater (CWW3)'!$N$8:$N$810,'Wastewater spend -excl CWW12&amp;17'!$C131,'PR24 - Wastewater (CWW3)'!$A$8:$A$810,'Wastewater spend -excl CWW12&amp;17'!G$4)</f>
        <v>0</v>
      </c>
      <c r="H77" s="64">
        <f>SUMIFS('PR24 - Wastewater (CWW3)'!$M$8:$M$810,'PR24 - Wastewater (CWW3)'!$N$8:$N$810,'Wastewater spend -excl CWW12&amp;17'!$C131,'PR24 - Wastewater (CWW3)'!$A$8:$A$810,'Wastewater spend -excl CWW12&amp;17'!H$4)</f>
        <v>4.9998816472205183</v>
      </c>
      <c r="I77" s="64">
        <f>SUMIFS('PR24 - Wastewater (CWW3)'!$M$8:$M$810,'PR24 - Wastewater (CWW3)'!$N$8:$N$810,'Wastewater spend -excl CWW12&amp;17'!$C131,'PR24 - Wastewater (CWW3)'!$A$8:$A$810,'Wastewater spend -excl CWW12&amp;17'!I$4)</f>
        <v>0</v>
      </c>
      <c r="J77" s="64">
        <f>SUMIFS('PR24 - Wastewater (CWW3)'!$M$8:$M$810,'PR24 - Wastewater (CWW3)'!$N$8:$N$810,'Wastewater spend -excl CWW12&amp;17'!$C131,'PR24 - Wastewater (CWW3)'!$A$8:$A$810,'Wastewater spend -excl CWW12&amp;17'!J$4)</f>
        <v>7.66</v>
      </c>
      <c r="K77" s="64">
        <f>SUMIFS('PR24 - Wastewater (CWW3)'!$M$8:$M$810,'PR24 - Wastewater (CWW3)'!$N$8:$N$810,'Wastewater spend -excl CWW12&amp;17'!$C131,'PR24 - Wastewater (CWW3)'!$A$8:$A$810,'Wastewater spend -excl CWW12&amp;17'!K$4)</f>
        <v>0</v>
      </c>
      <c r="L77" s="64">
        <f>SUMIFS('PR24 - Wastewater (CWW3)'!$M$8:$M$810,'PR24 - Wastewater (CWW3)'!$N$8:$N$810,'Wastewater spend -excl CWW12&amp;17'!$C131,'PR24 - Wastewater (CWW3)'!$A$8:$A$810,'Wastewater spend -excl CWW12&amp;17'!L$4)</f>
        <v>0</v>
      </c>
      <c r="M77" s="64">
        <f>SUMIFS('PR24 - Wastewater (CWW3)'!$M$8:$M$810,'PR24 - Wastewater (CWW3)'!$N$8:$N$810,'Wastewater spend -excl CWW12&amp;17'!$C131,'PR24 - Wastewater (CWW3)'!$A$8:$A$810,'Wastewater spend -excl CWW12&amp;17'!M$4)</f>
        <v>7.8110000000000002E-3</v>
      </c>
      <c r="N77" s="64">
        <f>SUMIFS('PR24 - Wastewater (CWW3)'!$M$8:$M$810,'PR24 - Wastewater (CWW3)'!$N$8:$N$810,'Wastewater spend -excl CWW12&amp;17'!$C131,'PR24 - Wastewater (CWW3)'!$A$8:$A$810,'Wastewater spend -excl CWW12&amp;17'!N$4)</f>
        <v>0</v>
      </c>
      <c r="O77" s="9">
        <f t="shared" si="4"/>
        <v>13.254692647220519</v>
      </c>
    </row>
    <row r="78" spans="3:15">
      <c r="C78" t="s">
        <v>1660</v>
      </c>
      <c r="D78" s="64">
        <f>SUMIFS('PR24 - Wastewater (CWW3)'!$M$8:$M$810,'PR24 - Wastewater (CWW3)'!$N$8:$N$810,'Wastewater spend -excl CWW12&amp;17'!$C132,'PR24 - Wastewater (CWW3)'!$A$8:$A$810,'Wastewater spend -excl CWW12&amp;17'!D$4)</f>
        <v>4.2409999999999997</v>
      </c>
      <c r="E78" s="64">
        <f>SUMIFS('PR24 - Wastewater (CWW3)'!$M$8:$M$810,'PR24 - Wastewater (CWW3)'!$N$8:$N$810,'Wastewater spend -excl CWW12&amp;17'!$C132,'PR24 - Wastewater (CWW3)'!$A$8:$A$810,'Wastewater spend -excl CWW12&amp;17'!E$4)</f>
        <v>0.26800000000000002</v>
      </c>
      <c r="F78" s="64">
        <f>SUMIFS('PR24 - Wastewater (CWW3)'!$M$8:$M$810,'PR24 - Wastewater (CWW3)'!$N$8:$N$810,'Wastewater spend -excl CWW12&amp;17'!$C132,'PR24 - Wastewater (CWW3)'!$A$8:$A$810,'Wastewater spend -excl CWW12&amp;17'!F$4)</f>
        <v>0</v>
      </c>
      <c r="G78" s="64">
        <f>SUMIFS('PR24 - Wastewater (CWW3)'!$M$8:$M$810,'PR24 - Wastewater (CWW3)'!$N$8:$N$810,'Wastewater spend -excl CWW12&amp;17'!$C132,'PR24 - Wastewater (CWW3)'!$A$8:$A$810,'Wastewater spend -excl CWW12&amp;17'!G$4)</f>
        <v>0</v>
      </c>
      <c r="H78" s="64">
        <f>SUMIFS('PR24 - Wastewater (CWW3)'!$M$8:$M$810,'PR24 - Wastewater (CWW3)'!$N$8:$N$810,'Wastewater spend -excl CWW12&amp;17'!$C132,'PR24 - Wastewater (CWW3)'!$A$8:$A$810,'Wastewater spend -excl CWW12&amp;17'!H$4)</f>
        <v>3.0000000000000001E-3</v>
      </c>
      <c r="I78" s="64">
        <f>SUMIFS('PR24 - Wastewater (CWW3)'!$M$8:$M$810,'PR24 - Wastewater (CWW3)'!$N$8:$N$810,'Wastewater spend -excl CWW12&amp;17'!$C132,'PR24 - Wastewater (CWW3)'!$A$8:$A$810,'Wastewater spend -excl CWW12&amp;17'!I$4)</f>
        <v>0</v>
      </c>
      <c r="J78" s="64">
        <f>SUMIFS('PR24 - Wastewater (CWW3)'!$M$8:$M$810,'PR24 - Wastewater (CWW3)'!$N$8:$N$810,'Wastewater spend -excl CWW12&amp;17'!$C132,'PR24 - Wastewater (CWW3)'!$A$8:$A$810,'Wastewater spend -excl CWW12&amp;17'!J$4)</f>
        <v>0</v>
      </c>
      <c r="K78" s="64">
        <f>SUMIFS('PR24 - Wastewater (CWW3)'!$M$8:$M$810,'PR24 - Wastewater (CWW3)'!$N$8:$N$810,'Wastewater spend -excl CWW12&amp;17'!$C132,'PR24 - Wastewater (CWW3)'!$A$8:$A$810,'Wastewater spend -excl CWW12&amp;17'!K$4)</f>
        <v>4.5339999999999998</v>
      </c>
      <c r="L78" s="64">
        <f>SUMIFS('PR24 - Wastewater (CWW3)'!$M$8:$M$810,'PR24 - Wastewater (CWW3)'!$N$8:$N$810,'Wastewater spend -excl CWW12&amp;17'!$C132,'PR24 - Wastewater (CWW3)'!$A$8:$A$810,'Wastewater spend -excl CWW12&amp;17'!L$4)</f>
        <v>0</v>
      </c>
      <c r="M78" s="64">
        <f>SUMIFS('PR24 - Wastewater (CWW3)'!$M$8:$M$810,'PR24 - Wastewater (CWW3)'!$N$8:$N$810,'Wastewater spend -excl CWW12&amp;17'!$C132,'PR24 - Wastewater (CWW3)'!$A$8:$A$810,'Wastewater spend -excl CWW12&amp;17'!M$4)</f>
        <v>4.3140679451658892</v>
      </c>
      <c r="N78" s="64">
        <f>SUMIFS('PR24 - Wastewater (CWW3)'!$M$8:$M$810,'PR24 - Wastewater (CWW3)'!$N$8:$N$810,'Wastewater spend -excl CWW12&amp;17'!$C132,'PR24 - Wastewater (CWW3)'!$A$8:$A$810,'Wastewater spend -excl CWW12&amp;17'!N$4)</f>
        <v>0</v>
      </c>
      <c r="O78" s="9">
        <f t="shared" si="4"/>
        <v>13.360067945165888</v>
      </c>
    </row>
    <row r="79" spans="3:15">
      <c r="C79" t="s">
        <v>1663</v>
      </c>
      <c r="D79" s="64">
        <f>SUMIFS('PR24 - Wastewater (CWW3)'!$M$8:$M$810,'PR24 - Wastewater (CWW3)'!$N$8:$N$810,'Wastewater spend -excl CWW12&amp;17'!$C133,'PR24 - Wastewater (CWW3)'!$A$8:$A$810,'Wastewater spend -excl CWW12&amp;17'!D$4)</f>
        <v>3.3870000000000005</v>
      </c>
      <c r="E79" s="64">
        <f>SUMIFS('PR24 - Wastewater (CWW3)'!$M$8:$M$810,'PR24 - Wastewater (CWW3)'!$N$8:$N$810,'Wastewater spend -excl CWW12&amp;17'!$C133,'PR24 - Wastewater (CWW3)'!$A$8:$A$810,'Wastewater spend -excl CWW12&amp;17'!E$4)</f>
        <v>1.7999999999999999E-2</v>
      </c>
      <c r="F79" s="64">
        <f>SUMIFS('PR24 - Wastewater (CWW3)'!$M$8:$M$810,'PR24 - Wastewater (CWW3)'!$N$8:$N$810,'Wastewater spend -excl CWW12&amp;17'!$C133,'PR24 - Wastewater (CWW3)'!$A$8:$A$810,'Wastewater spend -excl CWW12&amp;17'!F$4)</f>
        <v>0</v>
      </c>
      <c r="G79" s="64">
        <f>SUMIFS('PR24 - Wastewater (CWW3)'!$M$8:$M$810,'PR24 - Wastewater (CWW3)'!$N$8:$N$810,'Wastewater spend -excl CWW12&amp;17'!$C133,'PR24 - Wastewater (CWW3)'!$A$8:$A$810,'Wastewater spend -excl CWW12&amp;17'!G$4)</f>
        <v>0</v>
      </c>
      <c r="H79" s="64">
        <f>SUMIFS('PR24 - Wastewater (CWW3)'!$M$8:$M$810,'PR24 - Wastewater (CWW3)'!$N$8:$N$810,'Wastewater spend -excl CWW12&amp;17'!$C133,'PR24 - Wastewater (CWW3)'!$A$8:$A$810,'Wastewater spend -excl CWW12&amp;17'!H$4)</f>
        <v>0</v>
      </c>
      <c r="I79" s="64">
        <f>SUMIFS('PR24 - Wastewater (CWW3)'!$M$8:$M$810,'PR24 - Wastewater (CWW3)'!$N$8:$N$810,'Wastewater spend -excl CWW12&amp;17'!$C133,'PR24 - Wastewater (CWW3)'!$A$8:$A$810,'Wastewater spend -excl CWW12&amp;17'!I$4)</f>
        <v>0</v>
      </c>
      <c r="J79" s="64">
        <f>SUMIFS('PR24 - Wastewater (CWW3)'!$M$8:$M$810,'PR24 - Wastewater (CWW3)'!$N$8:$N$810,'Wastewater spend -excl CWW12&amp;17'!$C133,'PR24 - Wastewater (CWW3)'!$A$8:$A$810,'Wastewater spend -excl CWW12&amp;17'!J$4)</f>
        <v>0</v>
      </c>
      <c r="K79" s="64">
        <f>SUMIFS('PR24 - Wastewater (CWW3)'!$M$8:$M$810,'PR24 - Wastewater (CWW3)'!$N$8:$N$810,'Wastewater spend -excl CWW12&amp;17'!$C133,'PR24 - Wastewater (CWW3)'!$A$8:$A$810,'Wastewater spend -excl CWW12&amp;17'!K$4)</f>
        <v>5.8999999999999997E-2</v>
      </c>
      <c r="L79" s="64">
        <f>SUMIFS('PR24 - Wastewater (CWW3)'!$M$8:$M$810,'PR24 - Wastewater (CWW3)'!$N$8:$N$810,'Wastewater spend -excl CWW12&amp;17'!$C133,'PR24 - Wastewater (CWW3)'!$A$8:$A$810,'Wastewater spend -excl CWW12&amp;17'!L$4)</f>
        <v>0</v>
      </c>
      <c r="M79" s="64">
        <f>SUMIFS('PR24 - Wastewater (CWW3)'!$M$8:$M$810,'PR24 - Wastewater (CWW3)'!$N$8:$N$810,'Wastewater spend -excl CWW12&amp;17'!$C133,'PR24 - Wastewater (CWW3)'!$A$8:$A$810,'Wastewater spend -excl CWW12&amp;17'!M$4)</f>
        <v>1.5328443656759019E-2</v>
      </c>
      <c r="N79" s="64">
        <f>SUMIFS('PR24 - Wastewater (CWW3)'!$M$8:$M$810,'PR24 - Wastewater (CWW3)'!$N$8:$N$810,'Wastewater spend -excl CWW12&amp;17'!$C133,'PR24 - Wastewater (CWW3)'!$A$8:$A$810,'Wastewater spend -excl CWW12&amp;17'!N$4)</f>
        <v>0</v>
      </c>
      <c r="O79" s="9">
        <f t="shared" si="4"/>
        <v>3.4793284436567595</v>
      </c>
    </row>
    <row r="80" spans="3:15">
      <c r="C80" t="s">
        <v>1666</v>
      </c>
      <c r="D80" s="64">
        <f>SUMIFS('PR24 - Wastewater (CWW3)'!$M$8:$M$810,'PR24 - Wastewater (CWW3)'!$N$8:$N$810,'Wastewater spend -excl CWW12&amp;17'!$C134,'PR24 - Wastewater (CWW3)'!$A$8:$A$810,'Wastewater spend -excl CWW12&amp;17'!D$4)</f>
        <v>0</v>
      </c>
      <c r="E80" s="64">
        <f>SUMIFS('PR24 - Wastewater (CWW3)'!$M$8:$M$810,'PR24 - Wastewater (CWW3)'!$N$8:$N$810,'Wastewater spend -excl CWW12&amp;17'!$C134,'PR24 - Wastewater (CWW3)'!$A$8:$A$810,'Wastewater spend -excl CWW12&amp;17'!E$4)</f>
        <v>0</v>
      </c>
      <c r="F80" s="64">
        <f>SUMIFS('PR24 - Wastewater (CWW3)'!$M$8:$M$810,'PR24 - Wastewater (CWW3)'!$N$8:$N$810,'Wastewater spend -excl CWW12&amp;17'!$C134,'PR24 - Wastewater (CWW3)'!$A$8:$A$810,'Wastewater spend -excl CWW12&amp;17'!F$4)</f>
        <v>0</v>
      </c>
      <c r="G80" s="113">
        <f>SUMIFS('PR24 - Wastewater (CWW3)'!$M$8:$M$810,'PR24 - Wastewater (CWW3)'!$N$8:$N$810,'Wastewater spend -excl CWW12&amp;17'!$C134,'PR24 - Wastewater (CWW3)'!$A$8:$A$810,'Wastewater spend -excl CWW12&amp;17'!G$4)</f>
        <v>18.524000000000001</v>
      </c>
      <c r="H80" s="64">
        <f>SUMIFS('PR24 - Wastewater (CWW3)'!$M$8:$M$810,'PR24 - Wastewater (CWW3)'!$N$8:$N$810,'Wastewater spend -excl CWW12&amp;17'!$C134,'PR24 - Wastewater (CWW3)'!$A$8:$A$810,'Wastewater spend -excl CWW12&amp;17'!H$4)</f>
        <v>0</v>
      </c>
      <c r="I80" s="64">
        <f>SUMIFS('PR24 - Wastewater (CWW3)'!$M$8:$M$810,'PR24 - Wastewater (CWW3)'!$N$8:$N$810,'Wastewater spend -excl CWW12&amp;17'!$C134,'PR24 - Wastewater (CWW3)'!$A$8:$A$810,'Wastewater spend -excl CWW12&amp;17'!I$4)</f>
        <v>0.88200000000000001</v>
      </c>
      <c r="J80" s="64">
        <f>SUMIFS('PR24 - Wastewater (CWW3)'!$M$8:$M$810,'PR24 - Wastewater (CWW3)'!$N$8:$N$810,'Wastewater spend -excl CWW12&amp;17'!$C134,'PR24 - Wastewater (CWW3)'!$A$8:$A$810,'Wastewater spend -excl CWW12&amp;17'!J$4)</f>
        <v>0</v>
      </c>
      <c r="K80" s="64">
        <f>SUMIFS('PR24 - Wastewater (CWW3)'!$M$8:$M$810,'PR24 - Wastewater (CWW3)'!$N$8:$N$810,'Wastewater spend -excl CWW12&amp;17'!$C134,'PR24 - Wastewater (CWW3)'!$A$8:$A$810,'Wastewater spend -excl CWW12&amp;17'!K$4)</f>
        <v>29.693999999999999</v>
      </c>
      <c r="L80" s="64">
        <f>SUMIFS('PR24 - Wastewater (CWW3)'!$M$8:$M$810,'PR24 - Wastewater (CWW3)'!$N$8:$N$810,'Wastewater spend -excl CWW12&amp;17'!$C134,'PR24 - Wastewater (CWW3)'!$A$8:$A$810,'Wastewater spend -excl CWW12&amp;17'!L$4)</f>
        <v>0</v>
      </c>
      <c r="M80" s="64">
        <f>SUMIFS('PR24 - Wastewater (CWW3)'!$M$8:$M$810,'PR24 - Wastewater (CWW3)'!$N$8:$N$810,'Wastewater spend -excl CWW12&amp;17'!$C134,'PR24 - Wastewater (CWW3)'!$A$8:$A$810,'Wastewater spend -excl CWW12&amp;17'!M$4)</f>
        <v>0.16398299999999999</v>
      </c>
      <c r="N80" s="64">
        <f>SUMIFS('PR24 - Wastewater (CWW3)'!$M$8:$M$810,'PR24 - Wastewater (CWW3)'!$N$8:$N$810,'Wastewater spend -excl CWW12&amp;17'!$C134,'PR24 - Wastewater (CWW3)'!$A$8:$A$810,'Wastewater spend -excl CWW12&amp;17'!N$4)</f>
        <v>0</v>
      </c>
      <c r="O80" s="9">
        <f t="shared" si="4"/>
        <v>49.263983000000003</v>
      </c>
    </row>
    <row r="81" spans="2:15">
      <c r="C81" t="s">
        <v>1668</v>
      </c>
      <c r="D81" s="64">
        <f>SUMIFS('PR24 - Wastewater (CWW3)'!$M$8:$M$810,'PR24 - Wastewater (CWW3)'!$N$8:$N$810,'Wastewater spend -excl CWW12&amp;17'!$C135,'PR24 - Wastewater (CWW3)'!$A$8:$A$810,'Wastewater spend -excl CWW12&amp;17'!D$4)</f>
        <v>0</v>
      </c>
      <c r="E81" s="64">
        <f>SUMIFS('PR24 - Wastewater (CWW3)'!$M$8:$M$810,'PR24 - Wastewater (CWW3)'!$N$8:$N$810,'Wastewater spend -excl CWW12&amp;17'!$C135,'PR24 - Wastewater (CWW3)'!$A$8:$A$810,'Wastewater spend -excl CWW12&amp;17'!E$4)</f>
        <v>0</v>
      </c>
      <c r="F81" s="64">
        <f>SUMIFS('PR24 - Wastewater (CWW3)'!$M$8:$M$810,'PR24 - Wastewater (CWW3)'!$N$8:$N$810,'Wastewater spend -excl CWW12&amp;17'!$C135,'PR24 - Wastewater (CWW3)'!$A$8:$A$810,'Wastewater spend -excl CWW12&amp;17'!F$4)</f>
        <v>0</v>
      </c>
      <c r="G81" s="64">
        <f>SUMIFS('PR24 - Wastewater (CWW3)'!$M$8:$M$810,'PR24 - Wastewater (CWW3)'!$N$8:$N$810,'Wastewater spend -excl CWW12&amp;17'!$C135,'PR24 - Wastewater (CWW3)'!$A$8:$A$810,'Wastewater spend -excl CWW12&amp;17'!G$4)</f>
        <v>0</v>
      </c>
      <c r="H81" s="64">
        <f>SUMIFS('PR24 - Wastewater (CWW3)'!$M$8:$M$810,'PR24 - Wastewater (CWW3)'!$N$8:$N$810,'Wastewater spend -excl CWW12&amp;17'!$C135,'PR24 - Wastewater (CWW3)'!$A$8:$A$810,'Wastewater spend -excl CWW12&amp;17'!H$4)</f>
        <v>0</v>
      </c>
      <c r="I81" s="64">
        <f>SUMIFS('PR24 - Wastewater (CWW3)'!$M$8:$M$810,'PR24 - Wastewater (CWW3)'!$N$8:$N$810,'Wastewater spend -excl CWW12&amp;17'!$C135,'PR24 - Wastewater (CWW3)'!$A$8:$A$810,'Wastewater spend -excl CWW12&amp;17'!I$4)</f>
        <v>0</v>
      </c>
      <c r="J81" s="64">
        <f>SUMIFS('PR24 - Wastewater (CWW3)'!$M$8:$M$810,'PR24 - Wastewater (CWW3)'!$N$8:$N$810,'Wastewater spend -excl CWW12&amp;17'!$C135,'PR24 - Wastewater (CWW3)'!$A$8:$A$810,'Wastewater spend -excl CWW12&amp;17'!J$4)</f>
        <v>0</v>
      </c>
      <c r="K81" s="64">
        <f>SUMIFS('PR24 - Wastewater (CWW3)'!$M$8:$M$810,'PR24 - Wastewater (CWW3)'!$N$8:$N$810,'Wastewater spend -excl CWW12&amp;17'!$C135,'PR24 - Wastewater (CWW3)'!$A$8:$A$810,'Wastewater spend -excl CWW12&amp;17'!K$4)</f>
        <v>0.58299999999999996</v>
      </c>
      <c r="L81" s="64">
        <f>SUMIFS('PR24 - Wastewater (CWW3)'!$M$8:$M$810,'PR24 - Wastewater (CWW3)'!$N$8:$N$810,'Wastewater spend -excl CWW12&amp;17'!$C135,'PR24 - Wastewater (CWW3)'!$A$8:$A$810,'Wastewater spend -excl CWW12&amp;17'!L$4)</f>
        <v>0</v>
      </c>
      <c r="M81" s="64">
        <f>SUMIFS('PR24 - Wastewater (CWW3)'!$M$8:$M$810,'PR24 - Wastewater (CWW3)'!$N$8:$N$810,'Wastewater spend -excl CWW12&amp;17'!$C135,'PR24 - Wastewater (CWW3)'!$A$8:$A$810,'Wastewater spend -excl CWW12&amp;17'!M$4)</f>
        <v>0</v>
      </c>
      <c r="N81" s="64">
        <f>SUMIFS('PR24 - Wastewater (CWW3)'!$M$8:$M$810,'PR24 - Wastewater (CWW3)'!$N$8:$N$810,'Wastewater spend -excl CWW12&amp;17'!$C135,'PR24 - Wastewater (CWW3)'!$A$8:$A$810,'Wastewater spend -excl CWW12&amp;17'!N$4)</f>
        <v>0</v>
      </c>
      <c r="O81" s="9">
        <f t="shared" si="4"/>
        <v>0.58299999999999996</v>
      </c>
    </row>
    <row r="82" spans="2:15">
      <c r="C82" t="s">
        <v>1671</v>
      </c>
      <c r="D82" s="64">
        <f>SUMIFS('PR24 - Wastewater (CWW3)'!$M$8:$M$810,'PR24 - Wastewater (CWW3)'!$N$8:$N$810,'Wastewater spend -excl CWW12&amp;17'!$C136,'PR24 - Wastewater (CWW3)'!$A$8:$A$810,'Wastewater spend -excl CWW12&amp;17'!D$4)</f>
        <v>0</v>
      </c>
      <c r="E82" s="64">
        <f>SUMIFS('PR24 - Wastewater (CWW3)'!$M$8:$M$810,'PR24 - Wastewater (CWW3)'!$N$8:$N$810,'Wastewater spend -excl CWW12&amp;17'!$C136,'PR24 - Wastewater (CWW3)'!$A$8:$A$810,'Wastewater spend -excl CWW12&amp;17'!E$4)</f>
        <v>0</v>
      </c>
      <c r="F82" s="64">
        <f>SUMIFS('PR24 - Wastewater (CWW3)'!$M$8:$M$810,'PR24 - Wastewater (CWW3)'!$N$8:$N$810,'Wastewater spend -excl CWW12&amp;17'!$C136,'PR24 - Wastewater (CWW3)'!$A$8:$A$810,'Wastewater spend -excl CWW12&amp;17'!F$4)</f>
        <v>0</v>
      </c>
      <c r="G82" s="64">
        <f>SUMIFS('PR24 - Wastewater (CWW3)'!$M$8:$M$810,'PR24 - Wastewater (CWW3)'!$N$8:$N$810,'Wastewater spend -excl CWW12&amp;17'!$C136,'PR24 - Wastewater (CWW3)'!$A$8:$A$810,'Wastewater spend -excl CWW12&amp;17'!G$4)</f>
        <v>0</v>
      </c>
      <c r="H82" s="64">
        <f>SUMIFS('PR24 - Wastewater (CWW3)'!$M$8:$M$810,'PR24 - Wastewater (CWW3)'!$N$8:$N$810,'Wastewater spend -excl CWW12&amp;17'!$C136,'PR24 - Wastewater (CWW3)'!$A$8:$A$810,'Wastewater spend -excl CWW12&amp;17'!H$4)</f>
        <v>0</v>
      </c>
      <c r="I82" s="64">
        <f>SUMIFS('PR24 - Wastewater (CWW3)'!$M$8:$M$810,'PR24 - Wastewater (CWW3)'!$N$8:$N$810,'Wastewater spend -excl CWW12&amp;17'!$C136,'PR24 - Wastewater (CWW3)'!$A$8:$A$810,'Wastewater spend -excl CWW12&amp;17'!I$4)</f>
        <v>0</v>
      </c>
      <c r="J82" s="64">
        <f>SUMIFS('PR24 - Wastewater (CWW3)'!$M$8:$M$810,'PR24 - Wastewater (CWW3)'!$N$8:$N$810,'Wastewater spend -excl CWW12&amp;17'!$C136,'PR24 - Wastewater (CWW3)'!$A$8:$A$810,'Wastewater spend -excl CWW12&amp;17'!J$4)</f>
        <v>0</v>
      </c>
      <c r="K82" s="64">
        <f>SUMIFS('PR24 - Wastewater (CWW3)'!$M$8:$M$810,'PR24 - Wastewater (CWW3)'!$N$8:$N$810,'Wastewater spend -excl CWW12&amp;17'!$C136,'PR24 - Wastewater (CWW3)'!$A$8:$A$810,'Wastewater spend -excl CWW12&amp;17'!K$4)</f>
        <v>0</v>
      </c>
      <c r="L82" s="64">
        <f>SUMIFS('PR24 - Wastewater (CWW3)'!$M$8:$M$810,'PR24 - Wastewater (CWW3)'!$N$8:$N$810,'Wastewater spend -excl CWW12&amp;17'!$C136,'PR24 - Wastewater (CWW3)'!$A$8:$A$810,'Wastewater spend -excl CWW12&amp;17'!L$4)</f>
        <v>0</v>
      </c>
      <c r="M82" s="64">
        <f>SUMIFS('PR24 - Wastewater (CWW3)'!$M$8:$M$810,'PR24 - Wastewater (CWW3)'!$N$8:$N$810,'Wastewater spend -excl CWW12&amp;17'!$C136,'PR24 - Wastewater (CWW3)'!$A$8:$A$810,'Wastewater spend -excl CWW12&amp;17'!M$4)</f>
        <v>0</v>
      </c>
      <c r="N82" s="64">
        <f>SUMIFS('PR24 - Wastewater (CWW3)'!$M$8:$M$810,'PR24 - Wastewater (CWW3)'!$N$8:$N$810,'Wastewater spend -excl CWW12&amp;17'!$C136,'PR24 - Wastewater (CWW3)'!$A$8:$A$810,'Wastewater spend -excl CWW12&amp;17'!N$4)</f>
        <v>9.2296896113904875E-2</v>
      </c>
      <c r="O82" s="9">
        <f t="shared" si="4"/>
        <v>9.2296896113904875E-2</v>
      </c>
    </row>
    <row r="84" spans="2:15">
      <c r="C84" t="s">
        <v>1455</v>
      </c>
      <c r="D84" s="9">
        <f t="shared" ref="D84:N84" si="5">SUM(D61:D82)</f>
        <v>242.67310537917081</v>
      </c>
      <c r="E84" s="9">
        <f t="shared" si="5"/>
        <v>145.48199999999997</v>
      </c>
      <c r="F84" s="9">
        <f t="shared" si="5"/>
        <v>4.2597847976250653</v>
      </c>
      <c r="G84" s="9">
        <f t="shared" si="5"/>
        <v>154.43268318545583</v>
      </c>
      <c r="H84" s="9">
        <f t="shared" si="5"/>
        <v>776.04419235707155</v>
      </c>
      <c r="I84" s="9">
        <f t="shared" si="5"/>
        <v>181.8609671569215</v>
      </c>
      <c r="J84" s="9">
        <f t="shared" si="5"/>
        <v>297.274</v>
      </c>
      <c r="K84" s="9">
        <f t="shared" si="5"/>
        <v>325.09800000000007</v>
      </c>
      <c r="L84" s="9">
        <f t="shared" si="5"/>
        <v>567.8715791171287</v>
      </c>
      <c r="M84" s="9">
        <f t="shared" si="5"/>
        <v>229.36289438731473</v>
      </c>
      <c r="N84" s="9">
        <f t="shared" si="5"/>
        <v>299.6150009597697</v>
      </c>
      <c r="O84" s="9">
        <f>SUM(D84:N84)</f>
        <v>3223.9742073404577</v>
      </c>
    </row>
    <row r="86" spans="2:15" ht="13.9">
      <c r="B86" s="1" t="s">
        <v>1682</v>
      </c>
    </row>
    <row r="87" spans="2:15">
      <c r="C87" t="s">
        <v>1625</v>
      </c>
      <c r="D87" s="64">
        <f>SUMIFS('PR24 - CWW12&amp;CWW17'!$M$8:$M$1613,'PR24 - CWW12&amp;CWW17'!$N$8:$N$1613,'Wastewater spend -excl CWW12&amp;17'!$C115,'PR24 - CWW12&amp;CWW17'!$A$8:$A$1613,'Wastewater spend -excl CWW12&amp;17'!D$4)</f>
        <v>0</v>
      </c>
      <c r="E87" s="64">
        <f>SUMIFS('PR24 - CWW12&amp;CWW17'!$M$8:$M$1613,'PR24 - CWW12&amp;CWW17'!$N$8:$N$1613,'Wastewater spend -excl CWW12&amp;17'!$C115,'PR24 - CWW12&amp;CWW17'!$A$8:$A$1613,'Wastewater spend -excl CWW12&amp;17'!E$4)</f>
        <v>0</v>
      </c>
      <c r="F87" s="64">
        <f>SUMIFS('PR24 - CWW12&amp;CWW17'!$M$8:$M$1613,'PR24 - CWW12&amp;CWW17'!$N$8:$N$1613,'Wastewater spend -excl CWW12&amp;17'!$C115,'PR24 - CWW12&amp;CWW17'!$A$8:$A$1613,'Wastewater spend -excl CWW12&amp;17'!F$4)</f>
        <v>0</v>
      </c>
      <c r="G87" s="64">
        <f>SUMIFS('PR24 - CWW12&amp;CWW17'!$M$8:$M$1613,'PR24 - CWW12&amp;CWW17'!$N$8:$N$1613,'Wastewater spend -excl CWW12&amp;17'!$C115,'PR24 - CWW12&amp;CWW17'!$A$8:$A$1613,'Wastewater spend -excl CWW12&amp;17'!G$4)</f>
        <v>2.282</v>
      </c>
      <c r="H87" s="64">
        <f>SUMIFS('PR24 - CWW12&amp;CWW17'!$M$8:$M$1613,'PR24 - CWW12&amp;CWW17'!$N$8:$N$1613,'Wastewater spend -excl CWW12&amp;17'!$C115,'PR24 - CWW12&amp;CWW17'!$A$8:$A$1613,'Wastewater spend -excl CWW12&amp;17'!H$4)</f>
        <v>0</v>
      </c>
      <c r="I87" s="64">
        <f>SUMIFS('PR24 - CWW12&amp;CWW17'!$M$8:$M$1613,'PR24 - CWW12&amp;CWW17'!$N$8:$N$1613,'Wastewater spend -excl CWW12&amp;17'!$C115,'PR24 - CWW12&amp;CWW17'!$A$8:$A$1613,'Wastewater spend -excl CWW12&amp;17'!I$4)</f>
        <v>0</v>
      </c>
      <c r="J87" s="64">
        <f>SUMIFS('PR24 - CWW12&amp;CWW17'!$M$8:$M$1613,'PR24 - CWW12&amp;CWW17'!$N$8:$N$1613,'Wastewater spend -excl CWW12&amp;17'!$C115,'PR24 - CWW12&amp;CWW17'!$A$8:$A$1613,'Wastewater spend -excl CWW12&amp;17'!J$4)</f>
        <v>0</v>
      </c>
      <c r="K87" s="64">
        <f>SUMIFS('PR24 - CWW12&amp;CWW17'!$M$8:$M$1613,'PR24 - CWW12&amp;CWW17'!$N$8:$N$1613,'Wastewater spend -excl CWW12&amp;17'!$C115,'PR24 - CWW12&amp;CWW17'!$A$8:$A$1613,'Wastewater spend -excl CWW12&amp;17'!K$4)</f>
        <v>0</v>
      </c>
      <c r="L87" s="64">
        <f>SUMIFS('PR24 - CWW12&amp;CWW17'!$M$8:$M$1613,'PR24 - CWW12&amp;CWW17'!$N$8:$N$1613,'Wastewater spend -excl CWW12&amp;17'!$C115,'PR24 - CWW12&amp;CWW17'!$A$8:$A$1613,'Wastewater spend -excl CWW12&amp;17'!L$4)</f>
        <v>0</v>
      </c>
      <c r="M87" s="64">
        <f>SUMIFS('PR24 - CWW12&amp;CWW17'!$M$8:$M$1613,'PR24 - CWW12&amp;CWW17'!$N$8:$N$1613,'Wastewater spend -excl CWW12&amp;17'!$C115,'PR24 - CWW12&amp;CWW17'!$A$8:$A$1613,'Wastewater spend -excl CWW12&amp;17'!M$4)</f>
        <v>3.6078000000000013E-2</v>
      </c>
      <c r="N87" s="64">
        <f>SUMIFS('PR24 - CWW12&amp;CWW17'!$M$8:$M$1613,'PR24 - CWW12&amp;CWW17'!$N$8:$N$1613,'Wastewater spend -excl CWW12&amp;17'!$C115,'PR24 - CWW12&amp;CWW17'!$A$8:$A$1613,'Wastewater spend -excl CWW12&amp;17'!N$4)</f>
        <v>0.192</v>
      </c>
      <c r="O87" s="9">
        <f t="shared" ref="O87:O108" si="6">SUM(D87:N87)</f>
        <v>2.510078</v>
      </c>
    </row>
    <row r="88" spans="2:15">
      <c r="C88" t="s">
        <v>1584</v>
      </c>
      <c r="D88" s="64">
        <f>SUMIFS('PR24 - CWW12&amp;CWW17'!$M$8:$M$1613,'PR24 - CWW12&amp;CWW17'!$N$8:$N$1613,'Wastewater spend -excl CWW12&amp;17'!$C116,'PR24 - CWW12&amp;CWW17'!$A$8:$A$1613,'Wastewater spend -excl CWW12&amp;17'!D$4)</f>
        <v>8.9999999999999993E-3</v>
      </c>
      <c r="E88" s="64">
        <f>SUMIFS('PR24 - CWW12&amp;CWW17'!$M$8:$M$1613,'PR24 - CWW12&amp;CWW17'!$N$8:$N$1613,'Wastewater spend -excl CWW12&amp;17'!$C116,'PR24 - CWW12&amp;CWW17'!$A$8:$A$1613,'Wastewater spend -excl CWW12&amp;17'!E$4)</f>
        <v>0</v>
      </c>
      <c r="F88" s="64">
        <f>SUMIFS('PR24 - CWW12&amp;CWW17'!$M$8:$M$1613,'PR24 - CWW12&amp;CWW17'!$N$8:$N$1613,'Wastewater spend -excl CWW12&amp;17'!$C116,'PR24 - CWW12&amp;CWW17'!$A$8:$A$1613,'Wastewater spend -excl CWW12&amp;17'!F$4)</f>
        <v>0</v>
      </c>
      <c r="G88" s="64">
        <f>SUMIFS('PR24 - CWW12&amp;CWW17'!$M$8:$M$1613,'PR24 - CWW12&amp;CWW17'!$N$8:$N$1613,'Wastewater spend -excl CWW12&amp;17'!$C116,'PR24 - CWW12&amp;CWW17'!$A$8:$A$1613,'Wastewater spend -excl CWW12&amp;17'!G$4)</f>
        <v>0</v>
      </c>
      <c r="H88" s="64">
        <f>SUMIFS('PR24 - CWW12&amp;CWW17'!$M$8:$M$1613,'PR24 - CWW12&amp;CWW17'!$N$8:$N$1613,'Wastewater spend -excl CWW12&amp;17'!$C116,'PR24 - CWW12&amp;CWW17'!$A$8:$A$1613,'Wastewater spend -excl CWW12&amp;17'!H$4)</f>
        <v>0</v>
      </c>
      <c r="I88" s="64">
        <f>SUMIFS('PR24 - CWW12&amp;CWW17'!$M$8:$M$1613,'PR24 - CWW12&amp;CWW17'!$N$8:$N$1613,'Wastewater spend -excl CWW12&amp;17'!$C116,'PR24 - CWW12&amp;CWW17'!$A$8:$A$1613,'Wastewater spend -excl CWW12&amp;17'!I$4)</f>
        <v>0</v>
      </c>
      <c r="J88" s="64">
        <f>SUMIFS('PR24 - CWW12&amp;CWW17'!$M$8:$M$1613,'PR24 - CWW12&amp;CWW17'!$N$8:$N$1613,'Wastewater spend -excl CWW12&amp;17'!$C116,'PR24 - CWW12&amp;CWW17'!$A$8:$A$1613,'Wastewater spend -excl CWW12&amp;17'!J$4)</f>
        <v>0</v>
      </c>
      <c r="K88" s="64">
        <f>SUMIFS('PR24 - CWW12&amp;CWW17'!$M$8:$M$1613,'PR24 - CWW12&amp;CWW17'!$N$8:$N$1613,'Wastewater spend -excl CWW12&amp;17'!$C116,'PR24 - CWW12&amp;CWW17'!$A$8:$A$1613,'Wastewater spend -excl CWW12&amp;17'!K$4)</f>
        <v>0</v>
      </c>
      <c r="L88" s="64">
        <f>SUMIFS('PR24 - CWW12&amp;CWW17'!$M$8:$M$1613,'PR24 - CWW12&amp;CWW17'!$N$8:$N$1613,'Wastewater spend -excl CWW12&amp;17'!$C116,'PR24 - CWW12&amp;CWW17'!$A$8:$A$1613,'Wastewater spend -excl CWW12&amp;17'!L$4)</f>
        <v>0.48232642664760383</v>
      </c>
      <c r="M88" s="64">
        <f>SUMIFS('PR24 - CWW12&amp;CWW17'!$M$8:$M$1613,'PR24 - CWW12&amp;CWW17'!$N$8:$N$1613,'Wastewater spend -excl CWW12&amp;17'!$C116,'PR24 - CWW12&amp;CWW17'!$A$8:$A$1613,'Wastewater spend -excl CWW12&amp;17'!M$4)</f>
        <v>2.7381999999999997E-2</v>
      </c>
      <c r="N88" s="64">
        <f>SUMIFS('PR24 - CWW12&amp;CWW17'!$M$8:$M$1613,'PR24 - CWW12&amp;CWW17'!$N$8:$N$1613,'Wastewater spend -excl CWW12&amp;17'!$C116,'PR24 - CWW12&amp;CWW17'!$A$8:$A$1613,'Wastewater spend -excl CWW12&amp;17'!N$4)</f>
        <v>0</v>
      </c>
      <c r="O88" s="9">
        <f t="shared" si="6"/>
        <v>0.51870842664760386</v>
      </c>
    </row>
    <row r="89" spans="2:15">
      <c r="C89" t="s">
        <v>1587</v>
      </c>
      <c r="D89" s="64">
        <f>SUMIFS('PR24 - CWW12&amp;CWW17'!$M$8:$M$1613,'PR24 - CWW12&amp;CWW17'!$N$8:$N$1613,'Wastewater spend -excl CWW12&amp;17'!$C117,'PR24 - CWW12&amp;CWW17'!$A$8:$A$1613,'Wastewater spend -excl CWW12&amp;17'!D$4)</f>
        <v>10.994999999999999</v>
      </c>
      <c r="E89" s="64">
        <f>SUMIFS('PR24 - CWW12&amp;CWW17'!$M$8:$M$1613,'PR24 - CWW12&amp;CWW17'!$N$8:$N$1613,'Wastewater spend -excl CWW12&amp;17'!$C117,'PR24 - CWW12&amp;CWW17'!$A$8:$A$1613,'Wastewater spend -excl CWW12&amp;17'!E$4)</f>
        <v>0</v>
      </c>
      <c r="F89" s="64">
        <f>SUMIFS('PR24 - CWW12&amp;CWW17'!$M$8:$M$1613,'PR24 - CWW12&amp;CWW17'!$N$8:$N$1613,'Wastewater spend -excl CWW12&amp;17'!$C117,'PR24 - CWW12&amp;CWW17'!$A$8:$A$1613,'Wastewater spend -excl CWW12&amp;17'!F$4)</f>
        <v>0</v>
      </c>
      <c r="G89" s="64">
        <f>SUMIFS('PR24 - CWW12&amp;CWW17'!$M$8:$M$1613,'PR24 - CWW12&amp;CWW17'!$N$8:$N$1613,'Wastewater spend -excl CWW12&amp;17'!$C117,'PR24 - CWW12&amp;CWW17'!$A$8:$A$1613,'Wastewater spend -excl CWW12&amp;17'!G$4)</f>
        <v>3.835</v>
      </c>
      <c r="H89" s="64">
        <f>SUMIFS('PR24 - CWW12&amp;CWW17'!$M$8:$M$1613,'PR24 - CWW12&amp;CWW17'!$N$8:$N$1613,'Wastewater spend -excl CWW12&amp;17'!$C117,'PR24 - CWW12&amp;CWW17'!$A$8:$A$1613,'Wastewater spend -excl CWW12&amp;17'!H$4)</f>
        <v>9.9789279768343775</v>
      </c>
      <c r="I89" s="64">
        <f>SUMIFS('PR24 - CWW12&amp;CWW17'!$M$8:$M$1613,'PR24 - CWW12&amp;CWW17'!$N$8:$N$1613,'Wastewater spend -excl CWW12&amp;17'!$C117,'PR24 - CWW12&amp;CWW17'!$A$8:$A$1613,'Wastewater spend -excl CWW12&amp;17'!I$4)</f>
        <v>0</v>
      </c>
      <c r="J89" s="64">
        <f>SUMIFS('PR24 - CWW12&amp;CWW17'!$M$8:$M$1613,'PR24 - CWW12&amp;CWW17'!$N$8:$N$1613,'Wastewater spend -excl CWW12&amp;17'!$C117,'PR24 - CWW12&amp;CWW17'!$A$8:$A$1613,'Wastewater spend -excl CWW12&amp;17'!J$4)</f>
        <v>9.8740000000000006</v>
      </c>
      <c r="K89" s="64">
        <f>SUMIFS('PR24 - CWW12&amp;CWW17'!$M$8:$M$1613,'PR24 - CWW12&amp;CWW17'!$N$8:$N$1613,'Wastewater spend -excl CWW12&amp;17'!$C117,'PR24 - CWW12&amp;CWW17'!$A$8:$A$1613,'Wastewater spend -excl CWW12&amp;17'!K$4)</f>
        <v>0</v>
      </c>
      <c r="L89" s="64">
        <f>SUMIFS('PR24 - CWW12&amp;CWW17'!$M$8:$M$1613,'PR24 - CWW12&amp;CWW17'!$N$8:$N$1613,'Wastewater spend -excl CWW12&amp;17'!$C117,'PR24 - CWW12&amp;CWW17'!$A$8:$A$1613,'Wastewater spend -excl CWW12&amp;17'!L$4)</f>
        <v>7.8076961881786104</v>
      </c>
      <c r="M89" s="64">
        <f>SUMIFS('PR24 - CWW12&amp;CWW17'!$M$8:$M$1613,'PR24 - CWW12&amp;CWW17'!$N$8:$N$1613,'Wastewater spend -excl CWW12&amp;17'!$C117,'PR24 - CWW12&amp;CWW17'!$A$8:$A$1613,'Wastewater spend -excl CWW12&amp;17'!M$4)</f>
        <v>10.644653999999999</v>
      </c>
      <c r="N89" s="64">
        <f>SUMIFS('PR24 - CWW12&amp;CWW17'!$M$8:$M$1613,'PR24 - CWW12&amp;CWW17'!$N$8:$N$1613,'Wastewater spend -excl CWW12&amp;17'!$C117,'PR24 - CWW12&amp;CWW17'!$A$8:$A$1613,'Wastewater spend -excl CWW12&amp;17'!N$4)</f>
        <v>0.5</v>
      </c>
      <c r="O89" s="9">
        <f t="shared" si="6"/>
        <v>53.635278165012991</v>
      </c>
    </row>
    <row r="90" spans="2:15">
      <c r="C90" t="s">
        <v>1591</v>
      </c>
      <c r="D90" s="64">
        <f>SUMIFS('PR24 - CWW12&amp;CWW17'!$M$8:$M$1613,'PR24 - CWW12&amp;CWW17'!$N$8:$N$1613,'Wastewater spend -excl CWW12&amp;17'!$C118,'PR24 - CWW12&amp;CWW17'!$A$8:$A$1613,'Wastewater spend -excl CWW12&amp;17'!D$4)</f>
        <v>0</v>
      </c>
      <c r="E90" s="64">
        <f>SUMIFS('PR24 - CWW12&amp;CWW17'!$M$8:$M$1613,'PR24 - CWW12&amp;CWW17'!$N$8:$N$1613,'Wastewater spend -excl CWW12&amp;17'!$C118,'PR24 - CWW12&amp;CWW17'!$A$8:$A$1613,'Wastewater spend -excl CWW12&amp;17'!E$4)</f>
        <v>0</v>
      </c>
      <c r="F90" s="64">
        <f>SUMIFS('PR24 - CWW12&amp;CWW17'!$M$8:$M$1613,'PR24 - CWW12&amp;CWW17'!$N$8:$N$1613,'Wastewater spend -excl CWW12&amp;17'!$C118,'PR24 - CWW12&amp;CWW17'!$A$8:$A$1613,'Wastewater spend -excl CWW12&amp;17'!F$4)</f>
        <v>0</v>
      </c>
      <c r="G90" s="64">
        <f>SUMIFS('PR24 - CWW12&amp;CWW17'!$M$8:$M$1613,'PR24 - CWW12&amp;CWW17'!$N$8:$N$1613,'Wastewater spend -excl CWW12&amp;17'!$C118,'PR24 - CWW12&amp;CWW17'!$A$8:$A$1613,'Wastewater spend -excl CWW12&amp;17'!G$4)</f>
        <v>0</v>
      </c>
      <c r="H90" s="64">
        <f>SUMIFS('PR24 - CWW12&amp;CWW17'!$M$8:$M$1613,'PR24 - CWW12&amp;CWW17'!$N$8:$N$1613,'Wastewater spend -excl CWW12&amp;17'!$C118,'PR24 - CWW12&amp;CWW17'!$A$8:$A$1613,'Wastewater spend -excl CWW12&amp;17'!H$4)</f>
        <v>0</v>
      </c>
      <c r="I90" s="64">
        <f>SUMIFS('PR24 - CWW12&amp;CWW17'!$M$8:$M$1613,'PR24 - CWW12&amp;CWW17'!$N$8:$N$1613,'Wastewater spend -excl CWW12&amp;17'!$C118,'PR24 - CWW12&amp;CWW17'!$A$8:$A$1613,'Wastewater spend -excl CWW12&amp;17'!I$4)</f>
        <v>14.569616979493349</v>
      </c>
      <c r="J90" s="64">
        <f>SUMIFS('PR24 - CWW12&amp;CWW17'!$M$8:$M$1613,'PR24 - CWW12&amp;CWW17'!$N$8:$N$1613,'Wastewater spend -excl CWW12&amp;17'!$C118,'PR24 - CWW12&amp;CWW17'!$A$8:$A$1613,'Wastewater spend -excl CWW12&amp;17'!J$4)</f>
        <v>0</v>
      </c>
      <c r="K90" s="64">
        <f>SUMIFS('PR24 - CWW12&amp;CWW17'!$M$8:$M$1613,'PR24 - CWW12&amp;CWW17'!$N$8:$N$1613,'Wastewater spend -excl CWW12&amp;17'!$C118,'PR24 - CWW12&amp;CWW17'!$A$8:$A$1613,'Wastewater spend -excl CWW12&amp;17'!K$4)</f>
        <v>0</v>
      </c>
      <c r="L90" s="64">
        <f>SUMIFS('PR24 - CWW12&amp;CWW17'!$M$8:$M$1613,'PR24 - CWW12&amp;CWW17'!$N$8:$N$1613,'Wastewater spend -excl CWW12&amp;17'!$C118,'PR24 - CWW12&amp;CWW17'!$A$8:$A$1613,'Wastewater spend -excl CWW12&amp;17'!L$4)</f>
        <v>0</v>
      </c>
      <c r="M90" s="64">
        <f>SUMIFS('PR24 - CWW12&amp;CWW17'!$M$8:$M$1613,'PR24 - CWW12&amp;CWW17'!$N$8:$N$1613,'Wastewater spend -excl CWW12&amp;17'!$C118,'PR24 - CWW12&amp;CWW17'!$A$8:$A$1613,'Wastewater spend -excl CWW12&amp;17'!M$4)</f>
        <v>0</v>
      </c>
      <c r="N90" s="64">
        <f>SUMIFS('PR24 - CWW12&amp;CWW17'!$M$8:$M$1613,'PR24 - CWW12&amp;CWW17'!$N$8:$N$1613,'Wastewater spend -excl CWW12&amp;17'!$C118,'PR24 - CWW12&amp;CWW17'!$A$8:$A$1613,'Wastewater spend -excl CWW12&amp;17'!N$4)</f>
        <v>7.665</v>
      </c>
      <c r="O90" s="9">
        <f t="shared" si="6"/>
        <v>22.234616979493349</v>
      </c>
    </row>
    <row r="91" spans="2:15">
      <c r="C91" t="s">
        <v>1593</v>
      </c>
      <c r="D91" s="64">
        <f>SUMIFS('PR24 - CWW12&amp;CWW17'!$M$8:$M$1613,'PR24 - CWW12&amp;CWW17'!$N$8:$N$1613,'Wastewater spend -excl CWW12&amp;17'!$C119,'PR24 - CWW12&amp;CWW17'!$A$8:$A$1613,'Wastewater spend -excl CWW12&amp;17'!D$4)</f>
        <v>3.3317999999999999</v>
      </c>
      <c r="E91" s="64">
        <f>SUMIFS('PR24 - CWW12&amp;CWW17'!$M$8:$M$1613,'PR24 - CWW12&amp;CWW17'!$N$8:$N$1613,'Wastewater spend -excl CWW12&amp;17'!$C119,'PR24 - CWW12&amp;CWW17'!$A$8:$A$1613,'Wastewater spend -excl CWW12&amp;17'!E$4)</f>
        <v>0</v>
      </c>
      <c r="F91" s="64">
        <f>SUMIFS('PR24 - CWW12&amp;CWW17'!$M$8:$M$1613,'PR24 - CWW12&amp;CWW17'!$N$8:$N$1613,'Wastewater spend -excl CWW12&amp;17'!$C119,'PR24 - CWW12&amp;CWW17'!$A$8:$A$1613,'Wastewater spend -excl CWW12&amp;17'!F$4)</f>
        <v>0</v>
      </c>
      <c r="G91" s="64">
        <f>SUMIFS('PR24 - CWW12&amp;CWW17'!$M$8:$M$1613,'PR24 - CWW12&amp;CWW17'!$N$8:$N$1613,'Wastewater spend -excl CWW12&amp;17'!$C119,'PR24 - CWW12&amp;CWW17'!$A$8:$A$1613,'Wastewater spend -excl CWW12&amp;17'!G$4)</f>
        <v>0</v>
      </c>
      <c r="H91" s="64">
        <f>SUMIFS('PR24 - CWW12&amp;CWW17'!$M$8:$M$1613,'PR24 - CWW12&amp;CWW17'!$N$8:$N$1613,'Wastewater spend -excl CWW12&amp;17'!$C119,'PR24 - CWW12&amp;CWW17'!$A$8:$A$1613,'Wastewater spend -excl CWW12&amp;17'!H$4)</f>
        <v>98.046000000000006</v>
      </c>
      <c r="I91" s="64">
        <f>SUMIFS('PR24 - CWW12&amp;CWW17'!$M$8:$M$1613,'PR24 - CWW12&amp;CWW17'!$N$8:$N$1613,'Wastewater spend -excl CWW12&amp;17'!$C119,'PR24 - CWW12&amp;CWW17'!$A$8:$A$1613,'Wastewater spend -excl CWW12&amp;17'!I$4)</f>
        <v>9.1155868638922133</v>
      </c>
      <c r="J91" s="64">
        <f>SUMIFS('PR24 - CWW12&amp;CWW17'!$M$8:$M$1613,'PR24 - CWW12&amp;CWW17'!$N$8:$N$1613,'Wastewater spend -excl CWW12&amp;17'!$C119,'PR24 - CWW12&amp;CWW17'!$A$8:$A$1613,'Wastewater spend -excl CWW12&amp;17'!J$4)</f>
        <v>0</v>
      </c>
      <c r="K91" s="64">
        <f>SUMIFS('PR24 - CWW12&amp;CWW17'!$M$8:$M$1613,'PR24 - CWW12&amp;CWW17'!$N$8:$N$1613,'Wastewater spend -excl CWW12&amp;17'!$C119,'PR24 - CWW12&amp;CWW17'!$A$8:$A$1613,'Wastewater spend -excl CWW12&amp;17'!K$4)</f>
        <v>0</v>
      </c>
      <c r="L91" s="64">
        <f>SUMIFS('PR24 - CWW12&amp;CWW17'!$M$8:$M$1613,'PR24 - CWW12&amp;CWW17'!$N$8:$N$1613,'Wastewater spend -excl CWW12&amp;17'!$C119,'PR24 - CWW12&amp;CWW17'!$A$8:$A$1613,'Wastewater spend -excl CWW12&amp;17'!L$4)</f>
        <v>57.248636323766966</v>
      </c>
      <c r="M91" s="64">
        <f>SUMIFS('PR24 - CWW12&amp;CWW17'!$M$8:$M$1613,'PR24 - CWW12&amp;CWW17'!$N$8:$N$1613,'Wastewater spend -excl CWW12&amp;17'!$C119,'PR24 - CWW12&amp;CWW17'!$A$8:$A$1613,'Wastewater spend -excl CWW12&amp;17'!M$4)</f>
        <v>1.9596330000000002</v>
      </c>
      <c r="N91" s="64">
        <f>SUMIFS('PR24 - CWW12&amp;CWW17'!$M$8:$M$1613,'PR24 - CWW12&amp;CWW17'!$N$8:$N$1613,'Wastewater spend -excl CWW12&amp;17'!$C119,'PR24 - CWW12&amp;CWW17'!$A$8:$A$1613,'Wastewater spend -excl CWW12&amp;17'!N$4)</f>
        <v>2.9459999999999997</v>
      </c>
      <c r="O91" s="9">
        <f t="shared" si="6"/>
        <v>172.64765618765918</v>
      </c>
    </row>
    <row r="92" spans="2:15">
      <c r="C92" t="s">
        <v>1596</v>
      </c>
      <c r="D92" s="64">
        <f>SUMIFS('PR24 - CWW12&amp;CWW17'!$M$8:$M$1613,'PR24 - CWW12&amp;CWW17'!$N$8:$N$1613,'Wastewater spend -excl CWW12&amp;17'!$C120,'PR24 - CWW12&amp;CWW17'!$A$8:$A$1613,'Wastewater spend -excl CWW12&amp;17'!D$4)</f>
        <v>7.744588929999999</v>
      </c>
      <c r="E92" s="64">
        <f>SUMIFS('PR24 - CWW12&amp;CWW17'!$M$8:$M$1613,'PR24 - CWW12&amp;CWW17'!$N$8:$N$1613,'Wastewater spend -excl CWW12&amp;17'!$C120,'PR24 - CWW12&amp;CWW17'!$A$8:$A$1613,'Wastewater spend -excl CWW12&amp;17'!E$4)</f>
        <v>0</v>
      </c>
      <c r="F92" s="64">
        <f>SUMIFS('PR24 - CWW12&amp;CWW17'!$M$8:$M$1613,'PR24 - CWW12&amp;CWW17'!$N$8:$N$1613,'Wastewater spend -excl CWW12&amp;17'!$C120,'PR24 - CWW12&amp;CWW17'!$A$8:$A$1613,'Wastewater spend -excl CWW12&amp;17'!F$4)</f>
        <v>0</v>
      </c>
      <c r="G92" s="64">
        <f>SUMIFS('PR24 - CWW12&amp;CWW17'!$M$8:$M$1613,'PR24 - CWW12&amp;CWW17'!$N$8:$N$1613,'Wastewater spend -excl CWW12&amp;17'!$C120,'PR24 - CWW12&amp;CWW17'!$A$8:$A$1613,'Wastewater spend -excl CWW12&amp;17'!G$4)</f>
        <v>20.095999999999997</v>
      </c>
      <c r="H92" s="64">
        <f>SUMIFS('PR24 - CWW12&amp;CWW17'!$M$8:$M$1613,'PR24 - CWW12&amp;CWW17'!$N$8:$N$1613,'Wastewater spend -excl CWW12&amp;17'!$C120,'PR24 - CWW12&amp;CWW17'!$A$8:$A$1613,'Wastewater spend -excl CWW12&amp;17'!H$4)</f>
        <v>76.183000000000007</v>
      </c>
      <c r="I92" s="64">
        <f>SUMIFS('PR24 - CWW12&amp;CWW17'!$M$8:$M$1613,'PR24 - CWW12&amp;CWW17'!$N$8:$N$1613,'Wastewater spend -excl CWW12&amp;17'!$C120,'PR24 - CWW12&amp;CWW17'!$A$8:$A$1613,'Wastewater spend -excl CWW12&amp;17'!I$4)</f>
        <v>59.02376331353598</v>
      </c>
      <c r="J92" s="64">
        <f>SUMIFS('PR24 - CWW12&amp;CWW17'!$M$8:$M$1613,'PR24 - CWW12&amp;CWW17'!$N$8:$N$1613,'Wastewater spend -excl CWW12&amp;17'!$C120,'PR24 - CWW12&amp;CWW17'!$A$8:$A$1613,'Wastewater spend -excl CWW12&amp;17'!J$4)</f>
        <v>31.977999999999998</v>
      </c>
      <c r="K92" s="64">
        <f>SUMIFS('PR24 - CWW12&amp;CWW17'!$M$8:$M$1613,'PR24 - CWW12&amp;CWW17'!$N$8:$N$1613,'Wastewater spend -excl CWW12&amp;17'!$C120,'PR24 - CWW12&amp;CWW17'!$A$8:$A$1613,'Wastewater spend -excl CWW12&amp;17'!K$4)</f>
        <v>0</v>
      </c>
      <c r="L92" s="64">
        <f>SUMIFS('PR24 - CWW12&amp;CWW17'!$M$8:$M$1613,'PR24 - CWW12&amp;CWW17'!$N$8:$N$1613,'Wastewater spend -excl CWW12&amp;17'!$C120,'PR24 - CWW12&amp;CWW17'!$A$8:$A$1613,'Wastewater spend -excl CWW12&amp;17'!L$4)</f>
        <v>133.5340595277338</v>
      </c>
      <c r="M92" s="64">
        <f>SUMIFS('PR24 - CWW12&amp;CWW17'!$M$8:$M$1613,'PR24 - CWW12&amp;CWW17'!$N$8:$N$1613,'Wastewater spend -excl CWW12&amp;17'!$C120,'PR24 - CWW12&amp;CWW17'!$A$8:$A$1613,'Wastewater spend -excl CWW12&amp;17'!M$4)</f>
        <v>3.482259</v>
      </c>
      <c r="N92" s="64">
        <f>SUMIFS('PR24 - CWW12&amp;CWW17'!$M$8:$M$1613,'PR24 - CWW12&amp;CWW17'!$N$8:$N$1613,'Wastewater spend -excl CWW12&amp;17'!$C120,'PR24 - CWW12&amp;CWW17'!$A$8:$A$1613,'Wastewater spend -excl CWW12&amp;17'!N$4)</f>
        <v>36.941000000000003</v>
      </c>
      <c r="O92" s="9">
        <f t="shared" si="6"/>
        <v>368.9826707712698</v>
      </c>
    </row>
    <row r="93" spans="2:15">
      <c r="C93" t="s">
        <v>1606</v>
      </c>
      <c r="D93" s="64">
        <f>SUMIFS('PR24 - CWW12&amp;CWW17'!$M$8:$M$1613,'PR24 - CWW12&amp;CWW17'!$N$8:$N$1613,'Wastewater spend -excl CWW12&amp;17'!$C121,'PR24 - CWW12&amp;CWW17'!$A$8:$A$1613,'Wastewater spend -excl CWW12&amp;17'!D$4)</f>
        <v>0</v>
      </c>
      <c r="E93" s="64">
        <f>SUMIFS('PR24 - CWW12&amp;CWW17'!$M$8:$M$1613,'PR24 - CWW12&amp;CWW17'!$N$8:$N$1613,'Wastewater spend -excl CWW12&amp;17'!$C121,'PR24 - CWW12&amp;CWW17'!$A$8:$A$1613,'Wastewater spend -excl CWW12&amp;17'!E$4)</f>
        <v>0</v>
      </c>
      <c r="F93" s="64">
        <f>SUMIFS('PR24 - CWW12&amp;CWW17'!$M$8:$M$1613,'PR24 - CWW12&amp;CWW17'!$N$8:$N$1613,'Wastewater spend -excl CWW12&amp;17'!$C121,'PR24 - CWW12&amp;CWW17'!$A$8:$A$1613,'Wastewater spend -excl CWW12&amp;17'!F$4)</f>
        <v>0</v>
      </c>
      <c r="G93" s="64">
        <f>SUMIFS('PR24 - CWW12&amp;CWW17'!$M$8:$M$1613,'PR24 - CWW12&amp;CWW17'!$N$8:$N$1613,'Wastewater spend -excl CWW12&amp;17'!$C121,'PR24 - CWW12&amp;CWW17'!$A$8:$A$1613,'Wastewater spend -excl CWW12&amp;17'!G$4)</f>
        <v>7.2720977900000001</v>
      </c>
      <c r="H93" s="64">
        <f>SUMIFS('PR24 - CWW12&amp;CWW17'!$M$8:$M$1613,'PR24 - CWW12&amp;CWW17'!$N$8:$N$1613,'Wastewater spend -excl CWW12&amp;17'!$C121,'PR24 - CWW12&amp;CWW17'!$A$8:$A$1613,'Wastewater spend -excl CWW12&amp;17'!H$4)</f>
        <v>0</v>
      </c>
      <c r="I93" s="64">
        <f>SUMIFS('PR24 - CWW12&amp;CWW17'!$M$8:$M$1613,'PR24 - CWW12&amp;CWW17'!$N$8:$N$1613,'Wastewater spend -excl CWW12&amp;17'!$C121,'PR24 - CWW12&amp;CWW17'!$A$8:$A$1613,'Wastewater spend -excl CWW12&amp;17'!I$4)</f>
        <v>0</v>
      </c>
      <c r="J93" s="64">
        <f>SUMIFS('PR24 - CWW12&amp;CWW17'!$M$8:$M$1613,'PR24 - CWW12&amp;CWW17'!$N$8:$N$1613,'Wastewater spend -excl CWW12&amp;17'!$C121,'PR24 - CWW12&amp;CWW17'!$A$8:$A$1613,'Wastewater spend -excl CWW12&amp;17'!J$4)</f>
        <v>0</v>
      </c>
      <c r="K93" s="64">
        <f>SUMIFS('PR24 - CWW12&amp;CWW17'!$M$8:$M$1613,'PR24 - CWW12&amp;CWW17'!$N$8:$N$1613,'Wastewater spend -excl CWW12&amp;17'!$C121,'PR24 - CWW12&amp;CWW17'!$A$8:$A$1613,'Wastewater spend -excl CWW12&amp;17'!K$4)</f>
        <v>0</v>
      </c>
      <c r="L93" s="64">
        <f>SUMIFS('PR24 - CWW12&amp;CWW17'!$M$8:$M$1613,'PR24 - CWW12&amp;CWW17'!$N$8:$N$1613,'Wastewater spend -excl CWW12&amp;17'!$C121,'PR24 - CWW12&amp;CWW17'!$A$8:$A$1613,'Wastewater spend -excl CWW12&amp;17'!L$4)</f>
        <v>0</v>
      </c>
      <c r="M93" s="64">
        <f>SUMIFS('PR24 - CWW12&amp;CWW17'!$M$8:$M$1613,'PR24 - CWW12&amp;CWW17'!$N$8:$N$1613,'Wastewater spend -excl CWW12&amp;17'!$C121,'PR24 - CWW12&amp;CWW17'!$A$8:$A$1613,'Wastewater spend -excl CWW12&amp;17'!M$4)</f>
        <v>2E-3</v>
      </c>
      <c r="N93" s="64">
        <f>SUMIFS('PR24 - CWW12&amp;CWW17'!$M$8:$M$1613,'PR24 - CWW12&amp;CWW17'!$N$8:$N$1613,'Wastewater spend -excl CWW12&amp;17'!$C121,'PR24 - CWW12&amp;CWW17'!$A$8:$A$1613,'Wastewater spend -excl CWW12&amp;17'!N$4)</f>
        <v>0</v>
      </c>
      <c r="O93" s="9">
        <f t="shared" si="6"/>
        <v>7.2740977899999999</v>
      </c>
    </row>
    <row r="94" spans="2:15">
      <c r="C94" t="s">
        <v>1608</v>
      </c>
      <c r="D94" s="64">
        <f>SUMIFS('PR24 - CWW12&amp;CWW17'!$M$8:$M$1613,'PR24 - CWW12&amp;CWW17'!$N$8:$N$1613,'Wastewater spend -excl CWW12&amp;17'!$C122,'PR24 - CWW12&amp;CWW17'!$A$8:$A$1613,'Wastewater spend -excl CWW12&amp;17'!D$4)</f>
        <v>1.7999999999999999E-2</v>
      </c>
      <c r="E94" s="64">
        <f>SUMIFS('PR24 - CWW12&amp;CWW17'!$M$8:$M$1613,'PR24 - CWW12&amp;CWW17'!$N$8:$N$1613,'Wastewater spend -excl CWW12&amp;17'!$C122,'PR24 - CWW12&amp;CWW17'!$A$8:$A$1613,'Wastewater spend -excl CWW12&amp;17'!E$4)</f>
        <v>0</v>
      </c>
      <c r="F94" s="64">
        <f>SUMIFS('PR24 - CWW12&amp;CWW17'!$M$8:$M$1613,'PR24 - CWW12&amp;CWW17'!$N$8:$N$1613,'Wastewater spend -excl CWW12&amp;17'!$C122,'PR24 - CWW12&amp;CWW17'!$A$8:$A$1613,'Wastewater spend -excl CWW12&amp;17'!F$4)</f>
        <v>0</v>
      </c>
      <c r="G94" s="64">
        <f>SUMIFS('PR24 - CWW12&amp;CWW17'!$M$8:$M$1613,'PR24 - CWW12&amp;CWW17'!$N$8:$N$1613,'Wastewater spend -excl CWW12&amp;17'!$C122,'PR24 - CWW12&amp;CWW17'!$A$8:$A$1613,'Wastewater spend -excl CWW12&amp;17'!G$4)</f>
        <v>0.06</v>
      </c>
      <c r="H94" s="64">
        <f>SUMIFS('PR24 - CWW12&amp;CWW17'!$M$8:$M$1613,'PR24 - CWW12&amp;CWW17'!$N$8:$N$1613,'Wastewater spend -excl CWW12&amp;17'!$C122,'PR24 - CWW12&amp;CWW17'!$A$8:$A$1613,'Wastewater spend -excl CWW12&amp;17'!H$4)</f>
        <v>1.5077451020150889</v>
      </c>
      <c r="I94" s="64">
        <f>SUMIFS('PR24 - CWW12&amp;CWW17'!$M$8:$M$1613,'PR24 - CWW12&amp;CWW17'!$N$8:$N$1613,'Wastewater spend -excl CWW12&amp;17'!$C122,'PR24 - CWW12&amp;CWW17'!$A$8:$A$1613,'Wastewater spend -excl CWW12&amp;17'!I$4)</f>
        <v>0</v>
      </c>
      <c r="J94" s="64">
        <f>SUMIFS('PR24 - CWW12&amp;CWW17'!$M$8:$M$1613,'PR24 - CWW12&amp;CWW17'!$N$8:$N$1613,'Wastewater spend -excl CWW12&amp;17'!$C122,'PR24 - CWW12&amp;CWW17'!$A$8:$A$1613,'Wastewater spend -excl CWW12&amp;17'!J$4)</f>
        <v>0</v>
      </c>
      <c r="K94" s="64">
        <f>SUMIFS('PR24 - CWW12&amp;CWW17'!$M$8:$M$1613,'PR24 - CWW12&amp;CWW17'!$N$8:$N$1613,'Wastewater spend -excl CWW12&amp;17'!$C122,'PR24 - CWW12&amp;CWW17'!$A$8:$A$1613,'Wastewater spend -excl CWW12&amp;17'!K$4)</f>
        <v>0</v>
      </c>
      <c r="L94" s="64">
        <f>SUMIFS('PR24 - CWW12&amp;CWW17'!$M$8:$M$1613,'PR24 - CWW12&amp;CWW17'!$N$8:$N$1613,'Wastewater spend -excl CWW12&amp;17'!$C122,'PR24 - CWW12&amp;CWW17'!$A$8:$A$1613,'Wastewater spend -excl CWW12&amp;17'!L$4)</f>
        <v>2.0194695431171494</v>
      </c>
      <c r="M94" s="64">
        <f>SUMIFS('PR24 - CWW12&amp;CWW17'!$M$8:$M$1613,'PR24 - CWW12&amp;CWW17'!$N$8:$N$1613,'Wastewater spend -excl CWW12&amp;17'!$C122,'PR24 - CWW12&amp;CWW17'!$A$8:$A$1613,'Wastewater spend -excl CWW12&amp;17'!M$4)</f>
        <v>0.73588399999999998</v>
      </c>
      <c r="N94" s="64">
        <f>SUMIFS('PR24 - CWW12&amp;CWW17'!$M$8:$M$1613,'PR24 - CWW12&amp;CWW17'!$N$8:$N$1613,'Wastewater spend -excl CWW12&amp;17'!$C122,'PR24 - CWW12&amp;CWW17'!$A$8:$A$1613,'Wastewater spend -excl CWW12&amp;17'!N$4)</f>
        <v>0.41199999999999998</v>
      </c>
      <c r="O94" s="9">
        <f t="shared" si="6"/>
        <v>4.7530986451322379</v>
      </c>
    </row>
    <row r="95" spans="2:15">
      <c r="C95" t="s">
        <v>1610</v>
      </c>
      <c r="D95" s="64">
        <f>SUMIFS('PR24 - CWW12&amp;CWW17'!$M$8:$M$1613,'PR24 - CWW12&amp;CWW17'!$N$8:$N$1613,'Wastewater spend -excl CWW12&amp;17'!$C123,'PR24 - CWW12&amp;CWW17'!$A$8:$A$1613,'Wastewater spend -excl CWW12&amp;17'!D$4)</f>
        <v>0</v>
      </c>
      <c r="E95" s="64">
        <f>SUMIFS('PR24 - CWW12&amp;CWW17'!$M$8:$M$1613,'PR24 - CWW12&amp;CWW17'!$N$8:$N$1613,'Wastewater spend -excl CWW12&amp;17'!$C123,'PR24 - CWW12&amp;CWW17'!$A$8:$A$1613,'Wastewater spend -excl CWW12&amp;17'!E$4)</f>
        <v>0</v>
      </c>
      <c r="F95" s="64">
        <f>SUMIFS('PR24 - CWW12&amp;CWW17'!$M$8:$M$1613,'PR24 - CWW12&amp;CWW17'!$N$8:$N$1613,'Wastewater spend -excl CWW12&amp;17'!$C123,'PR24 - CWW12&amp;CWW17'!$A$8:$A$1613,'Wastewater spend -excl CWW12&amp;17'!F$4)</f>
        <v>0</v>
      </c>
      <c r="G95" s="64">
        <f>SUMIFS('PR24 - CWW12&amp;CWW17'!$M$8:$M$1613,'PR24 - CWW12&amp;CWW17'!$N$8:$N$1613,'Wastewater spend -excl CWW12&amp;17'!$C123,'PR24 - CWW12&amp;CWW17'!$A$8:$A$1613,'Wastewater spend -excl CWW12&amp;17'!G$4)</f>
        <v>7.6310000000000002</v>
      </c>
      <c r="H95" s="64">
        <f>SUMIFS('PR24 - CWW12&amp;CWW17'!$M$8:$M$1613,'PR24 - CWW12&amp;CWW17'!$N$8:$N$1613,'Wastewater spend -excl CWW12&amp;17'!$C123,'PR24 - CWW12&amp;CWW17'!$A$8:$A$1613,'Wastewater spend -excl CWW12&amp;17'!H$4)</f>
        <v>3.2447975042486901</v>
      </c>
      <c r="I95" s="64">
        <f>SUMIFS('PR24 - CWW12&amp;CWW17'!$M$8:$M$1613,'PR24 - CWW12&amp;CWW17'!$N$8:$N$1613,'Wastewater spend -excl CWW12&amp;17'!$C123,'PR24 - CWW12&amp;CWW17'!$A$8:$A$1613,'Wastewater spend -excl CWW12&amp;17'!I$4)</f>
        <v>0</v>
      </c>
      <c r="J95" s="64">
        <f>SUMIFS('PR24 - CWW12&amp;CWW17'!$M$8:$M$1613,'PR24 - CWW12&amp;CWW17'!$N$8:$N$1613,'Wastewater spend -excl CWW12&amp;17'!$C123,'PR24 - CWW12&amp;CWW17'!$A$8:$A$1613,'Wastewater spend -excl CWW12&amp;17'!J$4)</f>
        <v>1.008</v>
      </c>
      <c r="K95" s="64">
        <f>SUMIFS('PR24 - CWW12&amp;CWW17'!$M$8:$M$1613,'PR24 - CWW12&amp;CWW17'!$N$8:$N$1613,'Wastewater spend -excl CWW12&amp;17'!$C123,'PR24 - CWW12&amp;CWW17'!$A$8:$A$1613,'Wastewater spend -excl CWW12&amp;17'!K$4)</f>
        <v>0</v>
      </c>
      <c r="L95" s="64">
        <f>SUMIFS('PR24 - CWW12&amp;CWW17'!$M$8:$M$1613,'PR24 - CWW12&amp;CWW17'!$N$8:$N$1613,'Wastewater spend -excl CWW12&amp;17'!$C123,'PR24 - CWW12&amp;CWW17'!$A$8:$A$1613,'Wastewater spend -excl CWW12&amp;17'!L$4)</f>
        <v>0.66086141833885603</v>
      </c>
      <c r="M95" s="64">
        <f>SUMIFS('PR24 - CWW12&amp;CWW17'!$M$8:$M$1613,'PR24 - CWW12&amp;CWW17'!$N$8:$N$1613,'Wastewater spend -excl CWW12&amp;17'!$C123,'PR24 - CWW12&amp;CWW17'!$A$8:$A$1613,'Wastewater spend -excl CWW12&amp;17'!M$4)</f>
        <v>6.591215</v>
      </c>
      <c r="N95" s="64">
        <f>SUMIFS('PR24 - CWW12&amp;CWW17'!$M$8:$M$1613,'PR24 - CWW12&amp;CWW17'!$N$8:$N$1613,'Wastewater spend -excl CWW12&amp;17'!$C123,'PR24 - CWW12&amp;CWW17'!$A$8:$A$1613,'Wastewater spend -excl CWW12&amp;17'!N$4)</f>
        <v>0</v>
      </c>
      <c r="O95" s="9">
        <f t="shared" si="6"/>
        <v>19.135873922587546</v>
      </c>
    </row>
    <row r="96" spans="2:15">
      <c r="C96" t="s">
        <v>1614</v>
      </c>
      <c r="D96" s="64">
        <f>SUMIFS('PR24 - CWW12&amp;CWW17'!$M$8:$M$1613,'PR24 - CWW12&amp;CWW17'!$N$8:$N$1613,'Wastewater spend -excl CWW12&amp;17'!$C124,'PR24 - CWW12&amp;CWW17'!$A$8:$A$1613,'Wastewater spend -excl CWW12&amp;17'!D$4)</f>
        <v>19.07</v>
      </c>
      <c r="E96" s="64">
        <f>SUMIFS('PR24 - CWW12&amp;CWW17'!$M$8:$M$1613,'PR24 - CWW12&amp;CWW17'!$N$8:$N$1613,'Wastewater spend -excl CWW12&amp;17'!$C124,'PR24 - CWW12&amp;CWW17'!$A$8:$A$1613,'Wastewater spend -excl CWW12&amp;17'!E$4)</f>
        <v>0</v>
      </c>
      <c r="F96" s="64">
        <f>SUMIFS('PR24 - CWW12&amp;CWW17'!$M$8:$M$1613,'PR24 - CWW12&amp;CWW17'!$N$8:$N$1613,'Wastewater spend -excl CWW12&amp;17'!$C124,'PR24 - CWW12&amp;CWW17'!$A$8:$A$1613,'Wastewater spend -excl CWW12&amp;17'!F$4)</f>
        <v>0</v>
      </c>
      <c r="G96" s="64">
        <f>SUMIFS('PR24 - CWW12&amp;CWW17'!$M$8:$M$1613,'PR24 - CWW12&amp;CWW17'!$N$8:$N$1613,'Wastewater spend -excl CWW12&amp;17'!$C124,'PR24 - CWW12&amp;CWW17'!$A$8:$A$1613,'Wastewater spend -excl CWW12&amp;17'!G$4)</f>
        <v>16.443000000000001</v>
      </c>
      <c r="H96" s="64">
        <f>SUMIFS('PR24 - CWW12&amp;CWW17'!$M$8:$M$1613,'PR24 - CWW12&amp;CWW17'!$N$8:$N$1613,'Wastewater spend -excl CWW12&amp;17'!$C124,'PR24 - CWW12&amp;CWW17'!$A$8:$A$1613,'Wastewater spend -excl CWW12&amp;17'!H$4)</f>
        <v>21.98427817465393</v>
      </c>
      <c r="I96" s="64">
        <f>SUMIFS('PR24 - CWW12&amp;CWW17'!$M$8:$M$1613,'PR24 - CWW12&amp;CWW17'!$N$8:$N$1613,'Wastewater spend -excl CWW12&amp;17'!$C124,'PR24 - CWW12&amp;CWW17'!$A$8:$A$1613,'Wastewater spend -excl CWW12&amp;17'!I$4)</f>
        <v>11.661</v>
      </c>
      <c r="J96" s="64">
        <f>SUMIFS('PR24 - CWW12&amp;CWW17'!$M$8:$M$1613,'PR24 - CWW12&amp;CWW17'!$N$8:$N$1613,'Wastewater spend -excl CWW12&amp;17'!$C124,'PR24 - CWW12&amp;CWW17'!$A$8:$A$1613,'Wastewater spend -excl CWW12&amp;17'!J$4)</f>
        <v>4.032</v>
      </c>
      <c r="K96" s="64">
        <f>SUMIFS('PR24 - CWW12&amp;CWW17'!$M$8:$M$1613,'PR24 - CWW12&amp;CWW17'!$N$8:$N$1613,'Wastewater spend -excl CWW12&amp;17'!$C124,'PR24 - CWW12&amp;CWW17'!$A$8:$A$1613,'Wastewater spend -excl CWW12&amp;17'!K$4)</f>
        <v>0</v>
      </c>
      <c r="L96" s="64">
        <f>SUMIFS('PR24 - CWW12&amp;CWW17'!$M$8:$M$1613,'PR24 - CWW12&amp;CWW17'!$N$8:$N$1613,'Wastewater spend -excl CWW12&amp;17'!$C124,'PR24 - CWW12&amp;CWW17'!$A$8:$A$1613,'Wastewater spend -excl CWW12&amp;17'!L$4)</f>
        <v>20.018053141458264</v>
      </c>
      <c r="M96" s="64">
        <f>SUMIFS('PR24 - CWW12&amp;CWW17'!$M$8:$M$1613,'PR24 - CWW12&amp;CWW17'!$N$8:$N$1613,'Wastewater spend -excl CWW12&amp;17'!$C124,'PR24 - CWW12&amp;CWW17'!$A$8:$A$1613,'Wastewater spend -excl CWW12&amp;17'!M$4)</f>
        <v>21.055672999999999</v>
      </c>
      <c r="N96" s="64">
        <f>SUMIFS('PR24 - CWW12&amp;CWW17'!$M$8:$M$1613,'PR24 - CWW12&amp;CWW17'!$N$8:$N$1613,'Wastewater spend -excl CWW12&amp;17'!$C124,'PR24 - CWW12&amp;CWW17'!$A$8:$A$1613,'Wastewater spend -excl CWW12&amp;17'!N$4)</f>
        <v>11.213000000000001</v>
      </c>
      <c r="O96" s="9">
        <f t="shared" si="6"/>
        <v>125.47700431611219</v>
      </c>
    </row>
    <row r="97" spans="3:15">
      <c r="C97" t="s">
        <v>1618</v>
      </c>
      <c r="D97" s="64">
        <f>SUMIFS('PR24 - CWW12&amp;CWW17'!$M$8:$M$1613,'PR24 - CWW12&amp;CWW17'!$N$8:$N$1613,'Wastewater spend -excl CWW12&amp;17'!$C125,'PR24 - CWW12&amp;CWW17'!$A$8:$A$1613,'Wastewater spend -excl CWW12&amp;17'!D$4)</f>
        <v>2.3456677400000001</v>
      </c>
      <c r="E97" s="64">
        <f>SUMIFS('PR24 - CWW12&amp;CWW17'!$M$8:$M$1613,'PR24 - CWW12&amp;CWW17'!$N$8:$N$1613,'Wastewater spend -excl CWW12&amp;17'!$C125,'PR24 - CWW12&amp;CWW17'!$A$8:$A$1613,'Wastewater spend -excl CWW12&amp;17'!E$4)</f>
        <v>0</v>
      </c>
      <c r="F97" s="64">
        <f>SUMIFS('PR24 - CWW12&amp;CWW17'!$M$8:$M$1613,'PR24 - CWW12&amp;CWW17'!$N$8:$N$1613,'Wastewater spend -excl CWW12&amp;17'!$C125,'PR24 - CWW12&amp;CWW17'!$A$8:$A$1613,'Wastewater spend -excl CWW12&amp;17'!F$4)</f>
        <v>0</v>
      </c>
      <c r="G97" s="64">
        <f>SUMIFS('PR24 - CWW12&amp;CWW17'!$M$8:$M$1613,'PR24 - CWW12&amp;CWW17'!$N$8:$N$1613,'Wastewater spend -excl CWW12&amp;17'!$C125,'PR24 - CWW12&amp;CWW17'!$A$8:$A$1613,'Wastewater spend -excl CWW12&amp;17'!G$4)</f>
        <v>0.5</v>
      </c>
      <c r="H97" s="64">
        <f>SUMIFS('PR24 - CWW12&amp;CWW17'!$M$8:$M$1613,'PR24 - CWW12&amp;CWW17'!$N$8:$N$1613,'Wastewater spend -excl CWW12&amp;17'!$C125,'PR24 - CWW12&amp;CWW17'!$A$8:$A$1613,'Wastewater spend -excl CWW12&amp;17'!H$4)</f>
        <v>10.19524781045096</v>
      </c>
      <c r="I97" s="64">
        <f>SUMIFS('PR24 - CWW12&amp;CWW17'!$M$8:$M$1613,'PR24 - CWW12&amp;CWW17'!$N$8:$N$1613,'Wastewater spend -excl CWW12&amp;17'!$C125,'PR24 - CWW12&amp;CWW17'!$A$8:$A$1613,'Wastewater spend -excl CWW12&amp;17'!I$4)</f>
        <v>0</v>
      </c>
      <c r="J97" s="64">
        <f>SUMIFS('PR24 - CWW12&amp;CWW17'!$M$8:$M$1613,'PR24 - CWW12&amp;CWW17'!$N$8:$N$1613,'Wastewater spend -excl CWW12&amp;17'!$C125,'PR24 - CWW12&amp;CWW17'!$A$8:$A$1613,'Wastewater spend -excl CWW12&amp;17'!J$4)</f>
        <v>0</v>
      </c>
      <c r="K97" s="64">
        <f>SUMIFS('PR24 - CWW12&amp;CWW17'!$M$8:$M$1613,'PR24 - CWW12&amp;CWW17'!$N$8:$N$1613,'Wastewater spend -excl CWW12&amp;17'!$C125,'PR24 - CWW12&amp;CWW17'!$A$8:$A$1613,'Wastewater spend -excl CWW12&amp;17'!K$4)</f>
        <v>0</v>
      </c>
      <c r="L97" s="64">
        <f>SUMIFS('PR24 - CWW12&amp;CWW17'!$M$8:$M$1613,'PR24 - CWW12&amp;CWW17'!$N$8:$N$1613,'Wastewater spend -excl CWW12&amp;17'!$C125,'PR24 - CWW12&amp;CWW17'!$A$8:$A$1613,'Wastewater spend -excl CWW12&amp;17'!L$4)</f>
        <v>69.839765752412745</v>
      </c>
      <c r="M97" s="64">
        <f>SUMIFS('PR24 - CWW12&amp;CWW17'!$M$8:$M$1613,'PR24 - CWW12&amp;CWW17'!$N$8:$N$1613,'Wastewater spend -excl CWW12&amp;17'!$C125,'PR24 - CWW12&amp;CWW17'!$A$8:$A$1613,'Wastewater spend -excl CWW12&amp;17'!M$4)</f>
        <v>1.855537</v>
      </c>
      <c r="N97" s="64">
        <f>SUMIFS('PR24 - CWW12&amp;CWW17'!$M$8:$M$1613,'PR24 - CWW12&amp;CWW17'!$N$8:$N$1613,'Wastewater spend -excl CWW12&amp;17'!$C125,'PR24 - CWW12&amp;CWW17'!$A$8:$A$1613,'Wastewater spend -excl CWW12&amp;17'!N$4)</f>
        <v>3.11</v>
      </c>
      <c r="O97" s="9">
        <f t="shared" si="6"/>
        <v>87.846218302863704</v>
      </c>
    </row>
    <row r="98" spans="3:15">
      <c r="C98" t="s">
        <v>1627</v>
      </c>
      <c r="D98" s="64">
        <f>SUMIFS('PR24 - CWW12&amp;CWW17'!$M$8:$M$1613,'PR24 - CWW12&amp;CWW17'!$N$8:$N$1613,'Wastewater spend -excl CWW12&amp;17'!$C126,'PR24 - CWW12&amp;CWW17'!$A$8:$A$1613,'Wastewater spend -excl CWW12&amp;17'!D$4)</f>
        <v>9.2700000000000005E-2</v>
      </c>
      <c r="E98" s="64">
        <f>SUMIFS('PR24 - CWW12&amp;CWW17'!$M$8:$M$1613,'PR24 - CWW12&amp;CWW17'!$N$8:$N$1613,'Wastewater spend -excl CWW12&amp;17'!$C126,'PR24 - CWW12&amp;CWW17'!$A$8:$A$1613,'Wastewater spend -excl CWW12&amp;17'!E$4)</f>
        <v>0</v>
      </c>
      <c r="F98" s="64">
        <f>SUMIFS('PR24 - CWW12&amp;CWW17'!$M$8:$M$1613,'PR24 - CWW12&amp;CWW17'!$N$8:$N$1613,'Wastewater spend -excl CWW12&amp;17'!$C126,'PR24 - CWW12&amp;CWW17'!$A$8:$A$1613,'Wastewater spend -excl CWW12&amp;17'!F$4)</f>
        <v>0</v>
      </c>
      <c r="G98" s="64">
        <f>SUMIFS('PR24 - CWW12&amp;CWW17'!$M$8:$M$1613,'PR24 - CWW12&amp;CWW17'!$N$8:$N$1613,'Wastewater spend -excl CWW12&amp;17'!$C126,'PR24 - CWW12&amp;CWW17'!$A$8:$A$1613,'Wastewater spend -excl CWW12&amp;17'!G$4)</f>
        <v>0</v>
      </c>
      <c r="H98" s="64">
        <f>SUMIFS('PR24 - CWW12&amp;CWW17'!$M$8:$M$1613,'PR24 - CWW12&amp;CWW17'!$N$8:$N$1613,'Wastewater spend -excl CWW12&amp;17'!$C126,'PR24 - CWW12&amp;CWW17'!$A$8:$A$1613,'Wastewater spend -excl CWW12&amp;17'!H$4)</f>
        <v>8.9092245697231132</v>
      </c>
      <c r="I98" s="64">
        <f>SUMIFS('PR24 - CWW12&amp;CWW17'!$M$8:$M$1613,'PR24 - CWW12&amp;CWW17'!$N$8:$N$1613,'Wastewater spend -excl CWW12&amp;17'!$C126,'PR24 - CWW12&amp;CWW17'!$A$8:$A$1613,'Wastewater spend -excl CWW12&amp;17'!I$4)</f>
        <v>0</v>
      </c>
      <c r="J98" s="64">
        <f>SUMIFS('PR24 - CWW12&amp;CWW17'!$M$8:$M$1613,'PR24 - CWW12&amp;CWW17'!$N$8:$N$1613,'Wastewater spend -excl CWW12&amp;17'!$C126,'PR24 - CWW12&amp;CWW17'!$A$8:$A$1613,'Wastewater spend -excl CWW12&amp;17'!J$4)</f>
        <v>2.52</v>
      </c>
      <c r="K98" s="64">
        <f>SUMIFS('PR24 - CWW12&amp;CWW17'!$M$8:$M$1613,'PR24 - CWW12&amp;CWW17'!$N$8:$N$1613,'Wastewater spend -excl CWW12&amp;17'!$C126,'PR24 - CWW12&amp;CWW17'!$A$8:$A$1613,'Wastewater spend -excl CWW12&amp;17'!K$4)</f>
        <v>0</v>
      </c>
      <c r="L98" s="64">
        <f>SUMIFS('PR24 - CWW12&amp;CWW17'!$M$8:$M$1613,'PR24 - CWW12&amp;CWW17'!$N$8:$N$1613,'Wastewater spend -excl CWW12&amp;17'!$C126,'PR24 - CWW12&amp;CWW17'!$A$8:$A$1613,'Wastewater spend -excl CWW12&amp;17'!L$4)</f>
        <v>1.3660295319031439</v>
      </c>
      <c r="M98" s="64">
        <f>SUMIFS('PR24 - CWW12&amp;CWW17'!$M$8:$M$1613,'PR24 - CWW12&amp;CWW17'!$N$8:$N$1613,'Wastewater spend -excl CWW12&amp;17'!$C126,'PR24 - CWW12&amp;CWW17'!$A$8:$A$1613,'Wastewater spend -excl CWW12&amp;17'!M$4)</f>
        <v>0</v>
      </c>
      <c r="N98" s="64">
        <f>SUMIFS('PR24 - CWW12&amp;CWW17'!$M$8:$M$1613,'PR24 - CWW12&amp;CWW17'!$N$8:$N$1613,'Wastewater spend -excl CWW12&amp;17'!$C126,'PR24 - CWW12&amp;CWW17'!$A$8:$A$1613,'Wastewater spend -excl CWW12&amp;17'!N$4)</f>
        <v>2.0569999999999999</v>
      </c>
      <c r="O98" s="9">
        <f t="shared" si="6"/>
        <v>14.944954101626257</v>
      </c>
    </row>
    <row r="99" spans="3:15">
      <c r="C99" t="s">
        <v>1637</v>
      </c>
      <c r="D99" s="64">
        <f>SUMIFS('PR24 - CWW12&amp;CWW17'!$M$8:$M$1613,'PR24 - CWW12&amp;CWW17'!$N$8:$N$1613,'Wastewater spend -excl CWW12&amp;17'!$C127,'PR24 - CWW12&amp;CWW17'!$A$8:$A$1613,'Wastewater spend -excl CWW12&amp;17'!D$4)</f>
        <v>3.5650000000000004</v>
      </c>
      <c r="E99" s="64">
        <f>SUMIFS('PR24 - CWW12&amp;CWW17'!$M$8:$M$1613,'PR24 - CWW12&amp;CWW17'!$N$8:$N$1613,'Wastewater spend -excl CWW12&amp;17'!$C127,'PR24 - CWW12&amp;CWW17'!$A$8:$A$1613,'Wastewater spend -excl CWW12&amp;17'!E$4)</f>
        <v>0</v>
      </c>
      <c r="F99" s="64">
        <f>SUMIFS('PR24 - CWW12&amp;CWW17'!$M$8:$M$1613,'PR24 - CWW12&amp;CWW17'!$N$8:$N$1613,'Wastewater spend -excl CWW12&amp;17'!$C127,'PR24 - CWW12&amp;CWW17'!$A$8:$A$1613,'Wastewater spend -excl CWW12&amp;17'!F$4)</f>
        <v>0</v>
      </c>
      <c r="G99" s="64">
        <f>SUMIFS('PR24 - CWW12&amp;CWW17'!$M$8:$M$1613,'PR24 - CWW12&amp;CWW17'!$N$8:$N$1613,'Wastewater spend -excl CWW12&amp;17'!$C127,'PR24 - CWW12&amp;CWW17'!$A$8:$A$1613,'Wastewater spend -excl CWW12&amp;17'!G$4)</f>
        <v>4.18</v>
      </c>
      <c r="H99" s="64">
        <f>SUMIFS('PR24 - CWW12&amp;CWW17'!$M$8:$M$1613,'PR24 - CWW12&amp;CWW17'!$N$8:$N$1613,'Wastewater spend -excl CWW12&amp;17'!$C127,'PR24 - CWW12&amp;CWW17'!$A$8:$A$1613,'Wastewater spend -excl CWW12&amp;17'!H$4)</f>
        <v>4.603312300574558</v>
      </c>
      <c r="I99" s="64">
        <f>SUMIFS('PR24 - CWW12&amp;CWW17'!$M$8:$M$1613,'PR24 - CWW12&amp;CWW17'!$N$8:$N$1613,'Wastewater spend -excl CWW12&amp;17'!$C127,'PR24 - CWW12&amp;CWW17'!$A$8:$A$1613,'Wastewater spend -excl CWW12&amp;17'!I$4)</f>
        <v>0</v>
      </c>
      <c r="J99" s="64">
        <f>SUMIFS('PR24 - CWW12&amp;CWW17'!$M$8:$M$1613,'PR24 - CWW12&amp;CWW17'!$N$8:$N$1613,'Wastewater spend -excl CWW12&amp;17'!$C127,'PR24 - CWW12&amp;CWW17'!$A$8:$A$1613,'Wastewater spend -excl CWW12&amp;17'!J$4)</f>
        <v>3.2250000000000001</v>
      </c>
      <c r="K99" s="64">
        <f>SUMIFS('PR24 - CWW12&amp;CWW17'!$M$8:$M$1613,'PR24 - CWW12&amp;CWW17'!$N$8:$N$1613,'Wastewater spend -excl CWW12&amp;17'!$C127,'PR24 - CWW12&amp;CWW17'!$A$8:$A$1613,'Wastewater spend -excl CWW12&amp;17'!K$4)</f>
        <v>0</v>
      </c>
      <c r="L99" s="64">
        <f>SUMIFS('PR24 - CWW12&amp;CWW17'!$M$8:$M$1613,'PR24 - CWW12&amp;CWW17'!$N$8:$N$1613,'Wastewater spend -excl CWW12&amp;17'!$C127,'PR24 - CWW12&amp;CWW17'!$A$8:$A$1613,'Wastewater spend -excl CWW12&amp;17'!L$4)</f>
        <v>8.4098845298128122</v>
      </c>
      <c r="M99" s="64">
        <f>SUMIFS('PR24 - CWW12&amp;CWW17'!$M$8:$M$1613,'PR24 - CWW12&amp;CWW17'!$N$8:$N$1613,'Wastewater spend -excl CWW12&amp;17'!$C127,'PR24 - CWW12&amp;CWW17'!$A$8:$A$1613,'Wastewater spend -excl CWW12&amp;17'!M$4)</f>
        <v>5.7814639999999997</v>
      </c>
      <c r="N99" s="64">
        <f>SUMIFS('PR24 - CWW12&amp;CWW17'!$M$8:$M$1613,'PR24 - CWW12&amp;CWW17'!$N$8:$N$1613,'Wastewater spend -excl CWW12&amp;17'!$C127,'PR24 - CWW12&amp;CWW17'!$A$8:$A$1613,'Wastewater spend -excl CWW12&amp;17'!N$4)</f>
        <v>6.59</v>
      </c>
      <c r="O99" s="9">
        <f t="shared" si="6"/>
        <v>36.354660830387374</v>
      </c>
    </row>
    <row r="100" spans="3:15">
      <c r="C100" t="s">
        <v>1652</v>
      </c>
      <c r="D100" s="64">
        <f>SUMIFS('PR24 - CWW12&amp;CWW17'!$M$8:$M$1613,'PR24 - CWW12&amp;CWW17'!$N$8:$N$1613,'Wastewater spend -excl CWW12&amp;17'!$C128,'PR24 - CWW12&amp;CWW17'!$A$8:$A$1613,'Wastewater spend -excl CWW12&amp;17'!D$4)</f>
        <v>0</v>
      </c>
      <c r="E100" s="64">
        <f>SUMIFS('PR24 - CWW12&amp;CWW17'!$M$8:$M$1613,'PR24 - CWW12&amp;CWW17'!$N$8:$N$1613,'Wastewater spend -excl CWW12&amp;17'!$C128,'PR24 - CWW12&amp;CWW17'!$A$8:$A$1613,'Wastewater spend -excl CWW12&amp;17'!E$4)</f>
        <v>0</v>
      </c>
      <c r="F100" s="64">
        <f>SUMIFS('PR24 - CWW12&amp;CWW17'!$M$8:$M$1613,'PR24 - CWW12&amp;CWW17'!$N$8:$N$1613,'Wastewater spend -excl CWW12&amp;17'!$C128,'PR24 - CWW12&amp;CWW17'!$A$8:$A$1613,'Wastewater spend -excl CWW12&amp;17'!F$4)</f>
        <v>0</v>
      </c>
      <c r="G100" s="64">
        <f>SUMIFS('PR24 - CWW12&amp;CWW17'!$M$8:$M$1613,'PR24 - CWW12&amp;CWW17'!$N$8:$N$1613,'Wastewater spend -excl CWW12&amp;17'!$C128,'PR24 - CWW12&amp;CWW17'!$A$8:$A$1613,'Wastewater spend -excl CWW12&amp;17'!G$4)</f>
        <v>8.6359999999999992</v>
      </c>
      <c r="H100" s="64">
        <f>SUMIFS('PR24 - CWW12&amp;CWW17'!$M$8:$M$1613,'PR24 - CWW12&amp;CWW17'!$N$8:$N$1613,'Wastewater spend -excl CWW12&amp;17'!$C128,'PR24 - CWW12&amp;CWW17'!$A$8:$A$1613,'Wastewater spend -excl CWW12&amp;17'!H$4)</f>
        <v>35.286999999999999</v>
      </c>
      <c r="I100" s="64">
        <f>SUMIFS('PR24 - CWW12&amp;CWW17'!$M$8:$M$1613,'PR24 - CWW12&amp;CWW17'!$N$8:$N$1613,'Wastewater spend -excl CWW12&amp;17'!$C128,'PR24 - CWW12&amp;CWW17'!$A$8:$A$1613,'Wastewater spend -excl CWW12&amp;17'!I$4)</f>
        <v>0</v>
      </c>
      <c r="J100" s="64">
        <f>SUMIFS('PR24 - CWW12&amp;CWW17'!$M$8:$M$1613,'PR24 - CWW12&amp;CWW17'!$N$8:$N$1613,'Wastewater spend -excl CWW12&amp;17'!$C128,'PR24 - CWW12&amp;CWW17'!$A$8:$A$1613,'Wastewater spend -excl CWW12&amp;17'!J$4)</f>
        <v>0</v>
      </c>
      <c r="K100" s="64">
        <f>SUMIFS('PR24 - CWW12&amp;CWW17'!$M$8:$M$1613,'PR24 - CWW12&amp;CWW17'!$N$8:$N$1613,'Wastewater spend -excl CWW12&amp;17'!$C128,'PR24 - CWW12&amp;CWW17'!$A$8:$A$1613,'Wastewater spend -excl CWW12&amp;17'!K$4)</f>
        <v>0</v>
      </c>
      <c r="L100" s="64">
        <f>SUMIFS('PR24 - CWW12&amp;CWW17'!$M$8:$M$1613,'PR24 - CWW12&amp;CWW17'!$N$8:$N$1613,'Wastewater spend -excl CWW12&amp;17'!$C128,'PR24 - CWW12&amp;CWW17'!$A$8:$A$1613,'Wastewater spend -excl CWW12&amp;17'!L$4)</f>
        <v>1.3570972370393921</v>
      </c>
      <c r="M100" s="64">
        <f>SUMIFS('PR24 - CWW12&amp;CWW17'!$M$8:$M$1613,'PR24 - CWW12&amp;CWW17'!$N$8:$N$1613,'Wastewater spend -excl CWW12&amp;17'!$C128,'PR24 - CWW12&amp;CWW17'!$A$8:$A$1613,'Wastewater spend -excl CWW12&amp;17'!M$4)</f>
        <v>0</v>
      </c>
      <c r="N100" s="64">
        <f>SUMIFS('PR24 - CWW12&amp;CWW17'!$M$8:$M$1613,'PR24 - CWW12&amp;CWW17'!$N$8:$N$1613,'Wastewater spend -excl CWW12&amp;17'!$C128,'PR24 - CWW12&amp;CWW17'!$A$8:$A$1613,'Wastewater spend -excl CWW12&amp;17'!N$4)</f>
        <v>0</v>
      </c>
      <c r="O100" s="9">
        <f t="shared" si="6"/>
        <v>45.280097237039392</v>
      </c>
    </row>
    <row r="101" spans="3:15">
      <c r="C101" t="s">
        <v>1655</v>
      </c>
      <c r="D101" s="64">
        <f>SUMIFS('PR24 - CWW12&amp;CWW17'!$M$8:$M$1613,'PR24 - CWW12&amp;CWW17'!$N$8:$N$1613,'Wastewater spend -excl CWW12&amp;17'!$C129,'PR24 - CWW12&amp;CWW17'!$A$8:$A$1613,'Wastewater spend -excl CWW12&amp;17'!D$4)</f>
        <v>0</v>
      </c>
      <c r="E101" s="64">
        <f>SUMIFS('PR24 - CWW12&amp;CWW17'!$M$8:$M$1613,'PR24 - CWW12&amp;CWW17'!$N$8:$N$1613,'Wastewater spend -excl CWW12&amp;17'!$C129,'PR24 - CWW12&amp;CWW17'!$A$8:$A$1613,'Wastewater spend -excl CWW12&amp;17'!E$4)</f>
        <v>0</v>
      </c>
      <c r="F101" s="64">
        <f>SUMIFS('PR24 - CWW12&amp;CWW17'!$M$8:$M$1613,'PR24 - CWW12&amp;CWW17'!$N$8:$N$1613,'Wastewater spend -excl CWW12&amp;17'!$C129,'PR24 - CWW12&amp;CWW17'!$A$8:$A$1613,'Wastewater spend -excl CWW12&amp;17'!F$4)</f>
        <v>0</v>
      </c>
      <c r="G101" s="64">
        <f>SUMIFS('PR24 - CWW12&amp;CWW17'!$M$8:$M$1613,'PR24 - CWW12&amp;CWW17'!$N$8:$N$1613,'Wastewater spend -excl CWW12&amp;17'!$C129,'PR24 - CWW12&amp;CWW17'!$A$8:$A$1613,'Wastewater spend -excl CWW12&amp;17'!G$4)</f>
        <v>0</v>
      </c>
      <c r="H101" s="64">
        <f>SUMIFS('PR24 - CWW12&amp;CWW17'!$M$8:$M$1613,'PR24 - CWW12&amp;CWW17'!$N$8:$N$1613,'Wastewater spend -excl CWW12&amp;17'!$C129,'PR24 - CWW12&amp;CWW17'!$A$8:$A$1613,'Wastewater spend -excl CWW12&amp;17'!H$4)</f>
        <v>0</v>
      </c>
      <c r="I101" s="64">
        <f>SUMIFS('PR24 - CWW12&amp;CWW17'!$M$8:$M$1613,'PR24 - CWW12&amp;CWW17'!$N$8:$N$1613,'Wastewater spend -excl CWW12&amp;17'!$C129,'PR24 - CWW12&amp;CWW17'!$A$8:$A$1613,'Wastewater spend -excl CWW12&amp;17'!I$4)</f>
        <v>0</v>
      </c>
      <c r="J101" s="64">
        <f>SUMIFS('PR24 - CWW12&amp;CWW17'!$M$8:$M$1613,'PR24 - CWW12&amp;CWW17'!$N$8:$N$1613,'Wastewater spend -excl CWW12&amp;17'!$C129,'PR24 - CWW12&amp;CWW17'!$A$8:$A$1613,'Wastewater spend -excl CWW12&amp;17'!J$4)</f>
        <v>0</v>
      </c>
      <c r="K101" s="64">
        <f>SUMIFS('PR24 - CWW12&amp;CWW17'!$M$8:$M$1613,'PR24 - CWW12&amp;CWW17'!$N$8:$N$1613,'Wastewater spend -excl CWW12&amp;17'!$C129,'PR24 - CWW12&amp;CWW17'!$A$8:$A$1613,'Wastewater spend -excl CWW12&amp;17'!K$4)</f>
        <v>0</v>
      </c>
      <c r="L101" s="64">
        <f>SUMIFS('PR24 - CWW12&amp;CWW17'!$M$8:$M$1613,'PR24 - CWW12&amp;CWW17'!$N$8:$N$1613,'Wastewater spend -excl CWW12&amp;17'!$C129,'PR24 - CWW12&amp;CWW17'!$A$8:$A$1613,'Wastewater spend -excl CWW12&amp;17'!L$4)</f>
        <v>0</v>
      </c>
      <c r="M101" s="64">
        <f>SUMIFS('PR24 - CWW12&amp;CWW17'!$M$8:$M$1613,'PR24 - CWW12&amp;CWW17'!$N$8:$N$1613,'Wastewater spend -excl CWW12&amp;17'!$C129,'PR24 - CWW12&amp;CWW17'!$A$8:$A$1613,'Wastewater spend -excl CWW12&amp;17'!M$4)</f>
        <v>0</v>
      </c>
      <c r="N101" s="64">
        <f>SUMIFS('PR24 - CWW12&amp;CWW17'!$M$8:$M$1613,'PR24 - CWW12&amp;CWW17'!$N$8:$N$1613,'Wastewater spend -excl CWW12&amp;17'!$C129,'PR24 - CWW12&amp;CWW17'!$A$8:$A$1613,'Wastewater spend -excl CWW12&amp;17'!N$4)</f>
        <v>0</v>
      </c>
      <c r="O101" s="9">
        <f t="shared" si="6"/>
        <v>0</v>
      </c>
    </row>
    <row r="102" spans="3:15">
      <c r="C102" t="s">
        <v>1657</v>
      </c>
      <c r="D102" s="64">
        <f>SUMIFS('PR24 - CWW12&amp;CWW17'!$M$8:$M$1613,'PR24 - CWW12&amp;CWW17'!$N$8:$N$1613,'Wastewater spend -excl CWW12&amp;17'!$C130,'PR24 - CWW12&amp;CWW17'!$A$8:$A$1613,'Wastewater spend -excl CWW12&amp;17'!D$4)</f>
        <v>0</v>
      </c>
      <c r="E102" s="64">
        <f>SUMIFS('PR24 - CWW12&amp;CWW17'!$M$8:$M$1613,'PR24 - CWW12&amp;CWW17'!$N$8:$N$1613,'Wastewater spend -excl CWW12&amp;17'!$C130,'PR24 - CWW12&amp;CWW17'!$A$8:$A$1613,'Wastewater spend -excl CWW12&amp;17'!E$4)</f>
        <v>0</v>
      </c>
      <c r="F102" s="64">
        <f>SUMIFS('PR24 - CWW12&amp;CWW17'!$M$8:$M$1613,'PR24 - CWW12&amp;CWW17'!$N$8:$N$1613,'Wastewater spend -excl CWW12&amp;17'!$C130,'PR24 - CWW12&amp;CWW17'!$A$8:$A$1613,'Wastewater spend -excl CWW12&amp;17'!F$4)</f>
        <v>0</v>
      </c>
      <c r="G102" s="64">
        <f>SUMIFS('PR24 - CWW12&amp;CWW17'!$M$8:$M$1613,'PR24 - CWW12&amp;CWW17'!$N$8:$N$1613,'Wastewater spend -excl CWW12&amp;17'!$C130,'PR24 - CWW12&amp;CWW17'!$A$8:$A$1613,'Wastewater spend -excl CWW12&amp;17'!G$4)</f>
        <v>0</v>
      </c>
      <c r="H102" s="64">
        <f>SUMIFS('PR24 - CWW12&amp;CWW17'!$M$8:$M$1613,'PR24 - CWW12&amp;CWW17'!$N$8:$N$1613,'Wastewater spend -excl CWW12&amp;17'!$C130,'PR24 - CWW12&amp;CWW17'!$A$8:$A$1613,'Wastewater spend -excl CWW12&amp;17'!H$4)</f>
        <v>0</v>
      </c>
      <c r="I102" s="64">
        <f>SUMIFS('PR24 - CWW12&amp;CWW17'!$M$8:$M$1613,'PR24 - CWW12&amp;CWW17'!$N$8:$N$1613,'Wastewater spend -excl CWW12&amp;17'!$C130,'PR24 - CWW12&amp;CWW17'!$A$8:$A$1613,'Wastewater spend -excl CWW12&amp;17'!I$4)</f>
        <v>0</v>
      </c>
      <c r="J102" s="64">
        <f>SUMIFS('PR24 - CWW12&amp;CWW17'!$M$8:$M$1613,'PR24 - CWW12&amp;CWW17'!$N$8:$N$1613,'Wastewater spend -excl CWW12&amp;17'!$C130,'PR24 - CWW12&amp;CWW17'!$A$8:$A$1613,'Wastewater spend -excl CWW12&amp;17'!J$4)</f>
        <v>0</v>
      </c>
      <c r="K102" s="64">
        <f>SUMIFS('PR24 - CWW12&amp;CWW17'!$M$8:$M$1613,'PR24 - CWW12&amp;CWW17'!$N$8:$N$1613,'Wastewater spend -excl CWW12&amp;17'!$C130,'PR24 - CWW12&amp;CWW17'!$A$8:$A$1613,'Wastewater spend -excl CWW12&amp;17'!K$4)</f>
        <v>0</v>
      </c>
      <c r="L102" s="64">
        <f>SUMIFS('PR24 - CWW12&amp;CWW17'!$M$8:$M$1613,'PR24 - CWW12&amp;CWW17'!$N$8:$N$1613,'Wastewater spend -excl CWW12&amp;17'!$C130,'PR24 - CWW12&amp;CWW17'!$A$8:$A$1613,'Wastewater spend -excl CWW12&amp;17'!L$4)</f>
        <v>0</v>
      </c>
      <c r="M102" s="64">
        <f>SUMIFS('PR24 - CWW12&amp;CWW17'!$M$8:$M$1613,'PR24 - CWW12&amp;CWW17'!$N$8:$N$1613,'Wastewater spend -excl CWW12&amp;17'!$C130,'PR24 - CWW12&amp;CWW17'!$A$8:$A$1613,'Wastewater spend -excl CWW12&amp;17'!M$4)</f>
        <v>0</v>
      </c>
      <c r="N102" s="64">
        <f>SUMIFS('PR24 - CWW12&amp;CWW17'!$M$8:$M$1613,'PR24 - CWW12&amp;CWW17'!$N$8:$N$1613,'Wastewater spend -excl CWW12&amp;17'!$C130,'PR24 - CWW12&amp;CWW17'!$A$8:$A$1613,'Wastewater spend -excl CWW12&amp;17'!N$4)</f>
        <v>0</v>
      </c>
      <c r="O102" s="9">
        <f t="shared" si="6"/>
        <v>0</v>
      </c>
    </row>
    <row r="103" spans="3:15">
      <c r="C103" t="s">
        <v>1644</v>
      </c>
      <c r="D103" s="64">
        <f>SUMIFS('PR24 - CWW12&amp;CWW17'!$M$8:$M$1613,'PR24 - CWW12&amp;CWW17'!$N$8:$N$1613,'Wastewater spend -excl CWW12&amp;17'!$C131,'PR24 - CWW12&amp;CWW17'!$A$8:$A$1613,'Wastewater spend -excl CWW12&amp;17'!D$4)</f>
        <v>0</v>
      </c>
      <c r="E103" s="64">
        <f>SUMIFS('PR24 - CWW12&amp;CWW17'!$M$8:$M$1613,'PR24 - CWW12&amp;CWW17'!$N$8:$N$1613,'Wastewater spend -excl CWW12&amp;17'!$C131,'PR24 - CWW12&amp;CWW17'!$A$8:$A$1613,'Wastewater spend -excl CWW12&amp;17'!E$4)</f>
        <v>0</v>
      </c>
      <c r="F103" s="64">
        <f>SUMIFS('PR24 - CWW12&amp;CWW17'!$M$8:$M$1613,'PR24 - CWW12&amp;CWW17'!$N$8:$N$1613,'Wastewater spend -excl CWW12&amp;17'!$C131,'PR24 - CWW12&amp;CWW17'!$A$8:$A$1613,'Wastewater spend -excl CWW12&amp;17'!F$4)</f>
        <v>0</v>
      </c>
      <c r="G103" s="64">
        <f>SUMIFS('PR24 - CWW12&amp;CWW17'!$M$8:$M$1613,'PR24 - CWW12&amp;CWW17'!$N$8:$N$1613,'Wastewater spend -excl CWW12&amp;17'!$C131,'PR24 - CWW12&amp;CWW17'!$A$8:$A$1613,'Wastewater spend -excl CWW12&amp;17'!G$4)</f>
        <v>0</v>
      </c>
      <c r="H103" s="64">
        <f>SUMIFS('PR24 - CWW12&amp;CWW17'!$M$8:$M$1613,'PR24 - CWW12&amp;CWW17'!$N$8:$N$1613,'Wastewater spend -excl CWW12&amp;17'!$C131,'PR24 - CWW12&amp;CWW17'!$A$8:$A$1613,'Wastewater spend -excl CWW12&amp;17'!H$4)</f>
        <v>0</v>
      </c>
      <c r="I103" s="64">
        <f>SUMIFS('PR24 - CWW12&amp;CWW17'!$M$8:$M$1613,'PR24 - CWW12&amp;CWW17'!$N$8:$N$1613,'Wastewater spend -excl CWW12&amp;17'!$C131,'PR24 - CWW12&amp;CWW17'!$A$8:$A$1613,'Wastewater spend -excl CWW12&amp;17'!I$4)</f>
        <v>0</v>
      </c>
      <c r="J103" s="64">
        <f>SUMIFS('PR24 - CWW12&amp;CWW17'!$M$8:$M$1613,'PR24 - CWW12&amp;CWW17'!$N$8:$N$1613,'Wastewater spend -excl CWW12&amp;17'!$C131,'PR24 - CWW12&amp;CWW17'!$A$8:$A$1613,'Wastewater spend -excl CWW12&amp;17'!J$4)</f>
        <v>7.66</v>
      </c>
      <c r="K103" s="64">
        <f>SUMIFS('PR24 - CWW12&amp;CWW17'!$M$8:$M$1613,'PR24 - CWW12&amp;CWW17'!$N$8:$N$1613,'Wastewater spend -excl CWW12&amp;17'!$C131,'PR24 - CWW12&amp;CWW17'!$A$8:$A$1613,'Wastewater spend -excl CWW12&amp;17'!K$4)</f>
        <v>0</v>
      </c>
      <c r="L103" s="64">
        <f>SUMIFS('PR24 - CWW12&amp;CWW17'!$M$8:$M$1613,'PR24 - CWW12&amp;CWW17'!$N$8:$N$1613,'Wastewater spend -excl CWW12&amp;17'!$C131,'PR24 - CWW12&amp;CWW17'!$A$8:$A$1613,'Wastewater spend -excl CWW12&amp;17'!L$4)</f>
        <v>0</v>
      </c>
      <c r="M103" s="64">
        <f>SUMIFS('PR24 - CWW12&amp;CWW17'!$M$8:$M$1613,'PR24 - CWW12&amp;CWW17'!$N$8:$N$1613,'Wastewater spend -excl CWW12&amp;17'!$C131,'PR24 - CWW12&amp;CWW17'!$A$8:$A$1613,'Wastewater spend -excl CWW12&amp;17'!M$4)</f>
        <v>0</v>
      </c>
      <c r="N103" s="64">
        <f>SUMIFS('PR24 - CWW12&amp;CWW17'!$M$8:$M$1613,'PR24 - CWW12&amp;CWW17'!$N$8:$N$1613,'Wastewater spend -excl CWW12&amp;17'!$C131,'PR24 - CWW12&amp;CWW17'!$A$8:$A$1613,'Wastewater spend -excl CWW12&amp;17'!N$4)</f>
        <v>0</v>
      </c>
      <c r="O103" s="9">
        <f t="shared" si="6"/>
        <v>7.66</v>
      </c>
    </row>
    <row r="104" spans="3:15">
      <c r="C104" t="s">
        <v>1660</v>
      </c>
      <c r="D104" s="64">
        <f>SUMIFS('PR24 - CWW12&amp;CWW17'!$M$8:$M$1613,'PR24 - CWW12&amp;CWW17'!$N$8:$N$1613,'Wastewater spend -excl CWW12&amp;17'!$C132,'PR24 - CWW12&amp;CWW17'!$A$8:$A$1613,'Wastewater spend -excl CWW12&amp;17'!D$4)</f>
        <v>0</v>
      </c>
      <c r="E104" s="64">
        <f>SUMIFS('PR24 - CWW12&amp;CWW17'!$M$8:$M$1613,'PR24 - CWW12&amp;CWW17'!$N$8:$N$1613,'Wastewater spend -excl CWW12&amp;17'!$C132,'PR24 - CWW12&amp;CWW17'!$A$8:$A$1613,'Wastewater spend -excl CWW12&amp;17'!E$4)</f>
        <v>0</v>
      </c>
      <c r="F104" s="64">
        <f>SUMIFS('PR24 - CWW12&amp;CWW17'!$M$8:$M$1613,'PR24 - CWW12&amp;CWW17'!$N$8:$N$1613,'Wastewater spend -excl CWW12&amp;17'!$C132,'PR24 - CWW12&amp;CWW17'!$A$8:$A$1613,'Wastewater spend -excl CWW12&amp;17'!F$4)</f>
        <v>0</v>
      </c>
      <c r="G104" s="64">
        <f>SUMIFS('PR24 - CWW12&amp;CWW17'!$M$8:$M$1613,'PR24 - CWW12&amp;CWW17'!$N$8:$N$1613,'Wastewater spend -excl CWW12&amp;17'!$C132,'PR24 - CWW12&amp;CWW17'!$A$8:$A$1613,'Wastewater spend -excl CWW12&amp;17'!G$4)</f>
        <v>0</v>
      </c>
      <c r="H104" s="64">
        <f>SUMIFS('PR24 - CWW12&amp;CWW17'!$M$8:$M$1613,'PR24 - CWW12&amp;CWW17'!$N$8:$N$1613,'Wastewater spend -excl CWW12&amp;17'!$C132,'PR24 - CWW12&amp;CWW17'!$A$8:$A$1613,'Wastewater spend -excl CWW12&amp;17'!H$4)</f>
        <v>0</v>
      </c>
      <c r="I104" s="64">
        <f>SUMIFS('PR24 - CWW12&amp;CWW17'!$M$8:$M$1613,'PR24 - CWW12&amp;CWW17'!$N$8:$N$1613,'Wastewater spend -excl CWW12&amp;17'!$C132,'PR24 - CWW12&amp;CWW17'!$A$8:$A$1613,'Wastewater spend -excl CWW12&amp;17'!I$4)</f>
        <v>0</v>
      </c>
      <c r="J104" s="64">
        <f>SUMIFS('PR24 - CWW12&amp;CWW17'!$M$8:$M$1613,'PR24 - CWW12&amp;CWW17'!$N$8:$N$1613,'Wastewater spend -excl CWW12&amp;17'!$C132,'PR24 - CWW12&amp;CWW17'!$A$8:$A$1613,'Wastewater spend -excl CWW12&amp;17'!J$4)</f>
        <v>0</v>
      </c>
      <c r="K104" s="64">
        <f>SUMIFS('PR24 - CWW12&amp;CWW17'!$M$8:$M$1613,'PR24 - CWW12&amp;CWW17'!$N$8:$N$1613,'Wastewater spend -excl CWW12&amp;17'!$C132,'PR24 - CWW12&amp;CWW17'!$A$8:$A$1613,'Wastewater spend -excl CWW12&amp;17'!K$4)</f>
        <v>0</v>
      </c>
      <c r="L104" s="64">
        <f>SUMIFS('PR24 - CWW12&amp;CWW17'!$M$8:$M$1613,'PR24 - CWW12&amp;CWW17'!$N$8:$N$1613,'Wastewater spend -excl CWW12&amp;17'!$C132,'PR24 - CWW12&amp;CWW17'!$A$8:$A$1613,'Wastewater spend -excl CWW12&amp;17'!L$4)</f>
        <v>0</v>
      </c>
      <c r="M104" s="64">
        <f>SUMIFS('PR24 - CWW12&amp;CWW17'!$M$8:$M$1613,'PR24 - CWW12&amp;CWW17'!$N$8:$N$1613,'Wastewater spend -excl CWW12&amp;17'!$C132,'PR24 - CWW12&amp;CWW17'!$A$8:$A$1613,'Wastewater spend -excl CWW12&amp;17'!M$4)</f>
        <v>0</v>
      </c>
      <c r="N104" s="64">
        <f>SUMIFS('PR24 - CWW12&amp;CWW17'!$M$8:$M$1613,'PR24 - CWW12&amp;CWW17'!$N$8:$N$1613,'Wastewater spend -excl CWW12&amp;17'!$C132,'PR24 - CWW12&amp;CWW17'!$A$8:$A$1613,'Wastewater spend -excl CWW12&amp;17'!N$4)</f>
        <v>0</v>
      </c>
      <c r="O104" s="9">
        <f t="shared" si="6"/>
        <v>0</v>
      </c>
    </row>
    <row r="105" spans="3:15">
      <c r="C105" t="s">
        <v>1663</v>
      </c>
      <c r="D105" s="64">
        <f>SUMIFS('PR24 - CWW12&amp;CWW17'!$M$8:$M$1613,'PR24 - CWW12&amp;CWW17'!$N$8:$N$1613,'Wastewater spend -excl CWW12&amp;17'!$C133,'PR24 - CWW12&amp;CWW17'!$A$8:$A$1613,'Wastewater spend -excl CWW12&amp;17'!D$4)</f>
        <v>0</v>
      </c>
      <c r="E105" s="64">
        <f>SUMIFS('PR24 - CWW12&amp;CWW17'!$M$8:$M$1613,'PR24 - CWW12&amp;CWW17'!$N$8:$N$1613,'Wastewater spend -excl CWW12&amp;17'!$C133,'PR24 - CWW12&amp;CWW17'!$A$8:$A$1613,'Wastewater spend -excl CWW12&amp;17'!E$4)</f>
        <v>0</v>
      </c>
      <c r="F105" s="64">
        <f>SUMIFS('PR24 - CWW12&amp;CWW17'!$M$8:$M$1613,'PR24 - CWW12&amp;CWW17'!$N$8:$N$1613,'Wastewater spend -excl CWW12&amp;17'!$C133,'PR24 - CWW12&amp;CWW17'!$A$8:$A$1613,'Wastewater spend -excl CWW12&amp;17'!F$4)</f>
        <v>0</v>
      </c>
      <c r="G105" s="64">
        <f>SUMIFS('PR24 - CWW12&amp;CWW17'!$M$8:$M$1613,'PR24 - CWW12&amp;CWW17'!$N$8:$N$1613,'Wastewater spend -excl CWW12&amp;17'!$C133,'PR24 - CWW12&amp;CWW17'!$A$8:$A$1613,'Wastewater spend -excl CWW12&amp;17'!G$4)</f>
        <v>0</v>
      </c>
      <c r="H105" s="64">
        <f>SUMIFS('PR24 - CWW12&amp;CWW17'!$M$8:$M$1613,'PR24 - CWW12&amp;CWW17'!$N$8:$N$1613,'Wastewater spend -excl CWW12&amp;17'!$C133,'PR24 - CWW12&amp;CWW17'!$A$8:$A$1613,'Wastewater spend -excl CWW12&amp;17'!H$4)</f>
        <v>0</v>
      </c>
      <c r="I105" s="64">
        <f>SUMIFS('PR24 - CWW12&amp;CWW17'!$M$8:$M$1613,'PR24 - CWW12&amp;CWW17'!$N$8:$N$1613,'Wastewater spend -excl CWW12&amp;17'!$C133,'PR24 - CWW12&amp;CWW17'!$A$8:$A$1613,'Wastewater spend -excl CWW12&amp;17'!I$4)</f>
        <v>0</v>
      </c>
      <c r="J105" s="64">
        <f>SUMIFS('PR24 - CWW12&amp;CWW17'!$M$8:$M$1613,'PR24 - CWW12&amp;CWW17'!$N$8:$N$1613,'Wastewater spend -excl CWW12&amp;17'!$C133,'PR24 - CWW12&amp;CWW17'!$A$8:$A$1613,'Wastewater spend -excl CWW12&amp;17'!J$4)</f>
        <v>0</v>
      </c>
      <c r="K105" s="64">
        <f>SUMIFS('PR24 - CWW12&amp;CWW17'!$M$8:$M$1613,'PR24 - CWW12&amp;CWW17'!$N$8:$N$1613,'Wastewater spend -excl CWW12&amp;17'!$C133,'PR24 - CWW12&amp;CWW17'!$A$8:$A$1613,'Wastewater spend -excl CWW12&amp;17'!K$4)</f>
        <v>0</v>
      </c>
      <c r="L105" s="64">
        <f>SUMIFS('PR24 - CWW12&amp;CWW17'!$M$8:$M$1613,'PR24 - CWW12&amp;CWW17'!$N$8:$N$1613,'Wastewater spend -excl CWW12&amp;17'!$C133,'PR24 - CWW12&amp;CWW17'!$A$8:$A$1613,'Wastewater spend -excl CWW12&amp;17'!L$4)</f>
        <v>0</v>
      </c>
      <c r="M105" s="64">
        <f>SUMIFS('PR24 - CWW12&amp;CWW17'!$M$8:$M$1613,'PR24 - CWW12&amp;CWW17'!$N$8:$N$1613,'Wastewater spend -excl CWW12&amp;17'!$C133,'PR24 - CWW12&amp;CWW17'!$A$8:$A$1613,'Wastewater spend -excl CWW12&amp;17'!M$4)</f>
        <v>0</v>
      </c>
      <c r="N105" s="64">
        <f>SUMIFS('PR24 - CWW12&amp;CWW17'!$M$8:$M$1613,'PR24 - CWW12&amp;CWW17'!$N$8:$N$1613,'Wastewater spend -excl CWW12&amp;17'!$C133,'PR24 - CWW12&amp;CWW17'!$A$8:$A$1613,'Wastewater spend -excl CWW12&amp;17'!N$4)</f>
        <v>0</v>
      </c>
      <c r="O105" s="9">
        <f t="shared" si="6"/>
        <v>0</v>
      </c>
    </row>
    <row r="106" spans="3:15">
      <c r="C106" t="s">
        <v>1666</v>
      </c>
      <c r="D106" s="64">
        <f>SUMIFS('PR24 - CWW12&amp;CWW17'!$M$8:$M$1613,'PR24 - CWW12&amp;CWW17'!$N$8:$N$1613,'Wastewater spend -excl CWW12&amp;17'!$C134,'PR24 - CWW12&amp;CWW17'!$A$8:$A$1613,'Wastewater spend -excl CWW12&amp;17'!D$4)</f>
        <v>0</v>
      </c>
      <c r="E106" s="64">
        <f>SUMIFS('PR24 - CWW12&amp;CWW17'!$M$8:$M$1613,'PR24 - CWW12&amp;CWW17'!$N$8:$N$1613,'Wastewater spend -excl CWW12&amp;17'!$C134,'PR24 - CWW12&amp;CWW17'!$A$8:$A$1613,'Wastewater spend -excl CWW12&amp;17'!E$4)</f>
        <v>0</v>
      </c>
      <c r="F106" s="64">
        <f>SUMIFS('PR24 - CWW12&amp;CWW17'!$M$8:$M$1613,'PR24 - CWW12&amp;CWW17'!$N$8:$N$1613,'Wastewater spend -excl CWW12&amp;17'!$C134,'PR24 - CWW12&amp;CWW17'!$A$8:$A$1613,'Wastewater spend -excl CWW12&amp;17'!F$4)</f>
        <v>0</v>
      </c>
      <c r="G106" s="113">
        <f>SUMIFS('PR24 - CWW12&amp;CWW17'!$M$8:$M$1613,'PR24 - CWW12&amp;CWW17'!$N$8:$N$1613,'Wastewater spend -excl CWW12&amp;17'!$C134,'PR24 - CWW12&amp;CWW17'!$A$8:$A$1613,'Wastewater spend -excl CWW12&amp;17'!G$4)</f>
        <v>0</v>
      </c>
      <c r="H106" s="64">
        <f>SUMIFS('PR24 - CWW12&amp;CWW17'!$M$8:$M$1613,'PR24 - CWW12&amp;CWW17'!$N$8:$N$1613,'Wastewater spend -excl CWW12&amp;17'!$C134,'PR24 - CWW12&amp;CWW17'!$A$8:$A$1613,'Wastewater spend -excl CWW12&amp;17'!H$4)</f>
        <v>0</v>
      </c>
      <c r="I106" s="64">
        <f>SUMIFS('PR24 - CWW12&amp;CWW17'!$M$8:$M$1613,'PR24 - CWW12&amp;CWW17'!$N$8:$N$1613,'Wastewater spend -excl CWW12&amp;17'!$C134,'PR24 - CWW12&amp;CWW17'!$A$8:$A$1613,'Wastewater spend -excl CWW12&amp;17'!I$4)</f>
        <v>0</v>
      </c>
      <c r="J106" s="64">
        <f>SUMIFS('PR24 - CWW12&amp;CWW17'!$M$8:$M$1613,'PR24 - CWW12&amp;CWW17'!$N$8:$N$1613,'Wastewater spend -excl CWW12&amp;17'!$C134,'PR24 - CWW12&amp;CWW17'!$A$8:$A$1613,'Wastewater spend -excl CWW12&amp;17'!J$4)</f>
        <v>0</v>
      </c>
      <c r="K106" s="64">
        <f>SUMIFS('PR24 - CWW12&amp;CWW17'!$M$8:$M$1613,'PR24 - CWW12&amp;CWW17'!$N$8:$N$1613,'Wastewater spend -excl CWW12&amp;17'!$C134,'PR24 - CWW12&amp;CWW17'!$A$8:$A$1613,'Wastewater spend -excl CWW12&amp;17'!K$4)</f>
        <v>0</v>
      </c>
      <c r="L106" s="64">
        <f>SUMIFS('PR24 - CWW12&amp;CWW17'!$M$8:$M$1613,'PR24 - CWW12&amp;CWW17'!$N$8:$N$1613,'Wastewater spend -excl CWW12&amp;17'!$C134,'PR24 - CWW12&amp;CWW17'!$A$8:$A$1613,'Wastewater spend -excl CWW12&amp;17'!L$4)</f>
        <v>0</v>
      </c>
      <c r="M106" s="64">
        <f>SUMIFS('PR24 - CWW12&amp;CWW17'!$M$8:$M$1613,'PR24 - CWW12&amp;CWW17'!$N$8:$N$1613,'Wastewater spend -excl CWW12&amp;17'!$C134,'PR24 - CWW12&amp;CWW17'!$A$8:$A$1613,'Wastewater spend -excl CWW12&amp;17'!M$4)</f>
        <v>0.16398299999999999</v>
      </c>
      <c r="N106" s="64">
        <f>SUMIFS('PR24 - CWW12&amp;CWW17'!$M$8:$M$1613,'PR24 - CWW12&amp;CWW17'!$N$8:$N$1613,'Wastewater spend -excl CWW12&amp;17'!$C134,'PR24 - CWW12&amp;CWW17'!$A$8:$A$1613,'Wastewater spend -excl CWW12&amp;17'!N$4)</f>
        <v>0</v>
      </c>
      <c r="O106" s="9">
        <f t="shared" si="6"/>
        <v>0.16398299999999999</v>
      </c>
    </row>
    <row r="107" spans="3:15">
      <c r="C107" t="s">
        <v>1668</v>
      </c>
      <c r="D107" s="64">
        <f>SUMIFS('PR24 - CWW12&amp;CWW17'!$M$8:$M$1613,'PR24 - CWW12&amp;CWW17'!$N$8:$N$1613,'Wastewater spend -excl CWW12&amp;17'!$C135,'PR24 - CWW12&amp;CWW17'!$A$8:$A$1613,'Wastewater spend -excl CWW12&amp;17'!D$4)</f>
        <v>0</v>
      </c>
      <c r="E107" s="64">
        <f>SUMIFS('PR24 - CWW12&amp;CWW17'!$M$8:$M$1613,'PR24 - CWW12&amp;CWW17'!$N$8:$N$1613,'Wastewater spend -excl CWW12&amp;17'!$C135,'PR24 - CWW12&amp;CWW17'!$A$8:$A$1613,'Wastewater spend -excl CWW12&amp;17'!E$4)</f>
        <v>0</v>
      </c>
      <c r="F107" s="64">
        <f>SUMIFS('PR24 - CWW12&amp;CWW17'!$M$8:$M$1613,'PR24 - CWW12&amp;CWW17'!$N$8:$N$1613,'Wastewater spend -excl CWW12&amp;17'!$C135,'PR24 - CWW12&amp;CWW17'!$A$8:$A$1613,'Wastewater spend -excl CWW12&amp;17'!F$4)</f>
        <v>0</v>
      </c>
      <c r="G107" s="64">
        <f>SUMIFS('PR24 - CWW12&amp;CWW17'!$M$8:$M$1613,'PR24 - CWW12&amp;CWW17'!$N$8:$N$1613,'Wastewater spend -excl CWW12&amp;17'!$C135,'PR24 - CWW12&amp;CWW17'!$A$8:$A$1613,'Wastewater spend -excl CWW12&amp;17'!G$4)</f>
        <v>0</v>
      </c>
      <c r="H107" s="64">
        <f>SUMIFS('PR24 - CWW12&amp;CWW17'!$M$8:$M$1613,'PR24 - CWW12&amp;CWW17'!$N$8:$N$1613,'Wastewater spend -excl CWW12&amp;17'!$C135,'PR24 - CWW12&amp;CWW17'!$A$8:$A$1613,'Wastewater spend -excl CWW12&amp;17'!H$4)</f>
        <v>0</v>
      </c>
      <c r="I107" s="64">
        <f>SUMIFS('PR24 - CWW12&amp;CWW17'!$M$8:$M$1613,'PR24 - CWW12&amp;CWW17'!$N$8:$N$1613,'Wastewater spend -excl CWW12&amp;17'!$C135,'PR24 - CWW12&amp;CWW17'!$A$8:$A$1613,'Wastewater spend -excl CWW12&amp;17'!I$4)</f>
        <v>0</v>
      </c>
      <c r="J107" s="64">
        <f>SUMIFS('PR24 - CWW12&amp;CWW17'!$M$8:$M$1613,'PR24 - CWW12&amp;CWW17'!$N$8:$N$1613,'Wastewater spend -excl CWW12&amp;17'!$C135,'PR24 - CWW12&amp;CWW17'!$A$8:$A$1613,'Wastewater spend -excl CWW12&amp;17'!J$4)</f>
        <v>0</v>
      </c>
      <c r="K107" s="64">
        <f>SUMIFS('PR24 - CWW12&amp;CWW17'!$M$8:$M$1613,'PR24 - CWW12&amp;CWW17'!$N$8:$N$1613,'Wastewater spend -excl CWW12&amp;17'!$C135,'PR24 - CWW12&amp;CWW17'!$A$8:$A$1613,'Wastewater spend -excl CWW12&amp;17'!K$4)</f>
        <v>0</v>
      </c>
      <c r="L107" s="64">
        <f>SUMIFS('PR24 - CWW12&amp;CWW17'!$M$8:$M$1613,'PR24 - CWW12&amp;CWW17'!$N$8:$N$1613,'Wastewater spend -excl CWW12&amp;17'!$C135,'PR24 - CWW12&amp;CWW17'!$A$8:$A$1613,'Wastewater spend -excl CWW12&amp;17'!L$4)</f>
        <v>0</v>
      </c>
      <c r="M107" s="64">
        <f>SUMIFS('PR24 - CWW12&amp;CWW17'!$M$8:$M$1613,'PR24 - CWW12&amp;CWW17'!$N$8:$N$1613,'Wastewater spend -excl CWW12&amp;17'!$C135,'PR24 - CWW12&amp;CWW17'!$A$8:$A$1613,'Wastewater spend -excl CWW12&amp;17'!M$4)</f>
        <v>0</v>
      </c>
      <c r="N107" s="64">
        <f>SUMIFS('PR24 - CWW12&amp;CWW17'!$M$8:$M$1613,'PR24 - CWW12&amp;CWW17'!$N$8:$N$1613,'Wastewater spend -excl CWW12&amp;17'!$C135,'PR24 - CWW12&amp;CWW17'!$A$8:$A$1613,'Wastewater spend -excl CWW12&amp;17'!N$4)</f>
        <v>0</v>
      </c>
      <c r="O107" s="9">
        <f t="shared" si="6"/>
        <v>0</v>
      </c>
    </row>
    <row r="108" spans="3:15">
      <c r="C108" t="s">
        <v>1671</v>
      </c>
      <c r="D108" s="64">
        <f>SUMIFS('PR24 - CWW12&amp;CWW17'!$M$8:$M$1613,'PR24 - CWW12&amp;CWW17'!$N$8:$N$1613,'Wastewater spend -excl CWW12&amp;17'!$C136,'PR24 - CWW12&amp;CWW17'!$A$8:$A$1613,'Wastewater spend -excl CWW12&amp;17'!D$4)</f>
        <v>0</v>
      </c>
      <c r="E108" s="64">
        <f>SUMIFS('PR24 - CWW12&amp;CWW17'!$M$8:$M$1613,'PR24 - CWW12&amp;CWW17'!$N$8:$N$1613,'Wastewater spend -excl CWW12&amp;17'!$C136,'PR24 - CWW12&amp;CWW17'!$A$8:$A$1613,'Wastewater spend -excl CWW12&amp;17'!E$4)</f>
        <v>0</v>
      </c>
      <c r="F108" s="64">
        <f>SUMIFS('PR24 - CWW12&amp;CWW17'!$M$8:$M$1613,'PR24 - CWW12&amp;CWW17'!$N$8:$N$1613,'Wastewater spend -excl CWW12&amp;17'!$C136,'PR24 - CWW12&amp;CWW17'!$A$8:$A$1613,'Wastewater spend -excl CWW12&amp;17'!F$4)</f>
        <v>0</v>
      </c>
      <c r="G108" s="64">
        <f>SUMIFS('PR24 - CWW12&amp;CWW17'!$M$8:$M$1613,'PR24 - CWW12&amp;CWW17'!$N$8:$N$1613,'Wastewater spend -excl CWW12&amp;17'!$C136,'PR24 - CWW12&amp;CWW17'!$A$8:$A$1613,'Wastewater spend -excl CWW12&amp;17'!G$4)</f>
        <v>0</v>
      </c>
      <c r="H108" s="64">
        <f>SUMIFS('PR24 - CWW12&amp;CWW17'!$M$8:$M$1613,'PR24 - CWW12&amp;CWW17'!$N$8:$N$1613,'Wastewater spend -excl CWW12&amp;17'!$C136,'PR24 - CWW12&amp;CWW17'!$A$8:$A$1613,'Wastewater spend -excl CWW12&amp;17'!H$4)</f>
        <v>0</v>
      </c>
      <c r="I108" s="64">
        <f>SUMIFS('PR24 - CWW12&amp;CWW17'!$M$8:$M$1613,'PR24 - CWW12&amp;CWW17'!$N$8:$N$1613,'Wastewater spend -excl CWW12&amp;17'!$C136,'PR24 - CWW12&amp;CWW17'!$A$8:$A$1613,'Wastewater spend -excl CWW12&amp;17'!I$4)</f>
        <v>0</v>
      </c>
      <c r="J108" s="64">
        <f>SUMIFS('PR24 - CWW12&amp;CWW17'!$M$8:$M$1613,'PR24 - CWW12&amp;CWW17'!$N$8:$N$1613,'Wastewater spend -excl CWW12&amp;17'!$C136,'PR24 - CWW12&amp;CWW17'!$A$8:$A$1613,'Wastewater spend -excl CWW12&amp;17'!J$4)</f>
        <v>0</v>
      </c>
      <c r="K108" s="64">
        <f>SUMIFS('PR24 - CWW12&amp;CWW17'!$M$8:$M$1613,'PR24 - CWW12&amp;CWW17'!$N$8:$N$1613,'Wastewater spend -excl CWW12&amp;17'!$C136,'PR24 - CWW12&amp;CWW17'!$A$8:$A$1613,'Wastewater spend -excl CWW12&amp;17'!K$4)</f>
        <v>0</v>
      </c>
      <c r="L108" s="64">
        <f>SUMIFS('PR24 - CWW12&amp;CWW17'!$M$8:$M$1613,'PR24 - CWW12&amp;CWW17'!$N$8:$N$1613,'Wastewater spend -excl CWW12&amp;17'!$C136,'PR24 - CWW12&amp;CWW17'!$A$8:$A$1613,'Wastewater spend -excl CWW12&amp;17'!L$4)</f>
        <v>0</v>
      </c>
      <c r="M108" s="64">
        <f>SUMIFS('PR24 - CWW12&amp;CWW17'!$M$8:$M$1613,'PR24 - CWW12&amp;CWW17'!$N$8:$N$1613,'Wastewater spend -excl CWW12&amp;17'!$C136,'PR24 - CWW12&amp;CWW17'!$A$8:$A$1613,'Wastewater spend -excl CWW12&amp;17'!M$4)</f>
        <v>0</v>
      </c>
      <c r="N108" s="64">
        <f>SUMIFS('PR24 - CWW12&amp;CWW17'!$M$8:$M$1613,'PR24 - CWW12&amp;CWW17'!$N$8:$N$1613,'Wastewater spend -excl CWW12&amp;17'!$C136,'PR24 - CWW12&amp;CWW17'!$A$8:$A$1613,'Wastewater spend -excl CWW12&amp;17'!N$4)</f>
        <v>0</v>
      </c>
      <c r="O108" s="9">
        <f t="shared" si="6"/>
        <v>0</v>
      </c>
    </row>
    <row r="110" spans="3:15">
      <c r="C110" t="s">
        <v>1455</v>
      </c>
      <c r="D110" s="9">
        <f t="shared" ref="D110:N110" si="7">SUM(D87:D108)</f>
        <v>47.171756670000001</v>
      </c>
      <c r="E110" s="9">
        <f t="shared" si="7"/>
        <v>0</v>
      </c>
      <c r="F110" s="9">
        <f t="shared" si="7"/>
        <v>0</v>
      </c>
      <c r="G110" s="9">
        <f t="shared" si="7"/>
        <v>70.93509779</v>
      </c>
      <c r="H110" s="9">
        <f t="shared" si="7"/>
        <v>269.93953343850069</v>
      </c>
      <c r="I110" s="9">
        <f t="shared" si="7"/>
        <v>94.369967156921547</v>
      </c>
      <c r="J110" s="9">
        <f t="shared" si="7"/>
        <v>60.296999999999997</v>
      </c>
      <c r="K110" s="9">
        <f t="shared" si="7"/>
        <v>0</v>
      </c>
      <c r="L110" s="9">
        <f t="shared" si="7"/>
        <v>302.74387962040942</v>
      </c>
      <c r="M110" s="9">
        <f t="shared" si="7"/>
        <v>52.335761999999995</v>
      </c>
      <c r="N110" s="9">
        <f t="shared" si="7"/>
        <v>71.626000000000005</v>
      </c>
      <c r="O110" s="9">
        <f>SUM(D110:N110)</f>
        <v>969.41899667583175</v>
      </c>
    </row>
    <row r="112" spans="3:15" ht="13.9">
      <c r="C112" s="1" t="s">
        <v>1683</v>
      </c>
      <c r="D112" s="64">
        <f>SUMIFS(Control!$D$6:$D$22,Control!$B$6:$B$22,'Wastewater spend -excl CWW12&amp;17'!D$4)</f>
        <v>1</v>
      </c>
      <c r="E112" s="64">
        <f>SUMIFS(Control!$D$6:$D$22,Control!$B$6:$B$22,'Wastewater spend -excl CWW12&amp;17'!E$4)</f>
        <v>1</v>
      </c>
      <c r="F112" s="113">
        <f>SUMIFS(Control!$D$6:$D$22,Control!$B$6:$B$22,'Wastewater spend -excl CWW12&amp;17'!F$4)</f>
        <v>1</v>
      </c>
      <c r="G112" s="113">
        <f>SUMIFS(Control!$D$6:$D$22,Control!$B$6:$B$22,'Wastewater spend -excl CWW12&amp;17'!G$4)</f>
        <v>1</v>
      </c>
      <c r="H112" s="64">
        <f>SUMIFS(Control!$D$6:$D$22,Control!$B$6:$B$22,'Wastewater spend -excl CWW12&amp;17'!H$4)</f>
        <v>0</v>
      </c>
      <c r="I112" s="64">
        <f>SUMIFS(Control!$D$6:$D$22,Control!$B$6:$B$22,'Wastewater spend -excl CWW12&amp;17'!I$4)</f>
        <v>1</v>
      </c>
      <c r="J112" s="64">
        <f>SUMIFS(Control!$D$6:$D$22,Control!$B$6:$B$22,'Wastewater spend -excl CWW12&amp;17'!J$4)</f>
        <v>1</v>
      </c>
      <c r="K112" s="64">
        <f>SUMIFS(Control!$D$6:$D$22,Control!$B$6:$B$22,'Wastewater spend -excl CWW12&amp;17'!K$4)</f>
        <v>0</v>
      </c>
      <c r="L112" s="64">
        <f>SUMIFS(Control!$D$6:$D$22,Control!$B$6:$B$22,'Wastewater spend -excl CWW12&amp;17'!L$4)</f>
        <v>1</v>
      </c>
      <c r="M112" s="64">
        <f>SUMIFS(Control!$D$6:$D$22,Control!$B$6:$B$22,'Wastewater spend -excl CWW12&amp;17'!M$4)</f>
        <v>1</v>
      </c>
      <c r="N112" s="64">
        <f>SUMIFS(Control!$D$6:$D$22,Control!$B$6:$B$22,'Wastewater spend -excl CWW12&amp;17'!N$4)</f>
        <v>0</v>
      </c>
    </row>
    <row r="114" spans="2:17" ht="13.9">
      <c r="B114" s="1" t="s">
        <v>1701</v>
      </c>
    </row>
    <row r="115" spans="2:17">
      <c r="C115" t="s">
        <v>1625</v>
      </c>
      <c r="D115" s="17">
        <f t="shared" ref="D115:N115" si="8">D61-D87*D$112</f>
        <v>0</v>
      </c>
      <c r="E115" s="17">
        <f t="shared" si="8"/>
        <v>0.215</v>
      </c>
      <c r="F115" s="17">
        <f t="shared" si="8"/>
        <v>0</v>
      </c>
      <c r="G115" s="17">
        <f t="shared" si="8"/>
        <v>-0.12000000000000011</v>
      </c>
      <c r="H115" s="17">
        <f t="shared" si="8"/>
        <v>0</v>
      </c>
      <c r="I115" s="17">
        <f t="shared" si="8"/>
        <v>0</v>
      </c>
      <c r="J115" s="17">
        <f t="shared" si="8"/>
        <v>0</v>
      </c>
      <c r="K115" s="17">
        <f t="shared" si="8"/>
        <v>0</v>
      </c>
      <c r="L115" s="17">
        <f t="shared" si="8"/>
        <v>0</v>
      </c>
      <c r="M115" s="17">
        <f t="shared" si="8"/>
        <v>1.1254114813590959</v>
      </c>
      <c r="N115" s="17">
        <f t="shared" si="8"/>
        <v>0.192</v>
      </c>
      <c r="O115" s="9">
        <f t="shared" ref="O115:O136" si="9">SUM(D115:N115)</f>
        <v>1.4124114813590958</v>
      </c>
      <c r="Q115" s="9"/>
    </row>
    <row r="116" spans="2:17">
      <c r="C116" t="s">
        <v>1584</v>
      </c>
      <c r="D116" s="17">
        <f t="shared" ref="D116:N116" si="10">D62-D88*D$112</f>
        <v>0</v>
      </c>
      <c r="E116" s="17">
        <f t="shared" si="10"/>
        <v>8.0449999999999999</v>
      </c>
      <c r="F116" s="17">
        <f t="shared" si="10"/>
        <v>0</v>
      </c>
      <c r="G116" s="17">
        <f t="shared" si="10"/>
        <v>0</v>
      </c>
      <c r="H116" s="17">
        <f t="shared" si="10"/>
        <v>-6.6610894743176219E-3</v>
      </c>
      <c r="I116" s="17">
        <f t="shared" si="10"/>
        <v>3.5000000000000003E-2</v>
      </c>
      <c r="J116" s="17">
        <f t="shared" si="10"/>
        <v>0.52100000000000002</v>
      </c>
      <c r="K116" s="17">
        <f t="shared" si="10"/>
        <v>0.97599999999999998</v>
      </c>
      <c r="L116" s="17">
        <f t="shared" si="10"/>
        <v>1.2536138155763235</v>
      </c>
      <c r="M116" s="17">
        <f t="shared" si="10"/>
        <v>0.94550409830378623</v>
      </c>
      <c r="N116" s="17">
        <f t="shared" si="10"/>
        <v>0.91699999999999993</v>
      </c>
      <c r="O116" s="9">
        <f t="shared" si="9"/>
        <v>12.686456824405793</v>
      </c>
      <c r="Q116" s="9"/>
    </row>
    <row r="117" spans="2:17">
      <c r="C117" t="s">
        <v>1587</v>
      </c>
      <c r="D117" s="17">
        <f t="shared" ref="D117:N117" si="11">D63-D89*D$112</f>
        <v>5.0550000000000015</v>
      </c>
      <c r="E117" s="17">
        <f t="shared" si="11"/>
        <v>1.2210000000000001</v>
      </c>
      <c r="F117" s="17">
        <f t="shared" si="11"/>
        <v>5.1216505473683532E-2</v>
      </c>
      <c r="G117" s="17">
        <f t="shared" si="11"/>
        <v>0.72299999999999986</v>
      </c>
      <c r="H117" s="17">
        <f t="shared" si="11"/>
        <v>9.9789279768343775</v>
      </c>
      <c r="I117" s="17">
        <f t="shared" si="11"/>
        <v>8.2140000000000004</v>
      </c>
      <c r="J117" s="17">
        <f t="shared" si="11"/>
        <v>4</v>
      </c>
      <c r="K117" s="17">
        <f t="shared" si="11"/>
        <v>8.5559999999999992</v>
      </c>
      <c r="L117" s="17">
        <f t="shared" si="11"/>
        <v>3.767146699688471</v>
      </c>
      <c r="M117" s="17">
        <f t="shared" si="11"/>
        <v>5.6998904714205807</v>
      </c>
      <c r="N117" s="17">
        <f t="shared" si="11"/>
        <v>9.0090000000000003</v>
      </c>
      <c r="O117" s="9">
        <f t="shared" si="9"/>
        <v>56.275181653417114</v>
      </c>
      <c r="Q117" s="9"/>
    </row>
    <row r="118" spans="2:17">
      <c r="C118" t="s">
        <v>1591</v>
      </c>
      <c r="D118" s="17">
        <f t="shared" ref="D118:N118" si="12">D64-D90*D$112</f>
        <v>16.687000000000001</v>
      </c>
      <c r="E118" s="17">
        <f t="shared" si="12"/>
        <v>11.592000000000001</v>
      </c>
      <c r="F118" s="17">
        <f t="shared" si="12"/>
        <v>0.52302926907581671</v>
      </c>
      <c r="G118" s="17">
        <f t="shared" si="12"/>
        <v>11.677</v>
      </c>
      <c r="H118" s="17">
        <f t="shared" si="12"/>
        <v>19.324000000000002</v>
      </c>
      <c r="I118" s="17">
        <f t="shared" si="12"/>
        <v>18.097000000000001</v>
      </c>
      <c r="J118" s="17">
        <f t="shared" si="12"/>
        <v>63.711000000000006</v>
      </c>
      <c r="K118" s="17">
        <f t="shared" si="12"/>
        <v>33.177</v>
      </c>
      <c r="L118" s="17">
        <f t="shared" si="12"/>
        <v>0</v>
      </c>
      <c r="M118" s="17">
        <f t="shared" si="12"/>
        <v>41.260689684118532</v>
      </c>
      <c r="N118" s="17">
        <f t="shared" si="12"/>
        <v>13.933</v>
      </c>
      <c r="O118" s="9">
        <f t="shared" si="9"/>
        <v>229.98171895319433</v>
      </c>
      <c r="Q118" s="9"/>
    </row>
    <row r="119" spans="2:17">
      <c r="C119" t="s">
        <v>1593</v>
      </c>
      <c r="D119" s="17">
        <f t="shared" ref="D119:N119" si="13">D65-D91*D$112</f>
        <v>5.1912000000000003</v>
      </c>
      <c r="E119" s="17">
        <f t="shared" si="13"/>
        <v>7.1289999999999996</v>
      </c>
      <c r="F119" s="17">
        <f t="shared" si="13"/>
        <v>0</v>
      </c>
      <c r="G119" s="17">
        <f t="shared" si="13"/>
        <v>3.2219387446927428</v>
      </c>
      <c r="H119" s="17">
        <f t="shared" si="13"/>
        <v>94.745703021065736</v>
      </c>
      <c r="I119" s="17">
        <f t="shared" si="13"/>
        <v>14.091999999999997</v>
      </c>
      <c r="J119" s="17">
        <f t="shared" si="13"/>
        <v>60.723999999999997</v>
      </c>
      <c r="K119" s="17">
        <f t="shared" si="13"/>
        <v>41.379000000000005</v>
      </c>
      <c r="L119" s="17">
        <f t="shared" si="13"/>
        <v>56.232912218754159</v>
      </c>
      <c r="M119" s="17">
        <f t="shared" si="13"/>
        <v>5.8339918103167072</v>
      </c>
      <c r="N119" s="17">
        <f t="shared" si="13"/>
        <v>3.7160000000000002</v>
      </c>
      <c r="O119" s="9">
        <f t="shared" si="9"/>
        <v>292.2657457948294</v>
      </c>
      <c r="Q119" s="9"/>
    </row>
    <row r="120" spans="2:17">
      <c r="C120" t="s">
        <v>1596</v>
      </c>
      <c r="D120" s="17">
        <f t="shared" ref="D120:N120" si="14">D66-D92*D$112</f>
        <v>2.5411070000001423E-2</v>
      </c>
      <c r="E120" s="17">
        <f t="shared" si="14"/>
        <v>28.879000000000001</v>
      </c>
      <c r="F120" s="17">
        <f t="shared" si="14"/>
        <v>0</v>
      </c>
      <c r="G120" s="17">
        <f t="shared" si="14"/>
        <v>1.4756466507630535</v>
      </c>
      <c r="H120" s="17">
        <f t="shared" si="14"/>
        <v>101.64226034750119</v>
      </c>
      <c r="I120" s="17">
        <f t="shared" si="14"/>
        <v>23.546999999999997</v>
      </c>
      <c r="J120" s="17">
        <f t="shared" si="14"/>
        <v>0.88999999999999702</v>
      </c>
      <c r="K120" s="17">
        <f t="shared" si="14"/>
        <v>0</v>
      </c>
      <c r="L120" s="17">
        <f t="shared" si="14"/>
        <v>33.903197120276957</v>
      </c>
      <c r="M120" s="17">
        <f t="shared" si="14"/>
        <v>15.964777929901881</v>
      </c>
      <c r="N120" s="17">
        <f t="shared" si="14"/>
        <v>54.158999999999992</v>
      </c>
      <c r="O120" s="9">
        <f t="shared" si="9"/>
        <v>260.48629311844309</v>
      </c>
      <c r="Q120" s="9"/>
    </row>
    <row r="121" spans="2:17">
      <c r="C121" t="s">
        <v>1606</v>
      </c>
      <c r="D121" s="17">
        <f t="shared" ref="D121:N121" si="15">D67-D93*D$112</f>
        <v>3.7999999999999999E-2</v>
      </c>
      <c r="E121" s="17">
        <f t="shared" si="15"/>
        <v>0</v>
      </c>
      <c r="F121" s="17">
        <f t="shared" si="15"/>
        <v>0</v>
      </c>
      <c r="G121" s="17">
        <f t="shared" si="15"/>
        <v>1.5729999999999986</v>
      </c>
      <c r="H121" s="17">
        <f t="shared" si="15"/>
        <v>14.381</v>
      </c>
      <c r="I121" s="17">
        <f t="shared" si="15"/>
        <v>0</v>
      </c>
      <c r="J121" s="17">
        <f t="shared" si="15"/>
        <v>0.21099999999999999</v>
      </c>
      <c r="K121" s="17">
        <f t="shared" si="15"/>
        <v>0.99099999999999999</v>
      </c>
      <c r="L121" s="17">
        <f t="shared" si="15"/>
        <v>0</v>
      </c>
      <c r="M121" s="17">
        <f t="shared" si="15"/>
        <v>0</v>
      </c>
      <c r="N121" s="17">
        <f t="shared" si="15"/>
        <v>3.0409999999999999</v>
      </c>
      <c r="O121" s="9">
        <f t="shared" si="9"/>
        <v>20.234999999999999</v>
      </c>
      <c r="Q121" s="9"/>
    </row>
    <row r="122" spans="2:17">
      <c r="C122" t="s">
        <v>1608</v>
      </c>
      <c r="D122" s="17">
        <f t="shared" ref="D122:N122" si="16">D68-D94*D$112</f>
        <v>0</v>
      </c>
      <c r="E122" s="17">
        <f t="shared" si="16"/>
        <v>0.33</v>
      </c>
      <c r="F122" s="17">
        <f t="shared" si="16"/>
        <v>0</v>
      </c>
      <c r="G122" s="17">
        <f t="shared" si="16"/>
        <v>0</v>
      </c>
      <c r="H122" s="17">
        <f t="shared" si="16"/>
        <v>1.9317451020150891</v>
      </c>
      <c r="I122" s="17">
        <f t="shared" si="16"/>
        <v>0.26400000000000001</v>
      </c>
      <c r="J122" s="17">
        <f t="shared" si="16"/>
        <v>0.151</v>
      </c>
      <c r="K122" s="17">
        <f t="shared" si="16"/>
        <v>0</v>
      </c>
      <c r="L122" s="17">
        <f t="shared" si="16"/>
        <v>0.14383133862928332</v>
      </c>
      <c r="M122" s="17">
        <f t="shared" si="16"/>
        <v>0.14546913005201811</v>
      </c>
      <c r="N122" s="17">
        <f t="shared" si="16"/>
        <v>0.51600000000000001</v>
      </c>
      <c r="O122" s="9">
        <f t="shared" si="9"/>
        <v>3.4820455706963909</v>
      </c>
      <c r="Q122" s="9"/>
    </row>
    <row r="123" spans="2:17">
      <c r="C123" t="s">
        <v>1610</v>
      </c>
      <c r="D123" s="17">
        <f t="shared" ref="D123:N123" si="17">D69-D95*D$112</f>
        <v>0</v>
      </c>
      <c r="E123" s="17">
        <f t="shared" si="17"/>
        <v>0</v>
      </c>
      <c r="F123" s="17">
        <f t="shared" si="17"/>
        <v>0</v>
      </c>
      <c r="G123" s="17">
        <f t="shared" si="17"/>
        <v>-0.28300000000000036</v>
      </c>
      <c r="H123" s="17">
        <f t="shared" si="17"/>
        <v>3.085029675528896</v>
      </c>
      <c r="I123" s="17">
        <f t="shared" si="17"/>
        <v>0</v>
      </c>
      <c r="J123" s="17">
        <f t="shared" si="17"/>
        <v>10.039000000000001</v>
      </c>
      <c r="K123" s="17">
        <f t="shared" si="17"/>
        <v>4.0000000000000001E-3</v>
      </c>
      <c r="L123" s="17">
        <f t="shared" si="17"/>
        <v>0</v>
      </c>
      <c r="M123" s="17">
        <f t="shared" si="17"/>
        <v>1.3052744528681917</v>
      </c>
      <c r="N123" s="17">
        <f t="shared" si="17"/>
        <v>0</v>
      </c>
      <c r="O123" s="9">
        <f t="shared" si="9"/>
        <v>14.150304128397089</v>
      </c>
      <c r="Q123" s="9"/>
    </row>
    <row r="124" spans="2:17">
      <c r="C124" t="s">
        <v>1614</v>
      </c>
      <c r="D124" s="17">
        <f t="shared" ref="D124:N124" si="18">D70-D96*D$112</f>
        <v>129.31200000000001</v>
      </c>
      <c r="E124" s="17">
        <f t="shared" si="18"/>
        <v>44.499000000000002</v>
      </c>
      <c r="F124" s="17">
        <f t="shared" si="18"/>
        <v>2.7277177265194452</v>
      </c>
      <c r="G124" s="17">
        <f t="shared" si="18"/>
        <v>41.930999999999997</v>
      </c>
      <c r="H124" s="17">
        <f t="shared" si="18"/>
        <v>320.52503676324784</v>
      </c>
      <c r="I124" s="17">
        <f t="shared" si="18"/>
        <v>19.338999999999999</v>
      </c>
      <c r="J124" s="17">
        <f t="shared" si="18"/>
        <v>63.704000000000008</v>
      </c>
      <c r="K124" s="17">
        <f t="shared" si="18"/>
        <v>114.697</v>
      </c>
      <c r="L124" s="17">
        <f t="shared" si="18"/>
        <v>141.22565232454724</v>
      </c>
      <c r="M124" s="17">
        <f t="shared" si="18"/>
        <v>56.709093415349002</v>
      </c>
      <c r="N124" s="17">
        <f t="shared" si="18"/>
        <v>183.22970406365587</v>
      </c>
      <c r="O124" s="9">
        <f t="shared" si="9"/>
        <v>1117.8992042933194</v>
      </c>
      <c r="Q124" s="9"/>
    </row>
    <row r="125" spans="2:17">
      <c r="C125" t="s">
        <v>1618</v>
      </c>
      <c r="D125" s="17">
        <f t="shared" ref="D125:N125" si="19">D71-D97*D$112</f>
        <v>-2.1146677400000002</v>
      </c>
      <c r="E125" s="17">
        <f t="shared" si="19"/>
        <v>21.088999999999999</v>
      </c>
      <c r="F125" s="17">
        <f t="shared" si="19"/>
        <v>0</v>
      </c>
      <c r="G125" s="110">
        <f t="shared" si="19"/>
        <v>0</v>
      </c>
      <c r="H125" s="17">
        <f t="shared" si="19"/>
        <v>51.665247810450957</v>
      </c>
      <c r="I125" s="17">
        <f t="shared" si="19"/>
        <v>0.89600000000000002</v>
      </c>
      <c r="J125" s="17">
        <f t="shared" si="19"/>
        <v>18.114999999999998</v>
      </c>
      <c r="K125" s="17">
        <f t="shared" si="19"/>
        <v>3.5230000000000001</v>
      </c>
      <c r="L125" s="17">
        <f t="shared" si="19"/>
        <v>13.281573204666415</v>
      </c>
      <c r="M125" s="17">
        <f t="shared" si="19"/>
        <v>17.255792966071361</v>
      </c>
      <c r="N125" s="17">
        <f t="shared" si="19"/>
        <v>16.164000000000001</v>
      </c>
      <c r="O125" s="9">
        <f t="shared" si="9"/>
        <v>139.87494624118875</v>
      </c>
      <c r="Q125" s="9"/>
    </row>
    <row r="126" spans="2:17">
      <c r="C126" t="s">
        <v>1627</v>
      </c>
      <c r="D126" s="17">
        <f t="shared" ref="D126:N126" si="20">D72-D98*D$112</f>
        <v>4.0123000000000006</v>
      </c>
      <c r="E126" s="17">
        <f t="shared" si="20"/>
        <v>0</v>
      </c>
      <c r="F126" s="17">
        <f t="shared" si="20"/>
        <v>0</v>
      </c>
      <c r="G126" s="17">
        <f t="shared" si="20"/>
        <v>0</v>
      </c>
      <c r="H126" s="17">
        <f t="shared" si="20"/>
        <v>9.3941115414403651</v>
      </c>
      <c r="I126" s="17">
        <f t="shared" si="20"/>
        <v>0.25900000000000001</v>
      </c>
      <c r="J126" s="17">
        <f t="shared" si="20"/>
        <v>0</v>
      </c>
      <c r="K126" s="17">
        <f t="shared" si="20"/>
        <v>0</v>
      </c>
      <c r="L126" s="17">
        <f t="shared" si="20"/>
        <v>0</v>
      </c>
      <c r="M126" s="17">
        <f t="shared" si="20"/>
        <v>0.49377496184999992</v>
      </c>
      <c r="N126" s="17">
        <f t="shared" si="20"/>
        <v>2.3609999999999998</v>
      </c>
      <c r="O126" s="9">
        <f t="shared" si="9"/>
        <v>16.520186503290368</v>
      </c>
      <c r="Q126" s="9"/>
    </row>
    <row r="127" spans="2:17">
      <c r="C127" t="s">
        <v>1637</v>
      </c>
      <c r="D127" s="17">
        <f t="shared" ref="D127:N127" si="21">D73-D99*D$112</f>
        <v>1.5000000000000124E-2</v>
      </c>
      <c r="E127" s="17">
        <f t="shared" si="21"/>
        <v>6.9820000000000002</v>
      </c>
      <c r="F127" s="17">
        <f t="shared" si="21"/>
        <v>0</v>
      </c>
      <c r="G127" s="17">
        <f t="shared" si="21"/>
        <v>0</v>
      </c>
      <c r="H127" s="17">
        <f t="shared" si="21"/>
        <v>5.4163124827867311</v>
      </c>
      <c r="I127" s="17">
        <f t="shared" si="21"/>
        <v>0</v>
      </c>
      <c r="J127" s="17">
        <f t="shared" si="21"/>
        <v>9.9999999999988987E-4</v>
      </c>
      <c r="K127" s="17">
        <f t="shared" si="21"/>
        <v>1.23</v>
      </c>
      <c r="L127" s="17">
        <f t="shared" si="21"/>
        <v>6.4661243040498402</v>
      </c>
      <c r="M127" s="17">
        <f t="shared" si="21"/>
        <v>0.27371867374887593</v>
      </c>
      <c r="N127" s="17">
        <f t="shared" si="21"/>
        <v>10.536999999999999</v>
      </c>
      <c r="O127" s="9">
        <f t="shared" si="9"/>
        <v>30.921155460585446</v>
      </c>
      <c r="Q127" s="9"/>
    </row>
    <row r="128" spans="2:17">
      <c r="C128" t="s">
        <v>1652</v>
      </c>
      <c r="D128" s="17">
        <f t="shared" ref="D128:N128" si="22">D74-D100*D$112</f>
        <v>11.552999999999999</v>
      </c>
      <c r="E128" s="17">
        <f t="shared" si="22"/>
        <v>9.5229999999999997</v>
      </c>
      <c r="F128" s="17">
        <f t="shared" si="22"/>
        <v>0.89216632623123493</v>
      </c>
      <c r="G128" s="17">
        <f t="shared" si="22"/>
        <v>8.0000000000008953E-3</v>
      </c>
      <c r="H128" s="17">
        <f t="shared" si="22"/>
        <v>86.751751891128222</v>
      </c>
      <c r="I128" s="17">
        <f t="shared" si="22"/>
        <v>1.57</v>
      </c>
      <c r="J128" s="17">
        <f t="shared" si="22"/>
        <v>13.407</v>
      </c>
      <c r="K128" s="17">
        <f t="shared" si="22"/>
        <v>70.914000000000001</v>
      </c>
      <c r="L128" s="17">
        <f t="shared" si="22"/>
        <v>4.9294836291223811</v>
      </c>
      <c r="M128" s="17">
        <f t="shared" si="22"/>
        <v>20.283411654332401</v>
      </c>
      <c r="N128" s="17">
        <f t="shared" si="22"/>
        <v>1.748</v>
      </c>
      <c r="O128" s="9">
        <f t="shared" si="9"/>
        <v>221.57981350081425</v>
      </c>
      <c r="Q128" s="9"/>
    </row>
    <row r="129" spans="1:17">
      <c r="C129" t="s">
        <v>1655</v>
      </c>
      <c r="D129" s="17">
        <f t="shared" ref="D129:N129" si="23">D75-D101*D$112</f>
        <v>16.290105379170836</v>
      </c>
      <c r="E129" s="17">
        <f t="shared" si="23"/>
        <v>4.2059999999999995</v>
      </c>
      <c r="F129" s="17">
        <f t="shared" si="23"/>
        <v>6.5654970324884626E-2</v>
      </c>
      <c r="G129" s="17">
        <f t="shared" si="23"/>
        <v>4.7169999999999996</v>
      </c>
      <c r="H129" s="17">
        <f t="shared" si="23"/>
        <v>45.610045187325873</v>
      </c>
      <c r="I129" s="17">
        <f t="shared" si="23"/>
        <v>0.29600000000000004</v>
      </c>
      <c r="J129" s="17">
        <f t="shared" si="23"/>
        <v>1.3780000000000001</v>
      </c>
      <c r="K129" s="17">
        <f t="shared" si="23"/>
        <v>11.257000000000001</v>
      </c>
      <c r="L129" s="17">
        <f t="shared" si="23"/>
        <v>3.9857482305048233</v>
      </c>
      <c r="M129" s="17">
        <f t="shared" si="23"/>
        <v>5.3648314574147413</v>
      </c>
      <c r="N129" s="17">
        <f t="shared" si="23"/>
        <v>0</v>
      </c>
      <c r="O129" s="9">
        <f t="shared" si="9"/>
        <v>93.170385224741167</v>
      </c>
      <c r="Q129" s="9"/>
    </row>
    <row r="130" spans="1:17">
      <c r="C130" t="s">
        <v>1657</v>
      </c>
      <c r="D130" s="17">
        <f t="shared" ref="D130:N130" si="24">D76-D102*D$112</f>
        <v>1.8089999999999999</v>
      </c>
      <c r="E130" s="17">
        <f t="shared" si="24"/>
        <v>0.89900000000000002</v>
      </c>
      <c r="F130" s="17">
        <f t="shared" si="24"/>
        <v>0</v>
      </c>
      <c r="G130" s="17">
        <f t="shared" si="24"/>
        <v>0.05</v>
      </c>
      <c r="H130" s="17">
        <f t="shared" si="24"/>
        <v>6.5968</v>
      </c>
      <c r="I130" s="17">
        <f t="shared" si="24"/>
        <v>0</v>
      </c>
      <c r="J130" s="17">
        <f t="shared" si="24"/>
        <v>0.125</v>
      </c>
      <c r="K130" s="17">
        <f t="shared" si="24"/>
        <v>3.524</v>
      </c>
      <c r="L130" s="17">
        <f t="shared" si="24"/>
        <v>-6.1583389096573196E-2</v>
      </c>
      <c r="M130" s="17">
        <f t="shared" si="24"/>
        <v>2.8292811384884098E-2</v>
      </c>
      <c r="N130" s="17">
        <f t="shared" si="24"/>
        <v>0</v>
      </c>
      <c r="O130" s="9">
        <f t="shared" si="9"/>
        <v>12.970509422288313</v>
      </c>
      <c r="Q130" s="9"/>
    </row>
    <row r="131" spans="1:17">
      <c r="C131" t="s">
        <v>1644</v>
      </c>
      <c r="D131" s="17">
        <f t="shared" ref="D131:N131" si="25">D77-D103*D$112</f>
        <v>0</v>
      </c>
      <c r="E131" s="17">
        <f t="shared" si="25"/>
        <v>0.58699999999999997</v>
      </c>
      <c r="F131" s="17">
        <f t="shared" si="25"/>
        <v>0</v>
      </c>
      <c r="G131" s="17">
        <f t="shared" si="25"/>
        <v>0</v>
      </c>
      <c r="H131" s="17">
        <f t="shared" si="25"/>
        <v>4.9998816472205183</v>
      </c>
      <c r="I131" s="17">
        <f t="shared" si="25"/>
        <v>0</v>
      </c>
      <c r="J131" s="17">
        <f t="shared" si="25"/>
        <v>0</v>
      </c>
      <c r="K131" s="17">
        <f t="shared" si="25"/>
        <v>0</v>
      </c>
      <c r="L131" s="17">
        <f t="shared" si="25"/>
        <v>0</v>
      </c>
      <c r="M131" s="17">
        <f t="shared" si="25"/>
        <v>7.8110000000000002E-3</v>
      </c>
      <c r="N131" s="17">
        <f t="shared" si="25"/>
        <v>0</v>
      </c>
      <c r="O131" s="9">
        <f t="shared" si="9"/>
        <v>5.5946926472205183</v>
      </c>
      <c r="Q131" s="9"/>
    </row>
    <row r="132" spans="1:17">
      <c r="C132" t="s">
        <v>1660</v>
      </c>
      <c r="D132" s="17">
        <f t="shared" ref="D132:N132" si="26">D78-D104*D$112</f>
        <v>4.2409999999999997</v>
      </c>
      <c r="E132" s="17">
        <f t="shared" si="26"/>
        <v>0.26800000000000002</v>
      </c>
      <c r="F132" s="17">
        <f t="shared" si="26"/>
        <v>0</v>
      </c>
      <c r="G132" s="17">
        <f t="shared" si="26"/>
        <v>0</v>
      </c>
      <c r="H132" s="17">
        <f t="shared" si="26"/>
        <v>3.0000000000000001E-3</v>
      </c>
      <c r="I132" s="17">
        <f t="shared" si="26"/>
        <v>0</v>
      </c>
      <c r="J132" s="17">
        <f t="shared" si="26"/>
        <v>0</v>
      </c>
      <c r="K132" s="17">
        <f t="shared" si="26"/>
        <v>4.5339999999999998</v>
      </c>
      <c r="L132" s="17">
        <f t="shared" si="26"/>
        <v>0</v>
      </c>
      <c r="M132" s="17">
        <f t="shared" si="26"/>
        <v>4.3140679451658892</v>
      </c>
      <c r="N132" s="17">
        <f t="shared" si="26"/>
        <v>0</v>
      </c>
      <c r="O132" s="9">
        <f t="shared" si="9"/>
        <v>13.360067945165888</v>
      </c>
      <c r="Q132" s="9"/>
    </row>
    <row r="133" spans="1:17">
      <c r="C133" t="s">
        <v>1663</v>
      </c>
      <c r="D133" s="17">
        <f t="shared" ref="D133:N133" si="27">D79-D105*D$112</f>
        <v>3.3870000000000005</v>
      </c>
      <c r="E133" s="17">
        <f t="shared" si="27"/>
        <v>1.7999999999999999E-2</v>
      </c>
      <c r="F133" s="17">
        <f t="shared" si="27"/>
        <v>0</v>
      </c>
      <c r="G133" s="17">
        <f t="shared" si="27"/>
        <v>0</v>
      </c>
      <c r="H133" s="17">
        <f t="shared" si="27"/>
        <v>0</v>
      </c>
      <c r="I133" s="17">
        <f t="shared" si="27"/>
        <v>0</v>
      </c>
      <c r="J133" s="17">
        <f t="shared" si="27"/>
        <v>0</v>
      </c>
      <c r="K133" s="17">
        <f t="shared" si="27"/>
        <v>5.8999999999999997E-2</v>
      </c>
      <c r="L133" s="17">
        <f t="shared" si="27"/>
        <v>0</v>
      </c>
      <c r="M133" s="17">
        <f t="shared" si="27"/>
        <v>1.5328443656759019E-2</v>
      </c>
      <c r="N133" s="17">
        <f t="shared" si="27"/>
        <v>0</v>
      </c>
      <c r="O133" s="9">
        <f t="shared" si="9"/>
        <v>3.4793284436567595</v>
      </c>
      <c r="Q133" s="9"/>
    </row>
    <row r="134" spans="1:17">
      <c r="C134" t="s">
        <v>1666</v>
      </c>
      <c r="D134" s="17">
        <f t="shared" ref="D134:N134" si="28">D80-D106*D$112</f>
        <v>0</v>
      </c>
      <c r="E134" s="17">
        <f t="shared" si="28"/>
        <v>0</v>
      </c>
      <c r="F134" s="17">
        <f t="shared" si="28"/>
        <v>0</v>
      </c>
      <c r="G134" s="110">
        <f t="shared" si="28"/>
        <v>18.524000000000001</v>
      </c>
      <c r="H134" s="17">
        <f t="shared" si="28"/>
        <v>0</v>
      </c>
      <c r="I134" s="17">
        <f t="shared" si="28"/>
        <v>0.88200000000000001</v>
      </c>
      <c r="J134" s="17">
        <f t="shared" si="28"/>
        <v>0</v>
      </c>
      <c r="K134" s="17">
        <f t="shared" si="28"/>
        <v>29.693999999999999</v>
      </c>
      <c r="L134" s="17">
        <f t="shared" si="28"/>
        <v>0</v>
      </c>
      <c r="M134" s="17">
        <f t="shared" si="28"/>
        <v>0</v>
      </c>
      <c r="N134" s="17">
        <f t="shared" si="28"/>
        <v>0</v>
      </c>
      <c r="O134" s="9">
        <f t="shared" si="9"/>
        <v>49.1</v>
      </c>
      <c r="Q134" s="9"/>
    </row>
    <row r="135" spans="1:17">
      <c r="C135" t="s">
        <v>1668</v>
      </c>
      <c r="D135" s="17">
        <f t="shared" ref="D135:N135" si="29">D81-D107*D$112</f>
        <v>0</v>
      </c>
      <c r="E135" s="17">
        <f t="shared" si="29"/>
        <v>0</v>
      </c>
      <c r="F135" s="17">
        <f t="shared" si="29"/>
        <v>0</v>
      </c>
      <c r="G135" s="17">
        <f t="shared" si="29"/>
        <v>0</v>
      </c>
      <c r="H135" s="17">
        <f t="shared" si="29"/>
        <v>0</v>
      </c>
      <c r="I135" s="17">
        <f t="shared" si="29"/>
        <v>0</v>
      </c>
      <c r="J135" s="17">
        <f t="shared" si="29"/>
        <v>0</v>
      </c>
      <c r="K135" s="17">
        <f t="shared" si="29"/>
        <v>0.58299999999999996</v>
      </c>
      <c r="L135" s="17">
        <f t="shared" si="29"/>
        <v>0</v>
      </c>
      <c r="M135" s="17">
        <f t="shared" si="29"/>
        <v>0</v>
      </c>
      <c r="N135" s="17">
        <f t="shared" si="29"/>
        <v>0</v>
      </c>
      <c r="O135" s="9">
        <f t="shared" si="9"/>
        <v>0.58299999999999996</v>
      </c>
      <c r="Q135" s="9"/>
    </row>
    <row r="136" spans="1:17">
      <c r="C136" t="s">
        <v>1671</v>
      </c>
      <c r="D136" s="17">
        <f t="shared" ref="D136:N136" si="30">D82-D108*D$112</f>
        <v>0</v>
      </c>
      <c r="E136" s="17">
        <f t="shared" si="30"/>
        <v>0</v>
      </c>
      <c r="F136" s="17">
        <f t="shared" si="30"/>
        <v>0</v>
      </c>
      <c r="G136" s="17">
        <f t="shared" si="30"/>
        <v>0</v>
      </c>
      <c r="H136" s="17">
        <f t="shared" si="30"/>
        <v>0</v>
      </c>
      <c r="I136" s="17">
        <f t="shared" si="30"/>
        <v>0</v>
      </c>
      <c r="J136" s="17">
        <f t="shared" si="30"/>
        <v>0</v>
      </c>
      <c r="K136" s="17">
        <f t="shared" si="30"/>
        <v>0</v>
      </c>
      <c r="L136" s="17">
        <f t="shared" si="30"/>
        <v>0</v>
      </c>
      <c r="M136" s="17">
        <f t="shared" si="30"/>
        <v>0</v>
      </c>
      <c r="N136" s="17">
        <f t="shared" si="30"/>
        <v>9.2296896113904875E-2</v>
      </c>
      <c r="O136" s="9">
        <f t="shared" si="9"/>
        <v>9.2296896113904875E-2</v>
      </c>
      <c r="Q136" s="9"/>
    </row>
    <row r="138" spans="1:17">
      <c r="C138" t="s">
        <v>1455</v>
      </c>
      <c r="D138" s="9">
        <f t="shared" ref="D138:N138" si="31">SUM(D115:D136)</f>
        <v>195.50134870917083</v>
      </c>
      <c r="E138" s="9">
        <f t="shared" si="31"/>
        <v>145.48199999999997</v>
      </c>
      <c r="F138" s="9">
        <f t="shared" si="31"/>
        <v>4.2597847976250653</v>
      </c>
      <c r="G138" s="9">
        <f t="shared" si="31"/>
        <v>83.4975853954558</v>
      </c>
      <c r="H138" s="9">
        <f t="shared" si="31"/>
        <v>776.04419235707155</v>
      </c>
      <c r="I138" s="9">
        <f t="shared" si="31"/>
        <v>87.491</v>
      </c>
      <c r="J138" s="9">
        <f t="shared" si="31"/>
        <v>236.97700000000003</v>
      </c>
      <c r="K138" s="9">
        <f t="shared" si="31"/>
        <v>325.09800000000007</v>
      </c>
      <c r="L138" s="9">
        <f t="shared" si="31"/>
        <v>265.12769949671934</v>
      </c>
      <c r="M138" s="9">
        <f t="shared" si="31"/>
        <v>177.02713238731474</v>
      </c>
      <c r="N138" s="9">
        <f t="shared" si="31"/>
        <v>299.6150009597697</v>
      </c>
      <c r="O138" s="9">
        <f>SUM(D138:N138)</f>
        <v>2596.120744103127</v>
      </c>
    </row>
    <row r="140" spans="1:17" ht="13.9">
      <c r="B140" s="1" t="s">
        <v>1687</v>
      </c>
      <c r="D140" s="11" t="s">
        <v>268</v>
      </c>
      <c r="E140" s="11" t="s">
        <v>270</v>
      </c>
      <c r="F140" s="11" t="s">
        <v>271</v>
      </c>
      <c r="G140" s="11" t="s">
        <v>272</v>
      </c>
      <c r="H140" s="11" t="s">
        <v>273</v>
      </c>
      <c r="I140" s="11" t="s">
        <v>274</v>
      </c>
      <c r="J140" s="11" t="s">
        <v>275</v>
      </c>
      <c r="K140" s="11" t="s">
        <v>276</v>
      </c>
      <c r="L140" s="11" t="s">
        <v>278</v>
      </c>
      <c r="M140" s="11" t="s">
        <v>279</v>
      </c>
      <c r="N140" s="11" t="s">
        <v>280</v>
      </c>
    </row>
    <row r="141" spans="1:17">
      <c r="A141" s="67" t="s">
        <v>1585</v>
      </c>
      <c r="B141" s="67" t="s">
        <v>1690</v>
      </c>
      <c r="C141" t="s">
        <v>1625</v>
      </c>
      <c r="D141" s="18">
        <f t="shared" ref="D141:N141" si="32">D35+D115</f>
        <v>0</v>
      </c>
      <c r="E141" s="18">
        <f t="shared" si="32"/>
        <v>0.59492588552361392</v>
      </c>
      <c r="F141" s="18">
        <f t="shared" si="32"/>
        <v>3.9792736139630393E-2</v>
      </c>
      <c r="G141" s="112">
        <f t="shared" si="32"/>
        <v>-0.12000000000000011</v>
      </c>
      <c r="H141" s="18">
        <f t="shared" si="32"/>
        <v>0.32686890400410673</v>
      </c>
      <c r="I141" s="18">
        <f t="shared" si="32"/>
        <v>0.1942264502053388</v>
      </c>
      <c r="J141" s="18">
        <f t="shared" si="32"/>
        <v>0.82522555184804924</v>
      </c>
      <c r="K141" s="18">
        <f t="shared" si="32"/>
        <v>0.812908752566735</v>
      </c>
      <c r="L141" s="18">
        <f t="shared" si="32"/>
        <v>0.11591493929735346</v>
      </c>
      <c r="M141" s="18">
        <f t="shared" si="32"/>
        <v>4.2046113016876383</v>
      </c>
      <c r="N141" s="18">
        <f t="shared" si="32"/>
        <v>1.9684614348049281</v>
      </c>
      <c r="O141" s="9">
        <f t="shared" ref="O141:O162" si="33">SUM(D141:N141)</f>
        <v>8.9629359560773931</v>
      </c>
    </row>
    <row r="142" spans="1:17">
      <c r="A142" s="67" t="s">
        <v>1585</v>
      </c>
      <c r="B142" s="67" t="s">
        <v>1690</v>
      </c>
      <c r="C142" t="s">
        <v>1584</v>
      </c>
      <c r="D142" s="18">
        <f t="shared" ref="D142:N142" si="34">D36+D116</f>
        <v>8.2361489348049268</v>
      </c>
      <c r="E142" s="18">
        <f t="shared" si="34"/>
        <v>20.408224140143737</v>
      </c>
      <c r="F142" s="18">
        <f t="shared" si="34"/>
        <v>4.8319751026694037E-2</v>
      </c>
      <c r="G142" s="112">
        <f t="shared" si="34"/>
        <v>4.363936729979466</v>
      </c>
      <c r="H142" s="18">
        <f t="shared" si="34"/>
        <v>4.3108507816755797</v>
      </c>
      <c r="I142" s="18">
        <f t="shared" si="34"/>
        <v>6.5174262063655028</v>
      </c>
      <c r="J142" s="18">
        <f t="shared" si="34"/>
        <v>9.6799614348049285</v>
      </c>
      <c r="K142" s="18">
        <f t="shared" si="34"/>
        <v>7.3759983957905542</v>
      </c>
      <c r="L142" s="18">
        <f t="shared" si="34"/>
        <v>5.0853554363613673</v>
      </c>
      <c r="M142" s="18">
        <f t="shared" si="34"/>
        <v>9.1068047913222667</v>
      </c>
      <c r="N142" s="18">
        <f t="shared" si="34"/>
        <v>5.8560365118069813</v>
      </c>
      <c r="O142" s="9">
        <f t="shared" si="33"/>
        <v>80.989063114081986</v>
      </c>
    </row>
    <row r="143" spans="1:17">
      <c r="A143" s="67" t="s">
        <v>1585</v>
      </c>
      <c r="B143" s="67" t="s">
        <v>1691</v>
      </c>
      <c r="C143" t="s">
        <v>1587</v>
      </c>
      <c r="D143" s="18">
        <f t="shared" ref="D143:N143" si="35">D37+D117</f>
        <v>20.354359599589323</v>
      </c>
      <c r="E143" s="18">
        <f t="shared" si="35"/>
        <v>21.481187371663243</v>
      </c>
      <c r="F143" s="18">
        <f t="shared" si="35"/>
        <v>0.28428824572009009</v>
      </c>
      <c r="G143" s="112">
        <f t="shared" si="35"/>
        <v>4.8453379748459957</v>
      </c>
      <c r="H143" s="18">
        <f t="shared" si="35"/>
        <v>14.170429516875444</v>
      </c>
      <c r="I143" s="18">
        <f t="shared" si="35"/>
        <v>25.739857931211496</v>
      </c>
      <c r="J143" s="18">
        <f t="shared" si="35"/>
        <v>4.2624425693018484</v>
      </c>
      <c r="K143" s="18">
        <f t="shared" si="35"/>
        <v>25.38359015657084</v>
      </c>
      <c r="L143" s="18">
        <f t="shared" si="35"/>
        <v>11.630475956968219</v>
      </c>
      <c r="M143" s="18">
        <f t="shared" si="35"/>
        <v>17.908680897498606</v>
      </c>
      <c r="N143" s="18">
        <f t="shared" si="35"/>
        <v>14.724942312628336</v>
      </c>
      <c r="O143" s="9">
        <f t="shared" si="33"/>
        <v>160.78559253287347</v>
      </c>
    </row>
    <row r="144" spans="1:17">
      <c r="A144" s="67" t="s">
        <v>1585</v>
      </c>
      <c r="B144" s="67" t="s">
        <v>1691</v>
      </c>
      <c r="C144" t="s">
        <v>1591</v>
      </c>
      <c r="D144" s="18">
        <f t="shared" ref="D144:N144" si="36">D38+D118</f>
        <v>54.17365233572896</v>
      </c>
      <c r="E144" s="18">
        <f t="shared" si="36"/>
        <v>19.666135651950718</v>
      </c>
      <c r="F144" s="18">
        <f t="shared" si="36"/>
        <v>0.78831417667335257</v>
      </c>
      <c r="G144" s="112">
        <f t="shared" si="36"/>
        <v>24.356671137063653</v>
      </c>
      <c r="H144" s="18">
        <f t="shared" si="36"/>
        <v>41.022410549281318</v>
      </c>
      <c r="I144" s="18">
        <f t="shared" si="36"/>
        <v>45.349339579055439</v>
      </c>
      <c r="J144" s="18">
        <f t="shared" si="36"/>
        <v>134.35826578542094</v>
      </c>
      <c r="K144" s="18">
        <f t="shared" si="36"/>
        <v>122.15545290041067</v>
      </c>
      <c r="L144" s="18">
        <f t="shared" si="36"/>
        <v>1.1290292785500884</v>
      </c>
      <c r="M144" s="18">
        <f t="shared" si="36"/>
        <v>79.10073941461134</v>
      </c>
      <c r="N144" s="18">
        <f t="shared" si="36"/>
        <v>23.290925115503079</v>
      </c>
      <c r="O144" s="9">
        <f t="shared" si="33"/>
        <v>545.39093592424956</v>
      </c>
    </row>
    <row r="145" spans="1:15">
      <c r="A145" s="67" t="s">
        <v>1585</v>
      </c>
      <c r="B145" s="67" t="s">
        <v>1692</v>
      </c>
      <c r="C145" t="s">
        <v>1593</v>
      </c>
      <c r="D145" s="18">
        <f t="shared" ref="D145:N145" si="37">D39+D119</f>
        <v>91.027921637576995</v>
      </c>
      <c r="E145" s="18">
        <f t="shared" si="37"/>
        <v>9.3242326103696094</v>
      </c>
      <c r="F145" s="18">
        <f t="shared" si="37"/>
        <v>1.7054029774127309E-2</v>
      </c>
      <c r="G145" s="112">
        <f t="shared" si="37"/>
        <v>4.8780745249802173</v>
      </c>
      <c r="H145" s="18">
        <f t="shared" si="37"/>
        <v>108.77832718687682</v>
      </c>
      <c r="I145" s="18">
        <f t="shared" si="37"/>
        <v>42.150616208932234</v>
      </c>
      <c r="J145" s="18">
        <f t="shared" si="37"/>
        <v>99.221577322895271</v>
      </c>
      <c r="K145" s="18">
        <f t="shared" si="37"/>
        <v>93.011970033367561</v>
      </c>
      <c r="L145" s="18">
        <f t="shared" si="37"/>
        <v>142.50592654733609</v>
      </c>
      <c r="M145" s="18">
        <f t="shared" si="37"/>
        <v>26.416310855491243</v>
      </c>
      <c r="N145" s="18">
        <f t="shared" si="37"/>
        <v>19.995966311601642</v>
      </c>
      <c r="O145" s="9">
        <f t="shared" si="33"/>
        <v>637.32797726920171</v>
      </c>
    </row>
    <row r="146" spans="1:15">
      <c r="A146" s="67" t="s">
        <v>1585</v>
      </c>
      <c r="B146" s="67" t="s">
        <v>1692</v>
      </c>
      <c r="C146" t="s">
        <v>1596</v>
      </c>
      <c r="D146" s="18">
        <f t="shared" ref="D146:N146" si="38">D40+D120</f>
        <v>4.7853802691786456</v>
      </c>
      <c r="E146" s="18">
        <f t="shared" si="38"/>
        <v>37.604031121663247</v>
      </c>
      <c r="F146" s="18">
        <f t="shared" si="38"/>
        <v>0</v>
      </c>
      <c r="G146" s="112">
        <f t="shared" si="38"/>
        <v>7.8926990763277347</v>
      </c>
      <c r="H146" s="18">
        <f t="shared" si="38"/>
        <v>112.51515177460591</v>
      </c>
      <c r="I146" s="18">
        <f t="shared" si="38"/>
        <v>71.921702900410679</v>
      </c>
      <c r="J146" s="18">
        <f t="shared" si="38"/>
        <v>11.953328092915807</v>
      </c>
      <c r="K146" s="18">
        <f t="shared" si="38"/>
        <v>0</v>
      </c>
      <c r="L146" s="18">
        <f t="shared" si="38"/>
        <v>100.51581108689298</v>
      </c>
      <c r="M146" s="18">
        <f t="shared" si="38"/>
        <v>30.265529341606193</v>
      </c>
      <c r="N146" s="18">
        <f t="shared" si="38"/>
        <v>59.259102348562621</v>
      </c>
      <c r="O146" s="9">
        <f t="shared" si="33"/>
        <v>436.71273601216382</v>
      </c>
    </row>
    <row r="147" spans="1:15">
      <c r="A147" s="67" t="s">
        <v>1585</v>
      </c>
      <c r="B147" s="67" t="s">
        <v>1691</v>
      </c>
      <c r="C147" t="s">
        <v>1606</v>
      </c>
      <c r="D147" s="18">
        <f t="shared" ref="D147:N147" si="39">D41+D121</f>
        <v>5.5054029774127308E-2</v>
      </c>
      <c r="E147" s="18">
        <f t="shared" si="39"/>
        <v>0</v>
      </c>
      <c r="F147" s="18">
        <f t="shared" si="39"/>
        <v>0</v>
      </c>
      <c r="G147" s="112">
        <f t="shared" si="39"/>
        <v>2.9136362294661176</v>
      </c>
      <c r="H147" s="18">
        <f t="shared" si="39"/>
        <v>18.657771688911705</v>
      </c>
      <c r="I147" s="18">
        <f t="shared" si="39"/>
        <v>0</v>
      </c>
      <c r="J147" s="18">
        <f t="shared" si="39"/>
        <v>1.4104667607802874</v>
      </c>
      <c r="K147" s="18">
        <f t="shared" si="39"/>
        <v>3.9887194558521561</v>
      </c>
      <c r="L147" s="18">
        <f t="shared" si="39"/>
        <v>0</v>
      </c>
      <c r="M147" s="18">
        <f t="shared" si="39"/>
        <v>0</v>
      </c>
      <c r="N147" s="18">
        <f t="shared" si="39"/>
        <v>4.7132423639630385</v>
      </c>
      <c r="O147" s="9">
        <f t="shared" si="33"/>
        <v>31.738890528747433</v>
      </c>
    </row>
    <row r="148" spans="1:15">
      <c r="A148" s="67" t="s">
        <v>1585</v>
      </c>
      <c r="B148" s="67" t="s">
        <v>1691</v>
      </c>
      <c r="C148" t="s">
        <v>1608</v>
      </c>
      <c r="D148" s="18">
        <f t="shared" ref="D148:N148" si="40">D42+D122</f>
        <v>1.9432119481519508</v>
      </c>
      <c r="E148" s="18">
        <f t="shared" si="40"/>
        <v>2.1917315836755646</v>
      </c>
      <c r="F148" s="18">
        <f t="shared" si="40"/>
        <v>0</v>
      </c>
      <c r="G148" s="112">
        <f t="shared" si="40"/>
        <v>0.85175404260780285</v>
      </c>
      <c r="H148" s="18">
        <f t="shared" si="40"/>
        <v>4.4926919064298731</v>
      </c>
      <c r="I148" s="18">
        <f t="shared" si="40"/>
        <v>0.98026925051334701</v>
      </c>
      <c r="J148" s="18">
        <f t="shared" si="40"/>
        <v>3.2415691735112935</v>
      </c>
      <c r="K148" s="18">
        <f t="shared" si="40"/>
        <v>1.6731898100616016</v>
      </c>
      <c r="L148" s="18">
        <f t="shared" si="40"/>
        <v>1.7458503001248997</v>
      </c>
      <c r="M148" s="18">
        <f t="shared" si="40"/>
        <v>2.156897197300478</v>
      </c>
      <c r="N148" s="18">
        <f t="shared" si="40"/>
        <v>1.6548302104722792</v>
      </c>
      <c r="O148" s="9">
        <f t="shared" si="33"/>
        <v>20.931995422849088</v>
      </c>
    </row>
    <row r="149" spans="1:15">
      <c r="A149" s="67" t="s">
        <v>1585</v>
      </c>
      <c r="B149" s="67" t="s">
        <v>1693</v>
      </c>
      <c r="C149" t="s">
        <v>1610</v>
      </c>
      <c r="D149" s="18">
        <f t="shared" ref="D149:N149" si="41">D43+D123</f>
        <v>0</v>
      </c>
      <c r="E149" s="18">
        <f t="shared" si="41"/>
        <v>0</v>
      </c>
      <c r="F149" s="18">
        <f t="shared" si="41"/>
        <v>0</v>
      </c>
      <c r="G149" s="112">
        <f t="shared" si="41"/>
        <v>-0.28300000000000036</v>
      </c>
      <c r="H149" s="18">
        <f t="shared" si="41"/>
        <v>3.3000999399026125</v>
      </c>
      <c r="I149" s="18">
        <f t="shared" si="41"/>
        <v>0</v>
      </c>
      <c r="J149" s="18">
        <f t="shared" si="41"/>
        <v>25.474791837782341</v>
      </c>
      <c r="K149" s="18">
        <f t="shared" si="41"/>
        <v>2.7733849460985627</v>
      </c>
      <c r="L149" s="18">
        <f t="shared" si="41"/>
        <v>0</v>
      </c>
      <c r="M149" s="18">
        <f t="shared" si="41"/>
        <v>11.319779714675173</v>
      </c>
      <c r="N149" s="18">
        <f t="shared" si="41"/>
        <v>0</v>
      </c>
      <c r="O149" s="9">
        <f t="shared" si="33"/>
        <v>42.585056438458686</v>
      </c>
    </row>
    <row r="150" spans="1:15">
      <c r="A150" s="67" t="s">
        <v>1585</v>
      </c>
      <c r="B150" s="67" t="s">
        <v>1693</v>
      </c>
      <c r="C150" t="s">
        <v>1614</v>
      </c>
      <c r="D150" s="18">
        <f t="shared" ref="D150:N150" si="42">D44+D124</f>
        <v>314.57276777464062</v>
      </c>
      <c r="E150" s="18">
        <f t="shared" si="42"/>
        <v>131.58729793377822</v>
      </c>
      <c r="F150" s="18">
        <f t="shared" si="42"/>
        <v>4.7666217306262215</v>
      </c>
      <c r="G150" s="112">
        <f t="shared" si="42"/>
        <v>100.76645527464065</v>
      </c>
      <c r="H150" s="18">
        <f t="shared" si="42"/>
        <v>689.3591708109891</v>
      </c>
      <c r="I150" s="18">
        <f t="shared" si="42"/>
        <v>41.644723498459953</v>
      </c>
      <c r="J150" s="18">
        <f t="shared" si="42"/>
        <v>266.15807212525669</v>
      </c>
      <c r="K150" s="18">
        <f t="shared" si="42"/>
        <v>226.28909638090349</v>
      </c>
      <c r="L150" s="18">
        <f t="shared" si="42"/>
        <v>542.77134228996283</v>
      </c>
      <c r="M150" s="18">
        <f t="shared" si="42"/>
        <v>195.26455831524635</v>
      </c>
      <c r="N150" s="18">
        <f t="shared" si="42"/>
        <v>507.45144366837872</v>
      </c>
      <c r="O150" s="9">
        <f t="shared" si="33"/>
        <v>3020.6315498028825</v>
      </c>
    </row>
    <row r="151" spans="1:15">
      <c r="A151" s="67" t="s">
        <v>1585</v>
      </c>
      <c r="B151" s="67" t="s">
        <v>1694</v>
      </c>
      <c r="C151" t="s">
        <v>1618</v>
      </c>
      <c r="D151" s="18">
        <f t="shared" ref="D151:N151" si="43">D45+D125</f>
        <v>21.241773481765911</v>
      </c>
      <c r="E151" s="18">
        <f t="shared" si="43"/>
        <v>31.839670880390141</v>
      </c>
      <c r="F151" s="18">
        <f t="shared" si="43"/>
        <v>0.39603246919917862</v>
      </c>
      <c r="G151" s="112">
        <f t="shared" si="43"/>
        <v>5.1162089322381928E-2</v>
      </c>
      <c r="H151" s="18">
        <f t="shared" si="43"/>
        <v>127.37850788488626</v>
      </c>
      <c r="I151" s="18">
        <f t="shared" si="43"/>
        <v>2.767206044661191</v>
      </c>
      <c r="J151" s="18">
        <f t="shared" si="43"/>
        <v>36.296490631416837</v>
      </c>
      <c r="K151" s="18">
        <f t="shared" si="43"/>
        <v>34.554702066221765</v>
      </c>
      <c r="L151" s="18">
        <f t="shared" si="43"/>
        <v>67.259502991525011</v>
      </c>
      <c r="M151" s="18">
        <f t="shared" si="43"/>
        <v>49.154408212477932</v>
      </c>
      <c r="N151" s="18">
        <f t="shared" si="43"/>
        <v>25.192213873203286</v>
      </c>
      <c r="O151" s="9">
        <f t="shared" si="33"/>
        <v>396.13167062506989</v>
      </c>
    </row>
    <row r="152" spans="1:15">
      <c r="A152" s="67" t="s">
        <v>1585</v>
      </c>
      <c r="B152" s="67" t="s">
        <v>1690</v>
      </c>
      <c r="C152" t="s">
        <v>1627</v>
      </c>
      <c r="D152" s="18">
        <f t="shared" ref="D152:N152" si="44">D46+D126</f>
        <v>6.3278582648870643</v>
      </c>
      <c r="E152" s="18">
        <f t="shared" si="44"/>
        <v>0</v>
      </c>
      <c r="F152" s="18">
        <f t="shared" si="44"/>
        <v>0</v>
      </c>
      <c r="G152" s="112">
        <f t="shared" si="44"/>
        <v>0</v>
      </c>
      <c r="H152" s="18">
        <f t="shared" si="44"/>
        <v>9.3941115414403651</v>
      </c>
      <c r="I152" s="18">
        <f t="shared" si="44"/>
        <v>0.85020636550308004</v>
      </c>
      <c r="J152" s="18">
        <f t="shared" si="44"/>
        <v>10.703298575462012</v>
      </c>
      <c r="K152" s="18">
        <f t="shared" si="44"/>
        <v>1.1056695970225872</v>
      </c>
      <c r="L152" s="18">
        <f t="shared" si="44"/>
        <v>49.565408225713348</v>
      </c>
      <c r="M152" s="18">
        <f t="shared" si="44"/>
        <v>16.928174987517352</v>
      </c>
      <c r="N152" s="18">
        <f t="shared" si="44"/>
        <v>2.4529022715605748</v>
      </c>
      <c r="O152" s="9">
        <f t="shared" si="33"/>
        <v>97.327629829106385</v>
      </c>
    </row>
    <row r="153" spans="1:15">
      <c r="A153" s="67" t="s">
        <v>1585</v>
      </c>
      <c r="B153" s="67" t="s">
        <v>1690</v>
      </c>
      <c r="C153" t="s">
        <v>1637</v>
      </c>
      <c r="D153" s="18">
        <f t="shared" ref="D153:N153" si="45">D47+D127</f>
        <v>5.8478571611909658</v>
      </c>
      <c r="E153" s="18">
        <f t="shared" si="45"/>
        <v>25.532047163757699</v>
      </c>
      <c r="F153" s="18">
        <f t="shared" si="45"/>
        <v>6.3478888603696104E-2</v>
      </c>
      <c r="G153" s="112">
        <f t="shared" si="45"/>
        <v>3.6732485241273096</v>
      </c>
      <c r="H153" s="18">
        <f t="shared" si="45"/>
        <v>12.340248571082419</v>
      </c>
      <c r="I153" s="18">
        <f t="shared" si="45"/>
        <v>3.5188148100616012</v>
      </c>
      <c r="J153" s="18">
        <f t="shared" si="45"/>
        <v>8.5943361139630383</v>
      </c>
      <c r="K153" s="18">
        <f t="shared" si="45"/>
        <v>7.8261197381930181</v>
      </c>
      <c r="L153" s="18">
        <f t="shared" si="45"/>
        <v>16.216841178127808</v>
      </c>
      <c r="M153" s="18">
        <f t="shared" si="45"/>
        <v>7.6912741793956929</v>
      </c>
      <c r="N153" s="18">
        <f t="shared" si="45"/>
        <v>20.127996855749487</v>
      </c>
      <c r="O153" s="9">
        <f t="shared" si="33"/>
        <v>111.43226318425273</v>
      </c>
    </row>
    <row r="154" spans="1:15">
      <c r="A154" s="67" t="str">
        <f>INDEX(Wastewater!$E$4:$E$61, MATCH('Wastewater spend -excl CWW12&amp;17'!$C154, Wastewater!$C$4:$C$62,0))</f>
        <v>n/a</v>
      </c>
      <c r="B154" s="67" t="s">
        <v>1695</v>
      </c>
      <c r="C154" t="s">
        <v>1652</v>
      </c>
      <c r="D154" s="18">
        <f t="shared" ref="D154:N154" si="46">D48+D128</f>
        <v>32.314386357802874</v>
      </c>
      <c r="E154" s="18">
        <f t="shared" si="46"/>
        <v>13.031392902977412</v>
      </c>
      <c r="F154" s="18">
        <f t="shared" si="46"/>
        <v>0.89216632623123493</v>
      </c>
      <c r="G154" s="112">
        <f t="shared" si="46"/>
        <v>1.437696162731007</v>
      </c>
      <c r="H154" s="18">
        <f t="shared" si="46"/>
        <v>94.860943048725758</v>
      </c>
      <c r="I154" s="18">
        <f t="shared" si="46"/>
        <v>2.2303699306981519</v>
      </c>
      <c r="J154" s="18">
        <f t="shared" si="46"/>
        <v>18.223815965092403</v>
      </c>
      <c r="K154" s="18">
        <f t="shared" si="46"/>
        <v>73.76012808008214</v>
      </c>
      <c r="L154" s="18">
        <f t="shared" si="46"/>
        <v>7.844801927041015</v>
      </c>
      <c r="M154" s="18">
        <f t="shared" si="46"/>
        <v>26.556452272915564</v>
      </c>
      <c r="N154" s="18">
        <f t="shared" si="46"/>
        <v>1.9374892197125257</v>
      </c>
      <c r="O154" s="9">
        <f t="shared" si="33"/>
        <v>273.08964219401003</v>
      </c>
    </row>
    <row r="155" spans="1:15">
      <c r="A155" s="67" t="str">
        <f>INDEX(Wastewater!$E$4:$E$61, MATCH('Wastewater spend -excl CWW12&amp;17'!$C155, Wastewater!$C$4:$C$62,0))</f>
        <v>n/a</v>
      </c>
      <c r="B155" s="67" t="s">
        <v>1696</v>
      </c>
      <c r="C155" t="s">
        <v>1655</v>
      </c>
      <c r="D155" s="18">
        <f t="shared" ref="D155:N155" si="47">D49+D129</f>
        <v>16.329898115310467</v>
      </c>
      <c r="E155" s="18">
        <f t="shared" si="47"/>
        <v>8.3795000641683774</v>
      </c>
      <c r="F155" s="18">
        <f t="shared" si="47"/>
        <v>6.5654970324884626E-2</v>
      </c>
      <c r="G155" s="112">
        <f t="shared" si="47"/>
        <v>4.7169999999999996</v>
      </c>
      <c r="H155" s="18">
        <f t="shared" si="47"/>
        <v>45.611940079523002</v>
      </c>
      <c r="I155" s="18">
        <f t="shared" si="47"/>
        <v>0.29600000000000004</v>
      </c>
      <c r="J155" s="18">
        <f t="shared" si="47"/>
        <v>1.3780000000000001</v>
      </c>
      <c r="K155" s="18">
        <f t="shared" si="47"/>
        <v>23.225139117043121</v>
      </c>
      <c r="L155" s="18">
        <f t="shared" si="47"/>
        <v>4.269922683617958</v>
      </c>
      <c r="M155" s="18">
        <f t="shared" si="47"/>
        <v>7.5467998224044743</v>
      </c>
      <c r="N155" s="18">
        <f t="shared" si="47"/>
        <v>4.2587702130390133</v>
      </c>
      <c r="O155" s="9">
        <f t="shared" si="33"/>
        <v>116.07862506543131</v>
      </c>
    </row>
    <row r="156" spans="1:15">
      <c r="A156" s="67" t="s">
        <v>1658</v>
      </c>
      <c r="B156" s="67" t="s">
        <v>1697</v>
      </c>
      <c r="C156" t="s">
        <v>1657</v>
      </c>
      <c r="D156" s="18">
        <f t="shared" ref="D156:N156" si="48">D50+D130</f>
        <v>4.2534109342915807</v>
      </c>
      <c r="E156" s="18">
        <f t="shared" si="48"/>
        <v>4.1762160549281315</v>
      </c>
      <c r="F156" s="18">
        <f t="shared" si="48"/>
        <v>0</v>
      </c>
      <c r="G156" s="112">
        <f t="shared" si="48"/>
        <v>0.05</v>
      </c>
      <c r="H156" s="18">
        <f t="shared" si="48"/>
        <v>6.7209154389117041</v>
      </c>
      <c r="I156" s="18">
        <f t="shared" si="48"/>
        <v>0</v>
      </c>
      <c r="J156" s="18">
        <f t="shared" si="48"/>
        <v>3.286627630903491</v>
      </c>
      <c r="K156" s="18">
        <f t="shared" si="48"/>
        <v>27.681033175051333</v>
      </c>
      <c r="L156" s="18">
        <f t="shared" si="48"/>
        <v>-6.1583389096573196E-2</v>
      </c>
      <c r="M156" s="18">
        <f t="shared" si="48"/>
        <v>2.4897577754505922</v>
      </c>
      <c r="N156" s="18">
        <f t="shared" si="48"/>
        <v>8.811248716632443E-2</v>
      </c>
      <c r="O156" s="9">
        <f t="shared" si="33"/>
        <v>48.684490107606585</v>
      </c>
    </row>
    <row r="157" spans="1:15">
      <c r="A157" s="67" t="str">
        <f>INDEX(Wastewater!$E$4:$E$61, MATCH('Wastewater spend -excl CWW12&amp;17'!$C157, Wastewater!$C$4:$C$62,0))</f>
        <v>WINEP/NEP In-the-Round</v>
      </c>
      <c r="B157" s="67" t="s">
        <v>1698</v>
      </c>
      <c r="C157" t="s">
        <v>1644</v>
      </c>
      <c r="D157" s="18">
        <f t="shared" ref="D157:N157" si="49">D51+D131</f>
        <v>2.4324457746827046</v>
      </c>
      <c r="E157" s="18">
        <f t="shared" si="49"/>
        <v>4.1787681596509234</v>
      </c>
      <c r="F157" s="18">
        <f t="shared" si="49"/>
        <v>0</v>
      </c>
      <c r="G157" s="112">
        <f t="shared" si="49"/>
        <v>0</v>
      </c>
      <c r="H157" s="18">
        <f t="shared" si="49"/>
        <v>5.3428571349001901</v>
      </c>
      <c r="I157" s="18">
        <f t="shared" si="49"/>
        <v>0</v>
      </c>
      <c r="J157" s="18">
        <f t="shared" si="49"/>
        <v>0</v>
      </c>
      <c r="K157" s="18">
        <f t="shared" si="49"/>
        <v>0.87070296457905538</v>
      </c>
      <c r="L157" s="18">
        <f t="shared" si="49"/>
        <v>0</v>
      </c>
      <c r="M157" s="18">
        <f t="shared" si="49"/>
        <v>9.7058921971252578E-3</v>
      </c>
      <c r="N157" s="18">
        <f t="shared" si="49"/>
        <v>0</v>
      </c>
      <c r="O157" s="9">
        <f t="shared" si="33"/>
        <v>12.834479926010001</v>
      </c>
    </row>
    <row r="158" spans="1:15">
      <c r="A158" s="67" t="str">
        <f>INDEX(Wastewater!$E$4:$E$61, MATCH('Wastewater spend -excl CWW12&amp;17'!$C158, Wastewater!$C$4:$C$62,0))</f>
        <v>Sludge quality and growth</v>
      </c>
      <c r="B158" s="67" t="s">
        <v>1697</v>
      </c>
      <c r="C158" t="s">
        <v>1660</v>
      </c>
      <c r="D158" s="18">
        <f t="shared" ref="D158:N158" si="50">D52+D132</f>
        <v>4.9506371278234083</v>
      </c>
      <c r="E158" s="18">
        <f t="shared" si="50"/>
        <v>0.40537968429158111</v>
      </c>
      <c r="F158" s="18">
        <f t="shared" si="50"/>
        <v>0</v>
      </c>
      <c r="G158" s="112">
        <f t="shared" si="50"/>
        <v>5.4193916837782332</v>
      </c>
      <c r="H158" s="18">
        <f t="shared" si="50"/>
        <v>1.342190708418891E-2</v>
      </c>
      <c r="I158" s="18">
        <f t="shared" si="50"/>
        <v>2.5287336370636551</v>
      </c>
      <c r="J158" s="18">
        <f t="shared" si="50"/>
        <v>0</v>
      </c>
      <c r="K158" s="18">
        <f t="shared" si="50"/>
        <v>20.7059574563655</v>
      </c>
      <c r="L158" s="18">
        <f t="shared" si="50"/>
        <v>0</v>
      </c>
      <c r="M158" s="18">
        <f t="shared" si="50"/>
        <v>6.3823427783281073</v>
      </c>
      <c r="N158" s="18">
        <f t="shared" si="50"/>
        <v>0.71816414271047224</v>
      </c>
      <c r="O158" s="9">
        <f t="shared" si="33"/>
        <v>41.124028417445146</v>
      </c>
    </row>
    <row r="159" spans="1:15">
      <c r="A159" s="67" t="str">
        <f>INDEX(Wastewater!$E$4:$E$61, MATCH('Wastewater spend -excl CWW12&amp;17'!$C159, Wastewater!$C$4:$C$62,0))</f>
        <v>Odour</v>
      </c>
      <c r="B159" s="67" t="s">
        <v>1697</v>
      </c>
      <c r="C159" t="s">
        <v>1663</v>
      </c>
      <c r="D159" s="18">
        <f t="shared" ref="D159:N159" si="51">D53+D133</f>
        <v>3.3870000000000005</v>
      </c>
      <c r="E159" s="18">
        <f t="shared" si="51"/>
        <v>1.491278683264887</v>
      </c>
      <c r="F159" s="18">
        <f t="shared" si="51"/>
        <v>0</v>
      </c>
      <c r="G159" s="112">
        <f t="shared" si="51"/>
        <v>0</v>
      </c>
      <c r="H159" s="18">
        <f t="shared" si="51"/>
        <v>0</v>
      </c>
      <c r="I159" s="18">
        <f t="shared" si="51"/>
        <v>8.811248716632443E-2</v>
      </c>
      <c r="J159" s="18">
        <f t="shared" si="51"/>
        <v>0</v>
      </c>
      <c r="K159" s="18">
        <f t="shared" si="51"/>
        <v>0.40671271817248456</v>
      </c>
      <c r="L159" s="18">
        <f t="shared" si="51"/>
        <v>0</v>
      </c>
      <c r="M159" s="18">
        <f t="shared" si="51"/>
        <v>1.5328443656759019E-2</v>
      </c>
      <c r="N159" s="18">
        <f t="shared" si="51"/>
        <v>2.1791260266940449E-2</v>
      </c>
      <c r="O159" s="9">
        <f t="shared" si="33"/>
        <v>5.4102235925273963</v>
      </c>
    </row>
    <row r="160" spans="1:15">
      <c r="A160" s="67" t="str">
        <f>INDEX(Wastewater!$E$4:$E$61, MATCH('Wastewater spend -excl CWW12&amp;17'!$C160, Wastewater!$C$4:$C$62,0))</f>
        <v>Resilience</v>
      </c>
      <c r="B160" s="67" t="s">
        <v>1679</v>
      </c>
      <c r="C160" t="s">
        <v>1666</v>
      </c>
      <c r="D160" s="18">
        <f t="shared" ref="D160:N160" si="52">D54+D134</f>
        <v>0</v>
      </c>
      <c r="E160" s="18">
        <f t="shared" si="52"/>
        <v>1.0241892325462012</v>
      </c>
      <c r="F160" s="18">
        <f t="shared" si="52"/>
        <v>0</v>
      </c>
      <c r="G160" s="112">
        <f t="shared" si="52"/>
        <v>18.962667543634499</v>
      </c>
      <c r="H160" s="18">
        <f t="shared" si="52"/>
        <v>0</v>
      </c>
      <c r="I160" s="18">
        <f t="shared" si="52"/>
        <v>0.99758842402464065</v>
      </c>
      <c r="J160" s="18">
        <f t="shared" si="52"/>
        <v>0</v>
      </c>
      <c r="K160" s="18">
        <f t="shared" si="52"/>
        <v>29.693999999999999</v>
      </c>
      <c r="L160" s="18">
        <f t="shared" si="52"/>
        <v>0</v>
      </c>
      <c r="M160" s="18">
        <f t="shared" si="52"/>
        <v>9.9860818788501007</v>
      </c>
      <c r="N160" s="18">
        <f t="shared" si="52"/>
        <v>5.1143140400410676</v>
      </c>
      <c r="O160" s="9">
        <f t="shared" si="33"/>
        <v>65.778841119096512</v>
      </c>
    </row>
    <row r="161" spans="1:15">
      <c r="A161" s="67" t="str">
        <f>INDEX(Wastewater!$E$4:$E$61, MATCH('Wastewater spend -excl CWW12&amp;17'!$C161, Wastewater!$C$4:$C$62,0))</f>
        <v>Security</v>
      </c>
      <c r="B161" s="67" t="s">
        <v>1679</v>
      </c>
      <c r="C161" t="s">
        <v>1668</v>
      </c>
      <c r="D161" s="18">
        <f t="shared" ref="D161:N161" si="53">D55+D135</f>
        <v>0</v>
      </c>
      <c r="E161" s="18">
        <f t="shared" si="53"/>
        <v>0</v>
      </c>
      <c r="F161" s="18">
        <f t="shared" si="53"/>
        <v>0</v>
      </c>
      <c r="G161" s="112">
        <f t="shared" si="53"/>
        <v>0</v>
      </c>
      <c r="H161" s="18">
        <f t="shared" si="53"/>
        <v>0</v>
      </c>
      <c r="I161" s="18">
        <f t="shared" si="53"/>
        <v>0</v>
      </c>
      <c r="J161" s="18">
        <f t="shared" si="53"/>
        <v>0</v>
      </c>
      <c r="K161" s="18">
        <f t="shared" si="53"/>
        <v>0.58299999999999996</v>
      </c>
      <c r="L161" s="18">
        <f t="shared" si="53"/>
        <v>0</v>
      </c>
      <c r="M161" s="18">
        <f t="shared" si="53"/>
        <v>0</v>
      </c>
      <c r="N161" s="18">
        <f t="shared" si="53"/>
        <v>0</v>
      </c>
      <c r="O161" s="9">
        <f t="shared" si="33"/>
        <v>0.58299999999999996</v>
      </c>
    </row>
    <row r="162" spans="1:15">
      <c r="A162" s="67" t="str">
        <f>INDEX(Wastewater!$E$4:$E$61, MATCH('Wastewater spend -excl CWW12&amp;17'!$C162, Wastewater!$C$4:$C$62,0))</f>
        <v>Security</v>
      </c>
      <c r="B162" s="67" t="s">
        <v>1679</v>
      </c>
      <c r="C162" t="s">
        <v>1671</v>
      </c>
      <c r="D162" s="18">
        <f t="shared" ref="D162:N162" si="54">D56+D136</f>
        <v>0</v>
      </c>
      <c r="E162" s="18">
        <f t="shared" si="54"/>
        <v>0</v>
      </c>
      <c r="F162" s="18">
        <f t="shared" si="54"/>
        <v>0</v>
      </c>
      <c r="G162" s="112">
        <f t="shared" si="54"/>
        <v>0</v>
      </c>
      <c r="H162" s="18">
        <f t="shared" si="54"/>
        <v>0</v>
      </c>
      <c r="I162" s="18">
        <f t="shared" si="54"/>
        <v>0</v>
      </c>
      <c r="J162" s="18">
        <f t="shared" si="54"/>
        <v>0</v>
      </c>
      <c r="K162" s="18">
        <f t="shared" si="54"/>
        <v>0</v>
      </c>
      <c r="L162" s="18">
        <f t="shared" si="54"/>
        <v>0</v>
      </c>
      <c r="M162" s="18">
        <f t="shared" si="54"/>
        <v>0</v>
      </c>
      <c r="N162" s="18">
        <f t="shared" si="54"/>
        <v>9.2296896113904875E-2</v>
      </c>
      <c r="O162" s="9">
        <f t="shared" si="33"/>
        <v>9.2296896113904875E-2</v>
      </c>
    </row>
    <row r="163" spans="1:15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1:15">
      <c r="C164" t="s">
        <v>1455</v>
      </c>
      <c r="D164" s="9">
        <f t="shared" ref="D164:N164" si="55">SUM(D141:D162)</f>
        <v>592.23376374720033</v>
      </c>
      <c r="E164" s="9">
        <f t="shared" si="55"/>
        <v>332.91620912474332</v>
      </c>
      <c r="F164" s="9">
        <f t="shared" si="55"/>
        <v>7.3617233243191107</v>
      </c>
      <c r="G164" s="9">
        <f t="shared" si="55"/>
        <v>184.77673099350508</v>
      </c>
      <c r="H164" s="9">
        <f t="shared" si="55"/>
        <v>1298.5967186661067</v>
      </c>
      <c r="I164" s="9">
        <f t="shared" si="55"/>
        <v>247.77519372433258</v>
      </c>
      <c r="J164" s="9">
        <f t="shared" si="55"/>
        <v>635.06826957135524</v>
      </c>
      <c r="K164" s="9">
        <f t="shared" si="55"/>
        <v>703.87747574435321</v>
      </c>
      <c r="L164" s="9">
        <f t="shared" si="55"/>
        <v>950.59459945242236</v>
      </c>
      <c r="M164" s="9">
        <f t="shared" si="55"/>
        <v>502.50423807263303</v>
      </c>
      <c r="N164" s="9">
        <f t="shared" si="55"/>
        <v>698.91900153728534</v>
      </c>
      <c r="O164" s="9">
        <f>SUM(D164:N164)</f>
        <v>6154.6239239582565</v>
      </c>
    </row>
    <row r="165" spans="1:15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1:15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1:15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9" spans="1:15" ht="13.9">
      <c r="B169" s="1" t="s">
        <v>1688</v>
      </c>
      <c r="D169" s="11" t="s">
        <v>268</v>
      </c>
      <c r="E169" s="11" t="s">
        <v>270</v>
      </c>
      <c r="F169" s="11" t="s">
        <v>271</v>
      </c>
      <c r="G169" s="11" t="s">
        <v>272</v>
      </c>
      <c r="H169" s="11" t="s">
        <v>273</v>
      </c>
      <c r="I169" s="11" t="s">
        <v>274</v>
      </c>
      <c r="J169" s="11" t="s">
        <v>275</v>
      </c>
      <c r="K169" s="11" t="s">
        <v>276</v>
      </c>
      <c r="L169" s="11" t="s">
        <v>278</v>
      </c>
      <c r="M169" s="11" t="s">
        <v>279</v>
      </c>
      <c r="N169" s="11" t="s">
        <v>280</v>
      </c>
      <c r="O169" s="11" t="s">
        <v>1455</v>
      </c>
    </row>
    <row r="170" spans="1:15">
      <c r="C170" t="s">
        <v>1625</v>
      </c>
      <c r="D170" s="12">
        <f t="shared" ref="D170:O170" si="56">IFERROR(D141/D5,"")</f>
        <v>0</v>
      </c>
      <c r="E170" s="12">
        <f t="shared" si="56"/>
        <v>0.34981940842936743</v>
      </c>
      <c r="F170" s="12">
        <f t="shared" si="56"/>
        <v>0.28571428571428575</v>
      </c>
      <c r="G170" s="12" t="str">
        <f t="shared" si="56"/>
        <v/>
      </c>
      <c r="H170" s="12" t="str">
        <f t="shared" si="56"/>
        <v/>
      </c>
      <c r="I170" s="12">
        <f t="shared" si="56"/>
        <v>3.8892050844242076E-2</v>
      </c>
      <c r="J170" s="12">
        <f t="shared" si="56"/>
        <v>5.7122245540398742E-2</v>
      </c>
      <c r="K170" s="12">
        <f t="shared" si="56"/>
        <v>0.12880948806485512</v>
      </c>
      <c r="L170" s="12">
        <f t="shared" si="56"/>
        <v>0.14252464133072032</v>
      </c>
      <c r="M170" s="12">
        <f t="shared" si="56"/>
        <v>0.27944316776060962</v>
      </c>
      <c r="N170" s="12" t="str">
        <f t="shared" si="56"/>
        <v/>
      </c>
      <c r="O170" s="10">
        <f t="shared" si="56"/>
        <v>0.2056163949499881</v>
      </c>
    </row>
    <row r="171" spans="1:15">
      <c r="C171" t="s">
        <v>1584</v>
      </c>
      <c r="D171" s="12">
        <f t="shared" ref="D171:O171" si="57">IFERROR(D142/D6,"")</f>
        <v>0.78467242400757453</v>
      </c>
      <c r="E171" s="12">
        <f t="shared" si="57"/>
        <v>3.8239389707344165</v>
      </c>
      <c r="F171" s="12">
        <f t="shared" si="57"/>
        <v>0.25123152709359603</v>
      </c>
      <c r="G171" s="12">
        <f t="shared" si="57"/>
        <v>1.9658557405036281</v>
      </c>
      <c r="H171" s="12" t="str">
        <f t="shared" si="57"/>
        <v/>
      </c>
      <c r="I171" s="12">
        <f t="shared" si="57"/>
        <v>1.1516727633533654</v>
      </c>
      <c r="J171" s="12">
        <f t="shared" si="57"/>
        <v>1.8515584190986814</v>
      </c>
      <c r="K171" s="12">
        <f t="shared" si="57"/>
        <v>2.4952364609653808</v>
      </c>
      <c r="L171" s="12">
        <f t="shared" si="57"/>
        <v>1.9089521900736899</v>
      </c>
      <c r="M171" s="12">
        <f t="shared" si="57"/>
        <v>1.1052029756123403</v>
      </c>
      <c r="N171" s="12">
        <f t="shared" si="57"/>
        <v>1.7664661578602063</v>
      </c>
      <c r="O171" s="10">
        <f t="shared" si="57"/>
        <v>1.7489371245053498</v>
      </c>
    </row>
    <row r="172" spans="1:15">
      <c r="C172" t="s">
        <v>1587</v>
      </c>
      <c r="D172" s="12">
        <f t="shared" ref="D172:O172" si="58">IFERROR(D143/D7,"")</f>
        <v>1.2945725683228644</v>
      </c>
      <c r="E172" s="12">
        <f t="shared" si="58"/>
        <v>0.78197998436847438</v>
      </c>
      <c r="F172" s="12">
        <f t="shared" si="58"/>
        <v>1.422073149580998</v>
      </c>
      <c r="G172" s="12">
        <f t="shared" si="58"/>
        <v>1.0714653462241648</v>
      </c>
      <c r="H172" s="12">
        <f t="shared" si="58"/>
        <v>2.7784598324520142</v>
      </c>
      <c r="I172" s="12">
        <f t="shared" si="58"/>
        <v>13.376475866867482</v>
      </c>
      <c r="J172" s="12">
        <f t="shared" si="58"/>
        <v>16.539985508256809</v>
      </c>
      <c r="K172" s="12">
        <f t="shared" si="58"/>
        <v>1.7610985925581986</v>
      </c>
      <c r="L172" s="12">
        <f t="shared" si="58"/>
        <v>2.5805610673562724</v>
      </c>
      <c r="M172" s="12">
        <f t="shared" si="58"/>
        <v>1.2305226078366349</v>
      </c>
      <c r="N172" s="12">
        <f t="shared" si="58"/>
        <v>1.3694352235601566</v>
      </c>
      <c r="O172" s="10">
        <f t="shared" si="58"/>
        <v>1.6171712348143212</v>
      </c>
    </row>
    <row r="173" spans="1:15">
      <c r="C173" t="s">
        <v>1591</v>
      </c>
      <c r="D173" s="12">
        <f t="shared" ref="D173:O173" si="59">IFERROR(D144/D8,"")</f>
        <v>0.59604943629348084</v>
      </c>
      <c r="E173" s="12">
        <f t="shared" si="59"/>
        <v>1.0182485561342398</v>
      </c>
      <c r="F173" s="12">
        <f t="shared" si="59"/>
        <v>1.9763448627511984</v>
      </c>
      <c r="G173" s="12">
        <f t="shared" si="59"/>
        <v>0.61977655399200082</v>
      </c>
      <c r="H173" s="12">
        <f t="shared" si="59"/>
        <v>2.5717440744467641</v>
      </c>
      <c r="I173" s="12">
        <f t="shared" si="59"/>
        <v>1.3072819893078822</v>
      </c>
      <c r="J173" s="12">
        <f t="shared" si="59"/>
        <v>0.85858112833961198</v>
      </c>
      <c r="K173" s="12">
        <f t="shared" si="59"/>
        <v>1.5196635569188097</v>
      </c>
      <c r="L173" s="12">
        <f t="shared" si="59"/>
        <v>5.8424755126451039E-2</v>
      </c>
      <c r="M173" s="12">
        <f t="shared" si="59"/>
        <v>1.1508971282984051</v>
      </c>
      <c r="N173" s="12">
        <f t="shared" si="59"/>
        <v>0.98076400478295878</v>
      </c>
      <c r="O173" s="10">
        <f t="shared" si="59"/>
        <v>0.99303840318932379</v>
      </c>
    </row>
    <row r="174" spans="1:15">
      <c r="C174" t="s">
        <v>1593</v>
      </c>
      <c r="D174" s="12">
        <f t="shared" ref="D174:O174" si="60">IFERROR(D145/D9,"")</f>
        <v>0.65412007973892894</v>
      </c>
      <c r="E174" s="12">
        <f t="shared" si="60"/>
        <v>0.91770221976955146</v>
      </c>
      <c r="F174" s="12">
        <f t="shared" si="60"/>
        <v>0.20930232558139536</v>
      </c>
      <c r="G174" s="12">
        <f t="shared" si="60"/>
        <v>5.5481212412050063</v>
      </c>
      <c r="H174" s="12">
        <f t="shared" si="60"/>
        <v>27.277774721211046</v>
      </c>
      <c r="I174" s="12">
        <f t="shared" si="60"/>
        <v>2.0072491135715635</v>
      </c>
      <c r="J174" s="12">
        <f t="shared" si="60"/>
        <v>1.1344588567182334</v>
      </c>
      <c r="K174" s="12">
        <f t="shared" si="60"/>
        <v>1.6725373509870993</v>
      </c>
      <c r="L174" s="12">
        <f t="shared" si="60"/>
        <v>1.2156565901473309</v>
      </c>
      <c r="M174" s="12">
        <f t="shared" si="60"/>
        <v>1.0635336278224985</v>
      </c>
      <c r="N174" s="12">
        <f t="shared" si="60"/>
        <v>0.40300794092135417</v>
      </c>
      <c r="O174" s="10">
        <f t="shared" si="60"/>
        <v>1.2496077896977937</v>
      </c>
    </row>
    <row r="175" spans="1:15">
      <c r="C175" t="s">
        <v>1596</v>
      </c>
      <c r="D175" s="12">
        <f t="shared" ref="D175:O175" si="61">IFERROR(D146/D10,"")</f>
        <v>0.51918233465288011</v>
      </c>
      <c r="E175" s="12">
        <f t="shared" si="61"/>
        <v>0.67244785374380311</v>
      </c>
      <c r="F175" s="12" t="str">
        <f t="shared" si="61"/>
        <v/>
      </c>
      <c r="G175" s="12">
        <f t="shared" si="61"/>
        <v>0.44653191018019955</v>
      </c>
      <c r="H175" s="12">
        <f t="shared" si="61"/>
        <v>1.9805583023428019</v>
      </c>
      <c r="I175" s="12">
        <f t="shared" si="61"/>
        <v>1.2845392054602474</v>
      </c>
      <c r="J175" s="12">
        <f t="shared" si="61"/>
        <v>38.347621346382056</v>
      </c>
      <c r="K175" s="12" t="str">
        <f t="shared" si="61"/>
        <v/>
      </c>
      <c r="L175" s="12">
        <f t="shared" si="61"/>
        <v>1.1145732786962319</v>
      </c>
      <c r="M175" s="12">
        <f t="shared" si="61"/>
        <v>1.65927324066934</v>
      </c>
      <c r="N175" s="12">
        <f t="shared" si="61"/>
        <v>0.89027323834081951</v>
      </c>
      <c r="O175" s="10">
        <f t="shared" si="61"/>
        <v>1.1774028884410308</v>
      </c>
    </row>
    <row r="176" spans="1:15">
      <c r="C176" t="s">
        <v>1606</v>
      </c>
      <c r="D176" s="12">
        <f t="shared" ref="D176:O176" si="62">IFERROR(D147/D11,"")</f>
        <v>3.3491993341343974E-3</v>
      </c>
      <c r="E176" s="12" t="str">
        <f t="shared" si="62"/>
        <v/>
      </c>
      <c r="F176" s="12" t="str">
        <f t="shared" si="62"/>
        <v/>
      </c>
      <c r="G176" s="12">
        <f t="shared" si="62"/>
        <v>0.37686921077269359</v>
      </c>
      <c r="H176" s="12">
        <f t="shared" si="62"/>
        <v>0.94178383062689619</v>
      </c>
      <c r="I176" s="12">
        <f t="shared" si="62"/>
        <v>0</v>
      </c>
      <c r="J176" s="12">
        <f t="shared" si="62"/>
        <v>0.40797587340982977</v>
      </c>
      <c r="K176" s="12">
        <f t="shared" si="62"/>
        <v>0.43086375943408145</v>
      </c>
      <c r="L176" s="12" t="str">
        <f t="shared" si="62"/>
        <v/>
      </c>
      <c r="M176" s="12">
        <f t="shared" si="62"/>
        <v>0</v>
      </c>
      <c r="N176" s="12">
        <f t="shared" si="62"/>
        <v>0.35892361279086643</v>
      </c>
      <c r="O176" s="10">
        <f t="shared" si="62"/>
        <v>0.32993049616647468</v>
      </c>
    </row>
    <row r="177" spans="3:15">
      <c r="C177" t="s">
        <v>1608</v>
      </c>
      <c r="D177" s="12">
        <f t="shared" ref="D177:O177" si="63">IFERROR(D148/D12,"")</f>
        <v>0.43860181776338836</v>
      </c>
      <c r="E177" s="12">
        <f t="shared" si="63"/>
        <v>0.97402306307590858</v>
      </c>
      <c r="F177" s="12" t="str">
        <f t="shared" si="63"/>
        <v/>
      </c>
      <c r="G177" s="12">
        <f t="shared" si="63"/>
        <v>0.41813953488372096</v>
      </c>
      <c r="H177" s="12">
        <f t="shared" si="63"/>
        <v>68.723146365330408</v>
      </c>
      <c r="I177" s="12">
        <f t="shared" si="63"/>
        <v>0.30747216042919051</v>
      </c>
      <c r="J177" s="12">
        <f t="shared" si="63"/>
        <v>1.5335615514113767</v>
      </c>
      <c r="K177" s="12">
        <f t="shared" si="63"/>
        <v>0.38550534817725379</v>
      </c>
      <c r="L177" s="12">
        <f t="shared" si="63"/>
        <v>0.65098527118538663</v>
      </c>
      <c r="M177" s="12">
        <f t="shared" si="63"/>
        <v>0.41519937248679861</v>
      </c>
      <c r="N177" s="12">
        <f t="shared" si="63"/>
        <v>0.6836093978527259</v>
      </c>
      <c r="O177" s="10">
        <f t="shared" si="63"/>
        <v>0.72876329333290246</v>
      </c>
    </row>
    <row r="178" spans="3:15">
      <c r="C178" t="s">
        <v>1610</v>
      </c>
      <c r="D178" s="12" t="str">
        <f t="shared" ref="D178:O178" si="64">IFERROR(D149/D13,"")</f>
        <v/>
      </c>
      <c r="E178" s="12" t="str">
        <f t="shared" si="64"/>
        <v/>
      </c>
      <c r="F178" s="12" t="str">
        <f t="shared" si="64"/>
        <v/>
      </c>
      <c r="G178" s="12" t="str">
        <f t="shared" si="64"/>
        <v/>
      </c>
      <c r="H178" s="12" t="str">
        <f t="shared" si="64"/>
        <v/>
      </c>
      <c r="I178" s="12" t="str">
        <f t="shared" si="64"/>
        <v/>
      </c>
      <c r="J178" s="12">
        <f t="shared" si="64"/>
        <v>2.6895922213846681</v>
      </c>
      <c r="K178" s="12" t="str">
        <f t="shared" si="64"/>
        <v/>
      </c>
      <c r="L178" s="12" t="str">
        <f t="shared" si="64"/>
        <v/>
      </c>
      <c r="M178" s="12">
        <f t="shared" si="64"/>
        <v>1.4436535452514552</v>
      </c>
      <c r="N178" s="12" t="str">
        <f t="shared" si="64"/>
        <v/>
      </c>
      <c r="O178" s="10">
        <f t="shared" si="64"/>
        <v>2.4597607154897538</v>
      </c>
    </row>
    <row r="179" spans="3:15">
      <c r="C179" t="s">
        <v>1614</v>
      </c>
      <c r="D179" s="12">
        <f t="shared" ref="D179:O179" si="65">IFERROR(D150/D14,"")</f>
        <v>0.67975867671593315</v>
      </c>
      <c r="E179" s="12">
        <f t="shared" si="65"/>
        <v>1.5172862663757485</v>
      </c>
      <c r="F179" s="12">
        <f t="shared" si="65"/>
        <v>2.3888991171943559</v>
      </c>
      <c r="G179" s="12">
        <f t="shared" si="65"/>
        <v>1.3094949611491979</v>
      </c>
      <c r="H179" s="12">
        <f t="shared" si="65"/>
        <v>0.97564661599093261</v>
      </c>
      <c r="I179" s="12">
        <f t="shared" si="65"/>
        <v>1.2814038619498609</v>
      </c>
      <c r="J179" s="12">
        <f t="shared" si="65"/>
        <v>1.0377483740616968</v>
      </c>
      <c r="K179" s="12">
        <f t="shared" si="65"/>
        <v>0.60172861261738642</v>
      </c>
      <c r="L179" s="12">
        <f t="shared" si="65"/>
        <v>1.1023808225364551</v>
      </c>
      <c r="M179" s="12">
        <f t="shared" si="65"/>
        <v>1.0119794700071316</v>
      </c>
      <c r="N179" s="12">
        <f t="shared" si="65"/>
        <v>0.78088217525617143</v>
      </c>
      <c r="O179" s="10">
        <f t="shared" si="65"/>
        <v>0.90567966832681224</v>
      </c>
    </row>
    <row r="180" spans="3:15">
      <c r="C180" t="s">
        <v>1618</v>
      </c>
      <c r="D180" s="12">
        <f t="shared" ref="D180:O180" si="66">IFERROR(D151/D15,"")</f>
        <v>0.55596788522349372</v>
      </c>
      <c r="E180" s="12">
        <f t="shared" si="66"/>
        <v>2.075071691762068</v>
      </c>
      <c r="F180" s="12" t="str">
        <f t="shared" si="66"/>
        <v/>
      </c>
      <c r="G180" s="12">
        <f t="shared" si="66"/>
        <v>5.454545454545455E-3</v>
      </c>
      <c r="H180" s="12">
        <f t="shared" si="66"/>
        <v>1.7199814266250089</v>
      </c>
      <c r="I180" s="12">
        <f t="shared" si="66"/>
        <v>0.22215716414749151</v>
      </c>
      <c r="J180" s="12">
        <f t="shared" si="66"/>
        <v>1.0922881190311893</v>
      </c>
      <c r="K180" s="12">
        <f t="shared" si="66"/>
        <v>0.49567699123798958</v>
      </c>
      <c r="L180" s="12">
        <f t="shared" si="66"/>
        <v>1.8118137306369588</v>
      </c>
      <c r="M180" s="12">
        <f t="shared" si="66"/>
        <v>1.3969400036989676</v>
      </c>
      <c r="N180" s="12">
        <f t="shared" si="66"/>
        <v>2.137084162624296</v>
      </c>
      <c r="O180" s="10">
        <f t="shared" si="66"/>
        <v>1.1772654762786732</v>
      </c>
    </row>
    <row r="181" spans="3:15">
      <c r="C181" t="s">
        <v>1627</v>
      </c>
      <c r="D181" s="12">
        <f t="shared" ref="D181:O181" si="67">IFERROR(D152/D16,"")</f>
        <v>0.22251541722081564</v>
      </c>
      <c r="E181" s="12" t="str">
        <f t="shared" si="67"/>
        <v/>
      </c>
      <c r="F181" s="12" t="str">
        <f t="shared" si="67"/>
        <v/>
      </c>
      <c r="G181" s="12" t="str">
        <f t="shared" si="67"/>
        <v/>
      </c>
      <c r="H181" s="12" t="str">
        <f t="shared" si="67"/>
        <v/>
      </c>
      <c r="I181" s="12">
        <f t="shared" si="67"/>
        <v>0.72251729047618274</v>
      </c>
      <c r="J181" s="12">
        <f t="shared" si="67"/>
        <v>0.74484077273026972</v>
      </c>
      <c r="K181" s="12" t="str">
        <f t="shared" si="67"/>
        <v/>
      </c>
      <c r="L181" s="12">
        <f t="shared" si="67"/>
        <v>2.270008340894988</v>
      </c>
      <c r="M181" s="12">
        <f t="shared" si="67"/>
        <v>0.8563222704241048</v>
      </c>
      <c r="N181" s="12" t="str">
        <f t="shared" si="67"/>
        <v/>
      </c>
      <c r="O181" s="10">
        <f t="shared" si="67"/>
        <v>1.1371664407070792</v>
      </c>
    </row>
    <row r="182" spans="3:15">
      <c r="C182" t="s">
        <v>1637</v>
      </c>
      <c r="D182" s="12">
        <f t="shared" ref="D182:O182" si="68">IFERROR(D153/D17,"")</f>
        <v>9.1525046439198778</v>
      </c>
      <c r="E182" s="12">
        <f t="shared" si="68"/>
        <v>1.8035259442958194</v>
      </c>
      <c r="F182" s="12">
        <f t="shared" si="68"/>
        <v>0.2991071428571429</v>
      </c>
      <c r="G182" s="12">
        <f t="shared" si="68"/>
        <v>0.26210113574905358</v>
      </c>
      <c r="H182" s="12">
        <f t="shared" si="68"/>
        <v>0.65981509618864553</v>
      </c>
      <c r="I182" s="12">
        <f t="shared" si="68"/>
        <v>0.44963680387409199</v>
      </c>
      <c r="J182" s="12">
        <f t="shared" si="68"/>
        <v>0.2360041489492809</v>
      </c>
      <c r="K182" s="12">
        <f t="shared" si="68"/>
        <v>4.6933107317673857</v>
      </c>
      <c r="L182" s="12">
        <f t="shared" si="68"/>
        <v>0.35304668280976442</v>
      </c>
      <c r="M182" s="12">
        <f t="shared" si="68"/>
        <v>0.19779498023607026</v>
      </c>
      <c r="N182" s="12">
        <f t="shared" si="68"/>
        <v>0.50584496896123943</v>
      </c>
      <c r="O182" s="10">
        <f t="shared" si="68"/>
        <v>0.51058459217607399</v>
      </c>
    </row>
    <row r="183" spans="3:15">
      <c r="C183" t="s">
        <v>1652</v>
      </c>
      <c r="D183" s="12" t="str">
        <f t="shared" ref="D183:O183" si="69">IFERROR(D154/D18,"")</f>
        <v/>
      </c>
      <c r="E183" s="12" t="str">
        <f t="shared" si="69"/>
        <v/>
      </c>
      <c r="F183" s="12" t="str">
        <f t="shared" si="69"/>
        <v/>
      </c>
      <c r="G183" s="12" t="str">
        <f t="shared" si="69"/>
        <v/>
      </c>
      <c r="H183" s="12" t="str">
        <f t="shared" si="69"/>
        <v/>
      </c>
      <c r="I183" s="12" t="str">
        <f t="shared" si="69"/>
        <v/>
      </c>
      <c r="J183" s="12" t="str">
        <f t="shared" si="69"/>
        <v/>
      </c>
      <c r="K183" s="12" t="str">
        <f t="shared" si="69"/>
        <v/>
      </c>
      <c r="L183" s="12" t="str">
        <f t="shared" si="69"/>
        <v/>
      </c>
      <c r="M183" s="12" t="str">
        <f t="shared" si="69"/>
        <v/>
      </c>
      <c r="N183" s="12" t="str">
        <f t="shared" si="69"/>
        <v/>
      </c>
      <c r="O183" s="10" t="str">
        <f t="shared" si="69"/>
        <v/>
      </c>
    </row>
    <row r="184" spans="3:15">
      <c r="C184" t="s">
        <v>1655</v>
      </c>
      <c r="D184" s="12" t="str">
        <f t="shared" ref="D184:O184" si="70">IFERROR(D155/D19,"")</f>
        <v/>
      </c>
      <c r="E184" s="12" t="str">
        <f t="shared" si="70"/>
        <v/>
      </c>
      <c r="F184" s="12" t="str">
        <f t="shared" si="70"/>
        <v/>
      </c>
      <c r="G184" s="12" t="str">
        <f t="shared" si="70"/>
        <v/>
      </c>
      <c r="H184" s="12" t="str">
        <f t="shared" si="70"/>
        <v/>
      </c>
      <c r="I184" s="12" t="str">
        <f t="shared" si="70"/>
        <v/>
      </c>
      <c r="J184" s="12" t="str">
        <f t="shared" si="70"/>
        <v/>
      </c>
      <c r="K184" s="12" t="str">
        <f t="shared" si="70"/>
        <v/>
      </c>
      <c r="L184" s="12" t="str">
        <f t="shared" si="70"/>
        <v/>
      </c>
      <c r="M184" s="12" t="str">
        <f t="shared" si="70"/>
        <v/>
      </c>
      <c r="N184" s="12" t="str">
        <f t="shared" si="70"/>
        <v/>
      </c>
      <c r="O184" s="10" t="str">
        <f t="shared" si="70"/>
        <v/>
      </c>
    </row>
    <row r="185" spans="3:15">
      <c r="C185" t="s">
        <v>1657</v>
      </c>
      <c r="D185" s="12">
        <f t="shared" ref="D185:O185" si="71">IFERROR(D156/D20,"")</f>
        <v>9.6004427742861609E-2</v>
      </c>
      <c r="E185" s="12">
        <f t="shared" si="71"/>
        <v>0.80201358153034119</v>
      </c>
      <c r="F185" s="12" t="str">
        <f t="shared" si="71"/>
        <v/>
      </c>
      <c r="G185" s="12">
        <f t="shared" si="71"/>
        <v>2.1663978131392918E-2</v>
      </c>
      <c r="H185" s="12">
        <f t="shared" si="71"/>
        <v>0.22372013357067805</v>
      </c>
      <c r="I185" s="12">
        <f t="shared" si="71"/>
        <v>0</v>
      </c>
      <c r="J185" s="12">
        <f t="shared" si="71"/>
        <v>0.28184381108386281</v>
      </c>
      <c r="K185" s="12">
        <f t="shared" si="71"/>
        <v>7.1346697942160189</v>
      </c>
      <c r="L185" s="12">
        <f t="shared" si="71"/>
        <v>-7.573302775207273E-3</v>
      </c>
      <c r="M185" s="12">
        <f t="shared" si="71"/>
        <v>0.26842310375399153</v>
      </c>
      <c r="N185" s="12">
        <f t="shared" si="71"/>
        <v>7.3459715639810436E-2</v>
      </c>
      <c r="O185" s="10">
        <f t="shared" si="71"/>
        <v>0.41119314401506185</v>
      </c>
    </row>
    <row r="186" spans="3:15">
      <c r="C186" t="s">
        <v>1644</v>
      </c>
      <c r="D186" s="12" t="str">
        <f t="shared" ref="D186:O186" si="72">IFERROR(D157/D21,"")</f>
        <v/>
      </c>
      <c r="E186" s="12">
        <f t="shared" si="72"/>
        <v>0.61548427456706367</v>
      </c>
      <c r="F186" s="12" t="str">
        <f t="shared" si="72"/>
        <v/>
      </c>
      <c r="G186" s="12" t="str">
        <f t="shared" si="72"/>
        <v/>
      </c>
      <c r="H186" s="12" t="str">
        <f t="shared" si="72"/>
        <v/>
      </c>
      <c r="I186" s="12" t="str">
        <f t="shared" si="72"/>
        <v/>
      </c>
      <c r="J186" s="12" t="str">
        <f t="shared" si="72"/>
        <v/>
      </c>
      <c r="K186" s="12" t="str">
        <f t="shared" si="72"/>
        <v/>
      </c>
      <c r="L186" s="12">
        <f t="shared" si="72"/>
        <v>0</v>
      </c>
      <c r="M186" s="12" t="str">
        <f t="shared" si="72"/>
        <v/>
      </c>
      <c r="N186" s="12">
        <f t="shared" si="72"/>
        <v>0</v>
      </c>
      <c r="O186" s="10">
        <f t="shared" si="72"/>
        <v>0.26428357056944257</v>
      </c>
    </row>
    <row r="187" spans="3:15">
      <c r="C187" t="s">
        <v>1660</v>
      </c>
      <c r="D187" s="12">
        <f t="shared" ref="D187:O187" si="73">IFERROR(D158/D22,"")</f>
        <v>0.40391311910795241</v>
      </c>
      <c r="E187" s="12" t="str">
        <f t="shared" si="73"/>
        <v/>
      </c>
      <c r="F187" s="12" t="str">
        <f t="shared" si="73"/>
        <v/>
      </c>
      <c r="G187" s="12" t="str">
        <f t="shared" si="73"/>
        <v/>
      </c>
      <c r="H187" s="12" t="str">
        <f t="shared" si="73"/>
        <v/>
      </c>
      <c r="I187" s="12" t="str">
        <f t="shared" si="73"/>
        <v/>
      </c>
      <c r="J187" s="12">
        <f t="shared" si="73"/>
        <v>0</v>
      </c>
      <c r="K187" s="12" t="str">
        <f t="shared" si="73"/>
        <v/>
      </c>
      <c r="L187" s="12" t="str">
        <f t="shared" si="73"/>
        <v/>
      </c>
      <c r="M187" s="12">
        <f t="shared" si="73"/>
        <v>1.3162104421327545</v>
      </c>
      <c r="N187" s="12" t="str">
        <f t="shared" si="73"/>
        <v/>
      </c>
      <c r="O187" s="10">
        <f t="shared" si="73"/>
        <v>1.7822185043437093</v>
      </c>
    </row>
    <row r="188" spans="3:15">
      <c r="C188" t="s">
        <v>1663</v>
      </c>
      <c r="D188" s="12">
        <f t="shared" ref="D188:O188" si="74">IFERROR(D159/D23,"")</f>
        <v>0.2328507975140045</v>
      </c>
      <c r="E188" s="12">
        <f t="shared" si="74"/>
        <v>0.41247338633702996</v>
      </c>
      <c r="F188" s="12" t="str">
        <f t="shared" si="74"/>
        <v/>
      </c>
      <c r="G188" s="12" t="str">
        <f t="shared" si="74"/>
        <v/>
      </c>
      <c r="H188" s="12" t="str">
        <f t="shared" si="74"/>
        <v/>
      </c>
      <c r="I188" s="12" t="str">
        <f t="shared" si="74"/>
        <v/>
      </c>
      <c r="J188" s="12" t="str">
        <f t="shared" si="74"/>
        <v/>
      </c>
      <c r="K188" s="12">
        <f t="shared" si="74"/>
        <v>3.118580979724855E-2</v>
      </c>
      <c r="L188" s="12" t="str">
        <f t="shared" si="74"/>
        <v/>
      </c>
      <c r="M188" s="12" t="str">
        <f t="shared" si="74"/>
        <v/>
      </c>
      <c r="N188" s="12" t="str">
        <f t="shared" si="74"/>
        <v/>
      </c>
      <c r="O188" s="10">
        <f t="shared" si="74"/>
        <v>0.17338879169046578</v>
      </c>
    </row>
    <row r="189" spans="3:15">
      <c r="C189" t="s">
        <v>1666</v>
      </c>
      <c r="D189" s="12">
        <f t="shared" ref="D189:O189" si="75">IFERROR(D160/D24,"")</f>
        <v>0</v>
      </c>
      <c r="E189" s="12">
        <f t="shared" si="75"/>
        <v>0.21980479869865799</v>
      </c>
      <c r="F189" s="12" t="str">
        <f t="shared" si="75"/>
        <v/>
      </c>
      <c r="G189" s="12">
        <f t="shared" si="75"/>
        <v>0.4289343997286072</v>
      </c>
      <c r="H189" s="12" t="str">
        <f t="shared" si="75"/>
        <v/>
      </c>
      <c r="I189" s="12">
        <f t="shared" si="75"/>
        <v>0.23146266670547599</v>
      </c>
      <c r="J189" s="12" t="str">
        <f t="shared" si="75"/>
        <v/>
      </c>
      <c r="K189" s="12">
        <f t="shared" si="75"/>
        <v>1.9019964145156012</v>
      </c>
      <c r="L189" s="12" t="str">
        <f t="shared" si="75"/>
        <v/>
      </c>
      <c r="M189" s="12">
        <f t="shared" si="75"/>
        <v>3.424301494476933</v>
      </c>
      <c r="N189" s="12" t="str">
        <f t="shared" si="75"/>
        <v/>
      </c>
      <c r="O189" s="10">
        <f t="shared" si="75"/>
        <v>0.7570083262029228</v>
      </c>
    </row>
    <row r="190" spans="3:15">
      <c r="C190" t="s">
        <v>1668</v>
      </c>
      <c r="D190" s="12" t="str">
        <f t="shared" ref="D190:O190" si="76">IFERROR(D161/D25,"")</f>
        <v/>
      </c>
      <c r="E190" s="12">
        <f t="shared" si="76"/>
        <v>0</v>
      </c>
      <c r="F190" s="12" t="str">
        <f t="shared" si="76"/>
        <v/>
      </c>
      <c r="G190" s="12" t="str">
        <f t="shared" si="76"/>
        <v/>
      </c>
      <c r="H190" s="12" t="str">
        <f t="shared" si="76"/>
        <v/>
      </c>
      <c r="I190" s="12">
        <f t="shared" si="76"/>
        <v>0</v>
      </c>
      <c r="J190" s="12" t="str">
        <f t="shared" si="76"/>
        <v/>
      </c>
      <c r="K190" s="12">
        <f t="shared" si="76"/>
        <v>8.8144740794919477E-2</v>
      </c>
      <c r="L190" s="12" t="str">
        <f t="shared" si="76"/>
        <v/>
      </c>
      <c r="M190" s="12" t="str">
        <f t="shared" si="76"/>
        <v/>
      </c>
      <c r="N190" s="12" t="str">
        <f t="shared" si="76"/>
        <v/>
      </c>
      <c r="O190" s="10">
        <f t="shared" si="76"/>
        <v>7.8397048730963551E-2</v>
      </c>
    </row>
    <row r="191" spans="3:15">
      <c r="C191" t="s">
        <v>1671</v>
      </c>
      <c r="D191" s="12">
        <f t="shared" ref="D191:O191" si="77">IFERROR(D162/D26,"")</f>
        <v>0</v>
      </c>
      <c r="E191" s="12">
        <f t="shared" si="77"/>
        <v>0</v>
      </c>
      <c r="F191" s="12" t="str">
        <f t="shared" si="77"/>
        <v/>
      </c>
      <c r="G191" s="12">
        <f t="shared" si="77"/>
        <v>0</v>
      </c>
      <c r="H191" s="12" t="str">
        <f t="shared" si="77"/>
        <v/>
      </c>
      <c r="I191" s="12">
        <f t="shared" si="77"/>
        <v>0</v>
      </c>
      <c r="J191" s="12" t="str">
        <f t="shared" si="77"/>
        <v/>
      </c>
      <c r="K191" s="12" t="str">
        <f t="shared" si="77"/>
        <v/>
      </c>
      <c r="L191" s="12" t="str">
        <f t="shared" si="77"/>
        <v/>
      </c>
      <c r="M191" s="12" t="str">
        <f t="shared" si="77"/>
        <v/>
      </c>
      <c r="N191" s="12">
        <f t="shared" si="77"/>
        <v>0.27596746172358333</v>
      </c>
      <c r="O191" s="10">
        <f t="shared" si="77"/>
        <v>1.3905118471518299E-2</v>
      </c>
    </row>
    <row r="193" spans="3:15">
      <c r="C193" t="s">
        <v>1702</v>
      </c>
      <c r="D193" s="10">
        <f t="shared" ref="D193:O193" si="78">IFERROR(D164/D28,"")</f>
        <v>0.65496822401080379</v>
      </c>
      <c r="E193" s="10">
        <f t="shared" si="78"/>
        <v>1.2813291732812269</v>
      </c>
      <c r="F193" s="10">
        <f t="shared" si="78"/>
        <v>2.2866600537355004</v>
      </c>
      <c r="G193" s="10">
        <f t="shared" si="78"/>
        <v>0.81860509135922033</v>
      </c>
      <c r="H193" s="10">
        <f t="shared" si="78"/>
        <v>1.3946997214558718</v>
      </c>
      <c r="I193" s="10">
        <f t="shared" si="78"/>
        <v>1.2960345694058841</v>
      </c>
      <c r="J193" s="10">
        <f t="shared" si="78"/>
        <v>0.99640542202058213</v>
      </c>
      <c r="K193" s="10">
        <f t="shared" si="78"/>
        <v>1.0666993062067587</v>
      </c>
      <c r="L193" s="10">
        <f t="shared" si="78"/>
        <v>1.1269002707891946</v>
      </c>
      <c r="M193" s="10">
        <f t="shared" si="78"/>
        <v>1.0257346727460652</v>
      </c>
      <c r="N193" s="10">
        <f t="shared" si="78"/>
        <v>0.7650874257906819</v>
      </c>
      <c r="O193" s="10">
        <f t="shared" si="78"/>
        <v>1.0157087921584913</v>
      </c>
    </row>
  </sheetData>
  <conditionalFormatting sqref="D115:N136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D70DF-44EA-4AE7-BA08-D894B6CF13B6}">
  <sheetPr>
    <tabColor rgb="FFCCCCCE"/>
  </sheetPr>
  <dimension ref="B3:I44"/>
  <sheetViews>
    <sheetView zoomScale="80" zoomScaleNormal="80" workbookViewId="0"/>
  </sheetViews>
  <sheetFormatPr defaultRowHeight="13.5"/>
  <cols>
    <col min="3" max="5" width="13.5" customWidth="1"/>
    <col min="6" max="6" width="6.125" customWidth="1"/>
    <col min="7" max="9" width="13.5" customWidth="1"/>
  </cols>
  <sheetData>
    <row r="3" spans="2:9" ht="13.9">
      <c r="B3" s="1" t="s">
        <v>1703</v>
      </c>
    </row>
    <row r="4" spans="2:9" ht="13.9">
      <c r="C4" s="137" t="s">
        <v>44</v>
      </c>
      <c r="D4" s="137"/>
      <c r="E4" s="137"/>
      <c r="G4" s="137" t="s">
        <v>46</v>
      </c>
      <c r="H4" s="137"/>
      <c r="I4" s="137"/>
    </row>
    <row r="5" spans="2:9">
      <c r="C5" s="116" t="s">
        <v>37</v>
      </c>
      <c r="D5" s="116" t="s">
        <v>1704</v>
      </c>
      <c r="E5" s="116" t="s">
        <v>1455</v>
      </c>
      <c r="G5" s="116" t="s">
        <v>37</v>
      </c>
      <c r="H5" s="116" t="s">
        <v>1704</v>
      </c>
      <c r="I5" s="116" t="s">
        <v>1455</v>
      </c>
    </row>
    <row r="6" spans="2:9">
      <c r="B6" t="s">
        <v>268</v>
      </c>
      <c r="C6" s="72" cm="1">
        <f t="array" ref="C6">IFERROR(INDEX('WINEP Amber'!$D$8:$D$21,MATCH(Adjustments!B6,'WINEP Amber'!$B$8:$B$21,0),),"")</f>
        <v>-0.13300000000000001</v>
      </c>
      <c r="D6" s="73">
        <f>-SUMIFS('Green recovery'!$G$4:$G$26,'Green recovery'!$H$4:$H$26,Adjustments!$B6,'Green recovery'!$I$4:$I$26,Adjustments!C$4)</f>
        <v>0</v>
      </c>
      <c r="E6" s="120">
        <f>SUM(C6:D6)</f>
        <v>-0.13300000000000001</v>
      </c>
      <c r="G6" s="72" cm="1">
        <f t="array" ref="G6">IFERROR(INDEX('WINEP Amber'!$E$8:$E$21,MATCH(Adjustments!B6,'WINEP Amber'!$B$8:$B$21,0),),"")</f>
        <v>-10.398</v>
      </c>
      <c r="H6" s="73">
        <f>-SUMIFS('Green recovery'!$G$4:$G$26,'Green recovery'!$H$4:$H$26,Adjustments!$B6,'Green recovery'!$I$4:$I$26,Adjustments!G$4)</f>
        <v>0</v>
      </c>
      <c r="I6" s="120">
        <f t="shared" ref="I6:I22" si="0">SUM(G6:H6)</f>
        <v>-10.398</v>
      </c>
    </row>
    <row r="7" spans="2:9">
      <c r="B7" t="s">
        <v>270</v>
      </c>
      <c r="C7" s="72" cm="1">
        <f t="array" ref="C7">IFERROR(INDEX('WINEP Amber'!$D$8:$D$21,MATCH(Adjustments!B7,'WINEP Amber'!$B$8:$B$21,0),),"")</f>
        <v>-0.51200000000000001</v>
      </c>
      <c r="D7" s="73">
        <f>-SUMIFS('Green recovery'!$G$4:$G$26,'Green recovery'!$H$4:$H$26,Adjustments!$B7,'Green recovery'!$I$4:$I$26,Adjustments!C$4)</f>
        <v>0</v>
      </c>
      <c r="E7" s="120">
        <f t="shared" ref="E7:E22" si="1">SUM(C7:D7)</f>
        <v>-0.51200000000000001</v>
      </c>
      <c r="G7" s="72" cm="1">
        <f t="array" ref="G7">IFERROR(INDEX('WINEP Amber'!$E$8:$E$21,MATCH(Adjustments!B7,'WINEP Amber'!$B$8:$B$21,0),),"")</f>
        <v>0</v>
      </c>
      <c r="H7" s="73">
        <f>-SUMIFS('Green recovery'!$G$4:$G$26,'Green recovery'!$H$4:$H$26,Adjustments!$B7,'Green recovery'!$I$4:$I$26,Adjustments!G$4)</f>
        <v>0</v>
      </c>
      <c r="I7" s="120">
        <f t="shared" si="0"/>
        <v>0</v>
      </c>
    </row>
    <row r="8" spans="2:9">
      <c r="B8" t="s">
        <v>271</v>
      </c>
      <c r="C8" s="72" cm="1">
        <f t="array" ref="C8">IFERROR(INDEX('WINEP Amber'!$D$8:$D$21,MATCH(Adjustments!B8,'WINEP Amber'!$B$8:$B$21,0),),"")</f>
        <v>0</v>
      </c>
      <c r="D8" s="73">
        <f>-SUMIFS('Green recovery'!$G$4:$G$26,'Green recovery'!$H$4:$H$26,Adjustments!$B8,'Green recovery'!$I$4:$I$26,Adjustments!C$4)</f>
        <v>0</v>
      </c>
      <c r="E8" s="120">
        <f t="shared" si="1"/>
        <v>0</v>
      </c>
      <c r="G8" s="72" cm="1">
        <f t="array" ref="G8">IFERROR(INDEX('WINEP Amber'!$E$8:$E$21,MATCH(Adjustments!B8,'WINEP Amber'!$B$8:$B$21,0),),"")</f>
        <v>0</v>
      </c>
      <c r="H8" s="73">
        <f>-SUMIFS('Green recovery'!$G$4:$G$26,'Green recovery'!$H$4:$H$26,Adjustments!$B8,'Green recovery'!$I$4:$I$26,Adjustments!G$4)</f>
        <v>0</v>
      </c>
      <c r="I8" s="120">
        <f t="shared" si="0"/>
        <v>0</v>
      </c>
    </row>
    <row r="9" spans="2:9">
      <c r="B9" t="s">
        <v>272</v>
      </c>
      <c r="C9" s="72" cm="1">
        <f t="array" ref="C9">IFERROR(INDEX('WINEP Amber'!$D$8:$D$21,MATCH(Adjustments!B9,'WINEP Amber'!$B$8:$B$21,0),),"")</f>
        <v>-1.304</v>
      </c>
      <c r="D9" s="73">
        <f>-SUMIFS('Green recovery'!$G$4:$G$26,'Green recovery'!$H$4:$H$26,Adjustments!$B9,'Green recovery'!$I$4:$I$26,Adjustments!C$4)</f>
        <v>0</v>
      </c>
      <c r="E9" s="120">
        <f t="shared" si="1"/>
        <v>-1.304</v>
      </c>
      <c r="G9" s="72" cm="1">
        <f t="array" ref="G9">IFERROR(INDEX('WINEP Amber'!$E$8:$E$21,MATCH(Adjustments!B9,'WINEP Amber'!$B$8:$B$21,0),),"")</f>
        <v>-8.5109999999999992</v>
      </c>
      <c r="H9" s="73">
        <f>-SUMIFS('Green recovery'!$G$4:$G$26,'Green recovery'!$H$4:$H$26,Adjustments!$B9,'Green recovery'!$I$4:$I$26,Adjustments!G$4)</f>
        <v>0</v>
      </c>
      <c r="I9" s="120">
        <f t="shared" si="0"/>
        <v>-8.5109999999999992</v>
      </c>
    </row>
    <row r="10" spans="2:9">
      <c r="B10" t="s">
        <v>273</v>
      </c>
      <c r="C10" s="72" cm="1">
        <f t="array" ref="C10">IFERROR(INDEX('WINEP Amber'!$D$8:$D$21,MATCH(Adjustments!B10,'WINEP Amber'!$B$8:$B$21,0),),"")</f>
        <v>-5.3179999999999996</v>
      </c>
      <c r="D10" s="73">
        <f>-SUMIFS('Green recovery'!$G$4:$G$26,'Green recovery'!$H$4:$H$26,Adjustments!$B10,'Green recovery'!$I$4:$I$26,Adjustments!C$4)</f>
        <v>-42.345774428274439</v>
      </c>
      <c r="E10" s="120">
        <f t="shared" si="1"/>
        <v>-47.663774428274436</v>
      </c>
      <c r="G10" s="72" cm="1">
        <f t="array" ref="G10">IFERROR(INDEX('WINEP Amber'!$E$8:$E$21,MATCH(Adjustments!B10,'WINEP Amber'!$B$8:$B$21,0),),"")</f>
        <v>126.361</v>
      </c>
      <c r="H10" s="73">
        <f>-SUMIFS('Green recovery'!$G$4:$G$26,'Green recovery'!$H$4:$H$26,Adjustments!$B10,'Green recovery'!$I$4:$I$26,Adjustments!G$4)</f>
        <v>-49.996278186470519</v>
      </c>
      <c r="I10" s="120">
        <f t="shared" si="0"/>
        <v>76.364721813529485</v>
      </c>
    </row>
    <row r="11" spans="2:9">
      <c r="B11" t="s">
        <v>274</v>
      </c>
      <c r="C11" s="72" cm="1">
        <f t="array" ref="C11">IFERROR(INDEX('WINEP Amber'!$D$8:$D$21,MATCH(Adjustments!B11,'WINEP Amber'!$B$8:$B$21,0),),"")</f>
        <v>-0.29199999999999998</v>
      </c>
      <c r="D11" s="73">
        <f>-SUMIFS('Green recovery'!$G$4:$G$26,'Green recovery'!$H$4:$H$26,Adjustments!$B11,'Green recovery'!$I$4:$I$26,Adjustments!C$4)</f>
        <v>-21.683629177994561</v>
      </c>
      <c r="E11" s="120">
        <f t="shared" si="1"/>
        <v>-21.975629177994563</v>
      </c>
      <c r="G11" s="72" cm="1">
        <f t="array" ref="G11">IFERROR(INDEX('WINEP Amber'!$E$8:$E$21,MATCH(Adjustments!B11,'WINEP Amber'!$B$8:$B$21,0),),"")</f>
        <v>-5.5179999999999998</v>
      </c>
      <c r="H11" s="73">
        <f>-SUMIFS('Green recovery'!$G$4:$G$26,'Green recovery'!$H$4:$H$26,Adjustments!$B11,'Green recovery'!$I$4:$I$26,Adjustments!G$4)</f>
        <v>-9.0223996481688786</v>
      </c>
      <c r="I11" s="120">
        <f t="shared" si="0"/>
        <v>-14.540399648168879</v>
      </c>
    </row>
    <row r="12" spans="2:9">
      <c r="B12" t="s">
        <v>275</v>
      </c>
      <c r="C12" s="72" cm="1">
        <f t="array" ref="C12">IFERROR(INDEX('WINEP Amber'!$D$8:$D$21,MATCH(Adjustments!B12,'WINEP Amber'!$B$8:$B$21,0),),"")</f>
        <v>0</v>
      </c>
      <c r="D12" s="73">
        <f>-SUMIFS('Green recovery'!$G$4:$G$26,'Green recovery'!$H$4:$H$26,Adjustments!$B12,'Green recovery'!$I$4:$I$26,Adjustments!C$4)</f>
        <v>0</v>
      </c>
      <c r="E12" s="120">
        <f t="shared" si="1"/>
        <v>0</v>
      </c>
      <c r="G12" s="72" cm="1">
        <f t="array" ref="G12">IFERROR(INDEX('WINEP Amber'!$E$8:$E$21,MATCH(Adjustments!B12,'WINEP Amber'!$B$8:$B$21,0),),"")</f>
        <v>-93.436999999999998</v>
      </c>
      <c r="H12" s="73">
        <f>-SUMIFS('Green recovery'!$G$4:$G$26,'Green recovery'!$H$4:$H$26,Adjustments!$B12,'Green recovery'!$I$4:$I$26,Adjustments!G$4)</f>
        <v>0</v>
      </c>
      <c r="I12" s="120">
        <f t="shared" si="0"/>
        <v>-93.436999999999998</v>
      </c>
    </row>
    <row r="13" spans="2:9">
      <c r="B13" t="s">
        <v>276</v>
      </c>
      <c r="C13" s="72" cm="1">
        <f t="array" ref="C13">IFERROR(INDEX('WINEP Amber'!$D$8:$D$21,MATCH(Adjustments!B13,'WINEP Amber'!$B$8:$B$21,0),),"")</f>
        <v>-100.586</v>
      </c>
      <c r="D13" s="73">
        <f>-SUMIFS('Green recovery'!$G$4:$G$26,'Green recovery'!$H$4:$H$26,Adjustments!$B13,'Green recovery'!$I$4:$I$26,Adjustments!C$4)</f>
        <v>-84.907604749720136</v>
      </c>
      <c r="E13" s="120">
        <f t="shared" si="1"/>
        <v>-185.49360474972013</v>
      </c>
      <c r="G13" s="72" cm="1">
        <f t="array" ref="G13">IFERROR(INDEX('WINEP Amber'!$E$8:$E$21,MATCH(Adjustments!B13,'WINEP Amber'!$B$8:$B$21,0),),"")</f>
        <v>-96.68</v>
      </c>
      <c r="H13" s="73">
        <f>-SUMIFS('Green recovery'!$G$4:$G$26,'Green recovery'!$H$4:$H$26,Adjustments!$B13,'Green recovery'!$I$4:$I$26,Adjustments!G$4)</f>
        <v>0</v>
      </c>
      <c r="I13" s="120">
        <f t="shared" si="0"/>
        <v>-96.68</v>
      </c>
    </row>
    <row r="14" spans="2:9">
      <c r="B14" t="s">
        <v>278</v>
      </c>
      <c r="C14" s="72" cm="1">
        <f t="array" ref="C14">IFERROR(INDEX('WINEP Amber'!$D$8:$D$21,MATCH(Adjustments!B14,'WINEP Amber'!$B$8:$B$21,0),),"")</f>
        <v>-0.28699999999999998</v>
      </c>
      <c r="D14" s="73">
        <f>-SUMIFS('Green recovery'!$G$4:$G$26,'Green recovery'!$H$4:$H$26,Adjustments!$B14,'Green recovery'!$I$4:$I$26,Adjustments!C$4)</f>
        <v>0</v>
      </c>
      <c r="E14" s="120">
        <f t="shared" si="1"/>
        <v>-0.28699999999999998</v>
      </c>
      <c r="G14" s="72" cm="1">
        <f t="array" ref="G14">IFERROR(INDEX('WINEP Amber'!$E$8:$E$21,MATCH(Adjustments!B14,'WINEP Amber'!$B$8:$B$21,0),),"")</f>
        <v>62.564999999999998</v>
      </c>
      <c r="H14" s="73">
        <f>-SUMIFS('Green recovery'!$G$4:$G$26,'Green recovery'!$H$4:$H$26,Adjustments!$B14,'Green recovery'!$I$4:$I$26,Adjustments!G$4)</f>
        <v>-53.013976891092277</v>
      </c>
      <c r="I14" s="120">
        <f t="shared" si="0"/>
        <v>9.5510231089077209</v>
      </c>
    </row>
    <row r="15" spans="2:9">
      <c r="B15" t="s">
        <v>279</v>
      </c>
      <c r="C15" s="72" cm="1">
        <f t="array" ref="C15">IFERROR(INDEX('WINEP Amber'!$D$8:$D$21,MATCH(Adjustments!B15,'WINEP Amber'!$B$8:$B$21,0),),"")</f>
        <v>0</v>
      </c>
      <c r="D15" s="73">
        <f>-SUMIFS('Green recovery'!$G$4:$G$26,'Green recovery'!$H$4:$H$26,Adjustments!$B15,'Green recovery'!$I$4:$I$26,Adjustments!C$4)</f>
        <v>0</v>
      </c>
      <c r="E15" s="120">
        <f t="shared" si="1"/>
        <v>0</v>
      </c>
      <c r="G15" s="72" cm="1">
        <f t="array" ref="G15">IFERROR(INDEX('WINEP Amber'!$E$8:$E$21,MATCH(Adjustments!B15,'WINEP Amber'!$B$8:$B$21,0),),"")</f>
        <v>-0.78500000000000003</v>
      </c>
      <c r="H15" s="73">
        <f>-SUMIFS('Green recovery'!$G$4:$G$26,'Green recovery'!$H$4:$H$26,Adjustments!$B15,'Green recovery'!$I$4:$I$26,Adjustments!G$4)</f>
        <v>0</v>
      </c>
      <c r="I15" s="120">
        <f t="shared" si="0"/>
        <v>-0.78500000000000003</v>
      </c>
    </row>
    <row r="16" spans="2:9">
      <c r="B16" t="s">
        <v>280</v>
      </c>
      <c r="C16" s="72" cm="1">
        <f t="array" ref="C16">IFERROR(INDEX('WINEP Amber'!$D$8:$D$21,MATCH(Adjustments!B16,'WINEP Amber'!$B$8:$B$21,0),),"")</f>
        <v>-2.883</v>
      </c>
      <c r="D16" s="73">
        <f>-SUMIFS('Green recovery'!$G$4:$G$26,'Green recovery'!$H$4:$H$26,Adjustments!$B16,'Green recovery'!$I$4:$I$26,Adjustments!C$4)</f>
        <v>0</v>
      </c>
      <c r="E16" s="120">
        <f t="shared" si="1"/>
        <v>-2.883</v>
      </c>
      <c r="G16" s="72" cm="1">
        <f t="array" ref="G16">IFERROR(INDEX('WINEP Amber'!$E$8:$E$21,MATCH(Adjustments!B16,'WINEP Amber'!$B$8:$B$21,0),),"")</f>
        <v>-40.707000000000001</v>
      </c>
      <c r="H16" s="73">
        <f>-SUMIFS('Green recovery'!$G$4:$G$26,'Green recovery'!$H$4:$H$26,Adjustments!$B16,'Green recovery'!$I$4:$I$26,Adjustments!G$4)</f>
        <v>0</v>
      </c>
      <c r="I16" s="120">
        <f t="shared" si="0"/>
        <v>-40.707000000000001</v>
      </c>
    </row>
    <row r="17" spans="2:9">
      <c r="B17" t="s">
        <v>281</v>
      </c>
      <c r="C17" s="72" cm="1">
        <f t="array" ref="C17">IFERROR(INDEX('WINEP Amber'!$D$8:$D$21,MATCH(Adjustments!B17,'WINEP Amber'!$B$8:$B$21,0),),"")</f>
        <v>0</v>
      </c>
      <c r="D17" s="73">
        <f>-SUMIFS('Green recovery'!$G$4:$G$26,'Green recovery'!$H$4:$H$26,Adjustments!$B17,'Green recovery'!$I$4:$I$26,Adjustments!C$4)</f>
        <v>0</v>
      </c>
      <c r="E17" s="120">
        <f t="shared" si="1"/>
        <v>0</v>
      </c>
      <c r="G17" s="72" cm="1">
        <f t="array" ref="G17">IFERROR(INDEX('WINEP Amber'!$E$8:$E$21,MATCH(Adjustments!B17,'WINEP Amber'!$B$8:$B$21,0),),"")</f>
        <v>0</v>
      </c>
      <c r="H17" s="73">
        <f>-SUMIFS('Green recovery'!$G$4:$G$26,'Green recovery'!$H$4:$H$26,Adjustments!$B17,'Green recovery'!$I$4:$I$26,Adjustments!G$4)</f>
        <v>0</v>
      </c>
      <c r="I17" s="120">
        <f t="shared" si="0"/>
        <v>0</v>
      </c>
    </row>
    <row r="18" spans="2:9">
      <c r="B18" t="s">
        <v>282</v>
      </c>
      <c r="C18" s="72" cm="1">
        <f t="array" ref="C18">IFERROR(INDEX('WINEP Amber'!$D$8:$D$21,MATCH(Adjustments!B18,'WINEP Amber'!$B$8:$B$21,0),),"")</f>
        <v>-0.45600000000000002</v>
      </c>
      <c r="D18" s="73">
        <f>-SUMIFS('Green recovery'!$G$4:$G$26,'Green recovery'!$H$4:$H$26,Adjustments!$B18,'Green recovery'!$I$4:$I$26,Adjustments!C$4)</f>
        <v>0</v>
      </c>
      <c r="E18" s="120">
        <f t="shared" si="1"/>
        <v>-0.45600000000000002</v>
      </c>
      <c r="G18" s="72" cm="1">
        <f t="array" ref="G18">IFERROR(INDEX('WINEP Amber'!$E$8:$E$21,MATCH(Adjustments!B18,'WINEP Amber'!$B$8:$B$21,0),),"")</f>
        <v>0</v>
      </c>
      <c r="H18" s="73">
        <f>-SUMIFS('Green recovery'!$G$4:$G$26,'Green recovery'!$H$4:$H$26,Adjustments!$B18,'Green recovery'!$I$4:$I$26,Adjustments!G$4)</f>
        <v>0</v>
      </c>
      <c r="I18" s="120">
        <f t="shared" si="0"/>
        <v>0</v>
      </c>
    </row>
    <row r="19" spans="2:9">
      <c r="B19" t="s">
        <v>283</v>
      </c>
      <c r="C19" s="72" t="str" cm="1">
        <f t="array" ref="C19">IFERROR(INDEX('WINEP Amber'!$D$8:$D$21,MATCH(Adjustments!B19,'WINEP Amber'!$B$8:$B$21,0),),"")</f>
        <v/>
      </c>
      <c r="D19" s="73">
        <f>-SUMIFS('Green recovery'!$G$4:$G$26,'Green recovery'!$H$4:$H$26,Adjustments!$B19,'Green recovery'!$I$4:$I$26,Adjustments!C$4)</f>
        <v>0</v>
      </c>
      <c r="E19" s="120">
        <f t="shared" si="1"/>
        <v>0</v>
      </c>
      <c r="G19" s="72" t="str" cm="1">
        <f t="array" ref="G19">IFERROR(INDEX('WINEP Amber'!$E$8:$E$21,MATCH(Adjustments!B19,'WINEP Amber'!$B$8:$B$21,0),),"")</f>
        <v/>
      </c>
      <c r="H19" s="73">
        <f>-SUMIFS('Green recovery'!$G$4:$G$26,'Green recovery'!$H$4:$H$26,Adjustments!$B19,'Green recovery'!$I$4:$I$26,Adjustments!G$4)</f>
        <v>0</v>
      </c>
      <c r="I19" s="120">
        <f t="shared" si="0"/>
        <v>0</v>
      </c>
    </row>
    <row r="20" spans="2:9">
      <c r="B20" t="s">
        <v>284</v>
      </c>
      <c r="C20" s="72" t="str" cm="1">
        <f t="array" ref="C20">IFERROR(INDEX('WINEP Amber'!$D$8:$D$21,MATCH(Adjustments!B20,'WINEP Amber'!$B$8:$B$21,0),),"")</f>
        <v/>
      </c>
      <c r="D20" s="73">
        <f>-SUMIFS('Green recovery'!$G$4:$G$26,'Green recovery'!$H$4:$H$26,Adjustments!$B20,'Green recovery'!$I$4:$I$26,Adjustments!C$4)</f>
        <v>0</v>
      </c>
      <c r="E20" s="120">
        <f t="shared" si="1"/>
        <v>0</v>
      </c>
      <c r="G20" s="72" t="str" cm="1">
        <f t="array" ref="G20">IFERROR(INDEX('WINEP Amber'!$E$8:$E$21,MATCH(Adjustments!B20,'WINEP Amber'!$B$8:$B$21,0),),"")</f>
        <v/>
      </c>
      <c r="H20" s="73">
        <f>-SUMIFS('Green recovery'!$G$4:$G$26,'Green recovery'!$H$4:$H$26,Adjustments!$B20,'Green recovery'!$I$4:$I$26,Adjustments!G$4)</f>
        <v>0</v>
      </c>
      <c r="I20" s="120">
        <f t="shared" si="0"/>
        <v>0</v>
      </c>
    </row>
    <row r="21" spans="2:9">
      <c r="B21" t="s">
        <v>285</v>
      </c>
      <c r="C21" s="72" cm="1">
        <f t="array" ref="C21">IFERROR(INDEX('WINEP Amber'!$D$8:$D$21,MATCH(Adjustments!B21,'WINEP Amber'!$B$8:$B$21,0),),"")</f>
        <v>0</v>
      </c>
      <c r="D21" s="73">
        <f>-SUMIFS('Green recovery'!$G$4:$G$26,'Green recovery'!$H$4:$H$26,Adjustments!$B21,'Green recovery'!$I$4:$I$26,Adjustments!C$4)</f>
        <v>0</v>
      </c>
      <c r="E21" s="120">
        <f t="shared" si="1"/>
        <v>0</v>
      </c>
      <c r="G21" s="72" cm="1">
        <f t="array" ref="G21">IFERROR(INDEX('WINEP Amber'!$E$8:$E$21,MATCH(Adjustments!B21,'WINEP Amber'!$B$8:$B$21,0),),"")</f>
        <v>0</v>
      </c>
      <c r="H21" s="73">
        <f>-SUMIFS('Green recovery'!$G$4:$G$26,'Green recovery'!$H$4:$H$26,Adjustments!$B21,'Green recovery'!$I$4:$I$26,Adjustments!G$4)</f>
        <v>0</v>
      </c>
      <c r="I21" s="120">
        <f t="shared" si="0"/>
        <v>0</v>
      </c>
    </row>
    <row r="22" spans="2:9">
      <c r="B22" t="s">
        <v>286</v>
      </c>
      <c r="C22" s="72" t="str" cm="1">
        <f t="array" ref="C22">IFERROR(INDEX('WINEP Amber'!$D$8:$D$21,MATCH(Adjustments!B22,'WINEP Amber'!$B$8:$B$21,0),),"")</f>
        <v/>
      </c>
      <c r="D22" s="73">
        <f>-SUMIFS('Green recovery'!$G$4:$G$26,'Green recovery'!$H$4:$H$26,Adjustments!$B22,'Green recovery'!$I$4:$I$26,Adjustments!C$4)</f>
        <v>0</v>
      </c>
      <c r="E22" s="120">
        <f t="shared" si="1"/>
        <v>0</v>
      </c>
      <c r="G22" s="72" t="str" cm="1">
        <f t="array" ref="G22">IFERROR(INDEX('WINEP Amber'!$E$8:$E$21,MATCH(Adjustments!B22,'WINEP Amber'!$B$8:$B$21,0),),"")</f>
        <v/>
      </c>
      <c r="H22" s="73">
        <f>-SUMIFS('Green recovery'!$G$4:$G$26,'Green recovery'!$H$4:$H$26,Adjustments!$B22,'Green recovery'!$I$4:$I$26,Adjustments!G$4)</f>
        <v>0</v>
      </c>
      <c r="I22" s="120">
        <f t="shared" si="0"/>
        <v>0</v>
      </c>
    </row>
    <row r="25" spans="2:9" ht="13.9">
      <c r="B25" s="1" t="s">
        <v>1705</v>
      </c>
    </row>
    <row r="27" spans="2:9">
      <c r="C27" s="116" t="s">
        <v>41</v>
      </c>
      <c r="E27" s="116" t="s">
        <v>1455</v>
      </c>
      <c r="G27" s="116" t="s">
        <v>41</v>
      </c>
      <c r="I27" s="116" t="s">
        <v>1455</v>
      </c>
    </row>
    <row r="28" spans="2:9">
      <c r="B28" t="s">
        <v>268</v>
      </c>
      <c r="C28" s="73">
        <f>SUMIFS('Other Carryovers'!$E$6:$E$12,'Other Carryovers'!$B$6:$B$12,Adjustments!$B28,'Other Carryovers'!$C$6:$C$12,Adjustments!C$4)</f>
        <v>186.42</v>
      </c>
      <c r="E28" s="120">
        <f>C28</f>
        <v>186.42</v>
      </c>
      <c r="G28" s="73">
        <f>SUMIFS('Other Carryovers'!$E$6:$E$12,'Other Carryovers'!$B$6:$B$12,Adjustments!$B6,'Other Carryovers'!$C$6:$C$12,Adjustments!G$4)</f>
        <v>10.912000000000001</v>
      </c>
      <c r="I28" s="120">
        <f>G28</f>
        <v>10.912000000000001</v>
      </c>
    </row>
    <row r="29" spans="2:9">
      <c r="B29" t="s">
        <v>270</v>
      </c>
      <c r="C29" s="73">
        <f>SUMIFS('Other Carryovers'!$E$6:$E$12,'Other Carryovers'!$B$6:$B$12,Adjustments!$B29,'Other Carryovers'!$C$6:$C$12,Adjustments!C$4)</f>
        <v>0</v>
      </c>
      <c r="E29" s="120">
        <f t="shared" ref="E29:E44" si="2">C29</f>
        <v>0</v>
      </c>
      <c r="G29" s="73">
        <f>SUMIFS('Other Carryovers'!$E$6:$E$12,'Other Carryovers'!$B$6:$B$12,Adjustments!$B7,'Other Carryovers'!$C$6:$C$12,Adjustments!G$4)</f>
        <v>0</v>
      </c>
      <c r="I29" s="120">
        <f t="shared" ref="I29:I44" si="3">G29</f>
        <v>0</v>
      </c>
    </row>
    <row r="30" spans="2:9">
      <c r="B30" t="s">
        <v>271</v>
      </c>
      <c r="C30" s="73">
        <f>SUMIFS('Other Carryovers'!$E$6:$E$12,'Other Carryovers'!$B$6:$B$12,Adjustments!$B30,'Other Carryovers'!$C$6:$C$12,Adjustments!C$4)</f>
        <v>0</v>
      </c>
      <c r="E30" s="120">
        <f t="shared" si="2"/>
        <v>0</v>
      </c>
      <c r="G30" s="73">
        <f>SUMIFS('Other Carryovers'!$E$6:$E$12,'Other Carryovers'!$B$6:$B$12,Adjustments!$B8,'Other Carryovers'!$C$6:$C$12,Adjustments!G$4)</f>
        <v>0</v>
      </c>
      <c r="I30" s="120">
        <f t="shared" si="3"/>
        <v>0</v>
      </c>
    </row>
    <row r="31" spans="2:9">
      <c r="B31" t="s">
        <v>272</v>
      </c>
      <c r="C31" s="73">
        <f>SUMIFS('Other Carryovers'!$E$6:$E$12,'Other Carryovers'!$B$6:$B$12,Adjustments!$B31,'Other Carryovers'!$C$6:$C$12,Adjustments!C$4)</f>
        <v>0</v>
      </c>
      <c r="E31" s="120">
        <f t="shared" si="2"/>
        <v>0</v>
      </c>
      <c r="G31" s="73">
        <f>SUMIFS('Other Carryovers'!$E$6:$E$12,'Other Carryovers'!$B$6:$B$12,Adjustments!$B9,'Other Carryovers'!$C$6:$C$12,Adjustments!G$4)</f>
        <v>0</v>
      </c>
      <c r="I31" s="120">
        <f t="shared" si="3"/>
        <v>0</v>
      </c>
    </row>
    <row r="32" spans="2:9">
      <c r="B32" t="s">
        <v>273</v>
      </c>
      <c r="C32" s="73">
        <f>SUMIFS('Other Carryovers'!$E$6:$E$12,'Other Carryovers'!$B$6:$B$12,Adjustments!$B32,'Other Carryovers'!$C$6:$C$12,Adjustments!C$4)</f>
        <v>0</v>
      </c>
      <c r="E32" s="120">
        <f t="shared" si="2"/>
        <v>0</v>
      </c>
      <c r="G32" s="73">
        <f>SUMIFS('Other Carryovers'!$E$6:$E$12,'Other Carryovers'!$B$6:$B$12,Adjustments!$B10,'Other Carryovers'!$C$6:$C$12,Adjustments!G$4)</f>
        <v>0</v>
      </c>
      <c r="I32" s="120">
        <f t="shared" si="3"/>
        <v>0</v>
      </c>
    </row>
    <row r="33" spans="2:9">
      <c r="B33" t="s">
        <v>274</v>
      </c>
      <c r="C33" s="73">
        <f>SUMIFS('Other Carryovers'!$E$6:$E$12,'Other Carryovers'!$B$6:$B$12,Adjustments!$B33,'Other Carryovers'!$C$6:$C$12,Adjustments!C$4)</f>
        <v>0</v>
      </c>
      <c r="E33" s="120">
        <f t="shared" si="2"/>
        <v>0</v>
      </c>
      <c r="G33" s="73">
        <f>SUMIFS('Other Carryovers'!$E$6:$E$12,'Other Carryovers'!$B$6:$B$12,Adjustments!$B11,'Other Carryovers'!$C$6:$C$12,Adjustments!G$4)</f>
        <v>0</v>
      </c>
      <c r="I33" s="120">
        <f t="shared" si="3"/>
        <v>0</v>
      </c>
    </row>
    <row r="34" spans="2:9">
      <c r="B34" t="s">
        <v>275</v>
      </c>
      <c r="C34" s="73">
        <f>SUMIFS('Other Carryovers'!$E$6:$E$12,'Other Carryovers'!$B$6:$B$12,Adjustments!$B34,'Other Carryovers'!$C$6:$C$12,Adjustments!C$4)</f>
        <v>97.585245082360501</v>
      </c>
      <c r="E34" s="120">
        <f t="shared" si="2"/>
        <v>97.585245082360501</v>
      </c>
      <c r="G34" s="73">
        <f>SUMIFS('Other Carryovers'!$E$6:$E$12,'Other Carryovers'!$B$6:$B$12,Adjustments!$B12,'Other Carryovers'!$C$6:$C$12,Adjustments!G$4)</f>
        <v>0</v>
      </c>
      <c r="I34" s="120">
        <f t="shared" si="3"/>
        <v>0</v>
      </c>
    </row>
    <row r="35" spans="2:9">
      <c r="B35" t="s">
        <v>276</v>
      </c>
      <c r="C35" s="73">
        <f>SUMIFS('Other Carryovers'!$E$6:$E$12,'Other Carryovers'!$B$6:$B$12,Adjustments!$B35,'Other Carryovers'!$C$6:$C$12,Adjustments!C$4)</f>
        <v>64.063999999999993</v>
      </c>
      <c r="E35" s="120">
        <f t="shared" si="2"/>
        <v>64.063999999999993</v>
      </c>
      <c r="G35" s="73">
        <f>SUMIFS('Other Carryovers'!$E$6:$E$12,'Other Carryovers'!$B$6:$B$12,Adjustments!$B13,'Other Carryovers'!$C$6:$C$12,Adjustments!G$4)</f>
        <v>530.95600000000002</v>
      </c>
      <c r="I35" s="120">
        <f t="shared" si="3"/>
        <v>530.95600000000002</v>
      </c>
    </row>
    <row r="36" spans="2:9">
      <c r="B36" t="s">
        <v>278</v>
      </c>
      <c r="C36" s="73">
        <f>SUMIFS('Other Carryovers'!$E$6:$E$12,'Other Carryovers'!$B$6:$B$12,Adjustments!$B36,'Other Carryovers'!$C$6:$C$12,Adjustments!C$4)</f>
        <v>0</v>
      </c>
      <c r="E36" s="120">
        <f t="shared" si="2"/>
        <v>0</v>
      </c>
      <c r="G36" s="73">
        <f>SUMIFS('Other Carryovers'!$E$6:$E$12,'Other Carryovers'!$B$6:$B$12,Adjustments!$B14,'Other Carryovers'!$C$6:$C$12,Adjustments!G$4)</f>
        <v>0</v>
      </c>
      <c r="I36" s="120">
        <f t="shared" si="3"/>
        <v>0</v>
      </c>
    </row>
    <row r="37" spans="2:9">
      <c r="B37" t="s">
        <v>279</v>
      </c>
      <c r="C37" s="73">
        <f>SUMIFS('Other Carryovers'!$E$6:$E$12,'Other Carryovers'!$B$6:$B$12,Adjustments!$B37,'Other Carryovers'!$C$6:$C$12,Adjustments!C$4)</f>
        <v>0</v>
      </c>
      <c r="E37" s="120">
        <f t="shared" si="2"/>
        <v>0</v>
      </c>
      <c r="G37" s="73">
        <f>SUMIFS('Other Carryovers'!$E$6:$E$12,'Other Carryovers'!$B$6:$B$12,Adjustments!$B15,'Other Carryovers'!$C$6:$C$12,Adjustments!G$4)</f>
        <v>0</v>
      </c>
      <c r="I37" s="120">
        <f t="shared" si="3"/>
        <v>0</v>
      </c>
    </row>
    <row r="38" spans="2:9">
      <c r="B38" t="s">
        <v>280</v>
      </c>
      <c r="C38" s="73">
        <f>SUMIFS('Other Carryovers'!$E$6:$E$12,'Other Carryovers'!$B$6:$B$12,Adjustments!$B38,'Other Carryovers'!$C$6:$C$12,Adjustments!C$4)</f>
        <v>0</v>
      </c>
      <c r="E38" s="120">
        <f t="shared" si="2"/>
        <v>0</v>
      </c>
      <c r="G38" s="73">
        <f>SUMIFS('Other Carryovers'!$E$6:$E$12,'Other Carryovers'!$B$6:$B$12,Adjustments!$B16,'Other Carryovers'!$C$6:$C$12,Adjustments!G$4)</f>
        <v>0</v>
      </c>
      <c r="I38" s="120">
        <f t="shared" si="3"/>
        <v>0</v>
      </c>
    </row>
    <row r="39" spans="2:9">
      <c r="B39" t="s">
        <v>281</v>
      </c>
      <c r="C39" s="73">
        <f>SUMIFS('Other Carryovers'!$E$6:$E$12,'Other Carryovers'!$B$6:$B$12,Adjustments!$B39,'Other Carryovers'!$C$6:$C$12,Adjustments!C$4)</f>
        <v>0</v>
      </c>
      <c r="E39" s="120">
        <f t="shared" si="2"/>
        <v>0</v>
      </c>
      <c r="G39" s="73">
        <f>SUMIFS('Other Carryovers'!$E$6:$E$12,'Other Carryovers'!$B$6:$B$12,Adjustments!$B17,'Other Carryovers'!$C$6:$C$12,Adjustments!G$4)</f>
        <v>0</v>
      </c>
      <c r="I39" s="120">
        <f t="shared" si="3"/>
        <v>0</v>
      </c>
    </row>
    <row r="40" spans="2:9">
      <c r="B40" t="s">
        <v>282</v>
      </c>
      <c r="C40" s="73">
        <f>SUMIFS('Other Carryovers'!$E$6:$E$12,'Other Carryovers'!$B$6:$B$12,Adjustments!$B40,'Other Carryovers'!$C$6:$C$12,Adjustments!C$4)</f>
        <v>0</v>
      </c>
      <c r="E40" s="120">
        <f t="shared" si="2"/>
        <v>0</v>
      </c>
      <c r="G40" s="73">
        <f>SUMIFS('Other Carryovers'!$E$6:$E$12,'Other Carryovers'!$B$6:$B$12,Adjustments!$B18,'Other Carryovers'!$C$6:$C$12,Adjustments!G$4)</f>
        <v>0</v>
      </c>
      <c r="I40" s="120">
        <f t="shared" si="3"/>
        <v>0</v>
      </c>
    </row>
    <row r="41" spans="2:9">
      <c r="B41" t="s">
        <v>283</v>
      </c>
      <c r="C41" s="73">
        <f>SUMIFS('Other Carryovers'!$E$6:$E$12,'Other Carryovers'!$B$6:$B$12,Adjustments!$B41,'Other Carryovers'!$C$6:$C$12,Adjustments!C$4)</f>
        <v>0</v>
      </c>
      <c r="E41" s="120">
        <f t="shared" si="2"/>
        <v>0</v>
      </c>
      <c r="G41" s="73">
        <f>SUMIFS('Other Carryovers'!$E$6:$E$12,'Other Carryovers'!$B$6:$B$12,Adjustments!$B19,'Other Carryovers'!$C$6:$C$12,Adjustments!G$4)</f>
        <v>0</v>
      </c>
      <c r="I41" s="120">
        <f t="shared" si="3"/>
        <v>0</v>
      </c>
    </row>
    <row r="42" spans="2:9">
      <c r="B42" t="s">
        <v>284</v>
      </c>
      <c r="C42" s="73">
        <f>SUMIFS('Other Carryovers'!$E$6:$E$12,'Other Carryovers'!$B$6:$B$12,Adjustments!$B42,'Other Carryovers'!$C$6:$C$12,Adjustments!C$4)</f>
        <v>0</v>
      </c>
      <c r="E42" s="120">
        <f t="shared" si="2"/>
        <v>0</v>
      </c>
      <c r="G42" s="73">
        <f>SUMIFS('Other Carryovers'!$E$6:$E$12,'Other Carryovers'!$B$6:$B$12,Adjustments!$B20,'Other Carryovers'!$C$6:$C$12,Adjustments!G$4)</f>
        <v>0</v>
      </c>
      <c r="I42" s="120">
        <f t="shared" si="3"/>
        <v>0</v>
      </c>
    </row>
    <row r="43" spans="2:9">
      <c r="B43" t="s">
        <v>285</v>
      </c>
      <c r="C43" s="73">
        <f>SUMIFS('Other Carryovers'!$E$6:$E$12,'Other Carryovers'!$B$6:$B$12,Adjustments!$B43,'Other Carryovers'!$C$6:$C$12,Adjustments!C$4)</f>
        <v>0</v>
      </c>
      <c r="E43" s="120">
        <f t="shared" si="2"/>
        <v>0</v>
      </c>
      <c r="G43" s="73">
        <f>SUMIFS('Other Carryovers'!$E$6:$E$12,'Other Carryovers'!$B$6:$B$12,Adjustments!$B21,'Other Carryovers'!$C$6:$C$12,Adjustments!G$4)</f>
        <v>0</v>
      </c>
      <c r="I43" s="120">
        <f t="shared" si="3"/>
        <v>0</v>
      </c>
    </row>
    <row r="44" spans="2:9">
      <c r="B44" t="s">
        <v>286</v>
      </c>
      <c r="C44" s="73">
        <f>SUMIFS('Other Carryovers'!$E$6:$E$12,'Other Carryovers'!$B$6:$B$12,Adjustments!$B44,'Other Carryovers'!$C$6:$C$12,Adjustments!C$4)</f>
        <v>0</v>
      </c>
      <c r="E44" s="120">
        <f t="shared" si="2"/>
        <v>0</v>
      </c>
      <c r="G44" s="73">
        <f>SUMIFS('Other Carryovers'!$E$6:$E$12,'Other Carryovers'!$B$6:$B$12,Adjustments!$B22,'Other Carryovers'!$C$6:$C$12,Adjustments!G$4)</f>
        <v>0</v>
      </c>
      <c r="I44" s="120">
        <f t="shared" si="3"/>
        <v>0</v>
      </c>
    </row>
  </sheetData>
  <mergeCells count="2">
    <mergeCell ref="C4:E4"/>
    <mergeCell ref="G4:I4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4FC17-038C-4918-803D-BDA519F76D18}">
  <sheetPr>
    <tabColor rgb="FF98C561"/>
  </sheetPr>
  <dimension ref="A1"/>
  <sheetViews>
    <sheetView zoomScale="80" zoomScaleNormal="80" workbookViewId="0"/>
  </sheetViews>
  <sheetFormatPr defaultRowHeight="13.5"/>
  <sheetData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3F24E-1C91-44C4-8368-13AC547C2ABB}">
  <sheetPr>
    <tabColor rgb="FF98C561"/>
  </sheetPr>
  <dimension ref="B3:Z32"/>
  <sheetViews>
    <sheetView zoomScale="80" zoomScaleNormal="80" workbookViewId="0"/>
  </sheetViews>
  <sheetFormatPr defaultRowHeight="13.5"/>
  <cols>
    <col min="1" max="1" width="4.625" customWidth="1"/>
    <col min="2" max="2" width="4.75" customWidth="1"/>
    <col min="3" max="3" width="38.5" customWidth="1"/>
  </cols>
  <sheetData>
    <row r="3" spans="2:21" ht="13.9">
      <c r="D3" s="11" t="s">
        <v>268</v>
      </c>
      <c r="E3" s="11" t="s">
        <v>270</v>
      </c>
      <c r="F3" s="11" t="s">
        <v>271</v>
      </c>
      <c r="G3" s="11" t="s">
        <v>272</v>
      </c>
      <c r="H3" s="11" t="s">
        <v>273</v>
      </c>
      <c r="I3" s="11" t="s">
        <v>274</v>
      </c>
      <c r="J3" s="11" t="s">
        <v>275</v>
      </c>
      <c r="K3" s="11" t="s">
        <v>276</v>
      </c>
      <c r="L3" s="11" t="s">
        <v>278</v>
      </c>
      <c r="M3" s="11" t="s">
        <v>279</v>
      </c>
      <c r="N3" s="11" t="s">
        <v>280</v>
      </c>
      <c r="O3" s="11" t="s">
        <v>281</v>
      </c>
      <c r="P3" s="11" t="s">
        <v>282</v>
      </c>
      <c r="Q3" s="11" t="s">
        <v>283</v>
      </c>
      <c r="R3" s="11" t="s">
        <v>284</v>
      </c>
      <c r="S3" s="11" t="s">
        <v>285</v>
      </c>
      <c r="T3" s="11" t="s">
        <v>286</v>
      </c>
      <c r="U3" s="11" t="s">
        <v>1455</v>
      </c>
    </row>
    <row r="4" spans="2:21" ht="13.9">
      <c r="B4" s="1" t="s">
        <v>1706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2:21" ht="13.9"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2:21">
      <c r="C6" t="s">
        <v>1675</v>
      </c>
      <c r="D6" s="35">
        <f>SUMIFS('Water spend - excl CW12&amp;17'!D$5:D$24,'Water spend - excl CW12&amp;17'!$B$5:$B$24,'PR19 W spend'!$C6)</f>
        <v>78.801657609645659</v>
      </c>
      <c r="E6" s="35">
        <f>SUMIFS('Water spend - excl CW12&amp;17'!E$5:E$24,'Water spend - excl CW12&amp;17'!$B$5:$B$24,'PR19 W spend'!$C6)</f>
        <v>18.56425885523614</v>
      </c>
      <c r="F6" s="35">
        <f>SUMIFS('Water spend - excl CW12&amp;17'!F$5:F$24,'Water spend - excl CW12&amp;17'!$B$5:$B$24,'PR19 W spend'!$C6)</f>
        <v>4.6127461272090429</v>
      </c>
      <c r="G6" s="35">
        <f>SUMIFS('Water spend - excl CW12&amp;17'!G$5:G$24,'Water spend - excl CW12&amp;17'!$B$5:$B$24,'PR19 W spend'!$C6)</f>
        <v>16.731898100616014</v>
      </c>
      <c r="H6" s="35">
        <f>SUMIFS('Water spend - excl CW12&amp;17'!H$5:H$24,'Water spend - excl CW12&amp;17'!$B$5:$B$24,'PR19 W spend'!$C6)</f>
        <v>85.792191670944547</v>
      </c>
      <c r="I6" s="35">
        <f>SUMIFS('Water spend - excl CW12&amp;17'!I$5:I$24,'Water spend - excl CW12&amp;17'!$B$5:$B$24,'PR19 W spend'!$C6)</f>
        <v>13.211188398357288</v>
      </c>
      <c r="J6" s="35">
        <f>SUMIFS('Water spend - excl CW12&amp;17'!J$5:J$24,'Water spend - excl CW12&amp;17'!$B$5:$B$24,'PR19 W spend'!$C6)</f>
        <v>20.161652977412729</v>
      </c>
      <c r="K6" s="35">
        <f>SUMIFS('Water spend - excl CW12&amp;17'!K$5:K$24,'Water spend - excl CW12&amp;17'!$B$5:$B$24,'PR19 W spend'!$C6)</f>
        <v>172.25233284137576</v>
      </c>
      <c r="L6" s="35">
        <f>SUMIFS('Water spend - excl CW12&amp;17'!L$5:L$24,'Water spend - excl CW12&amp;17'!$B$5:$B$24,'PR19 W spend'!$C6)</f>
        <v>33.831585948994181</v>
      </c>
      <c r="M6" s="35">
        <f>SUMIFS('Water spend - excl CW12&amp;17'!M$5:M$24,'Water spend - excl CW12&amp;17'!$B$5:$B$24,'PR19 W spend'!$C6)</f>
        <v>20.614532212525667</v>
      </c>
      <c r="N6" s="35">
        <f>SUMIFS('Water spend - excl CW12&amp;17'!N$5:N$24,'Water spend - excl CW12&amp;17'!$B$5:$B$24,'PR19 W spend'!$C6)</f>
        <v>51.450112936344972</v>
      </c>
      <c r="O6" s="35">
        <f>SUMIFS('Water spend - excl CW12&amp;17'!O$5:O$24,'Water spend - excl CW12&amp;17'!$B$5:$B$24,'PR19 W spend'!$C6)</f>
        <v>142.89403448022406</v>
      </c>
      <c r="P6" s="35">
        <f>SUMIFS('Water spend - excl CW12&amp;17'!P$5:P$24,'Water spend - excl CW12&amp;17'!$B$5:$B$24,'PR19 W spend'!$C6)</f>
        <v>7.0821595867556457</v>
      </c>
      <c r="Q6" s="35">
        <f>SUMIFS('Water spend - excl CW12&amp;17'!Q$5:Q$24,'Water spend - excl CW12&amp;17'!$B$5:$B$24,'PR19 W spend'!$C6)</f>
        <v>4.8850320841889117</v>
      </c>
      <c r="R6" s="35">
        <f>SUMIFS('Water spend - excl CW12&amp;17'!R$5:R$24,'Water spend - excl CW12&amp;17'!$B$5:$B$24,'PR19 W spend'!$C6)</f>
        <v>75.250437605765626</v>
      </c>
      <c r="S6" s="35">
        <f>SUMIFS('Water spend - excl CW12&amp;17'!S$5:S$24,'Water spend - excl CW12&amp;17'!$B$5:$B$24,'PR19 W spend'!$C6)</f>
        <v>10.364677928637747</v>
      </c>
      <c r="T6" s="35">
        <f>SUMIFS('Water spend - excl CW12&amp;17'!T$5:T$24,'Water spend - excl CW12&amp;17'!$B$5:$B$24,'PR19 W spend'!$C6)</f>
        <v>1.1331455338809036</v>
      </c>
      <c r="U6" s="35">
        <f>SUM(D6:T6)</f>
        <v>757.63364489811488</v>
      </c>
    </row>
    <row r="7" spans="2:21">
      <c r="C7" t="s">
        <v>1676</v>
      </c>
      <c r="D7" s="35">
        <f>SUMIFS('Water spend - excl CW12&amp;17'!D$5:D$24,'Water spend - excl CW12&amp;17'!$B$5:$B$24,'PR19 W spend'!$C7)</f>
        <v>668.74971887431889</v>
      </c>
      <c r="E7" s="35">
        <f>SUMIFS('Water spend - excl CW12&amp;17'!E$5:E$24,'Water spend - excl CW12&amp;17'!$B$5:$B$24,'PR19 W spend'!$C7)</f>
        <v>57.856743454825455</v>
      </c>
      <c r="F7" s="35">
        <f>SUMIFS('Water spend - excl CW12&amp;17'!F$5:F$24,'Water spend - excl CW12&amp;17'!$B$5:$B$24,'PR19 W spend'!$C7)</f>
        <v>0</v>
      </c>
      <c r="G7" s="35">
        <f>SUMIFS('Water spend - excl CW12&amp;17'!G$5:G$24,'Water spend - excl CW12&amp;17'!$B$5:$B$24,'PR19 W spend'!$C7)</f>
        <v>0</v>
      </c>
      <c r="H7" s="35">
        <f>SUMIFS('Water spend - excl CW12&amp;17'!H$5:H$24,'Water spend - excl CW12&amp;17'!$B$5:$B$24,'PR19 W spend'!$C7)</f>
        <v>328.10058393223824</v>
      </c>
      <c r="I7" s="35">
        <f>SUMIFS('Water spend - excl CW12&amp;17'!I$5:I$24,'Water spend - excl CW12&amp;17'!$B$5:$B$24,'PR19 W spend'!$C7)</f>
        <v>26.086033431724843</v>
      </c>
      <c r="J7" s="35">
        <f>SUMIFS('Water spend - excl CW12&amp;17'!J$5:J$24,'Water spend - excl CW12&amp;17'!$B$5:$B$24,'PR19 W spend'!$C7)</f>
        <v>305.21786575975358</v>
      </c>
      <c r="K7" s="35">
        <f>SUMIFS('Water spend - excl CW12&amp;17'!K$5:K$24,'Water spend - excl CW12&amp;17'!$B$5:$B$24,'PR19 W spend'!$C7)</f>
        <v>322.00376828798767</v>
      </c>
      <c r="L7" s="35">
        <f>SUMIFS('Water spend - excl CW12&amp;17'!L$5:L$24,'Water spend - excl CW12&amp;17'!$B$5:$B$24,'PR19 W spend'!$C7)</f>
        <v>63.279583399968011</v>
      </c>
      <c r="M7" s="35">
        <f>SUMIFS('Water spend - excl CW12&amp;17'!M$5:M$24,'Water spend - excl CW12&amp;17'!$B$5:$B$24,'PR19 W spend'!$C7)</f>
        <v>8.3602643737166318</v>
      </c>
      <c r="N7" s="35">
        <f>SUMIFS('Water spend - excl CW12&amp;17'!N$5:N$24,'Water spend - excl CW12&amp;17'!$B$5:$B$24,'PR19 W spend'!$C7)</f>
        <v>33.295150795687888</v>
      </c>
      <c r="O7" s="35">
        <f>SUMIFS('Water spend - excl CW12&amp;17'!O$5:O$24,'Water spend - excl CW12&amp;17'!$B$5:$B$24,'PR19 W spend'!$C7)</f>
        <v>172.39709667918146</v>
      </c>
      <c r="P7" s="35">
        <f>SUMIFS('Water spend - excl CW12&amp;17'!P$5:P$24,'Water spend - excl CW12&amp;17'!$B$5:$B$24,'PR19 W spend'!$C7)</f>
        <v>7.9149647073921967</v>
      </c>
      <c r="Q7" s="35">
        <f>SUMIFS('Water spend - excl CW12&amp;17'!Q$5:Q$24,'Water spend - excl CW12&amp;17'!$B$5:$B$24,'PR19 W spend'!$C7)</f>
        <v>3.1341516940451744</v>
      </c>
      <c r="R7" s="35">
        <f>SUMIFS('Water spend - excl CW12&amp;17'!R$5:R$24,'Water spend - excl CW12&amp;17'!$B$5:$B$24,'PR19 W spend'!$C7)</f>
        <v>83.395213497521183</v>
      </c>
      <c r="S7" s="35">
        <f>SUMIFS('Water spend - excl CW12&amp;17'!S$5:S$24,'Water spend - excl CW12&amp;17'!$B$5:$B$24,'PR19 W spend'!$C7)</f>
        <v>6.8830921157844243</v>
      </c>
      <c r="T7" s="35">
        <f>SUMIFS('Water spend - excl CW12&amp;17'!T$5:T$24,'Water spend - excl CW12&amp;17'!$B$5:$B$24,'PR19 W spend'!$C7)</f>
        <v>12.52713231519507</v>
      </c>
      <c r="U7" s="35">
        <f t="shared" ref="U7:U10" si="0">SUM(D7:T7)</f>
        <v>2099.201363319341</v>
      </c>
    </row>
    <row r="8" spans="2:21">
      <c r="C8" t="s">
        <v>1677</v>
      </c>
      <c r="D8" s="35">
        <f>SUMIFS('Water spend - excl CW12&amp;17'!D$5:D$24,'Water spend - excl CW12&amp;17'!$B$5:$B$24,'PR19 W spend'!$C8)</f>
        <v>152.28926736976229</v>
      </c>
      <c r="E8" s="35">
        <f>SUMIFS('Water spend - excl CW12&amp;17'!E$5:E$24,'Water spend - excl CW12&amp;17'!$B$5:$B$24,'PR19 W spend'!$C8)</f>
        <v>20.46767806724846</v>
      </c>
      <c r="F8" s="35">
        <f>SUMIFS('Water spend - excl CW12&amp;17'!F$5:F$24,'Water spend - excl CW12&amp;17'!$B$5:$B$24,'PR19 W spend'!$C8)</f>
        <v>0.92089633458486131</v>
      </c>
      <c r="G8" s="35">
        <f>SUMIFS('Water spend - excl CW12&amp;17'!G$5:G$24,'Water spend - excl CW12&amp;17'!$B$5:$B$24,'PR19 W spend'!$C8)</f>
        <v>49.751342081622177</v>
      </c>
      <c r="H8" s="35">
        <f>SUMIFS('Water spend - excl CW12&amp;17'!H$5:H$24,'Water spend - excl CW12&amp;17'!$B$5:$B$24,'PR19 W spend'!$C8)</f>
        <v>102.3838677489733</v>
      </c>
      <c r="I8" s="35">
        <f>SUMIFS('Water spend - excl CW12&amp;17'!I$5:I$24,'Water spend - excl CW12&amp;17'!$B$5:$B$24,'PR19 W spend'!$C8)</f>
        <v>17.34963295687885</v>
      </c>
      <c r="J8" s="35">
        <f>SUMIFS('Water spend - excl CW12&amp;17'!J$5:J$24,'Water spend - excl CW12&amp;17'!$B$5:$B$24,'PR19 W spend'!$C8)</f>
        <v>12.286481006160164</v>
      </c>
      <c r="K8" s="35">
        <f>SUMIFS('Water spend - excl CW12&amp;17'!K$5:K$24,'Water spend - excl CW12&amp;17'!$B$5:$B$24,'PR19 W spend'!$C8)</f>
        <v>324.88589931981517</v>
      </c>
      <c r="L8" s="35">
        <f>SUMIFS('Water spend - excl CW12&amp;17'!L$5:L$24,'Water spend - excl CW12&amp;17'!$B$5:$B$24,'PR19 W spend'!$C8)</f>
        <v>47.896807144261423</v>
      </c>
      <c r="M8" s="35">
        <f>SUMIFS('Water spend - excl CW12&amp;17'!M$5:M$24,'Water spend - excl CW12&amp;17'!$B$5:$B$24,'PR19 W spend'!$C8)</f>
        <v>12.896636293634497</v>
      </c>
      <c r="N8" s="35">
        <f>SUMIFS('Water spend - excl CW12&amp;17'!N$5:N$24,'Water spend - excl CW12&amp;17'!$B$5:$B$24,'PR19 W spend'!$C8)</f>
        <v>25.494827066221763</v>
      </c>
      <c r="O8" s="35">
        <f>SUMIFS('Water spend - excl CW12&amp;17'!O$5:O$24,'Water spend - excl CW12&amp;17'!$B$5:$B$24,'PR19 W spend'!$C8)</f>
        <v>67.665893853268543</v>
      </c>
      <c r="P8" s="35">
        <f>SUMIFS('Water spend - excl CW12&amp;17'!P$5:P$24,'Water spend - excl CW12&amp;17'!$B$5:$B$24,'PR19 W spend'!$C8)</f>
        <v>10.799938077515399</v>
      </c>
      <c r="Q8" s="35">
        <f>SUMIFS('Water spend - excl CW12&amp;17'!Q$5:Q$24,'Water spend - excl CW12&amp;17'!$B$5:$B$24,'PR19 W spend'!$C8)</f>
        <v>6.1745062243326485</v>
      </c>
      <c r="R8" s="35">
        <f>SUMIFS('Water spend - excl CW12&amp;17'!R$5:R$24,'Water spend - excl CW12&amp;17'!$B$5:$B$24,'PR19 W spend'!$C8)</f>
        <v>0.71820498752890727</v>
      </c>
      <c r="S8" s="35">
        <f>SUMIFS('Water spend - excl CW12&amp;17'!S$5:S$24,'Water spend - excl CW12&amp;17'!$B$5:$B$24,'PR19 W spend'!$C8)</f>
        <v>13.493390326311474</v>
      </c>
      <c r="T8" s="35">
        <f>SUMIFS('Water spend - excl CW12&amp;17'!T$5:T$24,'Water spend - excl CW12&amp;17'!$B$5:$B$24,'PR19 W spend'!$C8)</f>
        <v>21.387648228952774</v>
      </c>
      <c r="U8" s="35">
        <f t="shared" si="0"/>
        <v>886.86291708707279</v>
      </c>
    </row>
    <row r="9" spans="2:21">
      <c r="C9" t="s">
        <v>1678</v>
      </c>
      <c r="D9" s="35">
        <f>SUMIFS('Water spend - excl CW12&amp;17'!D$5:D$24,'Water spend - excl CW12&amp;17'!$B$5:$B$24,'PR19 W spend'!$C9)</f>
        <v>37.996892029500771</v>
      </c>
      <c r="E9" s="35">
        <f>SUMIFS('Water spend - excl CW12&amp;17'!E$5:E$24,'Water spend - excl CW12&amp;17'!$B$5:$B$24,'PR19 W spend'!$C9)</f>
        <v>145.23306500256675</v>
      </c>
      <c r="F9" s="35">
        <f>SUMIFS('Water spend - excl CW12&amp;17'!F$5:F$24,'Water spend - excl CW12&amp;17'!$B$5:$B$24,'PR19 W spend'!$C9)</f>
        <v>5.2582701245250334</v>
      </c>
      <c r="G9" s="35">
        <f>SUMIFS('Water spend - excl CW12&amp;17'!G$5:G$24,'Water spend - excl CW12&amp;17'!$B$5:$B$24,'PR19 W spend'!$C9)</f>
        <v>43.423349589322385</v>
      </c>
      <c r="H9" s="35">
        <f>SUMIFS('Water spend - excl CW12&amp;17'!H$5:H$24,'Water spend - excl CW12&amp;17'!$B$5:$B$24,'PR19 W spend'!$C9)</f>
        <v>179.9711762063655</v>
      </c>
      <c r="I9" s="35">
        <f>SUMIFS('Water spend - excl CW12&amp;17'!I$5:I$24,'Water spend - excl CW12&amp;17'!$B$5:$B$24,'PR19 W spend'!$C9)</f>
        <v>139.66113449691991</v>
      </c>
      <c r="J9" s="35">
        <f>SUMIFS('Water spend - excl CW12&amp;17'!J$5:J$24,'Water spend - excl CW12&amp;17'!$B$5:$B$24,'PR19 W spend'!$C9)</f>
        <v>94.789139822895265</v>
      </c>
      <c r="K9" s="35">
        <f>SUMIFS('Water spend - excl CW12&amp;17'!K$5:K$24,'Water spend - excl CW12&amp;17'!$B$5:$B$24,'PR19 W spend'!$C9)</f>
        <v>90.023485947125252</v>
      </c>
      <c r="L9" s="35">
        <f>SUMIFS('Water spend - excl CW12&amp;17'!L$5:L$24,'Water spend - excl CW12&amp;17'!$B$5:$B$24,'PR19 W spend'!$C9)</f>
        <v>36.55236752371885</v>
      </c>
      <c r="M9" s="35">
        <f>SUMIFS('Water spend - excl CW12&amp;17'!M$5:M$24,'Water spend - excl CW12&amp;17'!$B$5:$B$24,'PR19 W spend'!$C9)</f>
        <v>26.654501090862421</v>
      </c>
      <c r="N9" s="35">
        <f>SUMIFS('Water spend - excl CW12&amp;17'!N$5:N$24,'Water spend - excl CW12&amp;17'!$B$5:$B$24,'PR19 W spend'!$C9)</f>
        <v>82.170105236139634</v>
      </c>
      <c r="O9" s="35">
        <f>SUMIFS('Water spend - excl CW12&amp;17'!O$5:O$24,'Water spend - excl CW12&amp;17'!$B$5:$B$24,'PR19 W spend'!$C9)</f>
        <v>14.078101578542094</v>
      </c>
      <c r="P9" s="35">
        <f>SUMIFS('Water spend - excl CW12&amp;17'!P$5:P$24,'Water spend - excl CW12&amp;17'!$B$5:$B$24,'PR19 W spend'!$C9)</f>
        <v>2.0843814168377821</v>
      </c>
      <c r="Q9" s="35">
        <f>SUMIFS('Water spend - excl CW12&amp;17'!Q$5:Q$24,'Water spend - excl CW12&amp;17'!$B$5:$B$24,'PR19 W spend'!$C9)</f>
        <v>6.66149351899384</v>
      </c>
      <c r="R9" s="35">
        <f>SUMIFS('Water spend - excl CW12&amp;17'!R$5:R$24,'Water spend - excl CW12&amp;17'!$B$5:$B$24,'PR19 W spend'!$C9)</f>
        <v>19.572527878217894</v>
      </c>
      <c r="S9" s="35">
        <f>SUMIFS('Water spend - excl CW12&amp;17'!S$5:S$24,'Water spend - excl CW12&amp;17'!$B$5:$B$24,'PR19 W spend'!$C9)</f>
        <v>110.25268853054696</v>
      </c>
      <c r="T9" s="35">
        <f>SUMIFS('Water spend - excl CW12&amp;17'!T$5:T$24,'Water spend - excl CW12&amp;17'!$B$5:$B$24,'PR19 W spend'!$C9)</f>
        <v>1.9242630261806981</v>
      </c>
      <c r="U9" s="35">
        <f t="shared" si="0"/>
        <v>1036.3069430192611</v>
      </c>
    </row>
    <row r="10" spans="2:21">
      <c r="C10" t="s">
        <v>1679</v>
      </c>
      <c r="D10" s="35">
        <f>SUMIFS('Water spend - excl CW12&amp;17'!D$5:D$24,'Water spend - excl CW12&amp;17'!$B$5:$B$24,'PR19 W spend'!$C10)</f>
        <v>38.403913349330963</v>
      </c>
      <c r="E10" s="35">
        <f>SUMIFS('Water spend - excl CW12&amp;17'!E$5:E$24,'Water spend - excl CW12&amp;17'!$B$5:$B$24,'PR19 W spend'!$C10)</f>
        <v>36.521204761293632</v>
      </c>
      <c r="F10" s="35">
        <f>SUMIFS('Water spend - excl CW12&amp;17'!F$5:F$24,'Water spend - excl CW12&amp;17'!$B$5:$B$24,'PR19 W spend'!$C10)</f>
        <v>1.0826435113004074</v>
      </c>
      <c r="G10" s="35">
        <f>SUMIFS('Water spend - excl CW12&amp;17'!G$5:G$24,'Water spend - excl CW12&amp;17'!$B$5:$B$24,'PR19 W spend'!$C10)</f>
        <v>101.55485241273101</v>
      </c>
      <c r="H10" s="35">
        <f>SUMIFS('Water spend - excl CW12&amp;17'!H$5:H$24,'Water spend - excl CW12&amp;17'!$B$5:$B$24,'PR19 W spend'!$C10)</f>
        <v>126.50489797227925</v>
      </c>
      <c r="I10" s="35">
        <f>SUMIFS('Water spend - excl CW12&amp;17'!I$5:I$24,'Water spend - excl CW12&amp;17'!$B$5:$B$24,'PR19 W spend'!$C10)</f>
        <v>67.165401373203281</v>
      </c>
      <c r="J10" s="35">
        <f>SUMIFS('Water spend - excl CW12&amp;17'!J$5:J$24,'Water spend - excl CW12&amp;17'!$B$5:$B$24,'PR19 W spend'!$C10)</f>
        <v>0</v>
      </c>
      <c r="K10" s="35">
        <f>SUMIFS('Water spend - excl CW12&amp;17'!K$5:K$24,'Water spend - excl CW12&amp;17'!$B$5:$B$24,'PR19 W spend'!$C10)</f>
        <v>250.00544436601643</v>
      </c>
      <c r="L10" s="35">
        <f>SUMIFS('Water spend - excl CW12&amp;17'!L$5:L$24,'Water spend - excl CW12&amp;17'!$B$5:$B$24,'PR19 W spend'!$C10)</f>
        <v>92.780292745054567</v>
      </c>
      <c r="M10" s="35">
        <f>SUMIFS('Water spend - excl CW12&amp;17'!M$5:M$24,'Water spend - excl CW12&amp;17'!$B$5:$B$24,'PR19 W spend'!$C10)</f>
        <v>16.026050757186859</v>
      </c>
      <c r="N10" s="35">
        <f>SUMIFS('Water spend - excl CW12&amp;17'!N$5:N$24,'Water spend - excl CW12&amp;17'!$B$5:$B$24,'PR19 W spend'!$C10)</f>
        <v>0</v>
      </c>
      <c r="O10" s="35">
        <f>SUMIFS('Water spend - excl CW12&amp;17'!O$5:O$24,'Water spend - excl CW12&amp;17'!$B$5:$B$24,'PR19 W spend'!$C10)</f>
        <v>16.016576296201233</v>
      </c>
      <c r="P10" s="35">
        <f>SUMIFS('Water spend - excl CW12&amp;17'!P$5:P$24,'Water spend - excl CW12&amp;17'!$B$5:$B$24,'PR19 W spend'!$C10)</f>
        <v>9.4507748331622174</v>
      </c>
      <c r="Q10" s="35">
        <f>SUMIFS('Water spend - excl CW12&amp;17'!Q$5:Q$24,'Water spend - excl CW12&amp;17'!$B$5:$B$24,'PR19 W spend'!$C10)</f>
        <v>1.3813764117043119</v>
      </c>
      <c r="R10" s="35">
        <f>SUMIFS('Water spend - excl CW12&amp;17'!R$5:R$24,'Water spend - excl CW12&amp;17'!$B$5:$B$24,'PR19 W spend'!$C10)</f>
        <v>12.82252090425167</v>
      </c>
      <c r="S10" s="35">
        <f>SUMIFS('Water spend - excl CW12&amp;17'!S$5:S$24,'Water spend - excl CW12&amp;17'!$B$5:$B$24,'PR19 W spend'!$C10)</f>
        <v>2.2112081001119459</v>
      </c>
      <c r="T10" s="35">
        <f>SUMIFS('Water spend - excl CW12&amp;17'!T$5:T$24,'Water spend - excl CW12&amp;17'!$B$5:$B$24,'PR19 W spend'!$C10)</f>
        <v>7.5786213424024638</v>
      </c>
      <c r="U10" s="35">
        <f t="shared" si="0"/>
        <v>779.50577913623022</v>
      </c>
    </row>
    <row r="11" spans="2:21">
      <c r="C11" t="s">
        <v>53</v>
      </c>
      <c r="D11" s="35">
        <f>SUMIFS(Adjustments!$E$6:$E$22,Adjustments!$B$6:$B$22,'PR19 W spend'!D$3)</f>
        <v>-0.13300000000000001</v>
      </c>
      <c r="E11" s="35">
        <f>SUMIFS(Adjustments!$E$6:$E$22,Adjustments!$B$6:$B$22,'PR19 W spend'!E$3)</f>
        <v>-0.51200000000000001</v>
      </c>
      <c r="F11" s="35">
        <f>SUMIFS(Adjustments!$E$6:$E$22,Adjustments!$B$6:$B$22,'PR19 W spend'!F$3)</f>
        <v>0</v>
      </c>
      <c r="G11" s="35">
        <f>SUMIFS(Adjustments!$E$6:$E$22,Adjustments!$B$6:$B$22,'PR19 W spend'!G$3)</f>
        <v>-1.304</v>
      </c>
      <c r="H11" s="35">
        <f>SUMIFS(Adjustments!$E$6:$E$22,Adjustments!$B$6:$B$22,'PR19 W spend'!H$3)</f>
        <v>-47.663774428274436</v>
      </c>
      <c r="I11" s="35">
        <f>SUMIFS(Adjustments!$E$6:$E$22,Adjustments!$B$6:$B$22,'PR19 W spend'!I$3)</f>
        <v>-21.975629177994563</v>
      </c>
      <c r="J11" s="35">
        <f>SUMIFS(Adjustments!$E$6:$E$22,Adjustments!$B$6:$B$22,'PR19 W spend'!J$3)</f>
        <v>0</v>
      </c>
      <c r="K11" s="35">
        <f>SUMIFS(Adjustments!$E$6:$E$22,Adjustments!$B$6:$B$22,'PR19 W spend'!K$3)</f>
        <v>-185.49360474972013</v>
      </c>
      <c r="L11" s="35">
        <f>SUMIFS(Adjustments!$E$6:$E$22,Adjustments!$B$6:$B$22,'PR19 W spend'!L$3)</f>
        <v>-0.28699999999999998</v>
      </c>
      <c r="M11" s="35">
        <f>SUMIFS(Adjustments!$E$6:$E$22,Adjustments!$B$6:$B$22,'PR19 W spend'!M$3)</f>
        <v>0</v>
      </c>
      <c r="N11" s="35">
        <f>SUMIFS(Adjustments!$E$6:$E$22,Adjustments!$B$6:$B$22,'PR19 W spend'!N$3)</f>
        <v>-2.883</v>
      </c>
      <c r="O11" s="35">
        <f>SUMIFS(Adjustments!$E$6:$E$22,Adjustments!$B$6:$B$22,'PR19 W spend'!O$3)</f>
        <v>0</v>
      </c>
      <c r="P11" s="35">
        <f>SUMIFS(Adjustments!$E$6:$E$22,Adjustments!$B$6:$B$22,'PR19 W spend'!P$3)</f>
        <v>-0.45600000000000002</v>
      </c>
      <c r="Q11" s="35">
        <f>SUMIFS(Adjustments!$E$6:$E$22,Adjustments!$B$6:$B$22,'PR19 W spend'!Q$3)</f>
        <v>0</v>
      </c>
      <c r="R11" s="35">
        <f>SUMIFS(Adjustments!$E$6:$E$22,Adjustments!$B$6:$B$22,'PR19 W spend'!R$3)</f>
        <v>0</v>
      </c>
      <c r="S11" s="35">
        <f>SUMIFS(Adjustments!$E$6:$E$22,Adjustments!$B$6:$B$22,'PR19 W spend'!S$3)</f>
        <v>0</v>
      </c>
      <c r="T11" s="35">
        <f>SUMIFS(Adjustments!$E$6:$E$22,Adjustments!$B$6:$B$22,'PR19 W spend'!T$3)</f>
        <v>0</v>
      </c>
      <c r="U11" s="35">
        <f>SUM(D11:T11)</f>
        <v>-260.70800835598914</v>
      </c>
    </row>
    <row r="12" spans="2:21" ht="13.9">
      <c r="C12" s="1" t="s">
        <v>1455</v>
      </c>
      <c r="D12" s="22">
        <f>SUM(D6:D11)</f>
        <v>976.10844923255843</v>
      </c>
      <c r="E12" s="22">
        <f t="shared" ref="E12:U12" si="1">SUM(E6:E11)</f>
        <v>278.13095014117044</v>
      </c>
      <c r="F12" s="22">
        <f t="shared" si="1"/>
        <v>11.874556097619344</v>
      </c>
      <c r="G12" s="22">
        <f t="shared" si="1"/>
        <v>210.15744218429157</v>
      </c>
      <c r="H12" s="22">
        <f t="shared" si="1"/>
        <v>775.08894310252629</v>
      </c>
      <c r="I12" s="22">
        <f t="shared" si="1"/>
        <v>241.4977614790896</v>
      </c>
      <c r="J12" s="22">
        <f t="shared" si="1"/>
        <v>432.45513956622176</v>
      </c>
      <c r="K12" s="22">
        <f t="shared" si="1"/>
        <v>973.67732601260013</v>
      </c>
      <c r="L12" s="22">
        <f t="shared" si="1"/>
        <v>274.0536367619971</v>
      </c>
      <c r="M12" s="22">
        <f t="shared" si="1"/>
        <v>84.551984727926083</v>
      </c>
      <c r="N12" s="22">
        <f t="shared" si="1"/>
        <v>189.52719603439425</v>
      </c>
      <c r="O12" s="22">
        <f t="shared" si="1"/>
        <v>413.05170288741732</v>
      </c>
      <c r="P12" s="22">
        <f t="shared" si="1"/>
        <v>36.876218621663241</v>
      </c>
      <c r="Q12" s="22">
        <f t="shared" si="1"/>
        <v>22.236559933264889</v>
      </c>
      <c r="R12" s="22">
        <f t="shared" si="1"/>
        <v>191.75890487328527</v>
      </c>
      <c r="S12" s="22">
        <f t="shared" si="1"/>
        <v>143.20505700139256</v>
      </c>
      <c r="T12" s="22">
        <f t="shared" si="1"/>
        <v>44.550810446611905</v>
      </c>
      <c r="U12" s="22">
        <f t="shared" si="1"/>
        <v>5298.8026391040303</v>
      </c>
    </row>
    <row r="14" spans="2:21" ht="13.9">
      <c r="B14" s="1" t="s">
        <v>1709</v>
      </c>
    </row>
    <row r="16" spans="2:21">
      <c r="C16" t="s">
        <v>1675</v>
      </c>
      <c r="D16" s="35">
        <f>SUMIFS('Water spend - excl CW12&amp;17'!D$130:D$149,'Water spend - excl CW12&amp;17'!$B$130:$B$149,'PR19 W spend'!$C16)</f>
        <v>28.445415346274888</v>
      </c>
      <c r="E16" s="35">
        <f>SUMIFS('Water spend - excl CW12&amp;17'!E$130:E$149,'Water spend - excl CW12&amp;17'!$B$130:$B$149,'PR19 W spend'!$C16)</f>
        <v>17.29236993069815</v>
      </c>
      <c r="F16" s="35">
        <f>SUMIFS('Water spend - excl CW12&amp;17'!F$130:F$149,'Water spend - excl CW12&amp;17'!$B$130:$B$149,'PR19 W spend'!$C16)</f>
        <v>3.4708175561284156</v>
      </c>
      <c r="G16" s="35">
        <f>SUMIFS('Water spend - excl CW12&amp;17'!G$130:G$149,'Water spend - excl CW12&amp;17'!$B$130:$B$149,'PR19 W spend'!$C16)</f>
        <v>21.879780094969203</v>
      </c>
      <c r="H16" s="35">
        <f>SUMIFS('Water spend - excl CW12&amp;17'!H$130:H$149,'Water spend - excl CW12&amp;17'!$B$130:$B$149,'PR19 W spend'!$C16)</f>
        <v>48.222120919030047</v>
      </c>
      <c r="I16" s="35">
        <f>SUMIFS('Water spend - excl CW12&amp;17'!I$130:I$149,'Water spend - excl CW12&amp;17'!$B$130:$B$149,'PR19 W spend'!$C16)</f>
        <v>14.219151781686005</v>
      </c>
      <c r="J16" s="35">
        <f>SUMIFS('Water spend - excl CW12&amp;17'!J$130:J$149,'Water spend - excl CW12&amp;17'!$B$130:$B$149,'PR19 W spend'!$C16)</f>
        <v>31.891162666837779</v>
      </c>
      <c r="K16" s="35">
        <f>SUMIFS('Water spend - excl CW12&amp;17'!K$130:K$149,'Water spend - excl CW12&amp;17'!$B$130:$B$149,'PR19 W spend'!$C16)</f>
        <v>64.112441542607797</v>
      </c>
      <c r="L16" s="35">
        <f>SUMIFS('Water spend - excl CW12&amp;17'!L$130:L$149,'Water spend - excl CW12&amp;17'!$B$130:$B$149,'PR19 W spend'!$C16)</f>
        <v>28.700021792782493</v>
      </c>
      <c r="M16" s="35">
        <f>SUMIFS('Water spend - excl CW12&amp;17'!M$130:M$149,'Water spend - excl CW12&amp;17'!$B$130:$B$149,'PR19 W spend'!$C16)</f>
        <v>10.049250088694096</v>
      </c>
      <c r="N16" s="35">
        <f>SUMIFS('Water spend - excl CW12&amp;17'!N$130:N$149,'Water spend - excl CW12&amp;17'!$B$130:$B$149,'PR19 W spend'!$C16)</f>
        <v>53.784148036675177</v>
      </c>
      <c r="O16" s="35">
        <f>SUMIFS('Water spend - excl CW12&amp;17'!O$130:O$149,'Water spend - excl CW12&amp;17'!$B$130:$B$149,'PR19 W spend'!$C16)</f>
        <v>75.631048580086969</v>
      </c>
      <c r="P16" s="35">
        <f>SUMIFS('Water spend - excl CW12&amp;17'!P$130:P$149,'Water spend - excl CW12&amp;17'!$B$130:$B$149,'PR19 W spend'!$C16)</f>
        <v>4.8261830693999848</v>
      </c>
      <c r="Q16" s="35">
        <f>SUMIFS('Water spend - excl CW12&amp;17'!Q$130:Q$149,'Water spend - excl CW12&amp;17'!$B$130:$B$149,'PR19 W spend'!$C16)</f>
        <v>2.9530793762833674</v>
      </c>
      <c r="R16" s="35">
        <f>SUMIFS('Water spend - excl CW12&amp;17'!R$130:R$149,'Water spend - excl CW12&amp;17'!$B$130:$B$149,'PR19 W spend'!$C16)</f>
        <v>49.96888891806347</v>
      </c>
      <c r="S16" s="35">
        <f>SUMIFS('Water spend - excl CW12&amp;17'!S$130:S$149,'Water spend - excl CW12&amp;17'!$B$130:$B$149,'PR19 W spend'!$C16)</f>
        <v>8.3937284765603248</v>
      </c>
      <c r="T16" s="35">
        <f>SUMIFS('Water spend - excl CW12&amp;17'!T$130:T$149,'Water spend - excl CW12&amp;17'!$B$130:$B$149,'PR19 W spend'!$C16)</f>
        <v>0</v>
      </c>
      <c r="U16" s="35">
        <f>SUM(D16:T16)</f>
        <v>463.83960817677826</v>
      </c>
    </row>
    <row r="17" spans="2:26">
      <c r="C17" t="s">
        <v>1676</v>
      </c>
      <c r="D17" s="35">
        <f>SUMIFS('Water spend - excl CW12&amp;17'!D$130:D$149,'Water spend - excl CW12&amp;17'!$B$130:$B$149,'PR19 W spend'!$C17)</f>
        <v>1080.776940551978</v>
      </c>
      <c r="E17" s="35">
        <f>SUMIFS('Water spend - excl CW12&amp;17'!E$130:E$149,'Water spend - excl CW12&amp;17'!$B$130:$B$149,'PR19 W spend'!$C17)</f>
        <v>24.736313783367557</v>
      </c>
      <c r="F17" s="35">
        <f>SUMIFS('Water spend - excl CW12&amp;17'!F$130:F$149,'Water spend - excl CW12&amp;17'!$B$130:$B$149,'PR19 W spend'!$C17)</f>
        <v>2.2682442443874375</v>
      </c>
      <c r="G17" s="35">
        <f>SUMIFS('Water spend - excl CW12&amp;17'!G$130:G$149,'Water spend - excl CW12&amp;17'!$B$130:$B$149,'PR19 W spend'!$C17)</f>
        <v>5.7149981391170428</v>
      </c>
      <c r="H17" s="35">
        <f>SUMIFS('Water spend - excl CW12&amp;17'!H$130:H$149,'Water spend - excl CW12&amp;17'!$B$130:$B$149,'PR19 W spend'!$C17)</f>
        <v>385.24255174983932</v>
      </c>
      <c r="I17" s="35">
        <f>SUMIFS('Water spend - excl CW12&amp;17'!I$130:I$149,'Water spend - excl CW12&amp;17'!$B$130:$B$149,'PR19 W spend'!$C17)</f>
        <v>67.97185658367556</v>
      </c>
      <c r="J17" s="35">
        <f>SUMIFS('Water spend - excl CW12&amp;17'!J$130:J$149,'Water spend - excl CW12&amp;17'!$B$130:$B$149,'PR19 W spend'!$C17)</f>
        <v>206.37390150154005</v>
      </c>
      <c r="K17" s="35">
        <f>SUMIFS('Water spend - excl CW12&amp;17'!K$130:K$149,'Water spend - excl CW12&amp;17'!$B$130:$B$149,'PR19 W spend'!$C17)</f>
        <v>169.60968377823409</v>
      </c>
      <c r="L17" s="35">
        <f>SUMIFS('Water spend - excl CW12&amp;17'!L$130:L$149,'Water spend - excl CW12&amp;17'!$B$130:$B$149,'PR19 W spend'!$C17)</f>
        <v>146.45945452407898</v>
      </c>
      <c r="M17" s="35">
        <f>SUMIFS('Water spend - excl CW12&amp;17'!M$130:M$149,'Water spend - excl CW12&amp;17'!$B$130:$B$149,'PR19 W spend'!$C17)</f>
        <v>12.523841188504091</v>
      </c>
      <c r="N17" s="35">
        <f>SUMIFS('Water spend - excl CW12&amp;17'!N$130:N$149,'Water spend - excl CW12&amp;17'!$B$130:$B$149,'PR19 W spend'!$C17)</f>
        <v>130.32892049537986</v>
      </c>
      <c r="O17" s="35">
        <f>SUMIFS('Water spend - excl CW12&amp;17'!O$130:O$149,'Water spend - excl CW12&amp;17'!$B$130:$B$149,'PR19 W spend'!$C17)</f>
        <v>108.34327459666744</v>
      </c>
      <c r="P17" s="35">
        <f>SUMIFS('Water spend - excl CW12&amp;17'!P$130:P$149,'Water spend - excl CW12&amp;17'!$B$130:$B$149,'PR19 W spend'!$C17)</f>
        <v>20.324310732241138</v>
      </c>
      <c r="Q17" s="35">
        <f>SUMIFS('Water spend - excl CW12&amp;17'!Q$130:Q$149,'Water spend - excl CW12&amp;17'!$B$130:$B$149,'PR19 W spend'!$C17)</f>
        <v>6.1571862166324429</v>
      </c>
      <c r="R17" s="35">
        <f>SUMIFS('Water spend - excl CW12&amp;17'!R$130:R$149,'Water spend - excl CW12&amp;17'!$B$130:$B$149,'PR19 W spend'!$C17)</f>
        <v>112.28173777321219</v>
      </c>
      <c r="S17" s="35">
        <f>SUMIFS('Water spend - excl CW12&amp;17'!S$130:S$149,'Water spend - excl CW12&amp;17'!$B$130:$B$149,'PR19 W spend'!$C17)</f>
        <v>33.756763786412932</v>
      </c>
      <c r="T17" s="35">
        <f>SUMIFS('Water spend - excl CW12&amp;17'!T$130:T$149,'Water spend - excl CW12&amp;17'!$B$130:$B$149,'PR19 W spend'!$C17)</f>
        <v>9.4639428175628932</v>
      </c>
      <c r="U17" s="35">
        <f t="shared" ref="U17:U21" si="2">SUM(D17:T17)</f>
        <v>2522.3339224628307</v>
      </c>
    </row>
    <row r="18" spans="2:26">
      <c r="C18" t="s">
        <v>1677</v>
      </c>
      <c r="D18" s="35">
        <f>SUMIFS('Water spend - excl CW12&amp;17'!D$130:D$149,'Water spend - excl CW12&amp;17'!$B$130:$B$149,'PR19 W spend'!$C18)</f>
        <v>100.59064957296134</v>
      </c>
      <c r="E18" s="35">
        <f>SUMIFS('Water spend - excl CW12&amp;17'!E$130:E$149,'Water spend - excl CW12&amp;17'!$B$130:$B$149,'PR19 W spend'!$C18)</f>
        <v>23.456249743326488</v>
      </c>
      <c r="F18" s="35">
        <f>SUMIFS('Water spend - excl CW12&amp;17'!F$130:F$149,'Water spend - excl CW12&amp;17'!$B$130:$B$149,'PR19 W spend'!$C18)</f>
        <v>0.78712177781289316</v>
      </c>
      <c r="G18" s="35">
        <f>SUMIFS('Water spend - excl CW12&amp;17'!G$130:G$149,'Water spend - excl CW12&amp;17'!$B$130:$B$149,'PR19 W spend'!$C18)</f>
        <v>43.299518993839833</v>
      </c>
      <c r="H18" s="35">
        <f>SUMIFS('Water spend - excl CW12&amp;17'!H$130:H$149,'Water spend - excl CW12&amp;17'!$B$130:$B$149,'PR19 W spend'!$C18)</f>
        <v>173.18611702815474</v>
      </c>
      <c r="I18" s="35">
        <f>SUMIFS('Water spend - excl CW12&amp;17'!I$130:I$149,'Water spend - excl CW12&amp;17'!$B$130:$B$149,'PR19 W spend'!$C18)</f>
        <v>23.833611565762364</v>
      </c>
      <c r="J18" s="35">
        <f>SUMIFS('Water spend - excl CW12&amp;17'!J$130:J$149,'Water spend - excl CW12&amp;17'!$B$130:$B$149,'PR19 W spend'!$C18)</f>
        <v>2.6699099075975363</v>
      </c>
      <c r="K18" s="35">
        <f>SUMIFS('Water spend - excl CW12&amp;17'!K$130:K$149,'Water spend - excl CW12&amp;17'!$B$130:$B$149,'PR19 W spend'!$C18)</f>
        <v>358.11886980236136</v>
      </c>
      <c r="L18" s="35">
        <f>SUMIFS('Water spend - excl CW12&amp;17'!L$130:L$149,'Water spend - excl CW12&amp;17'!$B$130:$B$149,'PR19 W spend'!$C18)</f>
        <v>62.033176263826839</v>
      </c>
      <c r="M18" s="35">
        <f>SUMIFS('Water spend - excl CW12&amp;17'!M$130:M$149,'Water spend - excl CW12&amp;17'!$B$130:$B$149,'PR19 W spend'!$C18)</f>
        <v>12.264843557510911</v>
      </c>
      <c r="N18" s="35">
        <f>SUMIFS('Water spend - excl CW12&amp;17'!N$130:N$149,'Water spend - excl CW12&amp;17'!$B$130:$B$149,'PR19 W spend'!$C18)</f>
        <v>22.46110465862423</v>
      </c>
      <c r="O18" s="35">
        <f>SUMIFS('Water spend - excl CW12&amp;17'!O$130:O$149,'Water spend - excl CW12&amp;17'!$B$130:$B$149,'PR19 W spend'!$C18)</f>
        <v>77.53840441395505</v>
      </c>
      <c r="P18" s="35">
        <f>SUMIFS('Water spend - excl CW12&amp;17'!P$130:P$149,'Water spend - excl CW12&amp;17'!$B$130:$B$149,'PR19 W spend'!$C18)</f>
        <v>16.770402461973205</v>
      </c>
      <c r="Q18" s="35">
        <f>SUMIFS('Water spend - excl CW12&amp;17'!Q$130:Q$149,'Water spend - excl CW12&amp;17'!$B$130:$B$149,'PR19 W spend'!$C18)</f>
        <v>13.339098819301848</v>
      </c>
      <c r="R18" s="35">
        <f>SUMIFS('Water spend - excl CW12&amp;17'!R$130:R$149,'Water spend - excl CW12&amp;17'!$B$130:$B$149,'PR19 W spend'!$C18)</f>
        <v>2.2708231138489037</v>
      </c>
      <c r="S18" s="35">
        <f>SUMIFS('Water spend - excl CW12&amp;17'!S$130:S$149,'Water spend - excl CW12&amp;17'!$B$130:$B$149,'PR19 W spend'!$C18)</f>
        <v>9.9842016897476213</v>
      </c>
      <c r="T18" s="35">
        <f>SUMIFS('Water spend - excl CW12&amp;17'!T$130:T$149,'Water spend - excl CW12&amp;17'!$B$130:$B$149,'PR19 W spend'!$C18)</f>
        <v>17.296788244238467</v>
      </c>
      <c r="U18" s="35">
        <f t="shared" si="2"/>
        <v>959.90089161484343</v>
      </c>
      <c r="X18" s="21"/>
      <c r="Z18" s="21"/>
    </row>
    <row r="19" spans="2:26">
      <c r="C19" t="s">
        <v>1678</v>
      </c>
      <c r="D19" s="35">
        <f>SUMIFS('Water spend - excl CW12&amp;17'!D$130:D$149,'Water spend - excl CW12&amp;17'!$B$130:$B$149,'PR19 W spend'!$C19)</f>
        <v>33.34045257956879</v>
      </c>
      <c r="E19" s="35">
        <f>SUMIFS('Water spend - excl CW12&amp;17'!E$130:E$149,'Water spend - excl CW12&amp;17'!$B$130:$B$149,'PR19 W spend'!$C19)</f>
        <v>114.2708121791581</v>
      </c>
      <c r="F19" s="35">
        <f>SUMIFS('Water spend - excl CW12&amp;17'!F$130:F$149,'Water spend - excl CW12&amp;17'!$B$130:$B$149,'PR19 W spend'!$C19)</f>
        <v>2.1406902466060549</v>
      </c>
      <c r="G19" s="35">
        <f>SUMIFS('Water spend - excl CW12&amp;17'!G$130:G$149,'Water spend - excl CW12&amp;17'!$B$130:$B$149,'PR19 W spend'!$C19)</f>
        <v>43.587663821868588</v>
      </c>
      <c r="H19" s="35">
        <f>SUMIFS('Water spend - excl CW12&amp;17'!H$130:H$149,'Water spend - excl CW12&amp;17'!$B$130:$B$149,'PR19 W spend'!$C19)</f>
        <v>174.75204794662017</v>
      </c>
      <c r="I19" s="35">
        <f>SUMIFS('Water spend - excl CW12&amp;17'!I$130:I$149,'Water spend - excl CW12&amp;17'!$B$130:$B$149,'PR19 W spend'!$C19)</f>
        <v>154.21072578402294</v>
      </c>
      <c r="J19" s="35">
        <f>SUMIFS('Water spend - excl CW12&amp;17'!J$130:J$149,'Water spend - excl CW12&amp;17'!$B$130:$B$149,'PR19 W spend'!$C19)</f>
        <v>60.913699884496921</v>
      </c>
      <c r="K19" s="35">
        <f>SUMIFS('Water spend - excl CW12&amp;17'!K$130:K$149,'Water spend - excl CW12&amp;17'!$B$130:$B$149,'PR19 W spend'!$C19)</f>
        <v>90.431518159650921</v>
      </c>
      <c r="L19" s="35">
        <f>SUMIFS('Water spend - excl CW12&amp;17'!L$130:L$149,'Water spend - excl CW12&amp;17'!$B$130:$B$149,'PR19 W spend'!$C19)</f>
        <v>211.14642570845035</v>
      </c>
      <c r="M19" s="35">
        <f>SUMIFS('Water spend - excl CW12&amp;17'!M$130:M$149,'Water spend - excl CW12&amp;17'!$B$130:$B$149,'PR19 W spend'!$C19)</f>
        <v>26.8750161341015</v>
      </c>
      <c r="N19" s="35">
        <f>SUMIFS('Water spend - excl CW12&amp;17'!N$130:N$149,'Water spend - excl CW12&amp;17'!$B$130:$B$149,'PR19 W spend'!$C19)</f>
        <v>126.33331538757699</v>
      </c>
      <c r="O19" s="35">
        <f>SUMIFS('Water spend - excl CW12&amp;17'!O$130:O$149,'Water spend - excl CW12&amp;17'!$B$130:$B$149,'PR19 W spend'!$C19)</f>
        <v>35.956382386148306</v>
      </c>
      <c r="P19" s="35">
        <f>SUMIFS('Water spend - excl CW12&amp;17'!P$130:P$149,'Water spend - excl CW12&amp;17'!$B$130:$B$149,'PR19 W spend'!$C19)</f>
        <v>3.5760689871808431</v>
      </c>
      <c r="Q19" s="35">
        <f>SUMIFS('Water spend - excl CW12&amp;17'!Q$130:Q$149,'Water spend - excl CW12&amp;17'!$B$130:$B$149,'PR19 W spend'!$C19)</f>
        <v>9.3943074948665295</v>
      </c>
      <c r="R19" s="35">
        <f>SUMIFS('Water spend - excl CW12&amp;17'!R$130:R$149,'Water spend - excl CW12&amp;17'!$B$130:$B$149,'PR19 W spend'!$C19)</f>
        <v>32.805247564820057</v>
      </c>
      <c r="S19" s="35">
        <f>SUMIFS('Water spend - excl CW12&amp;17'!S$130:S$149,'Water spend - excl CW12&amp;17'!$B$130:$B$149,'PR19 W spend'!$C19)</f>
        <v>112.6105200269715</v>
      </c>
      <c r="T19" s="35">
        <f>SUMIFS('Water spend - excl CW12&amp;17'!T$130:T$149,'Water spend - excl CW12&amp;17'!$B$130:$B$149,'PR19 W spend'!$C19)</f>
        <v>1.7454084625737933</v>
      </c>
      <c r="U19" s="35">
        <f t="shared" si="2"/>
        <v>1234.0903027546824</v>
      </c>
    </row>
    <row r="20" spans="2:26">
      <c r="C20" t="s">
        <v>1679</v>
      </c>
      <c r="D20" s="35">
        <f>SUMIFS('Water spend - excl CW12&amp;17'!D$130:D$149,'Water spend - excl CW12&amp;17'!$B$130:$B$149,'PR19 W spend'!$C20)</f>
        <v>24.500392377805394</v>
      </c>
      <c r="E20" s="35">
        <f>SUMIFS('Water spend - excl CW12&amp;17'!E$130:E$149,'Water spend - excl CW12&amp;17'!$B$130:$B$149,'PR19 W spend'!$C20)</f>
        <v>11.71450583932238</v>
      </c>
      <c r="F20" s="35">
        <f>SUMIFS('Water spend - excl CW12&amp;17'!F$130:F$149,'Water spend - excl CW12&amp;17'!$B$130:$B$149,'PR19 W spend'!$C20)</f>
        <v>10.011458836944486</v>
      </c>
      <c r="G20" s="35">
        <f>SUMIFS('Water spend - excl CW12&amp;17'!G$130:G$149,'Water spend - excl CW12&amp;17'!$B$130:$B$149,'PR19 W spend'!$C20)</f>
        <v>142.34662256160166</v>
      </c>
      <c r="H20" s="35">
        <f>SUMIFS('Water spend - excl CW12&amp;17'!H$130:H$149,'Water spend - excl CW12&amp;17'!$B$130:$B$149,'PR19 W spend'!$C20)</f>
        <v>343.60395684617026</v>
      </c>
      <c r="I20" s="35">
        <f>SUMIFS('Water spend - excl CW12&amp;17'!I$130:I$149,'Water spend - excl CW12&amp;17'!$B$130:$B$149,'PR19 W spend'!$C20)</f>
        <v>116.87971746663243</v>
      </c>
      <c r="J20" s="35">
        <f>SUMIFS('Water spend - excl CW12&amp;17'!J$130:J$149,'Water spend - excl CW12&amp;17'!$B$130:$B$149,'PR19 W spend'!$C20)</f>
        <v>0</v>
      </c>
      <c r="K20" s="35">
        <f>SUMIFS('Water spend - excl CW12&amp;17'!K$130:K$149,'Water spend - excl CW12&amp;17'!$B$130:$B$149,'PR19 W spend'!$C20)</f>
        <v>130.93575250256674</v>
      </c>
      <c r="L20" s="35">
        <f>SUMIFS('Water spend - excl CW12&amp;17'!L$130:L$149,'Water spend - excl CW12&amp;17'!$B$130:$B$149,'PR19 W spend'!$C20)</f>
        <v>93.987933928613685</v>
      </c>
      <c r="M20" s="35">
        <f>SUMIFS('Water spend - excl CW12&amp;17'!M$130:M$149,'Water spend - excl CW12&amp;17'!$B$130:$B$149,'PR19 W spend'!$C20)</f>
        <v>8.6160748203285422</v>
      </c>
      <c r="N20" s="35">
        <f>SUMIFS('Water spend - excl CW12&amp;17'!N$130:N$149,'Water spend - excl CW12&amp;17'!$B$130:$B$149,'PR19 W spend'!$C20)</f>
        <v>2.797808329055441</v>
      </c>
      <c r="O20" s="35">
        <f>SUMIFS('Water spend - excl CW12&amp;17'!O$130:O$149,'Water spend - excl CW12&amp;17'!$B$130:$B$149,'PR19 W spend'!$C20)</f>
        <v>21.560773166170044</v>
      </c>
      <c r="P20" s="35">
        <f>SUMIFS('Water spend - excl CW12&amp;17'!P$130:P$149,'Water spend - excl CW12&amp;17'!$B$130:$B$149,'PR19 W spend'!$C20)</f>
        <v>6.9691927468458417</v>
      </c>
      <c r="Q20" s="35">
        <f>SUMIFS('Water spend - excl CW12&amp;17'!Q$130:Q$149,'Water spend - excl CW12&amp;17'!$B$130:$B$149,'PR19 W spend'!$C20)</f>
        <v>1.9199093300821355</v>
      </c>
      <c r="R20" s="35">
        <f>SUMIFS('Water spend - excl CW12&amp;17'!R$130:R$149,'Water spend - excl CW12&amp;17'!$B$130:$B$149,'PR19 W spend'!$C20)</f>
        <v>13.619337638867623</v>
      </c>
      <c r="S20" s="35">
        <f>SUMIFS('Water spend - excl CW12&amp;17'!S$130:S$149,'Water spend - excl CW12&amp;17'!$B$130:$B$149,'PR19 W spend'!$C20)</f>
        <v>1.5945504015183372</v>
      </c>
      <c r="T20" s="35">
        <f>SUMIFS('Water spend - excl CW12&amp;17'!T$130:T$149,'Water spend - excl CW12&amp;17'!$B$130:$B$149,'PR19 W spend'!$C20)</f>
        <v>0</v>
      </c>
      <c r="U20" s="35">
        <f t="shared" si="2"/>
        <v>931.05798679252496</v>
      </c>
      <c r="V20" s="10"/>
    </row>
    <row r="21" spans="2:26">
      <c r="C21" t="s">
        <v>267</v>
      </c>
      <c r="D21" s="35">
        <f>SUMIFS(Adjustments!$E$28:$E$44,Adjustments!$B$28:$B$44,'PR19 W spend'!D$3)</f>
        <v>186.42</v>
      </c>
      <c r="E21" s="35">
        <f>SUMIFS(Adjustments!$E$28:$E$44,Adjustments!$B$28:$B$44,'PR19 W spend'!E$3)</f>
        <v>0</v>
      </c>
      <c r="F21" s="35">
        <f>SUMIFS(Adjustments!$E$28:$E$44,Adjustments!$B$28:$B$44,'PR19 W spend'!F$3)</f>
        <v>0</v>
      </c>
      <c r="G21" s="35">
        <f>SUMIFS(Adjustments!$E$28:$E$44,Adjustments!$B$28:$B$44,'PR19 W spend'!G$3)</f>
        <v>0</v>
      </c>
      <c r="H21" s="35">
        <f>SUMIFS(Adjustments!$E$28:$E$44,Adjustments!$B$28:$B$44,'PR19 W spend'!H$3)</f>
        <v>0</v>
      </c>
      <c r="I21" s="35">
        <f>SUMIFS(Adjustments!$E$28:$E$44,Adjustments!$B$28:$B$44,'PR19 W spend'!I$3)</f>
        <v>0</v>
      </c>
      <c r="J21" s="35">
        <f>SUMIFS(Adjustments!$E$28:$E$44,Adjustments!$B$28:$B$44,'PR19 W spend'!J$3)</f>
        <v>97.585245082360501</v>
      </c>
      <c r="K21" s="35">
        <f>SUMIFS(Adjustments!$E$28:$E$44,Adjustments!$B$28:$B$44,'PR19 W spend'!K$3)</f>
        <v>64.063999999999993</v>
      </c>
      <c r="L21" s="35">
        <f>SUMIFS(Adjustments!$E$28:$E$44,Adjustments!$B$28:$B$44,'PR19 W spend'!L$3)</f>
        <v>0</v>
      </c>
      <c r="M21" s="35">
        <f>SUMIFS(Adjustments!$E$28:$E$44,Adjustments!$B$28:$B$44,'PR19 W spend'!M$3)</f>
        <v>0</v>
      </c>
      <c r="N21" s="35">
        <f>SUMIFS(Adjustments!$E$28:$E$44,Adjustments!$B$28:$B$44,'PR19 W spend'!N$3)</f>
        <v>0</v>
      </c>
      <c r="O21" s="35">
        <f>SUMIFS(Adjustments!$E$28:$E$44,Adjustments!$B$28:$B$44,'PR19 W spend'!O$3)</f>
        <v>0</v>
      </c>
      <c r="P21" s="35">
        <f>SUMIFS(Adjustments!$E$28:$E$44,Adjustments!$B$28:$B$44,'PR19 W spend'!P$3)</f>
        <v>0</v>
      </c>
      <c r="Q21" s="35">
        <f>SUMIFS(Adjustments!$E$28:$E$44,Adjustments!$B$28:$B$44,'PR19 W spend'!Q$3)</f>
        <v>0</v>
      </c>
      <c r="R21" s="35">
        <f>SUMIFS(Adjustments!$E$28:$E$44,Adjustments!$B$28:$B$44,'PR19 W spend'!R$3)</f>
        <v>0</v>
      </c>
      <c r="S21" s="35">
        <f>SUMIFS(Adjustments!$E$28:$E$44,Adjustments!$B$28:$B$44,'PR19 W spend'!S$3)</f>
        <v>0</v>
      </c>
      <c r="T21" s="35">
        <f>SUMIFS(Adjustments!$E$28:$E$44,Adjustments!$B$28:$B$44,'PR19 W spend'!T$3)</f>
        <v>0</v>
      </c>
      <c r="U21" s="35">
        <f t="shared" si="2"/>
        <v>348.06924508236045</v>
      </c>
      <c r="V21" s="10"/>
    </row>
    <row r="22" spans="2:26" ht="13.9">
      <c r="C22" s="1" t="s">
        <v>1455</v>
      </c>
      <c r="D22" s="22">
        <f>SUM(D16:D21)</f>
        <v>1454.0738504285885</v>
      </c>
      <c r="E22" s="22">
        <f t="shared" ref="E22:T22" si="3">SUM(E16:E21)</f>
        <v>191.47025147587269</v>
      </c>
      <c r="F22" s="22">
        <f t="shared" si="3"/>
        <v>18.678332661879288</v>
      </c>
      <c r="G22" s="22">
        <f t="shared" si="3"/>
        <v>256.82858361139631</v>
      </c>
      <c r="H22" s="22">
        <f t="shared" si="3"/>
        <v>1125.0067944898146</v>
      </c>
      <c r="I22" s="22">
        <f t="shared" si="3"/>
        <v>377.11506318177931</v>
      </c>
      <c r="J22" s="22">
        <f t="shared" si="3"/>
        <v>399.43391904283283</v>
      </c>
      <c r="K22" s="22">
        <f t="shared" si="3"/>
        <v>877.27226578542081</v>
      </c>
      <c r="L22" s="22">
        <f t="shared" si="3"/>
        <v>542.32701221775233</v>
      </c>
      <c r="M22" s="22">
        <f t="shared" si="3"/>
        <v>70.329025789139138</v>
      </c>
      <c r="N22" s="22">
        <f t="shared" si="3"/>
        <v>335.70529690731166</v>
      </c>
      <c r="O22" s="22">
        <f t="shared" si="3"/>
        <v>319.02988314302786</v>
      </c>
      <c r="P22" s="22">
        <f t="shared" si="3"/>
        <v>52.466157997641012</v>
      </c>
      <c r="Q22" s="22">
        <f t="shared" si="3"/>
        <v>33.763581237166321</v>
      </c>
      <c r="R22" s="22">
        <f t="shared" si="3"/>
        <v>210.94603500881226</v>
      </c>
      <c r="S22" s="22">
        <f t="shared" si="3"/>
        <v>166.33976438121073</v>
      </c>
      <c r="T22" s="22">
        <f t="shared" si="3"/>
        <v>28.506139524375151</v>
      </c>
      <c r="U22" s="22">
        <f>SUM(U16:U21)</f>
        <v>6459.2919568840216</v>
      </c>
      <c r="V22" s="21"/>
      <c r="W22" s="21"/>
    </row>
    <row r="24" spans="2:26" ht="13.9">
      <c r="B24" s="1" t="s">
        <v>1708</v>
      </c>
    </row>
    <row r="26" spans="2:26">
      <c r="C26" t="s">
        <v>1675</v>
      </c>
      <c r="D26" s="35">
        <f t="shared" ref="D26:U26" si="4">D16-D6</f>
        <v>-50.356242263370774</v>
      </c>
      <c r="E26" s="35">
        <f t="shared" si="4"/>
        <v>-1.2718889245379899</v>
      </c>
      <c r="F26" s="35">
        <f t="shared" si="4"/>
        <v>-1.1419285710806273</v>
      </c>
      <c r="G26" s="35">
        <f t="shared" si="4"/>
        <v>5.1478819943531882</v>
      </c>
      <c r="H26" s="35">
        <f t="shared" si="4"/>
        <v>-37.5700707519145</v>
      </c>
      <c r="I26" s="35">
        <f t="shared" si="4"/>
        <v>1.0079633833287165</v>
      </c>
      <c r="J26" s="35">
        <f t="shared" si="4"/>
        <v>11.729509689425051</v>
      </c>
      <c r="K26" s="35">
        <f t="shared" si="4"/>
        <v>-108.13989129876796</v>
      </c>
      <c r="L26" s="35">
        <f t="shared" si="4"/>
        <v>-5.131564156211688</v>
      </c>
      <c r="M26" s="35">
        <f t="shared" si="4"/>
        <v>-10.565282123831571</v>
      </c>
      <c r="N26" s="35">
        <f t="shared" si="4"/>
        <v>2.3340351003302047</v>
      </c>
      <c r="O26" s="35">
        <f t="shared" si="4"/>
        <v>-67.262985900137096</v>
      </c>
      <c r="P26" s="35">
        <f t="shared" si="4"/>
        <v>-2.255976517355661</v>
      </c>
      <c r="Q26" s="35">
        <f t="shared" si="4"/>
        <v>-1.9319527079055443</v>
      </c>
      <c r="R26" s="35">
        <f t="shared" si="4"/>
        <v>-25.281548687702156</v>
      </c>
      <c r="S26" s="35">
        <f t="shared" si="4"/>
        <v>-1.9709494520774218</v>
      </c>
      <c r="T26" s="35">
        <f t="shared" si="4"/>
        <v>-1.1331455338809036</v>
      </c>
      <c r="U26" s="35">
        <f t="shared" si="4"/>
        <v>-293.79403672133662</v>
      </c>
    </row>
    <row r="27" spans="2:26">
      <c r="C27" t="s">
        <v>1676</v>
      </c>
      <c r="D27" s="35">
        <f t="shared" ref="D27:U27" si="5">D17-D7</f>
        <v>412.0272216776591</v>
      </c>
      <c r="E27" s="35">
        <f t="shared" si="5"/>
        <v>-33.120429671457899</v>
      </c>
      <c r="F27" s="35">
        <f t="shared" si="5"/>
        <v>2.2682442443874375</v>
      </c>
      <c r="G27" s="35">
        <f t="shared" si="5"/>
        <v>5.7149981391170428</v>
      </c>
      <c r="H27" s="35">
        <f t="shared" si="5"/>
        <v>57.141967817601085</v>
      </c>
      <c r="I27" s="35">
        <f t="shared" si="5"/>
        <v>41.885823151950717</v>
      </c>
      <c r="J27" s="35">
        <f t="shared" si="5"/>
        <v>-98.843964258213532</v>
      </c>
      <c r="K27" s="35">
        <f t="shared" si="5"/>
        <v>-152.39408450975358</v>
      </c>
      <c r="L27" s="35">
        <f t="shared" si="5"/>
        <v>83.179871124110974</v>
      </c>
      <c r="M27" s="35">
        <f t="shared" si="5"/>
        <v>4.1635768147874597</v>
      </c>
      <c r="N27" s="35">
        <f t="shared" si="5"/>
        <v>97.033769699691973</v>
      </c>
      <c r="O27" s="35">
        <f t="shared" si="5"/>
        <v>-64.053822082514017</v>
      </c>
      <c r="P27" s="35">
        <f t="shared" si="5"/>
        <v>12.40934602484894</v>
      </c>
      <c r="Q27" s="35">
        <f t="shared" si="5"/>
        <v>3.0230345225872686</v>
      </c>
      <c r="R27" s="35">
        <f t="shared" si="5"/>
        <v>28.886524275691002</v>
      </c>
      <c r="S27" s="35">
        <f t="shared" si="5"/>
        <v>26.873671670628507</v>
      </c>
      <c r="T27" s="35">
        <f t="shared" si="5"/>
        <v>-3.0631894976321767</v>
      </c>
      <c r="U27" s="35">
        <f t="shared" si="5"/>
        <v>423.13255914348974</v>
      </c>
    </row>
    <row r="28" spans="2:26">
      <c r="C28" t="s">
        <v>1677</v>
      </c>
      <c r="D28" s="35">
        <f t="shared" ref="D28:U28" si="6">D18-D8</f>
        <v>-51.698617796800946</v>
      </c>
      <c r="E28" s="35">
        <f t="shared" si="6"/>
        <v>2.9885716760780277</v>
      </c>
      <c r="F28" s="35">
        <f t="shared" si="6"/>
        <v>-0.13377455677196814</v>
      </c>
      <c r="G28" s="35">
        <f t="shared" si="6"/>
        <v>-6.4518230877823441</v>
      </c>
      <c r="H28" s="35">
        <f t="shared" si="6"/>
        <v>70.802249279181439</v>
      </c>
      <c r="I28" s="35">
        <f t="shared" si="6"/>
        <v>6.4839786088835147</v>
      </c>
      <c r="J28" s="35">
        <f t="shared" si="6"/>
        <v>-9.6165710985626269</v>
      </c>
      <c r="K28" s="35">
        <f t="shared" si="6"/>
        <v>33.232970482546193</v>
      </c>
      <c r="L28" s="35">
        <f t="shared" si="6"/>
        <v>14.136369119565416</v>
      </c>
      <c r="M28" s="35">
        <f t="shared" si="6"/>
        <v>-0.631792736123586</v>
      </c>
      <c r="N28" s="35">
        <f t="shared" si="6"/>
        <v>-3.0337224075975335</v>
      </c>
      <c r="O28" s="35">
        <f t="shared" si="6"/>
        <v>9.8725105606865071</v>
      </c>
      <c r="P28" s="35">
        <f t="shared" si="6"/>
        <v>5.9704643844578058</v>
      </c>
      <c r="Q28" s="35">
        <f t="shared" si="6"/>
        <v>7.1645925949691991</v>
      </c>
      <c r="R28" s="35">
        <f t="shared" si="6"/>
        <v>1.5526181263199965</v>
      </c>
      <c r="S28" s="35">
        <f t="shared" si="6"/>
        <v>-3.5091886365638523</v>
      </c>
      <c r="T28" s="35">
        <f t="shared" si="6"/>
        <v>-4.0908599847143066</v>
      </c>
      <c r="U28" s="35">
        <f t="shared" si="6"/>
        <v>73.037974527770643</v>
      </c>
    </row>
    <row r="29" spans="2:26">
      <c r="C29" t="s">
        <v>1678</v>
      </c>
      <c r="D29" s="35">
        <f t="shared" ref="D29:U29" si="7">D19-D9</f>
        <v>-4.6564394499319803</v>
      </c>
      <c r="E29" s="35">
        <f t="shared" si="7"/>
        <v>-30.962252823408647</v>
      </c>
      <c r="F29" s="35">
        <f t="shared" si="7"/>
        <v>-3.1175798779189785</v>
      </c>
      <c r="G29" s="35">
        <f t="shared" si="7"/>
        <v>0.1643142325462037</v>
      </c>
      <c r="H29" s="35">
        <f t="shared" si="7"/>
        <v>-5.2191282597453323</v>
      </c>
      <c r="I29" s="35">
        <f t="shared" si="7"/>
        <v>14.549591287103027</v>
      </c>
      <c r="J29" s="35">
        <f t="shared" si="7"/>
        <v>-33.875439938398344</v>
      </c>
      <c r="K29" s="35">
        <f t="shared" si="7"/>
        <v>0.40803221252566857</v>
      </c>
      <c r="L29" s="35">
        <f t="shared" si="7"/>
        <v>174.59405818473149</v>
      </c>
      <c r="M29" s="35">
        <f t="shared" si="7"/>
        <v>0.22051504323907878</v>
      </c>
      <c r="N29" s="35">
        <f t="shared" si="7"/>
        <v>44.163210151437355</v>
      </c>
      <c r="O29" s="35">
        <f t="shared" si="7"/>
        <v>21.87828080760621</v>
      </c>
      <c r="P29" s="35">
        <f t="shared" si="7"/>
        <v>1.491687570343061</v>
      </c>
      <c r="Q29" s="35">
        <f t="shared" si="7"/>
        <v>2.7328139758726895</v>
      </c>
      <c r="R29" s="35">
        <f t="shared" si="7"/>
        <v>13.232719686602163</v>
      </c>
      <c r="S29" s="35">
        <f t="shared" si="7"/>
        <v>2.3578314964245379</v>
      </c>
      <c r="T29" s="35">
        <f t="shared" si="7"/>
        <v>-0.17885456360690477</v>
      </c>
      <c r="U29" s="35">
        <f t="shared" si="7"/>
        <v>197.7833597354213</v>
      </c>
    </row>
    <row r="30" spans="2:26">
      <c r="C30" t="s">
        <v>1679</v>
      </c>
      <c r="D30" s="35">
        <f t="shared" ref="D30:U30" si="8">D20-D10</f>
        <v>-13.90352097152557</v>
      </c>
      <c r="E30" s="35">
        <f t="shared" si="8"/>
        <v>-24.806698921971254</v>
      </c>
      <c r="F30" s="35">
        <f t="shared" si="8"/>
        <v>8.928815325644079</v>
      </c>
      <c r="G30" s="35">
        <f t="shared" si="8"/>
        <v>40.791770148870654</v>
      </c>
      <c r="H30" s="35">
        <f t="shared" si="8"/>
        <v>217.09905887389101</v>
      </c>
      <c r="I30" s="35">
        <f t="shared" si="8"/>
        <v>49.714316093429147</v>
      </c>
      <c r="J30" s="35">
        <f t="shared" si="8"/>
        <v>0</v>
      </c>
      <c r="K30" s="35">
        <f t="shared" si="8"/>
        <v>-119.06969186344969</v>
      </c>
      <c r="L30" s="35">
        <f t="shared" si="8"/>
        <v>1.2076411835591188</v>
      </c>
      <c r="M30" s="35">
        <f t="shared" si="8"/>
        <v>-7.4099759368583165</v>
      </c>
      <c r="N30" s="35">
        <f t="shared" si="8"/>
        <v>2.797808329055441</v>
      </c>
      <c r="O30" s="35">
        <f t="shared" si="8"/>
        <v>5.5441968699688111</v>
      </c>
      <c r="P30" s="35">
        <f t="shared" si="8"/>
        <v>-2.4815820863163758</v>
      </c>
      <c r="Q30" s="35">
        <f t="shared" si="8"/>
        <v>0.53853291837782358</v>
      </c>
      <c r="R30" s="35">
        <f t="shared" si="8"/>
        <v>0.79681673461595359</v>
      </c>
      <c r="S30" s="35">
        <f t="shared" si="8"/>
        <v>-0.61665769859360875</v>
      </c>
      <c r="T30" s="35">
        <f t="shared" si="8"/>
        <v>-7.5786213424024638</v>
      </c>
      <c r="U30" s="35">
        <f t="shared" si="8"/>
        <v>151.55220765629474</v>
      </c>
    </row>
    <row r="31" spans="2:26">
      <c r="D31" s="35">
        <f>D21-D11</f>
        <v>186.553</v>
      </c>
      <c r="E31" s="35">
        <f t="shared" ref="E31:T31" si="9">E21-E11</f>
        <v>0.51200000000000001</v>
      </c>
      <c r="F31" s="35">
        <f t="shared" si="9"/>
        <v>0</v>
      </c>
      <c r="G31" s="35">
        <f t="shared" si="9"/>
        <v>1.304</v>
      </c>
      <c r="H31" s="35">
        <f t="shared" si="9"/>
        <v>47.663774428274436</v>
      </c>
      <c r="I31" s="35">
        <f t="shared" si="9"/>
        <v>21.975629177994563</v>
      </c>
      <c r="J31" s="35">
        <f t="shared" si="9"/>
        <v>97.585245082360501</v>
      </c>
      <c r="K31" s="35">
        <f t="shared" si="9"/>
        <v>249.55760474972013</v>
      </c>
      <c r="L31" s="35">
        <f t="shared" si="9"/>
        <v>0.28699999999999998</v>
      </c>
      <c r="M31" s="35">
        <f t="shared" si="9"/>
        <v>0</v>
      </c>
      <c r="N31" s="35">
        <f t="shared" si="9"/>
        <v>2.883</v>
      </c>
      <c r="O31" s="35">
        <f t="shared" si="9"/>
        <v>0</v>
      </c>
      <c r="P31" s="35">
        <f t="shared" si="9"/>
        <v>0.45600000000000002</v>
      </c>
      <c r="Q31" s="35">
        <f t="shared" si="9"/>
        <v>0</v>
      </c>
      <c r="R31" s="35">
        <f t="shared" si="9"/>
        <v>0</v>
      </c>
      <c r="S31" s="35">
        <f t="shared" si="9"/>
        <v>0</v>
      </c>
      <c r="T31" s="35">
        <f t="shared" si="9"/>
        <v>0</v>
      </c>
      <c r="U31" s="35">
        <f>U21-U11</f>
        <v>608.77725343834959</v>
      </c>
    </row>
    <row r="32" spans="2:26" ht="13.9">
      <c r="C32" s="1" t="s">
        <v>1455</v>
      </c>
      <c r="D32" s="22">
        <f t="shared" ref="D32" si="10">D22-D12</f>
        <v>477.96540119603003</v>
      </c>
      <c r="E32" s="22">
        <f t="shared" ref="E32:U32" si="11">E22-E12</f>
        <v>-86.660698665297758</v>
      </c>
      <c r="F32" s="22">
        <f t="shared" si="11"/>
        <v>6.8037765642599446</v>
      </c>
      <c r="G32" s="22">
        <f t="shared" si="11"/>
        <v>46.671141427104743</v>
      </c>
      <c r="H32" s="22">
        <f t="shared" si="11"/>
        <v>349.91785138728835</v>
      </c>
      <c r="I32" s="22">
        <f t="shared" si="11"/>
        <v>135.6173017026897</v>
      </c>
      <c r="J32" s="22">
        <f t="shared" si="11"/>
        <v>-33.021220523388934</v>
      </c>
      <c r="K32" s="22">
        <f t="shared" si="11"/>
        <v>-96.40506022717932</v>
      </c>
      <c r="L32" s="22">
        <f t="shared" si="11"/>
        <v>268.27337545575523</v>
      </c>
      <c r="M32" s="22">
        <f t="shared" si="11"/>
        <v>-14.222958938786945</v>
      </c>
      <c r="N32" s="22">
        <f t="shared" si="11"/>
        <v>146.17810087291741</v>
      </c>
      <c r="O32" s="22">
        <f t="shared" si="11"/>
        <v>-94.021819744389461</v>
      </c>
      <c r="P32" s="22">
        <f t="shared" si="11"/>
        <v>15.589939375977771</v>
      </c>
      <c r="Q32" s="22">
        <f t="shared" si="11"/>
        <v>11.527021303901432</v>
      </c>
      <c r="R32" s="22">
        <f t="shared" si="11"/>
        <v>19.187130135526985</v>
      </c>
      <c r="S32" s="22">
        <f t="shared" si="11"/>
        <v>23.134707379818167</v>
      </c>
      <c r="T32" s="22">
        <f t="shared" si="11"/>
        <v>-16.044670922236755</v>
      </c>
      <c r="U32" s="22">
        <f t="shared" si="11"/>
        <v>1160.4893177799913</v>
      </c>
      <c r="V32" s="105"/>
      <c r="W32" s="105"/>
    </row>
  </sheetData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EF9EA-ED18-4646-AEC3-B0EC6D30BD3B}">
  <sheetPr>
    <tabColor rgb="FF98C561"/>
  </sheetPr>
  <dimension ref="B3:R44"/>
  <sheetViews>
    <sheetView zoomScale="80" zoomScaleNormal="80" workbookViewId="0"/>
  </sheetViews>
  <sheetFormatPr defaultRowHeight="13.5"/>
  <cols>
    <col min="1" max="2" width="6.25" customWidth="1"/>
    <col min="3" max="3" width="30.125" customWidth="1"/>
  </cols>
  <sheetData>
    <row r="3" spans="2:16" ht="13.9">
      <c r="D3" s="11" t="s">
        <v>268</v>
      </c>
      <c r="E3" s="11" t="s">
        <v>270</v>
      </c>
      <c r="F3" s="11" t="s">
        <v>271</v>
      </c>
      <c r="G3" s="11" t="s">
        <v>272</v>
      </c>
      <c r="H3" s="11" t="s">
        <v>273</v>
      </c>
      <c r="I3" s="11" t="s">
        <v>274</v>
      </c>
      <c r="J3" s="11" t="s">
        <v>275</v>
      </c>
      <c r="K3" s="11" t="s">
        <v>276</v>
      </c>
      <c r="L3" s="11" t="s">
        <v>278</v>
      </c>
      <c r="M3" s="11" t="s">
        <v>279</v>
      </c>
      <c r="N3" s="11" t="s">
        <v>280</v>
      </c>
      <c r="O3" s="11" t="s">
        <v>1455</v>
      </c>
    </row>
    <row r="4" spans="2:16" ht="13.9">
      <c r="B4" s="1" t="s">
        <v>1706</v>
      </c>
    </row>
    <row r="5" spans="2:16" ht="13.9">
      <c r="B5" s="1"/>
    </row>
    <row r="6" spans="2:16">
      <c r="C6" t="s">
        <v>1692</v>
      </c>
      <c r="D6" s="35">
        <f>SUMIFS('Wastewater spend -excl CWW12&amp;17'!D$5:D$26,'Wastewater spend -excl CWW12&amp;17'!$B$5:$B$26,'PR19 WW spend'!$C6)</f>
        <v>148.37802116423757</v>
      </c>
      <c r="E6" s="35">
        <f>SUMIFS('Wastewater spend -excl CWW12&amp;17'!E$5:E$26,'Wastewater spend -excl CWW12&amp;17'!$B$5:$B$26,'PR19 WW spend'!$C6)</f>
        <v>66.081523036447635</v>
      </c>
      <c r="F6" s="35">
        <f>SUMIFS('Wastewater spend -excl CWW12&amp;17'!F$5:F$26,'Wastewater spend -excl CWW12&amp;17'!$B$5:$B$26,'PR19 WW spend'!$C6)</f>
        <v>8.1480364476386027E-2</v>
      </c>
      <c r="G6" s="35">
        <f>SUMIFS('Wastewater spend -excl CWW12&amp;17'!G$5:G$26,'Wastewater spend -excl CWW12&amp;17'!$B$5:$B$26,'PR19 WW spend'!$C6)</f>
        <v>18.554784394250511</v>
      </c>
      <c r="H6" s="35">
        <f>SUMIFS('Wastewater spend -excl CWW12&amp;17'!H$5:H$26,'Wastewater spend -excl CWW12&amp;17'!$B$5:$B$26,'PR19 WW spend'!$C6)</f>
        <v>60.797616144763857</v>
      </c>
      <c r="I6" s="35">
        <f>SUMIFS('Wastewater spend -excl CWW12&amp;17'!I$5:I$26,'Wastewater spend -excl CWW12&amp;17'!$B$5:$B$26,'PR19 WW spend'!$C6)</f>
        <v>76.989469969199178</v>
      </c>
      <c r="J6" s="35">
        <f>SUMIFS('Wastewater spend -excl CWW12&amp;17'!J$5:J$26,'Wastewater spend -excl CWW12&amp;17'!$B$5:$B$26,'PR19 WW spend'!$C6)</f>
        <v>87.773301463039004</v>
      </c>
      <c r="K6" s="35">
        <f>SUMIFS('Wastewater spend -excl CWW12&amp;17'!K$5:K$26,'Wastewater spend -excl CWW12&amp;17'!$B$5:$B$26,'PR19 WW spend'!$C6)</f>
        <v>55.61129620123203</v>
      </c>
      <c r="L6" s="35">
        <f>SUMIFS('Wastewater spend -excl CWW12&amp;17'!L$5:L$26,'Wastewater spend -excl CWW12&amp;17'!$B$5:$B$26,'PR19 WW spend'!$C6)</f>
        <v>207.40870287324833</v>
      </c>
      <c r="M6" s="35">
        <f>SUMIFS('Wastewater spend -excl CWW12&amp;17'!M$5:M$26,'Wastewater spend -excl CWW12&amp;17'!$B$5:$B$26,'PR19 WW spend'!$C6)</f>
        <v>43.078479209445582</v>
      </c>
      <c r="N6" s="35">
        <f>SUMIFS('Wastewater spend -excl CWW12&amp;17'!N$5:N$26,'Wastewater spend -excl CWW12&amp;17'!$B$5:$B$26,'PR19 WW spend'!$C6)</f>
        <v>116.17963039014373</v>
      </c>
      <c r="O6" s="35">
        <f>SUM(D6:N6)</f>
        <v>880.9343052104839</v>
      </c>
    </row>
    <row r="7" spans="2:16">
      <c r="C7" t="s">
        <v>1693</v>
      </c>
      <c r="D7" s="35">
        <f>SUMIFS('Wastewater spend -excl CWW12&amp;17'!D$5:D$26,'Wastewater spend -excl CWW12&amp;17'!$B$5:$B$26,'PR19 WW spend'!$C7)</f>
        <v>462.77124301584843</v>
      </c>
      <c r="E7" s="111">
        <f>SUMIFS('Wastewater spend -excl CWW12&amp;17'!E$5:E$26,'Wastewater spend -excl CWW12&amp;17'!$B$5:$B$26,'PR19 WW spend'!$C7)</f>
        <v>86.725426078028747</v>
      </c>
      <c r="F7" s="35">
        <f>SUMIFS('Wastewater spend -excl CWW12&amp;17'!F$5:F$26,'Wastewater spend -excl CWW12&amp;17'!$B$5:$B$26,'PR19 WW spend'!$C7)</f>
        <v>1.995321483572895</v>
      </c>
      <c r="G7" s="35">
        <f>SUMIFS('Wastewater spend -excl CWW12&amp;17'!G$5:G$26,'Wastewater spend -excl CWW12&amp;17'!$B$5:$B$26,'PR19 WW spend'!$C7)</f>
        <v>76.950624679158096</v>
      </c>
      <c r="H7" s="35">
        <f>SUMIFS('Wastewater spend -excl CWW12&amp;17'!H$5:H$26,'Wastewater spend -excl CWW12&amp;17'!$B$5:$B$26,'PR19 WW spend'!$C7)</f>
        <v>706.56645501796709</v>
      </c>
      <c r="I7" s="35">
        <f>SUMIFS('Wastewater spend -excl CWW12&amp;17'!I$5:I$26,'Wastewater spend -excl CWW12&amp;17'!$B$5:$B$26,'PR19 WW spend'!$C7)</f>
        <v>32.499296072895277</v>
      </c>
      <c r="J7" s="35">
        <f>SUMIFS('Wastewater spend -excl CWW12&amp;17'!J$5:J$26,'Wastewater spend -excl CWW12&amp;17'!$B$5:$B$26,'PR19 WW spend'!$C7)</f>
        <v>265.94811986652974</v>
      </c>
      <c r="K7" s="35">
        <f>SUMIFS('Wastewater spend -excl CWW12&amp;17'!K$5:K$26,'Wastewater spend -excl CWW12&amp;17'!$B$5:$B$26,'PR19 WW spend'!$C7)</f>
        <v>376.06504267197124</v>
      </c>
      <c r="L7" s="35">
        <f>SUMIFS('Wastewater spend -excl CWW12&amp;17'!L$5:L$26,'Wastewater spend -excl CWW12&amp;17'!$B$5:$B$26,'PR19 WW spend'!$C7)</f>
        <v>492.36283069684271</v>
      </c>
      <c r="M7" s="35">
        <f>SUMIFS('Wastewater spend -excl CWW12&amp;17'!M$5:M$26,'Wastewater spend -excl CWW12&amp;17'!$B$5:$B$26,'PR19 WW spend'!$C7)</f>
        <v>200.79414656057494</v>
      </c>
      <c r="N7" s="35">
        <f>SUMIFS('Wastewater spend -excl CWW12&amp;17'!N$5:N$26,'Wastewater spend -excl CWW12&amp;17'!$B$5:$B$26,'PR19 WW spend'!$C7)</f>
        <v>649.84380454312111</v>
      </c>
      <c r="O7" s="35">
        <f t="shared" ref="O7:O12" si="0">SUM(D7:N7)</f>
        <v>3352.5223106865101</v>
      </c>
    </row>
    <row r="8" spans="2:16">
      <c r="C8" t="s">
        <v>1691</v>
      </c>
      <c r="D8" s="35">
        <f>SUMIFS('Wastewater spend -excl CWW12&amp;17'!D$5:D$26,'Wastewater spend -excl CWW12&amp;17'!$B$5:$B$26,'PR19 WW spend'!$C8)</f>
        <v>127.47912962500565</v>
      </c>
      <c r="E8" s="35">
        <f>SUMIFS('Wastewater spend -excl CWW12&amp;17'!E$5:E$26,'Wastewater spend -excl CWW12&amp;17'!$B$5:$B$26,'PR19 WW spend'!$C8)</f>
        <v>49.034125385010263</v>
      </c>
      <c r="F8" s="35">
        <f>SUMIFS('Wastewater spend -excl CWW12&amp;17'!F$5:F$26,'Wastewater spend -excl CWW12&amp;17'!$B$5:$B$26,'PR19 WW spend'!$C8)</f>
        <v>0.598785934291581</v>
      </c>
      <c r="G8" s="35">
        <f>SUMIFS('Wastewater spend -excl CWW12&amp;17'!G$5:G$26,'Wastewater spend -excl CWW12&amp;17'!$B$5:$B$26,'PR19 WW spend'!$C8)</f>
        <v>53.589446226899383</v>
      </c>
      <c r="H8" s="35">
        <f>SUMIFS('Wastewater spend -excl CWW12&amp;17'!H$5:H$26,'Wastewater spend -excl CWW12&amp;17'!$B$5:$B$26,'PR19 WW spend'!$C8)</f>
        <v>40.927776565708413</v>
      </c>
      <c r="I8" s="35">
        <f>SUMIFS('Wastewater spend -excl CWW12&amp;17'!I$5:I$26,'Wastewater spend -excl CWW12&amp;17'!$B$5:$B$26,'PR19 WW spend'!$C8)</f>
        <v>42.79614027207392</v>
      </c>
      <c r="J8" s="35">
        <f>SUMIFS('Wastewater spend -excl CWW12&amp;17'!J$5:J$26,'Wastewater spend -excl CWW12&amp;17'!$B$5:$B$26,'PR19 WW spend'!$C8)</f>
        <v>162.31741305184804</v>
      </c>
      <c r="K8" s="35">
        <f>SUMIFS('Wastewater spend -excl CWW12&amp;17'!K$5:K$26,'Wastewater spend -excl CWW12&amp;17'!$B$5:$B$26,'PR19 WW spend'!$C8)</f>
        <v>108.39446579825463</v>
      </c>
      <c r="L8" s="35">
        <f>SUMIFS('Wastewater spend -excl CWW12&amp;17'!L$5:L$26,'Wastewater spend -excl CWW12&amp;17'!$B$5:$B$26,'PR19 WW spend'!$C8)</f>
        <v>26.513316350881297</v>
      </c>
      <c r="M8" s="35">
        <f>SUMIFS('Wastewater spend -excl CWW12&amp;17'!M$5:M$26,'Wastewater spend -excl CWW12&amp;17'!$B$5:$B$26,'PR19 WW spend'!$C8)</f>
        <v>111.85643384240247</v>
      </c>
      <c r="N8" s="35">
        <f>SUMIFS('Wastewater spend -excl CWW12&amp;17'!N$5:N$26,'Wastewater spend -excl CWW12&amp;17'!$B$5:$B$26,'PR19 WW spend'!$C8)</f>
        <v>50.05262994096509</v>
      </c>
      <c r="O8" s="35">
        <f t="shared" si="0"/>
        <v>773.55966299334057</v>
      </c>
    </row>
    <row r="9" spans="2:16">
      <c r="C9" t="s">
        <v>1694</v>
      </c>
      <c r="D9" s="35">
        <f>SUMIFS('Wastewater spend -excl CWW12&amp;17'!D$5:D$26,'Wastewater spend -excl CWW12&amp;17'!$B$5:$B$26,'PR19 WW spend'!$C9)</f>
        <v>38.206835406017966</v>
      </c>
      <c r="E9" s="35">
        <f>SUMIFS('Wastewater spend -excl CWW12&amp;17'!E$5:E$26,'Wastewater spend -excl CWW12&amp;17'!$B$5:$B$26,'PR19 WW spend'!$C9)</f>
        <v>15.343889566221765</v>
      </c>
      <c r="F9" s="35">
        <f>SUMIFS('Wastewater spend -excl CWW12&amp;17'!F$5:F$26,'Wastewater spend -excl CWW12&amp;17'!$B$5:$B$26,'PR19 WW spend'!$C9)</f>
        <v>0</v>
      </c>
      <c r="G9" s="35">
        <f>SUMIFS('Wastewater spend -excl CWW12&amp;17'!G$5:G$26,'Wastewater spend -excl CWW12&amp;17'!$B$5:$B$26,'PR19 WW spend'!$C9)</f>
        <v>9.3797163757700197</v>
      </c>
      <c r="H9" s="35">
        <f>SUMIFS('Wastewater spend -excl CWW12&amp;17'!H$5:H$26,'Wastewater spend -excl CWW12&amp;17'!$B$5:$B$26,'PR19 WW spend'!$C9)</f>
        <v>74.058071740246405</v>
      </c>
      <c r="I9" s="35">
        <f>SUMIFS('Wastewater spend -excl CWW12&amp;17'!I$5:I$26,'Wastewater spend -excl CWW12&amp;17'!$B$5:$B$26,'PR19 WW spend'!$C9)</f>
        <v>12.456073857802874</v>
      </c>
      <c r="J9" s="35">
        <f>SUMIFS('Wastewater spend -excl CWW12&amp;17'!J$5:J$26,'Wastewater spend -excl CWW12&amp;17'!$B$5:$B$26,'PR19 WW spend'!$C9)</f>
        <v>33.229777014887063</v>
      </c>
      <c r="K9" s="35">
        <f>SUMIFS('Wastewater spend -excl CWW12&amp;17'!K$5:K$26,'Wastewater spend -excl CWW12&amp;17'!$B$5:$B$26,'PR19 WW spend'!$C9)</f>
        <v>69.712136486139627</v>
      </c>
      <c r="L9" s="35">
        <f>SUMIFS('Wastewater spend -excl CWW12&amp;17'!L$5:L$26,'Wastewater spend -excl CWW12&amp;17'!$B$5:$B$26,'PR19 WW spend'!$C9)</f>
        <v>37.122747142378344</v>
      </c>
      <c r="M9" s="35">
        <f>SUMIFS('Wastewater spend -excl CWW12&amp;17'!M$5:M$26,'Wastewater spend -excl CWW12&amp;17'!$B$5:$B$26,'PR19 WW spend'!$C9)</f>
        <v>35.187200654517454</v>
      </c>
      <c r="N9" s="35">
        <f>SUMIFS('Wastewater spend -excl CWW12&amp;17'!N$5:N$26,'Wastewater spend -excl CWW12&amp;17'!$B$5:$B$26,'PR19 WW spend'!$C9)</f>
        <v>11.788124358316221</v>
      </c>
      <c r="O9" s="35">
        <f t="shared" si="0"/>
        <v>336.48457260229776</v>
      </c>
    </row>
    <row r="10" spans="2:16">
      <c r="C10" t="s">
        <v>1698</v>
      </c>
      <c r="D10" s="35">
        <f>SUMIFS('Wastewater spend -excl CWW12&amp;17'!D$5:D$26,'Wastewater spend -excl CWW12&amp;17'!$B$5:$B$26,'PR19 WW spend'!$C10)</f>
        <v>0</v>
      </c>
      <c r="E10" s="35">
        <f>SUMIFS('Wastewater spend -excl CWW12&amp;17'!E$5:E$26,'Wastewater spend -excl CWW12&amp;17'!$B$5:$B$26,'PR19 WW spend'!$C10)</f>
        <v>6.7893987422997943</v>
      </c>
      <c r="F10" s="35">
        <f>SUMIFS('Wastewater spend -excl CWW12&amp;17'!F$5:F$26,'Wastewater spend -excl CWW12&amp;17'!$B$5:$B$26,'PR19 WW spend'!$C10)</f>
        <v>0</v>
      </c>
      <c r="G10" s="35">
        <f>SUMIFS('Wastewater spend -excl CWW12&amp;17'!G$5:G$26,'Wastewater spend -excl CWW12&amp;17'!$B$5:$B$26,'PR19 WW spend'!$C10)</f>
        <v>0</v>
      </c>
      <c r="H10" s="35">
        <f>SUMIFS('Wastewater spend -excl CWW12&amp;17'!H$5:H$26,'Wastewater spend -excl CWW12&amp;17'!$B$5:$B$26,'PR19 WW spend'!$C10)</f>
        <v>0</v>
      </c>
      <c r="I10" s="35">
        <f>SUMIFS('Wastewater spend -excl CWW12&amp;17'!I$5:I$26,'Wastewater spend -excl CWW12&amp;17'!$B$5:$B$26,'PR19 WW spend'!$C10)</f>
        <v>0</v>
      </c>
      <c r="J10" s="35">
        <f>SUMIFS('Wastewater spend -excl CWW12&amp;17'!J$5:J$26,'Wastewater spend -excl CWW12&amp;17'!$B$5:$B$26,'PR19 WW spend'!$C10)</f>
        <v>0</v>
      </c>
      <c r="K10" s="35">
        <f>SUMIFS('Wastewater spend -excl CWW12&amp;17'!K$5:K$26,'Wastewater spend -excl CWW12&amp;17'!$B$5:$B$26,'PR19 WW spend'!$C10)</f>
        <v>0</v>
      </c>
      <c r="L10" s="35">
        <f>SUMIFS('Wastewater spend -excl CWW12&amp;17'!L$5:L$26,'Wastewater spend -excl CWW12&amp;17'!$B$5:$B$26,'PR19 WW spend'!$C10)</f>
        <v>0.76274036693387404</v>
      </c>
      <c r="M10" s="35">
        <f>SUMIFS('Wastewater spend -excl CWW12&amp;17'!M$5:M$26,'Wastewater spend -excl CWW12&amp;17'!$B$5:$B$26,'PR19 WW spend'!$C10)</f>
        <v>0</v>
      </c>
      <c r="N10" s="35">
        <f>SUMIFS('Wastewater spend -excl CWW12&amp;17'!N$5:N$26,'Wastewater spend -excl CWW12&amp;17'!$B$5:$B$26,'PR19 WW spend'!$C10)</f>
        <v>41.011151822381926</v>
      </c>
      <c r="O10" s="35">
        <f t="shared" si="0"/>
        <v>48.563290931615597</v>
      </c>
    </row>
    <row r="11" spans="2:16">
      <c r="C11" t="s">
        <v>1690</v>
      </c>
      <c r="D11" s="35">
        <f>SUMIFS('Wastewater spend -excl CWW12&amp;17'!D$5:D$26,'Wastewater spend -excl CWW12&amp;17'!$B$5:$B$26,'PR19 WW spend'!$C11)</f>
        <v>39.712422804737486</v>
      </c>
      <c r="E11" s="35">
        <f>SUMIFS('Wastewater spend -excl CWW12&amp;17'!E$5:E$26,'Wastewater spend -excl CWW12&amp;17'!$B$5:$B$26,'PR19 WW spend'!$C11)</f>
        <v>21.194369224845996</v>
      </c>
      <c r="F11" s="35">
        <f>SUMIFS('Wastewater spend -excl CWW12&amp;17'!F$5:F$26,'Wastewater spend -excl CWW12&amp;17'!$B$5:$B$26,'PR19 WW spend'!$C11)</f>
        <v>0.54383406057494865</v>
      </c>
      <c r="G11" s="35">
        <f>SUMIFS('Wastewater spend -excl CWW12&amp;17'!G$5:G$26,'Wastewater spend -excl CWW12&amp;17'!$B$5:$B$26,'PR19 WW spend'!$C11)</f>
        <v>16.234488898870634</v>
      </c>
      <c r="H11" s="35">
        <f>SUMIFS('Wastewater spend -excl CWW12&amp;17'!H$5:H$26,'Wastewater spend -excl CWW12&amp;17'!$B$5:$B$26,'PR19 WW spend'!$C11)</f>
        <v>18.702585985626282</v>
      </c>
      <c r="I11" s="35">
        <f>SUMIFS('Wastewater spend -excl CWW12&amp;17'!I$5:I$26,'Wastewater spend -excl CWW12&amp;17'!$B$5:$B$26,'PR19 WW spend'!$C11)</f>
        <v>19.655716760780287</v>
      </c>
      <c r="J11" s="35">
        <f>SUMIFS('Wastewater spend -excl CWW12&amp;17'!J$5:J$26,'Wastewater spend -excl CWW12&amp;17'!$B$5:$B$26,'PR19 WW spend'!$C11)</f>
        <v>70.460618904004093</v>
      </c>
      <c r="K11" s="35">
        <f>SUMIFS('Wastewater spend -excl CWW12&amp;17'!K$5:K$26,'Wastewater spend -excl CWW12&amp;17'!$B$5:$B$26,'PR19 WW spend'!$C11)</f>
        <v>10.934475423511293</v>
      </c>
      <c r="L11" s="35">
        <f>SUMIFS('Wastewater spend -excl CWW12&amp;17'!L$5:L$26,'Wastewater spend -excl CWW12&amp;17'!$B$5:$B$26,'PR19 WW spend'!$C11)</f>
        <v>71.246135491773927</v>
      </c>
      <c r="M11" s="35">
        <f>SUMIFS('Wastewater spend -excl CWW12&amp;17'!M$5:M$26,'Wastewater spend -excl CWW12&amp;17'!$B$5:$B$26,'PR19 WW spend'!$C11)</f>
        <v>81.939875834188911</v>
      </c>
      <c r="N11" s="35">
        <f>SUMIFS('Wastewater spend -excl CWW12&amp;17'!N$5:N$26,'Wastewater spend -excl CWW12&amp;17'!$B$5:$B$26,'PR19 WW spend'!$C11)</f>
        <v>43.105955146303899</v>
      </c>
      <c r="O11" s="35">
        <f t="shared" si="0"/>
        <v>393.7304785352178</v>
      </c>
    </row>
    <row r="12" spans="2:16">
      <c r="C12" t="s">
        <v>1679</v>
      </c>
      <c r="D12" s="35">
        <f>SUMIFS('Wastewater spend -excl CWW12&amp;17'!D$5:D$26,'Wastewater spend -excl CWW12&amp;17'!$B$5:$B$26,'PR19 WW spend'!$C12)</f>
        <v>16.563095620655023</v>
      </c>
      <c r="E12" s="35">
        <f>SUMIFS('Wastewater spend -excl CWW12&amp;17'!E$5:E$26,'Wastewater spend -excl CWW12&amp;17'!$B$5:$B$26,'PR19 WW spend'!$C12)</f>
        <v>5.8296358444558516</v>
      </c>
      <c r="F12" s="35">
        <f>SUMIFS('Wastewater spend -excl CWW12&amp;17'!F$5:F$26,'Wastewater spend -excl CWW12&amp;17'!$B$5:$B$26,'PR19 WW spend'!$C12)</f>
        <v>0</v>
      </c>
      <c r="G12" s="35">
        <f>SUMIFS('Wastewater spend -excl CWW12&amp;17'!G$5:G$26,'Wastewater spend -excl CWW12&amp;17'!$B$5:$B$26,'PR19 WW spend'!$C12)</f>
        <v>48.704414142710476</v>
      </c>
      <c r="H12" s="35">
        <f>SUMIFS('Wastewater spend -excl CWW12&amp;17'!H$5:H$26,'Wastewater spend -excl CWW12&amp;17'!$B$5:$B$26,'PR19 WW spend'!$C12)</f>
        <v>0</v>
      </c>
      <c r="I12" s="35">
        <f>SUMIFS('Wastewater spend -excl CWW12&amp;17'!I$5:I$26,'Wastewater spend -excl CWW12&amp;17'!$B$5:$B$26,'PR19 WW spend'!$C12)</f>
        <v>4.3933075590349073</v>
      </c>
      <c r="J12" s="35">
        <f>SUMIFS('Wastewater spend -excl CWW12&amp;17'!J$5:J$26,'Wastewater spend -excl CWW12&amp;17'!$B$5:$B$26,'PR19 WW spend'!$C12)</f>
        <v>0</v>
      </c>
      <c r="K12" s="35">
        <f>SUMIFS('Wastewater spend -excl CWW12&amp;17'!K$5:K$26,'Wastewater spend -excl CWW12&amp;17'!$B$5:$B$26,'PR19 WW spend'!$C12)</f>
        <v>22.226138026180699</v>
      </c>
      <c r="L12" s="35">
        <f>SUMIFS('Wastewater spend -excl CWW12&amp;17'!L$5:L$26,'Wastewater spend -excl CWW12&amp;17'!$B$5:$B$26,'PR19 WW spend'!$C12)</f>
        <v>0</v>
      </c>
      <c r="M12" s="35">
        <f>SUMIFS('Wastewater spend -excl CWW12&amp;17'!M$5:M$26,'Wastewater spend -excl CWW12&amp;17'!$B$5:$B$26,'PR19 WW spend'!$C12)</f>
        <v>2.9162390913757696</v>
      </c>
      <c r="N12" s="35">
        <f>SUMIFS('Wastewater spend -excl CWW12&amp;17'!N$5:N$26,'Wastewater spend -excl CWW12&amp;17'!$B$5:$B$26,'PR19 WW spend'!$C12)</f>
        <v>0.33444847279260775</v>
      </c>
      <c r="O12" s="35">
        <f t="shared" si="0"/>
        <v>100.96727875720532</v>
      </c>
    </row>
    <row r="13" spans="2:16">
      <c r="C13" t="s">
        <v>1697</v>
      </c>
      <c r="D13" s="35">
        <f>SUMIFS('Wastewater spend -excl CWW12&amp;17'!D$5:D$26,'Wastewater spend -excl CWW12&amp;17'!$B$5:$B$26,'PR19 WW spend'!$C13)</f>
        <v>71.106803744175735</v>
      </c>
      <c r="E13" s="35">
        <f>SUMIFS('Wastewater spend -excl CWW12&amp;17'!E$5:E$26,'Wastewater spend -excl CWW12&amp;17'!$B$5:$B$26,'PR19 WW spend'!$C13)</f>
        <v>8.8226180698151957</v>
      </c>
      <c r="F13" s="35">
        <f>SUMIFS('Wastewater spend -excl CWW12&amp;17'!F$5:F$26,'Wastewater spend -excl CWW12&amp;17'!$B$5:$B$26,'PR19 WW spend'!$C13)</f>
        <v>0</v>
      </c>
      <c r="G13" s="35">
        <f>SUMIFS('Wastewater spend -excl CWW12&amp;17'!G$5:G$26,'Wastewater spend -excl CWW12&amp;17'!$B$5:$B$26,'PR19 WW spend'!$C13)</f>
        <v>2.3079786960985627</v>
      </c>
      <c r="H13" s="35">
        <f>SUMIFS('Wastewater spend -excl CWW12&amp;17'!H$5:H$26,'Wastewater spend -excl CWW12&amp;17'!$B$5:$B$26,'PR19 WW spend'!$C13)</f>
        <v>30.041620893223815</v>
      </c>
      <c r="I13" s="35">
        <f>SUMIFS('Wastewater spend -excl CWW12&amp;17'!I$5:I$26,'Wastewater spend -excl CWW12&amp;17'!$B$5:$B$26,'PR19 WW spend'!$C13)</f>
        <v>2.3894590605749482</v>
      </c>
      <c r="J13" s="35">
        <f>SUMIFS('Wastewater spend -excl CWW12&amp;17'!J$5:J$26,'Wastewater spend -excl CWW12&amp;17'!$B$5:$B$26,'PR19 WW spend'!$C13)</f>
        <v>17.630077002053387</v>
      </c>
      <c r="K13" s="35">
        <f>SUMIFS('Wastewater spend -excl CWW12&amp;17'!K$5:K$26,'Wastewater spend -excl CWW12&amp;17'!$B$5:$B$26,'PR19 WW spend'!$C13)</f>
        <v>16.921387320328542</v>
      </c>
      <c r="L13" s="35">
        <f>SUMIFS('Wastewater spend -excl CWW12&amp;17'!L$5:L$26,'Wastewater spend -excl CWW12&amp;17'!$B$5:$B$26,'PR19 WW spend'!$C13)</f>
        <v>8.1316422866624034</v>
      </c>
      <c r="M13" s="35">
        <f>SUMIFS('Wastewater spend -excl CWW12&amp;17'!M$5:M$26,'Wastewater spend -excl CWW12&amp;17'!$B$5:$B$26,'PR19 WW spend'!$C13)</f>
        <v>14.124526437371662</v>
      </c>
      <c r="N13" s="35">
        <f>SUMIFS('Wastewater spend -excl CWW12&amp;17'!N$5:N$26,'Wastewater spend -excl CWW12&amp;17'!$B$5:$B$26,'PR19 WW spend'!$C13)</f>
        <v>1.1994667607802874</v>
      </c>
      <c r="O13" s="35">
        <f>SUM(D13:N13)</f>
        <v>172.67558027108453</v>
      </c>
    </row>
    <row r="14" spans="2:16">
      <c r="C14" t="s">
        <v>267</v>
      </c>
      <c r="D14" s="35">
        <f>SUMIFS(Adjustments!$I$6:$I$22,Adjustments!$B$6:$B$22,'PR19 WW spend'!D$3)</f>
        <v>-10.398</v>
      </c>
      <c r="E14" s="35">
        <f>SUMIFS(Adjustments!$I$6:$I$22,Adjustments!$B$6:$B$22,'PR19 WW spend'!E$3)</f>
        <v>0</v>
      </c>
      <c r="F14" s="35">
        <f>SUMIFS(Adjustments!$I$6:$I$22,Adjustments!$B$6:$B$22,'PR19 WW spend'!F$3)</f>
        <v>0</v>
      </c>
      <c r="G14" s="35">
        <f>SUMIFS(Adjustments!$I$6:$I$22,Adjustments!$B$6:$B$22,'PR19 WW spend'!G$3)</f>
        <v>-8.5109999999999992</v>
      </c>
      <c r="H14" s="35">
        <f>SUMIFS(Adjustments!$I$6:$I$22,Adjustments!$B$6:$B$22,'PR19 WW spend'!H$3)</f>
        <v>76.364721813529485</v>
      </c>
      <c r="I14" s="35">
        <f>SUMIFS(Adjustments!$I$6:$I$22,Adjustments!$B$6:$B$22,'PR19 WW spend'!I$3)</f>
        <v>-14.540399648168879</v>
      </c>
      <c r="J14" s="35">
        <f>SUMIFS(Adjustments!$I$6:$I$22,Adjustments!$B$6:$B$22,'PR19 WW spend'!J$3)</f>
        <v>-93.436999999999998</v>
      </c>
      <c r="K14" s="35">
        <f>SUMIFS(Adjustments!$I$6:$I$22,Adjustments!$B$6:$B$22,'PR19 WW spend'!K$3)</f>
        <v>-96.68</v>
      </c>
      <c r="L14" s="35">
        <f>SUMIFS(Adjustments!$I$6:$I$22,Adjustments!$B$6:$B$22,'PR19 WW spend'!L$3)</f>
        <v>9.5510231089077209</v>
      </c>
      <c r="M14" s="35">
        <f>SUMIFS(Adjustments!$I$6:$I$22,Adjustments!$B$6:$B$22,'PR19 WW spend'!M$3)</f>
        <v>-0.78500000000000003</v>
      </c>
      <c r="N14" s="35">
        <f>SUMIFS(Adjustments!$I$6:$I$22,Adjustments!$B$6:$B$22,'PR19 WW spend'!N$3)</f>
        <v>-40.707000000000001</v>
      </c>
      <c r="O14" s="35">
        <f>SUM(D14:N14)</f>
        <v>-179.14265472573166</v>
      </c>
    </row>
    <row r="15" spans="2:16" ht="13.9">
      <c r="C15" s="1" t="s">
        <v>1455</v>
      </c>
      <c r="D15" s="22">
        <f>SUM(D6:D14)</f>
        <v>893.81955138067781</v>
      </c>
      <c r="E15" s="22">
        <f t="shared" ref="E15:N15" si="1">SUM(E6:E14)</f>
        <v>259.82098594712522</v>
      </c>
      <c r="F15" s="22">
        <f t="shared" si="1"/>
        <v>3.2194218429158106</v>
      </c>
      <c r="G15" s="22">
        <f t="shared" si="1"/>
        <v>217.21045341375768</v>
      </c>
      <c r="H15" s="22">
        <f t="shared" si="1"/>
        <v>1007.4588481610654</v>
      </c>
      <c r="I15" s="22">
        <f t="shared" si="1"/>
        <v>176.63906390419248</v>
      </c>
      <c r="J15" s="22">
        <f t="shared" si="1"/>
        <v>543.92230730236145</v>
      </c>
      <c r="K15" s="22">
        <f t="shared" si="1"/>
        <v>563.18494192761818</v>
      </c>
      <c r="L15" s="22">
        <f t="shared" si="1"/>
        <v>853.09913831762856</v>
      </c>
      <c r="M15" s="22">
        <f t="shared" si="1"/>
        <v>489.11190162987674</v>
      </c>
      <c r="N15" s="22">
        <f t="shared" si="1"/>
        <v>872.80821143480489</v>
      </c>
      <c r="O15" s="22">
        <f>SUM(O6:O14)</f>
        <v>5880.2948252620236</v>
      </c>
      <c r="P15" s="21"/>
    </row>
    <row r="18" spans="2:18" ht="13.9">
      <c r="B18" s="1" t="s">
        <v>1707</v>
      </c>
    </row>
    <row r="20" spans="2:18">
      <c r="C20" t="s">
        <v>1692</v>
      </c>
      <c r="D20" s="35">
        <f>SUMIFS('Wastewater spend -excl CWW12&amp;17'!D$141:D$162,'Wastewater spend -excl CWW12&amp;17'!$B$141:$B$162,'PR19 WW spend'!$C20)</f>
        <v>95.81330190675564</v>
      </c>
      <c r="E20" s="35">
        <f>SUMIFS('Wastewater spend -excl CWW12&amp;17'!E$141:E$162,'Wastewater spend -excl CWW12&amp;17'!$B$141:$B$162,'PR19 WW spend'!$C20)</f>
        <v>46.92826373203286</v>
      </c>
      <c r="F20" s="35">
        <f>SUMIFS('Wastewater spend -excl CWW12&amp;17'!F$141:F$162,'Wastewater spend -excl CWW12&amp;17'!$B$141:$B$162,'PR19 WW spend'!$C20)</f>
        <v>1.7054029774127309E-2</v>
      </c>
      <c r="G20" s="35">
        <f>SUMIFS('Wastewater spend -excl CWW12&amp;17'!G$141:G$162,'Wastewater spend -excl CWW12&amp;17'!$B$141:$B$162,'PR19 WW spend'!$C20)</f>
        <v>12.770773601307951</v>
      </c>
      <c r="H20" s="35">
        <f>SUMIFS('Wastewater spend -excl CWW12&amp;17'!H$141:H$162,'Wastewater spend -excl CWW12&amp;17'!$B$141:$B$162,'PR19 WW spend'!$C20)</f>
        <v>221.29347896148272</v>
      </c>
      <c r="I20" s="35">
        <f>SUMIFS('Wastewater spend -excl CWW12&amp;17'!I$141:I$162,'Wastewater spend -excl CWW12&amp;17'!$B$141:$B$162,'PR19 WW spend'!$C20)</f>
        <v>114.07231910934291</v>
      </c>
      <c r="J20" s="35">
        <f>SUMIFS('Wastewater spend -excl CWW12&amp;17'!J$141:J$162,'Wastewater spend -excl CWW12&amp;17'!$B$141:$B$162,'PR19 WW spend'!$C20)</f>
        <v>111.17490541581108</v>
      </c>
      <c r="K20" s="35">
        <f>SUMIFS('Wastewater spend -excl CWW12&amp;17'!K$141:K$162,'Wastewater spend -excl CWW12&amp;17'!$B$141:$B$162,'PR19 WW spend'!$C20)</f>
        <v>93.011970033367561</v>
      </c>
      <c r="L20" s="35">
        <f>SUMIFS('Wastewater spend -excl CWW12&amp;17'!L$141:L$162,'Wastewater spend -excl CWW12&amp;17'!$B$141:$B$162,'PR19 WW spend'!$C20)</f>
        <v>243.02173763422905</v>
      </c>
      <c r="M20" s="35">
        <f>SUMIFS('Wastewater spend -excl CWW12&amp;17'!M$141:M$162,'Wastewater spend -excl CWW12&amp;17'!$B$141:$B$162,'PR19 WW spend'!$C20)</f>
        <v>56.681840197097436</v>
      </c>
      <c r="N20" s="35">
        <f>SUMIFS('Wastewater spend -excl CWW12&amp;17'!N$141:N$162,'Wastewater spend -excl CWW12&amp;17'!$B$141:$B$162,'PR19 WW spend'!$C20)</f>
        <v>79.255068660164255</v>
      </c>
      <c r="O20" s="35">
        <f>SUM(D20:N20)</f>
        <v>1074.0407132813655</v>
      </c>
    </row>
    <row r="21" spans="2:18">
      <c r="C21" t="s">
        <v>1693</v>
      </c>
      <c r="D21" s="35">
        <f>SUMIFS('Wastewater spend -excl CWW12&amp;17'!D$141:D$162,'Wastewater spend -excl CWW12&amp;17'!$B$141:$B$162,'PR19 WW spend'!$C21)</f>
        <v>314.57276777464062</v>
      </c>
      <c r="E21" s="35">
        <f>SUMIFS('Wastewater spend -excl CWW12&amp;17'!E$141:E$162,'Wastewater spend -excl CWW12&amp;17'!$B$141:$B$162,'PR19 WW spend'!$C21)</f>
        <v>131.58729793377822</v>
      </c>
      <c r="F21" s="35">
        <f>SUMIFS('Wastewater spend -excl CWW12&amp;17'!F$141:F$162,'Wastewater spend -excl CWW12&amp;17'!$B$141:$B$162,'PR19 WW spend'!$C21)</f>
        <v>4.7666217306262215</v>
      </c>
      <c r="G21" s="35">
        <f>SUMIFS('Wastewater spend -excl CWW12&amp;17'!G$141:G$162,'Wastewater spend -excl CWW12&amp;17'!$B$141:$B$162,'PR19 WW spend'!$C21)</f>
        <v>100.48345527464065</v>
      </c>
      <c r="H21" s="35">
        <f>SUMIFS('Wastewater spend -excl CWW12&amp;17'!H$141:H$162,'Wastewater spend -excl CWW12&amp;17'!$B$141:$B$162,'PR19 WW spend'!$C21)</f>
        <v>692.65927075089166</v>
      </c>
      <c r="I21" s="35">
        <f>SUMIFS('Wastewater spend -excl CWW12&amp;17'!I$141:I$162,'Wastewater spend -excl CWW12&amp;17'!$B$141:$B$162,'PR19 WW spend'!$C21)</f>
        <v>41.644723498459953</v>
      </c>
      <c r="J21" s="35">
        <f>SUMIFS('Wastewater spend -excl CWW12&amp;17'!J$141:J$162,'Wastewater spend -excl CWW12&amp;17'!$B$141:$B$162,'PR19 WW spend'!$C21)</f>
        <v>291.63286396303903</v>
      </c>
      <c r="K21" s="35">
        <f>SUMIFS('Wastewater spend -excl CWW12&amp;17'!K$141:K$162,'Wastewater spend -excl CWW12&amp;17'!$B$141:$B$162,'PR19 WW spend'!$C21)</f>
        <v>229.06248132700205</v>
      </c>
      <c r="L21" s="35">
        <f>SUMIFS('Wastewater spend -excl CWW12&amp;17'!L$141:L$162,'Wastewater spend -excl CWW12&amp;17'!$B$141:$B$162,'PR19 WW spend'!$C21)</f>
        <v>542.77134228996283</v>
      </c>
      <c r="M21" s="35">
        <f>SUMIFS('Wastewater spend -excl CWW12&amp;17'!M$141:M$162,'Wastewater spend -excl CWW12&amp;17'!$B$141:$B$162,'PR19 WW spend'!$C21)</f>
        <v>206.58433802992153</v>
      </c>
      <c r="N21" s="35">
        <f>SUMIFS('Wastewater spend -excl CWW12&amp;17'!N$141:N$162,'Wastewater spend -excl CWW12&amp;17'!$B$141:$B$162,'PR19 WW spend'!$C21)</f>
        <v>507.45144366837872</v>
      </c>
      <c r="O21" s="35">
        <f t="shared" ref="O21:O28" si="2">SUM(D21:N21)</f>
        <v>3063.2166062413417</v>
      </c>
    </row>
    <row r="22" spans="2:18">
      <c r="C22" t="s">
        <v>1691</v>
      </c>
      <c r="D22" s="35">
        <f>SUMIFS('Wastewater spend -excl CWW12&amp;17'!D$141:D$162,'Wastewater spend -excl CWW12&amp;17'!$B$141:$B$162,'PR19 WW spend'!$C22)</f>
        <v>76.526277913244371</v>
      </c>
      <c r="E22" s="35">
        <f>SUMIFS('Wastewater spend -excl CWW12&amp;17'!E$141:E$162,'Wastewater spend -excl CWW12&amp;17'!$B$141:$B$162,'PR19 WW spend'!$C22)</f>
        <v>43.339054607289526</v>
      </c>
      <c r="F22" s="35">
        <f>SUMIFS('Wastewater spend -excl CWW12&amp;17'!F$141:F$162,'Wastewater spend -excl CWW12&amp;17'!$B$141:$B$162,'PR19 WW spend'!$C22)</f>
        <v>1.0726024223934427</v>
      </c>
      <c r="G22" s="35">
        <f>SUMIFS('Wastewater spend -excl CWW12&amp;17'!G$141:G$162,'Wastewater spend -excl CWW12&amp;17'!$B$141:$B$162,'PR19 WW spend'!$C22)</f>
        <v>32.967399383983569</v>
      </c>
      <c r="H22" s="35">
        <f>SUMIFS('Wastewater spend -excl CWW12&amp;17'!H$141:H$162,'Wastewater spend -excl CWW12&amp;17'!$B$141:$B$162,'PR19 WW spend'!$C22)</f>
        <v>78.343303661498339</v>
      </c>
      <c r="I22" s="35">
        <f>SUMIFS('Wastewater spend -excl CWW12&amp;17'!I$141:I$162,'Wastewater spend -excl CWW12&amp;17'!$B$141:$B$162,'PR19 WW spend'!$C22)</f>
        <v>72.069466760780273</v>
      </c>
      <c r="J22" s="35">
        <f>SUMIFS('Wastewater spend -excl CWW12&amp;17'!J$141:J$162,'Wastewater spend -excl CWW12&amp;17'!$B$141:$B$162,'PR19 WW spend'!$C22)</f>
        <v>143.27274428901435</v>
      </c>
      <c r="K22" s="35">
        <f>SUMIFS('Wastewater spend -excl CWW12&amp;17'!K$141:K$162,'Wastewater spend -excl CWW12&amp;17'!$B$141:$B$162,'PR19 WW spend'!$C22)</f>
        <v>153.20095232289529</v>
      </c>
      <c r="L22" s="35">
        <f>SUMIFS('Wastewater spend -excl CWW12&amp;17'!L$141:L$162,'Wastewater spend -excl CWW12&amp;17'!$B$141:$B$162,'PR19 WW spend'!$C22)</f>
        <v>14.505355535643208</v>
      </c>
      <c r="M22" s="35">
        <f>SUMIFS('Wastewater spend -excl CWW12&amp;17'!M$141:M$162,'Wastewater spend -excl CWW12&amp;17'!$B$141:$B$162,'PR19 WW spend'!$C22)</f>
        <v>99.166317509410419</v>
      </c>
      <c r="N22" s="35">
        <f>SUMIFS('Wastewater spend -excl CWW12&amp;17'!N$141:N$162,'Wastewater spend -excl CWW12&amp;17'!$B$141:$B$162,'PR19 WW spend'!$C22)</f>
        <v>44.383940002566732</v>
      </c>
      <c r="O22" s="35">
        <f t="shared" si="2"/>
        <v>758.84741440871949</v>
      </c>
      <c r="P22" s="21"/>
    </row>
    <row r="23" spans="2:18">
      <c r="C23" t="s">
        <v>1694</v>
      </c>
      <c r="D23" s="35">
        <f>SUMIFS('Wastewater spend -excl CWW12&amp;17'!D$141:D$162,'Wastewater spend -excl CWW12&amp;17'!$B$141:$B$162,'PR19 WW spend'!$C23)</f>
        <v>21.241773481765911</v>
      </c>
      <c r="E23" s="35">
        <f>SUMIFS('Wastewater spend -excl CWW12&amp;17'!E$141:E$162,'Wastewater spend -excl CWW12&amp;17'!$B$141:$B$162,'PR19 WW spend'!$C23)</f>
        <v>31.839670880390141</v>
      </c>
      <c r="F23" s="35">
        <f>SUMIFS('Wastewater spend -excl CWW12&amp;17'!F$141:F$162,'Wastewater spend -excl CWW12&amp;17'!$B$141:$B$162,'PR19 WW spend'!$C23)</f>
        <v>0.39603246919917862</v>
      </c>
      <c r="G23" s="35">
        <f>SUMIFS('Wastewater spend -excl CWW12&amp;17'!G$141:G$162,'Wastewater spend -excl CWW12&amp;17'!$B$141:$B$162,'PR19 WW spend'!$C23)</f>
        <v>5.1162089322381928E-2</v>
      </c>
      <c r="H23" s="35">
        <f>SUMIFS('Wastewater spend -excl CWW12&amp;17'!H$141:H$162,'Wastewater spend -excl CWW12&amp;17'!$B$141:$B$162,'PR19 WW spend'!$C23)</f>
        <v>127.37850788488626</v>
      </c>
      <c r="I23" s="35">
        <f>SUMIFS('Wastewater spend -excl CWW12&amp;17'!I$141:I$162,'Wastewater spend -excl CWW12&amp;17'!$B$141:$B$162,'PR19 WW spend'!$C23)</f>
        <v>2.767206044661191</v>
      </c>
      <c r="J23" s="35">
        <f>SUMIFS('Wastewater spend -excl CWW12&amp;17'!J$141:J$162,'Wastewater spend -excl CWW12&amp;17'!$B$141:$B$162,'PR19 WW spend'!$C23)</f>
        <v>36.296490631416837</v>
      </c>
      <c r="K23" s="35">
        <f>SUMIFS('Wastewater spend -excl CWW12&amp;17'!K$141:K$162,'Wastewater spend -excl CWW12&amp;17'!$B$141:$B$162,'PR19 WW spend'!$C23)</f>
        <v>34.554702066221765</v>
      </c>
      <c r="L23" s="35">
        <f>SUMIFS('Wastewater spend -excl CWW12&amp;17'!L$141:L$162,'Wastewater spend -excl CWW12&amp;17'!$B$141:$B$162,'PR19 WW spend'!$C23)</f>
        <v>67.259502991525011</v>
      </c>
      <c r="M23" s="35">
        <f>SUMIFS('Wastewater spend -excl CWW12&amp;17'!M$141:M$162,'Wastewater spend -excl CWW12&amp;17'!$B$141:$B$162,'PR19 WW spend'!$C23)</f>
        <v>49.154408212477932</v>
      </c>
      <c r="N23" s="35">
        <f>SUMIFS('Wastewater spend -excl CWW12&amp;17'!N$141:N$162,'Wastewater spend -excl CWW12&amp;17'!$B$141:$B$162,'PR19 WW spend'!$C23)</f>
        <v>25.192213873203286</v>
      </c>
      <c r="O23" s="35">
        <f t="shared" si="2"/>
        <v>396.13167062506989</v>
      </c>
    </row>
    <row r="24" spans="2:18">
      <c r="C24" t="s">
        <v>1698</v>
      </c>
      <c r="D24" s="35">
        <f>SUMIFS('Wastewater spend -excl CWW12&amp;17'!D$141:D$162,'Wastewater spend -excl CWW12&amp;17'!$B$141:$B$162,'PR19 WW spend'!$C24)</f>
        <v>2.4324457746827046</v>
      </c>
      <c r="E24" s="35">
        <f>SUMIFS('Wastewater spend -excl CWW12&amp;17'!E$141:E$162,'Wastewater spend -excl CWW12&amp;17'!$B$141:$B$162,'PR19 WW spend'!$C24)</f>
        <v>4.1787681596509234</v>
      </c>
      <c r="F24" s="35">
        <f>SUMIFS('Wastewater spend -excl CWW12&amp;17'!F$141:F$162,'Wastewater spend -excl CWW12&amp;17'!$B$141:$B$162,'PR19 WW spend'!$C24)</f>
        <v>0</v>
      </c>
      <c r="G24" s="111">
        <f>SUMIFS('Wastewater spend -excl CWW12&amp;17'!G$141:G$162,'Wastewater spend -excl CWW12&amp;17'!$B$141:$B$162,'PR19 WW spend'!$C24)</f>
        <v>0</v>
      </c>
      <c r="H24" s="35">
        <f>SUMIFS('Wastewater spend -excl CWW12&amp;17'!H$141:H$162,'Wastewater spend -excl CWW12&amp;17'!$B$141:$B$162,'PR19 WW spend'!$C24)</f>
        <v>5.3428571349001901</v>
      </c>
      <c r="I24" s="35">
        <f>SUMIFS('Wastewater spend -excl CWW12&amp;17'!I$141:I$162,'Wastewater spend -excl CWW12&amp;17'!$B$141:$B$162,'PR19 WW spend'!$C24)</f>
        <v>0</v>
      </c>
      <c r="J24" s="35">
        <f>SUMIFS('Wastewater spend -excl CWW12&amp;17'!J$141:J$162,'Wastewater spend -excl CWW12&amp;17'!$B$141:$B$162,'PR19 WW spend'!$C24)</f>
        <v>0</v>
      </c>
      <c r="K24" s="35">
        <f>SUMIFS('Wastewater spend -excl CWW12&amp;17'!K$141:K$162,'Wastewater spend -excl CWW12&amp;17'!$B$141:$B$162,'PR19 WW spend'!$C24)</f>
        <v>0.87070296457905538</v>
      </c>
      <c r="L24" s="35">
        <f>SUMIFS('Wastewater spend -excl CWW12&amp;17'!L$141:L$162,'Wastewater spend -excl CWW12&amp;17'!$B$141:$B$162,'PR19 WW spend'!$C24)</f>
        <v>0</v>
      </c>
      <c r="M24" s="35">
        <f>SUMIFS('Wastewater spend -excl CWW12&amp;17'!M$141:M$162,'Wastewater spend -excl CWW12&amp;17'!$B$141:$B$162,'PR19 WW spend'!$C24)</f>
        <v>9.7058921971252578E-3</v>
      </c>
      <c r="N24" s="35">
        <f>SUMIFS('Wastewater spend -excl CWW12&amp;17'!N$141:N$162,'Wastewater spend -excl CWW12&amp;17'!$B$141:$B$162,'PR19 WW spend'!$C24)</f>
        <v>0</v>
      </c>
      <c r="O24" s="35">
        <f t="shared" si="2"/>
        <v>12.834479926010001</v>
      </c>
    </row>
    <row r="25" spans="2:18">
      <c r="C25" t="s">
        <v>1690</v>
      </c>
      <c r="D25" s="35">
        <f>SUMIFS('Wastewater spend -excl CWW12&amp;17'!D$141:D$162,'Wastewater spend -excl CWW12&amp;17'!$B$141:$B$162,'PR19 WW spend'!$C25)</f>
        <v>20.411864360882959</v>
      </c>
      <c r="E25" s="35">
        <f>SUMIFS('Wastewater spend -excl CWW12&amp;17'!E$141:E$162,'Wastewater spend -excl CWW12&amp;17'!$B$141:$B$162,'PR19 WW spend'!$C25)</f>
        <v>46.535197189425048</v>
      </c>
      <c r="F25" s="35">
        <f>SUMIFS('Wastewater spend -excl CWW12&amp;17'!F$141:F$162,'Wastewater spend -excl CWW12&amp;17'!$B$141:$B$162,'PR19 WW spend'!$C25)</f>
        <v>0.15159137577002052</v>
      </c>
      <c r="G25" s="35">
        <f>SUMIFS('Wastewater spend -excl CWW12&amp;17'!G$141:G$162,'Wastewater spend -excl CWW12&amp;17'!$B$141:$B$162,'PR19 WW spend'!$C25)</f>
        <v>7.9171852541067755</v>
      </c>
      <c r="H25" s="35">
        <f>SUMIFS('Wastewater spend -excl CWW12&amp;17'!H$141:H$162,'Wastewater spend -excl CWW12&amp;17'!$B$141:$B$162,'PR19 WW spend'!$C25)</f>
        <v>26.372079798202471</v>
      </c>
      <c r="I25" s="35">
        <f>SUMIFS('Wastewater spend -excl CWW12&amp;17'!I$141:I$162,'Wastewater spend -excl CWW12&amp;17'!$B$141:$B$162,'PR19 WW spend'!$C25)</f>
        <v>11.080673832135522</v>
      </c>
      <c r="J25" s="35">
        <f>SUMIFS('Wastewater spend -excl CWW12&amp;17'!J$141:J$162,'Wastewater spend -excl CWW12&amp;17'!$B$141:$B$162,'PR19 WW spend'!$C25)</f>
        <v>29.802821676078029</v>
      </c>
      <c r="K25" s="35">
        <f>SUMIFS('Wastewater spend -excl CWW12&amp;17'!K$141:K$162,'Wastewater spend -excl CWW12&amp;17'!$B$141:$B$162,'PR19 WW spend'!$C25)</f>
        <v>17.120696483572893</v>
      </c>
      <c r="L25" s="35">
        <f>SUMIFS('Wastewater spend -excl CWW12&amp;17'!L$141:L$162,'Wastewater spend -excl CWW12&amp;17'!$B$141:$B$162,'PR19 WW spend'!$C25)</f>
        <v>70.983519779499886</v>
      </c>
      <c r="M25" s="35">
        <f>SUMIFS('Wastewater spend -excl CWW12&amp;17'!M$141:M$162,'Wastewater spend -excl CWW12&amp;17'!$B$141:$B$162,'PR19 WW spend'!$C25)</f>
        <v>37.930865259922946</v>
      </c>
      <c r="N25" s="35">
        <f>SUMIFS('Wastewater spend -excl CWW12&amp;17'!N$141:N$162,'Wastewater spend -excl CWW12&amp;17'!$B$141:$B$162,'PR19 WW spend'!$C25)</f>
        <v>30.405397073921971</v>
      </c>
      <c r="O25" s="35">
        <f t="shared" si="2"/>
        <v>298.71189208351848</v>
      </c>
      <c r="R25" s="21"/>
    </row>
    <row r="26" spans="2:18">
      <c r="C26" t="s">
        <v>1679</v>
      </c>
      <c r="D26" s="35">
        <f>SUMIFS('Wastewater spend -excl CWW12&amp;17'!D$141:D$162,'Wastewater spend -excl CWW12&amp;17'!$B$141:$B$162,'PR19 WW spend'!$C26)</f>
        <v>0</v>
      </c>
      <c r="E26" s="35">
        <f>SUMIFS('Wastewater spend -excl CWW12&amp;17'!E$141:E$162,'Wastewater spend -excl CWW12&amp;17'!$B$141:$B$162,'PR19 WW spend'!$C26)</f>
        <v>1.0241892325462012</v>
      </c>
      <c r="F26" s="35">
        <f>SUMIFS('Wastewater spend -excl CWW12&amp;17'!F$141:F$162,'Wastewater spend -excl CWW12&amp;17'!$B$141:$B$162,'PR19 WW spend'!$C26)</f>
        <v>0</v>
      </c>
      <c r="G26" s="35">
        <f>SUMIFS('Wastewater spend -excl CWW12&amp;17'!G$141:G$162,'Wastewater spend -excl CWW12&amp;17'!$B$141:$B$162,'PR19 WW spend'!$C26)</f>
        <v>18.962667543634499</v>
      </c>
      <c r="H26" s="35">
        <f>SUMIFS('Wastewater spend -excl CWW12&amp;17'!H$141:H$162,'Wastewater spend -excl CWW12&amp;17'!$B$141:$B$162,'PR19 WW spend'!$C26)</f>
        <v>0</v>
      </c>
      <c r="I26" s="35">
        <f>SUMIFS('Wastewater spend -excl CWW12&amp;17'!I$141:I$162,'Wastewater spend -excl CWW12&amp;17'!$B$141:$B$162,'PR19 WW spend'!$C26)</f>
        <v>0.99758842402464065</v>
      </c>
      <c r="J26" s="35">
        <f>SUMIFS('Wastewater spend -excl CWW12&amp;17'!J$141:J$162,'Wastewater spend -excl CWW12&amp;17'!$B$141:$B$162,'PR19 WW spend'!$C26)</f>
        <v>0</v>
      </c>
      <c r="K26" s="35">
        <f>SUMIFS('Wastewater spend -excl CWW12&amp;17'!K$141:K$162,'Wastewater spend -excl CWW12&amp;17'!$B$141:$B$162,'PR19 WW spend'!$C26)</f>
        <v>30.276999999999997</v>
      </c>
      <c r="L26" s="35">
        <f>SUMIFS('Wastewater spend -excl CWW12&amp;17'!L$141:L$162,'Wastewater spend -excl CWW12&amp;17'!$B$141:$B$162,'PR19 WW spend'!$C26)</f>
        <v>0</v>
      </c>
      <c r="M26" s="35">
        <f>SUMIFS('Wastewater spend -excl CWW12&amp;17'!M$141:M$162,'Wastewater spend -excl CWW12&amp;17'!$B$141:$B$162,'PR19 WW spend'!$C26)</f>
        <v>9.9860818788501007</v>
      </c>
      <c r="N26" s="35">
        <f>SUMIFS('Wastewater spend -excl CWW12&amp;17'!N$141:N$162,'Wastewater spend -excl CWW12&amp;17'!$B$141:$B$162,'PR19 WW spend'!$C26)</f>
        <v>5.2066109361549726</v>
      </c>
      <c r="O26" s="35">
        <f t="shared" si="2"/>
        <v>66.454138015210418</v>
      </c>
    </row>
    <row r="27" spans="2:18">
      <c r="C27" t="s">
        <v>1697</v>
      </c>
      <c r="D27" s="35">
        <f>SUMIFS('Wastewater spend -excl CWW12&amp;17'!D$141:D$162,'Wastewater spend -excl CWW12&amp;17'!$B$141:$B$162,'PR19 WW spend'!$C27)</f>
        <v>12.591048062114989</v>
      </c>
      <c r="E27" s="35">
        <f>SUMIFS('Wastewater spend -excl CWW12&amp;17'!E$141:E$162,'Wastewater spend -excl CWW12&amp;17'!$B$141:$B$162,'PR19 WW spend'!$C27)</f>
        <v>6.0728744224845999</v>
      </c>
      <c r="F27" s="35">
        <f>SUMIFS('Wastewater spend -excl CWW12&amp;17'!F$141:F$162,'Wastewater spend -excl CWW12&amp;17'!$B$141:$B$162,'PR19 WW spend'!$C27)</f>
        <v>0</v>
      </c>
      <c r="G27" s="35">
        <f>SUMIFS('Wastewater spend -excl CWW12&amp;17'!G$141:G$162,'Wastewater spend -excl CWW12&amp;17'!$B$141:$B$162,'PR19 WW spend'!$C27)</f>
        <v>5.469391683778233</v>
      </c>
      <c r="H27" s="35">
        <f>SUMIFS('Wastewater spend -excl CWW12&amp;17'!H$141:H$162,'Wastewater spend -excl CWW12&amp;17'!$B$141:$B$162,'PR19 WW spend'!$C27)</f>
        <v>6.7343373459958933</v>
      </c>
      <c r="I27" s="35">
        <f>SUMIFS('Wastewater spend -excl CWW12&amp;17'!I$141:I$162,'Wastewater spend -excl CWW12&amp;17'!$B$141:$B$162,'PR19 WW spend'!$C27)</f>
        <v>2.6168461242299794</v>
      </c>
      <c r="J27" s="35">
        <f>SUMIFS('Wastewater spend -excl CWW12&amp;17'!J$141:J$162,'Wastewater spend -excl CWW12&amp;17'!$B$141:$B$162,'PR19 WW spend'!$C27)</f>
        <v>3.286627630903491</v>
      </c>
      <c r="K27" s="35">
        <f>SUMIFS('Wastewater spend -excl CWW12&amp;17'!K$141:K$162,'Wastewater spend -excl CWW12&amp;17'!$B$141:$B$162,'PR19 WW spend'!$C27)</f>
        <v>48.793703349589322</v>
      </c>
      <c r="L27" s="35">
        <f>SUMIFS('Wastewater spend -excl CWW12&amp;17'!L$141:L$162,'Wastewater spend -excl CWW12&amp;17'!$B$141:$B$162,'PR19 WW spend'!$C27)</f>
        <v>-6.1583389096573196E-2</v>
      </c>
      <c r="M27" s="35">
        <f>SUMIFS('Wastewater spend -excl CWW12&amp;17'!M$141:M$162,'Wastewater spend -excl CWW12&amp;17'!$B$141:$B$162,'PR19 WW spend'!$C27)</f>
        <v>8.8874289974354586</v>
      </c>
      <c r="N27" s="35">
        <f>SUMIFS('Wastewater spend -excl CWW12&amp;17'!N$141:N$162,'Wastewater spend -excl CWW12&amp;17'!$B$141:$B$162,'PR19 WW spend'!$C27)</f>
        <v>0.82806789014373716</v>
      </c>
      <c r="O27" s="35">
        <f t="shared" si="2"/>
        <v>95.21874211757914</v>
      </c>
    </row>
    <row r="28" spans="2:18">
      <c r="C28" t="s">
        <v>53</v>
      </c>
      <c r="D28" s="35">
        <f>SUMIFS(Adjustments!$I$28:$I$44,Adjustments!$B$28:$B$44,'PR19 WW spend'!D$3)</f>
        <v>10.912000000000001</v>
      </c>
      <c r="E28" s="35">
        <f>SUMIFS(Adjustments!$I$28:$I$44,Adjustments!$B$28:$B$44,'PR19 WW spend'!E$3)</f>
        <v>0</v>
      </c>
      <c r="F28" s="35">
        <f>SUMIFS(Adjustments!$I$28:$I$44,Adjustments!$B$28:$B$44,'PR19 WW spend'!F$3)</f>
        <v>0</v>
      </c>
      <c r="G28" s="35">
        <f>SUMIFS(Adjustments!$I$28:$I$44,Adjustments!$B$28:$B$44,'PR19 WW spend'!G$3)</f>
        <v>0</v>
      </c>
      <c r="H28" s="35">
        <f>SUMIFS(Adjustments!$I$28:$I$44,Adjustments!$B$28:$B$44,'PR19 WW spend'!H$3)</f>
        <v>0</v>
      </c>
      <c r="I28" s="35">
        <f>SUMIFS(Adjustments!$I$28:$I$44,Adjustments!$B$28:$B$44,'PR19 WW spend'!I$3)</f>
        <v>0</v>
      </c>
      <c r="J28" s="35">
        <f>SUMIFS(Adjustments!$I$28:$I$44,Adjustments!$B$28:$B$44,'PR19 WW spend'!J$3)</f>
        <v>0</v>
      </c>
      <c r="K28" s="35">
        <f>SUMIFS(Adjustments!$I$28:$I$44,Adjustments!$B$28:$B$44,'PR19 WW spend'!K$3)</f>
        <v>530.95600000000002</v>
      </c>
      <c r="L28" s="35">
        <f>SUMIFS(Adjustments!$I$28:$I$44,Adjustments!$B$28:$B$44,'PR19 WW spend'!L$3)</f>
        <v>0</v>
      </c>
      <c r="M28" s="35">
        <f>SUMIFS(Adjustments!$I$28:$I$44,Adjustments!$B$28:$B$44,'PR19 WW spend'!M$3)</f>
        <v>0</v>
      </c>
      <c r="N28" s="35">
        <f>SUMIFS(Adjustments!$I$28:$I$44,Adjustments!$B$28:$B$44,'PR19 WW spend'!N$3)</f>
        <v>0</v>
      </c>
      <c r="O28" s="35">
        <f t="shared" si="2"/>
        <v>541.86800000000005</v>
      </c>
    </row>
    <row r="29" spans="2:18" ht="13.9">
      <c r="C29" s="1" t="s">
        <v>1455</v>
      </c>
      <c r="D29" s="22">
        <f>SUM(D20:D28)</f>
        <v>554.50147927408727</v>
      </c>
      <c r="E29" s="22">
        <f t="shared" ref="E29:O29" si="3">SUM(E20:E28)</f>
        <v>311.50531615759746</v>
      </c>
      <c r="F29" s="22">
        <f t="shared" si="3"/>
        <v>6.4039020277629906</v>
      </c>
      <c r="G29" s="22">
        <f t="shared" si="3"/>
        <v>178.62203483077408</v>
      </c>
      <c r="H29" s="22">
        <f t="shared" si="3"/>
        <v>1158.1238355378578</v>
      </c>
      <c r="I29" s="22">
        <f t="shared" si="3"/>
        <v>245.24882379363441</v>
      </c>
      <c r="J29" s="22">
        <f t="shared" si="3"/>
        <v>615.4664536062628</v>
      </c>
      <c r="K29" s="22">
        <f t="shared" si="3"/>
        <v>1137.8482085472281</v>
      </c>
      <c r="L29" s="22">
        <f t="shared" si="3"/>
        <v>938.47987484176338</v>
      </c>
      <c r="M29" s="22">
        <f t="shared" si="3"/>
        <v>468.40098597731293</v>
      </c>
      <c r="N29" s="22">
        <f t="shared" si="3"/>
        <v>692.72274210453384</v>
      </c>
      <c r="O29" s="22">
        <f t="shared" si="3"/>
        <v>6307.3236566988153</v>
      </c>
    </row>
    <row r="31" spans="2:18" ht="13.9">
      <c r="B31" s="1" t="s">
        <v>1708</v>
      </c>
    </row>
    <row r="33" spans="3:17">
      <c r="C33" t="s">
        <v>1692</v>
      </c>
      <c r="D33" s="35">
        <f t="shared" ref="D33:D42" si="4">D20-D6</f>
        <v>-52.564719257481926</v>
      </c>
      <c r="E33" s="35">
        <f t="shared" ref="E33:O33" si="5">E20-E6</f>
        <v>-19.153259304414775</v>
      </c>
      <c r="F33" s="35">
        <f t="shared" si="5"/>
        <v>-6.4426334702258725E-2</v>
      </c>
      <c r="G33" s="35">
        <f t="shared" si="5"/>
        <v>-5.7840107929425599</v>
      </c>
      <c r="H33" s="35">
        <f t="shared" si="5"/>
        <v>160.49586281671887</v>
      </c>
      <c r="I33" s="35">
        <f t="shared" si="5"/>
        <v>37.082849140143736</v>
      </c>
      <c r="J33" s="35">
        <f t="shared" si="5"/>
        <v>23.401603952772078</v>
      </c>
      <c r="K33" s="35">
        <f t="shared" si="5"/>
        <v>37.400673832135531</v>
      </c>
      <c r="L33" s="35">
        <f t="shared" si="5"/>
        <v>35.613034760980725</v>
      </c>
      <c r="M33" s="35">
        <f t="shared" si="5"/>
        <v>13.603360987651854</v>
      </c>
      <c r="N33" s="35">
        <f t="shared" si="5"/>
        <v>-36.924561729979473</v>
      </c>
      <c r="O33" s="35">
        <f t="shared" si="5"/>
        <v>193.10640807088157</v>
      </c>
    </row>
    <row r="34" spans="3:17">
      <c r="C34" t="s">
        <v>1693</v>
      </c>
      <c r="D34" s="35">
        <f t="shared" si="4"/>
        <v>-148.1984752412078</v>
      </c>
      <c r="E34" s="35">
        <f t="shared" ref="E34:O34" si="6">E21-E7</f>
        <v>44.86187185574947</v>
      </c>
      <c r="F34" s="35">
        <f t="shared" si="6"/>
        <v>2.7713002470533263</v>
      </c>
      <c r="G34" s="35">
        <f t="shared" si="6"/>
        <v>23.532830595482551</v>
      </c>
      <c r="H34" s="35">
        <f t="shared" si="6"/>
        <v>-13.907184267075422</v>
      </c>
      <c r="I34" s="35">
        <f t="shared" si="6"/>
        <v>9.1454274255646766</v>
      </c>
      <c r="J34" s="35">
        <f t="shared" si="6"/>
        <v>25.684744096509291</v>
      </c>
      <c r="K34" s="35">
        <f t="shared" si="6"/>
        <v>-147.00256134496919</v>
      </c>
      <c r="L34" s="35">
        <f t="shared" si="6"/>
        <v>50.408511593120124</v>
      </c>
      <c r="M34" s="35">
        <f t="shared" si="6"/>
        <v>5.7901914693465812</v>
      </c>
      <c r="N34" s="35">
        <f t="shared" si="6"/>
        <v>-142.39236087474239</v>
      </c>
      <c r="O34" s="35">
        <f t="shared" si="6"/>
        <v>-289.30570444516843</v>
      </c>
    </row>
    <row r="35" spans="3:17">
      <c r="C35" t="s">
        <v>1691</v>
      </c>
      <c r="D35" s="35">
        <f t="shared" si="4"/>
        <v>-50.952851711761284</v>
      </c>
      <c r="E35" s="35">
        <f t="shared" ref="E35:O35" si="7">E22-E8</f>
        <v>-5.695070777720737</v>
      </c>
      <c r="F35" s="35">
        <f t="shared" si="7"/>
        <v>0.47381648810186172</v>
      </c>
      <c r="G35" s="35">
        <f t="shared" si="7"/>
        <v>-20.622046842915815</v>
      </c>
      <c r="H35" s="35">
        <f t="shared" si="7"/>
        <v>37.415527095789926</v>
      </c>
      <c r="I35" s="35">
        <f t="shared" si="7"/>
        <v>29.273326488706353</v>
      </c>
      <c r="J35" s="35">
        <f t="shared" si="7"/>
        <v>-19.04466876283368</v>
      </c>
      <c r="K35" s="35">
        <f t="shared" si="7"/>
        <v>44.806486524640661</v>
      </c>
      <c r="L35" s="35">
        <f t="shared" si="7"/>
        <v>-12.007960815238089</v>
      </c>
      <c r="M35" s="35">
        <f t="shared" si="7"/>
        <v>-12.690116332992048</v>
      </c>
      <c r="N35" s="35">
        <f t="shared" si="7"/>
        <v>-5.6686899383983587</v>
      </c>
      <c r="O35" s="35">
        <f t="shared" si="7"/>
        <v>-14.712248584621079</v>
      </c>
    </row>
    <row r="36" spans="3:17">
      <c r="C36" t="s">
        <v>1694</v>
      </c>
      <c r="D36" s="35">
        <f t="shared" si="4"/>
        <v>-16.965061924252055</v>
      </c>
      <c r="E36" s="35">
        <f t="shared" ref="E36:O36" si="8">E23-E9</f>
        <v>16.495781314168376</v>
      </c>
      <c r="F36" s="35">
        <f t="shared" si="8"/>
        <v>0.39603246919917862</v>
      </c>
      <c r="G36" s="35">
        <f t="shared" si="8"/>
        <v>-9.3285542864476376</v>
      </c>
      <c r="H36" s="35">
        <f t="shared" si="8"/>
        <v>53.320436144639856</v>
      </c>
      <c r="I36" s="35">
        <f t="shared" si="8"/>
        <v>-9.6888678131416839</v>
      </c>
      <c r="J36" s="35">
        <f t="shared" si="8"/>
        <v>3.0667136165297748</v>
      </c>
      <c r="K36" s="35">
        <f t="shared" si="8"/>
        <v>-35.157434419917863</v>
      </c>
      <c r="L36" s="35">
        <f t="shared" si="8"/>
        <v>30.136755849146667</v>
      </c>
      <c r="M36" s="35">
        <f t="shared" si="8"/>
        <v>13.967207557960478</v>
      </c>
      <c r="N36" s="35">
        <f t="shared" si="8"/>
        <v>13.404089514887065</v>
      </c>
      <c r="O36" s="35">
        <f t="shared" si="8"/>
        <v>59.647098022772127</v>
      </c>
    </row>
    <row r="37" spans="3:17">
      <c r="C37" t="s">
        <v>1698</v>
      </c>
      <c r="D37" s="35">
        <f t="shared" si="4"/>
        <v>2.4324457746827046</v>
      </c>
      <c r="E37" s="35">
        <f t="shared" ref="E37:O37" si="9">E24-E10</f>
        <v>-2.6106305826488709</v>
      </c>
      <c r="F37" s="35">
        <f t="shared" si="9"/>
        <v>0</v>
      </c>
      <c r="G37" s="35">
        <f t="shared" si="9"/>
        <v>0</v>
      </c>
      <c r="H37" s="35">
        <f t="shared" si="9"/>
        <v>5.3428571349001901</v>
      </c>
      <c r="I37" s="35">
        <f t="shared" si="9"/>
        <v>0</v>
      </c>
      <c r="J37" s="35">
        <f t="shared" si="9"/>
        <v>0</v>
      </c>
      <c r="K37" s="35">
        <f t="shared" si="9"/>
        <v>0.87070296457905538</v>
      </c>
      <c r="L37" s="35">
        <f t="shared" si="9"/>
        <v>-0.76274036693387404</v>
      </c>
      <c r="M37" s="35">
        <f t="shared" si="9"/>
        <v>9.7058921971252578E-3</v>
      </c>
      <c r="N37" s="35">
        <f t="shared" si="9"/>
        <v>-41.011151822381926</v>
      </c>
      <c r="O37" s="35">
        <f t="shared" si="9"/>
        <v>-35.728811005605593</v>
      </c>
    </row>
    <row r="38" spans="3:17">
      <c r="C38" t="s">
        <v>1690</v>
      </c>
      <c r="D38" s="35">
        <f t="shared" si="4"/>
        <v>-19.300558443854527</v>
      </c>
      <c r="E38" s="35">
        <f t="shared" ref="E38:O38" si="10">E25-E11</f>
        <v>25.340827964579052</v>
      </c>
      <c r="F38" s="35">
        <f t="shared" si="10"/>
        <v>-0.39224268480492813</v>
      </c>
      <c r="G38" s="35">
        <f t="shared" si="10"/>
        <v>-8.3173036447638573</v>
      </c>
      <c r="H38" s="35">
        <f t="shared" si="10"/>
        <v>7.6694938125761887</v>
      </c>
      <c r="I38" s="35">
        <f t="shared" si="10"/>
        <v>-8.5750429286447645</v>
      </c>
      <c r="J38" s="35">
        <f t="shared" si="10"/>
        <v>-40.657797227926068</v>
      </c>
      <c r="K38" s="35">
        <f t="shared" si="10"/>
        <v>6.1862210600615999</v>
      </c>
      <c r="L38" s="35">
        <f t="shared" si="10"/>
        <v>-0.2626157122740409</v>
      </c>
      <c r="M38" s="35">
        <f t="shared" si="10"/>
        <v>-44.009010574265965</v>
      </c>
      <c r="N38" s="35">
        <f t="shared" si="10"/>
        <v>-12.700558072381927</v>
      </c>
      <c r="O38" s="35">
        <f t="shared" si="10"/>
        <v>-95.018586451699321</v>
      </c>
    </row>
    <row r="39" spans="3:17">
      <c r="C39" t="s">
        <v>1679</v>
      </c>
      <c r="D39" s="35">
        <f t="shared" si="4"/>
        <v>-16.563095620655023</v>
      </c>
      <c r="E39" s="35">
        <f t="shared" ref="E39:O39" si="11">E26-E12</f>
        <v>-4.8054466119096499</v>
      </c>
      <c r="F39" s="35">
        <f t="shared" si="11"/>
        <v>0</v>
      </c>
      <c r="G39" s="35">
        <f t="shared" si="11"/>
        <v>-29.741746599075977</v>
      </c>
      <c r="H39" s="35">
        <f t="shared" si="11"/>
        <v>0</v>
      </c>
      <c r="I39" s="35">
        <f t="shared" si="11"/>
        <v>-3.3957191350102667</v>
      </c>
      <c r="J39" s="35">
        <f t="shared" si="11"/>
        <v>0</v>
      </c>
      <c r="K39" s="35">
        <f t="shared" si="11"/>
        <v>8.0508619738192984</v>
      </c>
      <c r="L39" s="35">
        <f t="shared" si="11"/>
        <v>0</v>
      </c>
      <c r="M39" s="35">
        <f t="shared" si="11"/>
        <v>7.0698427874743306</v>
      </c>
      <c r="N39" s="35">
        <f t="shared" si="11"/>
        <v>4.8721624633623648</v>
      </c>
      <c r="O39" s="35">
        <f t="shared" si="11"/>
        <v>-34.513140741994903</v>
      </c>
    </row>
    <row r="40" spans="3:17">
      <c r="C40" t="s">
        <v>1697</v>
      </c>
      <c r="D40" s="35">
        <f t="shared" si="4"/>
        <v>-58.515755682060743</v>
      </c>
      <c r="E40" s="35">
        <f t="shared" ref="E40:O40" si="12">E27-E13</f>
        <v>-2.7497436473305958</v>
      </c>
      <c r="F40" s="35">
        <f t="shared" si="12"/>
        <v>0</v>
      </c>
      <c r="G40" s="35">
        <f t="shared" si="12"/>
        <v>3.1614129876796704</v>
      </c>
      <c r="H40" s="35">
        <f t="shared" si="12"/>
        <v>-23.307283547227922</v>
      </c>
      <c r="I40" s="35">
        <f t="shared" si="12"/>
        <v>0.22738706365503125</v>
      </c>
      <c r="J40" s="35">
        <f t="shared" si="12"/>
        <v>-14.343449371149896</v>
      </c>
      <c r="K40" s="35">
        <f t="shared" si="12"/>
        <v>31.87231602926078</v>
      </c>
      <c r="L40" s="35">
        <f t="shared" si="12"/>
        <v>-8.1932256757589759</v>
      </c>
      <c r="M40" s="35">
        <f t="shared" si="12"/>
        <v>-5.2370974399362034</v>
      </c>
      <c r="N40" s="35">
        <f t="shared" si="12"/>
        <v>-0.37139887063655019</v>
      </c>
      <c r="O40" s="35">
        <f t="shared" si="12"/>
        <v>-77.456838153505387</v>
      </c>
    </row>
    <row r="41" spans="3:17">
      <c r="D41" s="35">
        <f t="shared" si="4"/>
        <v>21.310000000000002</v>
      </c>
      <c r="E41" s="35">
        <f t="shared" ref="E41:O41" si="13">E28-E14</f>
        <v>0</v>
      </c>
      <c r="F41" s="35">
        <f t="shared" si="13"/>
        <v>0</v>
      </c>
      <c r="G41" s="35">
        <f t="shared" si="13"/>
        <v>8.5109999999999992</v>
      </c>
      <c r="H41" s="35">
        <f t="shared" si="13"/>
        <v>-76.364721813529485</v>
      </c>
      <c r="I41" s="35">
        <f t="shared" si="13"/>
        <v>14.540399648168879</v>
      </c>
      <c r="J41" s="35">
        <f t="shared" si="13"/>
        <v>93.436999999999998</v>
      </c>
      <c r="K41" s="35">
        <f t="shared" si="13"/>
        <v>627.63599999999997</v>
      </c>
      <c r="L41" s="35">
        <f t="shared" si="13"/>
        <v>-9.5510231089077209</v>
      </c>
      <c r="M41" s="35">
        <f t="shared" si="13"/>
        <v>0.78500000000000003</v>
      </c>
      <c r="N41" s="35">
        <f t="shared" si="13"/>
        <v>40.707000000000001</v>
      </c>
      <c r="O41" s="35">
        <f t="shared" si="13"/>
        <v>721.01065472573168</v>
      </c>
    </row>
    <row r="42" spans="3:17" ht="13.9">
      <c r="C42" s="1" t="s">
        <v>1455</v>
      </c>
      <c r="D42" s="22">
        <f t="shared" si="4"/>
        <v>-339.31807210659053</v>
      </c>
      <c r="E42" s="22">
        <f t="shared" ref="E42:O42" si="14">E29-E15</f>
        <v>51.68433021047224</v>
      </c>
      <c r="F42" s="22">
        <f t="shared" si="14"/>
        <v>3.18448018484718</v>
      </c>
      <c r="G42" s="22">
        <f t="shared" si="14"/>
        <v>-38.588418582983593</v>
      </c>
      <c r="H42" s="22">
        <f t="shared" si="14"/>
        <v>150.6649873767924</v>
      </c>
      <c r="I42" s="22">
        <f t="shared" si="14"/>
        <v>68.609759889441932</v>
      </c>
      <c r="J42" s="22">
        <f t="shared" si="14"/>
        <v>71.544146303901357</v>
      </c>
      <c r="K42" s="22">
        <f t="shared" si="14"/>
        <v>574.66326661960989</v>
      </c>
      <c r="L42" s="22">
        <f t="shared" si="14"/>
        <v>85.380736524134818</v>
      </c>
      <c r="M42" s="22">
        <f t="shared" si="14"/>
        <v>-20.710915652563813</v>
      </c>
      <c r="N42" s="22">
        <f t="shared" si="14"/>
        <v>-180.08546933027105</v>
      </c>
      <c r="O42" s="22">
        <f t="shared" si="14"/>
        <v>427.02883143679173</v>
      </c>
      <c r="P42" s="10"/>
      <c r="Q42" s="105"/>
    </row>
    <row r="44" spans="3:17">
      <c r="M44" s="10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A58A4-9F2F-4195-8AF3-491B15C1A71E}">
  <sheetPr>
    <tabColor rgb="FFFFDB8E"/>
  </sheetPr>
  <dimension ref="A1"/>
  <sheetViews>
    <sheetView zoomScale="80" zoomScaleNormal="80" workbookViewId="0"/>
  </sheetViews>
  <sheetFormatPr defaultRowHeight="13.5"/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A51B2-956D-4231-8AB5-5B90F4B7D2AB}">
  <sheetPr>
    <tabColor rgb="FFFFDB8E"/>
  </sheetPr>
  <dimension ref="A1:E169"/>
  <sheetViews>
    <sheetView zoomScale="80" zoomScaleNormal="80" workbookViewId="0"/>
  </sheetViews>
  <sheetFormatPr defaultColWidth="8.375" defaultRowHeight="12.75"/>
  <cols>
    <col min="1" max="3" width="8.375" style="23"/>
    <col min="4" max="4" width="24.125" style="23" bestFit="1" customWidth="1"/>
    <col min="5" max="6" width="8.375" style="23"/>
    <col min="7" max="8" width="10" style="23" customWidth="1"/>
    <col min="9" max="13" width="8.375" style="23"/>
    <col min="14" max="15" width="10" style="23" customWidth="1"/>
    <col min="16" max="16" width="5.5" style="23" bestFit="1" customWidth="1"/>
    <col min="17" max="17" width="10" style="23" customWidth="1"/>
    <col min="18" max="16384" width="8.375" style="23"/>
  </cols>
  <sheetData>
    <row r="1" spans="1:5">
      <c r="A1" s="23" t="s">
        <v>62</v>
      </c>
      <c r="B1" s="23" t="s">
        <v>63</v>
      </c>
    </row>
    <row r="2" spans="1:5" ht="13.15">
      <c r="A2" s="23" t="s">
        <v>64</v>
      </c>
      <c r="B2" s="24">
        <v>87.5</v>
      </c>
      <c r="D2" s="25"/>
    </row>
    <row r="3" spans="1:5" ht="13.15">
      <c r="A3" s="23" t="s">
        <v>65</v>
      </c>
      <c r="B3" s="24">
        <v>87.9</v>
      </c>
      <c r="D3" s="25"/>
      <c r="E3" s="26"/>
    </row>
    <row r="4" spans="1:5" ht="13.15">
      <c r="A4" s="23" t="s">
        <v>66</v>
      </c>
      <c r="B4" s="24">
        <v>88.1</v>
      </c>
      <c r="D4" s="25"/>
      <c r="E4" s="26"/>
    </row>
    <row r="5" spans="1:5" ht="13.15">
      <c r="A5" s="23" t="s">
        <v>67</v>
      </c>
      <c r="B5" s="24">
        <v>88</v>
      </c>
      <c r="D5" s="25"/>
      <c r="E5" s="26"/>
    </row>
    <row r="6" spans="1:5" ht="13.15">
      <c r="A6" s="23" t="s">
        <v>68</v>
      </c>
      <c r="B6" s="24">
        <v>88.3</v>
      </c>
      <c r="D6" s="25"/>
      <c r="E6" s="26"/>
    </row>
    <row r="7" spans="1:5" ht="13.15">
      <c r="A7" s="23" t="s">
        <v>69</v>
      </c>
      <c r="B7" s="24">
        <v>88.3</v>
      </c>
      <c r="D7" s="25"/>
      <c r="E7" s="26"/>
    </row>
    <row r="8" spans="1:5" ht="13.15">
      <c r="A8" s="23" t="s">
        <v>70</v>
      </c>
      <c r="B8" s="24">
        <v>88.4</v>
      </c>
      <c r="D8" s="25"/>
      <c r="E8" s="26"/>
    </row>
    <row r="9" spans="1:5" ht="13.15">
      <c r="A9" s="23" t="s">
        <v>71</v>
      </c>
      <c r="B9" s="24">
        <v>88.6</v>
      </c>
      <c r="D9" s="25"/>
      <c r="E9" s="26"/>
    </row>
    <row r="10" spans="1:5" ht="13.15">
      <c r="A10" s="23" t="s">
        <v>72</v>
      </c>
      <c r="B10" s="24">
        <v>88.9</v>
      </c>
      <c r="D10" s="25"/>
      <c r="E10" s="26"/>
    </row>
    <row r="11" spans="1:5" ht="13.15">
      <c r="A11" s="23" t="s">
        <v>73</v>
      </c>
      <c r="B11" s="24">
        <v>88.8</v>
      </c>
      <c r="D11" s="25"/>
      <c r="E11" s="26"/>
    </row>
    <row r="12" spans="1:5" ht="13.15">
      <c r="A12" s="23" t="s">
        <v>74</v>
      </c>
      <c r="B12" s="24">
        <v>89</v>
      </c>
      <c r="D12" s="25"/>
      <c r="E12" s="26"/>
    </row>
    <row r="13" spans="1:5" ht="13.15">
      <c r="A13" s="23" t="s">
        <v>75</v>
      </c>
      <c r="B13" s="24">
        <v>89.4</v>
      </c>
      <c r="D13" s="25"/>
      <c r="E13" s="26"/>
    </row>
    <row r="14" spans="1:5" ht="13.15">
      <c r="A14" s="23" t="s">
        <v>76</v>
      </c>
      <c r="B14" s="24">
        <v>89.9</v>
      </c>
      <c r="D14" s="25"/>
      <c r="E14" s="26"/>
    </row>
    <row r="15" spans="1:5" ht="13.15">
      <c r="A15" s="23" t="s">
        <v>77</v>
      </c>
      <c r="B15" s="24">
        <v>90.1</v>
      </c>
      <c r="D15" s="25"/>
      <c r="E15" s="26"/>
    </row>
    <row r="16" spans="1:5">
      <c r="A16" s="23" t="s">
        <v>78</v>
      </c>
      <c r="B16" s="24">
        <v>90.2</v>
      </c>
    </row>
    <row r="17" spans="1:5" ht="13.15" thickBot="1">
      <c r="A17" s="23" t="s">
        <v>79</v>
      </c>
      <c r="B17" s="24">
        <v>90</v>
      </c>
    </row>
    <row r="18" spans="1:5" ht="13.15" thickBot="1">
      <c r="A18" s="23" t="s">
        <v>80</v>
      </c>
      <c r="B18" s="24">
        <v>90.4</v>
      </c>
      <c r="D18" s="27" t="s">
        <v>81</v>
      </c>
      <c r="E18" s="28">
        <f>AVERAGE(B158:B169)/AVERAGE(B98:B109)</f>
        <v>1.1806332960179113</v>
      </c>
    </row>
    <row r="19" spans="1:5" ht="13.15" thickBot="1">
      <c r="A19" s="23" t="s">
        <v>82</v>
      </c>
      <c r="B19" s="24">
        <v>90.4</v>
      </c>
    </row>
    <row r="20" spans="1:5" ht="13.15" thickBot="1">
      <c r="A20" s="23" t="s">
        <v>83</v>
      </c>
      <c r="B20" s="24">
        <v>90.6</v>
      </c>
      <c r="D20" s="29" t="s">
        <v>84</v>
      </c>
      <c r="E20" s="30"/>
    </row>
    <row r="21" spans="1:5">
      <c r="A21" s="23" t="s">
        <v>85</v>
      </c>
      <c r="B21" s="24">
        <v>90.9</v>
      </c>
    </row>
    <row r="22" spans="1:5">
      <c r="A22" s="23" t="s">
        <v>86</v>
      </c>
      <c r="B22" s="24">
        <v>91.7</v>
      </c>
    </row>
    <row r="23" spans="1:5">
      <c r="A23" s="23" t="s">
        <v>87</v>
      </c>
      <c r="B23" s="24">
        <v>91.8</v>
      </c>
    </row>
    <row r="24" spans="1:5">
      <c r="A24" s="23" t="s">
        <v>88</v>
      </c>
      <c r="B24" s="24">
        <v>92.3</v>
      </c>
    </row>
    <row r="25" spans="1:5">
      <c r="A25" s="23" t="s">
        <v>89</v>
      </c>
      <c r="B25" s="24">
        <v>92.6</v>
      </c>
    </row>
    <row r="26" spans="1:5">
      <c r="A26" s="23" t="s">
        <v>90</v>
      </c>
      <c r="B26" s="24">
        <v>93.3</v>
      </c>
    </row>
    <row r="27" spans="1:5">
      <c r="A27" s="23" t="s">
        <v>91</v>
      </c>
      <c r="B27" s="24">
        <v>93.5</v>
      </c>
    </row>
    <row r="28" spans="1:5">
      <c r="A28" s="23" t="s">
        <v>92</v>
      </c>
      <c r="B28" s="24">
        <v>93.5</v>
      </c>
    </row>
    <row r="29" spans="1:5">
      <c r="A29" s="23" t="s">
        <v>93</v>
      </c>
      <c r="B29" s="24">
        <v>93.5</v>
      </c>
    </row>
    <row r="30" spans="1:5">
      <c r="A30" s="23" t="s">
        <v>94</v>
      </c>
      <c r="B30" s="24">
        <v>93.9</v>
      </c>
    </row>
    <row r="31" spans="1:5">
      <c r="A31" s="23" t="s">
        <v>95</v>
      </c>
      <c r="B31" s="24">
        <v>94.5</v>
      </c>
    </row>
    <row r="32" spans="1:5">
      <c r="A32" s="23" t="s">
        <v>96</v>
      </c>
      <c r="B32" s="24">
        <v>94.5</v>
      </c>
    </row>
    <row r="33" spans="1:2">
      <c r="A33" s="23" t="s">
        <v>97</v>
      </c>
      <c r="B33" s="24">
        <v>94.7</v>
      </c>
    </row>
    <row r="34" spans="1:2">
      <c r="A34" s="23" t="s">
        <v>98</v>
      </c>
      <c r="B34" s="24">
        <v>95</v>
      </c>
    </row>
    <row r="35" spans="1:2">
      <c r="A35" s="23" t="s">
        <v>99</v>
      </c>
      <c r="B35" s="24">
        <v>94.7</v>
      </c>
    </row>
    <row r="36" spans="1:2">
      <c r="A36" s="23" t="s">
        <v>100</v>
      </c>
      <c r="B36" s="24">
        <v>95.2</v>
      </c>
    </row>
    <row r="37" spans="1:2">
      <c r="A37" s="23" t="s">
        <v>101</v>
      </c>
      <c r="B37" s="24">
        <v>95.4</v>
      </c>
    </row>
    <row r="38" spans="1:2">
      <c r="A38" s="23" t="s">
        <v>102</v>
      </c>
      <c r="B38" s="24">
        <v>95.9</v>
      </c>
    </row>
    <row r="39" spans="1:2">
      <c r="A39" s="23" t="s">
        <v>103</v>
      </c>
      <c r="B39" s="24">
        <v>95.9</v>
      </c>
    </row>
    <row r="40" spans="1:2">
      <c r="A40" s="23" t="s">
        <v>104</v>
      </c>
      <c r="B40" s="24">
        <v>95.6</v>
      </c>
    </row>
    <row r="41" spans="1:2">
      <c r="A41" s="23" t="s">
        <v>105</v>
      </c>
      <c r="B41" s="24">
        <v>95.7</v>
      </c>
    </row>
    <row r="42" spans="1:2">
      <c r="A42" s="23" t="s">
        <v>106</v>
      </c>
      <c r="B42" s="24">
        <v>96.1</v>
      </c>
    </row>
    <row r="43" spans="1:2">
      <c r="A43" s="23" t="s">
        <v>107</v>
      </c>
      <c r="B43" s="24">
        <v>96.4</v>
      </c>
    </row>
    <row r="44" spans="1:2">
      <c r="A44" s="23" t="s">
        <v>108</v>
      </c>
      <c r="B44" s="24">
        <v>96.8</v>
      </c>
    </row>
    <row r="45" spans="1:2">
      <c r="A45" s="23" t="s">
        <v>109</v>
      </c>
      <c r="B45" s="24">
        <v>97</v>
      </c>
    </row>
    <row r="46" spans="1:2">
      <c r="A46" s="23" t="s">
        <v>110</v>
      </c>
      <c r="B46" s="24">
        <v>97.3</v>
      </c>
    </row>
    <row r="47" spans="1:2">
      <c r="A47" s="23" t="s">
        <v>111</v>
      </c>
      <c r="B47" s="24">
        <v>97</v>
      </c>
    </row>
    <row r="48" spans="1:2">
      <c r="A48" s="23" t="s">
        <v>112</v>
      </c>
      <c r="B48" s="24">
        <v>97.5</v>
      </c>
    </row>
    <row r="49" spans="1:2">
      <c r="A49" s="23" t="s">
        <v>113</v>
      </c>
      <c r="B49" s="24">
        <v>97.8</v>
      </c>
    </row>
    <row r="50" spans="1:2">
      <c r="A50" s="23" t="s">
        <v>114</v>
      </c>
      <c r="B50" s="24">
        <v>98</v>
      </c>
    </row>
    <row r="51" spans="1:2">
      <c r="A51" s="23" t="s">
        <v>115</v>
      </c>
      <c r="B51" s="24">
        <v>98.2</v>
      </c>
    </row>
    <row r="52" spans="1:2">
      <c r="A52" s="23" t="s">
        <v>116</v>
      </c>
      <c r="B52" s="24">
        <v>98</v>
      </c>
    </row>
    <row r="53" spans="1:2">
      <c r="A53" s="23" t="s">
        <v>117</v>
      </c>
      <c r="B53" s="24">
        <v>98</v>
      </c>
    </row>
    <row r="54" spans="1:2">
      <c r="A54" s="23" t="s">
        <v>118</v>
      </c>
      <c r="B54" s="24">
        <v>98.4</v>
      </c>
    </row>
    <row r="55" spans="1:2">
      <c r="A55" s="23" t="s">
        <v>119</v>
      </c>
      <c r="B55" s="24">
        <v>98.7</v>
      </c>
    </row>
    <row r="56" spans="1:2">
      <c r="A56" s="23" t="s">
        <v>120</v>
      </c>
      <c r="B56" s="24">
        <v>98.8</v>
      </c>
    </row>
    <row r="57" spans="1:2">
      <c r="A57" s="23" t="s">
        <v>121</v>
      </c>
      <c r="B57" s="24">
        <v>98.8</v>
      </c>
    </row>
    <row r="58" spans="1:2">
      <c r="A58" s="23" t="s">
        <v>122</v>
      </c>
      <c r="B58" s="24">
        <v>99.2</v>
      </c>
    </row>
    <row r="59" spans="1:2">
      <c r="A59" s="23" t="s">
        <v>123</v>
      </c>
      <c r="B59" s="24">
        <v>98.7</v>
      </c>
    </row>
    <row r="60" spans="1:2">
      <c r="A60" s="23" t="s">
        <v>124</v>
      </c>
      <c r="B60" s="24">
        <v>99.1</v>
      </c>
    </row>
    <row r="61" spans="1:2">
      <c r="A61" s="23" t="s">
        <v>125</v>
      </c>
      <c r="B61" s="24">
        <v>99.3</v>
      </c>
    </row>
    <row r="62" spans="1:2">
      <c r="A62" s="23" t="s">
        <v>126</v>
      </c>
      <c r="B62" s="24">
        <v>99.6</v>
      </c>
    </row>
    <row r="63" spans="1:2">
      <c r="A63" s="23" t="s">
        <v>127</v>
      </c>
      <c r="B63" s="24">
        <v>99.6</v>
      </c>
    </row>
    <row r="64" spans="1:2">
      <c r="A64" s="23" t="s">
        <v>128</v>
      </c>
      <c r="B64" s="24">
        <v>99.8</v>
      </c>
    </row>
    <row r="65" spans="1:2">
      <c r="A65" s="23" t="s">
        <v>129</v>
      </c>
      <c r="B65" s="24">
        <v>99.6</v>
      </c>
    </row>
    <row r="66" spans="1:2">
      <c r="A66" s="23" t="s">
        <v>130</v>
      </c>
      <c r="B66" s="24">
        <v>99.9</v>
      </c>
    </row>
    <row r="67" spans="1:2">
      <c r="A67" s="23" t="s">
        <v>131</v>
      </c>
      <c r="B67" s="24">
        <v>100</v>
      </c>
    </row>
    <row r="68" spans="1:2">
      <c r="A68" s="23" t="s">
        <v>132</v>
      </c>
      <c r="B68" s="24">
        <v>100.1</v>
      </c>
    </row>
    <row r="69" spans="1:2">
      <c r="A69" s="23" t="s">
        <v>133</v>
      </c>
      <c r="B69" s="24">
        <v>99.9</v>
      </c>
    </row>
    <row r="70" spans="1:2">
      <c r="A70" s="23" t="s">
        <v>134</v>
      </c>
      <c r="B70" s="24">
        <v>99.9</v>
      </c>
    </row>
    <row r="71" spans="1:2">
      <c r="A71" s="23" t="s">
        <v>135</v>
      </c>
      <c r="B71" s="24">
        <v>99.2</v>
      </c>
    </row>
    <row r="72" spans="1:2">
      <c r="A72" s="23" t="s">
        <v>136</v>
      </c>
      <c r="B72" s="24">
        <v>99.5</v>
      </c>
    </row>
    <row r="73" spans="1:2">
      <c r="A73" s="23" t="s">
        <v>137</v>
      </c>
      <c r="B73" s="24">
        <v>99.6</v>
      </c>
    </row>
    <row r="74" spans="1:2">
      <c r="A74" s="23" t="s">
        <v>138</v>
      </c>
      <c r="B74" s="24">
        <v>99.9</v>
      </c>
    </row>
    <row r="75" spans="1:2">
      <c r="A75" s="23" t="s">
        <v>139</v>
      </c>
      <c r="B75" s="24">
        <v>100.1</v>
      </c>
    </row>
    <row r="76" spans="1:2">
      <c r="A76" s="23" t="s">
        <v>140</v>
      </c>
      <c r="B76" s="24">
        <v>100.1</v>
      </c>
    </row>
    <row r="77" spans="1:2">
      <c r="A77" s="23" t="s">
        <v>141</v>
      </c>
      <c r="B77" s="24">
        <v>100</v>
      </c>
    </row>
    <row r="78" spans="1:2">
      <c r="A78" s="23" t="s">
        <v>142</v>
      </c>
      <c r="B78" s="24">
        <v>100.3</v>
      </c>
    </row>
    <row r="79" spans="1:2">
      <c r="A79" s="23" t="s">
        <v>143</v>
      </c>
      <c r="B79" s="24">
        <v>100.2</v>
      </c>
    </row>
    <row r="80" spans="1:2">
      <c r="A80" s="23" t="s">
        <v>144</v>
      </c>
      <c r="B80" s="24">
        <v>100.3</v>
      </c>
    </row>
    <row r="81" spans="1:2">
      <c r="A81" s="23" t="s">
        <v>145</v>
      </c>
      <c r="B81" s="24">
        <v>100.3</v>
      </c>
    </row>
    <row r="82" spans="1:2">
      <c r="A82" s="23" t="s">
        <v>146</v>
      </c>
      <c r="B82" s="24">
        <v>100.4</v>
      </c>
    </row>
    <row r="83" spans="1:2">
      <c r="A83" s="23" t="s">
        <v>147</v>
      </c>
      <c r="B83" s="24">
        <v>99.9</v>
      </c>
    </row>
    <row r="84" spans="1:2">
      <c r="A84" s="23" t="s">
        <v>148</v>
      </c>
      <c r="B84" s="24">
        <v>100.1</v>
      </c>
    </row>
    <row r="85" spans="1:2">
      <c r="A85" s="23" t="s">
        <v>149</v>
      </c>
      <c r="B85" s="24">
        <v>100.4</v>
      </c>
    </row>
    <row r="86" spans="1:2">
      <c r="A86" s="23" t="s">
        <v>150</v>
      </c>
      <c r="B86" s="24">
        <v>100.6</v>
      </c>
    </row>
    <row r="87" spans="1:2">
      <c r="A87" s="23" t="s">
        <v>151</v>
      </c>
      <c r="B87" s="24">
        <v>100.8</v>
      </c>
    </row>
    <row r="88" spans="1:2">
      <c r="A88" s="23" t="s">
        <v>152</v>
      </c>
      <c r="B88" s="24">
        <v>101</v>
      </c>
    </row>
    <row r="89" spans="1:2">
      <c r="A89" s="23" t="s">
        <v>153</v>
      </c>
      <c r="B89" s="24">
        <v>100.9</v>
      </c>
    </row>
    <row r="90" spans="1:2">
      <c r="A90" s="23" t="s">
        <v>154</v>
      </c>
      <c r="B90" s="24">
        <v>101.2</v>
      </c>
    </row>
    <row r="91" spans="1:2">
      <c r="A91" s="23" t="s">
        <v>155</v>
      </c>
      <c r="B91" s="24">
        <v>101.5</v>
      </c>
    </row>
    <row r="92" spans="1:2">
      <c r="A92" s="23" t="s">
        <v>156</v>
      </c>
      <c r="B92" s="24">
        <v>101.6</v>
      </c>
    </row>
    <row r="93" spans="1:2">
      <c r="A93" s="23" t="s">
        <v>157</v>
      </c>
      <c r="B93" s="24">
        <v>101.8</v>
      </c>
    </row>
    <row r="94" spans="1:2">
      <c r="A94" s="23" t="s">
        <v>158</v>
      </c>
      <c r="B94" s="24">
        <v>102.2</v>
      </c>
    </row>
    <row r="95" spans="1:2">
      <c r="A95" s="23" t="s">
        <v>159</v>
      </c>
      <c r="B95" s="24">
        <v>101.8</v>
      </c>
    </row>
    <row r="96" spans="1:2">
      <c r="A96" s="23" t="s">
        <v>160</v>
      </c>
      <c r="B96" s="24">
        <v>102.4</v>
      </c>
    </row>
    <row r="97" spans="1:2">
      <c r="A97" s="23" t="s">
        <v>161</v>
      </c>
      <c r="B97" s="24">
        <v>102.7</v>
      </c>
    </row>
    <row r="98" spans="1:2">
      <c r="A98" s="23" t="s">
        <v>162</v>
      </c>
      <c r="B98" s="24">
        <v>103.2</v>
      </c>
    </row>
    <row r="99" spans="1:2">
      <c r="A99" s="23" t="s">
        <v>163</v>
      </c>
      <c r="B99" s="24">
        <v>103.5</v>
      </c>
    </row>
    <row r="100" spans="1:2">
      <c r="A100" s="23" t="s">
        <v>164</v>
      </c>
      <c r="B100" s="24">
        <v>103.5</v>
      </c>
    </row>
    <row r="101" spans="1:2">
      <c r="A101" s="23" t="s">
        <v>165</v>
      </c>
      <c r="B101" s="24">
        <v>103.5</v>
      </c>
    </row>
    <row r="102" spans="1:2">
      <c r="A102" s="23" t="s">
        <v>166</v>
      </c>
      <c r="B102" s="24">
        <v>104</v>
      </c>
    </row>
    <row r="103" spans="1:2">
      <c r="A103" s="23" t="s">
        <v>167</v>
      </c>
      <c r="B103" s="24">
        <v>104.3</v>
      </c>
    </row>
    <row r="104" spans="1:2">
      <c r="A104" s="23" t="s">
        <v>168</v>
      </c>
      <c r="B104" s="24">
        <v>104.4</v>
      </c>
    </row>
    <row r="105" spans="1:2">
      <c r="A105" s="23" t="s">
        <v>169</v>
      </c>
      <c r="B105" s="24">
        <v>104.7</v>
      </c>
    </row>
    <row r="106" spans="1:2">
      <c r="A106" s="23" t="s">
        <v>170</v>
      </c>
      <c r="B106" s="24">
        <v>105</v>
      </c>
    </row>
    <row r="107" spans="1:2">
      <c r="A107" s="23" t="s">
        <v>171</v>
      </c>
      <c r="B107" s="24">
        <v>104.5</v>
      </c>
    </row>
    <row r="108" spans="1:2">
      <c r="A108" s="23" t="s">
        <v>172</v>
      </c>
      <c r="B108" s="24">
        <v>104.9</v>
      </c>
    </row>
    <row r="109" spans="1:2">
      <c r="A109" s="23" t="s">
        <v>173</v>
      </c>
      <c r="B109" s="24">
        <v>105.1</v>
      </c>
    </row>
    <row r="110" spans="1:2">
      <c r="A110" s="23" t="s">
        <v>174</v>
      </c>
      <c r="B110" s="24">
        <v>105.5</v>
      </c>
    </row>
    <row r="111" spans="1:2">
      <c r="A111" s="23" t="s">
        <v>175</v>
      </c>
      <c r="B111" s="24">
        <v>105.9</v>
      </c>
    </row>
    <row r="112" spans="1:2">
      <c r="A112" s="23" t="s">
        <v>176</v>
      </c>
      <c r="B112" s="24">
        <v>105.9</v>
      </c>
    </row>
    <row r="113" spans="1:2">
      <c r="A113" s="23" t="s">
        <v>177</v>
      </c>
      <c r="B113" s="24">
        <v>105.9</v>
      </c>
    </row>
    <row r="114" spans="1:2">
      <c r="A114" s="23" t="s">
        <v>178</v>
      </c>
      <c r="B114" s="24">
        <v>106.5</v>
      </c>
    </row>
    <row r="115" spans="1:2">
      <c r="A115" s="23" t="s">
        <v>179</v>
      </c>
      <c r="B115" s="24">
        <v>106.6</v>
      </c>
    </row>
    <row r="116" spans="1:2">
      <c r="A116" s="23" t="s">
        <v>180</v>
      </c>
      <c r="B116" s="24">
        <v>106.7</v>
      </c>
    </row>
    <row r="117" spans="1:2">
      <c r="A117" s="23" t="s">
        <v>181</v>
      </c>
      <c r="B117" s="24">
        <v>106.9</v>
      </c>
    </row>
    <row r="118" spans="1:2">
      <c r="A118" s="23" t="s">
        <v>182</v>
      </c>
      <c r="B118" s="24">
        <v>107.1</v>
      </c>
    </row>
    <row r="119" spans="1:2">
      <c r="A119" s="23" t="s">
        <v>183</v>
      </c>
      <c r="B119" s="24">
        <v>106.4</v>
      </c>
    </row>
    <row r="120" spans="1:2">
      <c r="A120" s="23" t="s">
        <v>184</v>
      </c>
      <c r="B120" s="24">
        <v>106.8</v>
      </c>
    </row>
    <row r="121" spans="1:2">
      <c r="A121" s="23" t="s">
        <v>185</v>
      </c>
      <c r="B121" s="24">
        <v>107</v>
      </c>
    </row>
    <row r="122" spans="1:2">
      <c r="A122" s="23" t="s">
        <v>186</v>
      </c>
      <c r="B122" s="24">
        <v>107.6</v>
      </c>
    </row>
    <row r="123" spans="1:2">
      <c r="A123" s="23" t="s">
        <v>187</v>
      </c>
      <c r="B123" s="24">
        <v>107.9</v>
      </c>
    </row>
    <row r="124" spans="1:2">
      <c r="A124" s="23" t="s">
        <v>188</v>
      </c>
      <c r="B124" s="24">
        <v>107.9</v>
      </c>
    </row>
    <row r="125" spans="1:2">
      <c r="A125" s="23" t="s">
        <v>189</v>
      </c>
      <c r="B125" s="24">
        <v>108</v>
      </c>
    </row>
    <row r="126" spans="1:2">
      <c r="A126" s="23" t="s">
        <v>190</v>
      </c>
      <c r="B126" s="24">
        <v>108.3</v>
      </c>
    </row>
    <row r="127" spans="1:2">
      <c r="A127" s="23" t="s">
        <v>191</v>
      </c>
      <c r="B127" s="24">
        <v>108.4</v>
      </c>
    </row>
    <row r="128" spans="1:2">
      <c r="A128" s="23" t="s">
        <v>192</v>
      </c>
      <c r="B128" s="24">
        <v>108.3</v>
      </c>
    </row>
    <row r="129" spans="1:2">
      <c r="A129" s="23" t="s">
        <v>193</v>
      </c>
      <c r="B129" s="24">
        <v>108.5</v>
      </c>
    </row>
    <row r="130" spans="1:2">
      <c r="A130" s="23" t="s">
        <v>194</v>
      </c>
      <c r="B130" s="24">
        <v>108.5</v>
      </c>
    </row>
    <row r="131" spans="1:2">
      <c r="A131" s="23" t="s">
        <v>195</v>
      </c>
      <c r="B131" s="24">
        <v>108.3</v>
      </c>
    </row>
    <row r="132" spans="1:2">
      <c r="A132" s="23" t="s">
        <v>196</v>
      </c>
      <c r="B132" s="24">
        <v>108.6</v>
      </c>
    </row>
    <row r="133" spans="1:2">
      <c r="A133" s="23" t="s">
        <v>197</v>
      </c>
      <c r="B133" s="24">
        <v>108.6</v>
      </c>
    </row>
    <row r="134" spans="1:2">
      <c r="A134" s="23" t="s">
        <v>198</v>
      </c>
      <c r="B134" s="24">
        <v>108.6</v>
      </c>
    </row>
    <row r="135" spans="1:2">
      <c r="A135" s="23" t="s">
        <v>199</v>
      </c>
      <c r="B135" s="24">
        <v>108.6</v>
      </c>
    </row>
    <row r="136" spans="1:2">
      <c r="A136" s="23" t="s">
        <v>200</v>
      </c>
      <c r="B136" s="24">
        <v>108.8</v>
      </c>
    </row>
    <row r="137" spans="1:2">
      <c r="A137" s="23" t="s">
        <v>201</v>
      </c>
      <c r="B137" s="24">
        <v>109.2</v>
      </c>
    </row>
    <row r="138" spans="1:2">
      <c r="A138" s="23" t="s">
        <v>202</v>
      </c>
      <c r="B138" s="24">
        <v>108.8</v>
      </c>
    </row>
    <row r="139" spans="1:2">
      <c r="A139" s="23" t="s">
        <v>203</v>
      </c>
      <c r="B139" s="24">
        <v>109.2</v>
      </c>
    </row>
    <row r="140" spans="1:2">
      <c r="A140" s="23" t="s">
        <v>204</v>
      </c>
      <c r="B140" s="24">
        <v>109.2</v>
      </c>
    </row>
    <row r="141" spans="1:2">
      <c r="A141" s="23" t="s">
        <v>205</v>
      </c>
      <c r="B141" s="24">
        <v>109.1</v>
      </c>
    </row>
    <row r="142" spans="1:2">
      <c r="A142" s="23" t="s">
        <v>206</v>
      </c>
      <c r="B142" s="24">
        <v>109.4</v>
      </c>
    </row>
    <row r="143" spans="1:2">
      <c r="A143" s="23" t="s">
        <v>207</v>
      </c>
      <c r="B143" s="24">
        <v>109.3</v>
      </c>
    </row>
    <row r="144" spans="1:2">
      <c r="A144" s="23" t="s">
        <v>208</v>
      </c>
      <c r="B144" s="24">
        <v>109.4</v>
      </c>
    </row>
    <row r="145" spans="1:2">
      <c r="A145" s="23" t="s">
        <v>209</v>
      </c>
      <c r="B145" s="24">
        <v>109.7</v>
      </c>
    </row>
    <row r="146" spans="1:2">
      <c r="A146" s="23" t="s">
        <v>210</v>
      </c>
      <c r="B146" s="24">
        <v>110.4</v>
      </c>
    </row>
    <row r="147" spans="1:2">
      <c r="A147" s="23" t="s">
        <v>211</v>
      </c>
      <c r="B147" s="24">
        <v>111</v>
      </c>
    </row>
    <row r="148" spans="1:2">
      <c r="A148" s="23" t="s">
        <v>212</v>
      </c>
      <c r="B148" s="24">
        <v>111.4</v>
      </c>
    </row>
    <row r="149" spans="1:2">
      <c r="A149" s="23" t="s">
        <v>213</v>
      </c>
      <c r="B149" s="24">
        <v>111.4</v>
      </c>
    </row>
    <row r="150" spans="1:2">
      <c r="A150" s="23" t="s">
        <v>214</v>
      </c>
      <c r="B150" s="24">
        <v>112.1</v>
      </c>
    </row>
    <row r="151" spans="1:2">
      <c r="A151" s="23" t="s">
        <v>215</v>
      </c>
      <c r="B151" s="24">
        <v>112.4</v>
      </c>
    </row>
    <row r="152" spans="1:2">
      <c r="A152" s="23" t="s">
        <v>216</v>
      </c>
      <c r="B152" s="24">
        <v>113.4</v>
      </c>
    </row>
    <row r="153" spans="1:2">
      <c r="A153" s="23" t="s">
        <v>217</v>
      </c>
      <c r="B153" s="24">
        <v>114.1</v>
      </c>
    </row>
    <row r="154" spans="1:2">
      <c r="A154" s="23" t="s">
        <v>218</v>
      </c>
      <c r="B154" s="24">
        <v>114.7</v>
      </c>
    </row>
    <row r="155" spans="1:2">
      <c r="A155" s="23" t="s">
        <v>219</v>
      </c>
      <c r="B155" s="24">
        <v>114.6</v>
      </c>
    </row>
    <row r="156" spans="1:2">
      <c r="A156" s="23" t="s">
        <v>220</v>
      </c>
      <c r="B156" s="24">
        <v>115.4</v>
      </c>
    </row>
    <row r="157" spans="1:2">
      <c r="A157" s="23" t="s">
        <v>221</v>
      </c>
      <c r="B157" s="24">
        <v>116.5</v>
      </c>
    </row>
    <row r="158" spans="1:2">
      <c r="A158" s="23" t="s">
        <v>222</v>
      </c>
      <c r="B158" s="24">
        <v>119</v>
      </c>
    </row>
    <row r="159" spans="1:2">
      <c r="A159" s="23" t="s">
        <v>223</v>
      </c>
      <c r="B159" s="24">
        <v>119.7</v>
      </c>
    </row>
    <row r="160" spans="1:2">
      <c r="A160" s="23" t="s">
        <v>224</v>
      </c>
      <c r="B160" s="24">
        <v>120.5</v>
      </c>
    </row>
    <row r="161" spans="1:2">
      <c r="A161" s="23" t="s">
        <v>225</v>
      </c>
      <c r="B161" s="24">
        <v>121.2</v>
      </c>
    </row>
    <row r="162" spans="1:2">
      <c r="A162" s="23" t="s">
        <v>226</v>
      </c>
      <c r="B162" s="24">
        <v>121.8</v>
      </c>
    </row>
    <row r="163" spans="1:2">
      <c r="A163" s="23" t="s">
        <v>227</v>
      </c>
      <c r="B163" s="24">
        <v>122.3</v>
      </c>
    </row>
    <row r="164" spans="1:2">
      <c r="A164" s="23" t="s">
        <v>228</v>
      </c>
      <c r="B164" s="24">
        <v>124.3</v>
      </c>
    </row>
    <row r="165" spans="1:2">
      <c r="A165" s="23" t="s">
        <v>229</v>
      </c>
      <c r="B165" s="24">
        <v>124.8</v>
      </c>
    </row>
    <row r="166" spans="1:2">
      <c r="A166" s="23" t="s">
        <v>230</v>
      </c>
      <c r="B166" s="24">
        <v>125.3</v>
      </c>
    </row>
    <row r="167" spans="1:2">
      <c r="A167" s="23" t="s">
        <v>231</v>
      </c>
      <c r="B167" s="24">
        <v>124.8</v>
      </c>
    </row>
    <row r="168" spans="1:2">
      <c r="A168" s="23" t="s">
        <v>232</v>
      </c>
      <c r="B168" s="24">
        <v>126</v>
      </c>
    </row>
    <row r="169" spans="1:2">
      <c r="A169" s="23" t="s">
        <v>233</v>
      </c>
      <c r="B169" s="24">
        <v>126.8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737D1-7187-41EA-A64E-1BD1C773C17A}">
  <sheetPr>
    <tabColor rgb="FFFFDB8E"/>
  </sheetPr>
  <dimension ref="A1:P13"/>
  <sheetViews>
    <sheetView zoomScale="80" zoomScaleNormal="80" workbookViewId="0"/>
  </sheetViews>
  <sheetFormatPr defaultRowHeight="13.5"/>
  <cols>
    <col min="1" max="1" width="14.625" customWidth="1"/>
    <col min="2" max="2" width="12.375" customWidth="1"/>
    <col min="4" max="4" width="11.875" bestFit="1" customWidth="1"/>
  </cols>
  <sheetData>
    <row r="1" spans="1:16" ht="14.25">
      <c r="B1" s="96" t="s">
        <v>234</v>
      </c>
      <c r="C1" s="96" t="s">
        <v>235</v>
      </c>
      <c r="D1" s="96" t="s">
        <v>236</v>
      </c>
      <c r="E1" s="96" t="s">
        <v>237</v>
      </c>
      <c r="F1" s="96" t="s">
        <v>238</v>
      </c>
      <c r="G1" s="96" t="s">
        <v>239</v>
      </c>
      <c r="H1" s="96" t="s">
        <v>240</v>
      </c>
      <c r="I1" s="96" t="s">
        <v>241</v>
      </c>
      <c r="J1" s="96" t="s">
        <v>242</v>
      </c>
      <c r="K1" s="97" t="s">
        <v>243</v>
      </c>
      <c r="L1" s="97" t="s">
        <v>244</v>
      </c>
      <c r="M1" s="97" t="s">
        <v>245</v>
      </c>
      <c r="N1" s="98" t="s">
        <v>246</v>
      </c>
      <c r="O1" s="97" t="s">
        <v>247</v>
      </c>
      <c r="P1" s="114" t="s">
        <v>248</v>
      </c>
    </row>
    <row r="2" spans="1:16">
      <c r="A2" s="99" t="s">
        <v>249</v>
      </c>
      <c r="B2" s="73">
        <v>94.308333333333351</v>
      </c>
      <c r="C2" s="73">
        <v>96.583333333333314</v>
      </c>
      <c r="D2" s="73">
        <v>98.600000000000009</v>
      </c>
      <c r="E2" s="73">
        <v>99.72499999999998</v>
      </c>
      <c r="F2" s="73">
        <v>100.16666666666667</v>
      </c>
      <c r="G2" s="73">
        <v>101.54166666666667</v>
      </c>
      <c r="H2" s="73">
        <v>104.21666666666665</v>
      </c>
      <c r="I2" s="73">
        <v>106.43333333333334</v>
      </c>
      <c r="J2" s="73">
        <v>108.24166666666663</v>
      </c>
      <c r="K2" s="72">
        <v>109.10833333333335</v>
      </c>
      <c r="L2" s="72">
        <v>113.11666666666667</v>
      </c>
      <c r="M2" s="72">
        <v>123.04166666666664</v>
      </c>
      <c r="N2" s="72">
        <v>129.86666666666665</v>
      </c>
      <c r="O2" s="72"/>
      <c r="P2" s="72"/>
    </row>
    <row r="3" spans="1:16">
      <c r="A3" s="72" t="s">
        <v>250</v>
      </c>
      <c r="B3" s="72">
        <f t="shared" ref="B3:F3" si="0">B2/$H$2</f>
        <v>0.90492563569486673</v>
      </c>
      <c r="C3" s="72">
        <f t="shared" si="0"/>
        <v>0.9267551575243882</v>
      </c>
      <c r="D3" s="72">
        <f t="shared" si="0"/>
        <v>0.94610586918279249</v>
      </c>
      <c r="E3" s="72">
        <f t="shared" si="0"/>
        <v>0.95690068766991832</v>
      </c>
      <c r="F3" s="72">
        <f t="shared" si="0"/>
        <v>0.96113865344634586</v>
      </c>
      <c r="G3" s="72">
        <f>G2/$H$2</f>
        <v>0.9743323204861668</v>
      </c>
      <c r="H3" s="72">
        <f t="shared" ref="H3:N3" si="1">H2/$H$2</f>
        <v>1</v>
      </c>
      <c r="I3" s="72">
        <f t="shared" si="1"/>
        <v>1.0212697905005599</v>
      </c>
      <c r="J3" s="72">
        <f t="shared" si="1"/>
        <v>1.0386214616983847</v>
      </c>
      <c r="K3" s="72">
        <f>K2/$H$2</f>
        <v>1.0469374700143934</v>
      </c>
      <c r="L3" s="72">
        <f t="shared" si="1"/>
        <v>1.0853990084759317</v>
      </c>
      <c r="M3" s="72">
        <f t="shared" si="1"/>
        <v>1.1806332960179113</v>
      </c>
      <c r="N3" s="72">
        <f t="shared" si="1"/>
        <v>1.2461218615064769</v>
      </c>
      <c r="O3" s="72">
        <f>N2/M2</f>
        <v>1.0554690145614629</v>
      </c>
      <c r="P3" s="72">
        <f>M2/N2</f>
        <v>0.94744609856262829</v>
      </c>
    </row>
    <row r="4" spans="1:16">
      <c r="N4" s="100"/>
    </row>
    <row r="6" spans="1:16">
      <c r="A6" t="s">
        <v>251</v>
      </c>
      <c r="B6" t="s">
        <v>252</v>
      </c>
    </row>
    <row r="7" spans="1:16">
      <c r="A7" t="s">
        <v>253</v>
      </c>
      <c r="B7" t="s">
        <v>254</v>
      </c>
    </row>
    <row r="8" spans="1:16">
      <c r="A8" t="s">
        <v>255</v>
      </c>
      <c r="B8" t="s">
        <v>256</v>
      </c>
    </row>
    <row r="9" spans="1:16">
      <c r="A9" t="s">
        <v>257</v>
      </c>
    </row>
    <row r="10" spans="1:16">
      <c r="A10" t="s">
        <v>258</v>
      </c>
      <c r="B10" t="s">
        <v>259</v>
      </c>
    </row>
    <row r="11" spans="1:16">
      <c r="A11" t="s">
        <v>260</v>
      </c>
      <c r="B11" s="101">
        <v>45462</v>
      </c>
    </row>
    <row r="12" spans="1:16">
      <c r="A12" t="s">
        <v>261</v>
      </c>
      <c r="B12" s="102">
        <v>45490</v>
      </c>
      <c r="D12" t="s">
        <v>262</v>
      </c>
      <c r="E12" t="s">
        <v>263</v>
      </c>
    </row>
    <row r="13" spans="1:16">
      <c r="A13" t="s">
        <v>264</v>
      </c>
      <c r="E13" t="s">
        <v>265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ACEFF-A209-40F5-A686-7F102EA28597}">
  <sheetPr>
    <tabColor rgb="FFFFDB8E"/>
  </sheetPr>
  <dimension ref="B3:S22"/>
  <sheetViews>
    <sheetView zoomScale="80" zoomScaleNormal="80" workbookViewId="0"/>
  </sheetViews>
  <sheetFormatPr defaultRowHeight="13.5"/>
  <cols>
    <col min="3" max="3" width="13.125" customWidth="1"/>
    <col min="4" max="4" width="11.5" customWidth="1"/>
  </cols>
  <sheetData>
    <row r="3" spans="2:19" ht="13.9">
      <c r="B3" s="1" t="s">
        <v>17</v>
      </c>
    </row>
    <row r="4" spans="2:19" ht="13.9"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2:19" ht="54">
      <c r="C5" s="66" t="s">
        <v>266</v>
      </c>
      <c r="D5" s="66" t="s">
        <v>267</v>
      </c>
    </row>
    <row r="6" spans="2:19" ht="13.9">
      <c r="B6" s="11" t="s">
        <v>268</v>
      </c>
      <c r="C6" s="65" t="s">
        <v>269</v>
      </c>
      <c r="D6" s="65">
        <f>IF(C6="Yes",1,0)</f>
        <v>1</v>
      </c>
    </row>
    <row r="7" spans="2:19" ht="13.9">
      <c r="B7" s="11" t="s">
        <v>270</v>
      </c>
      <c r="C7" s="65" t="s">
        <v>269</v>
      </c>
      <c r="D7" s="65">
        <f t="shared" ref="D7:D22" si="0">IF(C7="Yes",1,0)</f>
        <v>1</v>
      </c>
    </row>
    <row r="8" spans="2:19" ht="13.9">
      <c r="B8" s="11" t="s">
        <v>271</v>
      </c>
      <c r="C8" s="65" t="s">
        <v>269</v>
      </c>
      <c r="D8" s="65">
        <f t="shared" si="0"/>
        <v>1</v>
      </c>
    </row>
    <row r="9" spans="2:19" ht="13.9">
      <c r="B9" s="11" t="s">
        <v>272</v>
      </c>
      <c r="C9" s="65" t="s">
        <v>269</v>
      </c>
      <c r="D9" s="65">
        <f t="shared" si="0"/>
        <v>1</v>
      </c>
    </row>
    <row r="10" spans="2:19" ht="13.9">
      <c r="B10" s="11" t="s">
        <v>273</v>
      </c>
      <c r="C10" s="65" t="s">
        <v>269</v>
      </c>
      <c r="D10" s="65">
        <v>0</v>
      </c>
    </row>
    <row r="11" spans="2:19" ht="13.9">
      <c r="B11" s="11" t="s">
        <v>274</v>
      </c>
      <c r="C11" s="65" t="s">
        <v>269</v>
      </c>
      <c r="D11" s="65">
        <f t="shared" si="0"/>
        <v>1</v>
      </c>
    </row>
    <row r="12" spans="2:19" ht="13.9">
      <c r="B12" s="11" t="s">
        <v>275</v>
      </c>
      <c r="C12" s="65" t="s">
        <v>269</v>
      </c>
      <c r="D12" s="65">
        <f t="shared" si="0"/>
        <v>1</v>
      </c>
    </row>
    <row r="13" spans="2:19" ht="13.9">
      <c r="B13" s="11" t="s">
        <v>276</v>
      </c>
      <c r="C13" s="65" t="s">
        <v>277</v>
      </c>
      <c r="D13" s="65">
        <f t="shared" si="0"/>
        <v>0</v>
      </c>
    </row>
    <row r="14" spans="2:19" ht="13.9">
      <c r="B14" s="11" t="s">
        <v>278</v>
      </c>
      <c r="C14" s="65" t="s">
        <v>269</v>
      </c>
      <c r="D14" s="65">
        <f t="shared" si="0"/>
        <v>1</v>
      </c>
    </row>
    <row r="15" spans="2:19" ht="13.9">
      <c r="B15" s="11" t="s">
        <v>279</v>
      </c>
      <c r="C15" s="65" t="s">
        <v>269</v>
      </c>
      <c r="D15" s="65">
        <f t="shared" si="0"/>
        <v>1</v>
      </c>
    </row>
    <row r="16" spans="2:19" ht="13.9">
      <c r="B16" s="11" t="s">
        <v>280</v>
      </c>
      <c r="C16" s="65" t="s">
        <v>277</v>
      </c>
      <c r="D16" s="65">
        <f t="shared" si="0"/>
        <v>0</v>
      </c>
    </row>
    <row r="17" spans="2:4" ht="13.9">
      <c r="B17" s="11" t="s">
        <v>281</v>
      </c>
      <c r="C17" s="65" t="s">
        <v>269</v>
      </c>
      <c r="D17" s="65">
        <f t="shared" si="0"/>
        <v>1</v>
      </c>
    </row>
    <row r="18" spans="2:4" ht="13.9">
      <c r="B18" s="11" t="s">
        <v>282</v>
      </c>
      <c r="C18" s="65" t="s">
        <v>269</v>
      </c>
      <c r="D18" s="65">
        <f t="shared" si="0"/>
        <v>1</v>
      </c>
    </row>
    <row r="19" spans="2:4" ht="13.9">
      <c r="B19" s="11" t="s">
        <v>283</v>
      </c>
      <c r="C19" s="65" t="s">
        <v>277</v>
      </c>
      <c r="D19" s="65">
        <f t="shared" si="0"/>
        <v>0</v>
      </c>
    </row>
    <row r="20" spans="2:4" ht="13.9">
      <c r="B20" s="11" t="s">
        <v>284</v>
      </c>
      <c r="C20" s="65" t="s">
        <v>269</v>
      </c>
      <c r="D20" s="65">
        <f t="shared" si="0"/>
        <v>1</v>
      </c>
    </row>
    <row r="21" spans="2:4" ht="13.9">
      <c r="B21" s="11" t="s">
        <v>285</v>
      </c>
      <c r="C21" s="65" t="s">
        <v>269</v>
      </c>
      <c r="D21" s="65">
        <f t="shared" si="0"/>
        <v>1</v>
      </c>
    </row>
    <row r="22" spans="2:4" ht="13.9">
      <c r="B22" s="11" t="s">
        <v>286</v>
      </c>
      <c r="C22" s="65" t="s">
        <v>269</v>
      </c>
      <c r="D22" s="65">
        <f t="shared" si="0"/>
        <v>1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DF561-7411-4862-9BD9-81FA27E29822}">
  <sheetPr>
    <tabColor rgb="FFFFDB8E"/>
  </sheetPr>
  <dimension ref="B2:I3373"/>
  <sheetViews>
    <sheetView zoomScale="80" zoomScaleNormal="80" workbookViewId="0"/>
  </sheetViews>
  <sheetFormatPr defaultRowHeight="14.25"/>
  <cols>
    <col min="1" max="1" width="16.25" style="82" customWidth="1"/>
    <col min="2" max="3" width="9" style="82"/>
    <col min="4" max="4" width="182.125" style="82" bestFit="1" customWidth="1"/>
    <col min="5" max="5" width="9" style="82"/>
    <col min="6" max="6" width="20" style="82" bestFit="1" customWidth="1"/>
    <col min="7" max="8" width="9" style="82" bestFit="1" customWidth="1"/>
    <col min="9" max="16384" width="9" style="82"/>
  </cols>
  <sheetData>
    <row r="2" spans="2:9">
      <c r="D2" s="83" t="s">
        <v>287</v>
      </c>
      <c r="F2" s="2" t="s">
        <v>288</v>
      </c>
    </row>
    <row r="4" spans="2:9">
      <c r="B4" s="84" t="s">
        <v>289</v>
      </c>
      <c r="C4" s="84" t="s">
        <v>290</v>
      </c>
      <c r="D4" s="84" t="s">
        <v>291</v>
      </c>
      <c r="E4" s="84" t="s">
        <v>292</v>
      </c>
      <c r="F4" s="84" t="s">
        <v>293</v>
      </c>
      <c r="G4" s="84" t="s">
        <v>246</v>
      </c>
      <c r="H4" s="84" t="s">
        <v>245</v>
      </c>
    </row>
    <row r="5" spans="2:9">
      <c r="B5" s="84" t="s">
        <v>289</v>
      </c>
      <c r="C5" s="84" t="s">
        <v>290</v>
      </c>
      <c r="D5" s="84" t="s">
        <v>291</v>
      </c>
      <c r="E5" s="84" t="s">
        <v>292</v>
      </c>
      <c r="F5" s="84" t="s">
        <v>293</v>
      </c>
      <c r="G5" s="84" t="s">
        <v>294</v>
      </c>
      <c r="H5" s="84" t="s">
        <v>294</v>
      </c>
    </row>
    <row r="6" spans="2:9">
      <c r="B6" s="84" t="s">
        <v>289</v>
      </c>
      <c r="C6" s="84" t="s">
        <v>290</v>
      </c>
      <c r="D6" s="84" t="s">
        <v>291</v>
      </c>
      <c r="E6" s="84" t="s">
        <v>292</v>
      </c>
      <c r="F6" s="84" t="s">
        <v>293</v>
      </c>
      <c r="G6" s="84" t="s">
        <v>295</v>
      </c>
      <c r="H6" s="84" t="s">
        <v>295</v>
      </c>
    </row>
    <row r="7" spans="2:9">
      <c r="B7" s="84" t="s">
        <v>289</v>
      </c>
      <c r="C7" s="84" t="s">
        <v>290</v>
      </c>
      <c r="D7" s="84" t="s">
        <v>291</v>
      </c>
      <c r="E7" s="84" t="s">
        <v>292</v>
      </c>
      <c r="F7" s="84" t="s">
        <v>293</v>
      </c>
      <c r="G7" s="84" t="s">
        <v>296</v>
      </c>
      <c r="H7" s="84" t="s">
        <v>296</v>
      </c>
      <c r="I7" s="82" t="s">
        <v>297</v>
      </c>
    </row>
    <row r="8" spans="2:9">
      <c r="B8" s="82" t="s">
        <v>268</v>
      </c>
      <c r="C8" s="82" t="s">
        <v>298</v>
      </c>
      <c r="D8" s="82" t="s">
        <v>299</v>
      </c>
      <c r="E8" s="82" t="s">
        <v>300</v>
      </c>
      <c r="F8" s="82" t="s">
        <v>301</v>
      </c>
      <c r="G8" s="85">
        <v>0.77617763603989109</v>
      </c>
      <c r="H8" s="85">
        <v>2.871</v>
      </c>
      <c r="I8" s="82" t="s">
        <v>302</v>
      </c>
    </row>
    <row r="9" spans="2:9">
      <c r="B9" s="82" t="s">
        <v>268</v>
      </c>
      <c r="C9" s="82" t="s">
        <v>303</v>
      </c>
      <c r="D9" s="82" t="s">
        <v>304</v>
      </c>
      <c r="E9" s="82" t="s">
        <v>300</v>
      </c>
      <c r="F9" s="82" t="s">
        <v>301</v>
      </c>
      <c r="G9" s="85">
        <v>0</v>
      </c>
      <c r="H9" s="85">
        <v>0</v>
      </c>
      <c r="I9" s="82" t="s">
        <v>305</v>
      </c>
    </row>
    <row r="10" spans="2:9">
      <c r="B10" s="82" t="s">
        <v>268</v>
      </c>
      <c r="C10" s="82" t="s">
        <v>306</v>
      </c>
      <c r="D10" s="82" t="s">
        <v>307</v>
      </c>
      <c r="E10" s="82" t="s">
        <v>300</v>
      </c>
      <c r="F10" s="82" t="s">
        <v>301</v>
      </c>
      <c r="G10" s="85">
        <v>0</v>
      </c>
      <c r="H10" s="85">
        <v>0</v>
      </c>
      <c r="I10" s="82" t="s">
        <v>308</v>
      </c>
    </row>
    <row r="11" spans="2:9">
      <c r="B11" s="82" t="s">
        <v>268</v>
      </c>
      <c r="C11" s="82" t="s">
        <v>309</v>
      </c>
      <c r="D11" s="82" t="s">
        <v>310</v>
      </c>
      <c r="E11" s="82" t="s">
        <v>300</v>
      </c>
      <c r="F11" s="82" t="s">
        <v>301</v>
      </c>
      <c r="G11" s="85">
        <v>5.0446273777114179</v>
      </c>
      <c r="H11" s="85">
        <v>3.7576018946701431</v>
      </c>
      <c r="I11" s="82" t="s">
        <v>311</v>
      </c>
    </row>
    <row r="12" spans="2:9">
      <c r="B12" s="82" t="s">
        <v>268</v>
      </c>
      <c r="C12" s="82" t="s">
        <v>312</v>
      </c>
      <c r="D12" s="82" t="s">
        <v>313</v>
      </c>
      <c r="E12" s="82" t="s">
        <v>300</v>
      </c>
      <c r="F12" s="82" t="s">
        <v>301</v>
      </c>
      <c r="G12" s="85">
        <v>8.6259999999999994</v>
      </c>
      <c r="H12" s="85">
        <v>6.2430000000000003</v>
      </c>
      <c r="I12" s="82" t="s">
        <v>314</v>
      </c>
    </row>
    <row r="13" spans="2:9">
      <c r="B13" s="82" t="s">
        <v>268</v>
      </c>
      <c r="C13" s="82" t="s">
        <v>315</v>
      </c>
      <c r="D13" s="82" t="s">
        <v>316</v>
      </c>
      <c r="E13" s="82" t="s">
        <v>300</v>
      </c>
      <c r="F13" s="82" t="s">
        <v>301</v>
      </c>
      <c r="G13" s="85">
        <v>9.1769999999999996</v>
      </c>
      <c r="H13" s="85">
        <v>8.6950000000000003</v>
      </c>
      <c r="I13" s="82" t="s">
        <v>317</v>
      </c>
    </row>
    <row r="14" spans="2:9">
      <c r="B14" s="82" t="s">
        <v>268</v>
      </c>
      <c r="C14" s="82" t="s">
        <v>318</v>
      </c>
      <c r="D14" s="82" t="s">
        <v>319</v>
      </c>
      <c r="E14" s="82" t="s">
        <v>300</v>
      </c>
      <c r="F14" s="82" t="s">
        <v>301</v>
      </c>
      <c r="G14" s="85">
        <v>1.1259999999999999</v>
      </c>
      <c r="H14" s="85">
        <v>0</v>
      </c>
      <c r="I14" s="82" t="s">
        <v>320</v>
      </c>
    </row>
    <row r="15" spans="2:9">
      <c r="B15" s="82" t="s">
        <v>268</v>
      </c>
      <c r="C15" s="82" t="s">
        <v>321</v>
      </c>
      <c r="D15" s="82" t="s">
        <v>322</v>
      </c>
      <c r="E15" s="82" t="s">
        <v>300</v>
      </c>
      <c r="F15" s="82" t="s">
        <v>301</v>
      </c>
      <c r="G15" s="85">
        <v>5.1260297931558529</v>
      </c>
      <c r="H15" s="85">
        <v>3.71</v>
      </c>
      <c r="I15" s="82" t="s">
        <v>323</v>
      </c>
    </row>
    <row r="16" spans="2:9">
      <c r="B16" s="82" t="s">
        <v>268</v>
      </c>
      <c r="C16" s="82" t="s">
        <v>324</v>
      </c>
      <c r="D16" s="82" t="s">
        <v>325</v>
      </c>
      <c r="E16" s="82" t="s">
        <v>300</v>
      </c>
      <c r="F16" s="82" t="s">
        <v>301</v>
      </c>
      <c r="G16" s="85">
        <v>5.453507381065557</v>
      </c>
      <c r="H16" s="85">
        <v>5.1669999999999998</v>
      </c>
      <c r="I16" s="82" t="s">
        <v>326</v>
      </c>
    </row>
    <row r="17" spans="2:9">
      <c r="B17" s="82" t="s">
        <v>268</v>
      </c>
      <c r="C17" s="82" t="s">
        <v>327</v>
      </c>
      <c r="D17" s="82" t="s">
        <v>328</v>
      </c>
      <c r="E17" s="82" t="s">
        <v>300</v>
      </c>
      <c r="F17" s="82" t="s">
        <v>301</v>
      </c>
      <c r="G17" s="85">
        <v>4.8917090126793106</v>
      </c>
      <c r="H17" s="85">
        <v>0</v>
      </c>
      <c r="I17" s="82" t="s">
        <v>329</v>
      </c>
    </row>
    <row r="18" spans="2:9">
      <c r="B18" s="82" t="s">
        <v>268</v>
      </c>
      <c r="C18" s="82" t="s">
        <v>330</v>
      </c>
      <c r="D18" s="82" t="s">
        <v>331</v>
      </c>
      <c r="E18" s="82" t="s">
        <v>300</v>
      </c>
      <c r="F18" s="82" t="s">
        <v>301</v>
      </c>
      <c r="G18" s="85">
        <v>33.055470780803709</v>
      </c>
      <c r="H18" s="85">
        <v>23.562999999999999</v>
      </c>
      <c r="I18" s="82" t="s">
        <v>332</v>
      </c>
    </row>
    <row r="19" spans="2:9">
      <c r="B19" s="82" t="s">
        <v>268</v>
      </c>
      <c r="C19" s="82" t="s">
        <v>333</v>
      </c>
      <c r="D19" s="82" t="s">
        <v>334</v>
      </c>
      <c r="E19" s="82" t="s">
        <v>300</v>
      </c>
      <c r="F19" s="82" t="s">
        <v>301</v>
      </c>
      <c r="G19" s="85">
        <v>36.471884580173352</v>
      </c>
      <c r="H19" s="85">
        <v>34.555</v>
      </c>
      <c r="I19" s="82" t="s">
        <v>335</v>
      </c>
    </row>
    <row r="20" spans="2:9">
      <c r="B20" s="82" t="s">
        <v>268</v>
      </c>
      <c r="C20" s="82" t="s">
        <v>336</v>
      </c>
      <c r="D20" s="82" t="s">
        <v>337</v>
      </c>
      <c r="E20" s="82" t="s">
        <v>300</v>
      </c>
      <c r="F20" s="82" t="s">
        <v>301</v>
      </c>
      <c r="G20" s="85">
        <v>9.1069999999999993</v>
      </c>
      <c r="H20" s="85">
        <v>3.9279999999999999</v>
      </c>
      <c r="I20" s="82" t="s">
        <v>338</v>
      </c>
    </row>
    <row r="21" spans="2:9">
      <c r="B21" s="82" t="s">
        <v>268</v>
      </c>
      <c r="C21" s="82" t="s">
        <v>339</v>
      </c>
      <c r="D21" s="82" t="s">
        <v>340</v>
      </c>
      <c r="E21" s="82" t="s">
        <v>300</v>
      </c>
      <c r="F21" s="82" t="s">
        <v>301</v>
      </c>
      <c r="G21" s="85">
        <v>26.815263949422125</v>
      </c>
      <c r="H21" s="85">
        <v>18.762</v>
      </c>
      <c r="I21" s="82" t="s">
        <v>341</v>
      </c>
    </row>
    <row r="22" spans="2:9">
      <c r="B22" s="82" t="s">
        <v>268</v>
      </c>
      <c r="C22" s="82" t="s">
        <v>342</v>
      </c>
      <c r="D22" s="82" t="s">
        <v>343</v>
      </c>
      <c r="E22" s="82" t="s">
        <v>300</v>
      </c>
      <c r="F22" s="82" t="s">
        <v>301</v>
      </c>
      <c r="G22" s="85">
        <v>30.868349732719981</v>
      </c>
      <c r="H22" s="85">
        <v>29.245999999999999</v>
      </c>
      <c r="I22" s="82" t="s">
        <v>344</v>
      </c>
    </row>
    <row r="23" spans="2:9">
      <c r="B23" s="82" t="s">
        <v>268</v>
      </c>
      <c r="C23" s="82" t="s">
        <v>345</v>
      </c>
      <c r="D23" s="82" t="s">
        <v>346</v>
      </c>
      <c r="E23" s="82" t="s">
        <v>300</v>
      </c>
      <c r="F23" s="82" t="s">
        <v>301</v>
      </c>
      <c r="G23" s="85">
        <v>1.931</v>
      </c>
      <c r="H23" s="85">
        <v>1.00842548761869</v>
      </c>
      <c r="I23" s="82" t="s">
        <v>347</v>
      </c>
    </row>
    <row r="24" spans="2:9">
      <c r="B24" s="82" t="s">
        <v>268</v>
      </c>
      <c r="C24" s="82" t="s">
        <v>348</v>
      </c>
      <c r="D24" s="82" t="s">
        <v>349</v>
      </c>
      <c r="E24" s="82" t="s">
        <v>300</v>
      </c>
      <c r="F24" s="82" t="s">
        <v>301</v>
      </c>
      <c r="G24" s="85">
        <v>1.1297893571435715</v>
      </c>
      <c r="H24" s="85">
        <v>0.81799999999999995</v>
      </c>
      <c r="I24" s="82" t="s">
        <v>350</v>
      </c>
    </row>
    <row r="25" spans="2:9">
      <c r="B25" s="82" t="s">
        <v>268</v>
      </c>
      <c r="C25" s="82" t="s">
        <v>351</v>
      </c>
      <c r="D25" s="82" t="s">
        <v>352</v>
      </c>
      <c r="E25" s="82" t="s">
        <v>300</v>
      </c>
      <c r="F25" s="82" t="s">
        <v>301</v>
      </c>
      <c r="G25" s="85">
        <v>1.2019662091036247</v>
      </c>
      <c r="H25" s="85">
        <v>1.139</v>
      </c>
      <c r="I25" s="82" t="s">
        <v>353</v>
      </c>
    </row>
    <row r="26" spans="2:9">
      <c r="B26" s="82" t="s">
        <v>268</v>
      </c>
      <c r="C26" s="82" t="s">
        <v>354</v>
      </c>
      <c r="D26" s="82" t="s">
        <v>355</v>
      </c>
      <c r="E26" s="82" t="s">
        <v>300</v>
      </c>
      <c r="F26" s="82" t="s">
        <v>301</v>
      </c>
      <c r="G26" s="85">
        <v>20.25</v>
      </c>
      <c r="H26" s="85">
        <v>7.0164215985245733</v>
      </c>
      <c r="I26" s="82" t="s">
        <v>356</v>
      </c>
    </row>
    <row r="27" spans="2:9">
      <c r="B27" s="82" t="s">
        <v>268</v>
      </c>
      <c r="C27" s="82" t="s">
        <v>357</v>
      </c>
      <c r="D27" s="82" t="s">
        <v>358</v>
      </c>
      <c r="E27" s="82" t="s">
        <v>300</v>
      </c>
      <c r="F27" s="82" t="s">
        <v>301</v>
      </c>
      <c r="G27" s="85">
        <v>75.159150322472101</v>
      </c>
      <c r="H27" s="85">
        <v>47.04</v>
      </c>
      <c r="I27" s="82" t="s">
        <v>359</v>
      </c>
    </row>
    <row r="28" spans="2:9">
      <c r="B28" s="82" t="s">
        <v>268</v>
      </c>
      <c r="C28" s="82" t="s">
        <v>360</v>
      </c>
      <c r="D28" s="82" t="s">
        <v>361</v>
      </c>
      <c r="E28" s="82" t="s">
        <v>300</v>
      </c>
      <c r="F28" s="82" t="s">
        <v>301</v>
      </c>
      <c r="G28" s="85">
        <v>87.335016942655557</v>
      </c>
      <c r="H28" s="85">
        <v>82.745000000000005</v>
      </c>
      <c r="I28" s="82" t="s">
        <v>362</v>
      </c>
    </row>
    <row r="29" spans="2:9">
      <c r="B29" s="82" t="s">
        <v>268</v>
      </c>
      <c r="C29" s="82" t="s">
        <v>363</v>
      </c>
      <c r="D29" s="82" t="s">
        <v>364</v>
      </c>
      <c r="E29" s="82" t="s">
        <v>300</v>
      </c>
      <c r="F29" s="82" t="s">
        <v>301</v>
      </c>
      <c r="G29" s="85">
        <v>2.8752669684736292</v>
      </c>
      <c r="H29" s="85">
        <v>1.3160000000000001</v>
      </c>
      <c r="I29" s="82" t="s">
        <v>365</v>
      </c>
    </row>
    <row r="30" spans="2:9">
      <c r="B30" s="82" t="s">
        <v>268</v>
      </c>
      <c r="C30" s="82" t="s">
        <v>366</v>
      </c>
      <c r="D30" s="82" t="s">
        <v>367</v>
      </c>
      <c r="E30" s="82" t="s">
        <v>300</v>
      </c>
      <c r="F30" s="82" t="s">
        <v>301</v>
      </c>
      <c r="G30" s="85">
        <v>0</v>
      </c>
      <c r="H30" s="85">
        <v>0</v>
      </c>
      <c r="I30" s="82" t="s">
        <v>368</v>
      </c>
    </row>
    <row r="31" spans="2:9">
      <c r="B31" s="82" t="s">
        <v>268</v>
      </c>
      <c r="C31" s="82" t="s">
        <v>369</v>
      </c>
      <c r="D31" s="82" t="s">
        <v>370</v>
      </c>
      <c r="E31" s="82" t="s">
        <v>300</v>
      </c>
      <c r="F31" s="82" t="s">
        <v>301</v>
      </c>
      <c r="G31" s="85">
        <v>0</v>
      </c>
      <c r="H31" s="85">
        <v>0</v>
      </c>
      <c r="I31" s="82" t="s">
        <v>371</v>
      </c>
    </row>
    <row r="32" spans="2:9">
      <c r="B32" s="82" t="s">
        <v>268</v>
      </c>
      <c r="C32" s="82" t="s">
        <v>372</v>
      </c>
      <c r="D32" s="82" t="s">
        <v>373</v>
      </c>
      <c r="E32" s="82" t="s">
        <v>300</v>
      </c>
      <c r="F32" s="82" t="s">
        <v>301</v>
      </c>
      <c r="G32" s="85">
        <v>112.44360840673301</v>
      </c>
      <c r="H32" s="85">
        <v>81.625090804065508</v>
      </c>
      <c r="I32" s="82" t="s">
        <v>374</v>
      </c>
    </row>
    <row r="33" spans="2:9">
      <c r="B33" s="82" t="s">
        <v>268</v>
      </c>
      <c r="C33" s="82" t="s">
        <v>375</v>
      </c>
      <c r="D33" s="82" t="s">
        <v>376</v>
      </c>
      <c r="E33" s="82" t="s">
        <v>300</v>
      </c>
      <c r="F33" s="82" t="s">
        <v>301</v>
      </c>
      <c r="G33" s="85">
        <v>68.715127417327579</v>
      </c>
      <c r="H33" s="85">
        <v>47.87</v>
      </c>
      <c r="I33" s="82" t="s">
        <v>377</v>
      </c>
    </row>
    <row r="34" spans="2:9">
      <c r="B34" s="82" t="s">
        <v>268</v>
      </c>
      <c r="C34" s="82" t="s">
        <v>378</v>
      </c>
      <c r="D34" s="82" t="s">
        <v>379</v>
      </c>
      <c r="E34" s="82" t="s">
        <v>300</v>
      </c>
      <c r="F34" s="82" t="s">
        <v>301</v>
      </c>
      <c r="G34" s="85">
        <v>79.857669046316801</v>
      </c>
      <c r="H34" s="85">
        <v>75.661000000000001</v>
      </c>
      <c r="I34" s="82" t="s">
        <v>380</v>
      </c>
    </row>
    <row r="35" spans="2:9">
      <c r="B35" s="82" t="s">
        <v>268</v>
      </c>
      <c r="C35" s="82" t="s">
        <v>381</v>
      </c>
      <c r="D35" s="82" t="s">
        <v>382</v>
      </c>
      <c r="E35" s="82" t="s">
        <v>300</v>
      </c>
      <c r="F35" s="82" t="s">
        <v>301</v>
      </c>
      <c r="G35" s="85">
        <v>596.23750793410761</v>
      </c>
      <c r="H35" s="85">
        <v>249.01384723854969</v>
      </c>
      <c r="I35" s="82" t="s">
        <v>383</v>
      </c>
    </row>
    <row r="36" spans="2:9">
      <c r="B36" s="82" t="s">
        <v>268</v>
      </c>
      <c r="C36" s="82" t="s">
        <v>384</v>
      </c>
      <c r="D36" s="82" t="s">
        <v>385</v>
      </c>
      <c r="E36" s="82" t="s">
        <v>300</v>
      </c>
      <c r="F36" s="82" t="s">
        <v>301</v>
      </c>
      <c r="G36" s="85">
        <v>430.75850861558865</v>
      </c>
      <c r="H36" s="85">
        <v>275.74200000000002</v>
      </c>
      <c r="I36" s="82" t="s">
        <v>386</v>
      </c>
    </row>
    <row r="37" spans="2:9">
      <c r="B37" s="82" t="s">
        <v>268</v>
      </c>
      <c r="C37" s="82" t="s">
        <v>387</v>
      </c>
      <c r="D37" s="82" t="s">
        <v>388</v>
      </c>
      <c r="E37" s="82" t="s">
        <v>300</v>
      </c>
      <c r="F37" s="82" t="s">
        <v>301</v>
      </c>
      <c r="G37" s="85">
        <v>502.57858869734798</v>
      </c>
      <c r="H37" s="85">
        <v>476.166</v>
      </c>
      <c r="I37" s="82" t="s">
        <v>389</v>
      </c>
    </row>
    <row r="38" spans="2:9">
      <c r="B38" s="82" t="s">
        <v>268</v>
      </c>
      <c r="C38" s="82" t="s">
        <v>390</v>
      </c>
      <c r="D38" s="82" t="s">
        <v>391</v>
      </c>
      <c r="E38" s="82" t="s">
        <v>300</v>
      </c>
      <c r="F38" s="82" t="s">
        <v>301</v>
      </c>
      <c r="G38" s="85">
        <v>2.6110000000000002</v>
      </c>
      <c r="H38" s="85">
        <v>2.172873255643343</v>
      </c>
      <c r="I38" s="82" t="s">
        <v>392</v>
      </c>
    </row>
    <row r="39" spans="2:9">
      <c r="B39" s="82" t="s">
        <v>268</v>
      </c>
      <c r="C39" s="82" t="s">
        <v>393</v>
      </c>
      <c r="D39" s="82" t="s">
        <v>394</v>
      </c>
      <c r="E39" s="82" t="s">
        <v>300</v>
      </c>
      <c r="F39" s="82" t="s">
        <v>301</v>
      </c>
      <c r="G39" s="85">
        <v>4.4841011100978756</v>
      </c>
      <c r="H39" s="85">
        <v>3.133</v>
      </c>
      <c r="I39" s="82" t="s">
        <v>395</v>
      </c>
    </row>
    <row r="40" spans="2:9">
      <c r="B40" s="82" t="s">
        <v>268</v>
      </c>
      <c r="C40" s="82" t="s">
        <v>396</v>
      </c>
      <c r="D40" s="82" t="s">
        <v>397</v>
      </c>
      <c r="E40" s="82" t="s">
        <v>300</v>
      </c>
      <c r="F40" s="82" t="s">
        <v>301</v>
      </c>
      <c r="G40" s="85">
        <v>5.1770061660951301</v>
      </c>
      <c r="H40" s="85">
        <v>4.9050000000000002</v>
      </c>
      <c r="I40" s="82" t="s">
        <v>398</v>
      </c>
    </row>
    <row r="41" spans="2:9">
      <c r="B41" s="82" t="s">
        <v>268</v>
      </c>
      <c r="C41" s="82" t="s">
        <v>399</v>
      </c>
      <c r="D41" s="82" t="s">
        <v>400</v>
      </c>
      <c r="E41" s="82" t="s">
        <v>300</v>
      </c>
      <c r="F41" s="82" t="s">
        <v>301</v>
      </c>
      <c r="G41" s="85">
        <v>35.277000000000001</v>
      </c>
      <c r="H41" s="85">
        <v>9.6044524152056301</v>
      </c>
      <c r="I41" s="82" t="s">
        <v>401</v>
      </c>
    </row>
    <row r="42" spans="2:9">
      <c r="B42" s="82" t="s">
        <v>268</v>
      </c>
      <c r="C42" s="82" t="s">
        <v>402</v>
      </c>
      <c r="D42" s="82" t="s">
        <v>403</v>
      </c>
      <c r="E42" s="82" t="s">
        <v>300</v>
      </c>
      <c r="F42" s="82" t="s">
        <v>301</v>
      </c>
      <c r="G42" s="85">
        <v>26.402813322202711</v>
      </c>
      <c r="H42" s="85">
        <v>12.907</v>
      </c>
      <c r="I42" s="82" t="s">
        <v>404</v>
      </c>
    </row>
    <row r="43" spans="2:9">
      <c r="B43" s="82" t="s">
        <v>268</v>
      </c>
      <c r="C43" s="82" t="s">
        <v>405</v>
      </c>
      <c r="D43" s="82" t="s">
        <v>406</v>
      </c>
      <c r="E43" s="82" t="s">
        <v>300</v>
      </c>
      <c r="F43" s="82" t="s">
        <v>301</v>
      </c>
      <c r="G43" s="85">
        <v>30.89632591611733</v>
      </c>
      <c r="H43" s="85">
        <v>29.273</v>
      </c>
      <c r="I43" s="82" t="s">
        <v>407</v>
      </c>
    </row>
    <row r="44" spans="2:9">
      <c r="B44" s="82" t="s">
        <v>268</v>
      </c>
      <c r="C44" s="82" t="s">
        <v>408</v>
      </c>
      <c r="D44" s="82" t="s">
        <v>409</v>
      </c>
      <c r="E44" s="82" t="s">
        <v>300</v>
      </c>
      <c r="F44" s="82" t="s">
        <v>301</v>
      </c>
      <c r="G44" s="86">
        <v>87.40929771591027</v>
      </c>
      <c r="H44" s="85">
        <v>102.99743782006099</v>
      </c>
      <c r="I44" s="82" t="s">
        <v>410</v>
      </c>
    </row>
    <row r="45" spans="2:9">
      <c r="B45" s="82" t="s">
        <v>268</v>
      </c>
      <c r="C45" s="82" t="s">
        <v>411</v>
      </c>
      <c r="D45" s="82" t="s">
        <v>412</v>
      </c>
      <c r="E45" s="82" t="s">
        <v>300</v>
      </c>
      <c r="F45" s="82" t="s">
        <v>301</v>
      </c>
      <c r="G45" s="86">
        <v>138.30902260061578</v>
      </c>
      <c r="H45" s="85">
        <v>96.352999999999994</v>
      </c>
      <c r="I45" s="82" t="s">
        <v>413</v>
      </c>
    </row>
    <row r="46" spans="2:9">
      <c r="B46" s="82" t="s">
        <v>268</v>
      </c>
      <c r="C46" s="82" t="s">
        <v>414</v>
      </c>
      <c r="D46" s="82" t="s">
        <v>415</v>
      </c>
      <c r="E46" s="82" t="s">
        <v>300</v>
      </c>
      <c r="F46" s="82" t="s">
        <v>301</v>
      </c>
      <c r="G46" s="86">
        <v>160.73660295905015</v>
      </c>
      <c r="H46" s="85">
        <v>152.28899999999999</v>
      </c>
      <c r="I46" s="82" t="s">
        <v>416</v>
      </c>
    </row>
    <row r="47" spans="2:9">
      <c r="B47" s="82" t="s">
        <v>268</v>
      </c>
      <c r="C47" s="82" t="s">
        <v>417</v>
      </c>
      <c r="D47" s="82" t="s">
        <v>418</v>
      </c>
      <c r="E47" s="82" t="s">
        <v>300</v>
      </c>
      <c r="F47" s="82" t="s">
        <v>301</v>
      </c>
      <c r="G47" s="86">
        <v>0</v>
      </c>
      <c r="H47" s="85">
        <v>0</v>
      </c>
      <c r="I47" s="82" t="s">
        <v>419</v>
      </c>
    </row>
    <row r="48" spans="2:9">
      <c r="B48" s="82" t="s">
        <v>268</v>
      </c>
      <c r="C48" s="82" t="s">
        <v>420</v>
      </c>
      <c r="D48" s="82" t="s">
        <v>421</v>
      </c>
      <c r="E48" s="82" t="s">
        <v>300</v>
      </c>
      <c r="F48" s="82" t="s">
        <v>301</v>
      </c>
      <c r="G48" s="86">
        <v>0</v>
      </c>
      <c r="H48" s="85">
        <v>0</v>
      </c>
      <c r="I48" s="82" t="s">
        <v>422</v>
      </c>
    </row>
    <row r="49" spans="2:9">
      <c r="B49" s="82" t="s">
        <v>268</v>
      </c>
      <c r="C49" s="82" t="s">
        <v>423</v>
      </c>
      <c r="D49" s="82" t="s">
        <v>424</v>
      </c>
      <c r="E49" s="82" t="s">
        <v>300</v>
      </c>
      <c r="F49" s="82" t="s">
        <v>301</v>
      </c>
      <c r="G49" s="86">
        <v>0</v>
      </c>
      <c r="H49" s="85">
        <v>0</v>
      </c>
      <c r="I49" s="82" t="s">
        <v>425</v>
      </c>
    </row>
    <row r="50" spans="2:9">
      <c r="B50" s="82" t="s">
        <v>268</v>
      </c>
      <c r="C50" s="82" t="s">
        <v>426</v>
      </c>
      <c r="D50" s="82" t="s">
        <v>427</v>
      </c>
      <c r="E50" s="82" t="s">
        <v>300</v>
      </c>
      <c r="F50" s="82" t="s">
        <v>301</v>
      </c>
      <c r="G50" s="85">
        <v>23.759</v>
      </c>
      <c r="H50" s="85">
        <v>20.53024388936868</v>
      </c>
      <c r="I50" s="82" t="s">
        <v>428</v>
      </c>
    </row>
    <row r="51" spans="2:9">
      <c r="B51" s="82" t="s">
        <v>268</v>
      </c>
      <c r="C51" s="82" t="s">
        <v>429</v>
      </c>
      <c r="D51" s="82" t="s">
        <v>430</v>
      </c>
      <c r="E51" s="82" t="s">
        <v>300</v>
      </c>
      <c r="F51" s="82" t="s">
        <v>301</v>
      </c>
      <c r="G51" s="85">
        <v>21.459998027452848</v>
      </c>
      <c r="H51" s="85">
        <v>14.95</v>
      </c>
      <c r="I51" s="82" t="s">
        <v>431</v>
      </c>
    </row>
    <row r="52" spans="2:9">
      <c r="B52" s="82" t="s">
        <v>268</v>
      </c>
      <c r="C52" s="82" t="s">
        <v>432</v>
      </c>
      <c r="D52" s="82" t="s">
        <v>433</v>
      </c>
      <c r="E52" s="82" t="s">
        <v>300</v>
      </c>
      <c r="F52" s="82" t="s">
        <v>301</v>
      </c>
      <c r="G52" s="85">
        <v>24.939856544292653</v>
      </c>
      <c r="H52" s="85">
        <v>23.629000000000001</v>
      </c>
      <c r="I52" s="82" t="s">
        <v>434</v>
      </c>
    </row>
    <row r="53" spans="2:9">
      <c r="B53" s="82" t="s">
        <v>268</v>
      </c>
      <c r="C53" s="82" t="s">
        <v>426</v>
      </c>
      <c r="D53" s="82" t="s">
        <v>435</v>
      </c>
      <c r="E53" s="82" t="s">
        <v>300</v>
      </c>
      <c r="F53" s="82" t="s">
        <v>301</v>
      </c>
      <c r="G53" s="85">
        <v>23.759</v>
      </c>
      <c r="H53" s="85">
        <v>20.53024388936868</v>
      </c>
      <c r="I53" s="82" t="s">
        <v>436</v>
      </c>
    </row>
    <row r="54" spans="2:9">
      <c r="B54" s="82" t="s">
        <v>268</v>
      </c>
      <c r="C54" s="82" t="s">
        <v>429</v>
      </c>
      <c r="D54" s="82" t="s">
        <v>437</v>
      </c>
      <c r="E54" s="82" t="s">
        <v>300</v>
      </c>
      <c r="F54" s="82" t="s">
        <v>301</v>
      </c>
      <c r="G54" s="85">
        <v>21.459998027452848</v>
      </c>
      <c r="H54" s="85">
        <v>14.95</v>
      </c>
      <c r="I54" s="82" t="s">
        <v>438</v>
      </c>
    </row>
    <row r="55" spans="2:9">
      <c r="B55" s="82" t="s">
        <v>268</v>
      </c>
      <c r="C55" s="82" t="s">
        <v>432</v>
      </c>
      <c r="D55" s="82" t="s">
        <v>439</v>
      </c>
      <c r="E55" s="82" t="s">
        <v>300</v>
      </c>
      <c r="F55" s="82" t="s">
        <v>301</v>
      </c>
      <c r="G55" s="85">
        <v>24.939856544292653</v>
      </c>
      <c r="H55" s="85">
        <v>23.629000000000001</v>
      </c>
      <c r="I55" s="82" t="s">
        <v>440</v>
      </c>
    </row>
    <row r="56" spans="2:9">
      <c r="B56" s="82" t="s">
        <v>268</v>
      </c>
      <c r="C56" s="82" t="s">
        <v>426</v>
      </c>
      <c r="D56" s="82" t="s">
        <v>441</v>
      </c>
      <c r="E56" s="82" t="s">
        <v>300</v>
      </c>
      <c r="F56" s="82" t="s">
        <v>301</v>
      </c>
      <c r="G56" s="85">
        <v>23.759</v>
      </c>
      <c r="H56" s="85">
        <v>20.53024388936868</v>
      </c>
      <c r="I56" s="82" t="s">
        <v>442</v>
      </c>
    </row>
    <row r="57" spans="2:9">
      <c r="B57" s="82" t="s">
        <v>268</v>
      </c>
      <c r="C57" s="82" t="s">
        <v>429</v>
      </c>
      <c r="D57" s="82" t="s">
        <v>443</v>
      </c>
      <c r="E57" s="82" t="s">
        <v>300</v>
      </c>
      <c r="F57" s="82" t="s">
        <v>301</v>
      </c>
      <c r="G57" s="85">
        <v>21.459998027452848</v>
      </c>
      <c r="H57" s="85">
        <v>14.95</v>
      </c>
      <c r="I57" s="82" t="s">
        <v>444</v>
      </c>
    </row>
    <row r="58" spans="2:9">
      <c r="B58" s="82" t="s">
        <v>268</v>
      </c>
      <c r="C58" s="82" t="s">
        <v>432</v>
      </c>
      <c r="D58" s="82" t="s">
        <v>445</v>
      </c>
      <c r="E58" s="82" t="s">
        <v>300</v>
      </c>
      <c r="F58" s="82" t="s">
        <v>301</v>
      </c>
      <c r="G58" s="85">
        <v>24.939856544292653</v>
      </c>
      <c r="H58" s="85">
        <v>23.629000000000001</v>
      </c>
      <c r="I58" s="82" t="s">
        <v>446</v>
      </c>
    </row>
    <row r="59" spans="2:9">
      <c r="B59" s="82" t="s">
        <v>268</v>
      </c>
      <c r="C59" s="82" t="s">
        <v>447</v>
      </c>
      <c r="D59" s="82" t="s">
        <v>448</v>
      </c>
      <c r="E59" s="82" t="s">
        <v>300</v>
      </c>
      <c r="F59" s="82" t="s">
        <v>301</v>
      </c>
      <c r="G59" s="85">
        <v>0.97799999999999998</v>
      </c>
      <c r="H59" s="85">
        <v>4.0730000000000004</v>
      </c>
      <c r="I59" s="82" t="s">
        <v>449</v>
      </c>
    </row>
    <row r="60" spans="2:9">
      <c r="B60" s="82" t="s">
        <v>268</v>
      </c>
      <c r="C60" s="82" t="s">
        <v>450</v>
      </c>
      <c r="D60" s="82" t="s">
        <v>451</v>
      </c>
      <c r="E60" s="82" t="s">
        <v>300</v>
      </c>
      <c r="F60" s="82" t="s">
        <v>301</v>
      </c>
      <c r="G60" s="85">
        <v>0</v>
      </c>
      <c r="H60" s="85">
        <v>0</v>
      </c>
      <c r="I60" s="82" t="s">
        <v>452</v>
      </c>
    </row>
    <row r="61" spans="2:9">
      <c r="B61" s="82" t="s">
        <v>268</v>
      </c>
      <c r="C61" s="82" t="s">
        <v>453</v>
      </c>
      <c r="D61" s="82" t="s">
        <v>454</v>
      </c>
      <c r="E61" s="82" t="s">
        <v>300</v>
      </c>
      <c r="F61" s="82" t="s">
        <v>301</v>
      </c>
      <c r="G61" s="85">
        <v>0</v>
      </c>
      <c r="H61" s="85">
        <v>0</v>
      </c>
      <c r="I61" s="82" t="s">
        <v>455</v>
      </c>
    </row>
    <row r="62" spans="2:9">
      <c r="B62" s="82" t="s">
        <v>268</v>
      </c>
      <c r="C62" s="82" t="s">
        <v>456</v>
      </c>
      <c r="D62" s="82" t="s">
        <v>457</v>
      </c>
      <c r="E62" s="82" t="s">
        <v>300</v>
      </c>
      <c r="F62" s="82" t="s">
        <v>301</v>
      </c>
      <c r="G62" s="85">
        <v>15.409432361376178</v>
      </c>
      <c r="H62" s="85">
        <v>13.161683645106439</v>
      </c>
      <c r="I62" s="82" t="s">
        <v>458</v>
      </c>
    </row>
    <row r="63" spans="2:9">
      <c r="B63" s="82" t="s">
        <v>268</v>
      </c>
      <c r="C63" s="82" t="s">
        <v>459</v>
      </c>
      <c r="D63" s="82" t="s">
        <v>460</v>
      </c>
      <c r="E63" s="82" t="s">
        <v>300</v>
      </c>
      <c r="F63" s="82" t="s">
        <v>301</v>
      </c>
      <c r="G63" s="85">
        <v>19.912469100502321</v>
      </c>
      <c r="H63" s="85">
        <v>13.872</v>
      </c>
      <c r="I63" s="82" t="s">
        <v>461</v>
      </c>
    </row>
    <row r="64" spans="2:9">
      <c r="B64" s="82" t="s">
        <v>268</v>
      </c>
      <c r="C64" s="82" t="s">
        <v>462</v>
      </c>
      <c r="D64" s="82" t="s">
        <v>463</v>
      </c>
      <c r="E64" s="82" t="s">
        <v>300</v>
      </c>
      <c r="F64" s="82" t="s">
        <v>301</v>
      </c>
      <c r="G64" s="85">
        <v>23.141387160142841</v>
      </c>
      <c r="H64" s="85">
        <v>21.925000000000001</v>
      </c>
      <c r="I64" s="82" t="s">
        <v>464</v>
      </c>
    </row>
    <row r="65" spans="2:9">
      <c r="B65" s="82" t="s">
        <v>268</v>
      </c>
      <c r="C65" s="82" t="s">
        <v>465</v>
      </c>
      <c r="D65" s="82" t="s">
        <v>466</v>
      </c>
      <c r="E65" s="82" t="s">
        <v>300</v>
      </c>
      <c r="F65" s="82" t="s">
        <v>301</v>
      </c>
      <c r="G65" s="85">
        <v>3.698</v>
      </c>
      <c r="H65" s="85">
        <v>3.5688656301276662</v>
      </c>
      <c r="I65" s="82" t="s">
        <v>467</v>
      </c>
    </row>
    <row r="66" spans="2:9">
      <c r="B66" s="82" t="s">
        <v>268</v>
      </c>
      <c r="C66" s="82" t="s">
        <v>468</v>
      </c>
      <c r="D66" s="82" t="s">
        <v>469</v>
      </c>
      <c r="E66" s="82" t="s">
        <v>300</v>
      </c>
      <c r="F66" s="82" t="s">
        <v>301</v>
      </c>
      <c r="G66" s="85">
        <v>0</v>
      </c>
      <c r="H66" s="85">
        <v>0</v>
      </c>
      <c r="I66" s="82" t="s">
        <v>470</v>
      </c>
    </row>
    <row r="67" spans="2:9">
      <c r="B67" s="82" t="s">
        <v>268</v>
      </c>
      <c r="C67" s="82" t="s">
        <v>471</v>
      </c>
      <c r="D67" s="82" t="s">
        <v>472</v>
      </c>
      <c r="E67" s="82" t="s">
        <v>300</v>
      </c>
      <c r="F67" s="82" t="s">
        <v>301</v>
      </c>
      <c r="G67" s="85">
        <v>0</v>
      </c>
      <c r="H67" s="85">
        <v>0</v>
      </c>
      <c r="I67" s="82" t="s">
        <v>473</v>
      </c>
    </row>
    <row r="68" spans="2:9">
      <c r="B68" s="82" t="s">
        <v>268</v>
      </c>
      <c r="C68" s="82" t="s">
        <v>474</v>
      </c>
      <c r="D68" s="82" t="s">
        <v>475</v>
      </c>
      <c r="E68" s="82" t="s">
        <v>300</v>
      </c>
      <c r="F68" s="82" t="s">
        <v>301</v>
      </c>
      <c r="G68" s="85">
        <v>5.0177499769506486</v>
      </c>
      <c r="H68" s="85">
        <v>2.93072101352079</v>
      </c>
      <c r="I68" s="82" t="s">
        <v>476</v>
      </c>
    </row>
    <row r="69" spans="2:9">
      <c r="B69" s="82" t="s">
        <v>268</v>
      </c>
      <c r="C69" s="82" t="s">
        <v>477</v>
      </c>
      <c r="D69" s="82" t="s">
        <v>478</v>
      </c>
      <c r="E69" s="82" t="s">
        <v>300</v>
      </c>
      <c r="F69" s="82" t="s">
        <v>301</v>
      </c>
      <c r="G69" s="85">
        <v>0</v>
      </c>
      <c r="H69" s="85">
        <v>0</v>
      </c>
      <c r="I69" s="82" t="s">
        <v>479</v>
      </c>
    </row>
    <row r="70" spans="2:9">
      <c r="B70" s="82" t="s">
        <v>268</v>
      </c>
      <c r="C70" s="82" t="s">
        <v>480</v>
      </c>
      <c r="D70" s="82" t="s">
        <v>481</v>
      </c>
      <c r="E70" s="82" t="s">
        <v>300</v>
      </c>
      <c r="F70" s="82" t="s">
        <v>301</v>
      </c>
      <c r="G70" s="85">
        <v>0</v>
      </c>
      <c r="H70" s="85">
        <v>0</v>
      </c>
      <c r="I70" s="82" t="s">
        <v>482</v>
      </c>
    </row>
    <row r="71" spans="2:9">
      <c r="B71" s="82" t="s">
        <v>268</v>
      </c>
      <c r="C71" s="82" t="s">
        <v>483</v>
      </c>
      <c r="D71" s="82" t="s">
        <v>484</v>
      </c>
      <c r="E71" s="82" t="s">
        <v>300</v>
      </c>
      <c r="F71" s="82" t="s">
        <v>301</v>
      </c>
      <c r="G71" s="85">
        <v>0</v>
      </c>
      <c r="H71" s="85">
        <v>0</v>
      </c>
      <c r="I71" s="82" t="s">
        <v>485</v>
      </c>
    </row>
    <row r="72" spans="2:9">
      <c r="B72" s="82" t="s">
        <v>268</v>
      </c>
      <c r="C72" s="82" t="s">
        <v>486</v>
      </c>
      <c r="D72" s="82" t="s">
        <v>487</v>
      </c>
      <c r="E72" s="82" t="s">
        <v>300</v>
      </c>
      <c r="F72" s="82" t="s">
        <v>301</v>
      </c>
      <c r="G72" s="85">
        <v>0</v>
      </c>
      <c r="H72" s="85">
        <v>0</v>
      </c>
      <c r="I72" s="82" t="s">
        <v>488</v>
      </c>
    </row>
    <row r="73" spans="2:9">
      <c r="B73" s="82" t="s">
        <v>268</v>
      </c>
      <c r="C73" s="82" t="s">
        <v>489</v>
      </c>
      <c r="D73" s="82" t="s">
        <v>490</v>
      </c>
      <c r="E73" s="82" t="s">
        <v>300</v>
      </c>
      <c r="F73" s="82" t="s">
        <v>301</v>
      </c>
      <c r="G73" s="85">
        <v>0</v>
      </c>
      <c r="H73" s="85">
        <v>0</v>
      </c>
      <c r="I73" s="82" t="s">
        <v>491</v>
      </c>
    </row>
    <row r="74" spans="2:9">
      <c r="B74" s="82" t="s">
        <v>268</v>
      </c>
      <c r="C74" s="82" t="s">
        <v>492</v>
      </c>
      <c r="D74" s="82" t="s">
        <v>493</v>
      </c>
      <c r="E74" s="82" t="s">
        <v>300</v>
      </c>
      <c r="F74" s="82" t="s">
        <v>301</v>
      </c>
      <c r="G74" s="85">
        <v>8.1920000000000002</v>
      </c>
      <c r="H74" s="85">
        <v>6.5</v>
      </c>
      <c r="I74" s="82" t="s">
        <v>494</v>
      </c>
    </row>
    <row r="75" spans="2:9">
      <c r="B75" s="82" t="s">
        <v>268</v>
      </c>
      <c r="C75" s="82" t="s">
        <v>495</v>
      </c>
      <c r="D75" s="82" t="s">
        <v>496</v>
      </c>
      <c r="E75" s="82" t="s">
        <v>300</v>
      </c>
      <c r="F75" s="82" t="s">
        <v>301</v>
      </c>
      <c r="G75" s="85">
        <v>13.048756852175952</v>
      </c>
      <c r="H75" s="85">
        <v>9.09</v>
      </c>
      <c r="I75" s="82" t="s">
        <v>497</v>
      </c>
    </row>
    <row r="76" spans="2:9">
      <c r="B76" s="82" t="s">
        <v>268</v>
      </c>
      <c r="C76" s="82" t="s">
        <v>498</v>
      </c>
      <c r="D76" s="82" t="s">
        <v>499</v>
      </c>
      <c r="E76" s="82" t="s">
        <v>300</v>
      </c>
      <c r="F76" s="82" t="s">
        <v>301</v>
      </c>
      <c r="G76" s="85">
        <v>15.164685642482828</v>
      </c>
      <c r="H76" s="85">
        <v>14.368</v>
      </c>
      <c r="I76" s="82" t="s">
        <v>500</v>
      </c>
    </row>
    <row r="77" spans="2:9">
      <c r="B77" s="82" t="s">
        <v>268</v>
      </c>
      <c r="C77" s="82" t="s">
        <v>501</v>
      </c>
      <c r="D77" s="82" t="s">
        <v>502</v>
      </c>
      <c r="E77" s="82" t="s">
        <v>300</v>
      </c>
      <c r="F77" s="82" t="s">
        <v>301</v>
      </c>
      <c r="G77" s="85">
        <v>0</v>
      </c>
      <c r="H77" s="85">
        <v>0</v>
      </c>
      <c r="I77" s="82" t="s">
        <v>503</v>
      </c>
    </row>
    <row r="78" spans="2:9">
      <c r="B78" s="82" t="s">
        <v>268</v>
      </c>
      <c r="C78" s="82" t="s">
        <v>504</v>
      </c>
      <c r="D78" s="82" t="s">
        <v>505</v>
      </c>
      <c r="E78" s="82" t="s">
        <v>300</v>
      </c>
      <c r="F78" s="82" t="s">
        <v>301</v>
      </c>
      <c r="G78" s="85">
        <v>15.20069045149458</v>
      </c>
      <c r="H78" s="85">
        <v>0</v>
      </c>
      <c r="I78" s="82" t="s">
        <v>506</v>
      </c>
    </row>
    <row r="79" spans="2:9">
      <c r="B79" s="82" t="s">
        <v>268</v>
      </c>
      <c r="C79" s="82" t="s">
        <v>507</v>
      </c>
      <c r="D79" s="82" t="s">
        <v>508</v>
      </c>
      <c r="E79" s="82" t="s">
        <v>300</v>
      </c>
      <c r="F79" s="82" t="s">
        <v>301</v>
      </c>
      <c r="G79" s="85">
        <v>17.392753417979325</v>
      </c>
      <c r="H79" s="85">
        <v>0</v>
      </c>
      <c r="I79" s="82" t="s">
        <v>509</v>
      </c>
    </row>
    <row r="80" spans="2:9">
      <c r="B80" s="82" t="s">
        <v>268</v>
      </c>
      <c r="C80" s="82" t="s">
        <v>510</v>
      </c>
      <c r="D80" s="82" t="s">
        <v>511</v>
      </c>
      <c r="E80" s="82" t="s">
        <v>300</v>
      </c>
      <c r="F80" s="82" t="s">
        <v>301</v>
      </c>
      <c r="G80" s="85">
        <v>7.4059999999999997</v>
      </c>
      <c r="H80" s="85">
        <v>4.5882327950559958</v>
      </c>
      <c r="I80" s="82" t="s">
        <v>512</v>
      </c>
    </row>
    <row r="81" spans="2:9">
      <c r="B81" s="82" t="s">
        <v>268</v>
      </c>
      <c r="C81" s="82" t="s">
        <v>513</v>
      </c>
      <c r="D81" s="82" t="s">
        <v>514</v>
      </c>
      <c r="E81" s="82" t="s">
        <v>300</v>
      </c>
      <c r="F81" s="82" t="s">
        <v>301</v>
      </c>
      <c r="G81" s="85">
        <v>0</v>
      </c>
      <c r="H81" s="85">
        <v>10.664999999999999</v>
      </c>
      <c r="I81" s="82" t="s">
        <v>515</v>
      </c>
    </row>
    <row r="82" spans="2:9">
      <c r="B82" s="82" t="s">
        <v>268</v>
      </c>
      <c r="C82" s="82" t="s">
        <v>516</v>
      </c>
      <c r="D82" s="82" t="s">
        <v>517</v>
      </c>
      <c r="E82" s="82" t="s">
        <v>300</v>
      </c>
      <c r="F82" s="82" t="s">
        <v>301</v>
      </c>
      <c r="G82" s="85">
        <v>0</v>
      </c>
      <c r="H82" s="85">
        <v>16.478999999999999</v>
      </c>
      <c r="I82" s="82" t="s">
        <v>518</v>
      </c>
    </row>
    <row r="83" spans="2:9">
      <c r="B83" s="82" t="s">
        <v>268</v>
      </c>
      <c r="C83" s="82" t="s">
        <v>519</v>
      </c>
      <c r="D83" s="82" t="s">
        <v>520</v>
      </c>
      <c r="E83" s="82" t="s">
        <v>300</v>
      </c>
      <c r="F83" s="82" t="s">
        <v>301</v>
      </c>
      <c r="G83" s="86">
        <v>10.19</v>
      </c>
      <c r="H83" s="85">
        <v>8.076207125078378</v>
      </c>
      <c r="I83" s="82" t="s">
        <v>521</v>
      </c>
    </row>
    <row r="84" spans="2:9">
      <c r="B84" s="82" t="s">
        <v>268</v>
      </c>
      <c r="C84" s="82" t="s">
        <v>522</v>
      </c>
      <c r="D84" s="82" t="s">
        <v>523</v>
      </c>
      <c r="E84" s="82" t="s">
        <v>300</v>
      </c>
      <c r="F84" s="82" t="s">
        <v>301</v>
      </c>
      <c r="G84" s="86">
        <v>0</v>
      </c>
      <c r="H84" s="85">
        <v>0</v>
      </c>
      <c r="I84" s="82" t="s">
        <v>524</v>
      </c>
    </row>
    <row r="85" spans="2:9">
      <c r="B85" s="82" t="s">
        <v>268</v>
      </c>
      <c r="C85" s="82" t="s">
        <v>525</v>
      </c>
      <c r="D85" s="82" t="s">
        <v>526</v>
      </c>
      <c r="E85" s="82" t="s">
        <v>300</v>
      </c>
      <c r="F85" s="82" t="s">
        <v>301</v>
      </c>
      <c r="G85" s="86">
        <v>0</v>
      </c>
      <c r="H85" s="85">
        <v>0</v>
      </c>
      <c r="I85" s="82" t="s">
        <v>527</v>
      </c>
    </row>
    <row r="86" spans="2:9">
      <c r="B86" s="82" t="s">
        <v>268</v>
      </c>
      <c r="C86" s="82" t="s">
        <v>528</v>
      </c>
      <c r="D86" s="82" t="s">
        <v>529</v>
      </c>
      <c r="E86" s="82" t="s">
        <v>300</v>
      </c>
      <c r="F86" s="82" t="s">
        <v>301</v>
      </c>
      <c r="G86" s="86">
        <v>0</v>
      </c>
      <c r="H86" s="85">
        <v>0</v>
      </c>
      <c r="I86" s="82" t="s">
        <v>521</v>
      </c>
    </row>
    <row r="87" spans="2:9">
      <c r="B87" s="82" t="s">
        <v>268</v>
      </c>
      <c r="C87" s="82" t="s">
        <v>530</v>
      </c>
      <c r="D87" s="82" t="s">
        <v>531</v>
      </c>
      <c r="E87" s="82" t="s">
        <v>300</v>
      </c>
      <c r="F87" s="82" t="s">
        <v>301</v>
      </c>
      <c r="G87" s="86">
        <v>0</v>
      </c>
      <c r="H87" s="85">
        <v>0</v>
      </c>
      <c r="I87" s="82" t="s">
        <v>524</v>
      </c>
    </row>
    <row r="88" spans="2:9">
      <c r="B88" s="82" t="s">
        <v>268</v>
      </c>
      <c r="C88" s="82" t="s">
        <v>532</v>
      </c>
      <c r="D88" s="82" t="s">
        <v>533</v>
      </c>
      <c r="E88" s="82" t="s">
        <v>300</v>
      </c>
      <c r="F88" s="82" t="s">
        <v>301</v>
      </c>
      <c r="G88" s="86">
        <v>0</v>
      </c>
      <c r="H88" s="85">
        <v>0</v>
      </c>
      <c r="I88" s="82" t="s">
        <v>527</v>
      </c>
    </row>
    <row r="89" spans="2:9">
      <c r="B89" s="82" t="s">
        <v>268</v>
      </c>
      <c r="C89" s="82" t="s">
        <v>534</v>
      </c>
      <c r="D89" s="82" t="s">
        <v>535</v>
      </c>
      <c r="E89" s="82" t="s">
        <v>300</v>
      </c>
      <c r="F89" s="82" t="s">
        <v>301</v>
      </c>
      <c r="G89" s="86">
        <v>0</v>
      </c>
      <c r="H89" s="85">
        <v>0</v>
      </c>
      <c r="I89" s="82" t="s">
        <v>521</v>
      </c>
    </row>
    <row r="90" spans="2:9">
      <c r="B90" s="82" t="s">
        <v>268</v>
      </c>
      <c r="C90" s="82" t="s">
        <v>536</v>
      </c>
      <c r="D90" s="82" t="s">
        <v>537</v>
      </c>
      <c r="E90" s="82" t="s">
        <v>300</v>
      </c>
      <c r="F90" s="82" t="s">
        <v>301</v>
      </c>
      <c r="G90" s="86">
        <v>0</v>
      </c>
      <c r="H90" s="85">
        <v>0</v>
      </c>
      <c r="I90" s="82" t="s">
        <v>524</v>
      </c>
    </row>
    <row r="91" spans="2:9">
      <c r="B91" s="82" t="s">
        <v>268</v>
      </c>
      <c r="C91" s="82" t="s">
        <v>538</v>
      </c>
      <c r="D91" s="82" t="s">
        <v>539</v>
      </c>
      <c r="E91" s="82" t="s">
        <v>300</v>
      </c>
      <c r="F91" s="82" t="s">
        <v>301</v>
      </c>
      <c r="G91" s="86">
        <v>0</v>
      </c>
      <c r="H91" s="85">
        <v>0</v>
      </c>
      <c r="I91" s="82" t="s">
        <v>527</v>
      </c>
    </row>
    <row r="92" spans="2:9">
      <c r="B92" s="82" t="s">
        <v>268</v>
      </c>
      <c r="C92" s="82" t="s">
        <v>540</v>
      </c>
      <c r="D92" s="82" t="s">
        <v>541</v>
      </c>
      <c r="E92" s="82" t="s">
        <v>300</v>
      </c>
      <c r="F92" s="82" t="s">
        <v>301</v>
      </c>
      <c r="G92" s="86">
        <v>0</v>
      </c>
      <c r="H92" s="85">
        <v>0</v>
      </c>
      <c r="I92" s="82" t="s">
        <v>521</v>
      </c>
    </row>
    <row r="93" spans="2:9">
      <c r="B93" s="82" t="s">
        <v>268</v>
      </c>
      <c r="C93" s="82" t="s">
        <v>542</v>
      </c>
      <c r="D93" s="82" t="s">
        <v>543</v>
      </c>
      <c r="E93" s="82" t="s">
        <v>300</v>
      </c>
      <c r="F93" s="82" t="s">
        <v>301</v>
      </c>
      <c r="G93" s="86">
        <v>0</v>
      </c>
      <c r="H93" s="85">
        <v>0</v>
      </c>
      <c r="I93" s="82" t="s">
        <v>524</v>
      </c>
    </row>
    <row r="94" spans="2:9">
      <c r="B94" s="82" t="s">
        <v>268</v>
      </c>
      <c r="C94" s="82" t="s">
        <v>544</v>
      </c>
      <c r="D94" s="82" t="s">
        <v>545</v>
      </c>
      <c r="E94" s="82" t="s">
        <v>300</v>
      </c>
      <c r="F94" s="82" t="s">
        <v>301</v>
      </c>
      <c r="G94" s="86">
        <v>0</v>
      </c>
      <c r="H94" s="85">
        <v>0</v>
      </c>
      <c r="I94" s="82" t="s">
        <v>527</v>
      </c>
    </row>
    <row r="95" spans="2:9">
      <c r="B95" s="82" t="s">
        <v>268</v>
      </c>
      <c r="C95" s="82" t="s">
        <v>546</v>
      </c>
      <c r="D95" s="82" t="s">
        <v>547</v>
      </c>
      <c r="E95" s="82" t="s">
        <v>300</v>
      </c>
      <c r="F95" s="82" t="s">
        <v>301</v>
      </c>
      <c r="G95" s="86">
        <v>0</v>
      </c>
      <c r="H95" s="85">
        <v>0</v>
      </c>
      <c r="I95" s="82" t="s">
        <v>521</v>
      </c>
    </row>
    <row r="96" spans="2:9">
      <c r="B96" s="82" t="s">
        <v>268</v>
      </c>
      <c r="C96" s="82" t="s">
        <v>548</v>
      </c>
      <c r="D96" s="82" t="s">
        <v>549</v>
      </c>
      <c r="E96" s="82" t="s">
        <v>300</v>
      </c>
      <c r="F96" s="82" t="s">
        <v>301</v>
      </c>
      <c r="G96" s="86">
        <v>0</v>
      </c>
      <c r="H96" s="85">
        <v>0</v>
      </c>
      <c r="I96" s="82" t="s">
        <v>524</v>
      </c>
    </row>
    <row r="97" spans="2:9">
      <c r="B97" s="82" t="s">
        <v>268</v>
      </c>
      <c r="C97" s="82" t="s">
        <v>550</v>
      </c>
      <c r="D97" s="82" t="s">
        <v>551</v>
      </c>
      <c r="E97" s="82" t="s">
        <v>300</v>
      </c>
      <c r="F97" s="82" t="s">
        <v>301</v>
      </c>
      <c r="G97" s="86">
        <v>0</v>
      </c>
      <c r="H97" s="85">
        <v>0</v>
      </c>
      <c r="I97" s="82" t="s">
        <v>527</v>
      </c>
    </row>
    <row r="98" spans="2:9">
      <c r="B98" s="82" t="s">
        <v>268</v>
      </c>
      <c r="C98" s="82" t="s">
        <v>552</v>
      </c>
      <c r="D98" s="82" t="s">
        <v>553</v>
      </c>
      <c r="E98" s="82" t="s">
        <v>300</v>
      </c>
      <c r="F98" s="82" t="s">
        <v>301</v>
      </c>
      <c r="G98" s="86">
        <v>0</v>
      </c>
      <c r="H98" s="85">
        <v>0</v>
      </c>
      <c r="I98" s="82" t="s">
        <v>521</v>
      </c>
    </row>
    <row r="99" spans="2:9">
      <c r="B99" s="82" t="s">
        <v>268</v>
      </c>
      <c r="C99" s="82" t="s">
        <v>554</v>
      </c>
      <c r="D99" s="82" t="s">
        <v>555</v>
      </c>
      <c r="E99" s="82" t="s">
        <v>300</v>
      </c>
      <c r="F99" s="82" t="s">
        <v>301</v>
      </c>
      <c r="G99" s="86">
        <v>0</v>
      </c>
      <c r="H99" s="85">
        <v>0</v>
      </c>
      <c r="I99" s="82" t="s">
        <v>524</v>
      </c>
    </row>
    <row r="100" spans="2:9">
      <c r="B100" s="82" t="s">
        <v>268</v>
      </c>
      <c r="C100" s="82" t="s">
        <v>556</v>
      </c>
      <c r="D100" s="82" t="s">
        <v>557</v>
      </c>
      <c r="E100" s="82" t="s">
        <v>300</v>
      </c>
      <c r="F100" s="82" t="s">
        <v>301</v>
      </c>
      <c r="G100" s="86">
        <v>0</v>
      </c>
      <c r="H100" s="85">
        <v>0</v>
      </c>
      <c r="I100" s="82" t="s">
        <v>527</v>
      </c>
    </row>
    <row r="101" spans="2:9">
      <c r="B101" s="82" t="s">
        <v>268</v>
      </c>
      <c r="C101" s="82" t="s">
        <v>558</v>
      </c>
      <c r="D101" s="82" t="s">
        <v>559</v>
      </c>
      <c r="E101" s="82" t="s">
        <v>300</v>
      </c>
      <c r="F101" s="82" t="s">
        <v>301</v>
      </c>
      <c r="G101" s="86">
        <v>0</v>
      </c>
      <c r="H101" s="85">
        <v>0</v>
      </c>
      <c r="I101" s="82" t="s">
        <v>521</v>
      </c>
    </row>
    <row r="102" spans="2:9">
      <c r="B102" s="82" t="s">
        <v>268</v>
      </c>
      <c r="C102" s="82" t="s">
        <v>560</v>
      </c>
      <c r="D102" s="82" t="s">
        <v>561</v>
      </c>
      <c r="E102" s="82" t="s">
        <v>300</v>
      </c>
      <c r="F102" s="82" t="s">
        <v>301</v>
      </c>
      <c r="G102" s="86">
        <v>0</v>
      </c>
      <c r="H102" s="85">
        <v>0</v>
      </c>
      <c r="I102" s="82" t="s">
        <v>524</v>
      </c>
    </row>
    <row r="103" spans="2:9">
      <c r="B103" s="82" t="s">
        <v>268</v>
      </c>
      <c r="C103" s="82" t="s">
        <v>562</v>
      </c>
      <c r="D103" s="82" t="s">
        <v>563</v>
      </c>
      <c r="E103" s="82" t="s">
        <v>300</v>
      </c>
      <c r="F103" s="82" t="s">
        <v>301</v>
      </c>
      <c r="G103" s="86">
        <v>0</v>
      </c>
      <c r="H103" s="85">
        <v>0</v>
      </c>
      <c r="I103" s="82" t="s">
        <v>527</v>
      </c>
    </row>
    <row r="104" spans="2:9">
      <c r="B104" s="82" t="s">
        <v>268</v>
      </c>
      <c r="C104" s="82" t="s">
        <v>564</v>
      </c>
      <c r="D104" s="82" t="s">
        <v>565</v>
      </c>
      <c r="E104" s="82" t="s">
        <v>300</v>
      </c>
      <c r="F104" s="82" t="s">
        <v>301</v>
      </c>
      <c r="G104" s="86">
        <v>0</v>
      </c>
      <c r="H104" s="85">
        <v>0</v>
      </c>
      <c r="I104" s="82" t="s">
        <v>521</v>
      </c>
    </row>
    <row r="105" spans="2:9">
      <c r="B105" s="82" t="s">
        <v>268</v>
      </c>
      <c r="C105" s="82" t="s">
        <v>566</v>
      </c>
      <c r="D105" s="82" t="s">
        <v>567</v>
      </c>
      <c r="E105" s="82" t="s">
        <v>300</v>
      </c>
      <c r="F105" s="82" t="s">
        <v>301</v>
      </c>
      <c r="G105" s="86">
        <v>0</v>
      </c>
      <c r="H105" s="85">
        <v>0</v>
      </c>
      <c r="I105" s="82" t="s">
        <v>524</v>
      </c>
    </row>
    <row r="106" spans="2:9">
      <c r="B106" s="82" t="s">
        <v>268</v>
      </c>
      <c r="C106" s="82" t="s">
        <v>568</v>
      </c>
      <c r="D106" s="82" t="s">
        <v>569</v>
      </c>
      <c r="E106" s="82" t="s">
        <v>300</v>
      </c>
      <c r="F106" s="82" t="s">
        <v>301</v>
      </c>
      <c r="G106" s="86">
        <v>0</v>
      </c>
      <c r="H106" s="85">
        <v>0</v>
      </c>
      <c r="I106" s="82" t="s">
        <v>527</v>
      </c>
    </row>
    <row r="107" spans="2:9">
      <c r="B107" s="82" t="s">
        <v>268</v>
      </c>
      <c r="C107" s="82" t="s">
        <v>570</v>
      </c>
      <c r="D107" s="82" t="s">
        <v>571</v>
      </c>
      <c r="E107" s="82" t="s">
        <v>300</v>
      </c>
      <c r="F107" s="82" t="s">
        <v>301</v>
      </c>
      <c r="G107" s="86">
        <v>0</v>
      </c>
      <c r="H107" s="85">
        <v>0</v>
      </c>
      <c r="I107" s="82" t="s">
        <v>521</v>
      </c>
    </row>
    <row r="108" spans="2:9">
      <c r="B108" s="82" t="s">
        <v>268</v>
      </c>
      <c r="C108" s="82" t="s">
        <v>572</v>
      </c>
      <c r="D108" s="82" t="s">
        <v>573</v>
      </c>
      <c r="E108" s="82" t="s">
        <v>300</v>
      </c>
      <c r="F108" s="82" t="s">
        <v>301</v>
      </c>
      <c r="G108" s="86">
        <v>0</v>
      </c>
      <c r="H108" s="85">
        <v>0</v>
      </c>
      <c r="I108" s="82" t="s">
        <v>524</v>
      </c>
    </row>
    <row r="109" spans="2:9">
      <c r="B109" s="82" t="s">
        <v>268</v>
      </c>
      <c r="C109" s="82" t="s">
        <v>574</v>
      </c>
      <c r="D109" s="82" t="s">
        <v>575</v>
      </c>
      <c r="E109" s="82" t="s">
        <v>300</v>
      </c>
      <c r="F109" s="82" t="s">
        <v>301</v>
      </c>
      <c r="G109" s="86">
        <v>0</v>
      </c>
      <c r="H109" s="85">
        <v>0</v>
      </c>
      <c r="I109" s="82" t="s">
        <v>527</v>
      </c>
    </row>
    <row r="110" spans="2:9">
      <c r="B110" s="82" t="s">
        <v>268</v>
      </c>
      <c r="C110" s="82" t="s">
        <v>576</v>
      </c>
      <c r="D110" s="82" t="s">
        <v>577</v>
      </c>
      <c r="E110" s="82" t="s">
        <v>300</v>
      </c>
      <c r="F110" s="82" t="s">
        <v>301</v>
      </c>
      <c r="G110" s="86">
        <v>0</v>
      </c>
      <c r="H110" s="85">
        <v>0</v>
      </c>
      <c r="I110" s="82" t="s">
        <v>521</v>
      </c>
    </row>
    <row r="111" spans="2:9">
      <c r="B111" s="82" t="s">
        <v>268</v>
      </c>
      <c r="C111" s="82" t="s">
        <v>578</v>
      </c>
      <c r="D111" s="82" t="s">
        <v>579</v>
      </c>
      <c r="E111" s="82" t="s">
        <v>300</v>
      </c>
      <c r="F111" s="82" t="s">
        <v>301</v>
      </c>
      <c r="G111" s="86">
        <v>0</v>
      </c>
      <c r="H111" s="85">
        <v>0</v>
      </c>
      <c r="I111" s="82" t="s">
        <v>524</v>
      </c>
    </row>
    <row r="112" spans="2:9">
      <c r="B112" s="82" t="s">
        <v>268</v>
      </c>
      <c r="C112" s="82" t="s">
        <v>580</v>
      </c>
      <c r="D112" s="82" t="s">
        <v>581</v>
      </c>
      <c r="E112" s="82" t="s">
        <v>300</v>
      </c>
      <c r="F112" s="82" t="s">
        <v>301</v>
      </c>
      <c r="G112" s="86">
        <v>0</v>
      </c>
      <c r="H112" s="85">
        <v>0</v>
      </c>
      <c r="I112" s="82" t="s">
        <v>527</v>
      </c>
    </row>
    <row r="113" spans="2:9">
      <c r="B113" s="82" t="s">
        <v>268</v>
      </c>
      <c r="C113" s="82" t="s">
        <v>582</v>
      </c>
      <c r="D113" s="82" t="s">
        <v>583</v>
      </c>
      <c r="E113" s="82" t="s">
        <v>300</v>
      </c>
      <c r="F113" s="82" t="s">
        <v>301</v>
      </c>
      <c r="G113" s="85">
        <v>0</v>
      </c>
      <c r="H113" s="85">
        <v>0</v>
      </c>
      <c r="I113" s="82" t="s">
        <v>584</v>
      </c>
    </row>
    <row r="114" spans="2:9">
      <c r="B114" s="82" t="s">
        <v>268</v>
      </c>
      <c r="C114" s="82" t="s">
        <v>585</v>
      </c>
      <c r="D114" s="82" t="s">
        <v>586</v>
      </c>
      <c r="E114" s="82" t="s">
        <v>300</v>
      </c>
      <c r="F114" s="82" t="s">
        <v>301</v>
      </c>
      <c r="G114" s="85">
        <v>0.12067870579251247</v>
      </c>
      <c r="H114" s="85">
        <v>7.6999999999999999E-2</v>
      </c>
      <c r="I114" s="82" t="s">
        <v>587</v>
      </c>
    </row>
    <row r="115" spans="2:9">
      <c r="B115" s="82" t="s">
        <v>268</v>
      </c>
      <c r="C115" s="82" t="s">
        <v>588</v>
      </c>
      <c r="D115" s="82" t="s">
        <v>589</v>
      </c>
      <c r="E115" s="82" t="s">
        <v>300</v>
      </c>
      <c r="F115" s="82" t="s">
        <v>301</v>
      </c>
      <c r="G115" s="85">
        <v>0.14708612302634852</v>
      </c>
      <c r="H115" s="85">
        <v>0.13900000000000001</v>
      </c>
      <c r="I115" s="82" t="s">
        <v>590</v>
      </c>
    </row>
    <row r="116" spans="2:9">
      <c r="B116" s="82" t="s">
        <v>268</v>
      </c>
      <c r="C116" s="82" t="s">
        <v>591</v>
      </c>
      <c r="D116" s="82" t="s">
        <v>592</v>
      </c>
      <c r="E116" s="82" t="s">
        <v>300</v>
      </c>
      <c r="F116" s="82" t="s">
        <v>301</v>
      </c>
      <c r="G116" s="85">
        <v>8.6929999999999996</v>
      </c>
      <c r="H116" s="85">
        <v>8.1164665076992186</v>
      </c>
      <c r="I116" s="82" t="s">
        <v>593</v>
      </c>
    </row>
    <row r="117" spans="2:9">
      <c r="B117" s="82" t="s">
        <v>268</v>
      </c>
      <c r="C117" s="82" t="s">
        <v>594</v>
      </c>
      <c r="D117" s="82" t="s">
        <v>595</v>
      </c>
      <c r="E117" s="82" t="s">
        <v>300</v>
      </c>
      <c r="F117" s="82" t="s">
        <v>301</v>
      </c>
      <c r="G117" s="85">
        <v>9.0895049925097435</v>
      </c>
      <c r="H117" s="85">
        <v>5.7759999999999998</v>
      </c>
      <c r="I117" s="82" t="s">
        <v>596</v>
      </c>
    </row>
    <row r="118" spans="2:9">
      <c r="B118" s="82" t="s">
        <v>268</v>
      </c>
      <c r="C118" s="82" t="s">
        <v>597</v>
      </c>
      <c r="D118" s="82" t="s">
        <v>598</v>
      </c>
      <c r="E118" s="82" t="s">
        <v>300</v>
      </c>
      <c r="F118" s="82" t="s">
        <v>301</v>
      </c>
      <c r="G118" s="85">
        <v>11.07850834823792</v>
      </c>
      <c r="H118" s="85">
        <v>10.496</v>
      </c>
      <c r="I118" s="82" t="s">
        <v>599</v>
      </c>
    </row>
    <row r="119" spans="2:9">
      <c r="B119" s="82" t="s">
        <v>268</v>
      </c>
      <c r="C119" s="82" t="s">
        <v>600</v>
      </c>
      <c r="D119" s="82" t="s">
        <v>601</v>
      </c>
      <c r="E119" s="82" t="s">
        <v>300</v>
      </c>
      <c r="F119" s="82" t="s">
        <v>301</v>
      </c>
      <c r="G119" s="85">
        <v>16.148</v>
      </c>
      <c r="H119" s="85">
        <v>6.3463785098307479</v>
      </c>
      <c r="I119" s="82" t="s">
        <v>602</v>
      </c>
    </row>
    <row r="120" spans="2:9">
      <c r="B120" s="82" t="s">
        <v>268</v>
      </c>
      <c r="C120" s="82" t="s">
        <v>603</v>
      </c>
      <c r="D120" s="82" t="s">
        <v>604</v>
      </c>
      <c r="E120" s="82" t="s">
        <v>300</v>
      </c>
      <c r="F120" s="82" t="s">
        <v>301</v>
      </c>
      <c r="G120" s="85">
        <v>13.615558929748975</v>
      </c>
      <c r="H120" s="85">
        <v>8.6509999999999998</v>
      </c>
      <c r="I120" s="82" t="s">
        <v>605</v>
      </c>
    </row>
    <row r="121" spans="2:9">
      <c r="B121" s="82" t="s">
        <v>268</v>
      </c>
      <c r="C121" s="82" t="s">
        <v>606</v>
      </c>
      <c r="D121" s="82" t="s">
        <v>607</v>
      </c>
      <c r="E121" s="82" t="s">
        <v>300</v>
      </c>
      <c r="F121" s="82" t="s">
        <v>301</v>
      </c>
      <c r="G121" s="85">
        <v>16.594972266746094</v>
      </c>
      <c r="H121" s="85">
        <v>15.723000000000001</v>
      </c>
      <c r="I121" s="82" t="s">
        <v>608</v>
      </c>
    </row>
    <row r="122" spans="2:9">
      <c r="B122" s="82" t="s">
        <v>268</v>
      </c>
      <c r="C122" s="82" t="s">
        <v>609</v>
      </c>
      <c r="D122" s="82" t="s">
        <v>610</v>
      </c>
      <c r="E122" s="82" t="s">
        <v>300</v>
      </c>
      <c r="F122" s="82" t="s">
        <v>301</v>
      </c>
      <c r="G122" s="85">
        <v>39.566000000000003</v>
      </c>
      <c r="H122" s="85">
        <v>22.658603531948661</v>
      </c>
      <c r="I122" s="82" t="s">
        <v>611</v>
      </c>
    </row>
    <row r="123" spans="2:9">
      <c r="B123" s="82" t="s">
        <v>268</v>
      </c>
      <c r="C123" s="82" t="s">
        <v>612</v>
      </c>
      <c r="D123" s="82" t="s">
        <v>613</v>
      </c>
      <c r="E123" s="82" t="s">
        <v>300</v>
      </c>
      <c r="F123" s="82" t="s">
        <v>301</v>
      </c>
      <c r="G123" s="85">
        <v>78.706439466885712</v>
      </c>
      <c r="H123" s="85">
        <v>50.011000000000003</v>
      </c>
      <c r="I123" s="82" t="s">
        <v>614</v>
      </c>
    </row>
    <row r="124" spans="2:9">
      <c r="B124" s="82" t="s">
        <v>268</v>
      </c>
      <c r="C124" s="82" t="s">
        <v>615</v>
      </c>
      <c r="D124" s="82" t="s">
        <v>616</v>
      </c>
      <c r="E124" s="82" t="s">
        <v>300</v>
      </c>
      <c r="F124" s="82" t="s">
        <v>301</v>
      </c>
      <c r="G124" s="85">
        <v>95.929310497382517</v>
      </c>
      <c r="H124" s="85">
        <v>90.888000000000005</v>
      </c>
      <c r="I124" s="82" t="s">
        <v>617</v>
      </c>
    </row>
    <row r="125" spans="2:9">
      <c r="B125" s="82" t="s">
        <v>268</v>
      </c>
      <c r="C125" s="82" t="s">
        <v>618</v>
      </c>
      <c r="D125" s="82" t="s">
        <v>619</v>
      </c>
      <c r="E125" s="82" t="s">
        <v>300</v>
      </c>
      <c r="F125" s="82" t="s">
        <v>301</v>
      </c>
      <c r="G125" s="85">
        <v>90.597999999999999</v>
      </c>
      <c r="H125" s="85">
        <v>76.21650827708649</v>
      </c>
      <c r="I125" s="82" t="s">
        <v>620</v>
      </c>
    </row>
    <row r="126" spans="2:9">
      <c r="B126" s="82" t="s">
        <v>268</v>
      </c>
      <c r="C126" s="82" t="s">
        <v>621</v>
      </c>
      <c r="D126" s="82" t="s">
        <v>622</v>
      </c>
      <c r="E126" s="82" t="s">
        <v>300</v>
      </c>
      <c r="F126" s="82" t="s">
        <v>301</v>
      </c>
      <c r="G126" s="85">
        <v>120.50958126551461</v>
      </c>
      <c r="H126" s="85">
        <v>76.572999999999993</v>
      </c>
      <c r="I126" s="82" t="s">
        <v>623</v>
      </c>
    </row>
    <row r="127" spans="2:9">
      <c r="B127" s="82" t="s">
        <v>268</v>
      </c>
      <c r="C127" s="82" t="s">
        <v>624</v>
      </c>
      <c r="D127" s="82" t="s">
        <v>625</v>
      </c>
      <c r="E127" s="82" t="s">
        <v>300</v>
      </c>
      <c r="F127" s="82" t="s">
        <v>301</v>
      </c>
      <c r="G127" s="85">
        <v>146.87998996566131</v>
      </c>
      <c r="H127" s="85">
        <v>139.161</v>
      </c>
      <c r="I127" s="82" t="s">
        <v>626</v>
      </c>
    </row>
    <row r="128" spans="2:9">
      <c r="B128" s="82" t="s">
        <v>268</v>
      </c>
      <c r="C128" s="82" t="s">
        <v>627</v>
      </c>
      <c r="D128" s="82" t="s">
        <v>628</v>
      </c>
      <c r="E128" s="82" t="s">
        <v>300</v>
      </c>
      <c r="F128" s="82" t="s">
        <v>301</v>
      </c>
      <c r="G128" s="85">
        <v>1.7999999999999999E-2</v>
      </c>
      <c r="H128" s="85">
        <v>0</v>
      </c>
      <c r="I128" s="82" t="s">
        <v>629</v>
      </c>
    </row>
    <row r="129" spans="2:9">
      <c r="B129" s="82" t="s">
        <v>268</v>
      </c>
      <c r="C129" s="82" t="s">
        <v>630</v>
      </c>
      <c r="D129" s="82" t="s">
        <v>631</v>
      </c>
      <c r="E129" s="82" t="s">
        <v>300</v>
      </c>
      <c r="F129" s="82" t="s">
        <v>301</v>
      </c>
      <c r="G129" s="85">
        <v>14.234838644246302</v>
      </c>
      <c r="H129" s="85">
        <v>9.0449999999999999</v>
      </c>
      <c r="I129" s="82" t="s">
        <v>632</v>
      </c>
    </row>
    <row r="130" spans="2:9">
      <c r="B130" s="82" t="s">
        <v>268</v>
      </c>
      <c r="C130" s="82" t="s">
        <v>633</v>
      </c>
      <c r="D130" s="82" t="s">
        <v>634</v>
      </c>
      <c r="E130" s="82" t="s">
        <v>300</v>
      </c>
      <c r="F130" s="82" t="s">
        <v>301</v>
      </c>
      <c r="G130" s="85">
        <v>17.349765348724336</v>
      </c>
      <c r="H130" s="85">
        <v>16.437999999999999</v>
      </c>
      <c r="I130" s="82" t="s">
        <v>635</v>
      </c>
    </row>
    <row r="131" spans="2:9">
      <c r="B131" s="82" t="s">
        <v>268</v>
      </c>
      <c r="C131" s="82" t="s">
        <v>636</v>
      </c>
      <c r="D131" s="82" t="s">
        <v>637</v>
      </c>
      <c r="E131" s="82" t="s">
        <v>300</v>
      </c>
      <c r="F131" s="82" t="s">
        <v>301</v>
      </c>
      <c r="G131" s="85">
        <v>2.0510000000000002</v>
      </c>
      <c r="H131" s="85">
        <v>1.936586040974849</v>
      </c>
      <c r="I131" s="82" t="s">
        <v>638</v>
      </c>
    </row>
    <row r="132" spans="2:9">
      <c r="B132" s="82" t="s">
        <v>268</v>
      </c>
      <c r="C132" s="82" t="s">
        <v>639</v>
      </c>
      <c r="D132" s="82" t="s">
        <v>640</v>
      </c>
      <c r="E132" s="82" t="s">
        <v>300</v>
      </c>
      <c r="F132" s="82" t="s">
        <v>301</v>
      </c>
      <c r="G132" s="85">
        <v>3.8366676156861006</v>
      </c>
      <c r="H132" s="85">
        <v>2.4380000000000002</v>
      </c>
      <c r="I132" s="82" t="s">
        <v>641</v>
      </c>
    </row>
    <row r="133" spans="2:9">
      <c r="B133" s="82" t="s">
        <v>268</v>
      </c>
      <c r="C133" s="82" t="s">
        <v>642</v>
      </c>
      <c r="D133" s="82" t="s">
        <v>643</v>
      </c>
      <c r="E133" s="82" t="s">
        <v>300</v>
      </c>
      <c r="F133" s="82" t="s">
        <v>301</v>
      </c>
      <c r="G133" s="85">
        <v>4.6762232096047747</v>
      </c>
      <c r="H133" s="85">
        <v>4.43</v>
      </c>
      <c r="I133" s="82" t="s">
        <v>644</v>
      </c>
    </row>
    <row r="134" spans="2:9">
      <c r="B134" s="82" t="s">
        <v>268</v>
      </c>
      <c r="C134" s="82" t="s">
        <v>645</v>
      </c>
      <c r="D134" s="82" t="s">
        <v>646</v>
      </c>
      <c r="E134" s="82" t="s">
        <v>300</v>
      </c>
      <c r="F134" s="82" t="s">
        <v>301</v>
      </c>
      <c r="G134" s="85">
        <v>0</v>
      </c>
      <c r="H134" s="85">
        <v>0</v>
      </c>
      <c r="I134" s="82" t="s">
        <v>647</v>
      </c>
    </row>
    <row r="135" spans="2:9">
      <c r="B135" s="82" t="s">
        <v>268</v>
      </c>
      <c r="C135" s="82" t="s">
        <v>648</v>
      </c>
      <c r="D135" s="82" t="s">
        <v>649</v>
      </c>
      <c r="E135" s="82" t="s">
        <v>300</v>
      </c>
      <c r="F135" s="82" t="s">
        <v>301</v>
      </c>
      <c r="G135" s="85">
        <v>0</v>
      </c>
      <c r="H135" s="85">
        <v>0</v>
      </c>
      <c r="I135" s="82" t="s">
        <v>650</v>
      </c>
    </row>
    <row r="136" spans="2:9">
      <c r="B136" s="82" t="s">
        <v>268</v>
      </c>
      <c r="C136" s="82" t="s">
        <v>651</v>
      </c>
      <c r="D136" s="82" t="s">
        <v>652</v>
      </c>
      <c r="E136" s="82" t="s">
        <v>300</v>
      </c>
      <c r="F136" s="82" t="s">
        <v>301</v>
      </c>
      <c r="G136" s="85">
        <v>195.53700000000001</v>
      </c>
      <c r="H136" s="85">
        <v>128.9340472548374</v>
      </c>
      <c r="I136" s="82" t="s">
        <v>653</v>
      </c>
    </row>
    <row r="137" spans="2:9">
      <c r="B137" s="82" t="s">
        <v>268</v>
      </c>
      <c r="C137" s="82" t="s">
        <v>654</v>
      </c>
      <c r="D137" s="82" t="s">
        <v>655</v>
      </c>
      <c r="E137" s="82" t="s">
        <v>300</v>
      </c>
      <c r="F137" s="82" t="s">
        <v>301</v>
      </c>
      <c r="G137" s="85">
        <v>400.74747545793133</v>
      </c>
      <c r="H137" s="85">
        <v>254.64</v>
      </c>
      <c r="I137" s="82" t="s">
        <v>656</v>
      </c>
    </row>
    <row r="138" spans="2:9">
      <c r="B138" s="82" t="s">
        <v>268</v>
      </c>
      <c r="C138" s="82" t="s">
        <v>657</v>
      </c>
      <c r="D138" s="82" t="s">
        <v>658</v>
      </c>
      <c r="E138" s="82" t="s">
        <v>300</v>
      </c>
      <c r="F138" s="82" t="s">
        <v>301</v>
      </c>
      <c r="G138" s="85">
        <v>488.44070783332086</v>
      </c>
      <c r="H138" s="85">
        <v>462.77100000000002</v>
      </c>
      <c r="I138" s="82" t="s">
        <v>659</v>
      </c>
    </row>
    <row r="139" spans="2:9">
      <c r="B139" s="82" t="s">
        <v>268</v>
      </c>
      <c r="C139" s="82" t="s">
        <v>660</v>
      </c>
      <c r="D139" s="82" t="s">
        <v>661</v>
      </c>
      <c r="E139" s="82" t="s">
        <v>300</v>
      </c>
      <c r="F139" s="82" t="s">
        <v>301</v>
      </c>
      <c r="G139" s="85">
        <v>24.652000000000001</v>
      </c>
      <c r="H139" s="85">
        <v>22.617284979212059</v>
      </c>
      <c r="I139" s="82" t="s">
        <v>662</v>
      </c>
    </row>
    <row r="140" spans="2:9">
      <c r="B140" s="82" t="s">
        <v>268</v>
      </c>
      <c r="C140" s="82" t="s">
        <v>663</v>
      </c>
      <c r="D140" s="82" t="s">
        <v>664</v>
      </c>
      <c r="E140" s="82" t="s">
        <v>300</v>
      </c>
      <c r="F140" s="82" t="s">
        <v>301</v>
      </c>
      <c r="G140" s="85">
        <v>33.086093972511691</v>
      </c>
      <c r="H140" s="85">
        <v>21.023</v>
      </c>
      <c r="I140" s="82" t="s">
        <v>665</v>
      </c>
    </row>
    <row r="141" spans="2:9">
      <c r="B141" s="82" t="s">
        <v>268</v>
      </c>
      <c r="C141" s="82" t="s">
        <v>666</v>
      </c>
      <c r="D141" s="82" t="s">
        <v>667</v>
      </c>
      <c r="E141" s="82" t="s">
        <v>300</v>
      </c>
      <c r="F141" s="82" t="s">
        <v>301</v>
      </c>
      <c r="G141" s="85">
        <v>40.326130915501793</v>
      </c>
      <c r="H141" s="85">
        <v>38.207000000000001</v>
      </c>
      <c r="I141" s="82" t="s">
        <v>668</v>
      </c>
    </row>
    <row r="142" spans="2:9">
      <c r="B142" s="82" t="s">
        <v>268</v>
      </c>
      <c r="C142" s="82" t="s">
        <v>669</v>
      </c>
      <c r="D142" s="82" t="s">
        <v>670</v>
      </c>
      <c r="E142" s="82" t="s">
        <v>300</v>
      </c>
      <c r="F142" s="82" t="s">
        <v>301</v>
      </c>
      <c r="G142" s="85">
        <v>2.444</v>
      </c>
      <c r="H142" s="85">
        <v>1.8350447390979181</v>
      </c>
      <c r="I142" s="82" t="s">
        <v>671</v>
      </c>
    </row>
    <row r="143" spans="2:9">
      <c r="B143" s="82" t="s">
        <v>268</v>
      </c>
      <c r="C143" s="82" t="s">
        <v>672</v>
      </c>
      <c r="D143" s="82" t="s">
        <v>673</v>
      </c>
      <c r="E143" s="82" t="s">
        <v>300</v>
      </c>
      <c r="F143" s="82" t="s">
        <v>301</v>
      </c>
      <c r="G143" s="85">
        <v>24.626407838146868</v>
      </c>
      <c r="H143" s="85">
        <v>15.648</v>
      </c>
      <c r="I143" s="82" t="s">
        <v>674</v>
      </c>
    </row>
    <row r="144" spans="2:9">
      <c r="B144" s="82" t="s">
        <v>268</v>
      </c>
      <c r="C144" s="82" t="s">
        <v>675</v>
      </c>
      <c r="D144" s="82" t="s">
        <v>676</v>
      </c>
      <c r="E144" s="82" t="s">
        <v>300</v>
      </c>
      <c r="F144" s="82" t="s">
        <v>301</v>
      </c>
      <c r="G144" s="85">
        <v>30.015261012216154</v>
      </c>
      <c r="H144" s="85">
        <v>28.437999999999999</v>
      </c>
      <c r="I144" s="82" t="s">
        <v>677</v>
      </c>
    </row>
    <row r="145" spans="2:9">
      <c r="B145" s="82" t="s">
        <v>268</v>
      </c>
      <c r="C145" s="82" t="s">
        <v>678</v>
      </c>
      <c r="D145" s="82" t="s">
        <v>679</v>
      </c>
      <c r="E145" s="82" t="s">
        <v>300</v>
      </c>
      <c r="F145" s="82" t="s">
        <v>301</v>
      </c>
      <c r="G145" s="85">
        <v>6.1564000000000005</v>
      </c>
      <c r="H145" s="85">
        <v>4.8592835749286101</v>
      </c>
      <c r="I145" s="82" t="s">
        <v>680</v>
      </c>
    </row>
    <row r="146" spans="2:9">
      <c r="B146" s="82" t="s">
        <v>268</v>
      </c>
      <c r="C146" s="82" t="s">
        <v>681</v>
      </c>
      <c r="D146" s="82" t="s">
        <v>682</v>
      </c>
      <c r="E146" s="82" t="s">
        <v>300</v>
      </c>
      <c r="F146" s="82" t="s">
        <v>301</v>
      </c>
      <c r="G146" s="85">
        <v>0.2766503563464312</v>
      </c>
      <c r="H146" s="85">
        <v>0.17599999999999999</v>
      </c>
      <c r="I146" s="82" t="s">
        <v>683</v>
      </c>
    </row>
    <row r="147" spans="2:9">
      <c r="B147" s="82" t="s">
        <v>268</v>
      </c>
      <c r="C147" s="82" t="s">
        <v>684</v>
      </c>
      <c r="D147" s="82" t="s">
        <v>685</v>
      </c>
      <c r="E147" s="82" t="s">
        <v>300</v>
      </c>
      <c r="F147" s="82" t="s">
        <v>301</v>
      </c>
      <c r="G147" s="85">
        <v>0.33718814004201098</v>
      </c>
      <c r="H147" s="85">
        <v>0.31900000000000001</v>
      </c>
      <c r="I147" s="82" t="s">
        <v>686</v>
      </c>
    </row>
    <row r="148" spans="2:9">
      <c r="B148" s="82" t="s">
        <v>268</v>
      </c>
      <c r="C148" s="82" t="s">
        <v>684</v>
      </c>
      <c r="D148" s="82" t="s">
        <v>685</v>
      </c>
      <c r="E148" s="82" t="s">
        <v>300</v>
      </c>
      <c r="F148" s="82" t="s">
        <v>301</v>
      </c>
      <c r="G148" s="85">
        <v>0.33718814004201098</v>
      </c>
      <c r="H148" s="85">
        <v>0.31900000000000001</v>
      </c>
      <c r="I148" s="82" t="s">
        <v>686</v>
      </c>
    </row>
    <row r="149" spans="2:9">
      <c r="B149" s="82" t="s">
        <v>268</v>
      </c>
      <c r="C149" s="82" t="s">
        <v>687</v>
      </c>
      <c r="D149" s="82" t="s">
        <v>688</v>
      </c>
      <c r="E149" s="82" t="s">
        <v>300</v>
      </c>
      <c r="F149" s="82" t="s">
        <v>301</v>
      </c>
      <c r="G149" s="85">
        <v>19.183176193961472</v>
      </c>
      <c r="H149" s="85">
        <v>12.189</v>
      </c>
      <c r="I149" s="82" t="s">
        <v>689</v>
      </c>
    </row>
    <row r="150" spans="2:9">
      <c r="B150" s="82" t="s">
        <v>268</v>
      </c>
      <c r="C150" s="82" t="s">
        <v>690</v>
      </c>
      <c r="D150" s="82" t="s">
        <v>691</v>
      </c>
      <c r="E150" s="82" t="s">
        <v>300</v>
      </c>
      <c r="F150" s="82" t="s">
        <v>301</v>
      </c>
      <c r="G150" s="85">
        <v>23.380918739320805</v>
      </c>
      <c r="H150" s="85">
        <v>22.152000000000001</v>
      </c>
      <c r="I150" s="82" t="s">
        <v>692</v>
      </c>
    </row>
    <row r="151" spans="2:9">
      <c r="B151" s="82" t="s">
        <v>268</v>
      </c>
      <c r="C151" s="82" t="s">
        <v>693</v>
      </c>
      <c r="D151" s="82" t="s">
        <v>694</v>
      </c>
      <c r="E151" s="82" t="s">
        <v>300</v>
      </c>
      <c r="F151" s="82" t="s">
        <v>301</v>
      </c>
      <c r="G151" s="85">
        <v>4.2000000000000003E-2</v>
      </c>
      <c r="H151" s="85">
        <v>-0.53368366788049815</v>
      </c>
      <c r="I151" s="82" t="s">
        <v>695</v>
      </c>
    </row>
    <row r="152" spans="2:9">
      <c r="B152" s="82" t="s">
        <v>268</v>
      </c>
      <c r="C152" s="82" t="s">
        <v>696</v>
      </c>
      <c r="D152" s="82" t="s">
        <v>697</v>
      </c>
      <c r="E152" s="82" t="s">
        <v>300</v>
      </c>
      <c r="F152" s="82" t="s">
        <v>301</v>
      </c>
      <c r="G152" s="85">
        <v>0</v>
      </c>
      <c r="H152" s="85">
        <v>10.632999999999999</v>
      </c>
      <c r="I152" s="82" t="s">
        <v>698</v>
      </c>
    </row>
    <row r="153" spans="2:9">
      <c r="B153" s="82" t="s">
        <v>268</v>
      </c>
      <c r="C153" s="82" t="s">
        <v>699</v>
      </c>
      <c r="D153" s="82" t="s">
        <v>700</v>
      </c>
      <c r="E153" s="82" t="s">
        <v>300</v>
      </c>
      <c r="F153" s="82" t="s">
        <v>301</v>
      </c>
      <c r="G153" s="85">
        <v>0</v>
      </c>
      <c r="H153" s="85">
        <v>12.257</v>
      </c>
      <c r="I153" s="82" t="s">
        <v>701</v>
      </c>
    </row>
    <row r="154" spans="2:9">
      <c r="B154" s="82" t="s">
        <v>268</v>
      </c>
      <c r="C154" s="82" t="s">
        <v>702</v>
      </c>
      <c r="D154" s="82" t="s">
        <v>703</v>
      </c>
      <c r="E154" s="82" t="s">
        <v>300</v>
      </c>
      <c r="F154" s="82" t="s">
        <v>301</v>
      </c>
      <c r="G154" s="85">
        <v>2.58</v>
      </c>
      <c r="H154" s="85">
        <v>0.19700000000000001</v>
      </c>
      <c r="I154" s="82" t="s">
        <v>704</v>
      </c>
    </row>
    <row r="155" spans="2:9">
      <c r="B155" s="82" t="s">
        <v>268</v>
      </c>
      <c r="C155" s="82" t="s">
        <v>705</v>
      </c>
      <c r="D155" s="82" t="s">
        <v>706</v>
      </c>
      <c r="E155" s="82" t="s">
        <v>300</v>
      </c>
      <c r="F155" s="82" t="s">
        <v>301</v>
      </c>
      <c r="G155" s="85">
        <v>12.169252895373809</v>
      </c>
      <c r="H155" s="85">
        <v>0</v>
      </c>
      <c r="I155" s="82" t="s">
        <v>707</v>
      </c>
    </row>
    <row r="156" spans="2:9">
      <c r="B156" s="82" t="s">
        <v>268</v>
      </c>
      <c r="C156" s="82" t="s">
        <v>708</v>
      </c>
      <c r="D156" s="82" t="s">
        <v>709</v>
      </c>
      <c r="E156" s="82" t="s">
        <v>300</v>
      </c>
      <c r="F156" s="82" t="s">
        <v>301</v>
      </c>
      <c r="G156" s="85">
        <v>12.936554530081089</v>
      </c>
      <c r="H156" s="85">
        <v>0</v>
      </c>
      <c r="I156" s="82" t="s">
        <v>710</v>
      </c>
    </row>
    <row r="157" spans="2:9">
      <c r="B157" s="82" t="s">
        <v>268</v>
      </c>
      <c r="C157" s="82" t="s">
        <v>711</v>
      </c>
      <c r="D157" s="82" t="s">
        <v>712</v>
      </c>
      <c r="E157" s="82" t="s">
        <v>300</v>
      </c>
      <c r="F157" s="82" t="s">
        <v>301</v>
      </c>
      <c r="G157" s="85">
        <v>2.5673711447785488</v>
      </c>
      <c r="H157" s="85">
        <v>2.0544248106017422</v>
      </c>
      <c r="I157" s="82" t="s">
        <v>713</v>
      </c>
    </row>
    <row r="158" spans="2:9">
      <c r="B158" s="82" t="s">
        <v>268</v>
      </c>
      <c r="C158" s="82" t="s">
        <v>714</v>
      </c>
      <c r="D158" s="82" t="s">
        <v>715</v>
      </c>
      <c r="E158" s="82" t="s">
        <v>300</v>
      </c>
      <c r="F158" s="82" t="s">
        <v>301</v>
      </c>
      <c r="G158" s="85">
        <v>12.923253978009328</v>
      </c>
      <c r="H158" s="85">
        <v>8.8209999999999997</v>
      </c>
      <c r="I158" s="82" t="s">
        <v>716</v>
      </c>
    </row>
    <row r="159" spans="2:9">
      <c r="B159" s="82" t="s">
        <v>268</v>
      </c>
      <c r="C159" s="82" t="s">
        <v>717</v>
      </c>
      <c r="D159" s="82" t="s">
        <v>718</v>
      </c>
      <c r="E159" s="82" t="s">
        <v>300</v>
      </c>
      <c r="F159" s="82" t="s">
        <v>301</v>
      </c>
      <c r="G159" s="85">
        <v>15.352636067757807</v>
      </c>
      <c r="H159" s="85">
        <v>14.545999999999999</v>
      </c>
      <c r="I159" s="82" t="s">
        <v>719</v>
      </c>
    </row>
    <row r="160" spans="2:9">
      <c r="B160" s="82" t="s">
        <v>268</v>
      </c>
      <c r="C160" s="82" t="s">
        <v>720</v>
      </c>
      <c r="D160" s="82" t="s">
        <v>721</v>
      </c>
      <c r="E160" s="82" t="s">
        <v>300</v>
      </c>
      <c r="F160" s="82" t="s">
        <v>301</v>
      </c>
      <c r="G160" s="85">
        <v>0.749</v>
      </c>
      <c r="H160" s="85">
        <v>0.55865134702246044</v>
      </c>
      <c r="I160" s="82" t="s">
        <v>722</v>
      </c>
    </row>
    <row r="161" spans="2:9">
      <c r="B161" s="82" t="s">
        <v>268</v>
      </c>
      <c r="C161" s="82" t="s">
        <v>723</v>
      </c>
      <c r="D161" s="82" t="s">
        <v>724</v>
      </c>
      <c r="E161" s="82" t="s">
        <v>300</v>
      </c>
      <c r="F161" s="82" t="s">
        <v>301</v>
      </c>
      <c r="G161" s="85">
        <v>13.151225692442615</v>
      </c>
      <c r="H161" s="85">
        <v>8.3559999999999999</v>
      </c>
      <c r="I161" s="82" t="s">
        <v>725</v>
      </c>
    </row>
    <row r="162" spans="2:9">
      <c r="B162" s="82" t="s">
        <v>268</v>
      </c>
      <c r="C162" s="82" t="s">
        <v>726</v>
      </c>
      <c r="D162" s="82" t="s">
        <v>727</v>
      </c>
      <c r="E162" s="82" t="s">
        <v>300</v>
      </c>
      <c r="F162" s="82" t="s">
        <v>301</v>
      </c>
      <c r="G162" s="85">
        <v>16.029031695713691</v>
      </c>
      <c r="H162" s="85">
        <v>15.186999999999999</v>
      </c>
      <c r="I162" s="82" t="s">
        <v>728</v>
      </c>
    </row>
    <row r="163" spans="2:9">
      <c r="B163" s="82" t="s">
        <v>268</v>
      </c>
      <c r="C163" s="82" t="s">
        <v>729</v>
      </c>
      <c r="D163" s="82" t="s">
        <v>730</v>
      </c>
      <c r="E163" s="82" t="s">
        <v>300</v>
      </c>
      <c r="F163" s="82" t="s">
        <v>301</v>
      </c>
      <c r="G163" s="85">
        <v>0</v>
      </c>
      <c r="H163" s="85">
        <v>0</v>
      </c>
      <c r="I163" s="82" t="s">
        <v>731</v>
      </c>
    </row>
    <row r="164" spans="2:9">
      <c r="B164" s="82" t="s">
        <v>268</v>
      </c>
      <c r="C164" s="82" t="s">
        <v>732</v>
      </c>
      <c r="D164" s="82" t="s">
        <v>733</v>
      </c>
      <c r="E164" s="82" t="s">
        <v>300</v>
      </c>
      <c r="F164" s="82" t="s">
        <v>301</v>
      </c>
      <c r="G164" s="85">
        <v>0</v>
      </c>
      <c r="H164" s="85">
        <v>0</v>
      </c>
      <c r="I164" s="82" t="s">
        <v>734</v>
      </c>
    </row>
    <row r="165" spans="2:9">
      <c r="B165" s="82" t="s">
        <v>268</v>
      </c>
      <c r="C165" s="82" t="s">
        <v>735</v>
      </c>
      <c r="D165" s="82" t="s">
        <v>736</v>
      </c>
      <c r="E165" s="82" t="s">
        <v>300</v>
      </c>
      <c r="F165" s="82" t="s">
        <v>301</v>
      </c>
      <c r="G165" s="85">
        <v>0</v>
      </c>
      <c r="H165" s="85">
        <v>0</v>
      </c>
      <c r="I165" s="82" t="s">
        <v>737</v>
      </c>
    </row>
    <row r="166" spans="2:9">
      <c r="B166" s="82" t="s">
        <v>268</v>
      </c>
      <c r="C166" s="82" t="s">
        <v>738</v>
      </c>
      <c r="D166" s="82" t="s">
        <v>739</v>
      </c>
      <c r="E166" s="82" t="s">
        <v>300</v>
      </c>
      <c r="F166" s="82" t="s">
        <v>301</v>
      </c>
      <c r="G166" s="85">
        <v>0</v>
      </c>
      <c r="H166" s="85">
        <v>0</v>
      </c>
      <c r="I166" s="82" t="s">
        <v>740</v>
      </c>
    </row>
    <row r="167" spans="2:9">
      <c r="B167" s="82" t="s">
        <v>268</v>
      </c>
      <c r="C167" s="82" t="s">
        <v>741</v>
      </c>
      <c r="D167" s="82" t="s">
        <v>742</v>
      </c>
      <c r="E167" s="82" t="s">
        <v>300</v>
      </c>
      <c r="F167" s="82" t="s">
        <v>301</v>
      </c>
      <c r="G167" s="85">
        <v>1.1919705539120915</v>
      </c>
      <c r="H167" s="85">
        <v>0.75700000000000001</v>
      </c>
      <c r="I167" s="82" t="s">
        <v>743</v>
      </c>
    </row>
    <row r="168" spans="2:9">
      <c r="B168" s="82" t="s">
        <v>268</v>
      </c>
      <c r="C168" s="82" t="s">
        <v>744</v>
      </c>
      <c r="D168" s="82" t="s">
        <v>745</v>
      </c>
      <c r="E168" s="82" t="s">
        <v>300</v>
      </c>
      <c r="F168" s="82" t="s">
        <v>301</v>
      </c>
      <c r="G168" s="85">
        <v>1.452802517106349</v>
      </c>
      <c r="H168" s="85">
        <v>1.3759999999999999</v>
      </c>
      <c r="I168" s="82" t="s">
        <v>746</v>
      </c>
    </row>
    <row r="169" spans="2:9">
      <c r="B169" s="82" t="s">
        <v>268</v>
      </c>
      <c r="C169" s="82" t="s">
        <v>747</v>
      </c>
      <c r="D169" s="82" t="s">
        <v>748</v>
      </c>
      <c r="E169" s="82" t="s">
        <v>300</v>
      </c>
      <c r="F169" s="82" t="s">
        <v>301</v>
      </c>
      <c r="G169" s="85">
        <v>0.02</v>
      </c>
      <c r="H169" s="85">
        <v>1.9E-2</v>
      </c>
      <c r="I169" s="82" t="s">
        <v>749</v>
      </c>
    </row>
    <row r="170" spans="2:9">
      <c r="B170" s="82" t="s">
        <v>268</v>
      </c>
      <c r="C170" s="82" t="s">
        <v>750</v>
      </c>
      <c r="D170" s="82" t="s">
        <v>751</v>
      </c>
      <c r="E170" s="82" t="s">
        <v>300</v>
      </c>
      <c r="F170" s="82" t="s">
        <v>301</v>
      </c>
      <c r="G170" s="85">
        <v>0</v>
      </c>
      <c r="H170" s="85">
        <v>0</v>
      </c>
      <c r="I170" s="82" t="s">
        <v>752</v>
      </c>
    </row>
    <row r="171" spans="2:9">
      <c r="B171" s="82" t="s">
        <v>268</v>
      </c>
      <c r="C171" s="82" t="s">
        <v>753</v>
      </c>
      <c r="D171" s="82" t="s">
        <v>754</v>
      </c>
      <c r="E171" s="82" t="s">
        <v>300</v>
      </c>
      <c r="F171" s="82" t="s">
        <v>301</v>
      </c>
      <c r="G171" s="85">
        <v>0</v>
      </c>
      <c r="H171" s="85">
        <v>0</v>
      </c>
      <c r="I171" s="82" t="s">
        <v>755</v>
      </c>
    </row>
    <row r="172" spans="2:9">
      <c r="B172" s="82" t="s">
        <v>268</v>
      </c>
      <c r="C172" s="82" t="s">
        <v>756</v>
      </c>
      <c r="D172" s="82" t="s">
        <v>757</v>
      </c>
      <c r="E172" s="82" t="s">
        <v>300</v>
      </c>
      <c r="F172" s="82" t="s">
        <v>301</v>
      </c>
      <c r="G172" s="85">
        <v>0</v>
      </c>
      <c r="H172" s="85">
        <v>0</v>
      </c>
      <c r="I172" s="82" t="s">
        <v>749</v>
      </c>
    </row>
    <row r="173" spans="2:9">
      <c r="B173" s="82" t="s">
        <v>268</v>
      </c>
      <c r="C173" s="82" t="s">
        <v>758</v>
      </c>
      <c r="D173" s="82" t="s">
        <v>759</v>
      </c>
      <c r="E173" s="82" t="s">
        <v>300</v>
      </c>
      <c r="F173" s="82" t="s">
        <v>301</v>
      </c>
      <c r="G173" s="85">
        <v>0</v>
      </c>
      <c r="H173" s="85">
        <v>0</v>
      </c>
      <c r="I173" s="82" t="s">
        <v>752</v>
      </c>
    </row>
    <row r="174" spans="2:9">
      <c r="B174" s="82" t="s">
        <v>268</v>
      </c>
      <c r="C174" s="82" t="s">
        <v>760</v>
      </c>
      <c r="D174" s="82" t="s">
        <v>761</v>
      </c>
      <c r="E174" s="82" t="s">
        <v>300</v>
      </c>
      <c r="F174" s="82" t="s">
        <v>301</v>
      </c>
      <c r="G174" s="85">
        <v>0</v>
      </c>
      <c r="H174" s="85">
        <v>0</v>
      </c>
      <c r="I174" s="82" t="s">
        <v>755</v>
      </c>
    </row>
    <row r="175" spans="2:9">
      <c r="B175" s="82" t="s">
        <v>268</v>
      </c>
      <c r="C175" s="82" t="s">
        <v>762</v>
      </c>
      <c r="D175" s="82" t="s">
        <v>763</v>
      </c>
      <c r="E175" s="82" t="s">
        <v>300</v>
      </c>
      <c r="F175" s="82" t="s">
        <v>301</v>
      </c>
      <c r="G175" s="85">
        <v>0</v>
      </c>
      <c r="H175" s="85">
        <v>1.4E-2</v>
      </c>
      <c r="I175" s="82" t="s">
        <v>749</v>
      </c>
    </row>
    <row r="176" spans="2:9">
      <c r="B176" s="82" t="s">
        <v>268</v>
      </c>
      <c r="C176" s="82" t="s">
        <v>764</v>
      </c>
      <c r="D176" s="82" t="s">
        <v>765</v>
      </c>
      <c r="E176" s="82" t="s">
        <v>300</v>
      </c>
      <c r="F176" s="82" t="s">
        <v>301</v>
      </c>
      <c r="G176" s="85">
        <v>0</v>
      </c>
      <c r="H176" s="85">
        <v>0</v>
      </c>
      <c r="I176" s="82" t="s">
        <v>752</v>
      </c>
    </row>
    <row r="177" spans="2:9">
      <c r="B177" s="82" t="s">
        <v>268</v>
      </c>
      <c r="C177" s="82" t="s">
        <v>766</v>
      </c>
      <c r="D177" s="82" t="s">
        <v>767</v>
      </c>
      <c r="E177" s="82" t="s">
        <v>300</v>
      </c>
      <c r="F177" s="82" t="s">
        <v>301</v>
      </c>
      <c r="G177" s="85">
        <v>0</v>
      </c>
      <c r="H177" s="85">
        <v>0</v>
      </c>
      <c r="I177" s="82" t="s">
        <v>755</v>
      </c>
    </row>
    <row r="178" spans="2:9">
      <c r="B178" s="82" t="s">
        <v>268</v>
      </c>
      <c r="C178" s="82" t="s">
        <v>768</v>
      </c>
      <c r="D178" s="82" t="s">
        <v>769</v>
      </c>
      <c r="E178" s="82" t="s">
        <v>300</v>
      </c>
      <c r="F178" s="82" t="s">
        <v>301</v>
      </c>
      <c r="G178" s="85">
        <v>0</v>
      </c>
      <c r="H178" s="85">
        <v>0</v>
      </c>
      <c r="I178" s="82" t="s">
        <v>749</v>
      </c>
    </row>
    <row r="179" spans="2:9">
      <c r="B179" s="82" t="s">
        <v>268</v>
      </c>
      <c r="C179" s="82" t="s">
        <v>770</v>
      </c>
      <c r="D179" s="82" t="s">
        <v>771</v>
      </c>
      <c r="E179" s="82" t="s">
        <v>300</v>
      </c>
      <c r="F179" s="82" t="s">
        <v>301</v>
      </c>
      <c r="G179" s="85">
        <v>0</v>
      </c>
      <c r="H179" s="85">
        <v>0</v>
      </c>
      <c r="I179" s="82" t="s">
        <v>752</v>
      </c>
    </row>
    <row r="180" spans="2:9">
      <c r="B180" s="82" t="s">
        <v>268</v>
      </c>
      <c r="C180" s="82" t="s">
        <v>772</v>
      </c>
      <c r="D180" s="82" t="s">
        <v>773</v>
      </c>
      <c r="E180" s="82" t="s">
        <v>300</v>
      </c>
      <c r="F180" s="82" t="s">
        <v>301</v>
      </c>
      <c r="G180" s="85">
        <v>0</v>
      </c>
      <c r="H180" s="85">
        <v>0</v>
      </c>
      <c r="I180" s="82" t="s">
        <v>755</v>
      </c>
    </row>
    <row r="181" spans="2:9">
      <c r="B181" s="82" t="s">
        <v>268</v>
      </c>
      <c r="C181" s="82" t="s">
        <v>774</v>
      </c>
      <c r="D181" s="82" t="s">
        <v>775</v>
      </c>
      <c r="E181" s="82" t="s">
        <v>300</v>
      </c>
      <c r="F181" s="82" t="s">
        <v>301</v>
      </c>
      <c r="G181" s="85">
        <v>0</v>
      </c>
      <c r="H181" s="85">
        <v>0</v>
      </c>
      <c r="I181" s="82" t="s">
        <v>749</v>
      </c>
    </row>
    <row r="182" spans="2:9">
      <c r="B182" s="82" t="s">
        <v>268</v>
      </c>
      <c r="C182" s="82" t="s">
        <v>776</v>
      </c>
      <c r="D182" s="82" t="s">
        <v>777</v>
      </c>
      <c r="E182" s="82" t="s">
        <v>300</v>
      </c>
      <c r="F182" s="82" t="s">
        <v>301</v>
      </c>
      <c r="G182" s="85">
        <v>0</v>
      </c>
      <c r="H182" s="85">
        <v>0</v>
      </c>
      <c r="I182" s="82" t="s">
        <v>752</v>
      </c>
    </row>
    <row r="183" spans="2:9">
      <c r="B183" s="82" t="s">
        <v>268</v>
      </c>
      <c r="C183" s="82" t="s">
        <v>778</v>
      </c>
      <c r="D183" s="82" t="s">
        <v>779</v>
      </c>
      <c r="E183" s="82" t="s">
        <v>300</v>
      </c>
      <c r="F183" s="82" t="s">
        <v>301</v>
      </c>
      <c r="G183" s="85">
        <v>0</v>
      </c>
      <c r="H183" s="85">
        <v>0</v>
      </c>
      <c r="I183" s="82" t="s">
        <v>755</v>
      </c>
    </row>
    <row r="184" spans="2:9">
      <c r="B184" s="82" t="s">
        <v>268</v>
      </c>
      <c r="C184" s="82" t="s">
        <v>780</v>
      </c>
      <c r="D184" s="82" t="s">
        <v>781</v>
      </c>
      <c r="E184" s="82" t="s">
        <v>300</v>
      </c>
      <c r="F184" s="82" t="s">
        <v>301</v>
      </c>
      <c r="G184" s="85">
        <v>0</v>
      </c>
      <c r="H184" s="85">
        <v>0</v>
      </c>
      <c r="I184" s="82" t="s">
        <v>749</v>
      </c>
    </row>
    <row r="185" spans="2:9">
      <c r="B185" s="82" t="s">
        <v>268</v>
      </c>
      <c r="C185" s="82" t="s">
        <v>782</v>
      </c>
      <c r="D185" s="82" t="s">
        <v>783</v>
      </c>
      <c r="E185" s="82" t="s">
        <v>300</v>
      </c>
      <c r="F185" s="82" t="s">
        <v>301</v>
      </c>
      <c r="G185" s="85">
        <v>0</v>
      </c>
      <c r="H185" s="85">
        <v>0</v>
      </c>
      <c r="I185" s="82" t="s">
        <v>752</v>
      </c>
    </row>
    <row r="186" spans="2:9">
      <c r="B186" s="82" t="s">
        <v>268</v>
      </c>
      <c r="C186" s="82" t="s">
        <v>784</v>
      </c>
      <c r="D186" s="82" t="s">
        <v>785</v>
      </c>
      <c r="E186" s="82" t="s">
        <v>300</v>
      </c>
      <c r="F186" s="82" t="s">
        <v>301</v>
      </c>
      <c r="G186" s="85">
        <v>0</v>
      </c>
      <c r="H186" s="85">
        <v>0</v>
      </c>
      <c r="I186" s="82" t="s">
        <v>755</v>
      </c>
    </row>
    <row r="187" spans="2:9">
      <c r="B187" s="82" t="s">
        <v>268</v>
      </c>
      <c r="C187" s="82" t="s">
        <v>786</v>
      </c>
      <c r="D187" s="82" t="s">
        <v>787</v>
      </c>
      <c r="E187" s="82" t="s">
        <v>300</v>
      </c>
      <c r="F187" s="82" t="s">
        <v>301</v>
      </c>
      <c r="G187" s="85">
        <v>0</v>
      </c>
      <c r="H187" s="85">
        <v>0</v>
      </c>
      <c r="I187" s="82" t="s">
        <v>749</v>
      </c>
    </row>
    <row r="188" spans="2:9">
      <c r="B188" s="82" t="s">
        <v>268</v>
      </c>
      <c r="C188" s="82" t="s">
        <v>788</v>
      </c>
      <c r="D188" s="82" t="s">
        <v>789</v>
      </c>
      <c r="E188" s="82" t="s">
        <v>300</v>
      </c>
      <c r="F188" s="82" t="s">
        <v>301</v>
      </c>
      <c r="G188" s="85">
        <v>0</v>
      </c>
      <c r="H188" s="85">
        <v>0</v>
      </c>
      <c r="I188" s="82" t="s">
        <v>752</v>
      </c>
    </row>
    <row r="189" spans="2:9">
      <c r="B189" s="82" t="s">
        <v>268</v>
      </c>
      <c r="C189" s="82" t="s">
        <v>790</v>
      </c>
      <c r="D189" s="82" t="s">
        <v>791</v>
      </c>
      <c r="E189" s="82" t="s">
        <v>300</v>
      </c>
      <c r="F189" s="82" t="s">
        <v>301</v>
      </c>
      <c r="G189" s="85">
        <v>0</v>
      </c>
      <c r="H189" s="85">
        <v>0</v>
      </c>
      <c r="I189" s="82" t="s">
        <v>755</v>
      </c>
    </row>
    <row r="190" spans="2:9">
      <c r="B190" s="82" t="s">
        <v>268</v>
      </c>
      <c r="C190" s="82" t="s">
        <v>792</v>
      </c>
      <c r="D190" s="82" t="s">
        <v>793</v>
      </c>
      <c r="E190" s="82" t="s">
        <v>300</v>
      </c>
      <c r="F190" s="82" t="s">
        <v>301</v>
      </c>
      <c r="G190" s="85">
        <v>0</v>
      </c>
      <c r="H190" s="85">
        <v>0</v>
      </c>
      <c r="I190" s="82" t="s">
        <v>749</v>
      </c>
    </row>
    <row r="191" spans="2:9">
      <c r="B191" s="82" t="s">
        <v>268</v>
      </c>
      <c r="C191" s="82" t="s">
        <v>794</v>
      </c>
      <c r="D191" s="82" t="s">
        <v>795</v>
      </c>
      <c r="E191" s="82" t="s">
        <v>300</v>
      </c>
      <c r="F191" s="82" t="s">
        <v>301</v>
      </c>
      <c r="G191" s="85">
        <v>0</v>
      </c>
      <c r="H191" s="85">
        <v>0</v>
      </c>
      <c r="I191" s="82" t="s">
        <v>752</v>
      </c>
    </row>
    <row r="192" spans="2:9">
      <c r="B192" s="82" t="s">
        <v>268</v>
      </c>
      <c r="C192" s="82" t="s">
        <v>796</v>
      </c>
      <c r="D192" s="82" t="s">
        <v>797</v>
      </c>
      <c r="E192" s="82" t="s">
        <v>300</v>
      </c>
      <c r="F192" s="82" t="s">
        <v>301</v>
      </c>
      <c r="G192" s="85">
        <v>0</v>
      </c>
      <c r="H192" s="85">
        <v>0</v>
      </c>
      <c r="I192" s="82" t="s">
        <v>755</v>
      </c>
    </row>
    <row r="193" spans="2:9">
      <c r="B193" s="82" t="s">
        <v>268</v>
      </c>
      <c r="C193" s="82" t="s">
        <v>798</v>
      </c>
      <c r="D193" s="82" t="s">
        <v>799</v>
      </c>
      <c r="E193" s="82" t="s">
        <v>300</v>
      </c>
      <c r="F193" s="82" t="s">
        <v>301</v>
      </c>
      <c r="G193" s="86">
        <v>0</v>
      </c>
      <c r="H193" s="85">
        <v>0</v>
      </c>
      <c r="I193" s="82" t="s">
        <v>749</v>
      </c>
    </row>
    <row r="194" spans="2:9">
      <c r="B194" s="82" t="s">
        <v>268</v>
      </c>
      <c r="C194" s="82" t="s">
        <v>800</v>
      </c>
      <c r="D194" s="82" t="s">
        <v>801</v>
      </c>
      <c r="E194" s="82" t="s">
        <v>300</v>
      </c>
      <c r="F194" s="82" t="s">
        <v>301</v>
      </c>
      <c r="G194" s="86">
        <v>0</v>
      </c>
      <c r="H194" s="85">
        <v>0</v>
      </c>
      <c r="I194" s="82" t="s">
        <v>752</v>
      </c>
    </row>
    <row r="195" spans="2:9">
      <c r="B195" s="82" t="s">
        <v>268</v>
      </c>
      <c r="C195" s="82" t="s">
        <v>802</v>
      </c>
      <c r="D195" s="82" t="s">
        <v>803</v>
      </c>
      <c r="E195" s="82" t="s">
        <v>300</v>
      </c>
      <c r="F195" s="82" t="s">
        <v>301</v>
      </c>
      <c r="G195" s="86">
        <v>0</v>
      </c>
      <c r="H195" s="85">
        <v>0</v>
      </c>
      <c r="I195" s="82" t="s">
        <v>755</v>
      </c>
    </row>
    <row r="196" spans="2:9">
      <c r="B196" s="82" t="s">
        <v>268</v>
      </c>
      <c r="C196" s="82" t="s">
        <v>804</v>
      </c>
      <c r="D196" s="82" t="s">
        <v>805</v>
      </c>
      <c r="E196" s="82" t="s">
        <v>300</v>
      </c>
      <c r="F196" s="82" t="s">
        <v>301</v>
      </c>
      <c r="G196" s="86">
        <v>0</v>
      </c>
      <c r="H196" s="85">
        <v>0</v>
      </c>
      <c r="I196" s="82" t="s">
        <v>749</v>
      </c>
    </row>
    <row r="197" spans="2:9">
      <c r="B197" s="82" t="s">
        <v>268</v>
      </c>
      <c r="C197" s="82" t="s">
        <v>806</v>
      </c>
      <c r="D197" s="82" t="s">
        <v>807</v>
      </c>
      <c r="E197" s="82" t="s">
        <v>300</v>
      </c>
      <c r="F197" s="82" t="s">
        <v>301</v>
      </c>
      <c r="G197" s="86">
        <v>0</v>
      </c>
      <c r="H197" s="85">
        <v>0</v>
      </c>
      <c r="I197" s="82" t="s">
        <v>752</v>
      </c>
    </row>
    <row r="198" spans="2:9">
      <c r="B198" s="82" t="s">
        <v>268</v>
      </c>
      <c r="C198" s="82" t="s">
        <v>808</v>
      </c>
      <c r="D198" s="82" t="s">
        <v>809</v>
      </c>
      <c r="E198" s="82" t="s">
        <v>300</v>
      </c>
      <c r="F198" s="82" t="s">
        <v>301</v>
      </c>
      <c r="G198" s="86">
        <v>0</v>
      </c>
      <c r="H198" s="85">
        <v>0</v>
      </c>
      <c r="I198" s="82" t="s">
        <v>755</v>
      </c>
    </row>
    <row r="199" spans="2:9">
      <c r="B199" s="82" t="s">
        <v>268</v>
      </c>
      <c r="C199" s="82" t="s">
        <v>810</v>
      </c>
      <c r="D199" s="82" t="s">
        <v>811</v>
      </c>
      <c r="E199" s="82" t="s">
        <v>300</v>
      </c>
      <c r="F199" s="82" t="s">
        <v>301</v>
      </c>
      <c r="G199" s="85">
        <v>5.024</v>
      </c>
      <c r="H199" s="85">
        <v>0.77959603358594953</v>
      </c>
      <c r="I199" s="82" t="s">
        <v>812</v>
      </c>
    </row>
    <row r="200" spans="2:9">
      <c r="B200" s="82" t="s">
        <v>268</v>
      </c>
      <c r="C200" s="82" t="s">
        <v>813</v>
      </c>
      <c r="D200" s="82" t="s">
        <v>814</v>
      </c>
      <c r="E200" s="82" t="s">
        <v>300</v>
      </c>
      <c r="F200" s="82" t="s">
        <v>301</v>
      </c>
      <c r="G200" s="85">
        <v>7.9818025281307587</v>
      </c>
      <c r="H200" s="85">
        <v>5.0720000000000001</v>
      </c>
      <c r="I200" s="82" t="s">
        <v>815</v>
      </c>
    </row>
    <row r="201" spans="2:9">
      <c r="B201" s="82" t="s">
        <v>268</v>
      </c>
      <c r="C201" s="82" t="s">
        <v>816</v>
      </c>
      <c r="D201" s="82" t="s">
        <v>817</v>
      </c>
      <c r="E201" s="82" t="s">
        <v>300</v>
      </c>
      <c r="F201" s="82" t="s">
        <v>301</v>
      </c>
      <c r="G201" s="85">
        <v>9.7284138151364079</v>
      </c>
      <c r="H201" s="85">
        <v>9.2170000000000005</v>
      </c>
      <c r="I201" s="82" t="s">
        <v>818</v>
      </c>
    </row>
    <row r="202" spans="2:9">
      <c r="B202" s="82" t="s">
        <v>268</v>
      </c>
      <c r="C202" s="82" t="s">
        <v>819</v>
      </c>
      <c r="D202" s="82" t="s">
        <v>820</v>
      </c>
      <c r="E202" s="82" t="s">
        <v>300</v>
      </c>
      <c r="F202" s="82" t="s">
        <v>301</v>
      </c>
      <c r="G202" s="85">
        <v>21.913</v>
      </c>
      <c r="H202" s="85">
        <v>13.6321421206981</v>
      </c>
      <c r="I202" s="82" t="s">
        <v>821</v>
      </c>
    </row>
    <row r="203" spans="2:9">
      <c r="B203" s="82" t="s">
        <v>268</v>
      </c>
      <c r="C203" s="82" t="s">
        <v>687</v>
      </c>
      <c r="D203" s="82" t="s">
        <v>688</v>
      </c>
      <c r="E203" s="82" t="s">
        <v>300</v>
      </c>
      <c r="F203" s="82" t="s">
        <v>301</v>
      </c>
      <c r="G203" s="85">
        <v>19.183176193961472</v>
      </c>
      <c r="H203" s="85">
        <v>12.189</v>
      </c>
      <c r="I203" s="82" t="s">
        <v>689</v>
      </c>
    </row>
    <row r="204" spans="2:9">
      <c r="B204" s="82" t="s">
        <v>268</v>
      </c>
      <c r="C204" s="82" t="s">
        <v>690</v>
      </c>
      <c r="D204" s="82" t="s">
        <v>691</v>
      </c>
      <c r="E204" s="82" t="s">
        <v>300</v>
      </c>
      <c r="F204" s="82" t="s">
        <v>301</v>
      </c>
      <c r="G204" s="85">
        <v>23.380918739320805</v>
      </c>
      <c r="H204" s="85">
        <v>22.152000000000001</v>
      </c>
      <c r="I204" s="82" t="s">
        <v>692</v>
      </c>
    </row>
    <row r="205" spans="2:9">
      <c r="B205" s="82" t="s">
        <v>268</v>
      </c>
      <c r="C205" s="82" t="s">
        <v>822</v>
      </c>
      <c r="D205" s="82" t="s">
        <v>823</v>
      </c>
      <c r="E205" s="82" t="s">
        <v>300</v>
      </c>
      <c r="F205" s="82" t="s">
        <v>301</v>
      </c>
      <c r="G205" s="85">
        <v>0</v>
      </c>
      <c r="H205" s="85">
        <v>0</v>
      </c>
      <c r="I205" s="82" t="s">
        <v>824</v>
      </c>
    </row>
    <row r="206" spans="2:9">
      <c r="B206" s="82" t="s">
        <v>270</v>
      </c>
      <c r="C206" s="82" t="s">
        <v>298</v>
      </c>
      <c r="D206" s="82" t="s">
        <v>299</v>
      </c>
      <c r="E206" s="82" t="s">
        <v>300</v>
      </c>
      <c r="F206" s="82" t="s">
        <v>301</v>
      </c>
      <c r="G206" s="85">
        <v>9.9960000000000004</v>
      </c>
      <c r="H206" s="85">
        <v>9.15</v>
      </c>
      <c r="I206" s="82" t="s">
        <v>302</v>
      </c>
    </row>
    <row r="207" spans="2:9">
      <c r="B207" s="82" t="s">
        <v>270</v>
      </c>
      <c r="C207" s="82" t="s">
        <v>303</v>
      </c>
      <c r="D207" s="82" t="s">
        <v>304</v>
      </c>
      <c r="E207" s="82" t="s">
        <v>300</v>
      </c>
      <c r="F207" s="82" t="s">
        <v>301</v>
      </c>
      <c r="G207" s="85">
        <v>0.248</v>
      </c>
      <c r="H207" s="85">
        <v>0.183</v>
      </c>
      <c r="I207" s="82" t="s">
        <v>305</v>
      </c>
    </row>
    <row r="208" spans="2:9">
      <c r="B208" s="82" t="s">
        <v>270</v>
      </c>
      <c r="C208" s="82" t="s">
        <v>306</v>
      </c>
      <c r="D208" s="82" t="s">
        <v>307</v>
      </c>
      <c r="E208" s="82" t="s">
        <v>300</v>
      </c>
      <c r="F208" s="82" t="s">
        <v>301</v>
      </c>
      <c r="G208" s="85">
        <v>0.28299999999999997</v>
      </c>
      <c r="H208" s="85">
        <v>0.26800000000000002</v>
      </c>
      <c r="I208" s="82" t="s">
        <v>308</v>
      </c>
    </row>
    <row r="209" spans="2:9">
      <c r="B209" s="82" t="s">
        <v>270</v>
      </c>
      <c r="C209" s="82" t="s">
        <v>309</v>
      </c>
      <c r="D209" s="82" t="s">
        <v>310</v>
      </c>
      <c r="E209" s="82" t="s">
        <v>300</v>
      </c>
      <c r="F209" s="82" t="s">
        <v>301</v>
      </c>
      <c r="G209" s="85">
        <v>6.8000000000000005E-2</v>
      </c>
      <c r="H209" s="85">
        <v>6.5000000000000002E-2</v>
      </c>
      <c r="I209" s="82" t="s">
        <v>311</v>
      </c>
    </row>
    <row r="210" spans="2:9">
      <c r="B210" s="82" t="s">
        <v>270</v>
      </c>
      <c r="C210" s="82" t="s">
        <v>312</v>
      </c>
      <c r="D210" s="82" t="s">
        <v>313</v>
      </c>
      <c r="E210" s="82" t="s">
        <v>300</v>
      </c>
      <c r="F210" s="82" t="s">
        <v>301</v>
      </c>
      <c r="G210" s="85">
        <v>7.3999999999999996E-2</v>
      </c>
      <c r="H210" s="85">
        <v>5.5E-2</v>
      </c>
      <c r="I210" s="82" t="s">
        <v>314</v>
      </c>
    </row>
    <row r="211" spans="2:9">
      <c r="B211" s="82" t="s">
        <v>270</v>
      </c>
      <c r="C211" s="82" t="s">
        <v>315</v>
      </c>
      <c r="D211" s="82" t="s">
        <v>316</v>
      </c>
      <c r="E211" s="82" t="s">
        <v>300</v>
      </c>
      <c r="F211" s="82" t="s">
        <v>301</v>
      </c>
      <c r="G211" s="85">
        <v>8.5000000000000006E-2</v>
      </c>
      <c r="H211" s="85">
        <v>0.08</v>
      </c>
      <c r="I211" s="82" t="s">
        <v>317</v>
      </c>
    </row>
    <row r="212" spans="2:9">
      <c r="B212" s="82" t="s">
        <v>270</v>
      </c>
      <c r="C212" s="82" t="s">
        <v>318</v>
      </c>
      <c r="D212" s="82" t="s">
        <v>319</v>
      </c>
      <c r="E212" s="82" t="s">
        <v>300</v>
      </c>
      <c r="F212" s="82" t="s">
        <v>301</v>
      </c>
      <c r="G212" s="85">
        <v>1.9E-2</v>
      </c>
      <c r="H212" s="85">
        <v>1.7999999999999999E-2</v>
      </c>
      <c r="I212" s="82" t="s">
        <v>320</v>
      </c>
    </row>
    <row r="213" spans="2:9">
      <c r="B213" s="82" t="s">
        <v>270</v>
      </c>
      <c r="C213" s="82" t="s">
        <v>321</v>
      </c>
      <c r="D213" s="82" t="s">
        <v>322</v>
      </c>
      <c r="E213" s="82" t="s">
        <v>300</v>
      </c>
      <c r="F213" s="82" t="s">
        <v>301</v>
      </c>
      <c r="G213" s="85">
        <v>0.70499999999999996</v>
      </c>
      <c r="H213" s="85">
        <v>0.52100000000000002</v>
      </c>
      <c r="I213" s="82" t="s">
        <v>323</v>
      </c>
    </row>
    <row r="214" spans="2:9">
      <c r="B214" s="82" t="s">
        <v>270</v>
      </c>
      <c r="C214" s="82" t="s">
        <v>324</v>
      </c>
      <c r="D214" s="82" t="s">
        <v>325</v>
      </c>
      <c r="E214" s="82" t="s">
        <v>300</v>
      </c>
      <c r="F214" s="82" t="s">
        <v>301</v>
      </c>
      <c r="G214" s="85">
        <v>0.80500000000000005</v>
      </c>
      <c r="H214" s="85">
        <v>0.76300000000000001</v>
      </c>
      <c r="I214" s="82" t="s">
        <v>326</v>
      </c>
    </row>
    <row r="215" spans="2:9">
      <c r="B215" s="82" t="s">
        <v>270</v>
      </c>
      <c r="C215" s="82" t="s">
        <v>327</v>
      </c>
      <c r="D215" s="82" t="s">
        <v>328</v>
      </c>
      <c r="E215" s="82" t="s">
        <v>300</v>
      </c>
      <c r="F215" s="82" t="s">
        <v>301</v>
      </c>
      <c r="G215" s="85">
        <v>4.4870000000000001</v>
      </c>
      <c r="H215" s="85">
        <v>0.97399999999999998</v>
      </c>
      <c r="I215" s="82" t="s">
        <v>329</v>
      </c>
    </row>
    <row r="216" spans="2:9">
      <c r="B216" s="82" t="s">
        <v>270</v>
      </c>
      <c r="C216" s="82" t="s">
        <v>330</v>
      </c>
      <c r="D216" s="82" t="s">
        <v>331</v>
      </c>
      <c r="E216" s="82" t="s">
        <v>300</v>
      </c>
      <c r="F216" s="82" t="s">
        <v>301</v>
      </c>
      <c r="G216" s="85">
        <v>13.353999999999999</v>
      </c>
      <c r="H216" s="85">
        <v>9.8699999999999992</v>
      </c>
      <c r="I216" s="82" t="s">
        <v>332</v>
      </c>
    </row>
    <row r="217" spans="2:9">
      <c r="B217" s="82" t="s">
        <v>270</v>
      </c>
      <c r="C217" s="82" t="s">
        <v>333</v>
      </c>
      <c r="D217" s="82" t="s">
        <v>334</v>
      </c>
      <c r="E217" s="82" t="s">
        <v>300</v>
      </c>
      <c r="F217" s="82" t="s">
        <v>301</v>
      </c>
      <c r="G217" s="85">
        <v>15.247999999999999</v>
      </c>
      <c r="H217" s="85">
        <v>14.438000000000001</v>
      </c>
      <c r="I217" s="82" t="s">
        <v>335</v>
      </c>
    </row>
    <row r="218" spans="2:9">
      <c r="B218" s="82" t="s">
        <v>270</v>
      </c>
      <c r="C218" s="82" t="s">
        <v>336</v>
      </c>
      <c r="D218" s="82" t="s">
        <v>337</v>
      </c>
      <c r="E218" s="82" t="s">
        <v>300</v>
      </c>
      <c r="F218" s="82" t="s">
        <v>301</v>
      </c>
      <c r="G218" s="85">
        <v>1.7569999999999999</v>
      </c>
      <c r="H218" s="85">
        <v>1.4470000000000001</v>
      </c>
      <c r="I218" s="82" t="s">
        <v>338</v>
      </c>
    </row>
    <row r="219" spans="2:9">
      <c r="B219" s="82" t="s">
        <v>270</v>
      </c>
      <c r="C219" s="82" t="s">
        <v>339</v>
      </c>
      <c r="D219" s="82" t="s">
        <v>340</v>
      </c>
      <c r="E219" s="82" t="s">
        <v>300</v>
      </c>
      <c r="F219" s="82" t="s">
        <v>301</v>
      </c>
      <c r="G219" s="85">
        <v>2.7789999999999999</v>
      </c>
      <c r="H219" s="85">
        <v>2.0539999999999998</v>
      </c>
      <c r="I219" s="82" t="s">
        <v>341</v>
      </c>
    </row>
    <row r="220" spans="2:9">
      <c r="B220" s="82" t="s">
        <v>270</v>
      </c>
      <c r="C220" s="82" t="s">
        <v>342</v>
      </c>
      <c r="D220" s="82" t="s">
        <v>343</v>
      </c>
      <c r="E220" s="82" t="s">
        <v>300</v>
      </c>
      <c r="F220" s="82" t="s">
        <v>301</v>
      </c>
      <c r="G220" s="85">
        <v>3.173</v>
      </c>
      <c r="H220" s="85">
        <v>3.004</v>
      </c>
      <c r="I220" s="82" t="s">
        <v>344</v>
      </c>
    </row>
    <row r="221" spans="2:9">
      <c r="B221" s="82" t="s">
        <v>270</v>
      </c>
      <c r="C221" s="82" t="s">
        <v>345</v>
      </c>
      <c r="D221" s="82" t="s">
        <v>346</v>
      </c>
      <c r="E221" s="82" t="s">
        <v>300</v>
      </c>
      <c r="F221" s="82" t="s">
        <v>301</v>
      </c>
      <c r="G221" s="85">
        <v>-4.5999999999999999E-2</v>
      </c>
      <c r="H221" s="85">
        <v>-4.2999999999999997E-2</v>
      </c>
      <c r="I221" s="82" t="s">
        <v>347</v>
      </c>
    </row>
    <row r="222" spans="2:9">
      <c r="B222" s="82" t="s">
        <v>270</v>
      </c>
      <c r="C222" s="82" t="s">
        <v>348</v>
      </c>
      <c r="D222" s="82" t="s">
        <v>349</v>
      </c>
      <c r="E222" s="82" t="s">
        <v>300</v>
      </c>
      <c r="F222" s="82" t="s">
        <v>301</v>
      </c>
      <c r="G222" s="85">
        <v>0</v>
      </c>
      <c r="H222" s="85">
        <v>0</v>
      </c>
      <c r="I222" s="82" t="s">
        <v>350</v>
      </c>
    </row>
    <row r="223" spans="2:9">
      <c r="B223" s="82" t="s">
        <v>270</v>
      </c>
      <c r="C223" s="82" t="s">
        <v>351</v>
      </c>
      <c r="D223" s="82" t="s">
        <v>352</v>
      </c>
      <c r="E223" s="82" t="s">
        <v>300</v>
      </c>
      <c r="F223" s="82" t="s">
        <v>301</v>
      </c>
      <c r="G223" s="85">
        <v>0</v>
      </c>
      <c r="H223" s="85">
        <v>0</v>
      </c>
      <c r="I223" s="82" t="s">
        <v>353</v>
      </c>
    </row>
    <row r="224" spans="2:9">
      <c r="B224" s="82" t="s">
        <v>270</v>
      </c>
      <c r="C224" s="82" t="s">
        <v>354</v>
      </c>
      <c r="D224" s="82" t="s">
        <v>355</v>
      </c>
      <c r="E224" s="82" t="s">
        <v>300</v>
      </c>
      <c r="F224" s="82" t="s">
        <v>301</v>
      </c>
      <c r="G224" s="85">
        <v>11.586</v>
      </c>
      <c r="H224" s="85">
        <v>8.1880000000000006</v>
      </c>
      <c r="I224" s="82" t="s">
        <v>356</v>
      </c>
    </row>
    <row r="225" spans="2:9">
      <c r="B225" s="82" t="s">
        <v>270</v>
      </c>
      <c r="C225" s="82" t="s">
        <v>357</v>
      </c>
      <c r="D225" s="82" t="s">
        <v>358</v>
      </c>
      <c r="E225" s="82" t="s">
        <v>300</v>
      </c>
      <c r="F225" s="82" t="s">
        <v>301</v>
      </c>
      <c r="G225" s="85">
        <v>8.8569999999999993</v>
      </c>
      <c r="H225" s="85">
        <v>6.5460000000000003</v>
      </c>
      <c r="I225" s="82" t="s">
        <v>359</v>
      </c>
    </row>
    <row r="226" spans="2:9">
      <c r="B226" s="82" t="s">
        <v>270</v>
      </c>
      <c r="C226" s="82" t="s">
        <v>360</v>
      </c>
      <c r="D226" s="82" t="s">
        <v>361</v>
      </c>
      <c r="E226" s="82" t="s">
        <v>300</v>
      </c>
      <c r="F226" s="82" t="s">
        <v>301</v>
      </c>
      <c r="G226" s="85">
        <v>10.113</v>
      </c>
      <c r="H226" s="85">
        <v>9.5760000000000005</v>
      </c>
      <c r="I226" s="82" t="s">
        <v>362</v>
      </c>
    </row>
    <row r="227" spans="2:9">
      <c r="B227" s="82" t="s">
        <v>270</v>
      </c>
      <c r="C227" s="82" t="s">
        <v>363</v>
      </c>
      <c r="D227" s="82" t="s">
        <v>364</v>
      </c>
      <c r="E227" s="82" t="s">
        <v>300</v>
      </c>
      <c r="F227" s="82" t="s">
        <v>301</v>
      </c>
      <c r="G227" s="85">
        <v>6.7969999999999997</v>
      </c>
      <c r="H227" s="85">
        <v>5.5739999999999998</v>
      </c>
      <c r="I227" s="82" t="s">
        <v>365</v>
      </c>
    </row>
    <row r="228" spans="2:9">
      <c r="B228" s="82" t="s">
        <v>270</v>
      </c>
      <c r="C228" s="82" t="s">
        <v>366</v>
      </c>
      <c r="D228" s="82" t="s">
        <v>367</v>
      </c>
      <c r="E228" s="82" t="s">
        <v>300</v>
      </c>
      <c r="F228" s="82" t="s">
        <v>301</v>
      </c>
      <c r="G228" s="85">
        <v>30.312000000000001</v>
      </c>
      <c r="H228" s="85">
        <v>22.404</v>
      </c>
      <c r="I228" s="82" t="s">
        <v>368</v>
      </c>
    </row>
    <row r="229" spans="2:9">
      <c r="B229" s="82" t="s">
        <v>270</v>
      </c>
      <c r="C229" s="82" t="s">
        <v>369</v>
      </c>
      <c r="D229" s="82" t="s">
        <v>370</v>
      </c>
      <c r="E229" s="82" t="s">
        <v>300</v>
      </c>
      <c r="F229" s="82" t="s">
        <v>301</v>
      </c>
      <c r="G229" s="85">
        <v>34.610999999999997</v>
      </c>
      <c r="H229" s="85">
        <v>32.771999999999998</v>
      </c>
      <c r="I229" s="82" t="s">
        <v>371</v>
      </c>
    </row>
    <row r="230" spans="2:9">
      <c r="B230" s="82" t="s">
        <v>270</v>
      </c>
      <c r="C230" s="82" t="s">
        <v>372</v>
      </c>
      <c r="D230" s="82" t="s">
        <v>373</v>
      </c>
      <c r="E230" s="82" t="s">
        <v>300</v>
      </c>
      <c r="F230" s="82" t="s">
        <v>301</v>
      </c>
      <c r="G230" s="85">
        <v>0</v>
      </c>
      <c r="H230" s="85">
        <v>0</v>
      </c>
      <c r="I230" s="82" t="s">
        <v>374</v>
      </c>
    </row>
    <row r="231" spans="2:9">
      <c r="B231" s="82" t="s">
        <v>270</v>
      </c>
      <c r="C231" s="82" t="s">
        <v>375</v>
      </c>
      <c r="D231" s="82" t="s">
        <v>376</v>
      </c>
      <c r="E231" s="82" t="s">
        <v>300</v>
      </c>
      <c r="F231" s="82" t="s">
        <v>301</v>
      </c>
      <c r="G231" s="85">
        <v>0</v>
      </c>
      <c r="H231" s="85">
        <v>0</v>
      </c>
      <c r="I231" s="82" t="s">
        <v>377</v>
      </c>
    </row>
    <row r="232" spans="2:9">
      <c r="B232" s="82" t="s">
        <v>270</v>
      </c>
      <c r="C232" s="82" t="s">
        <v>378</v>
      </c>
      <c r="D232" s="82" t="s">
        <v>379</v>
      </c>
      <c r="E232" s="82" t="s">
        <v>300</v>
      </c>
      <c r="F232" s="82" t="s">
        <v>301</v>
      </c>
      <c r="G232" s="85">
        <v>0</v>
      </c>
      <c r="H232" s="85">
        <v>0</v>
      </c>
      <c r="I232" s="82" t="s">
        <v>380</v>
      </c>
    </row>
    <row r="233" spans="2:9">
      <c r="B233" s="82" t="s">
        <v>270</v>
      </c>
      <c r="C233" s="82" t="s">
        <v>381</v>
      </c>
      <c r="D233" s="82" t="s">
        <v>382</v>
      </c>
      <c r="E233" s="82" t="s">
        <v>300</v>
      </c>
      <c r="F233" s="82" t="s">
        <v>301</v>
      </c>
      <c r="G233" s="85">
        <v>0.49399999999999999</v>
      </c>
      <c r="H233" s="85">
        <v>0.34699999999999998</v>
      </c>
      <c r="I233" s="82" t="s">
        <v>383</v>
      </c>
    </row>
    <row r="234" spans="2:9">
      <c r="B234" s="82" t="s">
        <v>270</v>
      </c>
      <c r="C234" s="82" t="s">
        <v>384</v>
      </c>
      <c r="D234" s="82" t="s">
        <v>385</v>
      </c>
      <c r="E234" s="82" t="s">
        <v>300</v>
      </c>
      <c r="F234" s="82" t="s">
        <v>301</v>
      </c>
      <c r="G234" s="85">
        <v>6.0469999999999997</v>
      </c>
      <c r="H234" s="85">
        <v>4.4690000000000003</v>
      </c>
      <c r="I234" s="82" t="s">
        <v>386</v>
      </c>
    </row>
    <row r="235" spans="2:9">
      <c r="B235" s="82" t="s">
        <v>270</v>
      </c>
      <c r="C235" s="82" t="s">
        <v>387</v>
      </c>
      <c r="D235" s="82" t="s">
        <v>388</v>
      </c>
      <c r="E235" s="82" t="s">
        <v>300</v>
      </c>
      <c r="F235" s="82" t="s">
        <v>301</v>
      </c>
      <c r="G235" s="85">
        <v>6.9050000000000002</v>
      </c>
      <c r="H235" s="85">
        <v>6.5380000000000003</v>
      </c>
      <c r="I235" s="82" t="s">
        <v>389</v>
      </c>
    </row>
    <row r="236" spans="2:9">
      <c r="B236" s="82" t="s">
        <v>270</v>
      </c>
      <c r="C236" s="82" t="s">
        <v>390</v>
      </c>
      <c r="D236" s="82" t="s">
        <v>391</v>
      </c>
      <c r="E236" s="82" t="s">
        <v>300</v>
      </c>
      <c r="F236" s="82" t="s">
        <v>301</v>
      </c>
      <c r="G236" s="85">
        <v>2E-3</v>
      </c>
      <c r="H236" s="85">
        <v>0.247</v>
      </c>
      <c r="I236" s="82" t="s">
        <v>392</v>
      </c>
    </row>
    <row r="237" spans="2:9">
      <c r="B237" s="82" t="s">
        <v>270</v>
      </c>
      <c r="C237" s="82" t="s">
        <v>393</v>
      </c>
      <c r="D237" s="82" t="s">
        <v>394</v>
      </c>
      <c r="E237" s="82" t="s">
        <v>300</v>
      </c>
      <c r="F237" s="82" t="s">
        <v>301</v>
      </c>
      <c r="G237" s="85">
        <v>8.2650000000000006</v>
      </c>
      <c r="H237" s="85">
        <v>6.109</v>
      </c>
      <c r="I237" s="82" t="s">
        <v>395</v>
      </c>
    </row>
    <row r="238" spans="2:9">
      <c r="B238" s="82" t="s">
        <v>270</v>
      </c>
      <c r="C238" s="82" t="s">
        <v>396</v>
      </c>
      <c r="D238" s="82" t="s">
        <v>397</v>
      </c>
      <c r="E238" s="82" t="s">
        <v>300</v>
      </c>
      <c r="F238" s="82" t="s">
        <v>301</v>
      </c>
      <c r="G238" s="85">
        <v>9.4369999999999994</v>
      </c>
      <c r="H238" s="85">
        <v>8.9359999999999999</v>
      </c>
      <c r="I238" s="82" t="s">
        <v>398</v>
      </c>
    </row>
    <row r="239" spans="2:9">
      <c r="B239" s="82" t="s">
        <v>270</v>
      </c>
      <c r="C239" s="82" t="s">
        <v>399</v>
      </c>
      <c r="D239" s="82" t="s">
        <v>400</v>
      </c>
      <c r="E239" s="82" t="s">
        <v>300</v>
      </c>
      <c r="F239" s="82" t="s">
        <v>301</v>
      </c>
      <c r="G239" s="85">
        <v>6.7000000000000004E-2</v>
      </c>
      <c r="H239" s="85">
        <v>6.3E-2</v>
      </c>
      <c r="I239" s="82" t="s">
        <v>401</v>
      </c>
    </row>
    <row r="240" spans="2:9">
      <c r="B240" s="82" t="s">
        <v>270</v>
      </c>
      <c r="C240" s="82" t="s">
        <v>402</v>
      </c>
      <c r="D240" s="82" t="s">
        <v>403</v>
      </c>
      <c r="E240" s="82" t="s">
        <v>300</v>
      </c>
      <c r="F240" s="82" t="s">
        <v>301</v>
      </c>
      <c r="G240" s="85">
        <v>0</v>
      </c>
      <c r="H240" s="85">
        <v>0</v>
      </c>
      <c r="I240" s="82" t="s">
        <v>404</v>
      </c>
    </row>
    <row r="241" spans="2:9">
      <c r="B241" s="82" t="s">
        <v>270</v>
      </c>
      <c r="C241" s="82" t="s">
        <v>405</v>
      </c>
      <c r="D241" s="82" t="s">
        <v>406</v>
      </c>
      <c r="E241" s="82" t="s">
        <v>300</v>
      </c>
      <c r="F241" s="82" t="s">
        <v>301</v>
      </c>
      <c r="G241" s="85">
        <v>0</v>
      </c>
      <c r="H241" s="85">
        <v>0</v>
      </c>
      <c r="I241" s="82" t="s">
        <v>407</v>
      </c>
    </row>
    <row r="242" spans="2:9">
      <c r="B242" s="82" t="s">
        <v>270</v>
      </c>
      <c r="C242" s="82" t="s">
        <v>408</v>
      </c>
      <c r="D242" s="82" t="s">
        <v>409</v>
      </c>
      <c r="E242" s="82" t="s">
        <v>300</v>
      </c>
      <c r="F242" s="82" t="s">
        <v>301</v>
      </c>
      <c r="G242" s="86">
        <v>17.443999999999999</v>
      </c>
      <c r="H242" s="85">
        <v>9.7669999999999995</v>
      </c>
      <c r="I242" s="82" t="s">
        <v>410</v>
      </c>
    </row>
    <row r="243" spans="2:9">
      <c r="B243" s="82" t="s">
        <v>270</v>
      </c>
      <c r="C243" s="82" t="s">
        <v>411</v>
      </c>
      <c r="D243" s="82" t="s">
        <v>412</v>
      </c>
      <c r="E243" s="82" t="s">
        <v>300</v>
      </c>
      <c r="F243" s="82" t="s">
        <v>301</v>
      </c>
      <c r="G243" s="86">
        <v>17.507000000000001</v>
      </c>
      <c r="H243" s="85">
        <v>12.694000000000001</v>
      </c>
      <c r="I243" s="82" t="s">
        <v>413</v>
      </c>
    </row>
    <row r="244" spans="2:9">
      <c r="B244" s="82" t="s">
        <v>270</v>
      </c>
      <c r="C244" s="82" t="s">
        <v>414</v>
      </c>
      <c r="D244" s="82" t="s">
        <v>415</v>
      </c>
      <c r="E244" s="82" t="s">
        <v>300</v>
      </c>
      <c r="F244" s="82" t="s">
        <v>301</v>
      </c>
      <c r="G244" s="86">
        <v>21.603000000000002</v>
      </c>
      <c r="H244" s="85">
        <v>20.456</v>
      </c>
      <c r="I244" s="82" t="s">
        <v>416</v>
      </c>
    </row>
    <row r="245" spans="2:9">
      <c r="B245" s="82" t="s">
        <v>270</v>
      </c>
      <c r="C245" s="82" t="s">
        <v>417</v>
      </c>
      <c r="D245" s="82" t="s">
        <v>418</v>
      </c>
      <c r="E245" s="82" t="s">
        <v>300</v>
      </c>
      <c r="F245" s="82" t="s">
        <v>301</v>
      </c>
      <c r="G245" s="86">
        <v>65.174999999999997</v>
      </c>
      <c r="H245" s="85">
        <v>42.341999999999999</v>
      </c>
      <c r="I245" s="82" t="s">
        <v>419</v>
      </c>
    </row>
    <row r="246" spans="2:9">
      <c r="B246" s="82" t="s">
        <v>270</v>
      </c>
      <c r="C246" s="82" t="s">
        <v>420</v>
      </c>
      <c r="D246" s="82" t="s">
        <v>421</v>
      </c>
      <c r="E246" s="82" t="s">
        <v>300</v>
      </c>
      <c r="F246" s="82" t="s">
        <v>301</v>
      </c>
      <c r="G246" s="86">
        <v>97.858999999999995</v>
      </c>
      <c r="H246" s="85">
        <v>70.957999999999998</v>
      </c>
      <c r="I246" s="82" t="s">
        <v>422</v>
      </c>
    </row>
    <row r="247" spans="2:9">
      <c r="B247" s="82" t="s">
        <v>270</v>
      </c>
      <c r="C247" s="82" t="s">
        <v>423</v>
      </c>
      <c r="D247" s="82" t="s">
        <v>424</v>
      </c>
      <c r="E247" s="82" t="s">
        <v>300</v>
      </c>
      <c r="F247" s="82" t="s">
        <v>301</v>
      </c>
      <c r="G247" s="86">
        <v>120.75700000000001</v>
      </c>
      <c r="H247" s="85">
        <v>114.342</v>
      </c>
      <c r="I247" s="82" t="s">
        <v>425</v>
      </c>
    </row>
    <row r="248" spans="2:9">
      <c r="B248" s="82" t="s">
        <v>270</v>
      </c>
      <c r="C248" s="82" t="s">
        <v>426</v>
      </c>
      <c r="D248" s="82" t="s">
        <v>427</v>
      </c>
      <c r="E248" s="82" t="s">
        <v>300</v>
      </c>
      <c r="F248" s="82" t="s">
        <v>301</v>
      </c>
      <c r="G248" s="85">
        <v>2.1339999999999999</v>
      </c>
      <c r="H248" s="85">
        <v>1.5229999999999999</v>
      </c>
      <c r="I248" s="82" t="s">
        <v>428</v>
      </c>
    </row>
    <row r="249" spans="2:9">
      <c r="B249" s="82" t="s">
        <v>270</v>
      </c>
      <c r="C249" s="82" t="s">
        <v>429</v>
      </c>
      <c r="D249" s="82" t="s">
        <v>430</v>
      </c>
      <c r="E249" s="82" t="s">
        <v>300</v>
      </c>
      <c r="F249" s="82" t="s">
        <v>301</v>
      </c>
      <c r="G249" s="85">
        <v>10.678000000000001</v>
      </c>
      <c r="H249" s="85">
        <v>7.8730000000000002</v>
      </c>
      <c r="I249" s="82" t="s">
        <v>431</v>
      </c>
    </row>
    <row r="250" spans="2:9">
      <c r="B250" s="82" t="s">
        <v>270</v>
      </c>
      <c r="C250" s="82" t="s">
        <v>432</v>
      </c>
      <c r="D250" s="82" t="s">
        <v>433</v>
      </c>
      <c r="E250" s="82" t="s">
        <v>300</v>
      </c>
      <c r="F250" s="82" t="s">
        <v>301</v>
      </c>
      <c r="G250" s="85">
        <v>12.316000000000001</v>
      </c>
      <c r="H250" s="85">
        <v>11.661</v>
      </c>
      <c r="I250" s="82" t="s">
        <v>434</v>
      </c>
    </row>
    <row r="251" spans="2:9">
      <c r="B251" s="82" t="s">
        <v>270</v>
      </c>
      <c r="C251" s="82" t="s">
        <v>426</v>
      </c>
      <c r="D251" s="82" t="s">
        <v>435</v>
      </c>
      <c r="E251" s="82" t="s">
        <v>300</v>
      </c>
      <c r="F251" s="82" t="s">
        <v>301</v>
      </c>
      <c r="G251" s="85">
        <v>2.1339999999999999</v>
      </c>
      <c r="H251" s="85">
        <v>1.5229999999999999</v>
      </c>
      <c r="I251" s="82" t="s">
        <v>436</v>
      </c>
    </row>
    <row r="252" spans="2:9">
      <c r="B252" s="82" t="s">
        <v>270</v>
      </c>
      <c r="C252" s="82" t="s">
        <v>429</v>
      </c>
      <c r="D252" s="82" t="s">
        <v>437</v>
      </c>
      <c r="E252" s="82" t="s">
        <v>300</v>
      </c>
      <c r="F252" s="82" t="s">
        <v>301</v>
      </c>
      <c r="G252" s="85">
        <v>10.678000000000001</v>
      </c>
      <c r="H252" s="85">
        <v>7.8730000000000002</v>
      </c>
      <c r="I252" s="82" t="s">
        <v>438</v>
      </c>
    </row>
    <row r="253" spans="2:9">
      <c r="B253" s="82" t="s">
        <v>270</v>
      </c>
      <c r="C253" s="82" t="s">
        <v>432</v>
      </c>
      <c r="D253" s="82" t="s">
        <v>439</v>
      </c>
      <c r="E253" s="82" t="s">
        <v>300</v>
      </c>
      <c r="F253" s="82" t="s">
        <v>301</v>
      </c>
      <c r="G253" s="85">
        <v>12.316000000000001</v>
      </c>
      <c r="H253" s="85">
        <v>11.661</v>
      </c>
      <c r="I253" s="82" t="s">
        <v>440</v>
      </c>
    </row>
    <row r="254" spans="2:9">
      <c r="B254" s="82" t="s">
        <v>270</v>
      </c>
      <c r="C254" s="82" t="s">
        <v>426</v>
      </c>
      <c r="D254" s="82" t="s">
        <v>441</v>
      </c>
      <c r="E254" s="82" t="s">
        <v>300</v>
      </c>
      <c r="F254" s="82" t="s">
        <v>301</v>
      </c>
      <c r="G254" s="85">
        <v>2.1339999999999999</v>
      </c>
      <c r="H254" s="85">
        <v>1.5229999999999999</v>
      </c>
      <c r="I254" s="82" t="s">
        <v>442</v>
      </c>
    </row>
    <row r="255" spans="2:9">
      <c r="B255" s="82" t="s">
        <v>270</v>
      </c>
      <c r="C255" s="82" t="s">
        <v>429</v>
      </c>
      <c r="D255" s="82" t="s">
        <v>443</v>
      </c>
      <c r="E255" s="82" t="s">
        <v>300</v>
      </c>
      <c r="F255" s="82" t="s">
        <v>301</v>
      </c>
      <c r="G255" s="85">
        <v>10.678000000000001</v>
      </c>
      <c r="H255" s="85">
        <v>7.8730000000000002</v>
      </c>
      <c r="I255" s="82" t="s">
        <v>444</v>
      </c>
    </row>
    <row r="256" spans="2:9">
      <c r="B256" s="82" t="s">
        <v>270</v>
      </c>
      <c r="C256" s="82" t="s">
        <v>432</v>
      </c>
      <c r="D256" s="82" t="s">
        <v>445</v>
      </c>
      <c r="E256" s="82" t="s">
        <v>300</v>
      </c>
      <c r="F256" s="82" t="s">
        <v>301</v>
      </c>
      <c r="G256" s="85">
        <v>12.316000000000001</v>
      </c>
      <c r="H256" s="85">
        <v>11.661</v>
      </c>
      <c r="I256" s="82" t="s">
        <v>446</v>
      </c>
    </row>
    <row r="257" spans="2:9">
      <c r="B257" s="82" t="s">
        <v>270</v>
      </c>
      <c r="C257" s="82" t="s">
        <v>447</v>
      </c>
      <c r="D257" s="82" t="s">
        <v>448</v>
      </c>
      <c r="E257" s="82" t="s">
        <v>300</v>
      </c>
      <c r="F257" s="82" t="s">
        <v>301</v>
      </c>
      <c r="G257" s="85">
        <v>0.152</v>
      </c>
      <c r="H257" s="85">
        <v>0.13400000000000001</v>
      </c>
      <c r="I257" s="82" t="s">
        <v>449</v>
      </c>
    </row>
    <row r="258" spans="2:9">
      <c r="B258" s="82" t="s">
        <v>270</v>
      </c>
      <c r="C258" s="82" t="s">
        <v>450</v>
      </c>
      <c r="D258" s="82" t="s">
        <v>451</v>
      </c>
      <c r="E258" s="82" t="s">
        <v>300</v>
      </c>
      <c r="F258" s="82" t="s">
        <v>301</v>
      </c>
      <c r="G258" s="85">
        <v>2.419</v>
      </c>
      <c r="H258" s="85">
        <v>1.788</v>
      </c>
      <c r="I258" s="82" t="s">
        <v>452</v>
      </c>
    </row>
    <row r="259" spans="2:9">
      <c r="B259" s="82" t="s">
        <v>270</v>
      </c>
      <c r="C259" s="82" t="s">
        <v>453</v>
      </c>
      <c r="D259" s="82" t="s">
        <v>454</v>
      </c>
      <c r="E259" s="82" t="s">
        <v>300</v>
      </c>
      <c r="F259" s="82" t="s">
        <v>301</v>
      </c>
      <c r="G259" s="85">
        <v>2.7629999999999999</v>
      </c>
      <c r="H259" s="85">
        <v>2.6160000000000001</v>
      </c>
      <c r="I259" s="82" t="s">
        <v>455</v>
      </c>
    </row>
    <row r="260" spans="2:9">
      <c r="B260" s="82" t="s">
        <v>270</v>
      </c>
      <c r="C260" s="82" t="s">
        <v>456</v>
      </c>
      <c r="D260" s="82" t="s">
        <v>457</v>
      </c>
      <c r="E260" s="82" t="s">
        <v>300</v>
      </c>
      <c r="F260" s="82" t="s">
        <v>301</v>
      </c>
      <c r="G260" s="85">
        <v>2.8879999999999999</v>
      </c>
      <c r="H260" s="85">
        <v>0.27700000000000002</v>
      </c>
      <c r="I260" s="82" t="s">
        <v>458</v>
      </c>
    </row>
    <row r="261" spans="2:9">
      <c r="B261" s="82" t="s">
        <v>270</v>
      </c>
      <c r="C261" s="82" t="s">
        <v>459</v>
      </c>
      <c r="D261" s="82" t="s">
        <v>460</v>
      </c>
      <c r="E261" s="82" t="s">
        <v>300</v>
      </c>
      <c r="F261" s="82" t="s">
        <v>301</v>
      </c>
      <c r="G261" s="85">
        <v>18.931999999999999</v>
      </c>
      <c r="H261" s="85">
        <v>13.728</v>
      </c>
      <c r="I261" s="82" t="s">
        <v>461</v>
      </c>
    </row>
    <row r="262" spans="2:9">
      <c r="B262" s="82" t="s">
        <v>270</v>
      </c>
      <c r="C262" s="82" t="s">
        <v>462</v>
      </c>
      <c r="D262" s="82" t="s">
        <v>463</v>
      </c>
      <c r="E262" s="82" t="s">
        <v>300</v>
      </c>
      <c r="F262" s="82" t="s">
        <v>301</v>
      </c>
      <c r="G262" s="85">
        <v>23.361999999999998</v>
      </c>
      <c r="H262" s="85">
        <v>22.120999999999999</v>
      </c>
      <c r="I262" s="82" t="s">
        <v>464</v>
      </c>
    </row>
    <row r="263" spans="2:9">
      <c r="B263" s="82" t="s">
        <v>270</v>
      </c>
      <c r="C263" s="82" t="s">
        <v>465</v>
      </c>
      <c r="D263" s="82" t="s">
        <v>466</v>
      </c>
      <c r="E263" s="82" t="s">
        <v>300</v>
      </c>
      <c r="F263" s="82" t="s">
        <v>301</v>
      </c>
      <c r="G263" s="85">
        <v>0</v>
      </c>
      <c r="H263" s="85">
        <v>0</v>
      </c>
      <c r="I263" s="82" t="s">
        <v>467</v>
      </c>
    </row>
    <row r="264" spans="2:9">
      <c r="B264" s="82" t="s">
        <v>270</v>
      </c>
      <c r="C264" s="82" t="s">
        <v>468</v>
      </c>
      <c r="D264" s="82" t="s">
        <v>469</v>
      </c>
      <c r="E264" s="82" t="s">
        <v>300</v>
      </c>
      <c r="F264" s="82" t="s">
        <v>301</v>
      </c>
      <c r="G264" s="85">
        <v>0</v>
      </c>
      <c r="H264" s="85">
        <v>0</v>
      </c>
      <c r="I264" s="82" t="s">
        <v>470</v>
      </c>
    </row>
    <row r="265" spans="2:9">
      <c r="B265" s="82" t="s">
        <v>270</v>
      </c>
      <c r="C265" s="82" t="s">
        <v>471</v>
      </c>
      <c r="D265" s="82" t="s">
        <v>472</v>
      </c>
      <c r="E265" s="82" t="s">
        <v>300</v>
      </c>
      <c r="F265" s="82" t="s">
        <v>301</v>
      </c>
      <c r="G265" s="85">
        <v>0</v>
      </c>
      <c r="H265" s="85">
        <v>0</v>
      </c>
      <c r="I265" s="82" t="s">
        <v>473</v>
      </c>
    </row>
    <row r="266" spans="2:9">
      <c r="B266" s="82" t="s">
        <v>270</v>
      </c>
      <c r="C266" s="82" t="s">
        <v>474</v>
      </c>
      <c r="D266" s="82" t="s">
        <v>475</v>
      </c>
      <c r="E266" s="82" t="s">
        <v>300</v>
      </c>
      <c r="F266" s="82" t="s">
        <v>301</v>
      </c>
      <c r="G266" s="85">
        <v>12.784000000000001</v>
      </c>
      <c r="H266" s="85">
        <v>5.9950000000000001</v>
      </c>
      <c r="I266" s="82" t="s">
        <v>476</v>
      </c>
    </row>
    <row r="267" spans="2:9">
      <c r="B267" s="82" t="s">
        <v>270</v>
      </c>
      <c r="C267" s="82" t="s">
        <v>477</v>
      </c>
      <c r="D267" s="82" t="s">
        <v>478</v>
      </c>
      <c r="E267" s="82" t="s">
        <v>300</v>
      </c>
      <c r="F267" s="82" t="s">
        <v>301</v>
      </c>
      <c r="G267" s="85">
        <v>0</v>
      </c>
      <c r="H267" s="85">
        <v>10.256</v>
      </c>
      <c r="I267" s="82" t="s">
        <v>479</v>
      </c>
    </row>
    <row r="268" spans="2:9">
      <c r="B268" s="82" t="s">
        <v>270</v>
      </c>
      <c r="C268" s="82" t="s">
        <v>480</v>
      </c>
      <c r="D268" s="82" t="s">
        <v>481</v>
      </c>
      <c r="E268" s="82" t="s">
        <v>300</v>
      </c>
      <c r="F268" s="82" t="s">
        <v>301</v>
      </c>
      <c r="G268" s="85">
        <v>0</v>
      </c>
      <c r="H268" s="85">
        <v>16.526</v>
      </c>
      <c r="I268" s="82" t="s">
        <v>482</v>
      </c>
    </row>
    <row r="269" spans="2:9">
      <c r="B269" s="82" t="s">
        <v>270</v>
      </c>
      <c r="C269" s="82" t="s">
        <v>483</v>
      </c>
      <c r="D269" s="82" t="s">
        <v>484</v>
      </c>
      <c r="E269" s="82" t="s">
        <v>300</v>
      </c>
      <c r="F269" s="82" t="s">
        <v>301</v>
      </c>
      <c r="G269" s="85">
        <v>0</v>
      </c>
      <c r="H269" s="85">
        <v>0</v>
      </c>
      <c r="I269" s="82" t="s">
        <v>485</v>
      </c>
    </row>
    <row r="270" spans="2:9">
      <c r="B270" s="82" t="s">
        <v>270</v>
      </c>
      <c r="C270" s="82" t="s">
        <v>486</v>
      </c>
      <c r="D270" s="82" t="s">
        <v>487</v>
      </c>
      <c r="E270" s="82" t="s">
        <v>300</v>
      </c>
      <c r="F270" s="82" t="s">
        <v>301</v>
      </c>
      <c r="G270" s="85">
        <v>0</v>
      </c>
      <c r="H270" s="85">
        <v>0</v>
      </c>
      <c r="I270" s="82" t="s">
        <v>488</v>
      </c>
    </row>
    <row r="271" spans="2:9">
      <c r="B271" s="82" t="s">
        <v>270</v>
      </c>
      <c r="C271" s="82" t="s">
        <v>489</v>
      </c>
      <c r="D271" s="82" t="s">
        <v>490</v>
      </c>
      <c r="E271" s="82" t="s">
        <v>300</v>
      </c>
      <c r="F271" s="82" t="s">
        <v>301</v>
      </c>
      <c r="G271" s="85">
        <v>0</v>
      </c>
      <c r="H271" s="85">
        <v>0</v>
      </c>
      <c r="I271" s="82" t="s">
        <v>491</v>
      </c>
    </row>
    <row r="272" spans="2:9">
      <c r="B272" s="82" t="s">
        <v>270</v>
      </c>
      <c r="C272" s="82" t="s">
        <v>492</v>
      </c>
      <c r="D272" s="82" t="s">
        <v>493</v>
      </c>
      <c r="E272" s="82" t="s">
        <v>300</v>
      </c>
      <c r="F272" s="82" t="s">
        <v>301</v>
      </c>
      <c r="G272" s="85">
        <v>12.784000000000001</v>
      </c>
      <c r="H272" s="85">
        <v>5.9950000000000001</v>
      </c>
      <c r="I272" s="82" t="s">
        <v>494</v>
      </c>
    </row>
    <row r="273" spans="2:9">
      <c r="B273" s="82" t="s">
        <v>270</v>
      </c>
      <c r="C273" s="82" t="s">
        <v>495</v>
      </c>
      <c r="D273" s="82" t="s">
        <v>496</v>
      </c>
      <c r="E273" s="82" t="s">
        <v>300</v>
      </c>
      <c r="F273" s="82" t="s">
        <v>301</v>
      </c>
      <c r="G273" s="85">
        <v>14.144</v>
      </c>
      <c r="H273" s="85">
        <v>10.256</v>
      </c>
      <c r="I273" s="82" t="s">
        <v>497</v>
      </c>
    </row>
    <row r="274" spans="2:9">
      <c r="B274" s="82" t="s">
        <v>270</v>
      </c>
      <c r="C274" s="82" t="s">
        <v>498</v>
      </c>
      <c r="D274" s="82" t="s">
        <v>499</v>
      </c>
      <c r="E274" s="82" t="s">
        <v>300</v>
      </c>
      <c r="F274" s="82" t="s">
        <v>301</v>
      </c>
      <c r="G274" s="85">
        <v>17.452999999999999</v>
      </c>
      <c r="H274" s="85">
        <v>16.526</v>
      </c>
      <c r="I274" s="82" t="s">
        <v>500</v>
      </c>
    </row>
    <row r="275" spans="2:9">
      <c r="B275" s="82" t="s">
        <v>270</v>
      </c>
      <c r="C275" s="82" t="s">
        <v>501</v>
      </c>
      <c r="D275" s="82" t="s">
        <v>502</v>
      </c>
      <c r="E275" s="82" t="s">
        <v>300</v>
      </c>
      <c r="F275" s="82" t="s">
        <v>301</v>
      </c>
      <c r="G275" s="85">
        <v>7.234</v>
      </c>
      <c r="H275" s="85">
        <v>4.8739999999999997</v>
      </c>
      <c r="I275" s="82" t="s">
        <v>503</v>
      </c>
    </row>
    <row r="276" spans="2:9">
      <c r="B276" s="82" t="s">
        <v>270</v>
      </c>
      <c r="C276" s="82" t="s">
        <v>504</v>
      </c>
      <c r="D276" s="82" t="s">
        <v>505</v>
      </c>
      <c r="E276" s="82" t="s">
        <v>300</v>
      </c>
      <c r="F276" s="82" t="s">
        <v>301</v>
      </c>
      <c r="G276" s="85">
        <v>3.6669999999999998</v>
      </c>
      <c r="H276" s="85">
        <v>2.6589999999999998</v>
      </c>
      <c r="I276" s="82" t="s">
        <v>506</v>
      </c>
    </row>
    <row r="277" spans="2:9">
      <c r="B277" s="82" t="s">
        <v>270</v>
      </c>
      <c r="C277" s="82" t="s">
        <v>507</v>
      </c>
      <c r="D277" s="82" t="s">
        <v>508</v>
      </c>
      <c r="E277" s="82" t="s">
        <v>300</v>
      </c>
      <c r="F277" s="82" t="s">
        <v>301</v>
      </c>
      <c r="G277" s="85">
        <v>4.5250000000000004</v>
      </c>
      <c r="H277" s="85">
        <v>4.2850000000000001</v>
      </c>
      <c r="I277" s="82" t="s">
        <v>509</v>
      </c>
    </row>
    <row r="278" spans="2:9">
      <c r="B278" s="82" t="s">
        <v>270</v>
      </c>
      <c r="C278" s="82" t="s">
        <v>510</v>
      </c>
      <c r="D278" s="82" t="s">
        <v>511</v>
      </c>
      <c r="E278" s="82" t="s">
        <v>300</v>
      </c>
      <c r="F278" s="82" t="s">
        <v>301</v>
      </c>
      <c r="G278" s="85">
        <v>1.133</v>
      </c>
      <c r="H278" s="85">
        <v>0.66700000000000004</v>
      </c>
      <c r="I278" s="82" t="s">
        <v>512</v>
      </c>
    </row>
    <row r="279" spans="2:9">
      <c r="B279" s="82" t="s">
        <v>270</v>
      </c>
      <c r="C279" s="82" t="s">
        <v>513</v>
      </c>
      <c r="D279" s="82" t="s">
        <v>514</v>
      </c>
      <c r="E279" s="82" t="s">
        <v>300</v>
      </c>
      <c r="F279" s="82" t="s">
        <v>301</v>
      </c>
      <c r="G279" s="85">
        <v>8.6620000000000008</v>
      </c>
      <c r="H279" s="85">
        <v>6.2850000000000001</v>
      </c>
      <c r="I279" s="82" t="s">
        <v>515</v>
      </c>
    </row>
    <row r="280" spans="2:9">
      <c r="B280" s="82" t="s">
        <v>270</v>
      </c>
      <c r="C280" s="82" t="s">
        <v>516</v>
      </c>
      <c r="D280" s="82" t="s">
        <v>517</v>
      </c>
      <c r="E280" s="82" t="s">
        <v>300</v>
      </c>
      <c r="F280" s="82" t="s">
        <v>301</v>
      </c>
      <c r="G280" s="85">
        <v>10.66</v>
      </c>
      <c r="H280" s="85">
        <v>10.093999999999999</v>
      </c>
      <c r="I280" s="82" t="s">
        <v>518</v>
      </c>
    </row>
    <row r="281" spans="2:9">
      <c r="B281" s="82" t="s">
        <v>270</v>
      </c>
      <c r="C281" s="82" t="s">
        <v>519</v>
      </c>
      <c r="D281" s="82" t="s">
        <v>520</v>
      </c>
      <c r="E281" s="82" t="s">
        <v>300</v>
      </c>
      <c r="F281" s="82" t="s">
        <v>301</v>
      </c>
      <c r="G281" s="86">
        <v>71.846650746499989</v>
      </c>
      <c r="H281" s="85">
        <v>62.686999999999998</v>
      </c>
      <c r="I281" s="82" t="s">
        <v>521</v>
      </c>
    </row>
    <row r="282" spans="2:9">
      <c r="B282" s="82" t="s">
        <v>270</v>
      </c>
      <c r="C282" s="82" t="s">
        <v>522</v>
      </c>
      <c r="D282" s="82" t="s">
        <v>523</v>
      </c>
      <c r="E282" s="82" t="s">
        <v>300</v>
      </c>
      <c r="F282" s="82" t="s">
        <v>301</v>
      </c>
      <c r="G282" s="86">
        <v>82.466999999999999</v>
      </c>
      <c r="H282" s="85">
        <v>60.953000000000003</v>
      </c>
      <c r="I282" s="82" t="s">
        <v>524</v>
      </c>
    </row>
    <row r="283" spans="2:9">
      <c r="B283" s="82" t="s">
        <v>270</v>
      </c>
      <c r="C283" s="82" t="s">
        <v>525</v>
      </c>
      <c r="D283" s="82" t="s">
        <v>526</v>
      </c>
      <c r="E283" s="82" t="s">
        <v>300</v>
      </c>
      <c r="F283" s="82" t="s">
        <v>301</v>
      </c>
      <c r="G283" s="86">
        <v>94.162999999999997</v>
      </c>
      <c r="H283" s="85">
        <v>89.161000000000001</v>
      </c>
      <c r="I283" s="82" t="s">
        <v>527</v>
      </c>
    </row>
    <row r="284" spans="2:9">
      <c r="B284" s="82" t="s">
        <v>270</v>
      </c>
      <c r="C284" s="82" t="s">
        <v>528</v>
      </c>
      <c r="D284" s="82" t="s">
        <v>529</v>
      </c>
      <c r="E284" s="82" t="s">
        <v>300</v>
      </c>
      <c r="F284" s="82" t="s">
        <v>301</v>
      </c>
      <c r="G284" s="86">
        <v>0</v>
      </c>
      <c r="H284" s="85">
        <v>0</v>
      </c>
      <c r="I284" s="82" t="s">
        <v>521</v>
      </c>
    </row>
    <row r="285" spans="2:9">
      <c r="B285" s="82" t="s">
        <v>270</v>
      </c>
      <c r="C285" s="82" t="s">
        <v>530</v>
      </c>
      <c r="D285" s="82" t="s">
        <v>531</v>
      </c>
      <c r="E285" s="82" t="s">
        <v>300</v>
      </c>
      <c r="F285" s="82" t="s">
        <v>301</v>
      </c>
      <c r="G285" s="86">
        <v>0</v>
      </c>
      <c r="H285" s="85">
        <v>0</v>
      </c>
      <c r="I285" s="82" t="s">
        <v>524</v>
      </c>
    </row>
    <row r="286" spans="2:9">
      <c r="B286" s="82" t="s">
        <v>270</v>
      </c>
      <c r="C286" s="82" t="s">
        <v>532</v>
      </c>
      <c r="D286" s="82" t="s">
        <v>533</v>
      </c>
      <c r="E286" s="82" t="s">
        <v>300</v>
      </c>
      <c r="F286" s="82" t="s">
        <v>301</v>
      </c>
      <c r="G286" s="86">
        <v>0</v>
      </c>
      <c r="H286" s="85">
        <v>0</v>
      </c>
      <c r="I286" s="82" t="s">
        <v>527</v>
      </c>
    </row>
    <row r="287" spans="2:9">
      <c r="B287" s="82" t="s">
        <v>270</v>
      </c>
      <c r="C287" s="82" t="s">
        <v>534</v>
      </c>
      <c r="D287" s="82" t="s">
        <v>535</v>
      </c>
      <c r="E287" s="82" t="s">
        <v>300</v>
      </c>
      <c r="F287" s="82" t="s">
        <v>301</v>
      </c>
      <c r="G287" s="86">
        <v>17.138000000000002</v>
      </c>
      <c r="H287" s="85">
        <v>11.762</v>
      </c>
      <c r="I287" s="82" t="s">
        <v>521</v>
      </c>
    </row>
    <row r="288" spans="2:9">
      <c r="B288" s="82" t="s">
        <v>270</v>
      </c>
      <c r="C288" s="82" t="s">
        <v>536</v>
      </c>
      <c r="D288" s="82" t="s">
        <v>537</v>
      </c>
      <c r="E288" s="82" t="s">
        <v>300</v>
      </c>
      <c r="F288" s="82" t="s">
        <v>301</v>
      </c>
      <c r="G288" s="86">
        <v>13.702</v>
      </c>
      <c r="H288" s="85">
        <v>9.9359999999999999</v>
      </c>
      <c r="I288" s="82" t="s">
        <v>524</v>
      </c>
    </row>
    <row r="289" spans="2:9">
      <c r="B289" s="82" t="s">
        <v>270</v>
      </c>
      <c r="C289" s="82" t="s">
        <v>538</v>
      </c>
      <c r="D289" s="82" t="s">
        <v>539</v>
      </c>
      <c r="E289" s="82" t="s">
        <v>300</v>
      </c>
      <c r="F289" s="82" t="s">
        <v>301</v>
      </c>
      <c r="G289" s="86">
        <v>16.908000000000001</v>
      </c>
      <c r="H289" s="85">
        <v>16.010000000000002</v>
      </c>
      <c r="I289" s="82" t="s">
        <v>527</v>
      </c>
    </row>
    <row r="290" spans="2:9">
      <c r="B290" s="82" t="s">
        <v>270</v>
      </c>
      <c r="C290" s="82" t="s">
        <v>540</v>
      </c>
      <c r="D290" s="82" t="s">
        <v>541</v>
      </c>
      <c r="E290" s="82" t="s">
        <v>300</v>
      </c>
      <c r="F290" s="82" t="s">
        <v>301</v>
      </c>
      <c r="G290" s="86">
        <v>0</v>
      </c>
      <c r="H290" s="85">
        <v>0</v>
      </c>
      <c r="I290" s="82" t="s">
        <v>521</v>
      </c>
    </row>
    <row r="291" spans="2:9">
      <c r="B291" s="82" t="s">
        <v>270</v>
      </c>
      <c r="C291" s="82" t="s">
        <v>542</v>
      </c>
      <c r="D291" s="82" t="s">
        <v>543</v>
      </c>
      <c r="E291" s="82" t="s">
        <v>300</v>
      </c>
      <c r="F291" s="82" t="s">
        <v>301</v>
      </c>
      <c r="G291" s="86">
        <v>0</v>
      </c>
      <c r="H291" s="85">
        <v>0</v>
      </c>
      <c r="I291" s="82" t="s">
        <v>524</v>
      </c>
    </row>
    <row r="292" spans="2:9">
      <c r="B292" s="82" t="s">
        <v>270</v>
      </c>
      <c r="C292" s="82" t="s">
        <v>544</v>
      </c>
      <c r="D292" s="82" t="s">
        <v>545</v>
      </c>
      <c r="E292" s="82" t="s">
        <v>300</v>
      </c>
      <c r="F292" s="82" t="s">
        <v>301</v>
      </c>
      <c r="G292" s="86">
        <v>0</v>
      </c>
      <c r="H292" s="85">
        <v>0</v>
      </c>
      <c r="I292" s="82" t="s">
        <v>527</v>
      </c>
    </row>
    <row r="293" spans="2:9">
      <c r="B293" s="82" t="s">
        <v>270</v>
      </c>
      <c r="C293" s="82" t="s">
        <v>546</v>
      </c>
      <c r="D293" s="82" t="s">
        <v>547</v>
      </c>
      <c r="E293" s="82" t="s">
        <v>300</v>
      </c>
      <c r="F293" s="82" t="s">
        <v>301</v>
      </c>
      <c r="G293" s="86">
        <v>15.413</v>
      </c>
      <c r="H293" s="85">
        <v>12.016</v>
      </c>
      <c r="I293" s="82" t="s">
        <v>521</v>
      </c>
    </row>
    <row r="294" spans="2:9">
      <c r="B294" s="82" t="s">
        <v>270</v>
      </c>
      <c r="C294" s="82" t="s">
        <v>548</v>
      </c>
      <c r="D294" s="82" t="s">
        <v>549</v>
      </c>
      <c r="E294" s="82" t="s">
        <v>300</v>
      </c>
      <c r="F294" s="82" t="s">
        <v>301</v>
      </c>
      <c r="G294" s="86">
        <v>5.601</v>
      </c>
      <c r="H294" s="85">
        <v>4.1399999999999997</v>
      </c>
      <c r="I294" s="82" t="s">
        <v>524</v>
      </c>
    </row>
    <row r="295" spans="2:9">
      <c r="B295" s="82" t="s">
        <v>270</v>
      </c>
      <c r="C295" s="82" t="s">
        <v>550</v>
      </c>
      <c r="D295" s="82" t="s">
        <v>551</v>
      </c>
      <c r="E295" s="82" t="s">
        <v>300</v>
      </c>
      <c r="F295" s="82" t="s">
        <v>301</v>
      </c>
      <c r="G295" s="86">
        <v>6.3949999999999996</v>
      </c>
      <c r="H295" s="85">
        <v>6.056</v>
      </c>
      <c r="I295" s="82" t="s">
        <v>527</v>
      </c>
    </row>
    <row r="296" spans="2:9">
      <c r="B296" s="82" t="s">
        <v>270</v>
      </c>
      <c r="C296" s="82" t="s">
        <v>552</v>
      </c>
      <c r="D296" s="82" t="s">
        <v>553</v>
      </c>
      <c r="E296" s="82" t="s">
        <v>300</v>
      </c>
      <c r="F296" s="82" t="s">
        <v>301</v>
      </c>
      <c r="G296" s="86">
        <v>0</v>
      </c>
      <c r="H296" s="85">
        <v>0</v>
      </c>
      <c r="I296" s="82" t="s">
        <v>521</v>
      </c>
    </row>
    <row r="297" spans="2:9">
      <c r="B297" s="82" t="s">
        <v>270</v>
      </c>
      <c r="C297" s="82" t="s">
        <v>554</v>
      </c>
      <c r="D297" s="82" t="s">
        <v>555</v>
      </c>
      <c r="E297" s="82" t="s">
        <v>300</v>
      </c>
      <c r="F297" s="82" t="s">
        <v>301</v>
      </c>
      <c r="G297" s="86">
        <v>0</v>
      </c>
      <c r="H297" s="85">
        <v>0</v>
      </c>
      <c r="I297" s="82" t="s">
        <v>524</v>
      </c>
    </row>
    <row r="298" spans="2:9">
      <c r="B298" s="82" t="s">
        <v>270</v>
      </c>
      <c r="C298" s="82" t="s">
        <v>556</v>
      </c>
      <c r="D298" s="82" t="s">
        <v>557</v>
      </c>
      <c r="E298" s="82" t="s">
        <v>300</v>
      </c>
      <c r="F298" s="82" t="s">
        <v>301</v>
      </c>
      <c r="G298" s="86">
        <v>0</v>
      </c>
      <c r="H298" s="85">
        <v>0</v>
      </c>
      <c r="I298" s="82" t="s">
        <v>527</v>
      </c>
    </row>
    <row r="299" spans="2:9">
      <c r="B299" s="82" t="s">
        <v>270</v>
      </c>
      <c r="C299" s="82" t="s">
        <v>558</v>
      </c>
      <c r="D299" s="82" t="s">
        <v>559</v>
      </c>
      <c r="E299" s="82" t="s">
        <v>300</v>
      </c>
      <c r="F299" s="82" t="s">
        <v>301</v>
      </c>
      <c r="G299" s="86">
        <v>0.67</v>
      </c>
      <c r="H299" s="85">
        <v>0.63400000000000001</v>
      </c>
      <c r="I299" s="82" t="s">
        <v>521</v>
      </c>
    </row>
    <row r="300" spans="2:9">
      <c r="B300" s="82" t="s">
        <v>270</v>
      </c>
      <c r="C300" s="82" t="s">
        <v>560</v>
      </c>
      <c r="D300" s="82" t="s">
        <v>561</v>
      </c>
      <c r="E300" s="82" t="s">
        <v>300</v>
      </c>
      <c r="F300" s="82" t="s">
        <v>301</v>
      </c>
      <c r="G300" s="86">
        <v>0</v>
      </c>
      <c r="H300" s="85">
        <v>0</v>
      </c>
      <c r="I300" s="82" t="s">
        <v>524</v>
      </c>
    </row>
    <row r="301" spans="2:9">
      <c r="B301" s="82" t="s">
        <v>270</v>
      </c>
      <c r="C301" s="82" t="s">
        <v>562</v>
      </c>
      <c r="D301" s="82" t="s">
        <v>563</v>
      </c>
      <c r="E301" s="82" t="s">
        <v>300</v>
      </c>
      <c r="F301" s="82" t="s">
        <v>301</v>
      </c>
      <c r="G301" s="86">
        <v>0</v>
      </c>
      <c r="H301" s="85">
        <v>0</v>
      </c>
      <c r="I301" s="82" t="s">
        <v>527</v>
      </c>
    </row>
    <row r="302" spans="2:9">
      <c r="B302" s="82" t="s">
        <v>270</v>
      </c>
      <c r="C302" s="82" t="s">
        <v>564</v>
      </c>
      <c r="D302" s="82" t="s">
        <v>565</v>
      </c>
      <c r="E302" s="82" t="s">
        <v>300</v>
      </c>
      <c r="F302" s="82" t="s">
        <v>301</v>
      </c>
      <c r="G302" s="86">
        <v>0</v>
      </c>
      <c r="H302" s="85">
        <v>0</v>
      </c>
      <c r="I302" s="82" t="s">
        <v>521</v>
      </c>
    </row>
    <row r="303" spans="2:9">
      <c r="B303" s="82" t="s">
        <v>270</v>
      </c>
      <c r="C303" s="82" t="s">
        <v>566</v>
      </c>
      <c r="D303" s="82" t="s">
        <v>567</v>
      </c>
      <c r="E303" s="82" t="s">
        <v>300</v>
      </c>
      <c r="F303" s="82" t="s">
        <v>301</v>
      </c>
      <c r="G303" s="86">
        <v>0</v>
      </c>
      <c r="H303" s="85">
        <v>0</v>
      </c>
      <c r="I303" s="82" t="s">
        <v>524</v>
      </c>
    </row>
    <row r="304" spans="2:9">
      <c r="B304" s="82" t="s">
        <v>270</v>
      </c>
      <c r="C304" s="82" t="s">
        <v>568</v>
      </c>
      <c r="D304" s="82" t="s">
        <v>569</v>
      </c>
      <c r="E304" s="82" t="s">
        <v>300</v>
      </c>
      <c r="F304" s="82" t="s">
        <v>301</v>
      </c>
      <c r="G304" s="86">
        <v>0</v>
      </c>
      <c r="H304" s="85">
        <v>0</v>
      </c>
      <c r="I304" s="82" t="s">
        <v>527</v>
      </c>
    </row>
    <row r="305" spans="2:9">
      <c r="B305" s="82" t="s">
        <v>270</v>
      </c>
      <c r="C305" s="82" t="s">
        <v>570</v>
      </c>
      <c r="D305" s="82" t="s">
        <v>571</v>
      </c>
      <c r="E305" s="82" t="s">
        <v>300</v>
      </c>
      <c r="F305" s="82" t="s">
        <v>301</v>
      </c>
      <c r="G305" s="86">
        <v>-0.48099999999999998</v>
      </c>
      <c r="H305" s="85">
        <v>-0.45500000000000002</v>
      </c>
      <c r="I305" s="82" t="s">
        <v>521</v>
      </c>
    </row>
    <row r="306" spans="2:9">
      <c r="B306" s="82" t="s">
        <v>270</v>
      </c>
      <c r="C306" s="82" t="s">
        <v>572</v>
      </c>
      <c r="D306" s="82" t="s">
        <v>573</v>
      </c>
      <c r="E306" s="82" t="s">
        <v>300</v>
      </c>
      <c r="F306" s="82" t="s">
        <v>301</v>
      </c>
      <c r="G306" s="86">
        <v>0</v>
      </c>
      <c r="H306" s="85">
        <v>0</v>
      </c>
      <c r="I306" s="82" t="s">
        <v>524</v>
      </c>
    </row>
    <row r="307" spans="2:9">
      <c r="B307" s="82" t="s">
        <v>270</v>
      </c>
      <c r="C307" s="82" t="s">
        <v>574</v>
      </c>
      <c r="D307" s="82" t="s">
        <v>575</v>
      </c>
      <c r="E307" s="82" t="s">
        <v>300</v>
      </c>
      <c r="F307" s="82" t="s">
        <v>301</v>
      </c>
      <c r="G307" s="86">
        <v>0</v>
      </c>
      <c r="H307" s="85">
        <v>0</v>
      </c>
      <c r="I307" s="82" t="s">
        <v>527</v>
      </c>
    </row>
    <row r="308" spans="2:9">
      <c r="B308" s="82" t="s">
        <v>270</v>
      </c>
      <c r="C308" s="82" t="s">
        <v>576</v>
      </c>
      <c r="D308" s="82" t="s">
        <v>577</v>
      </c>
      <c r="E308" s="82" t="s">
        <v>300</v>
      </c>
      <c r="F308" s="82" t="s">
        <v>301</v>
      </c>
      <c r="G308" s="86">
        <v>0</v>
      </c>
      <c r="H308" s="85">
        <v>0</v>
      </c>
      <c r="I308" s="82" t="s">
        <v>521</v>
      </c>
    </row>
    <row r="309" spans="2:9">
      <c r="B309" s="82" t="s">
        <v>270</v>
      </c>
      <c r="C309" s="82" t="s">
        <v>578</v>
      </c>
      <c r="D309" s="82" t="s">
        <v>579</v>
      </c>
      <c r="E309" s="82" t="s">
        <v>300</v>
      </c>
      <c r="F309" s="82" t="s">
        <v>301</v>
      </c>
      <c r="G309" s="86">
        <v>0</v>
      </c>
      <c r="H309" s="85">
        <v>0</v>
      </c>
      <c r="I309" s="82" t="s">
        <v>524</v>
      </c>
    </row>
    <row r="310" spans="2:9">
      <c r="B310" s="82" t="s">
        <v>270</v>
      </c>
      <c r="C310" s="82" t="s">
        <v>580</v>
      </c>
      <c r="D310" s="82" t="s">
        <v>581</v>
      </c>
      <c r="E310" s="82" t="s">
        <v>300</v>
      </c>
      <c r="F310" s="82" t="s">
        <v>301</v>
      </c>
      <c r="G310" s="86">
        <v>0</v>
      </c>
      <c r="H310" s="85">
        <v>0</v>
      </c>
      <c r="I310" s="82" t="s">
        <v>527</v>
      </c>
    </row>
    <row r="311" spans="2:9">
      <c r="B311" s="82" t="s">
        <v>270</v>
      </c>
      <c r="C311" s="82" t="s">
        <v>582</v>
      </c>
      <c r="D311" s="82" t="s">
        <v>583</v>
      </c>
      <c r="E311" s="82" t="s">
        <v>300</v>
      </c>
      <c r="F311" s="82" t="s">
        <v>301</v>
      </c>
      <c r="G311" s="85">
        <v>0.40100000000000002</v>
      </c>
      <c r="H311" s="85">
        <v>0.307</v>
      </c>
      <c r="I311" s="82" t="s">
        <v>584</v>
      </c>
    </row>
    <row r="312" spans="2:9">
      <c r="B312" s="82" t="s">
        <v>270</v>
      </c>
      <c r="C312" s="82" t="s">
        <v>585</v>
      </c>
      <c r="D312" s="82" t="s">
        <v>586</v>
      </c>
      <c r="E312" s="82" t="s">
        <v>300</v>
      </c>
      <c r="F312" s="82" t="s">
        <v>301</v>
      </c>
      <c r="G312" s="85">
        <v>1.4670000000000001</v>
      </c>
      <c r="H312" s="85">
        <v>1.091</v>
      </c>
      <c r="I312" s="82" t="s">
        <v>587</v>
      </c>
    </row>
    <row r="313" spans="2:9">
      <c r="B313" s="82" t="s">
        <v>270</v>
      </c>
      <c r="C313" s="82" t="s">
        <v>588</v>
      </c>
      <c r="D313" s="82" t="s">
        <v>589</v>
      </c>
      <c r="E313" s="82" t="s">
        <v>300</v>
      </c>
      <c r="F313" s="82" t="s">
        <v>301</v>
      </c>
      <c r="G313" s="85">
        <v>1.7949999999999999</v>
      </c>
      <c r="H313" s="85">
        <v>1.7</v>
      </c>
      <c r="I313" s="82" t="s">
        <v>590</v>
      </c>
    </row>
    <row r="314" spans="2:9">
      <c r="B314" s="82" t="s">
        <v>270</v>
      </c>
      <c r="C314" s="82" t="s">
        <v>591</v>
      </c>
      <c r="D314" s="82" t="s">
        <v>592</v>
      </c>
      <c r="E314" s="82" t="s">
        <v>300</v>
      </c>
      <c r="F314" s="82" t="s">
        <v>301</v>
      </c>
      <c r="G314" s="85">
        <v>13.048999999999999</v>
      </c>
      <c r="H314" s="85">
        <v>6.2549999999999999</v>
      </c>
      <c r="I314" s="82" t="s">
        <v>593</v>
      </c>
    </row>
    <row r="315" spans="2:9">
      <c r="B315" s="82" t="s">
        <v>270</v>
      </c>
      <c r="C315" s="82" t="s">
        <v>594</v>
      </c>
      <c r="D315" s="82" t="s">
        <v>595</v>
      </c>
      <c r="E315" s="82" t="s">
        <v>300</v>
      </c>
      <c r="F315" s="82" t="s">
        <v>301</v>
      </c>
      <c r="G315" s="85">
        <v>4.6040000000000001</v>
      </c>
      <c r="H315" s="85">
        <v>3.423</v>
      </c>
      <c r="I315" s="82" t="s">
        <v>596</v>
      </c>
    </row>
    <row r="316" spans="2:9">
      <c r="B316" s="82" t="s">
        <v>270</v>
      </c>
      <c r="C316" s="82" t="s">
        <v>597</v>
      </c>
      <c r="D316" s="82" t="s">
        <v>598</v>
      </c>
      <c r="E316" s="82" t="s">
        <v>300</v>
      </c>
      <c r="F316" s="82" t="s">
        <v>301</v>
      </c>
      <c r="G316" s="85">
        <v>5.633</v>
      </c>
      <c r="H316" s="85">
        <v>5.335</v>
      </c>
      <c r="I316" s="82" t="s">
        <v>599</v>
      </c>
    </row>
    <row r="317" spans="2:9">
      <c r="B317" s="82" t="s">
        <v>270</v>
      </c>
      <c r="C317" s="82" t="s">
        <v>600</v>
      </c>
      <c r="D317" s="82" t="s">
        <v>601</v>
      </c>
      <c r="E317" s="82" t="s">
        <v>300</v>
      </c>
      <c r="F317" s="82" t="s">
        <v>301</v>
      </c>
      <c r="G317" s="85">
        <v>21.384</v>
      </c>
      <c r="H317" s="85">
        <v>19.422000000000001</v>
      </c>
      <c r="I317" s="82" t="s">
        <v>602</v>
      </c>
    </row>
    <row r="318" spans="2:9">
      <c r="B318" s="82" t="s">
        <v>270</v>
      </c>
      <c r="C318" s="82" t="s">
        <v>603</v>
      </c>
      <c r="D318" s="82" t="s">
        <v>604</v>
      </c>
      <c r="E318" s="82" t="s">
        <v>300</v>
      </c>
      <c r="F318" s="82" t="s">
        <v>301</v>
      </c>
      <c r="G318" s="85">
        <v>23.696000000000002</v>
      </c>
      <c r="H318" s="85">
        <v>17.62</v>
      </c>
      <c r="I318" s="82" t="s">
        <v>605</v>
      </c>
    </row>
    <row r="319" spans="2:9">
      <c r="B319" s="82" t="s">
        <v>270</v>
      </c>
      <c r="C319" s="82" t="s">
        <v>606</v>
      </c>
      <c r="D319" s="82" t="s">
        <v>607</v>
      </c>
      <c r="E319" s="82" t="s">
        <v>300</v>
      </c>
      <c r="F319" s="82" t="s">
        <v>301</v>
      </c>
      <c r="G319" s="85">
        <v>28.994</v>
      </c>
      <c r="H319" s="85">
        <v>27.46</v>
      </c>
      <c r="I319" s="82" t="s">
        <v>608</v>
      </c>
    </row>
    <row r="320" spans="2:9">
      <c r="B320" s="82" t="s">
        <v>270</v>
      </c>
      <c r="C320" s="82" t="s">
        <v>609</v>
      </c>
      <c r="D320" s="82" t="s">
        <v>610</v>
      </c>
      <c r="E320" s="82" t="s">
        <v>300</v>
      </c>
      <c r="F320" s="82" t="s">
        <v>301</v>
      </c>
      <c r="G320" s="85">
        <v>8.5220000000000002</v>
      </c>
      <c r="H320" s="85">
        <v>2.806</v>
      </c>
      <c r="I320" s="82" t="s">
        <v>611</v>
      </c>
    </row>
    <row r="321" spans="2:9">
      <c r="B321" s="82" t="s">
        <v>270</v>
      </c>
      <c r="C321" s="82" t="s">
        <v>612</v>
      </c>
      <c r="D321" s="82" t="s">
        <v>613</v>
      </c>
      <c r="E321" s="82" t="s">
        <v>300</v>
      </c>
      <c r="F321" s="82" t="s">
        <v>301</v>
      </c>
      <c r="G321" s="85">
        <v>16.66</v>
      </c>
      <c r="H321" s="85">
        <v>12.388</v>
      </c>
      <c r="I321" s="82" t="s">
        <v>614</v>
      </c>
    </row>
    <row r="322" spans="2:9">
      <c r="B322" s="82" t="s">
        <v>270</v>
      </c>
      <c r="C322" s="82" t="s">
        <v>615</v>
      </c>
      <c r="D322" s="82" t="s">
        <v>616</v>
      </c>
      <c r="E322" s="82" t="s">
        <v>300</v>
      </c>
      <c r="F322" s="82" t="s">
        <v>301</v>
      </c>
      <c r="G322" s="85">
        <v>20.385000000000002</v>
      </c>
      <c r="H322" s="85">
        <v>19.306999999999999</v>
      </c>
      <c r="I322" s="82" t="s">
        <v>617</v>
      </c>
    </row>
    <row r="323" spans="2:9">
      <c r="B323" s="82" t="s">
        <v>270</v>
      </c>
      <c r="C323" s="82" t="s">
        <v>618</v>
      </c>
      <c r="D323" s="82" t="s">
        <v>619</v>
      </c>
      <c r="E323" s="82" t="s">
        <v>300</v>
      </c>
      <c r="F323" s="82" t="s">
        <v>301</v>
      </c>
      <c r="G323" s="85">
        <v>2.3170000000000002</v>
      </c>
      <c r="H323" s="85">
        <v>1.028</v>
      </c>
      <c r="I323" s="82" t="s">
        <v>620</v>
      </c>
    </row>
    <row r="324" spans="2:9">
      <c r="B324" s="82" t="s">
        <v>270</v>
      </c>
      <c r="C324" s="82" t="s">
        <v>621</v>
      </c>
      <c r="D324" s="82" t="s">
        <v>622</v>
      </c>
      <c r="E324" s="82" t="s">
        <v>300</v>
      </c>
      <c r="F324" s="82" t="s">
        <v>301</v>
      </c>
      <c r="G324" s="85">
        <v>8.7650000000000006</v>
      </c>
      <c r="H324" s="85">
        <v>6.5170000000000003</v>
      </c>
      <c r="I324" s="82" t="s">
        <v>623</v>
      </c>
    </row>
    <row r="325" spans="2:9">
      <c r="B325" s="82" t="s">
        <v>270</v>
      </c>
      <c r="C325" s="82" t="s">
        <v>624</v>
      </c>
      <c r="D325" s="82" t="s">
        <v>625</v>
      </c>
      <c r="E325" s="82" t="s">
        <v>300</v>
      </c>
      <c r="F325" s="82" t="s">
        <v>301</v>
      </c>
      <c r="G325" s="85">
        <v>10.724</v>
      </c>
      <c r="H325" s="85">
        <v>10.157</v>
      </c>
      <c r="I325" s="82" t="s">
        <v>626</v>
      </c>
    </row>
    <row r="326" spans="2:9">
      <c r="B326" s="82" t="s">
        <v>270</v>
      </c>
      <c r="C326" s="82" t="s">
        <v>627</v>
      </c>
      <c r="D326" s="82" t="s">
        <v>628</v>
      </c>
      <c r="E326" s="82" t="s">
        <v>300</v>
      </c>
      <c r="F326" s="82" t="s">
        <v>301</v>
      </c>
      <c r="G326" s="85">
        <v>0</v>
      </c>
      <c r="H326" s="85">
        <v>0</v>
      </c>
      <c r="I326" s="82" t="s">
        <v>629</v>
      </c>
    </row>
    <row r="327" spans="2:9">
      <c r="B327" s="82" t="s">
        <v>270</v>
      </c>
      <c r="C327" s="82" t="s">
        <v>630</v>
      </c>
      <c r="D327" s="82" t="s">
        <v>631</v>
      </c>
      <c r="E327" s="82" t="s">
        <v>300</v>
      </c>
      <c r="F327" s="82" t="s">
        <v>301</v>
      </c>
      <c r="G327" s="85">
        <v>0</v>
      </c>
      <c r="H327" s="85">
        <v>0</v>
      </c>
      <c r="I327" s="82" t="s">
        <v>632</v>
      </c>
    </row>
    <row r="328" spans="2:9">
      <c r="B328" s="82" t="s">
        <v>270</v>
      </c>
      <c r="C328" s="82" t="s">
        <v>633</v>
      </c>
      <c r="D328" s="82" t="s">
        <v>634</v>
      </c>
      <c r="E328" s="82" t="s">
        <v>300</v>
      </c>
      <c r="F328" s="82" t="s">
        <v>301</v>
      </c>
      <c r="G328" s="85">
        <v>0</v>
      </c>
      <c r="H328" s="85">
        <v>0</v>
      </c>
      <c r="I328" s="82" t="s">
        <v>635</v>
      </c>
    </row>
    <row r="329" spans="2:9">
      <c r="B329" s="82" t="s">
        <v>270</v>
      </c>
      <c r="C329" s="82" t="s">
        <v>636</v>
      </c>
      <c r="D329" s="82" t="s">
        <v>637</v>
      </c>
      <c r="E329" s="82" t="s">
        <v>300</v>
      </c>
      <c r="F329" s="82" t="s">
        <v>301</v>
      </c>
      <c r="G329" s="85">
        <v>1.9650000000000001</v>
      </c>
      <c r="H329" s="85">
        <v>1.4379999999999999</v>
      </c>
      <c r="I329" s="82" t="s">
        <v>638</v>
      </c>
    </row>
    <row r="330" spans="2:9">
      <c r="B330" s="82" t="s">
        <v>270</v>
      </c>
      <c r="C330" s="82" t="s">
        <v>639</v>
      </c>
      <c r="D330" s="82" t="s">
        <v>640</v>
      </c>
      <c r="E330" s="82" t="s">
        <v>300</v>
      </c>
      <c r="F330" s="82" t="s">
        <v>301</v>
      </c>
      <c r="G330" s="85">
        <v>1.9410000000000001</v>
      </c>
      <c r="H330" s="85">
        <v>1.4430000000000001</v>
      </c>
      <c r="I330" s="82" t="s">
        <v>641</v>
      </c>
    </row>
    <row r="331" spans="2:9">
      <c r="B331" s="82" t="s">
        <v>270</v>
      </c>
      <c r="C331" s="82" t="s">
        <v>642</v>
      </c>
      <c r="D331" s="82" t="s">
        <v>643</v>
      </c>
      <c r="E331" s="82" t="s">
        <v>300</v>
      </c>
      <c r="F331" s="82" t="s">
        <v>301</v>
      </c>
      <c r="G331" s="85">
        <v>2.375</v>
      </c>
      <c r="H331" s="85">
        <v>2.2490000000000001</v>
      </c>
      <c r="I331" s="82" t="s">
        <v>644</v>
      </c>
    </row>
    <row r="332" spans="2:9">
      <c r="B332" s="82" t="s">
        <v>270</v>
      </c>
      <c r="C332" s="82" t="s">
        <v>645</v>
      </c>
      <c r="D332" s="82" t="s">
        <v>646</v>
      </c>
      <c r="E332" s="82" t="s">
        <v>300</v>
      </c>
      <c r="F332" s="82" t="s">
        <v>301</v>
      </c>
      <c r="G332" s="85">
        <v>0</v>
      </c>
      <c r="H332" s="85">
        <v>0</v>
      </c>
      <c r="I332" s="82" t="s">
        <v>647</v>
      </c>
    </row>
    <row r="333" spans="2:9">
      <c r="B333" s="82" t="s">
        <v>270</v>
      </c>
      <c r="C333" s="82" t="s">
        <v>648</v>
      </c>
      <c r="D333" s="82" t="s">
        <v>649</v>
      </c>
      <c r="E333" s="82" t="s">
        <v>300</v>
      </c>
      <c r="F333" s="82" t="s">
        <v>301</v>
      </c>
      <c r="G333" s="85">
        <v>0</v>
      </c>
      <c r="H333" s="85">
        <v>0</v>
      </c>
      <c r="I333" s="82" t="s">
        <v>650</v>
      </c>
    </row>
    <row r="334" spans="2:9">
      <c r="B334" s="82" t="s">
        <v>270</v>
      </c>
      <c r="C334" s="82" t="s">
        <v>651</v>
      </c>
      <c r="D334" s="82" t="s">
        <v>652</v>
      </c>
      <c r="E334" s="82" t="s">
        <v>300</v>
      </c>
      <c r="F334" s="82" t="s">
        <v>301</v>
      </c>
      <c r="G334" s="85">
        <v>91.918999999999997</v>
      </c>
      <c r="H334" s="85">
        <v>46.825000000000003</v>
      </c>
      <c r="I334" s="82" t="s">
        <v>653</v>
      </c>
    </row>
    <row r="335" spans="2:9">
      <c r="B335" s="82" t="s">
        <v>270</v>
      </c>
      <c r="C335" s="82" t="s">
        <v>654</v>
      </c>
      <c r="D335" s="82" t="s">
        <v>655</v>
      </c>
      <c r="E335" s="82" t="s">
        <v>300</v>
      </c>
      <c r="F335" s="82" t="s">
        <v>301</v>
      </c>
      <c r="G335" s="85">
        <v>74.796000000000006</v>
      </c>
      <c r="H335" s="85">
        <v>55.600999999999999</v>
      </c>
      <c r="I335" s="82" t="s">
        <v>656</v>
      </c>
    </row>
    <row r="336" spans="2:9">
      <c r="B336" s="82" t="s">
        <v>270</v>
      </c>
      <c r="C336" s="82" t="s">
        <v>657</v>
      </c>
      <c r="D336" s="82" t="s">
        <v>658</v>
      </c>
      <c r="E336" s="82" t="s">
        <v>300</v>
      </c>
      <c r="F336" s="82" t="s">
        <v>301</v>
      </c>
      <c r="G336" s="85">
        <v>91.536000000000001</v>
      </c>
      <c r="H336" s="85">
        <v>86.694000000000003</v>
      </c>
      <c r="I336" s="82" t="s">
        <v>659</v>
      </c>
    </row>
    <row r="337" spans="2:9">
      <c r="B337" s="82" t="s">
        <v>270</v>
      </c>
      <c r="C337" s="82" t="s">
        <v>660</v>
      </c>
      <c r="D337" s="82" t="s">
        <v>661</v>
      </c>
      <c r="E337" s="82" t="s">
        <v>300</v>
      </c>
      <c r="F337" s="82" t="s">
        <v>301</v>
      </c>
      <c r="G337" s="85">
        <v>11.347</v>
      </c>
      <c r="H337" s="85">
        <v>5.9809999999999999</v>
      </c>
      <c r="I337" s="82" t="s">
        <v>662</v>
      </c>
    </row>
    <row r="338" spans="2:9">
      <c r="B338" s="82" t="s">
        <v>270</v>
      </c>
      <c r="C338" s="82" t="s">
        <v>663</v>
      </c>
      <c r="D338" s="82" t="s">
        <v>664</v>
      </c>
      <c r="E338" s="82" t="s">
        <v>300</v>
      </c>
      <c r="F338" s="82" t="s">
        <v>301</v>
      </c>
      <c r="G338" s="85">
        <v>13.236000000000001</v>
      </c>
      <c r="H338" s="85">
        <v>9.8420000000000005</v>
      </c>
      <c r="I338" s="82" t="s">
        <v>665</v>
      </c>
    </row>
    <row r="339" spans="2:9">
      <c r="B339" s="82" t="s">
        <v>270</v>
      </c>
      <c r="C339" s="82" t="s">
        <v>666</v>
      </c>
      <c r="D339" s="82" t="s">
        <v>667</v>
      </c>
      <c r="E339" s="82" t="s">
        <v>300</v>
      </c>
      <c r="F339" s="82" t="s">
        <v>301</v>
      </c>
      <c r="G339" s="85">
        <v>16.195</v>
      </c>
      <c r="H339" s="85">
        <v>15.337999999999999</v>
      </c>
      <c r="I339" s="82" t="s">
        <v>668</v>
      </c>
    </row>
    <row r="340" spans="2:9">
      <c r="B340" s="82" t="s">
        <v>270</v>
      </c>
      <c r="C340" s="82" t="s">
        <v>669</v>
      </c>
      <c r="D340" s="82" t="s">
        <v>670</v>
      </c>
      <c r="E340" s="82" t="s">
        <v>300</v>
      </c>
      <c r="F340" s="82" t="s">
        <v>301</v>
      </c>
      <c r="G340" s="85">
        <v>0</v>
      </c>
      <c r="H340" s="85">
        <v>0</v>
      </c>
      <c r="I340" s="82" t="s">
        <v>671</v>
      </c>
    </row>
    <row r="341" spans="2:9">
      <c r="B341" s="82" t="s">
        <v>270</v>
      </c>
      <c r="C341" s="82" t="s">
        <v>672</v>
      </c>
      <c r="D341" s="82" t="s">
        <v>673</v>
      </c>
      <c r="E341" s="82" t="s">
        <v>300</v>
      </c>
      <c r="F341" s="82" t="s">
        <v>301</v>
      </c>
      <c r="G341" s="85">
        <v>0</v>
      </c>
      <c r="H341" s="85">
        <v>0</v>
      </c>
      <c r="I341" s="82" t="s">
        <v>674</v>
      </c>
    </row>
    <row r="342" spans="2:9">
      <c r="B342" s="82" t="s">
        <v>270</v>
      </c>
      <c r="C342" s="82" t="s">
        <v>675</v>
      </c>
      <c r="D342" s="82" t="s">
        <v>676</v>
      </c>
      <c r="E342" s="82" t="s">
        <v>300</v>
      </c>
      <c r="F342" s="82" t="s">
        <v>301</v>
      </c>
      <c r="G342" s="85">
        <v>0</v>
      </c>
      <c r="H342" s="85">
        <v>0</v>
      </c>
      <c r="I342" s="82" t="s">
        <v>677</v>
      </c>
    </row>
    <row r="343" spans="2:9">
      <c r="B343" s="82" t="s">
        <v>270</v>
      </c>
      <c r="C343" s="82" t="s">
        <v>678</v>
      </c>
      <c r="D343" s="82" t="s">
        <v>679</v>
      </c>
      <c r="E343" s="82" t="s">
        <v>300</v>
      </c>
      <c r="F343" s="82" t="s">
        <v>301</v>
      </c>
      <c r="G343" s="85">
        <v>19.579000000000001</v>
      </c>
      <c r="H343" s="85">
        <v>11.077</v>
      </c>
      <c r="I343" s="82" t="s">
        <v>680</v>
      </c>
    </row>
    <row r="344" spans="2:9">
      <c r="B344" s="82" t="s">
        <v>270</v>
      </c>
      <c r="C344" s="82" t="s">
        <v>681</v>
      </c>
      <c r="D344" s="82" t="s">
        <v>682</v>
      </c>
      <c r="E344" s="82" t="s">
        <v>300</v>
      </c>
      <c r="F344" s="82" t="s">
        <v>301</v>
      </c>
      <c r="G344" s="85">
        <v>6.1059999999999999</v>
      </c>
      <c r="H344" s="85">
        <v>4.54</v>
      </c>
      <c r="I344" s="82" t="s">
        <v>683</v>
      </c>
    </row>
    <row r="345" spans="2:9">
      <c r="B345" s="82" t="s">
        <v>270</v>
      </c>
      <c r="C345" s="82" t="s">
        <v>684</v>
      </c>
      <c r="D345" s="82" t="s">
        <v>685</v>
      </c>
      <c r="E345" s="82" t="s">
        <v>300</v>
      </c>
      <c r="F345" s="82" t="s">
        <v>301</v>
      </c>
      <c r="G345" s="85">
        <v>7.4710000000000001</v>
      </c>
      <c r="H345" s="85">
        <v>7.0759999999999996</v>
      </c>
      <c r="I345" s="82" t="s">
        <v>686</v>
      </c>
    </row>
    <row r="346" spans="2:9">
      <c r="B346" s="82" t="s">
        <v>270</v>
      </c>
      <c r="C346" s="82" t="s">
        <v>684</v>
      </c>
      <c r="D346" s="82" t="s">
        <v>685</v>
      </c>
      <c r="E346" s="82" t="s">
        <v>300</v>
      </c>
      <c r="F346" s="82" t="s">
        <v>301</v>
      </c>
      <c r="G346" s="85">
        <v>7.4710000000000001</v>
      </c>
      <c r="H346" s="85">
        <v>7.0759999999999996</v>
      </c>
      <c r="I346" s="82" t="s">
        <v>686</v>
      </c>
    </row>
    <row r="347" spans="2:9">
      <c r="B347" s="82" t="s">
        <v>270</v>
      </c>
      <c r="C347" s="82" t="s">
        <v>687</v>
      </c>
      <c r="D347" s="82" t="s">
        <v>688</v>
      </c>
      <c r="E347" s="82" t="s">
        <v>300</v>
      </c>
      <c r="F347" s="82" t="s">
        <v>301</v>
      </c>
      <c r="G347" s="85">
        <v>4.4909999999999997</v>
      </c>
      <c r="H347" s="85">
        <v>3.34</v>
      </c>
      <c r="I347" s="82" t="s">
        <v>689</v>
      </c>
    </row>
    <row r="348" spans="2:9">
      <c r="B348" s="82" t="s">
        <v>270</v>
      </c>
      <c r="C348" s="82" t="s">
        <v>690</v>
      </c>
      <c r="D348" s="82" t="s">
        <v>691</v>
      </c>
      <c r="E348" s="82" t="s">
        <v>300</v>
      </c>
      <c r="F348" s="82" t="s">
        <v>301</v>
      </c>
      <c r="G348" s="85">
        <v>5.4960000000000004</v>
      </c>
      <c r="H348" s="85">
        <v>5.2050000000000001</v>
      </c>
      <c r="I348" s="82" t="s">
        <v>692</v>
      </c>
    </row>
    <row r="349" spans="2:9">
      <c r="B349" s="82" t="s">
        <v>270</v>
      </c>
      <c r="C349" s="82" t="s">
        <v>693</v>
      </c>
      <c r="D349" s="82" t="s">
        <v>694</v>
      </c>
      <c r="E349" s="82" t="s">
        <v>300</v>
      </c>
      <c r="F349" s="82" t="s">
        <v>301</v>
      </c>
      <c r="G349" s="85">
        <v>4.4050000000000002</v>
      </c>
      <c r="H349" s="85">
        <v>3.7370000000000001</v>
      </c>
      <c r="I349" s="82" t="s">
        <v>695</v>
      </c>
    </row>
    <row r="350" spans="2:9">
      <c r="B350" s="82" t="s">
        <v>270</v>
      </c>
      <c r="C350" s="82" t="s">
        <v>696</v>
      </c>
      <c r="D350" s="82" t="s">
        <v>697</v>
      </c>
      <c r="E350" s="82" t="s">
        <v>300</v>
      </c>
      <c r="F350" s="82" t="s">
        <v>301</v>
      </c>
      <c r="G350" s="85">
        <v>5.6470000000000002</v>
      </c>
      <c r="H350" s="85">
        <v>3.9889999999999999</v>
      </c>
      <c r="I350" s="82" t="s">
        <v>698</v>
      </c>
    </row>
    <row r="351" spans="2:9">
      <c r="B351" s="82" t="s">
        <v>270</v>
      </c>
      <c r="C351" s="82" t="s">
        <v>699</v>
      </c>
      <c r="D351" s="82" t="s">
        <v>700</v>
      </c>
      <c r="E351" s="82" t="s">
        <v>300</v>
      </c>
      <c r="F351" s="82" t="s">
        <v>301</v>
      </c>
      <c r="G351" s="85">
        <v>7.1660000000000004</v>
      </c>
      <c r="H351" s="85">
        <v>6.7869999999999999</v>
      </c>
      <c r="I351" s="82" t="s">
        <v>701</v>
      </c>
    </row>
    <row r="352" spans="2:9">
      <c r="B352" s="82" t="s">
        <v>270</v>
      </c>
      <c r="C352" s="82" t="s">
        <v>702</v>
      </c>
      <c r="D352" s="82" t="s">
        <v>703</v>
      </c>
      <c r="E352" s="82" t="s">
        <v>300</v>
      </c>
      <c r="F352" s="82" t="s">
        <v>301</v>
      </c>
      <c r="G352" s="85">
        <v>3.4590000000000001</v>
      </c>
      <c r="H352" s="85">
        <v>3.2749999999999999</v>
      </c>
      <c r="I352" s="82" t="s">
        <v>704</v>
      </c>
    </row>
    <row r="353" spans="2:9">
      <c r="B353" s="82" t="s">
        <v>270</v>
      </c>
      <c r="C353" s="82" t="s">
        <v>705</v>
      </c>
      <c r="D353" s="82" t="s">
        <v>706</v>
      </c>
      <c r="E353" s="82" t="s">
        <v>300</v>
      </c>
      <c r="F353" s="82" t="s">
        <v>301</v>
      </c>
      <c r="G353" s="85">
        <v>0</v>
      </c>
      <c r="H353" s="85">
        <v>0</v>
      </c>
      <c r="I353" s="82" t="s">
        <v>707</v>
      </c>
    </row>
    <row r="354" spans="2:9">
      <c r="B354" s="82" t="s">
        <v>270</v>
      </c>
      <c r="C354" s="82" t="s">
        <v>708</v>
      </c>
      <c r="D354" s="82" t="s">
        <v>709</v>
      </c>
      <c r="E354" s="82" t="s">
        <v>300</v>
      </c>
      <c r="F354" s="82" t="s">
        <v>301</v>
      </c>
      <c r="G354" s="85">
        <v>0</v>
      </c>
      <c r="H354" s="85">
        <v>0</v>
      </c>
      <c r="I354" s="82" t="s">
        <v>710</v>
      </c>
    </row>
    <row r="355" spans="2:9">
      <c r="B355" s="82" t="s">
        <v>270</v>
      </c>
      <c r="C355" s="82" t="s">
        <v>711</v>
      </c>
      <c r="D355" s="82" t="s">
        <v>712</v>
      </c>
      <c r="E355" s="82" t="s">
        <v>300</v>
      </c>
      <c r="F355" s="82" t="s">
        <v>301</v>
      </c>
      <c r="G355" s="85">
        <v>3.7909999999999999</v>
      </c>
      <c r="H355" s="85">
        <v>2.8250000000000002</v>
      </c>
      <c r="I355" s="82" t="s">
        <v>713</v>
      </c>
    </row>
    <row r="356" spans="2:9">
      <c r="B356" s="82" t="s">
        <v>270</v>
      </c>
      <c r="C356" s="82" t="s">
        <v>714</v>
      </c>
      <c r="D356" s="82" t="s">
        <v>715</v>
      </c>
      <c r="E356" s="82" t="s">
        <v>300</v>
      </c>
      <c r="F356" s="82" t="s">
        <v>301</v>
      </c>
      <c r="G356" s="85">
        <v>3.0950000000000002</v>
      </c>
      <c r="H356" s="85">
        <v>2.278</v>
      </c>
      <c r="I356" s="82" t="s">
        <v>716</v>
      </c>
    </row>
    <row r="357" spans="2:9">
      <c r="B357" s="82" t="s">
        <v>270</v>
      </c>
      <c r="C357" s="82" t="s">
        <v>717</v>
      </c>
      <c r="D357" s="82" t="s">
        <v>718</v>
      </c>
      <c r="E357" s="82" t="s">
        <v>300</v>
      </c>
      <c r="F357" s="82" t="s">
        <v>301</v>
      </c>
      <c r="G357" s="85">
        <v>3.8159999999999998</v>
      </c>
      <c r="H357" s="85">
        <v>3.6139999999999999</v>
      </c>
      <c r="I357" s="82" t="s">
        <v>719</v>
      </c>
    </row>
    <row r="358" spans="2:9">
      <c r="B358" s="82" t="s">
        <v>270</v>
      </c>
      <c r="C358" s="82" t="s">
        <v>720</v>
      </c>
      <c r="D358" s="82" t="s">
        <v>721</v>
      </c>
      <c r="E358" s="82" t="s">
        <v>300</v>
      </c>
      <c r="F358" s="82" t="s">
        <v>301</v>
      </c>
      <c r="G358" s="85">
        <v>0.14499999999999999</v>
      </c>
      <c r="H358" s="85">
        <v>0.13700000000000001</v>
      </c>
      <c r="I358" s="82" t="s">
        <v>722</v>
      </c>
    </row>
    <row r="359" spans="2:9">
      <c r="B359" s="82" t="s">
        <v>270</v>
      </c>
      <c r="C359" s="82" t="s">
        <v>723</v>
      </c>
      <c r="D359" s="82" t="s">
        <v>724</v>
      </c>
      <c r="E359" s="82" t="s">
        <v>300</v>
      </c>
      <c r="F359" s="82" t="s">
        <v>301</v>
      </c>
      <c r="G359" s="85">
        <v>4.0190000000000001</v>
      </c>
      <c r="H359" s="85">
        <v>2.9889999999999999</v>
      </c>
      <c r="I359" s="82" t="s">
        <v>725</v>
      </c>
    </row>
    <row r="360" spans="2:9">
      <c r="B360" s="82" t="s">
        <v>270</v>
      </c>
      <c r="C360" s="82" t="s">
        <v>726</v>
      </c>
      <c r="D360" s="82" t="s">
        <v>727</v>
      </c>
      <c r="E360" s="82" t="s">
        <v>300</v>
      </c>
      <c r="F360" s="82" t="s">
        <v>301</v>
      </c>
      <c r="G360" s="85">
        <v>4.9180000000000001</v>
      </c>
      <c r="H360" s="85">
        <v>4.6580000000000004</v>
      </c>
      <c r="I360" s="82" t="s">
        <v>728</v>
      </c>
    </row>
    <row r="361" spans="2:9">
      <c r="B361" s="82" t="s">
        <v>270</v>
      </c>
      <c r="C361" s="82" t="s">
        <v>729</v>
      </c>
      <c r="D361" s="82" t="s">
        <v>730</v>
      </c>
      <c r="E361" s="82" t="s">
        <v>300</v>
      </c>
      <c r="F361" s="82" t="s">
        <v>301</v>
      </c>
      <c r="G361" s="85">
        <v>1.5549999999999999</v>
      </c>
      <c r="H361" s="85">
        <v>1.0780000000000001</v>
      </c>
      <c r="I361" s="82" t="s">
        <v>731</v>
      </c>
    </row>
    <row r="362" spans="2:9">
      <c r="B362" s="82" t="s">
        <v>270</v>
      </c>
      <c r="C362" s="82" t="s">
        <v>732</v>
      </c>
      <c r="D362" s="82" t="s">
        <v>733</v>
      </c>
      <c r="E362" s="82" t="s">
        <v>300</v>
      </c>
      <c r="F362" s="82" t="s">
        <v>301</v>
      </c>
      <c r="G362" s="85">
        <v>0.66900000000000004</v>
      </c>
      <c r="H362" s="85">
        <v>0.49199999999999999</v>
      </c>
      <c r="I362" s="82" t="s">
        <v>734</v>
      </c>
    </row>
    <row r="363" spans="2:9">
      <c r="B363" s="82" t="s">
        <v>270</v>
      </c>
      <c r="C363" s="82" t="s">
        <v>735</v>
      </c>
      <c r="D363" s="82" t="s">
        <v>736</v>
      </c>
      <c r="E363" s="82" t="s">
        <v>300</v>
      </c>
      <c r="F363" s="82" t="s">
        <v>301</v>
      </c>
      <c r="G363" s="85">
        <v>0.82399999999999995</v>
      </c>
      <c r="H363" s="85">
        <v>0.78</v>
      </c>
      <c r="I363" s="82" t="s">
        <v>737</v>
      </c>
    </row>
    <row r="364" spans="2:9">
      <c r="B364" s="82" t="s">
        <v>270</v>
      </c>
      <c r="C364" s="82" t="s">
        <v>738</v>
      </c>
      <c r="D364" s="82" t="s">
        <v>739</v>
      </c>
      <c r="E364" s="82" t="s">
        <v>300</v>
      </c>
      <c r="F364" s="82" t="s">
        <v>301</v>
      </c>
      <c r="G364" s="85">
        <v>1.081</v>
      </c>
      <c r="H364" s="85">
        <v>0.626</v>
      </c>
      <c r="I364" s="82" t="s">
        <v>740</v>
      </c>
    </row>
    <row r="365" spans="2:9">
      <c r="B365" s="82" t="s">
        <v>270</v>
      </c>
      <c r="C365" s="82" t="s">
        <v>741</v>
      </c>
      <c r="D365" s="82" t="s">
        <v>742</v>
      </c>
      <c r="E365" s="82" t="s">
        <v>300</v>
      </c>
      <c r="F365" s="82" t="s">
        <v>301</v>
      </c>
      <c r="G365" s="85">
        <v>0.33600000000000002</v>
      </c>
      <c r="H365" s="85">
        <v>0.25</v>
      </c>
      <c r="I365" s="82" t="s">
        <v>743</v>
      </c>
    </row>
    <row r="366" spans="2:9">
      <c r="B366" s="82" t="s">
        <v>270</v>
      </c>
      <c r="C366" s="82" t="s">
        <v>744</v>
      </c>
      <c r="D366" s="82" t="s">
        <v>745</v>
      </c>
      <c r="E366" s="82" t="s">
        <v>300</v>
      </c>
      <c r="F366" s="82" t="s">
        <v>301</v>
      </c>
      <c r="G366" s="85">
        <v>0.41099999999999998</v>
      </c>
      <c r="H366" s="85">
        <v>0.73599999999999999</v>
      </c>
      <c r="I366" s="82" t="s">
        <v>746</v>
      </c>
    </row>
    <row r="367" spans="2:9">
      <c r="B367" s="82" t="s">
        <v>270</v>
      </c>
      <c r="C367" s="82" t="s">
        <v>747</v>
      </c>
      <c r="D367" s="82" t="s">
        <v>748</v>
      </c>
      <c r="E367" s="82" t="s">
        <v>300</v>
      </c>
      <c r="F367" s="82" t="s">
        <v>301</v>
      </c>
      <c r="G367" s="85">
        <v>6.9950000000000001</v>
      </c>
      <c r="H367" s="85">
        <v>5.194</v>
      </c>
      <c r="I367" s="82" t="s">
        <v>749</v>
      </c>
    </row>
    <row r="368" spans="2:9">
      <c r="B368" s="82" t="s">
        <v>270</v>
      </c>
      <c r="C368" s="82" t="s">
        <v>750</v>
      </c>
      <c r="D368" s="82" t="s">
        <v>751</v>
      </c>
      <c r="E368" s="82" t="s">
        <v>300</v>
      </c>
      <c r="F368" s="82" t="s">
        <v>301</v>
      </c>
      <c r="G368" s="85">
        <v>7.2320000000000002</v>
      </c>
      <c r="H368" s="85">
        <v>5.3780000000000001</v>
      </c>
      <c r="I368" s="82" t="s">
        <v>752</v>
      </c>
    </row>
    <row r="369" spans="2:9">
      <c r="B369" s="82" t="s">
        <v>270</v>
      </c>
      <c r="C369" s="82" t="s">
        <v>753</v>
      </c>
      <c r="D369" s="82" t="s">
        <v>754</v>
      </c>
      <c r="E369" s="82" t="s">
        <v>300</v>
      </c>
      <c r="F369" s="82" t="s">
        <v>301</v>
      </c>
      <c r="G369" s="85">
        <v>8.8490000000000002</v>
      </c>
      <c r="H369" s="85">
        <v>8.3810000000000002</v>
      </c>
      <c r="I369" s="82" t="s">
        <v>755</v>
      </c>
    </row>
    <row r="370" spans="2:9">
      <c r="B370" s="82" t="s">
        <v>270</v>
      </c>
      <c r="C370" s="82" t="s">
        <v>756</v>
      </c>
      <c r="D370" s="82" t="s">
        <v>757</v>
      </c>
      <c r="E370" s="82" t="s">
        <v>300</v>
      </c>
      <c r="F370" s="82" t="s">
        <v>301</v>
      </c>
      <c r="G370" s="85">
        <v>0</v>
      </c>
      <c r="H370" s="85">
        <v>0</v>
      </c>
      <c r="I370" s="82" t="s">
        <v>749</v>
      </c>
    </row>
    <row r="371" spans="2:9">
      <c r="B371" s="82" t="s">
        <v>270</v>
      </c>
      <c r="C371" s="82" t="s">
        <v>758</v>
      </c>
      <c r="D371" s="82" t="s">
        <v>759</v>
      </c>
      <c r="E371" s="82" t="s">
        <v>300</v>
      </c>
      <c r="F371" s="82" t="s">
        <v>301</v>
      </c>
      <c r="G371" s="85">
        <v>0</v>
      </c>
      <c r="H371" s="85">
        <v>0</v>
      </c>
      <c r="I371" s="82" t="s">
        <v>752</v>
      </c>
    </row>
    <row r="372" spans="2:9">
      <c r="B372" s="82" t="s">
        <v>270</v>
      </c>
      <c r="C372" s="82" t="s">
        <v>760</v>
      </c>
      <c r="D372" s="82" t="s">
        <v>761</v>
      </c>
      <c r="E372" s="82" t="s">
        <v>300</v>
      </c>
      <c r="F372" s="82" t="s">
        <v>301</v>
      </c>
      <c r="G372" s="85">
        <v>0</v>
      </c>
      <c r="H372" s="85">
        <v>0</v>
      </c>
      <c r="I372" s="82" t="s">
        <v>755</v>
      </c>
    </row>
    <row r="373" spans="2:9">
      <c r="B373" s="82" t="s">
        <v>270</v>
      </c>
      <c r="C373" s="82" t="s">
        <v>762</v>
      </c>
      <c r="D373" s="82" t="s">
        <v>763</v>
      </c>
      <c r="E373" s="82" t="s">
        <v>300</v>
      </c>
      <c r="F373" s="82" t="s">
        <v>301</v>
      </c>
      <c r="G373" s="85">
        <v>25.532</v>
      </c>
      <c r="H373" s="85">
        <v>21.550999999999998</v>
      </c>
      <c r="I373" s="82" t="s">
        <v>749</v>
      </c>
    </row>
    <row r="374" spans="2:9">
      <c r="B374" s="82" t="s">
        <v>270</v>
      </c>
      <c r="C374" s="82" t="s">
        <v>764</v>
      </c>
      <c r="D374" s="82" t="s">
        <v>765</v>
      </c>
      <c r="E374" s="82" t="s">
        <v>300</v>
      </c>
      <c r="F374" s="82" t="s">
        <v>301</v>
      </c>
      <c r="G374" s="85">
        <v>33.481999999999999</v>
      </c>
      <c r="H374" s="85">
        <v>24.896000000000001</v>
      </c>
      <c r="I374" s="82" t="s">
        <v>752</v>
      </c>
    </row>
    <row r="375" spans="2:9">
      <c r="B375" s="82" t="s">
        <v>270</v>
      </c>
      <c r="C375" s="82" t="s">
        <v>766</v>
      </c>
      <c r="D375" s="82" t="s">
        <v>767</v>
      </c>
      <c r="E375" s="82" t="s">
        <v>300</v>
      </c>
      <c r="F375" s="82" t="s">
        <v>301</v>
      </c>
      <c r="G375" s="85">
        <v>40.968000000000004</v>
      </c>
      <c r="H375" s="85">
        <v>38.799999999999997</v>
      </c>
      <c r="I375" s="82" t="s">
        <v>755</v>
      </c>
    </row>
    <row r="376" spans="2:9">
      <c r="B376" s="82" t="s">
        <v>270</v>
      </c>
      <c r="C376" s="82" t="s">
        <v>768</v>
      </c>
      <c r="D376" s="82" t="s">
        <v>769</v>
      </c>
      <c r="E376" s="82" t="s">
        <v>300</v>
      </c>
      <c r="F376" s="82" t="s">
        <v>301</v>
      </c>
      <c r="G376" s="85">
        <v>0</v>
      </c>
      <c r="H376" s="85">
        <v>0</v>
      </c>
      <c r="I376" s="82" t="s">
        <v>749</v>
      </c>
    </row>
    <row r="377" spans="2:9">
      <c r="B377" s="82" t="s">
        <v>270</v>
      </c>
      <c r="C377" s="82" t="s">
        <v>770</v>
      </c>
      <c r="D377" s="82" t="s">
        <v>771</v>
      </c>
      <c r="E377" s="82" t="s">
        <v>300</v>
      </c>
      <c r="F377" s="82" t="s">
        <v>301</v>
      </c>
      <c r="G377" s="85">
        <v>0</v>
      </c>
      <c r="H377" s="85">
        <v>0</v>
      </c>
      <c r="I377" s="82" t="s">
        <v>752</v>
      </c>
    </row>
    <row r="378" spans="2:9">
      <c r="B378" s="82" t="s">
        <v>270</v>
      </c>
      <c r="C378" s="82" t="s">
        <v>772</v>
      </c>
      <c r="D378" s="82" t="s">
        <v>773</v>
      </c>
      <c r="E378" s="82" t="s">
        <v>300</v>
      </c>
      <c r="F378" s="82" t="s">
        <v>301</v>
      </c>
      <c r="G378" s="85">
        <v>0</v>
      </c>
      <c r="H378" s="85">
        <v>0</v>
      </c>
      <c r="I378" s="82" t="s">
        <v>755</v>
      </c>
    </row>
    <row r="379" spans="2:9">
      <c r="B379" s="82" t="s">
        <v>270</v>
      </c>
      <c r="C379" s="82" t="s">
        <v>774</v>
      </c>
      <c r="D379" s="82" t="s">
        <v>775</v>
      </c>
      <c r="E379" s="82" t="s">
        <v>300</v>
      </c>
      <c r="F379" s="82" t="s">
        <v>301</v>
      </c>
      <c r="G379" s="85">
        <v>2.3290000000000002</v>
      </c>
      <c r="H379" s="85">
        <v>2.2010000000000001</v>
      </c>
      <c r="I379" s="82" t="s">
        <v>749</v>
      </c>
    </row>
    <row r="380" spans="2:9">
      <c r="B380" s="82" t="s">
        <v>270</v>
      </c>
      <c r="C380" s="82" t="s">
        <v>776</v>
      </c>
      <c r="D380" s="82" t="s">
        <v>777</v>
      </c>
      <c r="E380" s="82" t="s">
        <v>300</v>
      </c>
      <c r="F380" s="82" t="s">
        <v>301</v>
      </c>
      <c r="G380" s="85">
        <v>0</v>
      </c>
      <c r="H380" s="85">
        <v>0</v>
      </c>
      <c r="I380" s="82" t="s">
        <v>752</v>
      </c>
    </row>
    <row r="381" spans="2:9">
      <c r="B381" s="82" t="s">
        <v>270</v>
      </c>
      <c r="C381" s="82" t="s">
        <v>778</v>
      </c>
      <c r="D381" s="82" t="s">
        <v>779</v>
      </c>
      <c r="E381" s="82" t="s">
        <v>300</v>
      </c>
      <c r="F381" s="82" t="s">
        <v>301</v>
      </c>
      <c r="G381" s="85">
        <v>0</v>
      </c>
      <c r="H381" s="85">
        <v>0</v>
      </c>
      <c r="I381" s="82" t="s">
        <v>755</v>
      </c>
    </row>
    <row r="382" spans="2:9">
      <c r="B382" s="82" t="s">
        <v>270</v>
      </c>
      <c r="C382" s="82" t="s">
        <v>780</v>
      </c>
      <c r="D382" s="82" t="s">
        <v>781</v>
      </c>
      <c r="E382" s="82" t="s">
        <v>300</v>
      </c>
      <c r="F382" s="82" t="s">
        <v>301</v>
      </c>
      <c r="G382" s="85">
        <v>0</v>
      </c>
      <c r="H382" s="85">
        <v>0</v>
      </c>
      <c r="I382" s="82" t="s">
        <v>749</v>
      </c>
    </row>
    <row r="383" spans="2:9">
      <c r="B383" s="82" t="s">
        <v>270</v>
      </c>
      <c r="C383" s="82" t="s">
        <v>782</v>
      </c>
      <c r="D383" s="82" t="s">
        <v>783</v>
      </c>
      <c r="E383" s="82" t="s">
        <v>300</v>
      </c>
      <c r="F383" s="82" t="s">
        <v>301</v>
      </c>
      <c r="G383" s="85">
        <v>0</v>
      </c>
      <c r="H383" s="85">
        <v>0</v>
      </c>
      <c r="I383" s="82" t="s">
        <v>752</v>
      </c>
    </row>
    <row r="384" spans="2:9">
      <c r="B384" s="82" t="s">
        <v>270</v>
      </c>
      <c r="C384" s="82" t="s">
        <v>784</v>
      </c>
      <c r="D384" s="82" t="s">
        <v>785</v>
      </c>
      <c r="E384" s="82" t="s">
        <v>300</v>
      </c>
      <c r="F384" s="82" t="s">
        <v>301</v>
      </c>
      <c r="G384" s="85">
        <v>0</v>
      </c>
      <c r="H384" s="85">
        <v>0</v>
      </c>
      <c r="I384" s="82" t="s">
        <v>755</v>
      </c>
    </row>
    <row r="385" spans="2:9">
      <c r="B385" s="82" t="s">
        <v>270</v>
      </c>
      <c r="C385" s="82" t="s">
        <v>786</v>
      </c>
      <c r="D385" s="82" t="s">
        <v>787</v>
      </c>
      <c r="E385" s="82" t="s">
        <v>300</v>
      </c>
      <c r="F385" s="82" t="s">
        <v>301</v>
      </c>
      <c r="G385" s="85">
        <v>0</v>
      </c>
      <c r="H385" s="85">
        <v>0</v>
      </c>
      <c r="I385" s="82" t="s">
        <v>749</v>
      </c>
    </row>
    <row r="386" spans="2:9">
      <c r="B386" s="82" t="s">
        <v>270</v>
      </c>
      <c r="C386" s="82" t="s">
        <v>788</v>
      </c>
      <c r="D386" s="82" t="s">
        <v>789</v>
      </c>
      <c r="E386" s="82" t="s">
        <v>300</v>
      </c>
      <c r="F386" s="82" t="s">
        <v>301</v>
      </c>
      <c r="G386" s="85">
        <v>0</v>
      </c>
      <c r="H386" s="85">
        <v>0</v>
      </c>
      <c r="I386" s="82" t="s">
        <v>752</v>
      </c>
    </row>
    <row r="387" spans="2:9">
      <c r="B387" s="82" t="s">
        <v>270</v>
      </c>
      <c r="C387" s="82" t="s">
        <v>790</v>
      </c>
      <c r="D387" s="82" t="s">
        <v>791</v>
      </c>
      <c r="E387" s="82" t="s">
        <v>300</v>
      </c>
      <c r="F387" s="82" t="s">
        <v>301</v>
      </c>
      <c r="G387" s="85">
        <v>0</v>
      </c>
      <c r="H387" s="85">
        <v>0</v>
      </c>
      <c r="I387" s="82" t="s">
        <v>755</v>
      </c>
    </row>
    <row r="388" spans="2:9">
      <c r="B388" s="82" t="s">
        <v>270</v>
      </c>
      <c r="C388" s="82" t="s">
        <v>792</v>
      </c>
      <c r="D388" s="82" t="s">
        <v>793</v>
      </c>
      <c r="E388" s="82" t="s">
        <v>300</v>
      </c>
      <c r="F388" s="82" t="s">
        <v>301</v>
      </c>
      <c r="G388" s="86">
        <v>0</v>
      </c>
      <c r="H388" s="85">
        <v>0</v>
      </c>
      <c r="I388" s="82" t="s">
        <v>749</v>
      </c>
    </row>
    <row r="389" spans="2:9">
      <c r="B389" s="82" t="s">
        <v>270</v>
      </c>
      <c r="C389" s="82" t="s">
        <v>794</v>
      </c>
      <c r="D389" s="82" t="s">
        <v>795</v>
      </c>
      <c r="E389" s="82" t="s">
        <v>300</v>
      </c>
      <c r="F389" s="82" t="s">
        <v>301</v>
      </c>
      <c r="G389" s="86">
        <v>0</v>
      </c>
      <c r="H389" s="85">
        <v>0</v>
      </c>
      <c r="I389" s="82" t="s">
        <v>752</v>
      </c>
    </row>
    <row r="390" spans="2:9">
      <c r="B390" s="82" t="s">
        <v>270</v>
      </c>
      <c r="C390" s="82" t="s">
        <v>796</v>
      </c>
      <c r="D390" s="82" t="s">
        <v>797</v>
      </c>
      <c r="E390" s="82" t="s">
        <v>300</v>
      </c>
      <c r="F390" s="82" t="s">
        <v>301</v>
      </c>
      <c r="G390" s="86">
        <v>0</v>
      </c>
      <c r="H390" s="85">
        <v>0</v>
      </c>
      <c r="I390" s="82" t="s">
        <v>755</v>
      </c>
    </row>
    <row r="391" spans="2:9">
      <c r="B391" s="82" t="s">
        <v>270</v>
      </c>
      <c r="C391" s="82" t="s">
        <v>798</v>
      </c>
      <c r="D391" s="82" t="s">
        <v>799</v>
      </c>
      <c r="E391" s="82" t="s">
        <v>300</v>
      </c>
      <c r="F391" s="82" t="s">
        <v>301</v>
      </c>
      <c r="G391" s="86">
        <v>0</v>
      </c>
      <c r="H391" s="85">
        <v>0</v>
      </c>
      <c r="I391" s="82" t="s">
        <v>749</v>
      </c>
    </row>
    <row r="392" spans="2:9">
      <c r="B392" s="82" t="s">
        <v>270</v>
      </c>
      <c r="C392" s="82" t="s">
        <v>800</v>
      </c>
      <c r="D392" s="82" t="s">
        <v>801</v>
      </c>
      <c r="E392" s="82" t="s">
        <v>300</v>
      </c>
      <c r="F392" s="82" t="s">
        <v>301</v>
      </c>
      <c r="G392" s="86">
        <v>0</v>
      </c>
      <c r="H392" s="85">
        <v>0</v>
      </c>
      <c r="I392" s="82" t="s">
        <v>752</v>
      </c>
    </row>
    <row r="393" spans="2:9">
      <c r="B393" s="82" t="s">
        <v>270</v>
      </c>
      <c r="C393" s="82" t="s">
        <v>802</v>
      </c>
      <c r="D393" s="82" t="s">
        <v>803</v>
      </c>
      <c r="E393" s="82" t="s">
        <v>300</v>
      </c>
      <c r="F393" s="82" t="s">
        <v>301</v>
      </c>
      <c r="G393" s="86">
        <v>0</v>
      </c>
      <c r="H393" s="85">
        <v>0</v>
      </c>
      <c r="I393" s="82" t="s">
        <v>755</v>
      </c>
    </row>
    <row r="394" spans="2:9">
      <c r="B394" s="82" t="s">
        <v>270</v>
      </c>
      <c r="C394" s="82" t="s">
        <v>804</v>
      </c>
      <c r="D394" s="82" t="s">
        <v>805</v>
      </c>
      <c r="E394" s="82" t="s">
        <v>300</v>
      </c>
      <c r="F394" s="82" t="s">
        <v>301</v>
      </c>
      <c r="G394" s="86">
        <v>0</v>
      </c>
      <c r="H394" s="85">
        <v>0</v>
      </c>
      <c r="I394" s="82" t="s">
        <v>749</v>
      </c>
    </row>
    <row r="395" spans="2:9">
      <c r="B395" s="82" t="s">
        <v>270</v>
      </c>
      <c r="C395" s="82" t="s">
        <v>806</v>
      </c>
      <c r="D395" s="82" t="s">
        <v>807</v>
      </c>
      <c r="E395" s="82" t="s">
        <v>300</v>
      </c>
      <c r="F395" s="82" t="s">
        <v>301</v>
      </c>
      <c r="G395" s="86">
        <v>0</v>
      </c>
      <c r="H395" s="85">
        <v>0</v>
      </c>
      <c r="I395" s="82" t="s">
        <v>752</v>
      </c>
    </row>
    <row r="396" spans="2:9">
      <c r="B396" s="82" t="s">
        <v>270</v>
      </c>
      <c r="C396" s="82" t="s">
        <v>808</v>
      </c>
      <c r="D396" s="82" t="s">
        <v>809</v>
      </c>
      <c r="E396" s="82" t="s">
        <v>300</v>
      </c>
      <c r="F396" s="82" t="s">
        <v>301</v>
      </c>
      <c r="G396" s="86">
        <v>0</v>
      </c>
      <c r="H396" s="85">
        <v>0</v>
      </c>
      <c r="I396" s="82" t="s">
        <v>755</v>
      </c>
    </row>
    <row r="397" spans="2:9">
      <c r="B397" s="82" t="s">
        <v>270</v>
      </c>
      <c r="C397" s="82" t="s">
        <v>810</v>
      </c>
      <c r="D397" s="82" t="s">
        <v>811</v>
      </c>
      <c r="E397" s="82" t="s">
        <v>300</v>
      </c>
      <c r="F397" s="82" t="s">
        <v>301</v>
      </c>
      <c r="G397" s="85">
        <v>9.2089999999999996</v>
      </c>
      <c r="H397" s="85">
        <v>4.4859999999999998</v>
      </c>
      <c r="I397" s="82" t="s">
        <v>812</v>
      </c>
    </row>
    <row r="398" spans="2:9">
      <c r="B398" s="82" t="s">
        <v>270</v>
      </c>
      <c r="C398" s="82" t="s">
        <v>813</v>
      </c>
      <c r="D398" s="82" t="s">
        <v>814</v>
      </c>
      <c r="E398" s="82" t="s">
        <v>300</v>
      </c>
      <c r="F398" s="82" t="s">
        <v>301</v>
      </c>
      <c r="G398" s="85">
        <v>48.238999999999997</v>
      </c>
      <c r="H398" s="85">
        <v>35.869</v>
      </c>
      <c r="I398" s="82" t="s">
        <v>815</v>
      </c>
    </row>
    <row r="399" spans="2:9">
      <c r="B399" s="82" t="s">
        <v>270</v>
      </c>
      <c r="C399" s="82" t="s">
        <v>816</v>
      </c>
      <c r="D399" s="82" t="s">
        <v>817</v>
      </c>
      <c r="E399" s="82" t="s">
        <v>300</v>
      </c>
      <c r="F399" s="82" t="s">
        <v>301</v>
      </c>
      <c r="G399" s="85">
        <v>59.023000000000003</v>
      </c>
      <c r="H399" s="85">
        <v>55.901000000000003</v>
      </c>
      <c r="I399" s="82" t="s">
        <v>818</v>
      </c>
    </row>
    <row r="400" spans="2:9">
      <c r="B400" s="82" t="s">
        <v>270</v>
      </c>
      <c r="C400" s="82" t="s">
        <v>819</v>
      </c>
      <c r="D400" s="82" t="s">
        <v>820</v>
      </c>
      <c r="E400" s="82" t="s">
        <v>300</v>
      </c>
      <c r="F400" s="82" t="s">
        <v>301</v>
      </c>
      <c r="G400" s="85">
        <v>3.7029999999999998</v>
      </c>
      <c r="H400" s="85">
        <v>3.0529999999999999</v>
      </c>
      <c r="I400" s="82" t="s">
        <v>821</v>
      </c>
    </row>
    <row r="401" spans="2:9">
      <c r="B401" s="82" t="s">
        <v>270</v>
      </c>
      <c r="C401" s="82" t="s">
        <v>687</v>
      </c>
      <c r="D401" s="82" t="s">
        <v>688</v>
      </c>
      <c r="E401" s="82" t="s">
        <v>300</v>
      </c>
      <c r="F401" s="82" t="s">
        <v>301</v>
      </c>
      <c r="G401" s="85">
        <v>4.4909999999999997</v>
      </c>
      <c r="H401" s="85">
        <v>3.34</v>
      </c>
      <c r="I401" s="82" t="s">
        <v>689</v>
      </c>
    </row>
    <row r="402" spans="2:9">
      <c r="B402" s="82" t="s">
        <v>270</v>
      </c>
      <c r="C402" s="82" t="s">
        <v>690</v>
      </c>
      <c r="D402" s="82" t="s">
        <v>691</v>
      </c>
      <c r="E402" s="82" t="s">
        <v>300</v>
      </c>
      <c r="F402" s="82" t="s">
        <v>301</v>
      </c>
      <c r="G402" s="85">
        <v>5.4960000000000004</v>
      </c>
      <c r="H402" s="85">
        <v>5.2050000000000001</v>
      </c>
      <c r="I402" s="82" t="s">
        <v>692</v>
      </c>
    </row>
    <row r="403" spans="2:9">
      <c r="B403" s="82" t="s">
        <v>270</v>
      </c>
      <c r="C403" s="82" t="s">
        <v>822</v>
      </c>
      <c r="D403" s="82" t="s">
        <v>823</v>
      </c>
      <c r="E403" s="82" t="s">
        <v>300</v>
      </c>
      <c r="F403" s="82" t="s">
        <v>301</v>
      </c>
      <c r="G403" s="85">
        <v>0</v>
      </c>
      <c r="H403" s="85">
        <v>0</v>
      </c>
      <c r="I403" s="82" t="s">
        <v>824</v>
      </c>
    </row>
    <row r="404" spans="2:9">
      <c r="B404" s="82" t="s">
        <v>271</v>
      </c>
      <c r="C404" s="82" t="s">
        <v>298</v>
      </c>
      <c r="D404" s="82" t="s">
        <v>299</v>
      </c>
      <c r="E404" s="82" t="s">
        <v>300</v>
      </c>
      <c r="F404" s="82" t="s">
        <v>301</v>
      </c>
      <c r="G404" s="85">
        <v>0</v>
      </c>
      <c r="H404" s="85">
        <v>0</v>
      </c>
      <c r="I404" s="82" t="s">
        <v>302</v>
      </c>
    </row>
    <row r="405" spans="2:9">
      <c r="B405" s="82" t="s">
        <v>271</v>
      </c>
      <c r="C405" s="82" t="s">
        <v>303</v>
      </c>
      <c r="D405" s="82" t="s">
        <v>304</v>
      </c>
      <c r="E405" s="82" t="s">
        <v>300</v>
      </c>
      <c r="F405" s="82" t="s">
        <v>301</v>
      </c>
      <c r="G405" s="85">
        <v>0.4897271485686871</v>
      </c>
      <c r="H405" s="85">
        <v>0.36199999999999999</v>
      </c>
      <c r="I405" s="82" t="s">
        <v>305</v>
      </c>
    </row>
    <row r="406" spans="2:9">
      <c r="B406" s="82" t="s">
        <v>271</v>
      </c>
      <c r="C406" s="82" t="s">
        <v>306</v>
      </c>
      <c r="D406" s="82" t="s">
        <v>307</v>
      </c>
      <c r="E406" s="82" t="s">
        <v>300</v>
      </c>
      <c r="F406" s="82" t="s">
        <v>301</v>
      </c>
      <c r="G406" s="85">
        <v>0.59689390372621143</v>
      </c>
      <c r="H406" s="85">
        <v>0.56599999999999995</v>
      </c>
      <c r="I406" s="82" t="s">
        <v>308</v>
      </c>
    </row>
    <row r="407" spans="2:9">
      <c r="B407" s="82" t="s">
        <v>271</v>
      </c>
      <c r="C407" s="82" t="s">
        <v>309</v>
      </c>
      <c r="D407" s="82" t="s">
        <v>310</v>
      </c>
      <c r="E407" s="82" t="s">
        <v>300</v>
      </c>
      <c r="F407" s="82" t="s">
        <v>301</v>
      </c>
      <c r="G407" s="85">
        <v>1.564143548106907</v>
      </c>
      <c r="H407" s="85">
        <v>0.65671624389698757</v>
      </c>
      <c r="I407" s="82" t="s">
        <v>311</v>
      </c>
    </row>
    <row r="408" spans="2:9">
      <c r="B408" s="82" t="s">
        <v>271</v>
      </c>
      <c r="C408" s="82" t="s">
        <v>312</v>
      </c>
      <c r="D408" s="82" t="s">
        <v>313</v>
      </c>
      <c r="E408" s="82" t="s">
        <v>300</v>
      </c>
      <c r="F408" s="82" t="s">
        <v>301</v>
      </c>
      <c r="G408" s="85">
        <v>3.455504791300176</v>
      </c>
      <c r="H408" s="85">
        <v>2.5609999999999999</v>
      </c>
      <c r="I408" s="82" t="s">
        <v>314</v>
      </c>
    </row>
    <row r="409" spans="2:9">
      <c r="B409" s="82" t="s">
        <v>271</v>
      </c>
      <c r="C409" s="82" t="s">
        <v>315</v>
      </c>
      <c r="D409" s="82" t="s">
        <v>316</v>
      </c>
      <c r="E409" s="82" t="s">
        <v>300</v>
      </c>
      <c r="F409" s="82" t="s">
        <v>301</v>
      </c>
      <c r="G409" s="85">
        <v>4.2094104525827607</v>
      </c>
      <c r="H409" s="85">
        <v>3.988</v>
      </c>
      <c r="I409" s="82" t="s">
        <v>317</v>
      </c>
    </row>
    <row r="410" spans="2:9">
      <c r="B410" s="82" t="s">
        <v>271</v>
      </c>
      <c r="C410" s="82" t="s">
        <v>318</v>
      </c>
      <c r="D410" s="82" t="s">
        <v>319</v>
      </c>
      <c r="E410" s="82" t="s">
        <v>300</v>
      </c>
      <c r="F410" s="82" t="s">
        <v>301</v>
      </c>
      <c r="G410" s="85">
        <v>0</v>
      </c>
      <c r="H410" s="85">
        <v>0</v>
      </c>
      <c r="I410" s="82" t="s">
        <v>320</v>
      </c>
    </row>
    <row r="411" spans="2:9">
      <c r="B411" s="82" t="s">
        <v>271</v>
      </c>
      <c r="C411" s="82" t="s">
        <v>321</v>
      </c>
      <c r="D411" s="82" t="s">
        <v>322</v>
      </c>
      <c r="E411" s="82" t="s">
        <v>300</v>
      </c>
      <c r="F411" s="82" t="s">
        <v>301</v>
      </c>
      <c r="G411" s="85">
        <v>5.233725251879099E-2</v>
      </c>
      <c r="H411" s="85">
        <v>3.9E-2</v>
      </c>
      <c r="I411" s="82" t="s">
        <v>323</v>
      </c>
    </row>
    <row r="412" spans="2:9">
      <c r="B412" s="82" t="s">
        <v>271</v>
      </c>
      <c r="C412" s="82" t="s">
        <v>324</v>
      </c>
      <c r="D412" s="82" t="s">
        <v>325</v>
      </c>
      <c r="E412" s="82" t="s">
        <v>300</v>
      </c>
      <c r="F412" s="82" t="s">
        <v>301</v>
      </c>
      <c r="G412" s="85">
        <v>6.2306252998560699E-2</v>
      </c>
      <c r="H412" s="85">
        <v>5.8999999999999997E-2</v>
      </c>
      <c r="I412" s="82" t="s">
        <v>326</v>
      </c>
    </row>
    <row r="413" spans="2:9">
      <c r="B413" s="82" t="s">
        <v>271</v>
      </c>
      <c r="C413" s="82" t="s">
        <v>327</v>
      </c>
      <c r="D413" s="82" t="s">
        <v>328</v>
      </c>
      <c r="E413" s="82" t="s">
        <v>300</v>
      </c>
      <c r="F413" s="82" t="s">
        <v>301</v>
      </c>
      <c r="G413" s="85">
        <v>0</v>
      </c>
      <c r="H413" s="85">
        <v>1.522837416126665E-2</v>
      </c>
      <c r="I413" s="82" t="s">
        <v>329</v>
      </c>
    </row>
    <row r="414" spans="2:9">
      <c r="B414" s="82" t="s">
        <v>271</v>
      </c>
      <c r="C414" s="82" t="s">
        <v>330</v>
      </c>
      <c r="D414" s="82" t="s">
        <v>331</v>
      </c>
      <c r="E414" s="82" t="s">
        <v>300</v>
      </c>
      <c r="F414" s="82" t="s">
        <v>301</v>
      </c>
      <c r="G414" s="85">
        <v>0</v>
      </c>
      <c r="H414" s="85">
        <v>0</v>
      </c>
      <c r="I414" s="82" t="s">
        <v>332</v>
      </c>
    </row>
    <row r="415" spans="2:9">
      <c r="B415" s="82" t="s">
        <v>271</v>
      </c>
      <c r="C415" s="82" t="s">
        <v>333</v>
      </c>
      <c r="D415" s="82" t="s">
        <v>334</v>
      </c>
      <c r="E415" s="82" t="s">
        <v>300</v>
      </c>
      <c r="F415" s="82" t="s">
        <v>301</v>
      </c>
      <c r="G415" s="85">
        <v>0</v>
      </c>
      <c r="H415" s="85">
        <v>0</v>
      </c>
      <c r="I415" s="82" t="s">
        <v>335</v>
      </c>
    </row>
    <row r="416" spans="2:9">
      <c r="B416" s="82" t="s">
        <v>271</v>
      </c>
      <c r="C416" s="82" t="s">
        <v>336</v>
      </c>
      <c r="D416" s="82" t="s">
        <v>337</v>
      </c>
      <c r="E416" s="82" t="s">
        <v>300</v>
      </c>
      <c r="F416" s="82" t="s">
        <v>301</v>
      </c>
      <c r="G416" s="85">
        <v>0</v>
      </c>
      <c r="H416" s="85">
        <v>0</v>
      </c>
      <c r="I416" s="82" t="s">
        <v>338</v>
      </c>
    </row>
    <row r="417" spans="2:9">
      <c r="B417" s="82" t="s">
        <v>271</v>
      </c>
      <c r="C417" s="82" t="s">
        <v>339</v>
      </c>
      <c r="D417" s="82" t="s">
        <v>340</v>
      </c>
      <c r="E417" s="82" t="s">
        <v>300</v>
      </c>
      <c r="F417" s="82" t="s">
        <v>301</v>
      </c>
      <c r="G417" s="85">
        <v>0</v>
      </c>
      <c r="H417" s="85">
        <v>0</v>
      </c>
      <c r="I417" s="82" t="s">
        <v>341</v>
      </c>
    </row>
    <row r="418" spans="2:9">
      <c r="B418" s="82" t="s">
        <v>271</v>
      </c>
      <c r="C418" s="82" t="s">
        <v>342</v>
      </c>
      <c r="D418" s="82" t="s">
        <v>343</v>
      </c>
      <c r="E418" s="82" t="s">
        <v>300</v>
      </c>
      <c r="F418" s="82" t="s">
        <v>301</v>
      </c>
      <c r="G418" s="85">
        <v>0</v>
      </c>
      <c r="H418" s="85">
        <v>0</v>
      </c>
      <c r="I418" s="82" t="s">
        <v>344</v>
      </c>
    </row>
    <row r="419" spans="2:9">
      <c r="B419" s="82" t="s">
        <v>271</v>
      </c>
      <c r="C419" s="82" t="s">
        <v>345</v>
      </c>
      <c r="D419" s="82" t="s">
        <v>346</v>
      </c>
      <c r="E419" s="82" t="s">
        <v>300</v>
      </c>
      <c r="F419" s="82" t="s">
        <v>301</v>
      </c>
      <c r="G419" s="85">
        <v>0</v>
      </c>
      <c r="H419" s="85">
        <v>0</v>
      </c>
      <c r="I419" s="82" t="s">
        <v>347</v>
      </c>
    </row>
    <row r="420" spans="2:9">
      <c r="B420" s="82" t="s">
        <v>271</v>
      </c>
      <c r="C420" s="82" t="s">
        <v>348</v>
      </c>
      <c r="D420" s="82" t="s">
        <v>349</v>
      </c>
      <c r="E420" s="82" t="s">
        <v>300</v>
      </c>
      <c r="F420" s="82" t="s">
        <v>301</v>
      </c>
      <c r="G420" s="85">
        <v>0</v>
      </c>
      <c r="H420" s="85">
        <v>0</v>
      </c>
      <c r="I420" s="82" t="s">
        <v>350</v>
      </c>
    </row>
    <row r="421" spans="2:9">
      <c r="B421" s="82" t="s">
        <v>271</v>
      </c>
      <c r="C421" s="82" t="s">
        <v>351</v>
      </c>
      <c r="D421" s="82" t="s">
        <v>352</v>
      </c>
      <c r="E421" s="82" t="s">
        <v>300</v>
      </c>
      <c r="F421" s="82" t="s">
        <v>301</v>
      </c>
      <c r="G421" s="85">
        <v>0</v>
      </c>
      <c r="H421" s="85">
        <v>0</v>
      </c>
      <c r="I421" s="82" t="s">
        <v>353</v>
      </c>
    </row>
    <row r="422" spans="2:9">
      <c r="B422" s="82" t="s">
        <v>271</v>
      </c>
      <c r="C422" s="82" t="s">
        <v>354</v>
      </c>
      <c r="D422" s="82" t="s">
        <v>355</v>
      </c>
      <c r="E422" s="82" t="s">
        <v>300</v>
      </c>
      <c r="F422" s="82" t="s">
        <v>301</v>
      </c>
      <c r="G422" s="85">
        <v>7.1415443366684471E-3</v>
      </c>
      <c r="H422" s="85">
        <v>6.76622928282288E-3</v>
      </c>
      <c r="I422" s="82" t="s">
        <v>356</v>
      </c>
    </row>
    <row r="423" spans="2:9">
      <c r="B423" s="82" t="s">
        <v>271</v>
      </c>
      <c r="C423" s="82" t="s">
        <v>357</v>
      </c>
      <c r="D423" s="82" t="s">
        <v>358</v>
      </c>
      <c r="E423" s="82" t="s">
        <v>300</v>
      </c>
      <c r="F423" s="82" t="s">
        <v>301</v>
      </c>
      <c r="G423" s="85">
        <v>0</v>
      </c>
      <c r="H423" s="85">
        <v>0</v>
      </c>
      <c r="I423" s="82" t="s">
        <v>359</v>
      </c>
    </row>
    <row r="424" spans="2:9">
      <c r="B424" s="82" t="s">
        <v>271</v>
      </c>
      <c r="C424" s="82" t="s">
        <v>360</v>
      </c>
      <c r="D424" s="82" t="s">
        <v>361</v>
      </c>
      <c r="E424" s="82" t="s">
        <v>300</v>
      </c>
      <c r="F424" s="82" t="s">
        <v>301</v>
      </c>
      <c r="G424" s="85">
        <v>0</v>
      </c>
      <c r="H424" s="85">
        <v>0</v>
      </c>
      <c r="I424" s="82" t="s">
        <v>362</v>
      </c>
    </row>
    <row r="425" spans="2:9">
      <c r="B425" s="82" t="s">
        <v>271</v>
      </c>
      <c r="C425" s="82" t="s">
        <v>363</v>
      </c>
      <c r="D425" s="82" t="s">
        <v>364</v>
      </c>
      <c r="E425" s="82" t="s">
        <v>300</v>
      </c>
      <c r="F425" s="82" t="s">
        <v>301</v>
      </c>
      <c r="G425" s="85">
        <v>0</v>
      </c>
      <c r="H425" s="85">
        <v>0</v>
      </c>
      <c r="I425" s="82" t="s">
        <v>365</v>
      </c>
    </row>
    <row r="426" spans="2:9">
      <c r="B426" s="82" t="s">
        <v>271</v>
      </c>
      <c r="C426" s="82" t="s">
        <v>366</v>
      </c>
      <c r="D426" s="82" t="s">
        <v>367</v>
      </c>
      <c r="E426" s="82" t="s">
        <v>300</v>
      </c>
      <c r="F426" s="82" t="s">
        <v>301</v>
      </c>
      <c r="G426" s="85">
        <v>0</v>
      </c>
      <c r="H426" s="85">
        <v>0</v>
      </c>
      <c r="I426" s="82" t="s">
        <v>368</v>
      </c>
    </row>
    <row r="427" spans="2:9">
      <c r="B427" s="82" t="s">
        <v>271</v>
      </c>
      <c r="C427" s="82" t="s">
        <v>369</v>
      </c>
      <c r="D427" s="82" t="s">
        <v>370</v>
      </c>
      <c r="E427" s="82" t="s">
        <v>300</v>
      </c>
      <c r="F427" s="82" t="s">
        <v>301</v>
      </c>
      <c r="G427" s="85">
        <v>0</v>
      </c>
      <c r="H427" s="85">
        <v>0</v>
      </c>
      <c r="I427" s="82" t="s">
        <v>371</v>
      </c>
    </row>
    <row r="428" spans="2:9">
      <c r="B428" s="82" t="s">
        <v>271</v>
      </c>
      <c r="C428" s="82" t="s">
        <v>372</v>
      </c>
      <c r="D428" s="82" t="s">
        <v>373</v>
      </c>
      <c r="E428" s="82" t="s">
        <v>300</v>
      </c>
      <c r="F428" s="82" t="s">
        <v>301</v>
      </c>
      <c r="G428" s="85">
        <v>1.141967888423983</v>
      </c>
      <c r="H428" s="85">
        <v>1.03552830917372</v>
      </c>
      <c r="I428" s="82" t="s">
        <v>374</v>
      </c>
    </row>
    <row r="429" spans="2:9">
      <c r="B429" s="82" t="s">
        <v>271</v>
      </c>
      <c r="C429" s="82" t="s">
        <v>375</v>
      </c>
      <c r="D429" s="82" t="s">
        <v>376</v>
      </c>
      <c r="E429" s="82" t="s">
        <v>300</v>
      </c>
      <c r="F429" s="82" t="s">
        <v>301</v>
      </c>
      <c r="G429" s="85">
        <v>0</v>
      </c>
      <c r="H429" s="85">
        <v>0</v>
      </c>
      <c r="I429" s="82" t="s">
        <v>377</v>
      </c>
    </row>
    <row r="430" spans="2:9">
      <c r="B430" s="82" t="s">
        <v>271</v>
      </c>
      <c r="C430" s="82" t="s">
        <v>378</v>
      </c>
      <c r="D430" s="82" t="s">
        <v>379</v>
      </c>
      <c r="E430" s="82" t="s">
        <v>300</v>
      </c>
      <c r="F430" s="82" t="s">
        <v>301</v>
      </c>
      <c r="G430" s="85">
        <v>0</v>
      </c>
      <c r="H430" s="85">
        <v>0</v>
      </c>
      <c r="I430" s="82" t="s">
        <v>380</v>
      </c>
    </row>
    <row r="431" spans="2:9">
      <c r="B431" s="82" t="s">
        <v>271</v>
      </c>
      <c r="C431" s="82" t="s">
        <v>381</v>
      </c>
      <c r="D431" s="82" t="s">
        <v>382</v>
      </c>
      <c r="E431" s="82" t="s">
        <v>300</v>
      </c>
      <c r="F431" s="82" t="s">
        <v>301</v>
      </c>
      <c r="G431" s="85">
        <v>0</v>
      </c>
      <c r="H431" s="85">
        <v>0</v>
      </c>
      <c r="I431" s="82" t="s">
        <v>383</v>
      </c>
    </row>
    <row r="432" spans="2:9">
      <c r="B432" s="82" t="s">
        <v>271</v>
      </c>
      <c r="C432" s="82" t="s">
        <v>384</v>
      </c>
      <c r="D432" s="82" t="s">
        <v>385</v>
      </c>
      <c r="E432" s="82" t="s">
        <v>300</v>
      </c>
      <c r="F432" s="82" t="s">
        <v>301</v>
      </c>
      <c r="G432" s="85">
        <v>0</v>
      </c>
      <c r="H432" s="85">
        <v>0</v>
      </c>
      <c r="I432" s="82" t="s">
        <v>386</v>
      </c>
    </row>
    <row r="433" spans="2:9">
      <c r="B433" s="82" t="s">
        <v>271</v>
      </c>
      <c r="C433" s="82" t="s">
        <v>387</v>
      </c>
      <c r="D433" s="82" t="s">
        <v>388</v>
      </c>
      <c r="E433" s="82" t="s">
        <v>300</v>
      </c>
      <c r="F433" s="82" t="s">
        <v>301</v>
      </c>
      <c r="G433" s="85">
        <v>0</v>
      </c>
      <c r="H433" s="85">
        <v>0</v>
      </c>
      <c r="I433" s="82" t="s">
        <v>389</v>
      </c>
    </row>
    <row r="434" spans="2:9">
      <c r="B434" s="82" t="s">
        <v>271</v>
      </c>
      <c r="C434" s="82" t="s">
        <v>390</v>
      </c>
      <c r="D434" s="82" t="s">
        <v>391</v>
      </c>
      <c r="E434" s="82" t="s">
        <v>300</v>
      </c>
      <c r="F434" s="82" t="s">
        <v>301</v>
      </c>
      <c r="G434" s="85">
        <v>0</v>
      </c>
      <c r="H434" s="85">
        <v>0</v>
      </c>
      <c r="I434" s="82" t="s">
        <v>392</v>
      </c>
    </row>
    <row r="435" spans="2:9">
      <c r="B435" s="82" t="s">
        <v>271</v>
      </c>
      <c r="C435" s="82" t="s">
        <v>393</v>
      </c>
      <c r="D435" s="82" t="s">
        <v>394</v>
      </c>
      <c r="E435" s="82" t="s">
        <v>300</v>
      </c>
      <c r="F435" s="82" t="s">
        <v>301</v>
      </c>
      <c r="G435" s="85">
        <v>0</v>
      </c>
      <c r="H435" s="85">
        <v>0</v>
      </c>
      <c r="I435" s="82" t="s">
        <v>395</v>
      </c>
    </row>
    <row r="436" spans="2:9">
      <c r="B436" s="82" t="s">
        <v>271</v>
      </c>
      <c r="C436" s="82" t="s">
        <v>396</v>
      </c>
      <c r="D436" s="82" t="s">
        <v>397</v>
      </c>
      <c r="E436" s="82" t="s">
        <v>300</v>
      </c>
      <c r="F436" s="82" t="s">
        <v>301</v>
      </c>
      <c r="G436" s="85">
        <v>0</v>
      </c>
      <c r="H436" s="85">
        <v>0</v>
      </c>
      <c r="I436" s="82" t="s">
        <v>398</v>
      </c>
    </row>
    <row r="437" spans="2:9">
      <c r="B437" s="82" t="s">
        <v>271</v>
      </c>
      <c r="C437" s="82" t="s">
        <v>399</v>
      </c>
      <c r="D437" s="82" t="s">
        <v>400</v>
      </c>
      <c r="E437" s="82" t="s">
        <v>300</v>
      </c>
      <c r="F437" s="82" t="s">
        <v>301</v>
      </c>
      <c r="G437" s="85">
        <v>0</v>
      </c>
      <c r="H437" s="85">
        <v>0</v>
      </c>
      <c r="I437" s="82" t="s">
        <v>401</v>
      </c>
    </row>
    <row r="438" spans="2:9">
      <c r="B438" s="82" t="s">
        <v>271</v>
      </c>
      <c r="C438" s="82" t="s">
        <v>402</v>
      </c>
      <c r="D438" s="82" t="s">
        <v>403</v>
      </c>
      <c r="E438" s="82" t="s">
        <v>300</v>
      </c>
      <c r="F438" s="82" t="s">
        <v>301</v>
      </c>
      <c r="G438" s="85">
        <v>0</v>
      </c>
      <c r="H438" s="85">
        <v>0</v>
      </c>
      <c r="I438" s="82" t="s">
        <v>404</v>
      </c>
    </row>
    <row r="439" spans="2:9">
      <c r="B439" s="82" t="s">
        <v>271</v>
      </c>
      <c r="C439" s="82" t="s">
        <v>405</v>
      </c>
      <c r="D439" s="82" t="s">
        <v>406</v>
      </c>
      <c r="E439" s="82" t="s">
        <v>300</v>
      </c>
      <c r="F439" s="82" t="s">
        <v>301</v>
      </c>
      <c r="G439" s="85">
        <v>0</v>
      </c>
      <c r="H439" s="85">
        <v>0</v>
      </c>
      <c r="I439" s="82" t="s">
        <v>407</v>
      </c>
    </row>
    <row r="440" spans="2:9">
      <c r="B440" s="82" t="s">
        <v>271</v>
      </c>
      <c r="C440" s="82" t="s">
        <v>408</v>
      </c>
      <c r="D440" s="82" t="s">
        <v>409</v>
      </c>
      <c r="E440" s="82" t="s">
        <v>300</v>
      </c>
      <c r="F440" s="82" t="s">
        <v>301</v>
      </c>
      <c r="G440" s="86">
        <v>0.63028157834729459</v>
      </c>
      <c r="H440" s="85">
        <v>0.45883075733641199</v>
      </c>
      <c r="I440" s="82" t="s">
        <v>410</v>
      </c>
    </row>
    <row r="441" spans="2:9">
      <c r="B441" s="82" t="s">
        <v>271</v>
      </c>
      <c r="C441" s="82" t="s">
        <v>411</v>
      </c>
      <c r="D441" s="82" t="s">
        <v>412</v>
      </c>
      <c r="E441" s="82" t="s">
        <v>300</v>
      </c>
      <c r="F441" s="82" t="s">
        <v>301</v>
      </c>
      <c r="G441" s="86">
        <v>0.76262853670238295</v>
      </c>
      <c r="H441" s="85">
        <v>0.52400000000000002</v>
      </c>
      <c r="I441" s="82" t="s">
        <v>413</v>
      </c>
    </row>
    <row r="442" spans="2:9">
      <c r="B442" s="82" t="s">
        <v>271</v>
      </c>
      <c r="C442" s="82" t="s">
        <v>414</v>
      </c>
      <c r="D442" s="82" t="s">
        <v>415</v>
      </c>
      <c r="E442" s="82" t="s">
        <v>300</v>
      </c>
      <c r="F442" s="82" t="s">
        <v>301</v>
      </c>
      <c r="G442" s="86">
        <v>0.97197754677754689</v>
      </c>
      <c r="H442" s="85">
        <v>0.92100000000000004</v>
      </c>
      <c r="I442" s="82" t="s">
        <v>416</v>
      </c>
    </row>
    <row r="443" spans="2:9">
      <c r="B443" s="82" t="s">
        <v>271</v>
      </c>
      <c r="C443" s="82" t="s">
        <v>417</v>
      </c>
      <c r="D443" s="82" t="s">
        <v>418</v>
      </c>
      <c r="E443" s="82" t="s">
        <v>300</v>
      </c>
      <c r="F443" s="82" t="s">
        <v>301</v>
      </c>
      <c r="G443" s="86">
        <v>0</v>
      </c>
      <c r="H443" s="85">
        <v>0</v>
      </c>
      <c r="I443" s="82" t="s">
        <v>419</v>
      </c>
    </row>
    <row r="444" spans="2:9">
      <c r="B444" s="82" t="s">
        <v>271</v>
      </c>
      <c r="C444" s="82" t="s">
        <v>420</v>
      </c>
      <c r="D444" s="82" t="s">
        <v>421</v>
      </c>
      <c r="E444" s="82" t="s">
        <v>300</v>
      </c>
      <c r="F444" s="82" t="s">
        <v>301</v>
      </c>
      <c r="G444" s="86">
        <v>1.3184003134495439</v>
      </c>
      <c r="H444" s="85">
        <v>0.91500000000000004</v>
      </c>
      <c r="I444" s="82" t="s">
        <v>422</v>
      </c>
    </row>
    <row r="445" spans="2:9">
      <c r="B445" s="82" t="s">
        <v>271</v>
      </c>
      <c r="C445" s="82" t="s">
        <v>423</v>
      </c>
      <c r="D445" s="82" t="s">
        <v>424</v>
      </c>
      <c r="E445" s="82" t="s">
        <v>300</v>
      </c>
      <c r="F445" s="82" t="s">
        <v>301</v>
      </c>
      <c r="G445" s="86">
        <v>1.672299830481369</v>
      </c>
      <c r="H445" s="85">
        <v>1.5840000000000001</v>
      </c>
      <c r="I445" s="82" t="s">
        <v>425</v>
      </c>
    </row>
    <row r="446" spans="2:9">
      <c r="B446" s="82" t="s">
        <v>271</v>
      </c>
      <c r="C446" s="82" t="s">
        <v>426</v>
      </c>
      <c r="D446" s="82" t="s">
        <v>427</v>
      </c>
      <c r="E446" s="82" t="s">
        <v>300</v>
      </c>
      <c r="F446" s="82" t="s">
        <v>301</v>
      </c>
      <c r="G446" s="85">
        <v>0.32137411958992379</v>
      </c>
      <c r="H446" s="85">
        <v>0.18700136618681701</v>
      </c>
      <c r="I446" s="82" t="s">
        <v>428</v>
      </c>
    </row>
    <row r="447" spans="2:9">
      <c r="B447" s="82" t="s">
        <v>271</v>
      </c>
      <c r="C447" s="82" t="s">
        <v>429</v>
      </c>
      <c r="D447" s="82" t="s">
        <v>430</v>
      </c>
      <c r="E447" s="82" t="s">
        <v>300</v>
      </c>
      <c r="F447" s="82" t="s">
        <v>301</v>
      </c>
      <c r="G447" s="85">
        <v>0.18691875899568211</v>
      </c>
      <c r="H447" s="85">
        <v>0.13800000000000001</v>
      </c>
      <c r="I447" s="82" t="s">
        <v>431</v>
      </c>
    </row>
    <row r="448" spans="2:9">
      <c r="B448" s="82" t="s">
        <v>271</v>
      </c>
      <c r="C448" s="82" t="s">
        <v>432</v>
      </c>
      <c r="D448" s="82" t="s">
        <v>433</v>
      </c>
      <c r="E448" s="82" t="s">
        <v>300</v>
      </c>
      <c r="F448" s="82" t="s">
        <v>301</v>
      </c>
      <c r="G448" s="85">
        <v>0.22679476091476089</v>
      </c>
      <c r="H448" s="85">
        <v>0.215</v>
      </c>
      <c r="I448" s="82" t="s">
        <v>434</v>
      </c>
    </row>
    <row r="449" spans="2:9">
      <c r="B449" s="82" t="s">
        <v>271</v>
      </c>
      <c r="C449" s="82" t="s">
        <v>426</v>
      </c>
      <c r="D449" s="82" t="s">
        <v>435</v>
      </c>
      <c r="E449" s="82" t="s">
        <v>300</v>
      </c>
      <c r="F449" s="82" t="s">
        <v>301</v>
      </c>
      <c r="G449" s="85">
        <v>0.32137411958992379</v>
      </c>
      <c r="H449" s="85">
        <v>0.18700136618681701</v>
      </c>
      <c r="I449" s="82" t="s">
        <v>436</v>
      </c>
    </row>
    <row r="450" spans="2:9">
      <c r="B450" s="82" t="s">
        <v>271</v>
      </c>
      <c r="C450" s="82" t="s">
        <v>429</v>
      </c>
      <c r="D450" s="82" t="s">
        <v>437</v>
      </c>
      <c r="E450" s="82" t="s">
        <v>300</v>
      </c>
      <c r="F450" s="82" t="s">
        <v>301</v>
      </c>
      <c r="G450" s="85">
        <v>0.18691875899568211</v>
      </c>
      <c r="H450" s="85">
        <v>0.13800000000000001</v>
      </c>
      <c r="I450" s="82" t="s">
        <v>438</v>
      </c>
    </row>
    <row r="451" spans="2:9">
      <c r="B451" s="82" t="s">
        <v>271</v>
      </c>
      <c r="C451" s="82" t="s">
        <v>432</v>
      </c>
      <c r="D451" s="82" t="s">
        <v>439</v>
      </c>
      <c r="E451" s="82" t="s">
        <v>300</v>
      </c>
      <c r="F451" s="82" t="s">
        <v>301</v>
      </c>
      <c r="G451" s="85">
        <v>0.22679476091476089</v>
      </c>
      <c r="H451" s="85">
        <v>0.215</v>
      </c>
      <c r="I451" s="82" t="s">
        <v>440</v>
      </c>
    </row>
    <row r="452" spans="2:9">
      <c r="B452" s="82" t="s">
        <v>271</v>
      </c>
      <c r="C452" s="82" t="s">
        <v>426</v>
      </c>
      <c r="D452" s="82" t="s">
        <v>441</v>
      </c>
      <c r="E452" s="82" t="s">
        <v>300</v>
      </c>
      <c r="F452" s="82" t="s">
        <v>301</v>
      </c>
      <c r="G452" s="85">
        <v>0.32137411958992379</v>
      </c>
      <c r="H452" s="85">
        <v>0.18700136618681701</v>
      </c>
      <c r="I452" s="82" t="s">
        <v>442</v>
      </c>
    </row>
    <row r="453" spans="2:9">
      <c r="B453" s="82" t="s">
        <v>271</v>
      </c>
      <c r="C453" s="82" t="s">
        <v>429</v>
      </c>
      <c r="D453" s="82" t="s">
        <v>443</v>
      </c>
      <c r="E453" s="82" t="s">
        <v>300</v>
      </c>
      <c r="F453" s="82" t="s">
        <v>301</v>
      </c>
      <c r="G453" s="85">
        <v>0.18691875899568211</v>
      </c>
      <c r="H453" s="85">
        <v>0.13800000000000001</v>
      </c>
      <c r="I453" s="82" t="s">
        <v>444</v>
      </c>
    </row>
    <row r="454" spans="2:9">
      <c r="B454" s="82" t="s">
        <v>271</v>
      </c>
      <c r="C454" s="82" t="s">
        <v>432</v>
      </c>
      <c r="D454" s="82" t="s">
        <v>445</v>
      </c>
      <c r="E454" s="82" t="s">
        <v>300</v>
      </c>
      <c r="F454" s="82" t="s">
        <v>301</v>
      </c>
      <c r="G454" s="85">
        <v>0.22679476091476089</v>
      </c>
      <c r="H454" s="85">
        <v>0.215</v>
      </c>
      <c r="I454" s="82" t="s">
        <v>446</v>
      </c>
    </row>
    <row r="455" spans="2:9">
      <c r="B455" s="82" t="s">
        <v>271</v>
      </c>
      <c r="C455" s="82" t="s">
        <v>447</v>
      </c>
      <c r="D455" s="82" t="s">
        <v>448</v>
      </c>
      <c r="E455" s="82" t="s">
        <v>300</v>
      </c>
      <c r="F455" s="82" t="s">
        <v>301</v>
      </c>
      <c r="G455" s="85">
        <v>0</v>
      </c>
      <c r="H455" s="85">
        <v>0</v>
      </c>
      <c r="I455" s="82" t="s">
        <v>449</v>
      </c>
    </row>
    <row r="456" spans="2:9">
      <c r="B456" s="82" t="s">
        <v>271</v>
      </c>
      <c r="C456" s="82" t="s">
        <v>450</v>
      </c>
      <c r="D456" s="82" t="s">
        <v>451</v>
      </c>
      <c r="E456" s="82" t="s">
        <v>300</v>
      </c>
      <c r="F456" s="82" t="s">
        <v>301</v>
      </c>
      <c r="G456" s="85">
        <v>0</v>
      </c>
      <c r="H456" s="85">
        <v>0</v>
      </c>
      <c r="I456" s="82" t="s">
        <v>452</v>
      </c>
    </row>
    <row r="457" spans="2:9">
      <c r="B457" s="82" t="s">
        <v>271</v>
      </c>
      <c r="C457" s="82" t="s">
        <v>453</v>
      </c>
      <c r="D457" s="82" t="s">
        <v>454</v>
      </c>
      <c r="E457" s="82" t="s">
        <v>300</v>
      </c>
      <c r="F457" s="82" t="s">
        <v>301</v>
      </c>
      <c r="G457" s="85">
        <v>0</v>
      </c>
      <c r="H457" s="85">
        <v>0</v>
      </c>
      <c r="I457" s="82" t="s">
        <v>455</v>
      </c>
    </row>
    <row r="458" spans="2:9">
      <c r="B458" s="82" t="s">
        <v>271</v>
      </c>
      <c r="C458" s="82" t="s">
        <v>456</v>
      </c>
      <c r="D458" s="82" t="s">
        <v>457</v>
      </c>
      <c r="E458" s="82" t="s">
        <v>300</v>
      </c>
      <c r="F458" s="82" t="s">
        <v>301</v>
      </c>
      <c r="G458" s="85">
        <v>9.2534157536722272</v>
      </c>
      <c r="H458" s="85">
        <v>6.3075434803555801</v>
      </c>
      <c r="I458" s="82" t="s">
        <v>458</v>
      </c>
    </row>
    <row r="459" spans="2:9">
      <c r="B459" s="82" t="s">
        <v>271</v>
      </c>
      <c r="C459" s="82" t="s">
        <v>459</v>
      </c>
      <c r="D459" s="82" t="s">
        <v>460</v>
      </c>
      <c r="E459" s="82" t="s">
        <v>300</v>
      </c>
      <c r="F459" s="82" t="s">
        <v>301</v>
      </c>
      <c r="G459" s="85">
        <v>0.49097327362865822</v>
      </c>
      <c r="H459" s="85">
        <v>0.33800000000000002</v>
      </c>
      <c r="I459" s="82" t="s">
        <v>461</v>
      </c>
    </row>
    <row r="460" spans="2:9">
      <c r="B460" s="82" t="s">
        <v>271</v>
      </c>
      <c r="C460" s="82" t="s">
        <v>462</v>
      </c>
      <c r="D460" s="82" t="s">
        <v>463</v>
      </c>
      <c r="E460" s="82" t="s">
        <v>300</v>
      </c>
      <c r="F460" s="82" t="s">
        <v>301</v>
      </c>
      <c r="G460" s="85">
        <v>0.62306252998560696</v>
      </c>
      <c r="H460" s="85">
        <v>0.59</v>
      </c>
      <c r="I460" s="82" t="s">
        <v>464</v>
      </c>
    </row>
    <row r="461" spans="2:9">
      <c r="B461" s="82" t="s">
        <v>271</v>
      </c>
      <c r="C461" s="82" t="s">
        <v>465</v>
      </c>
      <c r="D461" s="82" t="s">
        <v>466</v>
      </c>
      <c r="E461" s="82" t="s">
        <v>300</v>
      </c>
      <c r="F461" s="82" t="s">
        <v>301</v>
      </c>
      <c r="G461" s="85">
        <v>0</v>
      </c>
      <c r="H461" s="85">
        <v>0</v>
      </c>
      <c r="I461" s="82" t="s">
        <v>467</v>
      </c>
    </row>
    <row r="462" spans="2:9">
      <c r="B462" s="82" t="s">
        <v>271</v>
      </c>
      <c r="C462" s="82" t="s">
        <v>468</v>
      </c>
      <c r="D462" s="82" t="s">
        <v>469</v>
      </c>
      <c r="E462" s="82" t="s">
        <v>300</v>
      </c>
      <c r="F462" s="82" t="s">
        <v>301</v>
      </c>
      <c r="G462" s="85">
        <v>0</v>
      </c>
      <c r="H462" s="85">
        <v>0</v>
      </c>
      <c r="I462" s="82" t="s">
        <v>470</v>
      </c>
    </row>
    <row r="463" spans="2:9">
      <c r="B463" s="82" t="s">
        <v>271</v>
      </c>
      <c r="C463" s="82" t="s">
        <v>471</v>
      </c>
      <c r="D463" s="82" t="s">
        <v>472</v>
      </c>
      <c r="E463" s="82" t="s">
        <v>300</v>
      </c>
      <c r="F463" s="82" t="s">
        <v>301</v>
      </c>
      <c r="G463" s="85">
        <v>0</v>
      </c>
      <c r="H463" s="85">
        <v>0</v>
      </c>
      <c r="I463" s="82" t="s">
        <v>473</v>
      </c>
    </row>
    <row r="464" spans="2:9">
      <c r="B464" s="82" t="s">
        <v>271</v>
      </c>
      <c r="C464" s="82" t="s">
        <v>474</v>
      </c>
      <c r="D464" s="82" t="s">
        <v>475</v>
      </c>
      <c r="E464" s="82" t="s">
        <v>300</v>
      </c>
      <c r="F464" s="82" t="s">
        <v>301</v>
      </c>
      <c r="G464" s="85">
        <v>1.239368082888606</v>
      </c>
      <c r="H464" s="85">
        <v>0.95821688076863198</v>
      </c>
      <c r="I464" s="82" t="s">
        <v>476</v>
      </c>
    </row>
    <row r="465" spans="2:9">
      <c r="B465" s="82" t="s">
        <v>271</v>
      </c>
      <c r="C465" s="82" t="s">
        <v>477</v>
      </c>
      <c r="D465" s="82" t="s">
        <v>478</v>
      </c>
      <c r="E465" s="82" t="s">
        <v>300</v>
      </c>
      <c r="F465" s="82" t="s">
        <v>301</v>
      </c>
      <c r="G465" s="85">
        <v>0</v>
      </c>
      <c r="H465" s="85">
        <v>0</v>
      </c>
      <c r="I465" s="82" t="s">
        <v>479</v>
      </c>
    </row>
    <row r="466" spans="2:9">
      <c r="B466" s="82" t="s">
        <v>271</v>
      </c>
      <c r="C466" s="82" t="s">
        <v>480</v>
      </c>
      <c r="D466" s="82" t="s">
        <v>481</v>
      </c>
      <c r="E466" s="82" t="s">
        <v>300</v>
      </c>
      <c r="F466" s="82" t="s">
        <v>301</v>
      </c>
      <c r="G466" s="85">
        <v>0</v>
      </c>
      <c r="H466" s="85">
        <v>0</v>
      </c>
      <c r="I466" s="82" t="s">
        <v>482</v>
      </c>
    </row>
    <row r="467" spans="2:9">
      <c r="B467" s="82" t="s">
        <v>271</v>
      </c>
      <c r="C467" s="82" t="s">
        <v>483</v>
      </c>
      <c r="D467" s="82" t="s">
        <v>484</v>
      </c>
      <c r="E467" s="82" t="s">
        <v>300</v>
      </c>
      <c r="F467" s="82" t="s">
        <v>301</v>
      </c>
      <c r="G467" s="85">
        <v>0</v>
      </c>
      <c r="H467" s="85">
        <v>0</v>
      </c>
      <c r="I467" s="82" t="s">
        <v>485</v>
      </c>
    </row>
    <row r="468" spans="2:9">
      <c r="B468" s="82" t="s">
        <v>271</v>
      </c>
      <c r="C468" s="82" t="s">
        <v>486</v>
      </c>
      <c r="D468" s="82" t="s">
        <v>487</v>
      </c>
      <c r="E468" s="82" t="s">
        <v>300</v>
      </c>
      <c r="F468" s="82" t="s">
        <v>301</v>
      </c>
      <c r="G468" s="85">
        <v>0</v>
      </c>
      <c r="H468" s="85">
        <v>0</v>
      </c>
      <c r="I468" s="82" t="s">
        <v>488</v>
      </c>
    </row>
    <row r="469" spans="2:9">
      <c r="B469" s="82" t="s">
        <v>271</v>
      </c>
      <c r="C469" s="82" t="s">
        <v>489</v>
      </c>
      <c r="D469" s="82" t="s">
        <v>490</v>
      </c>
      <c r="E469" s="82" t="s">
        <v>300</v>
      </c>
      <c r="F469" s="82" t="s">
        <v>301</v>
      </c>
      <c r="G469" s="85">
        <v>0</v>
      </c>
      <c r="H469" s="85">
        <v>0</v>
      </c>
      <c r="I469" s="82" t="s">
        <v>491</v>
      </c>
    </row>
    <row r="470" spans="2:9">
      <c r="B470" s="82" t="s">
        <v>271</v>
      </c>
      <c r="C470" s="82" t="s">
        <v>492</v>
      </c>
      <c r="D470" s="82" t="s">
        <v>493</v>
      </c>
      <c r="E470" s="82" t="s">
        <v>300</v>
      </c>
      <c r="F470" s="82" t="s">
        <v>301</v>
      </c>
      <c r="G470" s="85">
        <v>1.239416476136034</v>
      </c>
      <c r="H470" s="85">
        <v>0.95821688076863198</v>
      </c>
      <c r="I470" s="82" t="s">
        <v>494</v>
      </c>
    </row>
    <row r="471" spans="2:9">
      <c r="B471" s="82" t="s">
        <v>271</v>
      </c>
      <c r="C471" s="82" t="s">
        <v>495</v>
      </c>
      <c r="D471" s="82" t="s">
        <v>496</v>
      </c>
      <c r="E471" s="82" t="s">
        <v>300</v>
      </c>
      <c r="F471" s="82" t="s">
        <v>301</v>
      </c>
      <c r="G471" s="85">
        <v>2.8648415128738209</v>
      </c>
      <c r="H471" s="85">
        <v>1.9690000000000001</v>
      </c>
      <c r="I471" s="82" t="s">
        <v>497</v>
      </c>
    </row>
    <row r="472" spans="2:9">
      <c r="B472" s="82" t="s">
        <v>271</v>
      </c>
      <c r="C472" s="82" t="s">
        <v>498</v>
      </c>
      <c r="D472" s="82" t="s">
        <v>499</v>
      </c>
      <c r="E472" s="82" t="s">
        <v>300</v>
      </c>
      <c r="F472" s="82" t="s">
        <v>301</v>
      </c>
      <c r="G472" s="85">
        <v>3.6511464257156572</v>
      </c>
      <c r="H472" s="85">
        <v>3.4590000000000001</v>
      </c>
      <c r="I472" s="82" t="s">
        <v>500</v>
      </c>
    </row>
    <row r="473" spans="2:9">
      <c r="B473" s="82" t="s">
        <v>271</v>
      </c>
      <c r="C473" s="82" t="s">
        <v>501</v>
      </c>
      <c r="D473" s="82" t="s">
        <v>502</v>
      </c>
      <c r="E473" s="82" t="s">
        <v>300</v>
      </c>
      <c r="F473" s="82" t="s">
        <v>301</v>
      </c>
      <c r="G473" s="85">
        <v>1.3030487132897099</v>
      </c>
      <c r="H473" s="85">
        <v>1.3545134036326589</v>
      </c>
      <c r="I473" s="82" t="s">
        <v>503</v>
      </c>
    </row>
    <row r="474" spans="2:9">
      <c r="B474" s="82" t="s">
        <v>271</v>
      </c>
      <c r="C474" s="82" t="s">
        <v>504</v>
      </c>
      <c r="D474" s="82" t="s">
        <v>505</v>
      </c>
      <c r="E474" s="82" t="s">
        <v>300</v>
      </c>
      <c r="F474" s="82" t="s">
        <v>301</v>
      </c>
      <c r="G474" s="85">
        <v>0</v>
      </c>
      <c r="H474" s="85">
        <v>0.28100000000000003</v>
      </c>
      <c r="I474" s="82" t="s">
        <v>506</v>
      </c>
    </row>
    <row r="475" spans="2:9">
      <c r="B475" s="82" t="s">
        <v>271</v>
      </c>
      <c r="C475" s="82" t="s">
        <v>507</v>
      </c>
      <c r="D475" s="82" t="s">
        <v>508</v>
      </c>
      <c r="E475" s="82" t="s">
        <v>300</v>
      </c>
      <c r="F475" s="82" t="s">
        <v>301</v>
      </c>
      <c r="G475" s="85">
        <v>0</v>
      </c>
      <c r="H475" s="85">
        <v>0.49199999999999999</v>
      </c>
      <c r="I475" s="82" t="s">
        <v>509</v>
      </c>
    </row>
    <row r="476" spans="2:9">
      <c r="B476" s="82" t="s">
        <v>271</v>
      </c>
      <c r="C476" s="82" t="s">
        <v>510</v>
      </c>
      <c r="D476" s="82" t="s">
        <v>511</v>
      </c>
      <c r="E476" s="82" t="s">
        <v>300</v>
      </c>
      <c r="F476" s="82" t="s">
        <v>301</v>
      </c>
      <c r="G476" s="85">
        <v>0</v>
      </c>
      <c r="H476" s="85">
        <v>0</v>
      </c>
      <c r="I476" s="82" t="s">
        <v>512</v>
      </c>
    </row>
    <row r="477" spans="2:9">
      <c r="B477" s="82" t="s">
        <v>271</v>
      </c>
      <c r="C477" s="82" t="s">
        <v>513</v>
      </c>
      <c r="D477" s="82" t="s">
        <v>514</v>
      </c>
      <c r="E477" s="82" t="s">
        <v>300</v>
      </c>
      <c r="F477" s="82" t="s">
        <v>301</v>
      </c>
      <c r="G477" s="85">
        <v>0.40872901967055808</v>
      </c>
      <c r="H477" s="85">
        <v>0</v>
      </c>
      <c r="I477" s="82" t="s">
        <v>515</v>
      </c>
    </row>
    <row r="478" spans="2:9">
      <c r="B478" s="82" t="s">
        <v>271</v>
      </c>
      <c r="C478" s="82" t="s">
        <v>516</v>
      </c>
      <c r="D478" s="82" t="s">
        <v>517</v>
      </c>
      <c r="E478" s="82" t="s">
        <v>300</v>
      </c>
      <c r="F478" s="82" t="s">
        <v>301</v>
      </c>
      <c r="G478" s="85">
        <v>0.51963415000799618</v>
      </c>
      <c r="H478" s="85">
        <v>0</v>
      </c>
      <c r="I478" s="82" t="s">
        <v>518</v>
      </c>
    </row>
    <row r="479" spans="2:9">
      <c r="B479" s="82" t="s">
        <v>271</v>
      </c>
      <c r="C479" s="82" t="s">
        <v>519</v>
      </c>
      <c r="D479" s="82" t="s">
        <v>520</v>
      </c>
      <c r="E479" s="82" t="s">
        <v>300</v>
      </c>
      <c r="F479" s="82" t="s">
        <v>301</v>
      </c>
      <c r="G479" s="86">
        <v>7.6992396552467914</v>
      </c>
      <c r="H479" s="85">
        <v>8.9858071385407818</v>
      </c>
      <c r="I479" s="82" t="s">
        <v>521</v>
      </c>
    </row>
    <row r="480" spans="2:9">
      <c r="B480" s="82" t="s">
        <v>271</v>
      </c>
      <c r="C480" s="82" t="s">
        <v>522</v>
      </c>
      <c r="D480" s="82" t="s">
        <v>523</v>
      </c>
      <c r="E480" s="82" t="s">
        <v>300</v>
      </c>
      <c r="F480" s="82" t="s">
        <v>301</v>
      </c>
      <c r="G480" s="86">
        <v>0</v>
      </c>
      <c r="H480" s="85">
        <v>0</v>
      </c>
      <c r="I480" s="82" t="s">
        <v>524</v>
      </c>
    </row>
    <row r="481" spans="2:9">
      <c r="B481" s="82" t="s">
        <v>271</v>
      </c>
      <c r="C481" s="82" t="s">
        <v>525</v>
      </c>
      <c r="D481" s="82" t="s">
        <v>526</v>
      </c>
      <c r="E481" s="82" t="s">
        <v>300</v>
      </c>
      <c r="F481" s="82" t="s">
        <v>301</v>
      </c>
      <c r="G481" s="86">
        <v>0</v>
      </c>
      <c r="H481" s="85">
        <v>0</v>
      </c>
      <c r="I481" s="82" t="s">
        <v>527</v>
      </c>
    </row>
    <row r="482" spans="2:9">
      <c r="B482" s="82" t="s">
        <v>271</v>
      </c>
      <c r="C482" s="82" t="s">
        <v>528</v>
      </c>
      <c r="D482" s="82" t="s">
        <v>529</v>
      </c>
      <c r="E482" s="82" t="s">
        <v>300</v>
      </c>
      <c r="F482" s="82" t="s">
        <v>301</v>
      </c>
      <c r="G482" s="86">
        <v>0.13600000000000001</v>
      </c>
      <c r="H482" s="85">
        <v>0</v>
      </c>
      <c r="I482" s="82" t="s">
        <v>521</v>
      </c>
    </row>
    <row r="483" spans="2:9">
      <c r="B483" s="82" t="s">
        <v>271</v>
      </c>
      <c r="C483" s="82" t="s">
        <v>530</v>
      </c>
      <c r="D483" s="82" t="s">
        <v>531</v>
      </c>
      <c r="E483" s="82" t="s">
        <v>300</v>
      </c>
      <c r="F483" s="82" t="s">
        <v>301</v>
      </c>
      <c r="G483" s="86">
        <v>0</v>
      </c>
      <c r="H483" s="85">
        <v>0</v>
      </c>
      <c r="I483" s="82" t="s">
        <v>524</v>
      </c>
    </row>
    <row r="484" spans="2:9">
      <c r="B484" s="82" t="s">
        <v>271</v>
      </c>
      <c r="C484" s="82" t="s">
        <v>532</v>
      </c>
      <c r="D484" s="82" t="s">
        <v>533</v>
      </c>
      <c r="E484" s="82" t="s">
        <v>300</v>
      </c>
      <c r="F484" s="82" t="s">
        <v>301</v>
      </c>
      <c r="G484" s="86">
        <v>0</v>
      </c>
      <c r="H484" s="85">
        <v>0</v>
      </c>
      <c r="I484" s="82" t="s">
        <v>527</v>
      </c>
    </row>
    <row r="485" spans="2:9">
      <c r="B485" s="82" t="s">
        <v>271</v>
      </c>
      <c r="C485" s="82" t="s">
        <v>534</v>
      </c>
      <c r="D485" s="82" t="s">
        <v>535</v>
      </c>
      <c r="E485" s="82" t="s">
        <v>300</v>
      </c>
      <c r="F485" s="82" t="s">
        <v>301</v>
      </c>
      <c r="G485" s="86">
        <v>0.51619602101672601</v>
      </c>
      <c r="H485" s="85">
        <v>0</v>
      </c>
      <c r="I485" s="82" t="s">
        <v>521</v>
      </c>
    </row>
    <row r="486" spans="2:9">
      <c r="B486" s="82" t="s">
        <v>271</v>
      </c>
      <c r="C486" s="82" t="s">
        <v>536</v>
      </c>
      <c r="D486" s="82" t="s">
        <v>537</v>
      </c>
      <c r="E486" s="82" t="s">
        <v>300</v>
      </c>
      <c r="F486" s="82" t="s">
        <v>301</v>
      </c>
      <c r="G486" s="86">
        <v>0</v>
      </c>
      <c r="H486" s="85">
        <v>0</v>
      </c>
      <c r="I486" s="82" t="s">
        <v>524</v>
      </c>
    </row>
    <row r="487" spans="2:9">
      <c r="B487" s="82" t="s">
        <v>271</v>
      </c>
      <c r="C487" s="82" t="s">
        <v>538</v>
      </c>
      <c r="D487" s="82" t="s">
        <v>539</v>
      </c>
      <c r="E487" s="82" t="s">
        <v>300</v>
      </c>
      <c r="F487" s="82" t="s">
        <v>301</v>
      </c>
      <c r="G487" s="86">
        <v>0</v>
      </c>
      <c r="H487" s="85">
        <v>0</v>
      </c>
      <c r="I487" s="82" t="s">
        <v>527</v>
      </c>
    </row>
    <row r="488" spans="2:9">
      <c r="B488" s="82" t="s">
        <v>271</v>
      </c>
      <c r="C488" s="82" t="s">
        <v>540</v>
      </c>
      <c r="D488" s="82" t="s">
        <v>541</v>
      </c>
      <c r="E488" s="82" t="s">
        <v>300</v>
      </c>
      <c r="F488" s="82" t="s">
        <v>301</v>
      </c>
      <c r="G488" s="86">
        <v>2.1813458631328619E-2</v>
      </c>
      <c r="H488" s="85">
        <v>0</v>
      </c>
      <c r="I488" s="82" t="s">
        <v>521</v>
      </c>
    </row>
    <row r="489" spans="2:9">
      <c r="B489" s="82" t="s">
        <v>271</v>
      </c>
      <c r="C489" s="82" t="s">
        <v>542</v>
      </c>
      <c r="D489" s="82" t="s">
        <v>543</v>
      </c>
      <c r="E489" s="82" t="s">
        <v>300</v>
      </c>
      <c r="F489" s="82" t="s">
        <v>301</v>
      </c>
      <c r="G489" s="86">
        <v>0</v>
      </c>
      <c r="H489" s="85">
        <v>0</v>
      </c>
      <c r="I489" s="82" t="s">
        <v>524</v>
      </c>
    </row>
    <row r="490" spans="2:9">
      <c r="B490" s="82" t="s">
        <v>271</v>
      </c>
      <c r="C490" s="82" t="s">
        <v>544</v>
      </c>
      <c r="D490" s="82" t="s">
        <v>545</v>
      </c>
      <c r="E490" s="82" t="s">
        <v>300</v>
      </c>
      <c r="F490" s="82" t="s">
        <v>301</v>
      </c>
      <c r="G490" s="86">
        <v>0</v>
      </c>
      <c r="H490" s="85">
        <v>0</v>
      </c>
      <c r="I490" s="82" t="s">
        <v>527</v>
      </c>
    </row>
    <row r="491" spans="2:9">
      <c r="B491" s="82" t="s">
        <v>271</v>
      </c>
      <c r="C491" s="82" t="s">
        <v>546</v>
      </c>
      <c r="D491" s="82" t="s">
        <v>547</v>
      </c>
      <c r="E491" s="82" t="s">
        <v>300</v>
      </c>
      <c r="F491" s="82" t="s">
        <v>301</v>
      </c>
      <c r="G491" s="86">
        <v>3.0000000000000001E-3</v>
      </c>
      <c r="H491" s="85">
        <v>2.0667079218861881E-2</v>
      </c>
      <c r="I491" s="82" t="s">
        <v>521</v>
      </c>
    </row>
    <row r="492" spans="2:9">
      <c r="B492" s="82" t="s">
        <v>271</v>
      </c>
      <c r="C492" s="82" t="s">
        <v>548</v>
      </c>
      <c r="D492" s="82" t="s">
        <v>549</v>
      </c>
      <c r="E492" s="82" t="s">
        <v>300</v>
      </c>
      <c r="F492" s="82" t="s">
        <v>301</v>
      </c>
      <c r="G492" s="86">
        <v>0</v>
      </c>
      <c r="H492" s="85">
        <v>0</v>
      </c>
      <c r="I492" s="82" t="s">
        <v>524</v>
      </c>
    </row>
    <row r="493" spans="2:9">
      <c r="B493" s="82" t="s">
        <v>271</v>
      </c>
      <c r="C493" s="82" t="s">
        <v>550</v>
      </c>
      <c r="D493" s="82" t="s">
        <v>551</v>
      </c>
      <c r="E493" s="82" t="s">
        <v>300</v>
      </c>
      <c r="F493" s="82" t="s">
        <v>301</v>
      </c>
      <c r="G493" s="86">
        <v>0</v>
      </c>
      <c r="H493" s="85">
        <v>0</v>
      </c>
      <c r="I493" s="82" t="s">
        <v>527</v>
      </c>
    </row>
    <row r="494" spans="2:9">
      <c r="B494" s="82" t="s">
        <v>271</v>
      </c>
      <c r="C494" s="82" t="s">
        <v>552</v>
      </c>
      <c r="D494" s="82" t="s">
        <v>553</v>
      </c>
      <c r="E494" s="82" t="s">
        <v>300</v>
      </c>
      <c r="F494" s="82" t="s">
        <v>301</v>
      </c>
      <c r="G494" s="86">
        <v>0</v>
      </c>
      <c r="H494" s="85">
        <v>0</v>
      </c>
      <c r="I494" s="82" t="s">
        <v>521</v>
      </c>
    </row>
    <row r="495" spans="2:9">
      <c r="B495" s="82" t="s">
        <v>271</v>
      </c>
      <c r="C495" s="82" t="s">
        <v>554</v>
      </c>
      <c r="D495" s="82" t="s">
        <v>555</v>
      </c>
      <c r="E495" s="82" t="s">
        <v>300</v>
      </c>
      <c r="F495" s="82" t="s">
        <v>301</v>
      </c>
      <c r="G495" s="86">
        <v>0</v>
      </c>
      <c r="H495" s="85">
        <v>0</v>
      </c>
      <c r="I495" s="82" t="s">
        <v>524</v>
      </c>
    </row>
    <row r="496" spans="2:9">
      <c r="B496" s="82" t="s">
        <v>271</v>
      </c>
      <c r="C496" s="82" t="s">
        <v>556</v>
      </c>
      <c r="D496" s="82" t="s">
        <v>557</v>
      </c>
      <c r="E496" s="82" t="s">
        <v>300</v>
      </c>
      <c r="F496" s="82" t="s">
        <v>301</v>
      </c>
      <c r="G496" s="86">
        <v>0</v>
      </c>
      <c r="H496" s="85">
        <v>0</v>
      </c>
      <c r="I496" s="82" t="s">
        <v>527</v>
      </c>
    </row>
    <row r="497" spans="2:9">
      <c r="B497" s="82" t="s">
        <v>271</v>
      </c>
      <c r="C497" s="82" t="s">
        <v>558</v>
      </c>
      <c r="D497" s="82" t="s">
        <v>559</v>
      </c>
      <c r="E497" s="82" t="s">
        <v>300</v>
      </c>
      <c r="F497" s="82" t="s">
        <v>301</v>
      </c>
      <c r="G497" s="86">
        <v>0</v>
      </c>
      <c r="H497" s="85">
        <v>0</v>
      </c>
      <c r="I497" s="82" t="s">
        <v>521</v>
      </c>
    </row>
    <row r="498" spans="2:9">
      <c r="B498" s="82" t="s">
        <v>271</v>
      </c>
      <c r="C498" s="82" t="s">
        <v>560</v>
      </c>
      <c r="D498" s="82" t="s">
        <v>561</v>
      </c>
      <c r="E498" s="82" t="s">
        <v>300</v>
      </c>
      <c r="F498" s="82" t="s">
        <v>301</v>
      </c>
      <c r="G498" s="86">
        <v>0</v>
      </c>
      <c r="H498" s="85">
        <v>0</v>
      </c>
      <c r="I498" s="82" t="s">
        <v>524</v>
      </c>
    </row>
    <row r="499" spans="2:9">
      <c r="B499" s="82" t="s">
        <v>271</v>
      </c>
      <c r="C499" s="82" t="s">
        <v>562</v>
      </c>
      <c r="D499" s="82" t="s">
        <v>563</v>
      </c>
      <c r="E499" s="82" t="s">
        <v>300</v>
      </c>
      <c r="F499" s="82" t="s">
        <v>301</v>
      </c>
      <c r="G499" s="86">
        <v>0</v>
      </c>
      <c r="H499" s="85">
        <v>0</v>
      </c>
      <c r="I499" s="82" t="s">
        <v>527</v>
      </c>
    </row>
    <row r="500" spans="2:9">
      <c r="B500" s="82" t="s">
        <v>271</v>
      </c>
      <c r="C500" s="82" t="s">
        <v>564</v>
      </c>
      <c r="D500" s="82" t="s">
        <v>565</v>
      </c>
      <c r="E500" s="82" t="s">
        <v>300</v>
      </c>
      <c r="F500" s="82" t="s">
        <v>301</v>
      </c>
      <c r="G500" s="86">
        <v>0</v>
      </c>
      <c r="H500" s="85">
        <v>0</v>
      </c>
      <c r="I500" s="82" t="s">
        <v>521</v>
      </c>
    </row>
    <row r="501" spans="2:9">
      <c r="B501" s="82" t="s">
        <v>271</v>
      </c>
      <c r="C501" s="82" t="s">
        <v>566</v>
      </c>
      <c r="D501" s="82" t="s">
        <v>567</v>
      </c>
      <c r="E501" s="82" t="s">
        <v>300</v>
      </c>
      <c r="F501" s="82" t="s">
        <v>301</v>
      </c>
      <c r="G501" s="86">
        <v>0</v>
      </c>
      <c r="H501" s="85">
        <v>0</v>
      </c>
      <c r="I501" s="82" t="s">
        <v>524</v>
      </c>
    </row>
    <row r="502" spans="2:9">
      <c r="B502" s="82" t="s">
        <v>271</v>
      </c>
      <c r="C502" s="82" t="s">
        <v>568</v>
      </c>
      <c r="D502" s="82" t="s">
        <v>569</v>
      </c>
      <c r="E502" s="82" t="s">
        <v>300</v>
      </c>
      <c r="F502" s="82" t="s">
        <v>301</v>
      </c>
      <c r="G502" s="86">
        <v>0</v>
      </c>
      <c r="H502" s="85">
        <v>0</v>
      </c>
      <c r="I502" s="82" t="s">
        <v>527</v>
      </c>
    </row>
    <row r="503" spans="2:9">
      <c r="B503" s="82" t="s">
        <v>271</v>
      </c>
      <c r="C503" s="82" t="s">
        <v>570</v>
      </c>
      <c r="D503" s="82" t="s">
        <v>571</v>
      </c>
      <c r="E503" s="82" t="s">
        <v>300</v>
      </c>
      <c r="F503" s="82" t="s">
        <v>301</v>
      </c>
      <c r="G503" s="86">
        <v>0</v>
      </c>
      <c r="H503" s="85">
        <v>0</v>
      </c>
      <c r="I503" s="82" t="s">
        <v>521</v>
      </c>
    </row>
    <row r="504" spans="2:9">
      <c r="B504" s="82" t="s">
        <v>271</v>
      </c>
      <c r="C504" s="82" t="s">
        <v>572</v>
      </c>
      <c r="D504" s="82" t="s">
        <v>573</v>
      </c>
      <c r="E504" s="82" t="s">
        <v>300</v>
      </c>
      <c r="F504" s="82" t="s">
        <v>301</v>
      </c>
      <c r="G504" s="86">
        <v>0</v>
      </c>
      <c r="H504" s="85">
        <v>0</v>
      </c>
      <c r="I504" s="82" t="s">
        <v>524</v>
      </c>
    </row>
    <row r="505" spans="2:9">
      <c r="B505" s="82" t="s">
        <v>271</v>
      </c>
      <c r="C505" s="82" t="s">
        <v>574</v>
      </c>
      <c r="D505" s="82" t="s">
        <v>575</v>
      </c>
      <c r="E505" s="82" t="s">
        <v>300</v>
      </c>
      <c r="F505" s="82" t="s">
        <v>301</v>
      </c>
      <c r="G505" s="86">
        <v>0</v>
      </c>
      <c r="H505" s="85">
        <v>0</v>
      </c>
      <c r="I505" s="82" t="s">
        <v>527</v>
      </c>
    </row>
    <row r="506" spans="2:9">
      <c r="B506" s="82" t="s">
        <v>271</v>
      </c>
      <c r="C506" s="82" t="s">
        <v>576</v>
      </c>
      <c r="D506" s="82" t="s">
        <v>577</v>
      </c>
      <c r="E506" s="82" t="s">
        <v>300</v>
      </c>
      <c r="F506" s="82" t="s">
        <v>301</v>
      </c>
      <c r="G506" s="86">
        <v>0</v>
      </c>
      <c r="H506" s="85">
        <v>0</v>
      </c>
      <c r="I506" s="82" t="s">
        <v>521</v>
      </c>
    </row>
    <row r="507" spans="2:9">
      <c r="B507" s="82" t="s">
        <v>271</v>
      </c>
      <c r="C507" s="82" t="s">
        <v>578</v>
      </c>
      <c r="D507" s="82" t="s">
        <v>579</v>
      </c>
      <c r="E507" s="82" t="s">
        <v>300</v>
      </c>
      <c r="F507" s="82" t="s">
        <v>301</v>
      </c>
      <c r="G507" s="86">
        <v>0</v>
      </c>
      <c r="H507" s="85">
        <v>2.2090000000000001</v>
      </c>
      <c r="I507" s="82" t="s">
        <v>524</v>
      </c>
    </row>
    <row r="508" spans="2:9">
      <c r="B508" s="82" t="s">
        <v>271</v>
      </c>
      <c r="C508" s="82" t="s">
        <v>580</v>
      </c>
      <c r="D508" s="82" t="s">
        <v>581</v>
      </c>
      <c r="E508" s="82" t="s">
        <v>300</v>
      </c>
      <c r="F508" s="82" t="s">
        <v>301</v>
      </c>
      <c r="G508" s="86">
        <v>0</v>
      </c>
      <c r="H508" s="85">
        <v>3.4420000000000002</v>
      </c>
      <c r="I508" s="82" t="s">
        <v>527</v>
      </c>
    </row>
    <row r="509" spans="2:9">
      <c r="B509" s="82" t="s">
        <v>271</v>
      </c>
      <c r="C509" s="82" t="s">
        <v>582</v>
      </c>
      <c r="D509" s="82" t="s">
        <v>583</v>
      </c>
      <c r="E509" s="82" t="s">
        <v>300</v>
      </c>
      <c r="F509" s="82" t="s">
        <v>301</v>
      </c>
      <c r="G509" s="85">
        <v>4.2000000000000003E-2</v>
      </c>
      <c r="H509" s="85">
        <v>0</v>
      </c>
      <c r="I509" s="82" t="s">
        <v>584</v>
      </c>
    </row>
    <row r="510" spans="2:9">
      <c r="B510" s="82" t="s">
        <v>271</v>
      </c>
      <c r="C510" s="82" t="s">
        <v>585</v>
      </c>
      <c r="D510" s="82" t="s">
        <v>586</v>
      </c>
      <c r="E510" s="82" t="s">
        <v>300</v>
      </c>
      <c r="F510" s="82" t="s">
        <v>301</v>
      </c>
      <c r="G510" s="85">
        <v>0.14099999999999999</v>
      </c>
      <c r="H510" s="85">
        <v>4.8000000000000001E-2</v>
      </c>
      <c r="I510" s="82" t="s">
        <v>587</v>
      </c>
    </row>
    <row r="511" spans="2:9">
      <c r="B511" s="82" t="s">
        <v>271</v>
      </c>
      <c r="C511" s="82" t="s">
        <v>588</v>
      </c>
      <c r="D511" s="82" t="s">
        <v>589</v>
      </c>
      <c r="E511" s="82" t="s">
        <v>300</v>
      </c>
      <c r="F511" s="82" t="s">
        <v>301</v>
      </c>
      <c r="G511" s="85">
        <v>0.14699999999999999</v>
      </c>
      <c r="H511" s="85">
        <v>0.13900000000000001</v>
      </c>
      <c r="I511" s="82" t="s">
        <v>590</v>
      </c>
    </row>
    <row r="512" spans="2:9">
      <c r="B512" s="82" t="s">
        <v>271</v>
      </c>
      <c r="C512" s="82" t="s">
        <v>591</v>
      </c>
      <c r="D512" s="82" t="s">
        <v>592</v>
      </c>
      <c r="E512" s="82" t="s">
        <v>300</v>
      </c>
      <c r="F512" s="82" t="s">
        <v>301</v>
      </c>
      <c r="G512" s="85">
        <v>5.0999999999999997E-2</v>
      </c>
      <c r="H512" s="85">
        <v>4.2988999999999999E-2</v>
      </c>
      <c r="I512" s="82" t="s">
        <v>593</v>
      </c>
    </row>
    <row r="513" spans="2:9">
      <c r="B513" s="82" t="s">
        <v>271</v>
      </c>
      <c r="C513" s="82" t="s">
        <v>594</v>
      </c>
      <c r="D513" s="82" t="s">
        <v>595</v>
      </c>
      <c r="E513" s="82" t="s">
        <v>300</v>
      </c>
      <c r="F513" s="82" t="s">
        <v>301</v>
      </c>
      <c r="G513" s="85">
        <v>0.19600000000000001</v>
      </c>
      <c r="H513" s="85">
        <v>6.7000000000000004E-2</v>
      </c>
      <c r="I513" s="82" t="s">
        <v>596</v>
      </c>
    </row>
    <row r="514" spans="2:9">
      <c r="B514" s="82" t="s">
        <v>271</v>
      </c>
      <c r="C514" s="82" t="s">
        <v>597</v>
      </c>
      <c r="D514" s="82" t="s">
        <v>598</v>
      </c>
      <c r="E514" s="82" t="s">
        <v>300</v>
      </c>
      <c r="F514" s="82" t="s">
        <v>301</v>
      </c>
      <c r="G514" s="85">
        <v>0.20300000000000001</v>
      </c>
      <c r="H514" s="85">
        <v>0.192</v>
      </c>
      <c r="I514" s="82" t="s">
        <v>599</v>
      </c>
    </row>
    <row r="515" spans="2:9">
      <c r="B515" s="82" t="s">
        <v>271</v>
      </c>
      <c r="C515" s="82" t="s">
        <v>600</v>
      </c>
      <c r="D515" s="82" t="s">
        <v>601</v>
      </c>
      <c r="E515" s="82" t="s">
        <v>300</v>
      </c>
      <c r="F515" s="82" t="s">
        <v>301</v>
      </c>
      <c r="G515" s="85">
        <v>0.246</v>
      </c>
      <c r="H515" s="85">
        <v>4.6571416905000003E-2</v>
      </c>
      <c r="I515" s="82" t="s">
        <v>602</v>
      </c>
    </row>
    <row r="516" spans="2:9">
      <c r="B516" s="82" t="s">
        <v>271</v>
      </c>
      <c r="C516" s="82" t="s">
        <v>603</v>
      </c>
      <c r="D516" s="82" t="s">
        <v>604</v>
      </c>
      <c r="E516" s="82" t="s">
        <v>300</v>
      </c>
      <c r="F516" s="82" t="s">
        <v>301</v>
      </c>
      <c r="G516" s="85">
        <v>0.20300000000000001</v>
      </c>
      <c r="H516" s="85">
        <v>7.0000000000000007E-2</v>
      </c>
      <c r="I516" s="82" t="s">
        <v>605</v>
      </c>
    </row>
    <row r="517" spans="2:9">
      <c r="B517" s="82" t="s">
        <v>271</v>
      </c>
      <c r="C517" s="82" t="s">
        <v>606</v>
      </c>
      <c r="D517" s="82" t="s">
        <v>607</v>
      </c>
      <c r="E517" s="82" t="s">
        <v>300</v>
      </c>
      <c r="F517" s="82" t="s">
        <v>301</v>
      </c>
      <c r="G517" s="85">
        <v>0.21099999999999999</v>
      </c>
      <c r="H517" s="85">
        <v>0.2</v>
      </c>
      <c r="I517" s="82" t="s">
        <v>608</v>
      </c>
    </row>
    <row r="518" spans="2:9">
      <c r="B518" s="82" t="s">
        <v>271</v>
      </c>
      <c r="C518" s="82" t="s">
        <v>609</v>
      </c>
      <c r="D518" s="82" t="s">
        <v>610</v>
      </c>
      <c r="E518" s="82" t="s">
        <v>300</v>
      </c>
      <c r="F518" s="82" t="s">
        <v>301</v>
      </c>
      <c r="G518" s="85">
        <v>0.28000000000000003</v>
      </c>
      <c r="H518" s="85">
        <v>9.7958300605721901E-2</v>
      </c>
      <c r="I518" s="82" t="s">
        <v>611</v>
      </c>
    </row>
    <row r="519" spans="2:9">
      <c r="B519" s="82" t="s">
        <v>271</v>
      </c>
      <c r="C519" s="82" t="s">
        <v>612</v>
      </c>
      <c r="D519" s="82" t="s">
        <v>613</v>
      </c>
      <c r="E519" s="82" t="s">
        <v>300</v>
      </c>
      <c r="F519" s="82" t="s">
        <v>301</v>
      </c>
      <c r="G519" s="85">
        <v>0.40600000000000003</v>
      </c>
      <c r="H519" s="85">
        <v>0.13900000000000001</v>
      </c>
      <c r="I519" s="82" t="s">
        <v>614</v>
      </c>
    </row>
    <row r="520" spans="2:9">
      <c r="B520" s="82" t="s">
        <v>271</v>
      </c>
      <c r="C520" s="82" t="s">
        <v>615</v>
      </c>
      <c r="D520" s="82" t="s">
        <v>616</v>
      </c>
      <c r="E520" s="82" t="s">
        <v>300</v>
      </c>
      <c r="F520" s="82" t="s">
        <v>301</v>
      </c>
      <c r="G520" s="85">
        <v>0.42099999999999999</v>
      </c>
      <c r="H520" s="85">
        <v>0.39900000000000002</v>
      </c>
      <c r="I520" s="82" t="s">
        <v>617</v>
      </c>
    </row>
    <row r="521" spans="2:9">
      <c r="B521" s="82" t="s">
        <v>271</v>
      </c>
      <c r="C521" s="82" t="s">
        <v>618</v>
      </c>
      <c r="D521" s="82" t="s">
        <v>619</v>
      </c>
      <c r="E521" s="82" t="s">
        <v>300</v>
      </c>
      <c r="F521" s="82" t="s">
        <v>301</v>
      </c>
      <c r="G521" s="85">
        <v>1.7999999999999999E-2</v>
      </c>
      <c r="H521" s="85">
        <v>1.4715756E-2</v>
      </c>
      <c r="I521" s="82" t="s">
        <v>620</v>
      </c>
    </row>
    <row r="522" spans="2:9">
      <c r="B522" s="82" t="s">
        <v>271</v>
      </c>
      <c r="C522" s="82" t="s">
        <v>621</v>
      </c>
      <c r="D522" s="82" t="s">
        <v>622</v>
      </c>
      <c r="E522" s="82" t="s">
        <v>300</v>
      </c>
      <c r="F522" s="82" t="s">
        <v>301</v>
      </c>
      <c r="G522" s="85">
        <v>8.3000000000000004E-2</v>
      </c>
      <c r="H522" s="85">
        <v>2.8000000000000001E-2</v>
      </c>
      <c r="I522" s="82" t="s">
        <v>623</v>
      </c>
    </row>
    <row r="523" spans="2:9">
      <c r="B523" s="82" t="s">
        <v>271</v>
      </c>
      <c r="C523" s="82" t="s">
        <v>624</v>
      </c>
      <c r="D523" s="82" t="s">
        <v>625</v>
      </c>
      <c r="E523" s="82" t="s">
        <v>300</v>
      </c>
      <c r="F523" s="82" t="s">
        <v>301</v>
      </c>
      <c r="G523" s="85">
        <v>8.5999999999999993E-2</v>
      </c>
      <c r="H523" s="85">
        <v>8.1000000000000003E-2</v>
      </c>
      <c r="I523" s="82" t="s">
        <v>626</v>
      </c>
    </row>
    <row r="524" spans="2:9">
      <c r="B524" s="82" t="s">
        <v>271</v>
      </c>
      <c r="C524" s="82" t="s">
        <v>627</v>
      </c>
      <c r="D524" s="82" t="s">
        <v>628</v>
      </c>
      <c r="E524" s="82" t="s">
        <v>300</v>
      </c>
      <c r="F524" s="82" t="s">
        <v>301</v>
      </c>
      <c r="G524" s="85">
        <v>0</v>
      </c>
      <c r="H524" s="85">
        <v>0</v>
      </c>
      <c r="I524" s="82" t="s">
        <v>629</v>
      </c>
    </row>
    <row r="525" spans="2:9">
      <c r="B525" s="82" t="s">
        <v>271</v>
      </c>
      <c r="C525" s="82" t="s">
        <v>630</v>
      </c>
      <c r="D525" s="82" t="s">
        <v>631</v>
      </c>
      <c r="E525" s="82" t="s">
        <v>300</v>
      </c>
      <c r="F525" s="82" t="s">
        <v>301</v>
      </c>
      <c r="G525" s="85">
        <v>0</v>
      </c>
      <c r="H525" s="85">
        <v>0</v>
      </c>
      <c r="I525" s="82" t="s">
        <v>632</v>
      </c>
    </row>
    <row r="526" spans="2:9">
      <c r="B526" s="82" t="s">
        <v>271</v>
      </c>
      <c r="C526" s="82" t="s">
        <v>633</v>
      </c>
      <c r="D526" s="82" t="s">
        <v>634</v>
      </c>
      <c r="E526" s="82" t="s">
        <v>300</v>
      </c>
      <c r="F526" s="82" t="s">
        <v>301</v>
      </c>
      <c r="G526" s="85">
        <v>0</v>
      </c>
      <c r="H526" s="85">
        <v>0</v>
      </c>
      <c r="I526" s="82" t="s">
        <v>635</v>
      </c>
    </row>
    <row r="527" spans="2:9">
      <c r="B527" s="82" t="s">
        <v>271</v>
      </c>
      <c r="C527" s="82" t="s">
        <v>636</v>
      </c>
      <c r="D527" s="82" t="s">
        <v>637</v>
      </c>
      <c r="E527" s="82" t="s">
        <v>300</v>
      </c>
      <c r="F527" s="82" t="s">
        <v>301</v>
      </c>
      <c r="G527" s="85">
        <v>0</v>
      </c>
      <c r="H527" s="85">
        <v>0</v>
      </c>
      <c r="I527" s="82" t="s">
        <v>638</v>
      </c>
    </row>
    <row r="528" spans="2:9">
      <c r="B528" s="82" t="s">
        <v>271</v>
      </c>
      <c r="C528" s="82" t="s">
        <v>639</v>
      </c>
      <c r="D528" s="82" t="s">
        <v>640</v>
      </c>
      <c r="E528" s="82" t="s">
        <v>300</v>
      </c>
      <c r="F528" s="82" t="s">
        <v>301</v>
      </c>
      <c r="G528" s="85">
        <v>0</v>
      </c>
      <c r="H528" s="85">
        <v>0</v>
      </c>
      <c r="I528" s="82" t="s">
        <v>641</v>
      </c>
    </row>
    <row r="529" spans="2:9">
      <c r="B529" s="82" t="s">
        <v>271</v>
      </c>
      <c r="C529" s="82" t="s">
        <v>642</v>
      </c>
      <c r="D529" s="82" t="s">
        <v>643</v>
      </c>
      <c r="E529" s="82" t="s">
        <v>300</v>
      </c>
      <c r="F529" s="82" t="s">
        <v>301</v>
      </c>
      <c r="G529" s="85">
        <v>0</v>
      </c>
      <c r="H529" s="85">
        <v>0</v>
      </c>
      <c r="I529" s="82" t="s">
        <v>644</v>
      </c>
    </row>
    <row r="530" spans="2:9">
      <c r="B530" s="82" t="s">
        <v>271</v>
      </c>
      <c r="C530" s="82" t="s">
        <v>645</v>
      </c>
      <c r="D530" s="82" t="s">
        <v>646</v>
      </c>
      <c r="E530" s="82" t="s">
        <v>300</v>
      </c>
      <c r="F530" s="82" t="s">
        <v>301</v>
      </c>
      <c r="G530" s="85">
        <v>0</v>
      </c>
      <c r="H530" s="85">
        <v>0</v>
      </c>
      <c r="I530" s="82" t="s">
        <v>647</v>
      </c>
    </row>
    <row r="531" spans="2:9">
      <c r="B531" s="82" t="s">
        <v>271</v>
      </c>
      <c r="C531" s="82" t="s">
        <v>648</v>
      </c>
      <c r="D531" s="82" t="s">
        <v>649</v>
      </c>
      <c r="E531" s="82" t="s">
        <v>300</v>
      </c>
      <c r="F531" s="82" t="s">
        <v>301</v>
      </c>
      <c r="G531" s="85">
        <v>0</v>
      </c>
      <c r="H531" s="85">
        <v>0</v>
      </c>
      <c r="I531" s="82" t="s">
        <v>650</v>
      </c>
    </row>
    <row r="532" spans="2:9">
      <c r="B532" s="82" t="s">
        <v>271</v>
      </c>
      <c r="C532" s="82" t="s">
        <v>651</v>
      </c>
      <c r="D532" s="82" t="s">
        <v>652</v>
      </c>
      <c r="E532" s="82" t="s">
        <v>300</v>
      </c>
      <c r="F532" s="82" t="s">
        <v>301</v>
      </c>
      <c r="G532" s="85">
        <v>2.1520000000000001</v>
      </c>
      <c r="H532" s="85">
        <v>0.54242323771600998</v>
      </c>
      <c r="I532" s="82" t="s">
        <v>653</v>
      </c>
    </row>
    <row r="533" spans="2:9">
      <c r="B533" s="82" t="s">
        <v>271</v>
      </c>
      <c r="C533" s="82" t="s">
        <v>654</v>
      </c>
      <c r="D533" s="82" t="s">
        <v>655</v>
      </c>
      <c r="E533" s="82" t="s">
        <v>300</v>
      </c>
      <c r="F533" s="82" t="s">
        <v>301</v>
      </c>
      <c r="G533" s="85">
        <v>2.0270000000000001</v>
      </c>
      <c r="H533" s="85">
        <v>0.69399999999999995</v>
      </c>
      <c r="I533" s="82" t="s">
        <v>656</v>
      </c>
    </row>
    <row r="534" spans="2:9">
      <c r="B534" s="82" t="s">
        <v>271</v>
      </c>
      <c r="C534" s="82" t="s">
        <v>657</v>
      </c>
      <c r="D534" s="82" t="s">
        <v>658</v>
      </c>
      <c r="E534" s="82" t="s">
        <v>300</v>
      </c>
      <c r="F534" s="82" t="s">
        <v>301</v>
      </c>
      <c r="G534" s="85">
        <v>2.1059999999999999</v>
      </c>
      <c r="H534" s="85">
        <v>1.9950000000000001</v>
      </c>
      <c r="I534" s="82" t="s">
        <v>659</v>
      </c>
    </row>
    <row r="535" spans="2:9">
      <c r="B535" s="82" t="s">
        <v>271</v>
      </c>
      <c r="C535" s="82" t="s">
        <v>660</v>
      </c>
      <c r="D535" s="82" t="s">
        <v>661</v>
      </c>
      <c r="E535" s="82" t="s">
        <v>300</v>
      </c>
      <c r="F535" s="82" t="s">
        <v>301</v>
      </c>
      <c r="G535" s="85">
        <v>0.41799999999999998</v>
      </c>
      <c r="H535" s="85">
        <v>0.36071509497121201</v>
      </c>
      <c r="I535" s="82" t="s">
        <v>662</v>
      </c>
    </row>
    <row r="536" spans="2:9">
      <c r="B536" s="82" t="s">
        <v>271</v>
      </c>
      <c r="C536" s="82" t="s">
        <v>663</v>
      </c>
      <c r="D536" s="82" t="s">
        <v>664</v>
      </c>
      <c r="E536" s="82" t="s">
        <v>300</v>
      </c>
      <c r="F536" s="82" t="s">
        <v>301</v>
      </c>
      <c r="G536" s="85">
        <v>0</v>
      </c>
      <c r="H536" s="85">
        <v>0</v>
      </c>
      <c r="I536" s="82" t="s">
        <v>665</v>
      </c>
    </row>
    <row r="537" spans="2:9">
      <c r="B537" s="82" t="s">
        <v>271</v>
      </c>
      <c r="C537" s="82" t="s">
        <v>666</v>
      </c>
      <c r="D537" s="82" t="s">
        <v>667</v>
      </c>
      <c r="E537" s="82" t="s">
        <v>300</v>
      </c>
      <c r="F537" s="82" t="s">
        <v>301</v>
      </c>
      <c r="G537" s="85">
        <v>0</v>
      </c>
      <c r="H537" s="85">
        <v>0</v>
      </c>
      <c r="I537" s="82" t="s">
        <v>668</v>
      </c>
    </row>
    <row r="538" spans="2:9">
      <c r="B538" s="82" t="s">
        <v>271</v>
      </c>
      <c r="C538" s="82" t="s">
        <v>669</v>
      </c>
      <c r="D538" s="82" t="s">
        <v>670</v>
      </c>
      <c r="E538" s="82" t="s">
        <v>300</v>
      </c>
      <c r="F538" s="82" t="s">
        <v>301</v>
      </c>
      <c r="G538" s="85">
        <v>0</v>
      </c>
      <c r="H538" s="85">
        <v>0</v>
      </c>
      <c r="I538" s="82" t="s">
        <v>671</v>
      </c>
    </row>
    <row r="539" spans="2:9">
      <c r="B539" s="82" t="s">
        <v>271</v>
      </c>
      <c r="C539" s="82" t="s">
        <v>672</v>
      </c>
      <c r="D539" s="82" t="s">
        <v>673</v>
      </c>
      <c r="E539" s="82" t="s">
        <v>300</v>
      </c>
      <c r="F539" s="82" t="s">
        <v>301</v>
      </c>
      <c r="G539" s="85">
        <v>0</v>
      </c>
      <c r="H539" s="85">
        <v>0</v>
      </c>
      <c r="I539" s="82" t="s">
        <v>674</v>
      </c>
    </row>
    <row r="540" spans="2:9">
      <c r="B540" s="82" t="s">
        <v>271</v>
      </c>
      <c r="C540" s="82" t="s">
        <v>675</v>
      </c>
      <c r="D540" s="82" t="s">
        <v>676</v>
      </c>
      <c r="E540" s="82" t="s">
        <v>300</v>
      </c>
      <c r="F540" s="82" t="s">
        <v>301</v>
      </c>
      <c r="G540" s="85">
        <v>0</v>
      </c>
      <c r="H540" s="85">
        <v>0</v>
      </c>
      <c r="I540" s="82" t="s">
        <v>677</v>
      </c>
    </row>
    <row r="541" spans="2:9">
      <c r="B541" s="82" t="s">
        <v>271</v>
      </c>
      <c r="C541" s="82" t="s">
        <v>678</v>
      </c>
      <c r="D541" s="82" t="s">
        <v>679</v>
      </c>
      <c r="E541" s="82" t="s">
        <v>300</v>
      </c>
      <c r="F541" s="82" t="s">
        <v>301</v>
      </c>
      <c r="G541" s="85">
        <v>6.7000000000000004E-2</v>
      </c>
      <c r="H541" s="85">
        <v>6.0575025927075303E-2</v>
      </c>
      <c r="I541" s="82" t="s">
        <v>680</v>
      </c>
    </row>
    <row r="542" spans="2:9">
      <c r="B542" s="82" t="s">
        <v>271</v>
      </c>
      <c r="C542" s="82" t="s">
        <v>681</v>
      </c>
      <c r="D542" s="82" t="s">
        <v>682</v>
      </c>
      <c r="E542" s="82" t="s">
        <v>300</v>
      </c>
      <c r="F542" s="82" t="s">
        <v>301</v>
      </c>
      <c r="G542" s="85">
        <v>0.107</v>
      </c>
      <c r="H542" s="85">
        <v>3.6999999999999998E-2</v>
      </c>
      <c r="I542" s="82" t="s">
        <v>683</v>
      </c>
    </row>
    <row r="543" spans="2:9">
      <c r="B543" s="82" t="s">
        <v>271</v>
      </c>
      <c r="C543" s="82" t="s">
        <v>684</v>
      </c>
      <c r="D543" s="82" t="s">
        <v>685</v>
      </c>
      <c r="E543" s="82" t="s">
        <v>300</v>
      </c>
      <c r="F543" s="82" t="s">
        <v>301</v>
      </c>
      <c r="G543" s="85">
        <v>0.112</v>
      </c>
      <c r="H543" s="85">
        <v>0.106</v>
      </c>
      <c r="I543" s="82" t="s">
        <v>686</v>
      </c>
    </row>
    <row r="544" spans="2:9">
      <c r="B544" s="82" t="s">
        <v>271</v>
      </c>
      <c r="C544" s="82" t="s">
        <v>684</v>
      </c>
      <c r="D544" s="82" t="s">
        <v>685</v>
      </c>
      <c r="E544" s="82" t="s">
        <v>300</v>
      </c>
      <c r="F544" s="82" t="s">
        <v>301</v>
      </c>
      <c r="G544" s="85">
        <v>0.112</v>
      </c>
      <c r="H544" s="85">
        <v>0.106</v>
      </c>
      <c r="I544" s="82" t="s">
        <v>686</v>
      </c>
    </row>
    <row r="545" spans="2:9">
      <c r="B545" s="82" t="s">
        <v>271</v>
      </c>
      <c r="C545" s="82" t="s">
        <v>687</v>
      </c>
      <c r="D545" s="82" t="s">
        <v>688</v>
      </c>
      <c r="E545" s="82" t="s">
        <v>300</v>
      </c>
      <c r="F545" s="82" t="s">
        <v>301</v>
      </c>
      <c r="G545" s="85">
        <v>0</v>
      </c>
      <c r="H545" s="85">
        <v>0</v>
      </c>
      <c r="I545" s="82" t="s">
        <v>689</v>
      </c>
    </row>
    <row r="546" spans="2:9">
      <c r="B546" s="82" t="s">
        <v>271</v>
      </c>
      <c r="C546" s="82" t="s">
        <v>690</v>
      </c>
      <c r="D546" s="82" t="s">
        <v>691</v>
      </c>
      <c r="E546" s="82" t="s">
        <v>300</v>
      </c>
      <c r="F546" s="82" t="s">
        <v>301</v>
      </c>
      <c r="G546" s="85">
        <v>0</v>
      </c>
      <c r="H546" s="85">
        <v>0</v>
      </c>
      <c r="I546" s="82" t="s">
        <v>692</v>
      </c>
    </row>
    <row r="547" spans="2:9">
      <c r="B547" s="82" t="s">
        <v>271</v>
      </c>
      <c r="C547" s="82" t="s">
        <v>693</v>
      </c>
      <c r="D547" s="82" t="s">
        <v>694</v>
      </c>
      <c r="E547" s="82" t="s">
        <v>300</v>
      </c>
      <c r="F547" s="82" t="s">
        <v>301</v>
      </c>
      <c r="G547" s="85">
        <v>0</v>
      </c>
      <c r="H547" s="85">
        <v>0</v>
      </c>
      <c r="I547" s="82" t="s">
        <v>695</v>
      </c>
    </row>
    <row r="548" spans="2:9">
      <c r="B548" s="82" t="s">
        <v>271</v>
      </c>
      <c r="C548" s="82" t="s">
        <v>696</v>
      </c>
      <c r="D548" s="82" t="s">
        <v>697</v>
      </c>
      <c r="E548" s="82" t="s">
        <v>300</v>
      </c>
      <c r="F548" s="82" t="s">
        <v>301</v>
      </c>
      <c r="G548" s="85">
        <v>0</v>
      </c>
      <c r="H548" s="85">
        <v>0</v>
      </c>
      <c r="I548" s="82" t="s">
        <v>698</v>
      </c>
    </row>
    <row r="549" spans="2:9">
      <c r="B549" s="82" t="s">
        <v>271</v>
      </c>
      <c r="C549" s="82" t="s">
        <v>699</v>
      </c>
      <c r="D549" s="82" t="s">
        <v>700</v>
      </c>
      <c r="E549" s="82" t="s">
        <v>300</v>
      </c>
      <c r="F549" s="82" t="s">
        <v>301</v>
      </c>
      <c r="G549" s="85">
        <v>0</v>
      </c>
      <c r="H549" s="85">
        <v>0</v>
      </c>
      <c r="I549" s="82" t="s">
        <v>701</v>
      </c>
    </row>
    <row r="550" spans="2:9">
      <c r="B550" s="82" t="s">
        <v>271</v>
      </c>
      <c r="C550" s="82" t="s">
        <v>702</v>
      </c>
      <c r="D550" s="82" t="s">
        <v>703</v>
      </c>
      <c r="E550" s="82" t="s">
        <v>300</v>
      </c>
      <c r="F550" s="82" t="s">
        <v>301</v>
      </c>
      <c r="G550" s="85">
        <v>0</v>
      </c>
      <c r="H550" s="85">
        <v>0</v>
      </c>
      <c r="I550" s="82" t="s">
        <v>704</v>
      </c>
    </row>
    <row r="551" spans="2:9">
      <c r="B551" s="82" t="s">
        <v>271</v>
      </c>
      <c r="C551" s="82" t="s">
        <v>705</v>
      </c>
      <c r="D551" s="82" t="s">
        <v>706</v>
      </c>
      <c r="E551" s="82" t="s">
        <v>300</v>
      </c>
      <c r="F551" s="82" t="s">
        <v>301</v>
      </c>
      <c r="G551" s="85">
        <v>0</v>
      </c>
      <c r="H551" s="85">
        <v>0</v>
      </c>
      <c r="I551" s="82" t="s">
        <v>707</v>
      </c>
    </row>
    <row r="552" spans="2:9">
      <c r="B552" s="82" t="s">
        <v>271</v>
      </c>
      <c r="C552" s="82" t="s">
        <v>708</v>
      </c>
      <c r="D552" s="82" t="s">
        <v>709</v>
      </c>
      <c r="E552" s="82" t="s">
        <v>300</v>
      </c>
      <c r="F552" s="82" t="s">
        <v>301</v>
      </c>
      <c r="G552" s="85">
        <v>0</v>
      </c>
      <c r="H552" s="85">
        <v>0</v>
      </c>
      <c r="I552" s="82" t="s">
        <v>710</v>
      </c>
    </row>
    <row r="553" spans="2:9">
      <c r="B553" s="82" t="s">
        <v>271</v>
      </c>
      <c r="C553" s="82" t="s">
        <v>711</v>
      </c>
      <c r="D553" s="82" t="s">
        <v>712</v>
      </c>
      <c r="E553" s="82" t="s">
        <v>300</v>
      </c>
      <c r="F553" s="82" t="s">
        <v>301</v>
      </c>
      <c r="G553" s="85">
        <v>0</v>
      </c>
      <c r="H553" s="85">
        <v>0</v>
      </c>
      <c r="I553" s="82" t="s">
        <v>713</v>
      </c>
    </row>
    <row r="554" spans="2:9">
      <c r="B554" s="82" t="s">
        <v>271</v>
      </c>
      <c r="C554" s="82" t="s">
        <v>714</v>
      </c>
      <c r="D554" s="82" t="s">
        <v>715</v>
      </c>
      <c r="E554" s="82" t="s">
        <v>300</v>
      </c>
      <c r="F554" s="82" t="s">
        <v>301</v>
      </c>
      <c r="G554" s="85">
        <v>0</v>
      </c>
      <c r="H554" s="85">
        <v>0</v>
      </c>
      <c r="I554" s="82" t="s">
        <v>716</v>
      </c>
    </row>
    <row r="555" spans="2:9">
      <c r="B555" s="82" t="s">
        <v>271</v>
      </c>
      <c r="C555" s="82" t="s">
        <v>717</v>
      </c>
      <c r="D555" s="82" t="s">
        <v>718</v>
      </c>
      <c r="E555" s="82" t="s">
        <v>300</v>
      </c>
      <c r="F555" s="82" t="s">
        <v>301</v>
      </c>
      <c r="G555" s="85">
        <v>0</v>
      </c>
      <c r="H555" s="85">
        <v>0</v>
      </c>
      <c r="I555" s="82" t="s">
        <v>719</v>
      </c>
    </row>
    <row r="556" spans="2:9">
      <c r="B556" s="82" t="s">
        <v>271</v>
      </c>
      <c r="C556" s="82" t="s">
        <v>720</v>
      </c>
      <c r="D556" s="82" t="s">
        <v>721</v>
      </c>
      <c r="E556" s="82" t="s">
        <v>300</v>
      </c>
      <c r="F556" s="82" t="s">
        <v>301</v>
      </c>
      <c r="G556" s="85">
        <v>0</v>
      </c>
      <c r="H556" s="85">
        <v>0</v>
      </c>
      <c r="I556" s="82" t="s">
        <v>722</v>
      </c>
    </row>
    <row r="557" spans="2:9">
      <c r="B557" s="82" t="s">
        <v>271</v>
      </c>
      <c r="C557" s="82" t="s">
        <v>723</v>
      </c>
      <c r="D557" s="82" t="s">
        <v>724</v>
      </c>
      <c r="E557" s="82" t="s">
        <v>300</v>
      </c>
      <c r="F557" s="82" t="s">
        <v>301</v>
      </c>
      <c r="G557" s="85">
        <v>0</v>
      </c>
      <c r="H557" s="85">
        <v>0</v>
      </c>
      <c r="I557" s="82" t="s">
        <v>725</v>
      </c>
    </row>
    <row r="558" spans="2:9">
      <c r="B558" s="82" t="s">
        <v>271</v>
      </c>
      <c r="C558" s="82" t="s">
        <v>726</v>
      </c>
      <c r="D558" s="82" t="s">
        <v>727</v>
      </c>
      <c r="E558" s="82" t="s">
        <v>300</v>
      </c>
      <c r="F558" s="82" t="s">
        <v>301</v>
      </c>
      <c r="G558" s="85">
        <v>0</v>
      </c>
      <c r="H558" s="85">
        <v>0</v>
      </c>
      <c r="I558" s="82" t="s">
        <v>728</v>
      </c>
    </row>
    <row r="559" spans="2:9">
      <c r="B559" s="82" t="s">
        <v>271</v>
      </c>
      <c r="C559" s="82" t="s">
        <v>729</v>
      </c>
      <c r="D559" s="82" t="s">
        <v>730</v>
      </c>
      <c r="E559" s="82" t="s">
        <v>300</v>
      </c>
      <c r="F559" s="82" t="s">
        <v>301</v>
      </c>
      <c r="G559" s="85">
        <v>0</v>
      </c>
      <c r="H559" s="85">
        <v>0</v>
      </c>
      <c r="I559" s="82" t="s">
        <v>731</v>
      </c>
    </row>
    <row r="560" spans="2:9">
      <c r="B560" s="82" t="s">
        <v>271</v>
      </c>
      <c r="C560" s="82" t="s">
        <v>732</v>
      </c>
      <c r="D560" s="82" t="s">
        <v>733</v>
      </c>
      <c r="E560" s="82" t="s">
        <v>300</v>
      </c>
      <c r="F560" s="82" t="s">
        <v>301</v>
      </c>
      <c r="G560" s="85">
        <v>0</v>
      </c>
      <c r="H560" s="85">
        <v>0</v>
      </c>
      <c r="I560" s="82" t="s">
        <v>734</v>
      </c>
    </row>
    <row r="561" spans="2:9">
      <c r="B561" s="82" t="s">
        <v>271</v>
      </c>
      <c r="C561" s="82" t="s">
        <v>735</v>
      </c>
      <c r="D561" s="82" t="s">
        <v>736</v>
      </c>
      <c r="E561" s="82" t="s">
        <v>300</v>
      </c>
      <c r="F561" s="82" t="s">
        <v>301</v>
      </c>
      <c r="G561" s="85">
        <v>0</v>
      </c>
      <c r="H561" s="85">
        <v>0</v>
      </c>
      <c r="I561" s="82" t="s">
        <v>737</v>
      </c>
    </row>
    <row r="562" spans="2:9">
      <c r="B562" s="82" t="s">
        <v>271</v>
      </c>
      <c r="C562" s="82" t="s">
        <v>738</v>
      </c>
      <c r="D562" s="82" t="s">
        <v>739</v>
      </c>
      <c r="E562" s="82" t="s">
        <v>300</v>
      </c>
      <c r="F562" s="82" t="s">
        <v>301</v>
      </c>
      <c r="G562" s="85">
        <v>0</v>
      </c>
      <c r="H562" s="85">
        <v>0</v>
      </c>
      <c r="I562" s="82" t="s">
        <v>740</v>
      </c>
    </row>
    <row r="563" spans="2:9">
      <c r="B563" s="82" t="s">
        <v>271</v>
      </c>
      <c r="C563" s="82" t="s">
        <v>741</v>
      </c>
      <c r="D563" s="82" t="s">
        <v>742</v>
      </c>
      <c r="E563" s="82" t="s">
        <v>300</v>
      </c>
      <c r="F563" s="82" t="s">
        <v>301</v>
      </c>
      <c r="G563" s="85">
        <v>0</v>
      </c>
      <c r="H563" s="85">
        <v>0</v>
      </c>
      <c r="I563" s="82" t="s">
        <v>743</v>
      </c>
    </row>
    <row r="564" spans="2:9">
      <c r="B564" s="82" t="s">
        <v>271</v>
      </c>
      <c r="C564" s="82" t="s">
        <v>744</v>
      </c>
      <c r="D564" s="82" t="s">
        <v>745</v>
      </c>
      <c r="E564" s="82" t="s">
        <v>300</v>
      </c>
      <c r="F564" s="82" t="s">
        <v>301</v>
      </c>
      <c r="G564" s="85">
        <v>0</v>
      </c>
      <c r="H564" s="85">
        <v>0</v>
      </c>
      <c r="I564" s="82" t="s">
        <v>746</v>
      </c>
    </row>
    <row r="565" spans="2:9">
      <c r="B565" s="82" t="s">
        <v>271</v>
      </c>
      <c r="C565" s="82" t="s">
        <v>747</v>
      </c>
      <c r="D565" s="82" t="s">
        <v>748</v>
      </c>
      <c r="E565" s="82" t="s">
        <v>300</v>
      </c>
      <c r="F565" s="82" t="s">
        <v>301</v>
      </c>
      <c r="G565" s="85">
        <v>0</v>
      </c>
      <c r="H565" s="85">
        <v>0</v>
      </c>
      <c r="I565" s="82" t="s">
        <v>749</v>
      </c>
    </row>
    <row r="566" spans="2:9">
      <c r="B566" s="82" t="s">
        <v>271</v>
      </c>
      <c r="C566" s="82" t="s">
        <v>750</v>
      </c>
      <c r="D566" s="82" t="s">
        <v>751</v>
      </c>
      <c r="E566" s="82" t="s">
        <v>300</v>
      </c>
      <c r="F566" s="82" t="s">
        <v>301</v>
      </c>
      <c r="G566" s="85">
        <v>0</v>
      </c>
      <c r="H566" s="85">
        <v>0</v>
      </c>
      <c r="I566" s="82" t="s">
        <v>752</v>
      </c>
    </row>
    <row r="567" spans="2:9">
      <c r="B567" s="82" t="s">
        <v>271</v>
      </c>
      <c r="C567" s="82" t="s">
        <v>753</v>
      </c>
      <c r="D567" s="82" t="s">
        <v>754</v>
      </c>
      <c r="E567" s="82" t="s">
        <v>300</v>
      </c>
      <c r="F567" s="82" t="s">
        <v>301</v>
      </c>
      <c r="G567" s="85">
        <v>0</v>
      </c>
      <c r="H567" s="85">
        <v>0</v>
      </c>
      <c r="I567" s="82" t="s">
        <v>755</v>
      </c>
    </row>
    <row r="568" spans="2:9">
      <c r="B568" s="82" t="s">
        <v>271</v>
      </c>
      <c r="C568" s="82" t="s">
        <v>756</v>
      </c>
      <c r="D568" s="82" t="s">
        <v>757</v>
      </c>
      <c r="E568" s="82" t="s">
        <v>300</v>
      </c>
      <c r="F568" s="82" t="s">
        <v>301</v>
      </c>
      <c r="G568" s="85">
        <v>0</v>
      </c>
      <c r="H568" s="85">
        <v>0</v>
      </c>
      <c r="I568" s="82" t="s">
        <v>749</v>
      </c>
    </row>
    <row r="569" spans="2:9">
      <c r="B569" s="82" t="s">
        <v>271</v>
      </c>
      <c r="C569" s="82" t="s">
        <v>758</v>
      </c>
      <c r="D569" s="82" t="s">
        <v>759</v>
      </c>
      <c r="E569" s="82" t="s">
        <v>300</v>
      </c>
      <c r="F569" s="82" t="s">
        <v>301</v>
      </c>
      <c r="G569" s="85">
        <v>0</v>
      </c>
      <c r="H569" s="85">
        <v>0</v>
      </c>
      <c r="I569" s="82" t="s">
        <v>752</v>
      </c>
    </row>
    <row r="570" spans="2:9">
      <c r="B570" s="82" t="s">
        <v>271</v>
      </c>
      <c r="C570" s="82" t="s">
        <v>760</v>
      </c>
      <c r="D570" s="82" t="s">
        <v>761</v>
      </c>
      <c r="E570" s="82" t="s">
        <v>300</v>
      </c>
      <c r="F570" s="82" t="s">
        <v>301</v>
      </c>
      <c r="G570" s="85">
        <v>0</v>
      </c>
      <c r="H570" s="85">
        <v>0</v>
      </c>
      <c r="I570" s="82" t="s">
        <v>755</v>
      </c>
    </row>
    <row r="571" spans="2:9">
      <c r="B571" s="82" t="s">
        <v>271</v>
      </c>
      <c r="C571" s="82" t="s">
        <v>762</v>
      </c>
      <c r="D571" s="82" t="s">
        <v>763</v>
      </c>
      <c r="E571" s="82" t="s">
        <v>300</v>
      </c>
      <c r="F571" s="82" t="s">
        <v>301</v>
      </c>
      <c r="G571" s="85">
        <v>0.05</v>
      </c>
      <c r="H571" s="85">
        <v>4.0037881531617199E-2</v>
      </c>
      <c r="I571" s="82" t="s">
        <v>749</v>
      </c>
    </row>
    <row r="572" spans="2:9">
      <c r="B572" s="82" t="s">
        <v>271</v>
      </c>
      <c r="C572" s="82" t="s">
        <v>764</v>
      </c>
      <c r="D572" s="82" t="s">
        <v>765</v>
      </c>
      <c r="E572" s="82" t="s">
        <v>300</v>
      </c>
      <c r="F572" s="82" t="s">
        <v>301</v>
      </c>
      <c r="G572" s="85">
        <v>0</v>
      </c>
      <c r="H572" s="85">
        <v>0</v>
      </c>
      <c r="I572" s="82" t="s">
        <v>752</v>
      </c>
    </row>
    <row r="573" spans="2:9">
      <c r="B573" s="82" t="s">
        <v>271</v>
      </c>
      <c r="C573" s="82" t="s">
        <v>766</v>
      </c>
      <c r="D573" s="82" t="s">
        <v>767</v>
      </c>
      <c r="E573" s="82" t="s">
        <v>300</v>
      </c>
      <c r="F573" s="82" t="s">
        <v>301</v>
      </c>
      <c r="G573" s="85">
        <v>0</v>
      </c>
      <c r="H573" s="85">
        <v>0</v>
      </c>
      <c r="I573" s="82" t="s">
        <v>755</v>
      </c>
    </row>
    <row r="574" spans="2:9">
      <c r="B574" s="82" t="s">
        <v>271</v>
      </c>
      <c r="C574" s="82" t="s">
        <v>768</v>
      </c>
      <c r="D574" s="82" t="s">
        <v>769</v>
      </c>
      <c r="E574" s="82" t="s">
        <v>300</v>
      </c>
      <c r="F574" s="82" t="s">
        <v>301</v>
      </c>
      <c r="G574" s="85">
        <v>0</v>
      </c>
      <c r="H574" s="85">
        <v>0</v>
      </c>
      <c r="I574" s="82" t="s">
        <v>749</v>
      </c>
    </row>
    <row r="575" spans="2:9">
      <c r="B575" s="82" t="s">
        <v>271</v>
      </c>
      <c r="C575" s="82" t="s">
        <v>770</v>
      </c>
      <c r="D575" s="82" t="s">
        <v>771</v>
      </c>
      <c r="E575" s="82" t="s">
        <v>300</v>
      </c>
      <c r="F575" s="82" t="s">
        <v>301</v>
      </c>
      <c r="G575" s="85">
        <v>0</v>
      </c>
      <c r="H575" s="85">
        <v>0</v>
      </c>
      <c r="I575" s="82" t="s">
        <v>752</v>
      </c>
    </row>
    <row r="576" spans="2:9">
      <c r="B576" s="82" t="s">
        <v>271</v>
      </c>
      <c r="C576" s="82" t="s">
        <v>772</v>
      </c>
      <c r="D576" s="82" t="s">
        <v>773</v>
      </c>
      <c r="E576" s="82" t="s">
        <v>300</v>
      </c>
      <c r="F576" s="82" t="s">
        <v>301</v>
      </c>
      <c r="G576" s="85">
        <v>0</v>
      </c>
      <c r="H576" s="85">
        <v>0</v>
      </c>
      <c r="I576" s="82" t="s">
        <v>755</v>
      </c>
    </row>
    <row r="577" spans="2:9">
      <c r="B577" s="82" t="s">
        <v>271</v>
      </c>
      <c r="C577" s="82" t="s">
        <v>774</v>
      </c>
      <c r="D577" s="82" t="s">
        <v>775</v>
      </c>
      <c r="E577" s="82" t="s">
        <v>300</v>
      </c>
      <c r="F577" s="82" t="s">
        <v>301</v>
      </c>
      <c r="G577" s="85">
        <v>0</v>
      </c>
      <c r="H577" s="85">
        <v>0</v>
      </c>
      <c r="I577" s="82" t="s">
        <v>749</v>
      </c>
    </row>
    <row r="578" spans="2:9">
      <c r="B578" s="82" t="s">
        <v>271</v>
      </c>
      <c r="C578" s="82" t="s">
        <v>776</v>
      </c>
      <c r="D578" s="82" t="s">
        <v>777</v>
      </c>
      <c r="E578" s="82" t="s">
        <v>300</v>
      </c>
      <c r="F578" s="82" t="s">
        <v>301</v>
      </c>
      <c r="G578" s="85">
        <v>0</v>
      </c>
      <c r="H578" s="85">
        <v>0</v>
      </c>
      <c r="I578" s="82" t="s">
        <v>752</v>
      </c>
    </row>
    <row r="579" spans="2:9">
      <c r="B579" s="82" t="s">
        <v>271</v>
      </c>
      <c r="C579" s="82" t="s">
        <v>778</v>
      </c>
      <c r="D579" s="82" t="s">
        <v>779</v>
      </c>
      <c r="E579" s="82" t="s">
        <v>300</v>
      </c>
      <c r="F579" s="82" t="s">
        <v>301</v>
      </c>
      <c r="G579" s="85">
        <v>0</v>
      </c>
      <c r="H579" s="85">
        <v>0</v>
      </c>
      <c r="I579" s="82" t="s">
        <v>755</v>
      </c>
    </row>
    <row r="580" spans="2:9">
      <c r="B580" s="82" t="s">
        <v>271</v>
      </c>
      <c r="C580" s="82" t="s">
        <v>780</v>
      </c>
      <c r="D580" s="82" t="s">
        <v>781</v>
      </c>
      <c r="E580" s="82" t="s">
        <v>300</v>
      </c>
      <c r="F580" s="82" t="s">
        <v>301</v>
      </c>
      <c r="G580" s="85">
        <v>0</v>
      </c>
      <c r="H580" s="85">
        <v>4.73636049797602E-2</v>
      </c>
      <c r="I580" s="82" t="s">
        <v>749</v>
      </c>
    </row>
    <row r="581" spans="2:9">
      <c r="B581" s="82" t="s">
        <v>271</v>
      </c>
      <c r="C581" s="82" t="s">
        <v>782</v>
      </c>
      <c r="D581" s="82" t="s">
        <v>783</v>
      </c>
      <c r="E581" s="82" t="s">
        <v>300</v>
      </c>
      <c r="F581" s="82" t="s">
        <v>301</v>
      </c>
      <c r="G581" s="85">
        <v>0</v>
      </c>
      <c r="H581" s="85">
        <v>0</v>
      </c>
      <c r="I581" s="82" t="s">
        <v>752</v>
      </c>
    </row>
    <row r="582" spans="2:9">
      <c r="B582" s="82" t="s">
        <v>271</v>
      </c>
      <c r="C582" s="82" t="s">
        <v>784</v>
      </c>
      <c r="D582" s="82" t="s">
        <v>785</v>
      </c>
      <c r="E582" s="82" t="s">
        <v>300</v>
      </c>
      <c r="F582" s="82" t="s">
        <v>301</v>
      </c>
      <c r="G582" s="85">
        <v>0</v>
      </c>
      <c r="H582" s="85">
        <v>0</v>
      </c>
      <c r="I582" s="82" t="s">
        <v>755</v>
      </c>
    </row>
    <row r="583" spans="2:9">
      <c r="B583" s="82" t="s">
        <v>271</v>
      </c>
      <c r="C583" s="82" t="s">
        <v>786</v>
      </c>
      <c r="D583" s="82" t="s">
        <v>787</v>
      </c>
      <c r="E583" s="82" t="s">
        <v>300</v>
      </c>
      <c r="F583" s="82" t="s">
        <v>301</v>
      </c>
      <c r="G583" s="85">
        <v>0</v>
      </c>
      <c r="H583" s="85">
        <v>0</v>
      </c>
      <c r="I583" s="82" t="s">
        <v>749</v>
      </c>
    </row>
    <row r="584" spans="2:9">
      <c r="B584" s="82" t="s">
        <v>271</v>
      </c>
      <c r="C584" s="82" t="s">
        <v>788</v>
      </c>
      <c r="D584" s="82" t="s">
        <v>789</v>
      </c>
      <c r="E584" s="82" t="s">
        <v>300</v>
      </c>
      <c r="F584" s="82" t="s">
        <v>301</v>
      </c>
      <c r="G584" s="85">
        <v>0</v>
      </c>
      <c r="H584" s="85">
        <v>0</v>
      </c>
      <c r="I584" s="82" t="s">
        <v>752</v>
      </c>
    </row>
    <row r="585" spans="2:9">
      <c r="B585" s="82" t="s">
        <v>271</v>
      </c>
      <c r="C585" s="82" t="s">
        <v>790</v>
      </c>
      <c r="D585" s="82" t="s">
        <v>791</v>
      </c>
      <c r="E585" s="82" t="s">
        <v>300</v>
      </c>
      <c r="F585" s="82" t="s">
        <v>301</v>
      </c>
      <c r="G585" s="85">
        <v>0</v>
      </c>
      <c r="H585" s="85">
        <v>0</v>
      </c>
      <c r="I585" s="82" t="s">
        <v>755</v>
      </c>
    </row>
    <row r="586" spans="2:9">
      <c r="B586" s="82" t="s">
        <v>271</v>
      </c>
      <c r="C586" s="82" t="s">
        <v>792</v>
      </c>
      <c r="D586" s="82" t="s">
        <v>793</v>
      </c>
      <c r="E586" s="82" t="s">
        <v>300</v>
      </c>
      <c r="F586" s="82" t="s">
        <v>301</v>
      </c>
      <c r="G586" s="85">
        <v>0</v>
      </c>
      <c r="H586" s="85">
        <v>0</v>
      </c>
      <c r="I586" s="82" t="s">
        <v>749</v>
      </c>
    </row>
    <row r="587" spans="2:9">
      <c r="B587" s="82" t="s">
        <v>271</v>
      </c>
      <c r="C587" s="82" t="s">
        <v>794</v>
      </c>
      <c r="D587" s="82" t="s">
        <v>795</v>
      </c>
      <c r="E587" s="82" t="s">
        <v>300</v>
      </c>
      <c r="F587" s="82" t="s">
        <v>301</v>
      </c>
      <c r="G587" s="85">
        <v>0</v>
      </c>
      <c r="H587" s="85">
        <v>0</v>
      </c>
      <c r="I587" s="82" t="s">
        <v>752</v>
      </c>
    </row>
    <row r="588" spans="2:9">
      <c r="B588" s="82" t="s">
        <v>271</v>
      </c>
      <c r="C588" s="82" t="s">
        <v>796</v>
      </c>
      <c r="D588" s="82" t="s">
        <v>797</v>
      </c>
      <c r="E588" s="82" t="s">
        <v>300</v>
      </c>
      <c r="F588" s="82" t="s">
        <v>301</v>
      </c>
      <c r="G588" s="85">
        <v>0</v>
      </c>
      <c r="H588" s="85">
        <v>0</v>
      </c>
      <c r="I588" s="82" t="s">
        <v>755</v>
      </c>
    </row>
    <row r="589" spans="2:9">
      <c r="B589" s="82" t="s">
        <v>271</v>
      </c>
      <c r="C589" s="82" t="s">
        <v>798</v>
      </c>
      <c r="D589" s="82" t="s">
        <v>799</v>
      </c>
      <c r="E589" s="82" t="s">
        <v>300</v>
      </c>
      <c r="F589" s="82" t="s">
        <v>301</v>
      </c>
      <c r="G589" s="85">
        <v>0</v>
      </c>
      <c r="H589" s="85">
        <v>0</v>
      </c>
      <c r="I589" s="82" t="s">
        <v>749</v>
      </c>
    </row>
    <row r="590" spans="2:9">
      <c r="B590" s="82" t="s">
        <v>271</v>
      </c>
      <c r="C590" s="82" t="s">
        <v>800</v>
      </c>
      <c r="D590" s="82" t="s">
        <v>801</v>
      </c>
      <c r="E590" s="82" t="s">
        <v>300</v>
      </c>
      <c r="F590" s="82" t="s">
        <v>301</v>
      </c>
      <c r="G590" s="85">
        <v>0</v>
      </c>
      <c r="H590" s="85">
        <v>0</v>
      </c>
      <c r="I590" s="82" t="s">
        <v>752</v>
      </c>
    </row>
    <row r="591" spans="2:9">
      <c r="B591" s="82" t="s">
        <v>271</v>
      </c>
      <c r="C591" s="82" t="s">
        <v>802</v>
      </c>
      <c r="D591" s="82" t="s">
        <v>803</v>
      </c>
      <c r="E591" s="82" t="s">
        <v>300</v>
      </c>
      <c r="F591" s="82" t="s">
        <v>301</v>
      </c>
      <c r="G591" s="85">
        <v>0</v>
      </c>
      <c r="H591" s="85">
        <v>0</v>
      </c>
      <c r="I591" s="82" t="s">
        <v>755</v>
      </c>
    </row>
    <row r="592" spans="2:9">
      <c r="B592" s="82" t="s">
        <v>271</v>
      </c>
      <c r="C592" s="82" t="s">
        <v>804</v>
      </c>
      <c r="D592" s="82" t="s">
        <v>805</v>
      </c>
      <c r="E592" s="82" t="s">
        <v>300</v>
      </c>
      <c r="F592" s="82" t="s">
        <v>301</v>
      </c>
      <c r="G592" s="85">
        <v>0</v>
      </c>
      <c r="H592" s="85">
        <v>0</v>
      </c>
      <c r="I592" s="82" t="s">
        <v>749</v>
      </c>
    </row>
    <row r="593" spans="2:9">
      <c r="B593" s="82" t="s">
        <v>271</v>
      </c>
      <c r="C593" s="82" t="s">
        <v>806</v>
      </c>
      <c r="D593" s="82" t="s">
        <v>807</v>
      </c>
      <c r="E593" s="82" t="s">
        <v>300</v>
      </c>
      <c r="F593" s="82" t="s">
        <v>301</v>
      </c>
      <c r="G593" s="85">
        <v>0</v>
      </c>
      <c r="H593" s="85">
        <v>0</v>
      </c>
      <c r="I593" s="82" t="s">
        <v>752</v>
      </c>
    </row>
    <row r="594" spans="2:9">
      <c r="B594" s="82" t="s">
        <v>271</v>
      </c>
      <c r="C594" s="82" t="s">
        <v>808</v>
      </c>
      <c r="D594" s="82" t="s">
        <v>809</v>
      </c>
      <c r="E594" s="82" t="s">
        <v>300</v>
      </c>
      <c r="F594" s="82" t="s">
        <v>301</v>
      </c>
      <c r="G594" s="85">
        <v>0</v>
      </c>
      <c r="H594" s="85">
        <v>0</v>
      </c>
      <c r="I594" s="82" t="s">
        <v>755</v>
      </c>
    </row>
    <row r="595" spans="2:9">
      <c r="B595" s="82" t="s">
        <v>271</v>
      </c>
      <c r="C595" s="82" t="s">
        <v>810</v>
      </c>
      <c r="D595" s="82" t="s">
        <v>811</v>
      </c>
      <c r="E595" s="82" t="s">
        <v>300</v>
      </c>
      <c r="F595" s="82" t="s">
        <v>301</v>
      </c>
      <c r="G595" s="85">
        <v>0</v>
      </c>
      <c r="H595" s="85">
        <v>0</v>
      </c>
      <c r="I595" s="82" t="s">
        <v>812</v>
      </c>
    </row>
    <row r="596" spans="2:9">
      <c r="B596" s="82" t="s">
        <v>271</v>
      </c>
      <c r="C596" s="82" t="s">
        <v>813</v>
      </c>
      <c r="D596" s="82" t="s">
        <v>814</v>
      </c>
      <c r="E596" s="82" t="s">
        <v>300</v>
      </c>
      <c r="F596" s="82" t="s">
        <v>301</v>
      </c>
      <c r="G596" s="85">
        <v>0</v>
      </c>
      <c r="H596" s="85">
        <v>0</v>
      </c>
      <c r="I596" s="82" t="s">
        <v>815</v>
      </c>
    </row>
    <row r="597" spans="2:9">
      <c r="B597" s="82" t="s">
        <v>271</v>
      </c>
      <c r="C597" s="82" t="s">
        <v>816</v>
      </c>
      <c r="D597" s="82" t="s">
        <v>817</v>
      </c>
      <c r="E597" s="82" t="s">
        <v>300</v>
      </c>
      <c r="F597" s="82" t="s">
        <v>301</v>
      </c>
      <c r="G597" s="85">
        <v>0</v>
      </c>
      <c r="H597" s="85">
        <v>0</v>
      </c>
      <c r="I597" s="82" t="s">
        <v>818</v>
      </c>
    </row>
    <row r="598" spans="2:9">
      <c r="B598" s="82" t="s">
        <v>271</v>
      </c>
      <c r="C598" s="82" t="s">
        <v>819</v>
      </c>
      <c r="D598" s="82" t="s">
        <v>820</v>
      </c>
      <c r="E598" s="82" t="s">
        <v>300</v>
      </c>
      <c r="F598" s="82" t="s">
        <v>301</v>
      </c>
      <c r="G598" s="85">
        <v>0</v>
      </c>
      <c r="H598" s="85">
        <v>0</v>
      </c>
      <c r="I598" s="82" t="s">
        <v>821</v>
      </c>
    </row>
    <row r="599" spans="2:9">
      <c r="B599" s="82" t="s">
        <v>271</v>
      </c>
      <c r="C599" s="82" t="s">
        <v>687</v>
      </c>
      <c r="D599" s="82" t="s">
        <v>688</v>
      </c>
      <c r="E599" s="82" t="s">
        <v>300</v>
      </c>
      <c r="F599" s="82" t="s">
        <v>301</v>
      </c>
      <c r="G599" s="85">
        <v>0</v>
      </c>
      <c r="H599" s="85">
        <v>0</v>
      </c>
      <c r="I599" s="82" t="s">
        <v>689</v>
      </c>
    </row>
    <row r="600" spans="2:9">
      <c r="B600" s="82" t="s">
        <v>271</v>
      </c>
      <c r="C600" s="82" t="s">
        <v>690</v>
      </c>
      <c r="D600" s="82" t="s">
        <v>691</v>
      </c>
      <c r="E600" s="82" t="s">
        <v>300</v>
      </c>
      <c r="F600" s="82" t="s">
        <v>301</v>
      </c>
      <c r="G600" s="85">
        <v>0</v>
      </c>
      <c r="H600" s="85">
        <v>0</v>
      </c>
      <c r="I600" s="82" t="s">
        <v>692</v>
      </c>
    </row>
    <row r="601" spans="2:9">
      <c r="B601" s="82" t="s">
        <v>271</v>
      </c>
      <c r="C601" s="82" t="s">
        <v>822</v>
      </c>
      <c r="D601" s="82" t="s">
        <v>823</v>
      </c>
      <c r="E601" s="82" t="s">
        <v>300</v>
      </c>
      <c r="F601" s="82" t="s">
        <v>301</v>
      </c>
      <c r="G601" s="85">
        <v>0</v>
      </c>
      <c r="H601" s="85">
        <v>0</v>
      </c>
      <c r="I601" s="82" t="s">
        <v>824</v>
      </c>
    </row>
    <row r="602" spans="2:9">
      <c r="B602" s="82" t="s">
        <v>272</v>
      </c>
      <c r="C602" s="82" t="s">
        <v>298</v>
      </c>
      <c r="D602" s="82" t="s">
        <v>299</v>
      </c>
      <c r="E602" s="82" t="s">
        <v>300</v>
      </c>
      <c r="F602" s="82" t="s">
        <v>301</v>
      </c>
      <c r="G602" s="85">
        <v>0.52600000000000002</v>
      </c>
      <c r="H602" s="85">
        <v>0.498</v>
      </c>
      <c r="I602" s="82" t="s">
        <v>302</v>
      </c>
    </row>
    <row r="603" spans="2:9">
      <c r="B603" s="82" t="s">
        <v>272</v>
      </c>
      <c r="C603" s="82" t="s">
        <v>303</v>
      </c>
      <c r="D603" s="82" t="s">
        <v>304</v>
      </c>
      <c r="E603" s="82" t="s">
        <v>300</v>
      </c>
      <c r="F603" s="82" t="s">
        <v>301</v>
      </c>
      <c r="G603" s="85">
        <v>2.71</v>
      </c>
      <c r="H603" s="85">
        <v>2.294</v>
      </c>
      <c r="I603" s="82" t="s">
        <v>305</v>
      </c>
    </row>
    <row r="604" spans="2:9">
      <c r="B604" s="82" t="s">
        <v>272</v>
      </c>
      <c r="C604" s="82" t="s">
        <v>306</v>
      </c>
      <c r="D604" s="82" t="s">
        <v>307</v>
      </c>
      <c r="E604" s="82" t="s">
        <v>300</v>
      </c>
      <c r="F604" s="82" t="s">
        <v>301</v>
      </c>
      <c r="G604" s="85">
        <v>2.996</v>
      </c>
      <c r="H604" s="85">
        <v>2.8370000000000002</v>
      </c>
      <c r="I604" s="82" t="s">
        <v>308</v>
      </c>
    </row>
    <row r="605" spans="2:9">
      <c r="B605" s="82" t="s">
        <v>272</v>
      </c>
      <c r="C605" s="82" t="s">
        <v>309</v>
      </c>
      <c r="D605" s="82" t="s">
        <v>310</v>
      </c>
      <c r="E605" s="82" t="s">
        <v>300</v>
      </c>
      <c r="F605" s="82" t="s">
        <v>301</v>
      </c>
      <c r="G605" s="85">
        <v>8.0470000000000006</v>
      </c>
      <c r="H605" s="85">
        <v>7.5069999999999997</v>
      </c>
      <c r="I605" s="82" t="s">
        <v>311</v>
      </c>
    </row>
    <row r="606" spans="2:9">
      <c r="B606" s="82" t="s">
        <v>272</v>
      </c>
      <c r="C606" s="82" t="s">
        <v>312</v>
      </c>
      <c r="D606" s="82" t="s">
        <v>313</v>
      </c>
      <c r="E606" s="82" t="s">
        <v>300</v>
      </c>
      <c r="F606" s="82" t="s">
        <v>301</v>
      </c>
      <c r="G606" s="85">
        <v>3.58</v>
      </c>
      <c r="H606" s="85">
        <v>3.032</v>
      </c>
      <c r="I606" s="82" t="s">
        <v>314</v>
      </c>
    </row>
    <row r="607" spans="2:9">
      <c r="B607" s="82" t="s">
        <v>272</v>
      </c>
      <c r="C607" s="82" t="s">
        <v>315</v>
      </c>
      <c r="D607" s="82" t="s">
        <v>316</v>
      </c>
      <c r="E607" s="82" t="s">
        <v>300</v>
      </c>
      <c r="F607" s="82" t="s">
        <v>301</v>
      </c>
      <c r="G607" s="85">
        <v>3.9580000000000002</v>
      </c>
      <c r="H607" s="85">
        <v>3.75</v>
      </c>
      <c r="I607" s="82" t="s">
        <v>317</v>
      </c>
    </row>
    <row r="608" spans="2:9">
      <c r="B608" s="82" t="s">
        <v>272</v>
      </c>
      <c r="C608" s="82" t="s">
        <v>318</v>
      </c>
      <c r="D608" s="82" t="s">
        <v>319</v>
      </c>
      <c r="E608" s="82" t="s">
        <v>300</v>
      </c>
      <c r="F608" s="82" t="s">
        <v>301</v>
      </c>
      <c r="G608" s="85">
        <v>0.76900000000000002</v>
      </c>
      <c r="H608" s="85">
        <v>0.61699999999999999</v>
      </c>
      <c r="I608" s="82" t="s">
        <v>320</v>
      </c>
    </row>
    <row r="609" spans="2:9">
      <c r="B609" s="82" t="s">
        <v>272</v>
      </c>
      <c r="C609" s="82" t="s">
        <v>321</v>
      </c>
      <c r="D609" s="82" t="s">
        <v>322</v>
      </c>
      <c r="E609" s="82" t="s">
        <v>300</v>
      </c>
      <c r="F609" s="82" t="s">
        <v>301</v>
      </c>
      <c r="G609" s="85">
        <v>1.355</v>
      </c>
      <c r="H609" s="85">
        <v>1.147</v>
      </c>
      <c r="I609" s="82" t="s">
        <v>323</v>
      </c>
    </row>
    <row r="610" spans="2:9">
      <c r="B610" s="82" t="s">
        <v>272</v>
      </c>
      <c r="C610" s="82" t="s">
        <v>324</v>
      </c>
      <c r="D610" s="82" t="s">
        <v>325</v>
      </c>
      <c r="E610" s="82" t="s">
        <v>300</v>
      </c>
      <c r="F610" s="82" t="s">
        <v>301</v>
      </c>
      <c r="G610" s="85">
        <v>1.498</v>
      </c>
      <c r="H610" s="85">
        <v>1.4179999999999999</v>
      </c>
      <c r="I610" s="82" t="s">
        <v>326</v>
      </c>
    </row>
    <row r="611" spans="2:9">
      <c r="B611" s="82" t="s">
        <v>272</v>
      </c>
      <c r="C611" s="82" t="s">
        <v>327</v>
      </c>
      <c r="D611" s="82" t="s">
        <v>328</v>
      </c>
      <c r="E611" s="82" t="s">
        <v>300</v>
      </c>
      <c r="F611" s="82" t="s">
        <v>301</v>
      </c>
      <c r="G611" s="85">
        <v>1.131</v>
      </c>
      <c r="H611" s="85">
        <v>1.071</v>
      </c>
      <c r="I611" s="82" t="s">
        <v>329</v>
      </c>
    </row>
    <row r="612" spans="2:9">
      <c r="B612" s="82" t="s">
        <v>272</v>
      </c>
      <c r="C612" s="82" t="s">
        <v>330</v>
      </c>
      <c r="D612" s="82" t="s">
        <v>331</v>
      </c>
      <c r="E612" s="82" t="s">
        <v>300</v>
      </c>
      <c r="F612" s="82" t="s">
        <v>301</v>
      </c>
      <c r="G612" s="85">
        <v>3.2719999999999998</v>
      </c>
      <c r="H612" s="85">
        <v>2.77</v>
      </c>
      <c r="I612" s="82" t="s">
        <v>332</v>
      </c>
    </row>
    <row r="613" spans="2:9">
      <c r="B613" s="82" t="s">
        <v>272</v>
      </c>
      <c r="C613" s="82" t="s">
        <v>333</v>
      </c>
      <c r="D613" s="82" t="s">
        <v>334</v>
      </c>
      <c r="E613" s="82" t="s">
        <v>300</v>
      </c>
      <c r="F613" s="82" t="s">
        <v>301</v>
      </c>
      <c r="G613" s="85">
        <v>3.617</v>
      </c>
      <c r="H613" s="85">
        <v>3.426000000000001</v>
      </c>
      <c r="I613" s="82" t="s">
        <v>335</v>
      </c>
    </row>
    <row r="614" spans="2:9">
      <c r="B614" s="82" t="s">
        <v>272</v>
      </c>
      <c r="C614" s="82" t="s">
        <v>336</v>
      </c>
      <c r="D614" s="82" t="s">
        <v>337</v>
      </c>
      <c r="E614" s="82" t="s">
        <v>300</v>
      </c>
      <c r="F614" s="82" t="s">
        <v>301</v>
      </c>
      <c r="G614" s="85">
        <v>1.4990000000000001</v>
      </c>
      <c r="H614" s="85">
        <v>0.114</v>
      </c>
      <c r="I614" s="82" t="s">
        <v>338</v>
      </c>
    </row>
    <row r="615" spans="2:9">
      <c r="B615" s="82" t="s">
        <v>272</v>
      </c>
      <c r="C615" s="82" t="s">
        <v>339</v>
      </c>
      <c r="D615" s="82" t="s">
        <v>340</v>
      </c>
      <c r="E615" s="82" t="s">
        <v>300</v>
      </c>
      <c r="F615" s="82" t="s">
        <v>301</v>
      </c>
      <c r="G615" s="85">
        <v>5.0579999999999998</v>
      </c>
      <c r="H615" s="85">
        <v>4.282</v>
      </c>
      <c r="I615" s="82" t="s">
        <v>341</v>
      </c>
    </row>
    <row r="616" spans="2:9">
      <c r="B616" s="82" t="s">
        <v>272</v>
      </c>
      <c r="C616" s="82" t="s">
        <v>342</v>
      </c>
      <c r="D616" s="82" t="s">
        <v>343</v>
      </c>
      <c r="E616" s="82" t="s">
        <v>300</v>
      </c>
      <c r="F616" s="82" t="s">
        <v>301</v>
      </c>
      <c r="G616" s="85">
        <v>5.5910000000000002</v>
      </c>
      <c r="H616" s="85">
        <v>5.2960000000000003</v>
      </c>
      <c r="I616" s="82" t="s">
        <v>344</v>
      </c>
    </row>
    <row r="617" spans="2:9">
      <c r="B617" s="82" t="s">
        <v>272</v>
      </c>
      <c r="C617" s="82" t="s">
        <v>345</v>
      </c>
      <c r="D617" s="82" t="s">
        <v>346</v>
      </c>
      <c r="E617" s="82" t="s">
        <v>300</v>
      </c>
      <c r="F617" s="82" t="s">
        <v>301</v>
      </c>
      <c r="G617" s="85">
        <v>0.78100000000000003</v>
      </c>
      <c r="H617" s="85">
        <v>0.74</v>
      </c>
      <c r="I617" s="82" t="s">
        <v>347</v>
      </c>
    </row>
    <row r="618" spans="2:9">
      <c r="B618" s="82" t="s">
        <v>272</v>
      </c>
      <c r="C618" s="82" t="s">
        <v>348</v>
      </c>
      <c r="D618" s="82" t="s">
        <v>349</v>
      </c>
      <c r="E618" s="82" t="s">
        <v>300</v>
      </c>
      <c r="F618" s="82" t="s">
        <v>301</v>
      </c>
      <c r="G618" s="85">
        <v>0</v>
      </c>
      <c r="H618" s="85">
        <v>0</v>
      </c>
      <c r="I618" s="82" t="s">
        <v>350</v>
      </c>
    </row>
    <row r="619" spans="2:9">
      <c r="B619" s="82" t="s">
        <v>272</v>
      </c>
      <c r="C619" s="82" t="s">
        <v>351</v>
      </c>
      <c r="D619" s="82" t="s">
        <v>352</v>
      </c>
      <c r="E619" s="82" t="s">
        <v>300</v>
      </c>
      <c r="F619" s="82" t="s">
        <v>301</v>
      </c>
      <c r="G619" s="85">
        <v>0</v>
      </c>
      <c r="H619" s="85">
        <v>0</v>
      </c>
      <c r="I619" s="82" t="s">
        <v>353</v>
      </c>
    </row>
    <row r="620" spans="2:9">
      <c r="B620" s="82" t="s">
        <v>272</v>
      </c>
      <c r="C620" s="82" t="s">
        <v>354</v>
      </c>
      <c r="D620" s="82" t="s">
        <v>355</v>
      </c>
      <c r="E620" s="82" t="s">
        <v>300</v>
      </c>
      <c r="F620" s="82" t="s">
        <v>301</v>
      </c>
      <c r="G620" s="85">
        <v>0.218</v>
      </c>
      <c r="H620" s="85">
        <v>0.20599999999999999</v>
      </c>
      <c r="I620" s="82" t="s">
        <v>356</v>
      </c>
    </row>
    <row r="621" spans="2:9">
      <c r="B621" s="82" t="s">
        <v>272</v>
      </c>
      <c r="C621" s="82" t="s">
        <v>357</v>
      </c>
      <c r="D621" s="82" t="s">
        <v>358</v>
      </c>
      <c r="E621" s="82" t="s">
        <v>300</v>
      </c>
      <c r="F621" s="82" t="s">
        <v>301</v>
      </c>
      <c r="G621" s="85">
        <v>0</v>
      </c>
      <c r="H621" s="85">
        <v>0</v>
      </c>
      <c r="I621" s="82" t="s">
        <v>359</v>
      </c>
    </row>
    <row r="622" spans="2:9">
      <c r="B622" s="82" t="s">
        <v>272</v>
      </c>
      <c r="C622" s="82" t="s">
        <v>360</v>
      </c>
      <c r="D622" s="82" t="s">
        <v>361</v>
      </c>
      <c r="E622" s="82" t="s">
        <v>300</v>
      </c>
      <c r="F622" s="82" t="s">
        <v>301</v>
      </c>
      <c r="G622" s="85">
        <v>0</v>
      </c>
      <c r="H622" s="85">
        <v>0</v>
      </c>
      <c r="I622" s="82" t="s">
        <v>362</v>
      </c>
    </row>
    <row r="623" spans="2:9">
      <c r="B623" s="82" t="s">
        <v>272</v>
      </c>
      <c r="C623" s="82" t="s">
        <v>363</v>
      </c>
      <c r="D623" s="82" t="s">
        <v>364</v>
      </c>
      <c r="E623" s="82" t="s">
        <v>300</v>
      </c>
      <c r="F623" s="82" t="s">
        <v>301</v>
      </c>
      <c r="G623" s="85">
        <v>4.5010000000000003</v>
      </c>
      <c r="H623" s="85">
        <v>2.7829999999999999</v>
      </c>
      <c r="I623" s="82" t="s">
        <v>365</v>
      </c>
    </row>
    <row r="624" spans="2:9">
      <c r="B624" s="82" t="s">
        <v>272</v>
      </c>
      <c r="C624" s="82" t="s">
        <v>366</v>
      </c>
      <c r="D624" s="82" t="s">
        <v>367</v>
      </c>
      <c r="E624" s="82" t="s">
        <v>300</v>
      </c>
      <c r="F624" s="82" t="s">
        <v>301</v>
      </c>
      <c r="G624" s="85">
        <v>0</v>
      </c>
      <c r="H624" s="85">
        <v>0</v>
      </c>
      <c r="I624" s="82" t="s">
        <v>368</v>
      </c>
    </row>
    <row r="625" spans="2:9">
      <c r="B625" s="82" t="s">
        <v>272</v>
      </c>
      <c r="C625" s="82" t="s">
        <v>369</v>
      </c>
      <c r="D625" s="82" t="s">
        <v>370</v>
      </c>
      <c r="E625" s="82" t="s">
        <v>300</v>
      </c>
      <c r="F625" s="82" t="s">
        <v>301</v>
      </c>
      <c r="G625" s="85">
        <v>0</v>
      </c>
      <c r="H625" s="85">
        <v>0</v>
      </c>
      <c r="I625" s="82" t="s">
        <v>371</v>
      </c>
    </row>
    <row r="626" spans="2:9">
      <c r="B626" s="82" t="s">
        <v>272</v>
      </c>
      <c r="C626" s="82" t="s">
        <v>372</v>
      </c>
      <c r="D626" s="82" t="s">
        <v>373</v>
      </c>
      <c r="E626" s="82" t="s">
        <v>300</v>
      </c>
      <c r="F626" s="82" t="s">
        <v>301</v>
      </c>
      <c r="G626" s="85">
        <v>0</v>
      </c>
      <c r="H626" s="85">
        <v>0</v>
      </c>
      <c r="I626" s="82" t="s">
        <v>374</v>
      </c>
    </row>
    <row r="627" spans="2:9">
      <c r="B627" s="82" t="s">
        <v>272</v>
      </c>
      <c r="C627" s="82" t="s">
        <v>375</v>
      </c>
      <c r="D627" s="82" t="s">
        <v>376</v>
      </c>
      <c r="E627" s="82" t="s">
        <v>300</v>
      </c>
      <c r="F627" s="82" t="s">
        <v>301</v>
      </c>
      <c r="G627" s="85">
        <v>0</v>
      </c>
      <c r="H627" s="85">
        <v>0</v>
      </c>
      <c r="I627" s="82" t="s">
        <v>377</v>
      </c>
    </row>
    <row r="628" spans="2:9">
      <c r="B628" s="82" t="s">
        <v>272</v>
      </c>
      <c r="C628" s="82" t="s">
        <v>378</v>
      </c>
      <c r="D628" s="82" t="s">
        <v>379</v>
      </c>
      <c r="E628" s="82" t="s">
        <v>300</v>
      </c>
      <c r="F628" s="82" t="s">
        <v>301</v>
      </c>
      <c r="G628" s="85">
        <v>0</v>
      </c>
      <c r="H628" s="85">
        <v>0</v>
      </c>
      <c r="I628" s="82" t="s">
        <v>380</v>
      </c>
    </row>
    <row r="629" spans="2:9">
      <c r="B629" s="82" t="s">
        <v>272</v>
      </c>
      <c r="C629" s="82" t="s">
        <v>381</v>
      </c>
      <c r="D629" s="82" t="s">
        <v>382</v>
      </c>
      <c r="E629" s="82" t="s">
        <v>300</v>
      </c>
      <c r="F629" s="82" t="s">
        <v>301</v>
      </c>
      <c r="G629" s="85">
        <v>0</v>
      </c>
      <c r="H629" s="85">
        <v>0</v>
      </c>
      <c r="I629" s="82" t="s">
        <v>383</v>
      </c>
    </row>
    <row r="630" spans="2:9">
      <c r="B630" s="82" t="s">
        <v>272</v>
      </c>
      <c r="C630" s="82" t="s">
        <v>384</v>
      </c>
      <c r="D630" s="82" t="s">
        <v>385</v>
      </c>
      <c r="E630" s="82" t="s">
        <v>300</v>
      </c>
      <c r="F630" s="82" t="s">
        <v>301</v>
      </c>
      <c r="G630" s="85">
        <v>0</v>
      </c>
      <c r="H630" s="85">
        <v>0</v>
      </c>
      <c r="I630" s="82" t="s">
        <v>386</v>
      </c>
    </row>
    <row r="631" spans="2:9">
      <c r="B631" s="82" t="s">
        <v>272</v>
      </c>
      <c r="C631" s="82" t="s">
        <v>387</v>
      </c>
      <c r="D631" s="82" t="s">
        <v>388</v>
      </c>
      <c r="E631" s="82" t="s">
        <v>300</v>
      </c>
      <c r="F631" s="82" t="s">
        <v>301</v>
      </c>
      <c r="G631" s="85">
        <v>0</v>
      </c>
      <c r="H631" s="85">
        <v>0</v>
      </c>
      <c r="I631" s="82" t="s">
        <v>389</v>
      </c>
    </row>
    <row r="632" spans="2:9">
      <c r="B632" s="82" t="s">
        <v>272</v>
      </c>
      <c r="C632" s="82" t="s">
        <v>390</v>
      </c>
      <c r="D632" s="82" t="s">
        <v>391</v>
      </c>
      <c r="E632" s="82" t="s">
        <v>300</v>
      </c>
      <c r="F632" s="82" t="s">
        <v>301</v>
      </c>
      <c r="G632" s="85">
        <v>0</v>
      </c>
      <c r="H632" s="85">
        <v>0</v>
      </c>
      <c r="I632" s="82" t="s">
        <v>392</v>
      </c>
    </row>
    <row r="633" spans="2:9">
      <c r="B633" s="82" t="s">
        <v>272</v>
      </c>
      <c r="C633" s="82" t="s">
        <v>393</v>
      </c>
      <c r="D633" s="82" t="s">
        <v>394</v>
      </c>
      <c r="E633" s="82" t="s">
        <v>300</v>
      </c>
      <c r="F633" s="82" t="s">
        <v>301</v>
      </c>
      <c r="G633" s="85">
        <v>0</v>
      </c>
      <c r="H633" s="85">
        <v>0</v>
      </c>
      <c r="I633" s="82" t="s">
        <v>395</v>
      </c>
    </row>
    <row r="634" spans="2:9">
      <c r="B634" s="82" t="s">
        <v>272</v>
      </c>
      <c r="C634" s="82" t="s">
        <v>396</v>
      </c>
      <c r="D634" s="82" t="s">
        <v>397</v>
      </c>
      <c r="E634" s="82" t="s">
        <v>300</v>
      </c>
      <c r="F634" s="82" t="s">
        <v>301</v>
      </c>
      <c r="G634" s="85">
        <v>0</v>
      </c>
      <c r="H634" s="85">
        <v>0</v>
      </c>
      <c r="I634" s="82" t="s">
        <v>398</v>
      </c>
    </row>
    <row r="635" spans="2:9">
      <c r="B635" s="82" t="s">
        <v>272</v>
      </c>
      <c r="C635" s="82" t="s">
        <v>399</v>
      </c>
      <c r="D635" s="82" t="s">
        <v>400</v>
      </c>
      <c r="E635" s="82" t="s">
        <v>300</v>
      </c>
      <c r="F635" s="82" t="s">
        <v>301</v>
      </c>
      <c r="G635" s="85">
        <v>0</v>
      </c>
      <c r="H635" s="85">
        <v>0</v>
      </c>
      <c r="I635" s="82" t="s">
        <v>401</v>
      </c>
    </row>
    <row r="636" spans="2:9">
      <c r="B636" s="82" t="s">
        <v>272</v>
      </c>
      <c r="C636" s="82" t="s">
        <v>402</v>
      </c>
      <c r="D636" s="82" t="s">
        <v>403</v>
      </c>
      <c r="E636" s="82" t="s">
        <v>300</v>
      </c>
      <c r="F636" s="82" t="s">
        <v>301</v>
      </c>
      <c r="G636" s="85">
        <v>0</v>
      </c>
      <c r="H636" s="85">
        <v>0</v>
      </c>
      <c r="I636" s="82" t="s">
        <v>404</v>
      </c>
    </row>
    <row r="637" spans="2:9">
      <c r="B637" s="82" t="s">
        <v>272</v>
      </c>
      <c r="C637" s="82" t="s">
        <v>405</v>
      </c>
      <c r="D637" s="82" t="s">
        <v>406</v>
      </c>
      <c r="E637" s="82" t="s">
        <v>300</v>
      </c>
      <c r="F637" s="82" t="s">
        <v>301</v>
      </c>
      <c r="G637" s="85">
        <v>0</v>
      </c>
      <c r="H637" s="85">
        <v>0</v>
      </c>
      <c r="I637" s="82" t="s">
        <v>407</v>
      </c>
    </row>
    <row r="638" spans="2:9">
      <c r="B638" s="82" t="s">
        <v>272</v>
      </c>
      <c r="C638" s="82" t="s">
        <v>408</v>
      </c>
      <c r="D638" s="82" t="s">
        <v>409</v>
      </c>
      <c r="E638" s="82" t="s">
        <v>300</v>
      </c>
      <c r="F638" s="82" t="s">
        <v>301</v>
      </c>
      <c r="G638" s="86">
        <v>33.783999999999999</v>
      </c>
      <c r="H638" s="85">
        <v>20.623000000000001</v>
      </c>
      <c r="I638" s="82" t="s">
        <v>410</v>
      </c>
    </row>
    <row r="639" spans="2:9">
      <c r="B639" s="82" t="s">
        <v>272</v>
      </c>
      <c r="C639" s="82" t="s">
        <v>411</v>
      </c>
      <c r="D639" s="82" t="s">
        <v>412</v>
      </c>
      <c r="E639" s="82" t="s">
        <v>300</v>
      </c>
      <c r="F639" s="82" t="s">
        <v>301</v>
      </c>
      <c r="G639" s="86">
        <v>48.486000000000004</v>
      </c>
      <c r="H639" s="85">
        <v>38.185000000000002</v>
      </c>
      <c r="I639" s="82" t="s">
        <v>413</v>
      </c>
    </row>
    <row r="640" spans="2:9">
      <c r="B640" s="82" t="s">
        <v>272</v>
      </c>
      <c r="C640" s="82" t="s">
        <v>414</v>
      </c>
      <c r="D640" s="82" t="s">
        <v>415</v>
      </c>
      <c r="E640" s="82" t="s">
        <v>300</v>
      </c>
      <c r="F640" s="82" t="s">
        <v>301</v>
      </c>
      <c r="G640" s="86">
        <v>52.511000000000003</v>
      </c>
      <c r="H640" s="85">
        <v>49.734999999999999</v>
      </c>
      <c r="I640" s="82" t="s">
        <v>416</v>
      </c>
    </row>
    <row r="641" spans="2:9">
      <c r="B641" s="82" t="s">
        <v>272</v>
      </c>
      <c r="C641" s="82" t="s">
        <v>417</v>
      </c>
      <c r="D641" s="82" t="s">
        <v>418</v>
      </c>
      <c r="E641" s="82" t="s">
        <v>300</v>
      </c>
      <c r="F641" s="82" t="s">
        <v>301</v>
      </c>
      <c r="G641" s="86">
        <v>0.214</v>
      </c>
      <c r="H641" s="85">
        <v>0.20300000000000001</v>
      </c>
      <c r="I641" s="82" t="s">
        <v>419</v>
      </c>
    </row>
    <row r="642" spans="2:9">
      <c r="B642" s="82" t="s">
        <v>272</v>
      </c>
      <c r="C642" s="82" t="s">
        <v>420</v>
      </c>
      <c r="D642" s="82" t="s">
        <v>421</v>
      </c>
      <c r="E642" s="82" t="s">
        <v>300</v>
      </c>
      <c r="F642" s="82" t="s">
        <v>301</v>
      </c>
      <c r="G642" s="86">
        <v>0</v>
      </c>
      <c r="H642" s="85">
        <v>0</v>
      </c>
      <c r="I642" s="82" t="s">
        <v>422</v>
      </c>
    </row>
    <row r="643" spans="2:9">
      <c r="B643" s="82" t="s">
        <v>272</v>
      </c>
      <c r="C643" s="82" t="s">
        <v>423</v>
      </c>
      <c r="D643" s="82" t="s">
        <v>424</v>
      </c>
      <c r="E643" s="82" t="s">
        <v>300</v>
      </c>
      <c r="F643" s="82" t="s">
        <v>301</v>
      </c>
      <c r="G643" s="86">
        <v>0</v>
      </c>
      <c r="H643" s="85">
        <v>0</v>
      </c>
      <c r="I643" s="82" t="s">
        <v>425</v>
      </c>
    </row>
    <row r="644" spans="2:9">
      <c r="B644" s="82" t="s">
        <v>272</v>
      </c>
      <c r="C644" s="82" t="s">
        <v>426</v>
      </c>
      <c r="D644" s="82" t="s">
        <v>427</v>
      </c>
      <c r="E644" s="82" t="s">
        <v>300</v>
      </c>
      <c r="F644" s="82" t="s">
        <v>301</v>
      </c>
      <c r="G644" s="85">
        <v>15.032999999999999</v>
      </c>
      <c r="H644" s="85">
        <v>7.0310000000000006</v>
      </c>
      <c r="I644" s="82" t="s">
        <v>428</v>
      </c>
    </row>
    <row r="645" spans="2:9">
      <c r="B645" s="82" t="s">
        <v>272</v>
      </c>
      <c r="C645" s="82" t="s">
        <v>429</v>
      </c>
      <c r="D645" s="82" t="s">
        <v>430</v>
      </c>
      <c r="E645" s="82" t="s">
        <v>300</v>
      </c>
      <c r="F645" s="82" t="s">
        <v>301</v>
      </c>
      <c r="G645" s="85">
        <v>30.696000000000002</v>
      </c>
      <c r="H645" s="85">
        <v>24.175000000000001</v>
      </c>
      <c r="I645" s="82" t="s">
        <v>431</v>
      </c>
    </row>
    <row r="646" spans="2:9">
      <c r="B646" s="82" t="s">
        <v>272</v>
      </c>
      <c r="C646" s="82" t="s">
        <v>432</v>
      </c>
      <c r="D646" s="82" t="s">
        <v>433</v>
      </c>
      <c r="E646" s="82" t="s">
        <v>300</v>
      </c>
      <c r="F646" s="82" t="s">
        <v>301</v>
      </c>
      <c r="G646" s="85">
        <v>33.244</v>
      </c>
      <c r="H646" s="85">
        <v>31.486999999999998</v>
      </c>
      <c r="I646" s="82" t="s">
        <v>434</v>
      </c>
    </row>
    <row r="647" spans="2:9">
      <c r="B647" s="82" t="s">
        <v>272</v>
      </c>
      <c r="C647" s="82" t="s">
        <v>426</v>
      </c>
      <c r="D647" s="82" t="s">
        <v>435</v>
      </c>
      <c r="E647" s="82" t="s">
        <v>300</v>
      </c>
      <c r="F647" s="82" t="s">
        <v>301</v>
      </c>
      <c r="G647" s="85">
        <v>15.032999999999999</v>
      </c>
      <c r="H647" s="85">
        <v>7.0310000000000006</v>
      </c>
      <c r="I647" s="82" t="s">
        <v>436</v>
      </c>
    </row>
    <row r="648" spans="2:9">
      <c r="B648" s="82" t="s">
        <v>272</v>
      </c>
      <c r="C648" s="82" t="s">
        <v>429</v>
      </c>
      <c r="D648" s="82" t="s">
        <v>437</v>
      </c>
      <c r="E648" s="82" t="s">
        <v>300</v>
      </c>
      <c r="F648" s="82" t="s">
        <v>301</v>
      </c>
      <c r="G648" s="85">
        <v>30.696000000000002</v>
      </c>
      <c r="H648" s="85">
        <v>24.175000000000001</v>
      </c>
      <c r="I648" s="82" t="s">
        <v>438</v>
      </c>
    </row>
    <row r="649" spans="2:9">
      <c r="B649" s="82" t="s">
        <v>272</v>
      </c>
      <c r="C649" s="82" t="s">
        <v>432</v>
      </c>
      <c r="D649" s="82" t="s">
        <v>439</v>
      </c>
      <c r="E649" s="82" t="s">
        <v>300</v>
      </c>
      <c r="F649" s="82" t="s">
        <v>301</v>
      </c>
      <c r="G649" s="85">
        <v>33.244</v>
      </c>
      <c r="H649" s="85">
        <v>31.486999999999998</v>
      </c>
      <c r="I649" s="82" t="s">
        <v>440</v>
      </c>
    </row>
    <row r="650" spans="2:9">
      <c r="B650" s="82" t="s">
        <v>272</v>
      </c>
      <c r="C650" s="82" t="s">
        <v>426</v>
      </c>
      <c r="D650" s="82" t="s">
        <v>441</v>
      </c>
      <c r="E650" s="82" t="s">
        <v>300</v>
      </c>
      <c r="F650" s="82" t="s">
        <v>301</v>
      </c>
      <c r="G650" s="85">
        <v>15.032999999999999</v>
      </c>
      <c r="H650" s="85">
        <v>7.0310000000000006</v>
      </c>
      <c r="I650" s="82" t="s">
        <v>442</v>
      </c>
    </row>
    <row r="651" spans="2:9">
      <c r="B651" s="82" t="s">
        <v>272</v>
      </c>
      <c r="C651" s="82" t="s">
        <v>429</v>
      </c>
      <c r="D651" s="82" t="s">
        <v>443</v>
      </c>
      <c r="E651" s="82" t="s">
        <v>300</v>
      </c>
      <c r="F651" s="82" t="s">
        <v>301</v>
      </c>
      <c r="G651" s="85">
        <v>30.696000000000002</v>
      </c>
      <c r="H651" s="85">
        <v>24.175000000000001</v>
      </c>
      <c r="I651" s="82" t="s">
        <v>444</v>
      </c>
    </row>
    <row r="652" spans="2:9">
      <c r="B652" s="82" t="s">
        <v>272</v>
      </c>
      <c r="C652" s="82" t="s">
        <v>432</v>
      </c>
      <c r="D652" s="82" t="s">
        <v>445</v>
      </c>
      <c r="E652" s="82" t="s">
        <v>300</v>
      </c>
      <c r="F652" s="82" t="s">
        <v>301</v>
      </c>
      <c r="G652" s="85">
        <v>33.244</v>
      </c>
      <c r="H652" s="85">
        <v>31.486999999999998</v>
      </c>
      <c r="I652" s="82" t="s">
        <v>446</v>
      </c>
    </row>
    <row r="653" spans="2:9">
      <c r="B653" s="82" t="s">
        <v>272</v>
      </c>
      <c r="C653" s="82" t="s">
        <v>447</v>
      </c>
      <c r="D653" s="82" t="s">
        <v>448</v>
      </c>
      <c r="E653" s="82" t="s">
        <v>300</v>
      </c>
      <c r="F653" s="82" t="s">
        <v>301</v>
      </c>
      <c r="G653" s="85">
        <v>0</v>
      </c>
      <c r="H653" s="85">
        <v>0</v>
      </c>
      <c r="I653" s="82" t="s">
        <v>449</v>
      </c>
    </row>
    <row r="654" spans="2:9">
      <c r="B654" s="82" t="s">
        <v>272</v>
      </c>
      <c r="C654" s="82" t="s">
        <v>450</v>
      </c>
      <c r="D654" s="82" t="s">
        <v>451</v>
      </c>
      <c r="E654" s="82" t="s">
        <v>300</v>
      </c>
      <c r="F654" s="82" t="s">
        <v>301</v>
      </c>
      <c r="G654" s="85">
        <v>6.2E-2</v>
      </c>
      <c r="H654" s="85">
        <v>5.2999999999999999E-2</v>
      </c>
      <c r="I654" s="82" t="s">
        <v>452</v>
      </c>
    </row>
    <row r="655" spans="2:9">
      <c r="B655" s="82" t="s">
        <v>272</v>
      </c>
      <c r="C655" s="82" t="s">
        <v>453</v>
      </c>
      <c r="D655" s="82" t="s">
        <v>454</v>
      </c>
      <c r="E655" s="82" t="s">
        <v>300</v>
      </c>
      <c r="F655" s="82" t="s">
        <v>301</v>
      </c>
      <c r="G655" s="85">
        <v>6.9000000000000006E-2</v>
      </c>
      <c r="H655" s="85">
        <v>6.5000000000000002E-2</v>
      </c>
      <c r="I655" s="82" t="s">
        <v>455</v>
      </c>
    </row>
    <row r="656" spans="2:9">
      <c r="B656" s="82" t="s">
        <v>272</v>
      </c>
      <c r="C656" s="82" t="s">
        <v>456</v>
      </c>
      <c r="D656" s="82" t="s">
        <v>457</v>
      </c>
      <c r="E656" s="82" t="s">
        <v>300</v>
      </c>
      <c r="F656" s="82" t="s">
        <v>301</v>
      </c>
      <c r="G656" s="85">
        <v>63.648000000000003</v>
      </c>
      <c r="H656" s="85">
        <v>12.654</v>
      </c>
      <c r="I656" s="82" t="s">
        <v>458</v>
      </c>
    </row>
    <row r="657" spans="2:9">
      <c r="B657" s="82" t="s">
        <v>272</v>
      </c>
      <c r="C657" s="82" t="s">
        <v>459</v>
      </c>
      <c r="D657" s="82" t="s">
        <v>460</v>
      </c>
      <c r="E657" s="82" t="s">
        <v>300</v>
      </c>
      <c r="F657" s="82" t="s">
        <v>301</v>
      </c>
      <c r="G657" s="85">
        <v>88.537000000000006</v>
      </c>
      <c r="H657" s="85">
        <v>69.725999999999999</v>
      </c>
      <c r="I657" s="82" t="s">
        <v>461</v>
      </c>
    </row>
    <row r="658" spans="2:9">
      <c r="B658" s="82" t="s">
        <v>272</v>
      </c>
      <c r="C658" s="82" t="s">
        <v>462</v>
      </c>
      <c r="D658" s="82" t="s">
        <v>463</v>
      </c>
      <c r="E658" s="82" t="s">
        <v>300</v>
      </c>
      <c r="F658" s="82" t="s">
        <v>301</v>
      </c>
      <c r="G658" s="85">
        <v>95.88600000000001</v>
      </c>
      <c r="H658" s="85">
        <v>90.816000000000003</v>
      </c>
      <c r="I658" s="82" t="s">
        <v>464</v>
      </c>
    </row>
    <row r="659" spans="2:9">
      <c r="B659" s="82" t="s">
        <v>272</v>
      </c>
      <c r="C659" s="82" t="s">
        <v>465</v>
      </c>
      <c r="D659" s="82" t="s">
        <v>466</v>
      </c>
      <c r="E659" s="82" t="s">
        <v>300</v>
      </c>
      <c r="F659" s="82" t="s">
        <v>301</v>
      </c>
      <c r="G659" s="85">
        <v>0</v>
      </c>
      <c r="H659" s="85">
        <v>0</v>
      </c>
      <c r="I659" s="82" t="s">
        <v>467</v>
      </c>
    </row>
    <row r="660" spans="2:9">
      <c r="B660" s="82" t="s">
        <v>272</v>
      </c>
      <c r="C660" s="82" t="s">
        <v>468</v>
      </c>
      <c r="D660" s="82" t="s">
        <v>469</v>
      </c>
      <c r="E660" s="82" t="s">
        <v>300</v>
      </c>
      <c r="F660" s="82" t="s">
        <v>301</v>
      </c>
      <c r="G660" s="85">
        <v>0</v>
      </c>
      <c r="H660" s="85">
        <v>0</v>
      </c>
      <c r="I660" s="82" t="s">
        <v>470</v>
      </c>
    </row>
    <row r="661" spans="2:9">
      <c r="B661" s="82" t="s">
        <v>272</v>
      </c>
      <c r="C661" s="82" t="s">
        <v>471</v>
      </c>
      <c r="D661" s="82" t="s">
        <v>472</v>
      </c>
      <c r="E661" s="82" t="s">
        <v>300</v>
      </c>
      <c r="F661" s="82" t="s">
        <v>301</v>
      </c>
      <c r="G661" s="85">
        <v>0</v>
      </c>
      <c r="H661" s="85">
        <v>0</v>
      </c>
      <c r="I661" s="82" t="s">
        <v>473</v>
      </c>
    </row>
    <row r="662" spans="2:9">
      <c r="B662" s="82" t="s">
        <v>272</v>
      </c>
      <c r="C662" s="82" t="s">
        <v>474</v>
      </c>
      <c r="D662" s="82" t="s">
        <v>475</v>
      </c>
      <c r="E662" s="82" t="s">
        <v>300</v>
      </c>
      <c r="F662" s="82" t="s">
        <v>301</v>
      </c>
      <c r="G662" s="85">
        <v>3.5550000000000002</v>
      </c>
      <c r="H662" s="85">
        <v>2.903</v>
      </c>
      <c r="I662" s="82" t="s">
        <v>476</v>
      </c>
    </row>
    <row r="663" spans="2:9">
      <c r="B663" s="82" t="s">
        <v>272</v>
      </c>
      <c r="C663" s="82" t="s">
        <v>477</v>
      </c>
      <c r="D663" s="82" t="s">
        <v>478</v>
      </c>
      <c r="E663" s="82" t="s">
        <v>300</v>
      </c>
      <c r="F663" s="82" t="s">
        <v>301</v>
      </c>
      <c r="G663" s="85">
        <v>0</v>
      </c>
      <c r="H663" s="85">
        <v>0</v>
      </c>
      <c r="I663" s="82" t="s">
        <v>479</v>
      </c>
    </row>
    <row r="664" spans="2:9">
      <c r="B664" s="82" t="s">
        <v>272</v>
      </c>
      <c r="C664" s="82" t="s">
        <v>480</v>
      </c>
      <c r="D664" s="82" t="s">
        <v>481</v>
      </c>
      <c r="E664" s="82" t="s">
        <v>300</v>
      </c>
      <c r="F664" s="82" t="s">
        <v>301</v>
      </c>
      <c r="G664" s="85">
        <v>0</v>
      </c>
      <c r="H664" s="85">
        <v>0</v>
      </c>
      <c r="I664" s="82" t="s">
        <v>482</v>
      </c>
    </row>
    <row r="665" spans="2:9">
      <c r="B665" s="82" t="s">
        <v>272</v>
      </c>
      <c r="C665" s="82" t="s">
        <v>483</v>
      </c>
      <c r="D665" s="82" t="s">
        <v>484</v>
      </c>
      <c r="E665" s="82" t="s">
        <v>300</v>
      </c>
      <c r="F665" s="82" t="s">
        <v>301</v>
      </c>
      <c r="G665" s="85">
        <v>0</v>
      </c>
      <c r="H665" s="85">
        <v>0</v>
      </c>
      <c r="I665" s="82" t="s">
        <v>485</v>
      </c>
    </row>
    <row r="666" spans="2:9">
      <c r="B666" s="82" t="s">
        <v>272</v>
      </c>
      <c r="C666" s="82" t="s">
        <v>486</v>
      </c>
      <c r="D666" s="82" t="s">
        <v>487</v>
      </c>
      <c r="E666" s="82" t="s">
        <v>300</v>
      </c>
      <c r="F666" s="82" t="s">
        <v>301</v>
      </c>
      <c r="G666" s="85">
        <v>0</v>
      </c>
      <c r="H666" s="85">
        <v>0</v>
      </c>
      <c r="I666" s="82" t="s">
        <v>488</v>
      </c>
    </row>
    <row r="667" spans="2:9">
      <c r="B667" s="82" t="s">
        <v>272</v>
      </c>
      <c r="C667" s="82" t="s">
        <v>489</v>
      </c>
      <c r="D667" s="82" t="s">
        <v>490</v>
      </c>
      <c r="E667" s="82" t="s">
        <v>300</v>
      </c>
      <c r="F667" s="82" t="s">
        <v>301</v>
      </c>
      <c r="G667" s="85">
        <v>0</v>
      </c>
      <c r="H667" s="85">
        <v>0</v>
      </c>
      <c r="I667" s="82" t="s">
        <v>491</v>
      </c>
    </row>
    <row r="668" spans="2:9">
      <c r="B668" s="82" t="s">
        <v>272</v>
      </c>
      <c r="C668" s="82" t="s">
        <v>492</v>
      </c>
      <c r="D668" s="82" t="s">
        <v>493</v>
      </c>
      <c r="E668" s="82" t="s">
        <v>300</v>
      </c>
      <c r="F668" s="82" t="s">
        <v>301</v>
      </c>
      <c r="G668" s="85">
        <v>10.238</v>
      </c>
      <c r="H668" s="85">
        <v>6.5750000000000002</v>
      </c>
      <c r="I668" s="82" t="s">
        <v>494</v>
      </c>
    </row>
    <row r="669" spans="2:9">
      <c r="B669" s="82" t="s">
        <v>272</v>
      </c>
      <c r="C669" s="82" t="s">
        <v>495</v>
      </c>
      <c r="D669" s="82" t="s">
        <v>496</v>
      </c>
      <c r="E669" s="82" t="s">
        <v>300</v>
      </c>
      <c r="F669" s="82" t="s">
        <v>301</v>
      </c>
      <c r="G669" s="85">
        <v>11.56</v>
      </c>
      <c r="H669" s="85">
        <v>9.1029999999999998</v>
      </c>
      <c r="I669" s="82" t="s">
        <v>497</v>
      </c>
    </row>
    <row r="670" spans="2:9">
      <c r="B670" s="82" t="s">
        <v>272</v>
      </c>
      <c r="C670" s="82" t="s">
        <v>498</v>
      </c>
      <c r="D670" s="82" t="s">
        <v>499</v>
      </c>
      <c r="E670" s="82" t="s">
        <v>300</v>
      </c>
      <c r="F670" s="82" t="s">
        <v>301</v>
      </c>
      <c r="G670" s="85">
        <v>12.519</v>
      </c>
      <c r="H670" s="85">
        <v>11.856999999999999</v>
      </c>
      <c r="I670" s="82" t="s">
        <v>500</v>
      </c>
    </row>
    <row r="671" spans="2:9">
      <c r="B671" s="82" t="s">
        <v>272</v>
      </c>
      <c r="C671" s="82" t="s">
        <v>501</v>
      </c>
      <c r="D671" s="82" t="s">
        <v>502</v>
      </c>
      <c r="E671" s="82" t="s">
        <v>300</v>
      </c>
      <c r="F671" s="82" t="s">
        <v>301</v>
      </c>
      <c r="G671" s="85">
        <v>17.738</v>
      </c>
      <c r="H671" s="85">
        <v>16.8</v>
      </c>
      <c r="I671" s="82" t="s">
        <v>503</v>
      </c>
    </row>
    <row r="672" spans="2:9">
      <c r="B672" s="82" t="s">
        <v>272</v>
      </c>
      <c r="C672" s="82" t="s">
        <v>504</v>
      </c>
      <c r="D672" s="82" t="s">
        <v>505</v>
      </c>
      <c r="E672" s="82" t="s">
        <v>300</v>
      </c>
      <c r="F672" s="82" t="s">
        <v>301</v>
      </c>
      <c r="G672" s="85">
        <v>10.436</v>
      </c>
      <c r="H672" s="85">
        <v>8.2189999999999994</v>
      </c>
      <c r="I672" s="82" t="s">
        <v>506</v>
      </c>
    </row>
    <row r="673" spans="2:9">
      <c r="B673" s="82" t="s">
        <v>272</v>
      </c>
      <c r="C673" s="82" t="s">
        <v>507</v>
      </c>
      <c r="D673" s="82" t="s">
        <v>508</v>
      </c>
      <c r="E673" s="82" t="s">
        <v>300</v>
      </c>
      <c r="F673" s="82" t="s">
        <v>301</v>
      </c>
      <c r="G673" s="85">
        <v>11.302</v>
      </c>
      <c r="H673" s="85">
        <v>10.704000000000001</v>
      </c>
      <c r="I673" s="82" t="s">
        <v>509</v>
      </c>
    </row>
    <row r="674" spans="2:9">
      <c r="B674" s="82" t="s">
        <v>272</v>
      </c>
      <c r="C674" s="82" t="s">
        <v>510</v>
      </c>
      <c r="D674" s="82" t="s">
        <v>511</v>
      </c>
      <c r="E674" s="82" t="s">
        <v>300</v>
      </c>
      <c r="F674" s="82" t="s">
        <v>301</v>
      </c>
      <c r="G674" s="85">
        <v>2.516</v>
      </c>
      <c r="H674" s="85">
        <v>1.7549999999999999</v>
      </c>
      <c r="I674" s="82" t="s">
        <v>512</v>
      </c>
    </row>
    <row r="675" spans="2:9">
      <c r="B675" s="82" t="s">
        <v>272</v>
      </c>
      <c r="C675" s="82" t="s">
        <v>513</v>
      </c>
      <c r="D675" s="82" t="s">
        <v>514</v>
      </c>
      <c r="E675" s="82" t="s">
        <v>300</v>
      </c>
      <c r="F675" s="82" t="s">
        <v>301</v>
      </c>
      <c r="G675" s="85">
        <v>0</v>
      </c>
      <c r="H675" s="85">
        <v>0</v>
      </c>
      <c r="I675" s="82" t="s">
        <v>515</v>
      </c>
    </row>
    <row r="676" spans="2:9">
      <c r="B676" s="82" t="s">
        <v>272</v>
      </c>
      <c r="C676" s="82" t="s">
        <v>516</v>
      </c>
      <c r="D676" s="82" t="s">
        <v>517</v>
      </c>
      <c r="E676" s="82" t="s">
        <v>300</v>
      </c>
      <c r="F676" s="82" t="s">
        <v>301</v>
      </c>
      <c r="G676" s="85">
        <v>0</v>
      </c>
      <c r="H676" s="85">
        <v>0</v>
      </c>
      <c r="I676" s="82" t="s">
        <v>518</v>
      </c>
    </row>
    <row r="677" spans="2:9">
      <c r="B677" s="82" t="s">
        <v>272</v>
      </c>
      <c r="C677" s="82" t="s">
        <v>519</v>
      </c>
      <c r="D677" s="82" t="s">
        <v>520</v>
      </c>
      <c r="E677" s="82" t="s">
        <v>300</v>
      </c>
      <c r="F677" s="82" t="s">
        <v>301</v>
      </c>
      <c r="G677" s="86">
        <v>0</v>
      </c>
      <c r="H677" s="85">
        <v>0</v>
      </c>
      <c r="I677" s="82" t="s">
        <v>521</v>
      </c>
    </row>
    <row r="678" spans="2:9">
      <c r="B678" s="82" t="s">
        <v>272</v>
      </c>
      <c r="C678" s="82" t="s">
        <v>522</v>
      </c>
      <c r="D678" s="82" t="s">
        <v>523</v>
      </c>
      <c r="E678" s="82" t="s">
        <v>300</v>
      </c>
      <c r="F678" s="82" t="s">
        <v>301</v>
      </c>
      <c r="G678" s="86">
        <v>0</v>
      </c>
      <c r="H678" s="85">
        <v>0</v>
      </c>
      <c r="I678" s="82" t="s">
        <v>524</v>
      </c>
    </row>
    <row r="679" spans="2:9">
      <c r="B679" s="82" t="s">
        <v>272</v>
      </c>
      <c r="C679" s="82" t="s">
        <v>525</v>
      </c>
      <c r="D679" s="82" t="s">
        <v>526</v>
      </c>
      <c r="E679" s="82" t="s">
        <v>300</v>
      </c>
      <c r="F679" s="82" t="s">
        <v>301</v>
      </c>
      <c r="G679" s="86">
        <v>0</v>
      </c>
      <c r="H679" s="85">
        <v>0</v>
      </c>
      <c r="I679" s="82" t="s">
        <v>527</v>
      </c>
    </row>
    <row r="680" spans="2:9">
      <c r="B680" s="82" t="s">
        <v>272</v>
      </c>
      <c r="C680" s="82" t="s">
        <v>528</v>
      </c>
      <c r="D680" s="82" t="s">
        <v>529</v>
      </c>
      <c r="E680" s="82" t="s">
        <v>300</v>
      </c>
      <c r="F680" s="82" t="s">
        <v>301</v>
      </c>
      <c r="G680" s="86">
        <v>0</v>
      </c>
      <c r="H680" s="85">
        <v>0</v>
      </c>
      <c r="I680" s="82" t="s">
        <v>521</v>
      </c>
    </row>
    <row r="681" spans="2:9">
      <c r="B681" s="82" t="s">
        <v>272</v>
      </c>
      <c r="C681" s="82" t="s">
        <v>530</v>
      </c>
      <c r="D681" s="82" t="s">
        <v>531</v>
      </c>
      <c r="E681" s="82" t="s">
        <v>300</v>
      </c>
      <c r="F681" s="82" t="s">
        <v>301</v>
      </c>
      <c r="G681" s="86">
        <v>0</v>
      </c>
      <c r="H681" s="85">
        <v>0</v>
      </c>
      <c r="I681" s="82" t="s">
        <v>524</v>
      </c>
    </row>
    <row r="682" spans="2:9">
      <c r="B682" s="82" t="s">
        <v>272</v>
      </c>
      <c r="C682" s="82" t="s">
        <v>532</v>
      </c>
      <c r="D682" s="82" t="s">
        <v>533</v>
      </c>
      <c r="E682" s="82" t="s">
        <v>300</v>
      </c>
      <c r="F682" s="82" t="s">
        <v>301</v>
      </c>
      <c r="G682" s="86">
        <v>0</v>
      </c>
      <c r="H682" s="85">
        <v>0</v>
      </c>
      <c r="I682" s="82" t="s">
        <v>527</v>
      </c>
    </row>
    <row r="683" spans="2:9">
      <c r="B683" s="82" t="s">
        <v>272</v>
      </c>
      <c r="C683" s="82" t="s">
        <v>534</v>
      </c>
      <c r="D683" s="82" t="s">
        <v>535</v>
      </c>
      <c r="E683" s="82" t="s">
        <v>300</v>
      </c>
      <c r="F683" s="82" t="s">
        <v>301</v>
      </c>
      <c r="G683" s="86">
        <v>0</v>
      </c>
      <c r="H683" s="85">
        <v>0</v>
      </c>
      <c r="I683" s="82" t="s">
        <v>521</v>
      </c>
    </row>
    <row r="684" spans="2:9">
      <c r="B684" s="82" t="s">
        <v>272</v>
      </c>
      <c r="C684" s="82" t="s">
        <v>536</v>
      </c>
      <c r="D684" s="82" t="s">
        <v>537</v>
      </c>
      <c r="E684" s="82" t="s">
        <v>300</v>
      </c>
      <c r="F684" s="82" t="s">
        <v>301</v>
      </c>
      <c r="G684" s="86">
        <v>0</v>
      </c>
      <c r="H684" s="85">
        <v>0</v>
      </c>
      <c r="I684" s="82" t="s">
        <v>524</v>
      </c>
    </row>
    <row r="685" spans="2:9">
      <c r="B685" s="82" t="s">
        <v>272</v>
      </c>
      <c r="C685" s="82" t="s">
        <v>538</v>
      </c>
      <c r="D685" s="82" t="s">
        <v>539</v>
      </c>
      <c r="E685" s="82" t="s">
        <v>300</v>
      </c>
      <c r="F685" s="82" t="s">
        <v>301</v>
      </c>
      <c r="G685" s="86">
        <v>0</v>
      </c>
      <c r="H685" s="85">
        <v>0</v>
      </c>
      <c r="I685" s="82" t="s">
        <v>527</v>
      </c>
    </row>
    <row r="686" spans="2:9">
      <c r="B686" s="82" t="s">
        <v>272</v>
      </c>
      <c r="C686" s="82" t="s">
        <v>540</v>
      </c>
      <c r="D686" s="82" t="s">
        <v>541</v>
      </c>
      <c r="E686" s="82" t="s">
        <v>300</v>
      </c>
      <c r="F686" s="82" t="s">
        <v>301</v>
      </c>
      <c r="G686" s="86">
        <v>0</v>
      </c>
      <c r="H686" s="85">
        <v>0</v>
      </c>
      <c r="I686" s="82" t="s">
        <v>521</v>
      </c>
    </row>
    <row r="687" spans="2:9">
      <c r="B687" s="82" t="s">
        <v>272</v>
      </c>
      <c r="C687" s="82" t="s">
        <v>542</v>
      </c>
      <c r="D687" s="82" t="s">
        <v>543</v>
      </c>
      <c r="E687" s="82" t="s">
        <v>300</v>
      </c>
      <c r="F687" s="82" t="s">
        <v>301</v>
      </c>
      <c r="G687" s="86">
        <v>0</v>
      </c>
      <c r="H687" s="85">
        <v>0</v>
      </c>
      <c r="I687" s="82" t="s">
        <v>524</v>
      </c>
    </row>
    <row r="688" spans="2:9">
      <c r="B688" s="82" t="s">
        <v>272</v>
      </c>
      <c r="C688" s="82" t="s">
        <v>544</v>
      </c>
      <c r="D688" s="82" t="s">
        <v>545</v>
      </c>
      <c r="E688" s="82" t="s">
        <v>300</v>
      </c>
      <c r="F688" s="82" t="s">
        <v>301</v>
      </c>
      <c r="G688" s="86">
        <v>0</v>
      </c>
      <c r="H688" s="85">
        <v>0</v>
      </c>
      <c r="I688" s="82" t="s">
        <v>527</v>
      </c>
    </row>
    <row r="689" spans="2:9">
      <c r="B689" s="82" t="s">
        <v>272</v>
      </c>
      <c r="C689" s="82" t="s">
        <v>546</v>
      </c>
      <c r="D689" s="82" t="s">
        <v>547</v>
      </c>
      <c r="E689" s="82" t="s">
        <v>300</v>
      </c>
      <c r="F689" s="82" t="s">
        <v>301</v>
      </c>
      <c r="G689" s="86">
        <v>0</v>
      </c>
      <c r="H689" s="85">
        <v>0</v>
      </c>
      <c r="I689" s="82" t="s">
        <v>521</v>
      </c>
    </row>
    <row r="690" spans="2:9">
      <c r="B690" s="82" t="s">
        <v>272</v>
      </c>
      <c r="C690" s="82" t="s">
        <v>548</v>
      </c>
      <c r="D690" s="82" t="s">
        <v>549</v>
      </c>
      <c r="E690" s="82" t="s">
        <v>300</v>
      </c>
      <c r="F690" s="82" t="s">
        <v>301</v>
      </c>
      <c r="G690" s="86">
        <v>0</v>
      </c>
      <c r="H690" s="85">
        <v>0</v>
      </c>
      <c r="I690" s="82" t="s">
        <v>524</v>
      </c>
    </row>
    <row r="691" spans="2:9">
      <c r="B691" s="82" t="s">
        <v>272</v>
      </c>
      <c r="C691" s="82" t="s">
        <v>550</v>
      </c>
      <c r="D691" s="82" t="s">
        <v>551</v>
      </c>
      <c r="E691" s="82" t="s">
        <v>300</v>
      </c>
      <c r="F691" s="82" t="s">
        <v>301</v>
      </c>
      <c r="G691" s="86">
        <v>0</v>
      </c>
      <c r="H691" s="85">
        <v>0</v>
      </c>
      <c r="I691" s="82" t="s">
        <v>527</v>
      </c>
    </row>
    <row r="692" spans="2:9">
      <c r="B692" s="82" t="s">
        <v>272</v>
      </c>
      <c r="C692" s="82" t="s">
        <v>552</v>
      </c>
      <c r="D692" s="82" t="s">
        <v>553</v>
      </c>
      <c r="E692" s="82" t="s">
        <v>300</v>
      </c>
      <c r="F692" s="82" t="s">
        <v>301</v>
      </c>
      <c r="G692" s="86" t="s">
        <v>825</v>
      </c>
      <c r="H692" s="85">
        <v>0</v>
      </c>
      <c r="I692" s="82" t="s">
        <v>521</v>
      </c>
    </row>
    <row r="693" spans="2:9">
      <c r="B693" s="82" t="s">
        <v>272</v>
      </c>
      <c r="C693" s="82" t="s">
        <v>554</v>
      </c>
      <c r="D693" s="82" t="s">
        <v>555</v>
      </c>
      <c r="E693" s="82" t="s">
        <v>300</v>
      </c>
      <c r="F693" s="82" t="s">
        <v>301</v>
      </c>
      <c r="G693" s="86">
        <v>0</v>
      </c>
      <c r="H693" s="85">
        <v>0</v>
      </c>
      <c r="I693" s="82" t="s">
        <v>524</v>
      </c>
    </row>
    <row r="694" spans="2:9">
      <c r="B694" s="82" t="s">
        <v>272</v>
      </c>
      <c r="C694" s="82" t="s">
        <v>556</v>
      </c>
      <c r="D694" s="82" t="s">
        <v>557</v>
      </c>
      <c r="E694" s="82" t="s">
        <v>300</v>
      </c>
      <c r="F694" s="82" t="s">
        <v>301</v>
      </c>
      <c r="G694" s="86">
        <v>0</v>
      </c>
      <c r="H694" s="85">
        <v>0</v>
      </c>
      <c r="I694" s="82" t="s">
        <v>527</v>
      </c>
    </row>
    <row r="695" spans="2:9">
      <c r="B695" s="82" t="s">
        <v>272</v>
      </c>
      <c r="C695" s="82" t="s">
        <v>558</v>
      </c>
      <c r="D695" s="82" t="s">
        <v>559</v>
      </c>
      <c r="E695" s="82" t="s">
        <v>300</v>
      </c>
      <c r="F695" s="82" t="s">
        <v>301</v>
      </c>
      <c r="G695" s="86">
        <v>0</v>
      </c>
      <c r="H695" s="85">
        <v>0</v>
      </c>
      <c r="I695" s="82" t="s">
        <v>521</v>
      </c>
    </row>
    <row r="696" spans="2:9">
      <c r="B696" s="82" t="s">
        <v>272</v>
      </c>
      <c r="C696" s="82" t="s">
        <v>560</v>
      </c>
      <c r="D696" s="82" t="s">
        <v>561</v>
      </c>
      <c r="E696" s="82" t="s">
        <v>300</v>
      </c>
      <c r="F696" s="82" t="s">
        <v>301</v>
      </c>
      <c r="G696" s="86">
        <v>0</v>
      </c>
      <c r="H696" s="85">
        <v>0</v>
      </c>
      <c r="I696" s="82" t="s">
        <v>524</v>
      </c>
    </row>
    <row r="697" spans="2:9">
      <c r="B697" s="82" t="s">
        <v>272</v>
      </c>
      <c r="C697" s="82" t="s">
        <v>562</v>
      </c>
      <c r="D697" s="82" t="s">
        <v>563</v>
      </c>
      <c r="E697" s="82" t="s">
        <v>300</v>
      </c>
      <c r="F697" s="82" t="s">
        <v>301</v>
      </c>
      <c r="G697" s="86">
        <v>0</v>
      </c>
      <c r="H697" s="85">
        <v>0</v>
      </c>
      <c r="I697" s="82" t="s">
        <v>527</v>
      </c>
    </row>
    <row r="698" spans="2:9">
      <c r="B698" s="82" t="s">
        <v>272</v>
      </c>
      <c r="C698" s="82" t="s">
        <v>564</v>
      </c>
      <c r="D698" s="82" t="s">
        <v>565</v>
      </c>
      <c r="E698" s="82" t="s">
        <v>300</v>
      </c>
      <c r="F698" s="82" t="s">
        <v>301</v>
      </c>
      <c r="G698" s="86">
        <v>0</v>
      </c>
      <c r="H698" s="85">
        <v>0</v>
      </c>
      <c r="I698" s="82" t="s">
        <v>521</v>
      </c>
    </row>
    <row r="699" spans="2:9">
      <c r="B699" s="82" t="s">
        <v>272</v>
      </c>
      <c r="C699" s="82" t="s">
        <v>566</v>
      </c>
      <c r="D699" s="82" t="s">
        <v>567</v>
      </c>
      <c r="E699" s="82" t="s">
        <v>300</v>
      </c>
      <c r="F699" s="82" t="s">
        <v>301</v>
      </c>
      <c r="G699" s="86">
        <v>0</v>
      </c>
      <c r="H699" s="85">
        <v>0</v>
      </c>
      <c r="I699" s="82" t="s">
        <v>524</v>
      </c>
    </row>
    <row r="700" spans="2:9">
      <c r="B700" s="82" t="s">
        <v>272</v>
      </c>
      <c r="C700" s="82" t="s">
        <v>568</v>
      </c>
      <c r="D700" s="82" t="s">
        <v>569</v>
      </c>
      <c r="E700" s="82" t="s">
        <v>300</v>
      </c>
      <c r="F700" s="82" t="s">
        <v>301</v>
      </c>
      <c r="G700" s="86">
        <v>0</v>
      </c>
      <c r="H700" s="85">
        <v>0</v>
      </c>
      <c r="I700" s="82" t="s">
        <v>527</v>
      </c>
    </row>
    <row r="701" spans="2:9">
      <c r="B701" s="82" t="s">
        <v>272</v>
      </c>
      <c r="C701" s="82" t="s">
        <v>570</v>
      </c>
      <c r="D701" s="82" t="s">
        <v>571</v>
      </c>
      <c r="E701" s="82" t="s">
        <v>300</v>
      </c>
      <c r="F701" s="82" t="s">
        <v>301</v>
      </c>
      <c r="G701" s="86">
        <v>0</v>
      </c>
      <c r="H701" s="85">
        <v>0</v>
      </c>
      <c r="I701" s="82" t="s">
        <v>521</v>
      </c>
    </row>
    <row r="702" spans="2:9">
      <c r="B702" s="82" t="s">
        <v>272</v>
      </c>
      <c r="C702" s="82" t="s">
        <v>572</v>
      </c>
      <c r="D702" s="82" t="s">
        <v>573</v>
      </c>
      <c r="E702" s="82" t="s">
        <v>300</v>
      </c>
      <c r="F702" s="82" t="s">
        <v>301</v>
      </c>
      <c r="G702" s="86">
        <v>0</v>
      </c>
      <c r="H702" s="85">
        <v>0</v>
      </c>
      <c r="I702" s="82" t="s">
        <v>524</v>
      </c>
    </row>
    <row r="703" spans="2:9">
      <c r="B703" s="82" t="s">
        <v>272</v>
      </c>
      <c r="C703" s="82" t="s">
        <v>574</v>
      </c>
      <c r="D703" s="82" t="s">
        <v>575</v>
      </c>
      <c r="E703" s="82" t="s">
        <v>300</v>
      </c>
      <c r="F703" s="82" t="s">
        <v>301</v>
      </c>
      <c r="G703" s="86">
        <v>0</v>
      </c>
      <c r="H703" s="85">
        <v>0</v>
      </c>
      <c r="I703" s="82" t="s">
        <v>527</v>
      </c>
    </row>
    <row r="704" spans="2:9">
      <c r="B704" s="82" t="s">
        <v>272</v>
      </c>
      <c r="C704" s="82" t="s">
        <v>576</v>
      </c>
      <c r="D704" s="82" t="s">
        <v>577</v>
      </c>
      <c r="E704" s="82" t="s">
        <v>300</v>
      </c>
      <c r="F704" s="82" t="s">
        <v>301</v>
      </c>
      <c r="G704" s="86">
        <v>0</v>
      </c>
      <c r="H704" s="85">
        <v>0</v>
      </c>
      <c r="I704" s="82" t="s">
        <v>521</v>
      </c>
    </row>
    <row r="705" spans="2:9">
      <c r="B705" s="82" t="s">
        <v>272</v>
      </c>
      <c r="C705" s="82" t="s">
        <v>578</v>
      </c>
      <c r="D705" s="82" t="s">
        <v>579</v>
      </c>
      <c r="E705" s="82" t="s">
        <v>300</v>
      </c>
      <c r="F705" s="82" t="s">
        <v>301</v>
      </c>
      <c r="G705" s="86">
        <v>0</v>
      </c>
      <c r="H705" s="85">
        <v>0</v>
      </c>
      <c r="I705" s="82" t="s">
        <v>524</v>
      </c>
    </row>
    <row r="706" spans="2:9">
      <c r="B706" s="82" t="s">
        <v>272</v>
      </c>
      <c r="C706" s="82" t="s">
        <v>580</v>
      </c>
      <c r="D706" s="82" t="s">
        <v>581</v>
      </c>
      <c r="E706" s="82" t="s">
        <v>300</v>
      </c>
      <c r="F706" s="82" t="s">
        <v>301</v>
      </c>
      <c r="G706" s="86">
        <v>0</v>
      </c>
      <c r="H706" s="85">
        <v>0</v>
      </c>
      <c r="I706" s="82" t="s">
        <v>527</v>
      </c>
    </row>
    <row r="707" spans="2:9">
      <c r="B707" s="82" t="s">
        <v>272</v>
      </c>
      <c r="C707" s="82" t="s">
        <v>582</v>
      </c>
      <c r="D707" s="82" t="s">
        <v>583</v>
      </c>
      <c r="E707" s="82" t="s">
        <v>300</v>
      </c>
      <c r="F707" s="82" t="s">
        <v>301</v>
      </c>
      <c r="G707" s="85">
        <v>0</v>
      </c>
      <c r="H707" s="85">
        <v>0</v>
      </c>
      <c r="I707" s="82" t="s">
        <v>584</v>
      </c>
    </row>
    <row r="708" spans="2:9">
      <c r="B708" s="82" t="s">
        <v>272</v>
      </c>
      <c r="C708" s="82" t="s">
        <v>585</v>
      </c>
      <c r="D708" s="82" t="s">
        <v>586</v>
      </c>
      <c r="E708" s="82" t="s">
        <v>300</v>
      </c>
      <c r="F708" s="82" t="s">
        <v>301</v>
      </c>
      <c r="G708" s="85">
        <v>0</v>
      </c>
      <c r="H708" s="85">
        <v>0</v>
      </c>
      <c r="I708" s="82" t="s">
        <v>587</v>
      </c>
    </row>
    <row r="709" spans="2:9">
      <c r="B709" s="82" t="s">
        <v>272</v>
      </c>
      <c r="C709" s="82" t="s">
        <v>588</v>
      </c>
      <c r="D709" s="82" t="s">
        <v>589</v>
      </c>
      <c r="E709" s="82" t="s">
        <v>300</v>
      </c>
      <c r="F709" s="82" t="s">
        <v>301</v>
      </c>
      <c r="G709" s="85">
        <v>0</v>
      </c>
      <c r="H709" s="85">
        <v>0</v>
      </c>
      <c r="I709" s="82" t="s">
        <v>590</v>
      </c>
    </row>
    <row r="710" spans="2:9">
      <c r="B710" s="82" t="s">
        <v>272</v>
      </c>
      <c r="C710" s="82" t="s">
        <v>591</v>
      </c>
      <c r="D710" s="82" t="s">
        <v>592</v>
      </c>
      <c r="E710" s="82" t="s">
        <v>300</v>
      </c>
      <c r="F710" s="82" t="s">
        <v>301</v>
      </c>
      <c r="G710" s="85">
        <v>4.6059999999999999</v>
      </c>
      <c r="H710" s="85">
        <v>3.68</v>
      </c>
      <c r="I710" s="82" t="s">
        <v>593</v>
      </c>
    </row>
    <row r="711" spans="2:9">
      <c r="B711" s="82" t="s">
        <v>272</v>
      </c>
      <c r="C711" s="82" t="s">
        <v>594</v>
      </c>
      <c r="D711" s="82" t="s">
        <v>595</v>
      </c>
      <c r="E711" s="82" t="s">
        <v>300</v>
      </c>
      <c r="F711" s="82" t="s">
        <v>301</v>
      </c>
      <c r="G711" s="85">
        <v>1.6749999999999998</v>
      </c>
      <c r="H711" s="85">
        <v>0.92900000000000005</v>
      </c>
      <c r="I711" s="82" t="s">
        <v>596</v>
      </c>
    </row>
    <row r="712" spans="2:9">
      <c r="B712" s="82" t="s">
        <v>272</v>
      </c>
      <c r="C712" s="82" t="s">
        <v>597</v>
      </c>
      <c r="D712" s="82" t="s">
        <v>598</v>
      </c>
      <c r="E712" s="82" t="s">
        <v>300</v>
      </c>
      <c r="F712" s="82" t="s">
        <v>301</v>
      </c>
      <c r="G712" s="85">
        <v>2.343</v>
      </c>
      <c r="H712" s="85">
        <v>2.2200000000000002</v>
      </c>
      <c r="I712" s="82" t="s">
        <v>599</v>
      </c>
    </row>
    <row r="713" spans="2:9">
      <c r="B713" s="82" t="s">
        <v>272</v>
      </c>
      <c r="C713" s="82" t="s">
        <v>600</v>
      </c>
      <c r="D713" s="82" t="s">
        <v>601</v>
      </c>
      <c r="E713" s="82" t="s">
        <v>300</v>
      </c>
      <c r="F713" s="82" t="s">
        <v>301</v>
      </c>
      <c r="G713" s="85">
        <v>4.351</v>
      </c>
      <c r="H713" s="85">
        <v>2.5939999999999999</v>
      </c>
      <c r="I713" s="82" t="s">
        <v>602</v>
      </c>
    </row>
    <row r="714" spans="2:9">
      <c r="B714" s="82" t="s">
        <v>272</v>
      </c>
      <c r="C714" s="82" t="s">
        <v>603</v>
      </c>
      <c r="D714" s="82" t="s">
        <v>604</v>
      </c>
      <c r="E714" s="82" t="s">
        <v>300</v>
      </c>
      <c r="F714" s="82" t="s">
        <v>301</v>
      </c>
      <c r="G714" s="85">
        <v>3.411</v>
      </c>
      <c r="H714" s="85">
        <v>1.89</v>
      </c>
      <c r="I714" s="82" t="s">
        <v>605</v>
      </c>
    </row>
    <row r="715" spans="2:9">
      <c r="B715" s="82" t="s">
        <v>272</v>
      </c>
      <c r="C715" s="82" t="s">
        <v>606</v>
      </c>
      <c r="D715" s="82" t="s">
        <v>607</v>
      </c>
      <c r="E715" s="82" t="s">
        <v>300</v>
      </c>
      <c r="F715" s="82" t="s">
        <v>301</v>
      </c>
      <c r="G715" s="85">
        <v>4.7729999999999997</v>
      </c>
      <c r="H715" s="85">
        <v>4.5209999999999999</v>
      </c>
      <c r="I715" s="82" t="s">
        <v>608</v>
      </c>
    </row>
    <row r="716" spans="2:9">
      <c r="B716" s="82" t="s">
        <v>272</v>
      </c>
      <c r="C716" s="82" t="s">
        <v>609</v>
      </c>
      <c r="D716" s="82" t="s">
        <v>610</v>
      </c>
      <c r="E716" s="82" t="s">
        <v>300</v>
      </c>
      <c r="F716" s="82" t="s">
        <v>301</v>
      </c>
      <c r="G716" s="85">
        <v>13.382999999999999</v>
      </c>
      <c r="H716" s="85">
        <v>7.7399999999999993</v>
      </c>
      <c r="I716" s="82" t="s">
        <v>611</v>
      </c>
    </row>
    <row r="717" spans="2:9">
      <c r="B717" s="82" t="s">
        <v>272</v>
      </c>
      <c r="C717" s="82" t="s">
        <v>612</v>
      </c>
      <c r="D717" s="82" t="s">
        <v>613</v>
      </c>
      <c r="E717" s="82" t="s">
        <v>300</v>
      </c>
      <c r="F717" s="82" t="s">
        <v>301</v>
      </c>
      <c r="G717" s="85">
        <v>29.646000000000001</v>
      </c>
      <c r="H717" s="85">
        <v>16.428000000000001</v>
      </c>
      <c r="I717" s="82" t="s">
        <v>614</v>
      </c>
    </row>
    <row r="718" spans="2:9">
      <c r="B718" s="82" t="s">
        <v>272</v>
      </c>
      <c r="C718" s="82" t="s">
        <v>615</v>
      </c>
      <c r="D718" s="82" t="s">
        <v>616</v>
      </c>
      <c r="E718" s="82" t="s">
        <v>300</v>
      </c>
      <c r="F718" s="82" t="s">
        <v>301</v>
      </c>
      <c r="G718" s="85">
        <v>41.478999999999999</v>
      </c>
      <c r="H718" s="85">
        <v>39.286999999999999</v>
      </c>
      <c r="I718" s="82" t="s">
        <v>617</v>
      </c>
    </row>
    <row r="719" spans="2:9">
      <c r="B719" s="82" t="s">
        <v>272</v>
      </c>
      <c r="C719" s="82" t="s">
        <v>618</v>
      </c>
      <c r="D719" s="82" t="s">
        <v>619</v>
      </c>
      <c r="E719" s="82" t="s">
        <v>300</v>
      </c>
      <c r="F719" s="82" t="s">
        <v>301</v>
      </c>
      <c r="G719" s="85">
        <v>1.748</v>
      </c>
      <c r="H719" s="85">
        <v>0.55600000000000005</v>
      </c>
      <c r="I719" s="82" t="s">
        <v>620</v>
      </c>
    </row>
    <row r="720" spans="2:9">
      <c r="B720" s="82" t="s">
        <v>272</v>
      </c>
      <c r="C720" s="82" t="s">
        <v>621</v>
      </c>
      <c r="D720" s="82" t="s">
        <v>622</v>
      </c>
      <c r="E720" s="82" t="s">
        <v>300</v>
      </c>
      <c r="F720" s="82" t="s">
        <v>301</v>
      </c>
      <c r="G720" s="85">
        <v>0.66300000000000003</v>
      </c>
      <c r="H720" s="85">
        <v>0.36699999999999999</v>
      </c>
      <c r="I720" s="82" t="s">
        <v>623</v>
      </c>
    </row>
    <row r="721" spans="2:9">
      <c r="B721" s="82" t="s">
        <v>272</v>
      </c>
      <c r="C721" s="82" t="s">
        <v>624</v>
      </c>
      <c r="D721" s="82" t="s">
        <v>625</v>
      </c>
      <c r="E721" s="82" t="s">
        <v>300</v>
      </c>
      <c r="F721" s="82" t="s">
        <v>301</v>
      </c>
      <c r="G721" s="85">
        <v>0.92800000000000005</v>
      </c>
      <c r="H721" s="85">
        <v>0.879</v>
      </c>
      <c r="I721" s="82" t="s">
        <v>626</v>
      </c>
    </row>
    <row r="722" spans="2:9">
      <c r="B722" s="82" t="s">
        <v>272</v>
      </c>
      <c r="C722" s="82" t="s">
        <v>627</v>
      </c>
      <c r="D722" s="82" t="s">
        <v>628</v>
      </c>
      <c r="E722" s="82" t="s">
        <v>300</v>
      </c>
      <c r="F722" s="82" t="s">
        <v>301</v>
      </c>
      <c r="G722" s="85">
        <v>1.415</v>
      </c>
      <c r="H722" s="85">
        <v>0.14299999999999999</v>
      </c>
      <c r="I722" s="82" t="s">
        <v>629</v>
      </c>
    </row>
    <row r="723" spans="2:9">
      <c r="B723" s="82" t="s">
        <v>272</v>
      </c>
      <c r="C723" s="82" t="s">
        <v>630</v>
      </c>
      <c r="D723" s="82" t="s">
        <v>631</v>
      </c>
      <c r="E723" s="82" t="s">
        <v>300</v>
      </c>
      <c r="F723" s="82" t="s">
        <v>301</v>
      </c>
      <c r="G723" s="85">
        <v>5.8319999999999999</v>
      </c>
      <c r="H723" s="85">
        <v>3.2309999999999999</v>
      </c>
      <c r="I723" s="82" t="s">
        <v>632</v>
      </c>
    </row>
    <row r="724" spans="2:9">
      <c r="B724" s="82" t="s">
        <v>272</v>
      </c>
      <c r="C724" s="82" t="s">
        <v>633</v>
      </c>
      <c r="D724" s="82" t="s">
        <v>634</v>
      </c>
      <c r="E724" s="82" t="s">
        <v>300</v>
      </c>
      <c r="F724" s="82" t="s">
        <v>301</v>
      </c>
      <c r="G724" s="85">
        <v>8.16</v>
      </c>
      <c r="H724" s="85">
        <v>7.7270000000000003</v>
      </c>
      <c r="I724" s="82" t="s">
        <v>635</v>
      </c>
    </row>
    <row r="725" spans="2:9">
      <c r="B725" s="82" t="s">
        <v>272</v>
      </c>
      <c r="C725" s="82" t="s">
        <v>636</v>
      </c>
      <c r="D725" s="82" t="s">
        <v>637</v>
      </c>
      <c r="E725" s="82" t="s">
        <v>300</v>
      </c>
      <c r="F725" s="82" t="s">
        <v>301</v>
      </c>
      <c r="G725" s="85">
        <v>0.89900000000000002</v>
      </c>
      <c r="H725" s="85">
        <v>0.66400000000000003</v>
      </c>
      <c r="I725" s="82" t="s">
        <v>638</v>
      </c>
    </row>
    <row r="726" spans="2:9">
      <c r="B726" s="82" t="s">
        <v>272</v>
      </c>
      <c r="C726" s="82" t="s">
        <v>639</v>
      </c>
      <c r="D726" s="82" t="s">
        <v>640</v>
      </c>
      <c r="E726" s="82" t="s">
        <v>300</v>
      </c>
      <c r="F726" s="82" t="s">
        <v>301</v>
      </c>
      <c r="G726" s="85">
        <v>1.5369999999999999</v>
      </c>
      <c r="H726" s="85">
        <v>0.85099999999999998</v>
      </c>
      <c r="I726" s="82" t="s">
        <v>641</v>
      </c>
    </row>
    <row r="727" spans="2:9">
      <c r="B727" s="82" t="s">
        <v>272</v>
      </c>
      <c r="C727" s="82" t="s">
        <v>642</v>
      </c>
      <c r="D727" s="82" t="s">
        <v>643</v>
      </c>
      <c r="E727" s="82" t="s">
        <v>300</v>
      </c>
      <c r="F727" s="82" t="s">
        <v>301</v>
      </c>
      <c r="G727" s="85">
        <v>2.15</v>
      </c>
      <c r="H727" s="85">
        <v>2.036</v>
      </c>
      <c r="I727" s="82" t="s">
        <v>644</v>
      </c>
    </row>
    <row r="728" spans="2:9">
      <c r="B728" s="82" t="s">
        <v>272</v>
      </c>
      <c r="C728" s="82" t="s">
        <v>645</v>
      </c>
      <c r="D728" s="82" t="s">
        <v>646</v>
      </c>
      <c r="E728" s="82" t="s">
        <v>300</v>
      </c>
      <c r="F728" s="82" t="s">
        <v>301</v>
      </c>
      <c r="G728" s="85">
        <v>0</v>
      </c>
      <c r="H728" s="85">
        <v>0</v>
      </c>
      <c r="I728" s="82" t="s">
        <v>647</v>
      </c>
    </row>
    <row r="729" spans="2:9">
      <c r="B729" s="82" t="s">
        <v>272</v>
      </c>
      <c r="C729" s="82" t="s">
        <v>648</v>
      </c>
      <c r="D729" s="82" t="s">
        <v>649</v>
      </c>
      <c r="E729" s="82" t="s">
        <v>300</v>
      </c>
      <c r="F729" s="82" t="s">
        <v>301</v>
      </c>
      <c r="G729" s="85">
        <v>0</v>
      </c>
      <c r="H729" s="85">
        <v>0</v>
      </c>
      <c r="I729" s="82" t="s">
        <v>650</v>
      </c>
    </row>
    <row r="730" spans="2:9">
      <c r="B730" s="82" t="s">
        <v>272</v>
      </c>
      <c r="C730" s="82" t="s">
        <v>651</v>
      </c>
      <c r="D730" s="82" t="s">
        <v>652</v>
      </c>
      <c r="E730" s="82" t="s">
        <v>300</v>
      </c>
      <c r="F730" s="82" t="s">
        <v>301</v>
      </c>
      <c r="G730" s="85">
        <v>62.098999999999997</v>
      </c>
      <c r="H730" s="85">
        <v>25.779</v>
      </c>
      <c r="I730" s="82" t="s">
        <v>653</v>
      </c>
    </row>
    <row r="731" spans="2:9">
      <c r="B731" s="82" t="s">
        <v>272</v>
      </c>
      <c r="C731" s="82" t="s">
        <v>654</v>
      </c>
      <c r="D731" s="82" t="s">
        <v>655</v>
      </c>
      <c r="E731" s="82" t="s">
        <v>300</v>
      </c>
      <c r="F731" s="82" t="s">
        <v>301</v>
      </c>
      <c r="G731" s="85">
        <v>58.05</v>
      </c>
      <c r="H731" s="85">
        <v>32.164999999999999</v>
      </c>
      <c r="I731" s="82" t="s">
        <v>656</v>
      </c>
    </row>
    <row r="732" spans="2:9">
      <c r="B732" s="82" t="s">
        <v>272</v>
      </c>
      <c r="C732" s="82" t="s">
        <v>657</v>
      </c>
      <c r="D732" s="82" t="s">
        <v>658</v>
      </c>
      <c r="E732" s="82" t="s">
        <v>300</v>
      </c>
      <c r="F732" s="82" t="s">
        <v>301</v>
      </c>
      <c r="G732" s="85">
        <v>81.218999999999994</v>
      </c>
      <c r="H732" s="85">
        <v>76.924000000000007</v>
      </c>
      <c r="I732" s="82" t="s">
        <v>659</v>
      </c>
    </row>
    <row r="733" spans="2:9">
      <c r="B733" s="82" t="s">
        <v>272</v>
      </c>
      <c r="C733" s="82" t="s">
        <v>660</v>
      </c>
      <c r="D733" s="82" t="s">
        <v>661</v>
      </c>
      <c r="E733" s="82" t="s">
        <v>300</v>
      </c>
      <c r="F733" s="82" t="s">
        <v>301</v>
      </c>
      <c r="G733" s="85">
        <v>5.3999999999999999E-2</v>
      </c>
      <c r="H733" s="85">
        <v>0</v>
      </c>
      <c r="I733" s="82" t="s">
        <v>662</v>
      </c>
    </row>
    <row r="734" spans="2:9">
      <c r="B734" s="82" t="s">
        <v>272</v>
      </c>
      <c r="C734" s="82" t="s">
        <v>663</v>
      </c>
      <c r="D734" s="82" t="s">
        <v>664</v>
      </c>
      <c r="E734" s="82" t="s">
        <v>300</v>
      </c>
      <c r="F734" s="82" t="s">
        <v>301</v>
      </c>
      <c r="G734" s="85">
        <v>7.0760000000000005</v>
      </c>
      <c r="H734" s="85">
        <v>3.92</v>
      </c>
      <c r="I734" s="82" t="s">
        <v>665</v>
      </c>
    </row>
    <row r="735" spans="2:9">
      <c r="B735" s="82" t="s">
        <v>272</v>
      </c>
      <c r="C735" s="82" t="s">
        <v>666</v>
      </c>
      <c r="D735" s="82" t="s">
        <v>667</v>
      </c>
      <c r="E735" s="82" t="s">
        <v>300</v>
      </c>
      <c r="F735" s="82" t="s">
        <v>301</v>
      </c>
      <c r="G735" s="85">
        <v>9.9</v>
      </c>
      <c r="H735" s="85">
        <v>9.375</v>
      </c>
      <c r="I735" s="82" t="s">
        <v>668</v>
      </c>
    </row>
    <row r="736" spans="2:9">
      <c r="B736" s="82" t="s">
        <v>272</v>
      </c>
      <c r="C736" s="82" t="s">
        <v>669</v>
      </c>
      <c r="D736" s="82" t="s">
        <v>670</v>
      </c>
      <c r="E736" s="82" t="s">
        <v>300</v>
      </c>
      <c r="F736" s="82" t="s">
        <v>301</v>
      </c>
      <c r="G736" s="85">
        <v>0</v>
      </c>
      <c r="H736" s="85">
        <v>0</v>
      </c>
      <c r="I736" s="82" t="s">
        <v>671</v>
      </c>
    </row>
    <row r="737" spans="2:9">
      <c r="B737" s="82" t="s">
        <v>272</v>
      </c>
      <c r="C737" s="82" t="s">
        <v>672</v>
      </c>
      <c r="D737" s="82" t="s">
        <v>673</v>
      </c>
      <c r="E737" s="82" t="s">
        <v>300</v>
      </c>
      <c r="F737" s="82" t="s">
        <v>301</v>
      </c>
      <c r="G737" s="85">
        <v>0</v>
      </c>
      <c r="H737" s="85">
        <v>0</v>
      </c>
      <c r="I737" s="82" t="s">
        <v>674</v>
      </c>
    </row>
    <row r="738" spans="2:9">
      <c r="B738" s="82" t="s">
        <v>272</v>
      </c>
      <c r="C738" s="82" t="s">
        <v>675</v>
      </c>
      <c r="D738" s="82" t="s">
        <v>676</v>
      </c>
      <c r="E738" s="82" t="s">
        <v>300</v>
      </c>
      <c r="F738" s="82" t="s">
        <v>301</v>
      </c>
      <c r="G738" s="85">
        <v>0</v>
      </c>
      <c r="H738" s="85">
        <v>0</v>
      </c>
      <c r="I738" s="82" t="s">
        <v>677</v>
      </c>
    </row>
    <row r="739" spans="2:9">
      <c r="B739" s="82" t="s">
        <v>272</v>
      </c>
      <c r="C739" s="82" t="s">
        <v>678</v>
      </c>
      <c r="D739" s="82" t="s">
        <v>679</v>
      </c>
      <c r="E739" s="82" t="s">
        <v>300</v>
      </c>
      <c r="F739" s="82" t="s">
        <v>301</v>
      </c>
      <c r="G739" s="85">
        <v>3.8769999999999998</v>
      </c>
      <c r="H739" s="85">
        <v>3.6720000000000002</v>
      </c>
      <c r="I739" s="82" t="s">
        <v>680</v>
      </c>
    </row>
    <row r="740" spans="2:9">
      <c r="B740" s="82" t="s">
        <v>272</v>
      </c>
      <c r="C740" s="82" t="s">
        <v>681</v>
      </c>
      <c r="D740" s="82" t="s">
        <v>682</v>
      </c>
      <c r="E740" s="82" t="s">
        <v>300</v>
      </c>
      <c r="F740" s="82" t="s">
        <v>301</v>
      </c>
      <c r="G740" s="85">
        <v>5.2859999999999996</v>
      </c>
      <c r="H740" s="85">
        <v>2.93</v>
      </c>
      <c r="I740" s="82" t="s">
        <v>683</v>
      </c>
    </row>
    <row r="741" spans="2:9">
      <c r="B741" s="82" t="s">
        <v>272</v>
      </c>
      <c r="C741" s="82" t="s">
        <v>684</v>
      </c>
      <c r="D741" s="82" t="s">
        <v>685</v>
      </c>
      <c r="E741" s="82" t="s">
        <v>300</v>
      </c>
      <c r="F741" s="82" t="s">
        <v>301</v>
      </c>
      <c r="G741" s="85">
        <v>7.395999999999999</v>
      </c>
      <c r="H741" s="85">
        <v>7.0069999999999997</v>
      </c>
      <c r="I741" s="82" t="s">
        <v>686</v>
      </c>
    </row>
    <row r="742" spans="2:9">
      <c r="B742" s="82" t="s">
        <v>272</v>
      </c>
      <c r="C742" s="82" t="s">
        <v>684</v>
      </c>
      <c r="D742" s="82" t="s">
        <v>685</v>
      </c>
      <c r="E742" s="82" t="s">
        <v>300</v>
      </c>
      <c r="F742" s="82" t="s">
        <v>301</v>
      </c>
      <c r="G742" s="85">
        <v>7.395999999999999</v>
      </c>
      <c r="H742" s="85">
        <v>7.0069999999999997</v>
      </c>
      <c r="I742" s="82" t="s">
        <v>686</v>
      </c>
    </row>
    <row r="743" spans="2:9">
      <c r="B743" s="82" t="s">
        <v>272</v>
      </c>
      <c r="C743" s="82" t="s">
        <v>687</v>
      </c>
      <c r="D743" s="82" t="s">
        <v>688</v>
      </c>
      <c r="E743" s="82" t="s">
        <v>300</v>
      </c>
      <c r="F743" s="82" t="s">
        <v>301</v>
      </c>
      <c r="G743" s="85">
        <v>0.87</v>
      </c>
      <c r="H743" s="85">
        <v>0.48299999999999998</v>
      </c>
      <c r="I743" s="82" t="s">
        <v>689</v>
      </c>
    </row>
    <row r="744" spans="2:9">
      <c r="B744" s="82" t="s">
        <v>272</v>
      </c>
      <c r="C744" s="82" t="s">
        <v>690</v>
      </c>
      <c r="D744" s="82" t="s">
        <v>691</v>
      </c>
      <c r="E744" s="82" t="s">
        <v>300</v>
      </c>
      <c r="F744" s="82" t="s">
        <v>301</v>
      </c>
      <c r="G744" s="85">
        <v>1.218</v>
      </c>
      <c r="H744" s="85">
        <v>1.1539999999999999</v>
      </c>
      <c r="I744" s="82" t="s">
        <v>692</v>
      </c>
    </row>
    <row r="745" spans="2:9">
      <c r="B745" s="82" t="s">
        <v>272</v>
      </c>
      <c r="C745" s="82" t="s">
        <v>693</v>
      </c>
      <c r="D745" s="82" t="s">
        <v>694</v>
      </c>
      <c r="E745" s="82" t="s">
        <v>300</v>
      </c>
      <c r="F745" s="82" t="s">
        <v>301</v>
      </c>
      <c r="G745" s="85">
        <v>0</v>
      </c>
      <c r="H745" s="85">
        <v>0</v>
      </c>
      <c r="I745" s="82" t="s">
        <v>695</v>
      </c>
    </row>
    <row r="746" spans="2:9">
      <c r="B746" s="82" t="s">
        <v>272</v>
      </c>
      <c r="C746" s="82" t="s">
        <v>696</v>
      </c>
      <c r="D746" s="82" t="s">
        <v>697</v>
      </c>
      <c r="E746" s="82" t="s">
        <v>300</v>
      </c>
      <c r="F746" s="82" t="s">
        <v>301</v>
      </c>
      <c r="G746" s="85">
        <v>0</v>
      </c>
      <c r="H746" s="85">
        <v>0</v>
      </c>
      <c r="I746" s="82" t="s">
        <v>698</v>
      </c>
    </row>
    <row r="747" spans="2:9">
      <c r="B747" s="82" t="s">
        <v>272</v>
      </c>
      <c r="C747" s="82" t="s">
        <v>699</v>
      </c>
      <c r="D747" s="82" t="s">
        <v>700</v>
      </c>
      <c r="E747" s="82" t="s">
        <v>300</v>
      </c>
      <c r="F747" s="82" t="s">
        <v>301</v>
      </c>
      <c r="G747" s="85">
        <v>0</v>
      </c>
      <c r="H747" s="85">
        <v>0</v>
      </c>
      <c r="I747" s="82" t="s">
        <v>701</v>
      </c>
    </row>
    <row r="748" spans="2:9">
      <c r="B748" s="82" t="s">
        <v>272</v>
      </c>
      <c r="C748" s="82" t="s">
        <v>702</v>
      </c>
      <c r="D748" s="82" t="s">
        <v>703</v>
      </c>
      <c r="E748" s="82" t="s">
        <v>300</v>
      </c>
      <c r="F748" s="82" t="s">
        <v>301</v>
      </c>
      <c r="G748" s="85">
        <v>0</v>
      </c>
      <c r="H748" s="85">
        <v>0</v>
      </c>
      <c r="I748" s="82" t="s">
        <v>704</v>
      </c>
    </row>
    <row r="749" spans="2:9">
      <c r="B749" s="82" t="s">
        <v>272</v>
      </c>
      <c r="C749" s="82" t="s">
        <v>705</v>
      </c>
      <c r="D749" s="82" t="s">
        <v>706</v>
      </c>
      <c r="E749" s="82" t="s">
        <v>300</v>
      </c>
      <c r="F749" s="82" t="s">
        <v>301</v>
      </c>
      <c r="G749" s="85">
        <v>0</v>
      </c>
      <c r="H749" s="85">
        <v>0</v>
      </c>
      <c r="I749" s="82" t="s">
        <v>707</v>
      </c>
    </row>
    <row r="750" spans="2:9">
      <c r="B750" s="82" t="s">
        <v>272</v>
      </c>
      <c r="C750" s="82" t="s">
        <v>708</v>
      </c>
      <c r="D750" s="82" t="s">
        <v>709</v>
      </c>
      <c r="E750" s="82" t="s">
        <v>300</v>
      </c>
      <c r="F750" s="82" t="s">
        <v>301</v>
      </c>
      <c r="G750" s="85">
        <v>0</v>
      </c>
      <c r="H750" s="85">
        <v>0</v>
      </c>
      <c r="I750" s="82" t="s">
        <v>710</v>
      </c>
    </row>
    <row r="751" spans="2:9">
      <c r="B751" s="82" t="s">
        <v>272</v>
      </c>
      <c r="C751" s="82" t="s">
        <v>711</v>
      </c>
      <c r="D751" s="82" t="s">
        <v>712</v>
      </c>
      <c r="E751" s="82" t="s">
        <v>300</v>
      </c>
      <c r="F751" s="82" t="s">
        <v>301</v>
      </c>
      <c r="G751" s="85">
        <v>0</v>
      </c>
      <c r="H751" s="85">
        <v>0</v>
      </c>
      <c r="I751" s="82" t="s">
        <v>713</v>
      </c>
    </row>
    <row r="752" spans="2:9">
      <c r="B752" s="82" t="s">
        <v>272</v>
      </c>
      <c r="C752" s="82" t="s">
        <v>714</v>
      </c>
      <c r="D752" s="82" t="s">
        <v>715</v>
      </c>
      <c r="E752" s="82" t="s">
        <v>300</v>
      </c>
      <c r="F752" s="82" t="s">
        <v>301</v>
      </c>
      <c r="G752" s="85">
        <v>0</v>
      </c>
      <c r="H752" s="85">
        <v>0</v>
      </c>
      <c r="I752" s="82" t="s">
        <v>716</v>
      </c>
    </row>
    <row r="753" spans="2:9">
      <c r="B753" s="82" t="s">
        <v>272</v>
      </c>
      <c r="C753" s="82" t="s">
        <v>717</v>
      </c>
      <c r="D753" s="82" t="s">
        <v>718</v>
      </c>
      <c r="E753" s="82" t="s">
        <v>300</v>
      </c>
      <c r="F753" s="82" t="s">
        <v>301</v>
      </c>
      <c r="G753" s="85">
        <v>0</v>
      </c>
      <c r="H753" s="85">
        <v>0</v>
      </c>
      <c r="I753" s="82" t="s">
        <v>719</v>
      </c>
    </row>
    <row r="754" spans="2:9">
      <c r="B754" s="82" t="s">
        <v>272</v>
      </c>
      <c r="C754" s="82" t="s">
        <v>720</v>
      </c>
      <c r="D754" s="82" t="s">
        <v>721</v>
      </c>
      <c r="E754" s="82" t="s">
        <v>300</v>
      </c>
      <c r="F754" s="82" t="s">
        <v>301</v>
      </c>
      <c r="G754" s="85">
        <v>3.9910000000000001</v>
      </c>
      <c r="H754" s="85">
        <v>3.0110000000000001</v>
      </c>
      <c r="I754" s="82" t="s">
        <v>722</v>
      </c>
    </row>
    <row r="755" spans="2:9">
      <c r="B755" s="82" t="s">
        <v>272</v>
      </c>
      <c r="C755" s="82" t="s">
        <v>723</v>
      </c>
      <c r="D755" s="82" t="s">
        <v>724</v>
      </c>
      <c r="E755" s="82" t="s">
        <v>300</v>
      </c>
      <c r="F755" s="82" t="s">
        <v>301</v>
      </c>
      <c r="G755" s="85">
        <v>33.35</v>
      </c>
      <c r="H755" s="85">
        <v>18.48</v>
      </c>
      <c r="I755" s="82" t="s">
        <v>725</v>
      </c>
    </row>
    <row r="756" spans="2:9">
      <c r="B756" s="82" t="s">
        <v>272</v>
      </c>
      <c r="C756" s="82" t="s">
        <v>726</v>
      </c>
      <c r="D756" s="82" t="s">
        <v>727</v>
      </c>
      <c r="E756" s="82" t="s">
        <v>300</v>
      </c>
      <c r="F756" s="82" t="s">
        <v>301</v>
      </c>
      <c r="G756" s="85">
        <v>46.661000000000001</v>
      </c>
      <c r="H756" s="85">
        <v>44.194000000000003</v>
      </c>
      <c r="I756" s="82" t="s">
        <v>728</v>
      </c>
    </row>
    <row r="757" spans="2:9">
      <c r="B757" s="82" t="s">
        <v>272</v>
      </c>
      <c r="C757" s="82" t="s">
        <v>729</v>
      </c>
      <c r="D757" s="82" t="s">
        <v>730</v>
      </c>
      <c r="E757" s="82" t="s">
        <v>300</v>
      </c>
      <c r="F757" s="82" t="s">
        <v>301</v>
      </c>
      <c r="G757" s="85">
        <v>0</v>
      </c>
      <c r="H757" s="85">
        <v>0</v>
      </c>
      <c r="I757" s="82" t="s">
        <v>731</v>
      </c>
    </row>
    <row r="758" spans="2:9">
      <c r="B758" s="82" t="s">
        <v>272</v>
      </c>
      <c r="C758" s="82" t="s">
        <v>732</v>
      </c>
      <c r="D758" s="82" t="s">
        <v>733</v>
      </c>
      <c r="E758" s="82" t="s">
        <v>300</v>
      </c>
      <c r="F758" s="82" t="s">
        <v>301</v>
      </c>
      <c r="G758" s="85">
        <v>0</v>
      </c>
      <c r="H758" s="85">
        <v>0</v>
      </c>
      <c r="I758" s="82" t="s">
        <v>734</v>
      </c>
    </row>
    <row r="759" spans="2:9">
      <c r="B759" s="82" t="s">
        <v>272</v>
      </c>
      <c r="C759" s="82" t="s">
        <v>735</v>
      </c>
      <c r="D759" s="82" t="s">
        <v>736</v>
      </c>
      <c r="E759" s="82" t="s">
        <v>300</v>
      </c>
      <c r="F759" s="82" t="s">
        <v>301</v>
      </c>
      <c r="G759" s="85">
        <v>0</v>
      </c>
      <c r="H759" s="85">
        <v>0</v>
      </c>
      <c r="I759" s="82" t="s">
        <v>737</v>
      </c>
    </row>
    <row r="760" spans="2:9">
      <c r="B760" s="82" t="s">
        <v>272</v>
      </c>
      <c r="C760" s="82" t="s">
        <v>738</v>
      </c>
      <c r="D760" s="82" t="s">
        <v>739</v>
      </c>
      <c r="E760" s="82" t="s">
        <v>300</v>
      </c>
      <c r="F760" s="82" t="s">
        <v>301</v>
      </c>
      <c r="G760" s="85">
        <v>0.46300000000000002</v>
      </c>
      <c r="H760" s="85">
        <v>0.24199999999999999</v>
      </c>
      <c r="I760" s="82" t="s">
        <v>740</v>
      </c>
    </row>
    <row r="761" spans="2:9">
      <c r="B761" s="82" t="s">
        <v>272</v>
      </c>
      <c r="C761" s="82" t="s">
        <v>741</v>
      </c>
      <c r="D761" s="82" t="s">
        <v>742</v>
      </c>
      <c r="E761" s="82" t="s">
        <v>300</v>
      </c>
      <c r="F761" s="82" t="s">
        <v>301</v>
      </c>
      <c r="G761" s="85">
        <v>3.391</v>
      </c>
      <c r="H761" s="85">
        <v>1.88</v>
      </c>
      <c r="I761" s="82" t="s">
        <v>743</v>
      </c>
    </row>
    <row r="762" spans="2:9">
      <c r="B762" s="82" t="s">
        <v>272</v>
      </c>
      <c r="C762" s="82" t="s">
        <v>744</v>
      </c>
      <c r="D762" s="82" t="s">
        <v>745</v>
      </c>
      <c r="E762" s="82" t="s">
        <v>300</v>
      </c>
      <c r="F762" s="82" t="s">
        <v>301</v>
      </c>
      <c r="G762" s="85">
        <v>4.7450000000000001</v>
      </c>
      <c r="H762" s="85">
        <v>4.4950000000000001</v>
      </c>
      <c r="I762" s="82" t="s">
        <v>746</v>
      </c>
    </row>
    <row r="763" spans="2:9">
      <c r="B763" s="82" t="s">
        <v>272</v>
      </c>
      <c r="C763" s="82" t="s">
        <v>747</v>
      </c>
      <c r="D763" s="82" t="s">
        <v>748</v>
      </c>
      <c r="E763" s="82" t="s">
        <v>300</v>
      </c>
      <c r="F763" s="82" t="s">
        <v>301</v>
      </c>
      <c r="G763" s="85">
        <v>0</v>
      </c>
      <c r="H763" s="85">
        <v>0</v>
      </c>
      <c r="I763" s="82" t="s">
        <v>749</v>
      </c>
    </row>
    <row r="764" spans="2:9">
      <c r="B764" s="82" t="s">
        <v>272</v>
      </c>
      <c r="C764" s="82" t="s">
        <v>750</v>
      </c>
      <c r="D764" s="82" t="s">
        <v>751</v>
      </c>
      <c r="E764" s="82" t="s">
        <v>300</v>
      </c>
      <c r="F764" s="82" t="s">
        <v>301</v>
      </c>
      <c r="G764" s="85">
        <v>0</v>
      </c>
      <c r="H764" s="85">
        <v>0</v>
      </c>
      <c r="I764" s="82" t="s">
        <v>752</v>
      </c>
    </row>
    <row r="765" spans="2:9">
      <c r="B765" s="82" t="s">
        <v>272</v>
      </c>
      <c r="C765" s="82" t="s">
        <v>753</v>
      </c>
      <c r="D765" s="82" t="s">
        <v>754</v>
      </c>
      <c r="E765" s="82" t="s">
        <v>300</v>
      </c>
      <c r="F765" s="82" t="s">
        <v>301</v>
      </c>
      <c r="G765" s="85">
        <v>0</v>
      </c>
      <c r="H765" s="85">
        <v>0</v>
      </c>
      <c r="I765" s="82" t="s">
        <v>755</v>
      </c>
    </row>
    <row r="766" spans="2:9">
      <c r="B766" s="82" t="s">
        <v>272</v>
      </c>
      <c r="C766" s="82" t="s">
        <v>756</v>
      </c>
      <c r="D766" s="82" t="s">
        <v>757</v>
      </c>
      <c r="E766" s="82" t="s">
        <v>300</v>
      </c>
      <c r="F766" s="82" t="s">
        <v>301</v>
      </c>
      <c r="G766" s="85">
        <v>0</v>
      </c>
      <c r="H766" s="85">
        <v>0</v>
      </c>
      <c r="I766" s="82" t="s">
        <v>749</v>
      </c>
    </row>
    <row r="767" spans="2:9">
      <c r="B767" s="82" t="s">
        <v>272</v>
      </c>
      <c r="C767" s="82" t="s">
        <v>758</v>
      </c>
      <c r="D767" s="82" t="s">
        <v>759</v>
      </c>
      <c r="E767" s="82" t="s">
        <v>300</v>
      </c>
      <c r="F767" s="82" t="s">
        <v>301</v>
      </c>
      <c r="G767" s="85">
        <v>0</v>
      </c>
      <c r="H767" s="85">
        <v>0</v>
      </c>
      <c r="I767" s="82" t="s">
        <v>752</v>
      </c>
    </row>
    <row r="768" spans="2:9">
      <c r="B768" s="82" t="s">
        <v>272</v>
      </c>
      <c r="C768" s="82" t="s">
        <v>760</v>
      </c>
      <c r="D768" s="82" t="s">
        <v>761</v>
      </c>
      <c r="E768" s="82" t="s">
        <v>300</v>
      </c>
      <c r="F768" s="82" t="s">
        <v>301</v>
      </c>
      <c r="G768" s="85">
        <v>0</v>
      </c>
      <c r="H768" s="85">
        <v>0</v>
      </c>
      <c r="I768" s="82" t="s">
        <v>755</v>
      </c>
    </row>
    <row r="769" spans="2:9">
      <c r="B769" s="82" t="s">
        <v>272</v>
      </c>
      <c r="C769" s="82" t="s">
        <v>762</v>
      </c>
      <c r="D769" s="82" t="s">
        <v>763</v>
      </c>
      <c r="E769" s="82" t="s">
        <v>300</v>
      </c>
      <c r="F769" s="82" t="s">
        <v>301</v>
      </c>
      <c r="G769" s="85">
        <v>0</v>
      </c>
      <c r="H769" s="85">
        <v>0</v>
      </c>
      <c r="I769" s="82" t="s">
        <v>749</v>
      </c>
    </row>
    <row r="770" spans="2:9">
      <c r="B770" s="82" t="s">
        <v>272</v>
      </c>
      <c r="C770" s="82" t="s">
        <v>764</v>
      </c>
      <c r="D770" s="82" t="s">
        <v>765</v>
      </c>
      <c r="E770" s="82" t="s">
        <v>300</v>
      </c>
      <c r="F770" s="82" t="s">
        <v>301</v>
      </c>
      <c r="G770" s="85">
        <v>0</v>
      </c>
      <c r="H770" s="85">
        <v>0</v>
      </c>
      <c r="I770" s="82" t="s">
        <v>752</v>
      </c>
    </row>
    <row r="771" spans="2:9">
      <c r="B771" s="82" t="s">
        <v>272</v>
      </c>
      <c r="C771" s="82" t="s">
        <v>766</v>
      </c>
      <c r="D771" s="82" t="s">
        <v>767</v>
      </c>
      <c r="E771" s="82" t="s">
        <v>300</v>
      </c>
      <c r="F771" s="82" t="s">
        <v>301</v>
      </c>
      <c r="G771" s="85">
        <v>0</v>
      </c>
      <c r="H771" s="85">
        <v>0</v>
      </c>
      <c r="I771" s="82" t="s">
        <v>755</v>
      </c>
    </row>
    <row r="772" spans="2:9">
      <c r="B772" s="82" t="s">
        <v>272</v>
      </c>
      <c r="C772" s="82" t="s">
        <v>768</v>
      </c>
      <c r="D772" s="82" t="s">
        <v>769</v>
      </c>
      <c r="E772" s="82" t="s">
        <v>300</v>
      </c>
      <c r="F772" s="82" t="s">
        <v>301</v>
      </c>
      <c r="G772" s="85">
        <v>0</v>
      </c>
      <c r="H772" s="85">
        <v>0</v>
      </c>
      <c r="I772" s="82" t="s">
        <v>749</v>
      </c>
    </row>
    <row r="773" spans="2:9">
      <c r="B773" s="82" t="s">
        <v>272</v>
      </c>
      <c r="C773" s="82" t="s">
        <v>770</v>
      </c>
      <c r="D773" s="82" t="s">
        <v>771</v>
      </c>
      <c r="E773" s="82" t="s">
        <v>300</v>
      </c>
      <c r="F773" s="82" t="s">
        <v>301</v>
      </c>
      <c r="G773" s="85">
        <v>0</v>
      </c>
      <c r="H773" s="85">
        <v>0</v>
      </c>
      <c r="I773" s="82" t="s">
        <v>752</v>
      </c>
    </row>
    <row r="774" spans="2:9">
      <c r="B774" s="82" t="s">
        <v>272</v>
      </c>
      <c r="C774" s="82" t="s">
        <v>772</v>
      </c>
      <c r="D774" s="82" t="s">
        <v>773</v>
      </c>
      <c r="E774" s="82" t="s">
        <v>300</v>
      </c>
      <c r="F774" s="82" t="s">
        <v>301</v>
      </c>
      <c r="G774" s="85">
        <v>0</v>
      </c>
      <c r="H774" s="85">
        <v>0</v>
      </c>
      <c r="I774" s="82" t="s">
        <v>755</v>
      </c>
    </row>
    <row r="775" spans="2:9">
      <c r="B775" s="82" t="s">
        <v>272</v>
      </c>
      <c r="C775" s="82" t="s">
        <v>774</v>
      </c>
      <c r="D775" s="82" t="s">
        <v>775</v>
      </c>
      <c r="E775" s="82" t="s">
        <v>300</v>
      </c>
      <c r="F775" s="82" t="s">
        <v>301</v>
      </c>
      <c r="G775" s="85">
        <v>0</v>
      </c>
      <c r="H775" s="85">
        <v>0</v>
      </c>
      <c r="I775" s="82" t="s">
        <v>749</v>
      </c>
    </row>
    <row r="776" spans="2:9">
      <c r="B776" s="82" t="s">
        <v>272</v>
      </c>
      <c r="C776" s="82" t="s">
        <v>776</v>
      </c>
      <c r="D776" s="82" t="s">
        <v>777</v>
      </c>
      <c r="E776" s="82" t="s">
        <v>300</v>
      </c>
      <c r="F776" s="82" t="s">
        <v>301</v>
      </c>
      <c r="G776" s="85">
        <v>0</v>
      </c>
      <c r="H776" s="85">
        <v>0</v>
      </c>
      <c r="I776" s="82" t="s">
        <v>752</v>
      </c>
    </row>
    <row r="777" spans="2:9">
      <c r="B777" s="82" t="s">
        <v>272</v>
      </c>
      <c r="C777" s="82" t="s">
        <v>778</v>
      </c>
      <c r="D777" s="82" t="s">
        <v>779</v>
      </c>
      <c r="E777" s="82" t="s">
        <v>300</v>
      </c>
      <c r="F777" s="82" t="s">
        <v>301</v>
      </c>
      <c r="G777" s="85">
        <v>0</v>
      </c>
      <c r="H777" s="85">
        <v>0</v>
      </c>
      <c r="I777" s="82" t="s">
        <v>755</v>
      </c>
    </row>
    <row r="778" spans="2:9">
      <c r="B778" s="82" t="s">
        <v>272</v>
      </c>
      <c r="C778" s="82" t="s">
        <v>780</v>
      </c>
      <c r="D778" s="82" t="s">
        <v>781</v>
      </c>
      <c r="E778" s="82" t="s">
        <v>300</v>
      </c>
      <c r="F778" s="82" t="s">
        <v>301</v>
      </c>
      <c r="G778" s="85">
        <v>0</v>
      </c>
      <c r="H778" s="85">
        <v>0</v>
      </c>
      <c r="I778" s="82" t="s">
        <v>749</v>
      </c>
    </row>
    <row r="779" spans="2:9">
      <c r="B779" s="82" t="s">
        <v>272</v>
      </c>
      <c r="C779" s="82" t="s">
        <v>782</v>
      </c>
      <c r="D779" s="82" t="s">
        <v>783</v>
      </c>
      <c r="E779" s="82" t="s">
        <v>300</v>
      </c>
      <c r="F779" s="82" t="s">
        <v>301</v>
      </c>
      <c r="G779" s="85">
        <v>0</v>
      </c>
      <c r="H779" s="85">
        <v>0</v>
      </c>
      <c r="I779" s="82" t="s">
        <v>752</v>
      </c>
    </row>
    <row r="780" spans="2:9">
      <c r="B780" s="82" t="s">
        <v>272</v>
      </c>
      <c r="C780" s="82" t="s">
        <v>784</v>
      </c>
      <c r="D780" s="82" t="s">
        <v>785</v>
      </c>
      <c r="E780" s="82" t="s">
        <v>300</v>
      </c>
      <c r="F780" s="82" t="s">
        <v>301</v>
      </c>
      <c r="G780" s="85">
        <v>0</v>
      </c>
      <c r="H780" s="85">
        <v>0</v>
      </c>
      <c r="I780" s="82" t="s">
        <v>755</v>
      </c>
    </row>
    <row r="781" spans="2:9">
      <c r="B781" s="82" t="s">
        <v>272</v>
      </c>
      <c r="C781" s="82" t="s">
        <v>786</v>
      </c>
      <c r="D781" s="82" t="s">
        <v>787</v>
      </c>
      <c r="E781" s="82" t="s">
        <v>300</v>
      </c>
      <c r="F781" s="82" t="s">
        <v>301</v>
      </c>
      <c r="G781" s="85">
        <v>0</v>
      </c>
      <c r="H781" s="85">
        <v>0</v>
      </c>
      <c r="I781" s="82" t="s">
        <v>749</v>
      </c>
    </row>
    <row r="782" spans="2:9">
      <c r="B782" s="82" t="s">
        <v>272</v>
      </c>
      <c r="C782" s="82" t="s">
        <v>788</v>
      </c>
      <c r="D782" s="82" t="s">
        <v>789</v>
      </c>
      <c r="E782" s="82" t="s">
        <v>300</v>
      </c>
      <c r="F782" s="82" t="s">
        <v>301</v>
      </c>
      <c r="G782" s="85">
        <v>0</v>
      </c>
      <c r="H782" s="85">
        <v>0</v>
      </c>
      <c r="I782" s="82" t="s">
        <v>752</v>
      </c>
    </row>
    <row r="783" spans="2:9">
      <c r="B783" s="82" t="s">
        <v>272</v>
      </c>
      <c r="C783" s="82" t="s">
        <v>790</v>
      </c>
      <c r="D783" s="82" t="s">
        <v>791</v>
      </c>
      <c r="E783" s="82" t="s">
        <v>300</v>
      </c>
      <c r="F783" s="82" t="s">
        <v>301</v>
      </c>
      <c r="G783" s="85">
        <v>0</v>
      </c>
      <c r="H783" s="85">
        <v>0</v>
      </c>
      <c r="I783" s="82" t="s">
        <v>755</v>
      </c>
    </row>
    <row r="784" spans="2:9">
      <c r="B784" s="82" t="s">
        <v>272</v>
      </c>
      <c r="C784" s="82" t="s">
        <v>792</v>
      </c>
      <c r="D784" s="82" t="s">
        <v>793</v>
      </c>
      <c r="E784" s="82" t="s">
        <v>300</v>
      </c>
      <c r="F784" s="82" t="s">
        <v>301</v>
      </c>
      <c r="G784" s="85">
        <v>0</v>
      </c>
      <c r="H784" s="85">
        <v>0</v>
      </c>
      <c r="I784" s="82" t="s">
        <v>749</v>
      </c>
    </row>
    <row r="785" spans="2:9">
      <c r="B785" s="82" t="s">
        <v>272</v>
      </c>
      <c r="C785" s="82" t="s">
        <v>794</v>
      </c>
      <c r="D785" s="82" t="s">
        <v>795</v>
      </c>
      <c r="E785" s="82" t="s">
        <v>300</v>
      </c>
      <c r="F785" s="82" t="s">
        <v>301</v>
      </c>
      <c r="G785" s="85">
        <v>0</v>
      </c>
      <c r="H785" s="85">
        <v>0</v>
      </c>
      <c r="I785" s="82" t="s">
        <v>752</v>
      </c>
    </row>
    <row r="786" spans="2:9">
      <c r="B786" s="82" t="s">
        <v>272</v>
      </c>
      <c r="C786" s="82" t="s">
        <v>796</v>
      </c>
      <c r="D786" s="82" t="s">
        <v>797</v>
      </c>
      <c r="E786" s="82" t="s">
        <v>300</v>
      </c>
      <c r="F786" s="82" t="s">
        <v>301</v>
      </c>
      <c r="G786" s="85">
        <v>0</v>
      </c>
      <c r="H786" s="85">
        <v>0</v>
      </c>
      <c r="I786" s="82" t="s">
        <v>755</v>
      </c>
    </row>
    <row r="787" spans="2:9">
      <c r="B787" s="82" t="s">
        <v>272</v>
      </c>
      <c r="C787" s="82" t="s">
        <v>798</v>
      </c>
      <c r="D787" s="82" t="s">
        <v>799</v>
      </c>
      <c r="E787" s="82" t="s">
        <v>300</v>
      </c>
      <c r="F787" s="82" t="s">
        <v>301</v>
      </c>
      <c r="G787" s="85">
        <v>0</v>
      </c>
      <c r="H787" s="85">
        <v>0</v>
      </c>
      <c r="I787" s="82" t="s">
        <v>749</v>
      </c>
    </row>
    <row r="788" spans="2:9">
      <c r="B788" s="82" t="s">
        <v>272</v>
      </c>
      <c r="C788" s="82" t="s">
        <v>800</v>
      </c>
      <c r="D788" s="82" t="s">
        <v>801</v>
      </c>
      <c r="E788" s="82" t="s">
        <v>300</v>
      </c>
      <c r="F788" s="82" t="s">
        <v>301</v>
      </c>
      <c r="G788" s="85">
        <v>0</v>
      </c>
      <c r="H788" s="85">
        <v>0</v>
      </c>
      <c r="I788" s="82" t="s">
        <v>752</v>
      </c>
    </row>
    <row r="789" spans="2:9">
      <c r="B789" s="82" t="s">
        <v>272</v>
      </c>
      <c r="C789" s="82" t="s">
        <v>802</v>
      </c>
      <c r="D789" s="82" t="s">
        <v>803</v>
      </c>
      <c r="E789" s="82" t="s">
        <v>300</v>
      </c>
      <c r="F789" s="82" t="s">
        <v>301</v>
      </c>
      <c r="G789" s="85">
        <v>0</v>
      </c>
      <c r="H789" s="85">
        <v>0</v>
      </c>
      <c r="I789" s="82" t="s">
        <v>755</v>
      </c>
    </row>
    <row r="790" spans="2:9">
      <c r="B790" s="82" t="s">
        <v>272</v>
      </c>
      <c r="C790" s="82" t="s">
        <v>804</v>
      </c>
      <c r="D790" s="82" t="s">
        <v>805</v>
      </c>
      <c r="E790" s="82" t="s">
        <v>300</v>
      </c>
      <c r="F790" s="82" t="s">
        <v>301</v>
      </c>
      <c r="G790" s="85">
        <v>0</v>
      </c>
      <c r="H790" s="85">
        <v>0</v>
      </c>
      <c r="I790" s="82" t="s">
        <v>749</v>
      </c>
    </row>
    <row r="791" spans="2:9">
      <c r="B791" s="82" t="s">
        <v>272</v>
      </c>
      <c r="C791" s="82" t="s">
        <v>806</v>
      </c>
      <c r="D791" s="82" t="s">
        <v>807</v>
      </c>
      <c r="E791" s="82" t="s">
        <v>300</v>
      </c>
      <c r="F791" s="82" t="s">
        <v>301</v>
      </c>
      <c r="G791" s="85">
        <v>0</v>
      </c>
      <c r="H791" s="85">
        <v>0</v>
      </c>
      <c r="I791" s="82" t="s">
        <v>752</v>
      </c>
    </row>
    <row r="792" spans="2:9">
      <c r="B792" s="82" t="s">
        <v>272</v>
      </c>
      <c r="C792" s="82" t="s">
        <v>808</v>
      </c>
      <c r="D792" s="82" t="s">
        <v>809</v>
      </c>
      <c r="E792" s="82" t="s">
        <v>300</v>
      </c>
      <c r="F792" s="82" t="s">
        <v>301</v>
      </c>
      <c r="G792" s="85">
        <v>0</v>
      </c>
      <c r="H792" s="85">
        <v>0</v>
      </c>
      <c r="I792" s="82" t="s">
        <v>755</v>
      </c>
    </row>
    <row r="793" spans="2:9">
      <c r="B793" s="82" t="s">
        <v>272</v>
      </c>
      <c r="C793" s="82" t="s">
        <v>810</v>
      </c>
      <c r="D793" s="82" t="s">
        <v>811</v>
      </c>
      <c r="E793" s="82" t="s">
        <v>300</v>
      </c>
      <c r="F793" s="82" t="s">
        <v>301</v>
      </c>
      <c r="G793" s="85">
        <v>6.7729999999999997</v>
      </c>
      <c r="H793" s="85">
        <v>1.3680000000000001</v>
      </c>
      <c r="I793" s="82" t="s">
        <v>812</v>
      </c>
    </row>
    <row r="794" spans="2:9">
      <c r="B794" s="82" t="s">
        <v>272</v>
      </c>
      <c r="C794" s="82" t="s">
        <v>813</v>
      </c>
      <c r="D794" s="82" t="s">
        <v>814</v>
      </c>
      <c r="E794" s="82" t="s">
        <v>300</v>
      </c>
      <c r="F794" s="82" t="s">
        <v>301</v>
      </c>
      <c r="G794" s="85">
        <v>13.334</v>
      </c>
      <c r="H794" s="85">
        <v>7.3889999999999993</v>
      </c>
      <c r="I794" s="82" t="s">
        <v>815</v>
      </c>
    </row>
    <row r="795" spans="2:9">
      <c r="B795" s="82" t="s">
        <v>272</v>
      </c>
      <c r="C795" s="82" t="s">
        <v>816</v>
      </c>
      <c r="D795" s="82" t="s">
        <v>817</v>
      </c>
      <c r="E795" s="82" t="s">
        <v>300</v>
      </c>
      <c r="F795" s="82" t="s">
        <v>301</v>
      </c>
      <c r="G795" s="85">
        <v>18.655999999999999</v>
      </c>
      <c r="H795" s="85">
        <v>17.670999999999999</v>
      </c>
      <c r="I795" s="82" t="s">
        <v>818</v>
      </c>
    </row>
    <row r="796" spans="2:9">
      <c r="B796" s="82" t="s">
        <v>272</v>
      </c>
      <c r="C796" s="82" t="s">
        <v>819</v>
      </c>
      <c r="D796" s="82" t="s">
        <v>820</v>
      </c>
      <c r="E796" s="82" t="s">
        <v>300</v>
      </c>
      <c r="F796" s="82" t="s">
        <v>301</v>
      </c>
      <c r="G796" s="85">
        <v>1.5089999999999999</v>
      </c>
      <c r="H796" s="85">
        <v>1.429</v>
      </c>
      <c r="I796" s="82" t="s">
        <v>821</v>
      </c>
    </row>
    <row r="797" spans="2:9">
      <c r="B797" s="82" t="s">
        <v>272</v>
      </c>
      <c r="C797" s="82" t="s">
        <v>687</v>
      </c>
      <c r="D797" s="82" t="s">
        <v>688</v>
      </c>
      <c r="E797" s="82" t="s">
        <v>300</v>
      </c>
      <c r="F797" s="82" t="s">
        <v>301</v>
      </c>
      <c r="G797" s="85">
        <v>0.87</v>
      </c>
      <c r="H797" s="85">
        <v>0.48299999999999998</v>
      </c>
      <c r="I797" s="82" t="s">
        <v>689</v>
      </c>
    </row>
    <row r="798" spans="2:9">
      <c r="B798" s="82" t="s">
        <v>272</v>
      </c>
      <c r="C798" s="82" t="s">
        <v>690</v>
      </c>
      <c r="D798" s="82" t="s">
        <v>691</v>
      </c>
      <c r="E798" s="82" t="s">
        <v>300</v>
      </c>
      <c r="F798" s="82" t="s">
        <v>301</v>
      </c>
      <c r="G798" s="85">
        <v>1.218</v>
      </c>
      <c r="H798" s="85">
        <v>1.1539999999999999</v>
      </c>
      <c r="I798" s="82" t="s">
        <v>692</v>
      </c>
    </row>
    <row r="799" spans="2:9">
      <c r="B799" s="82" t="s">
        <v>272</v>
      </c>
      <c r="C799" s="82" t="s">
        <v>822</v>
      </c>
      <c r="D799" s="82" t="s">
        <v>823</v>
      </c>
      <c r="E799" s="82" t="s">
        <v>300</v>
      </c>
      <c r="F799" s="82" t="s">
        <v>301</v>
      </c>
      <c r="G799" s="85">
        <v>0</v>
      </c>
      <c r="H799" s="85">
        <v>0</v>
      </c>
      <c r="I799" s="82" t="s">
        <v>824</v>
      </c>
    </row>
    <row r="800" spans="2:9">
      <c r="B800" s="82" t="s">
        <v>273</v>
      </c>
      <c r="C800" s="82" t="s">
        <v>298</v>
      </c>
      <c r="D800" s="82" t="s">
        <v>299</v>
      </c>
      <c r="E800" s="82" t="s">
        <v>300</v>
      </c>
      <c r="F800" s="82" t="s">
        <v>301</v>
      </c>
      <c r="G800" s="85">
        <v>8.4000000000000005E-2</v>
      </c>
      <c r="H800" s="85">
        <v>7.9000000000000001E-2</v>
      </c>
      <c r="I800" s="82" t="s">
        <v>302</v>
      </c>
    </row>
    <row r="801" spans="2:9">
      <c r="B801" s="82" t="s">
        <v>273</v>
      </c>
      <c r="C801" s="82" t="s">
        <v>303</v>
      </c>
      <c r="D801" s="82" t="s">
        <v>304</v>
      </c>
      <c r="E801" s="82" t="s">
        <v>300</v>
      </c>
      <c r="F801" s="82" t="s">
        <v>301</v>
      </c>
      <c r="G801" s="85">
        <v>6.2569999999999997</v>
      </c>
      <c r="H801" s="85">
        <v>4.259548198380573</v>
      </c>
      <c r="I801" s="82" t="s">
        <v>305</v>
      </c>
    </row>
    <row r="802" spans="2:9">
      <c r="B802" s="82" t="s">
        <v>273</v>
      </c>
      <c r="C802" s="82" t="s">
        <v>306</v>
      </c>
      <c r="D802" s="82" t="s">
        <v>307</v>
      </c>
      <c r="E802" s="82" t="s">
        <v>300</v>
      </c>
      <c r="F802" s="82" t="s">
        <v>301</v>
      </c>
      <c r="G802" s="85">
        <v>8.3740000000000006</v>
      </c>
      <c r="H802" s="85">
        <v>7.9338557492403634</v>
      </c>
      <c r="I802" s="82" t="s">
        <v>308</v>
      </c>
    </row>
    <row r="803" spans="2:9">
      <c r="B803" s="82" t="s">
        <v>273</v>
      </c>
      <c r="C803" s="82" t="s">
        <v>309</v>
      </c>
      <c r="D803" s="82" t="s">
        <v>310</v>
      </c>
      <c r="E803" s="82" t="s">
        <v>300</v>
      </c>
      <c r="F803" s="82" t="s">
        <v>301</v>
      </c>
      <c r="G803" s="85">
        <v>16.338999999999999</v>
      </c>
      <c r="H803" s="85">
        <v>12.984</v>
      </c>
      <c r="I803" s="82" t="s">
        <v>311</v>
      </c>
    </row>
    <row r="804" spans="2:9">
      <c r="B804" s="82" t="s">
        <v>273</v>
      </c>
      <c r="C804" s="82" t="s">
        <v>312</v>
      </c>
      <c r="D804" s="82" t="s">
        <v>313</v>
      </c>
      <c r="E804" s="82" t="s">
        <v>300</v>
      </c>
      <c r="F804" s="82" t="s">
        <v>301</v>
      </c>
      <c r="G804" s="85">
        <v>7.9820000000000002</v>
      </c>
      <c r="H804" s="85">
        <v>5.3748681652172712</v>
      </c>
      <c r="I804" s="82" t="s">
        <v>314</v>
      </c>
    </row>
    <row r="805" spans="2:9">
      <c r="B805" s="82" t="s">
        <v>273</v>
      </c>
      <c r="C805" s="82" t="s">
        <v>315</v>
      </c>
      <c r="D805" s="82" t="s">
        <v>316</v>
      </c>
      <c r="E805" s="82" t="s">
        <v>300</v>
      </c>
      <c r="F805" s="82" t="s">
        <v>301</v>
      </c>
      <c r="G805" s="85">
        <v>10.98</v>
      </c>
      <c r="H805" s="85">
        <v>10.402559971213821</v>
      </c>
      <c r="I805" s="82" t="s">
        <v>317</v>
      </c>
    </row>
    <row r="806" spans="2:9">
      <c r="B806" s="82" t="s">
        <v>273</v>
      </c>
      <c r="C806" s="82" t="s">
        <v>318</v>
      </c>
      <c r="D806" s="82" t="s">
        <v>319</v>
      </c>
      <c r="E806" s="82" t="s">
        <v>300</v>
      </c>
      <c r="F806" s="82" t="s">
        <v>301</v>
      </c>
      <c r="G806" s="85">
        <v>0.32700000000000001</v>
      </c>
      <c r="H806" s="85">
        <v>0.31000000000000011</v>
      </c>
      <c r="I806" s="82" t="s">
        <v>320</v>
      </c>
    </row>
    <row r="807" spans="2:9">
      <c r="B807" s="82" t="s">
        <v>273</v>
      </c>
      <c r="C807" s="82" t="s">
        <v>321</v>
      </c>
      <c r="D807" s="82" t="s">
        <v>322</v>
      </c>
      <c r="E807" s="82" t="s">
        <v>300</v>
      </c>
      <c r="F807" s="82" t="s">
        <v>301</v>
      </c>
      <c r="G807" s="85">
        <v>1.464</v>
      </c>
      <c r="H807" s="85">
        <v>0.98938718760653144</v>
      </c>
      <c r="I807" s="82" t="s">
        <v>323</v>
      </c>
    </row>
    <row r="808" spans="2:9">
      <c r="B808" s="82" t="s">
        <v>273</v>
      </c>
      <c r="C808" s="82" t="s">
        <v>324</v>
      </c>
      <c r="D808" s="82" t="s">
        <v>325</v>
      </c>
      <c r="E808" s="82" t="s">
        <v>300</v>
      </c>
      <c r="F808" s="82" t="s">
        <v>301</v>
      </c>
      <c r="G808" s="85">
        <v>1.994</v>
      </c>
      <c r="H808" s="85">
        <v>1.889013273628658</v>
      </c>
      <c r="I808" s="82" t="s">
        <v>326</v>
      </c>
    </row>
    <row r="809" spans="2:9">
      <c r="B809" s="82" t="s">
        <v>273</v>
      </c>
      <c r="C809" s="82" t="s">
        <v>327</v>
      </c>
      <c r="D809" s="82" t="s">
        <v>328</v>
      </c>
      <c r="E809" s="82" t="s">
        <v>300</v>
      </c>
      <c r="F809" s="82" t="s">
        <v>301</v>
      </c>
      <c r="G809" s="85">
        <v>1.8220000000000001</v>
      </c>
      <c r="H809" s="85">
        <v>0</v>
      </c>
      <c r="I809" s="82" t="s">
        <v>329</v>
      </c>
    </row>
    <row r="810" spans="2:9">
      <c r="B810" s="82" t="s">
        <v>273</v>
      </c>
      <c r="C810" s="82" t="s">
        <v>330</v>
      </c>
      <c r="D810" s="82" t="s">
        <v>331</v>
      </c>
      <c r="E810" s="82" t="s">
        <v>300</v>
      </c>
      <c r="F810" s="82" t="s">
        <v>301</v>
      </c>
      <c r="G810" s="85">
        <v>0</v>
      </c>
      <c r="H810" s="85">
        <v>0</v>
      </c>
      <c r="I810" s="82" t="s">
        <v>332</v>
      </c>
    </row>
    <row r="811" spans="2:9">
      <c r="B811" s="82" t="s">
        <v>273</v>
      </c>
      <c r="C811" s="82" t="s">
        <v>333</v>
      </c>
      <c r="D811" s="82" t="s">
        <v>334</v>
      </c>
      <c r="E811" s="82" t="s">
        <v>300</v>
      </c>
      <c r="F811" s="82" t="s">
        <v>301</v>
      </c>
      <c r="G811" s="85">
        <v>0</v>
      </c>
      <c r="H811" s="85">
        <v>0</v>
      </c>
      <c r="I811" s="82" t="s">
        <v>335</v>
      </c>
    </row>
    <row r="812" spans="2:9">
      <c r="B812" s="82" t="s">
        <v>273</v>
      </c>
      <c r="C812" s="82" t="s">
        <v>336</v>
      </c>
      <c r="D812" s="82" t="s">
        <v>337</v>
      </c>
      <c r="E812" s="82" t="s">
        <v>300</v>
      </c>
      <c r="F812" s="82" t="s">
        <v>301</v>
      </c>
      <c r="G812" s="85">
        <v>4.9400000000000004</v>
      </c>
      <c r="H812" s="85">
        <v>1.2210000000000001</v>
      </c>
      <c r="I812" s="82" t="s">
        <v>338</v>
      </c>
    </row>
    <row r="813" spans="2:9">
      <c r="B813" s="82" t="s">
        <v>273</v>
      </c>
      <c r="C813" s="82" t="s">
        <v>339</v>
      </c>
      <c r="D813" s="82" t="s">
        <v>340</v>
      </c>
      <c r="E813" s="82" t="s">
        <v>300</v>
      </c>
      <c r="F813" s="82" t="s">
        <v>301</v>
      </c>
      <c r="G813" s="85">
        <v>40.761000000000003</v>
      </c>
      <c r="H813" s="85">
        <v>28.01544041568653</v>
      </c>
      <c r="I813" s="82" t="s">
        <v>341</v>
      </c>
    </row>
    <row r="814" spans="2:9">
      <c r="B814" s="82" t="s">
        <v>273</v>
      </c>
      <c r="C814" s="82" t="s">
        <v>342</v>
      </c>
      <c r="D814" s="82" t="s">
        <v>343</v>
      </c>
      <c r="E814" s="82" t="s">
        <v>300</v>
      </c>
      <c r="F814" s="82" t="s">
        <v>301</v>
      </c>
      <c r="G814" s="85">
        <v>53.19</v>
      </c>
      <c r="H814" s="85">
        <v>50.394396932252462</v>
      </c>
      <c r="I814" s="82" t="s">
        <v>344</v>
      </c>
    </row>
    <row r="815" spans="2:9">
      <c r="B815" s="82" t="s">
        <v>273</v>
      </c>
      <c r="C815" s="82" t="s">
        <v>345</v>
      </c>
      <c r="D815" s="82" t="s">
        <v>346</v>
      </c>
      <c r="E815" s="82" t="s">
        <v>300</v>
      </c>
      <c r="F815" s="82" t="s">
        <v>301</v>
      </c>
      <c r="G815" s="85">
        <v>12.79</v>
      </c>
      <c r="H815" s="85">
        <v>9.5470000000000006</v>
      </c>
      <c r="I815" s="82" t="s">
        <v>347</v>
      </c>
    </row>
    <row r="816" spans="2:9">
      <c r="B816" s="82" t="s">
        <v>273</v>
      </c>
      <c r="C816" s="82" t="s">
        <v>348</v>
      </c>
      <c r="D816" s="82" t="s">
        <v>349</v>
      </c>
      <c r="E816" s="82" t="s">
        <v>300</v>
      </c>
      <c r="F816" s="82" t="s">
        <v>301</v>
      </c>
      <c r="G816" s="85">
        <v>11.641</v>
      </c>
      <c r="H816" s="85">
        <v>7.8387306688278224</v>
      </c>
      <c r="I816" s="82" t="s">
        <v>350</v>
      </c>
    </row>
    <row r="817" spans="2:9">
      <c r="B817" s="82" t="s">
        <v>273</v>
      </c>
      <c r="C817" s="82" t="s">
        <v>351</v>
      </c>
      <c r="D817" s="82" t="s">
        <v>352</v>
      </c>
      <c r="E817" s="82" t="s">
        <v>300</v>
      </c>
      <c r="F817" s="82" t="s">
        <v>301</v>
      </c>
      <c r="G817" s="85">
        <v>16.013000000000002</v>
      </c>
      <c r="H817" s="85">
        <v>15.17113785383016</v>
      </c>
      <c r="I817" s="82" t="s">
        <v>353</v>
      </c>
    </row>
    <row r="818" spans="2:9">
      <c r="B818" s="82" t="s">
        <v>273</v>
      </c>
      <c r="C818" s="82" t="s">
        <v>354</v>
      </c>
      <c r="D818" s="82" t="s">
        <v>355</v>
      </c>
      <c r="E818" s="82" t="s">
        <v>300</v>
      </c>
      <c r="F818" s="82" t="s">
        <v>301</v>
      </c>
      <c r="G818" s="85">
        <v>138.88499999999999</v>
      </c>
      <c r="H818" s="85">
        <v>50.844000000000001</v>
      </c>
      <c r="I818" s="82" t="s">
        <v>356</v>
      </c>
    </row>
    <row r="819" spans="2:9">
      <c r="B819" s="82" t="s">
        <v>273</v>
      </c>
      <c r="C819" s="82" t="s">
        <v>357</v>
      </c>
      <c r="D819" s="82" t="s">
        <v>358</v>
      </c>
      <c r="E819" s="82" t="s">
        <v>300</v>
      </c>
      <c r="F819" s="82" t="s">
        <v>301</v>
      </c>
      <c r="G819" s="85">
        <v>184.66</v>
      </c>
      <c r="H819" s="85">
        <v>106.3991762881581</v>
      </c>
      <c r="I819" s="82" t="s">
        <v>359</v>
      </c>
    </row>
    <row r="820" spans="2:9">
      <c r="B820" s="82" t="s">
        <v>273</v>
      </c>
      <c r="C820" s="82" t="s">
        <v>360</v>
      </c>
      <c r="D820" s="82" t="s">
        <v>361</v>
      </c>
      <c r="E820" s="82" t="s">
        <v>300</v>
      </c>
      <c r="F820" s="82" t="s">
        <v>301</v>
      </c>
      <c r="G820" s="85">
        <v>269.73599999999999</v>
      </c>
      <c r="H820" s="85">
        <v>255.56000848625271</v>
      </c>
      <c r="I820" s="82" t="s">
        <v>362</v>
      </c>
    </row>
    <row r="821" spans="2:9">
      <c r="B821" s="82" t="s">
        <v>273</v>
      </c>
      <c r="C821" s="82" t="s">
        <v>363</v>
      </c>
      <c r="D821" s="82" t="s">
        <v>364</v>
      </c>
      <c r="E821" s="82" t="s">
        <v>300</v>
      </c>
      <c r="F821" s="82" t="s">
        <v>301</v>
      </c>
      <c r="G821" s="85">
        <v>8.6750000000000007</v>
      </c>
      <c r="H821" s="85">
        <v>5.2619999999999996</v>
      </c>
      <c r="I821" s="82" t="s">
        <v>365</v>
      </c>
    </row>
    <row r="822" spans="2:9">
      <c r="B822" s="82" t="s">
        <v>273</v>
      </c>
      <c r="C822" s="82" t="s">
        <v>366</v>
      </c>
      <c r="D822" s="82" t="s">
        <v>367</v>
      </c>
      <c r="E822" s="82" t="s">
        <v>300</v>
      </c>
      <c r="F822" s="82" t="s">
        <v>301</v>
      </c>
      <c r="G822" s="85">
        <v>15.028</v>
      </c>
      <c r="H822" s="85">
        <v>10.13051212073397</v>
      </c>
      <c r="I822" s="82" t="s">
        <v>368</v>
      </c>
    </row>
    <row r="823" spans="2:9">
      <c r="B823" s="82" t="s">
        <v>273</v>
      </c>
      <c r="C823" s="82" t="s">
        <v>369</v>
      </c>
      <c r="D823" s="82" t="s">
        <v>370</v>
      </c>
      <c r="E823" s="82" t="s">
        <v>300</v>
      </c>
      <c r="F823" s="82" t="s">
        <v>301</v>
      </c>
      <c r="G823" s="85">
        <v>19.478999999999999</v>
      </c>
      <c r="H823" s="85">
        <v>18.45534209081325</v>
      </c>
      <c r="I823" s="82" t="s">
        <v>371</v>
      </c>
    </row>
    <row r="824" spans="2:9">
      <c r="B824" s="82" t="s">
        <v>273</v>
      </c>
      <c r="C824" s="82" t="s">
        <v>372</v>
      </c>
      <c r="D824" s="82" t="s">
        <v>373</v>
      </c>
      <c r="E824" s="82" t="s">
        <v>300</v>
      </c>
      <c r="F824" s="82" t="s">
        <v>301</v>
      </c>
      <c r="G824" s="85">
        <v>19.439</v>
      </c>
      <c r="H824" s="85">
        <v>12.78</v>
      </c>
      <c r="I824" s="82" t="s">
        <v>374</v>
      </c>
    </row>
    <row r="825" spans="2:9">
      <c r="B825" s="82" t="s">
        <v>273</v>
      </c>
      <c r="C825" s="82" t="s">
        <v>375</v>
      </c>
      <c r="D825" s="82" t="s">
        <v>376</v>
      </c>
      <c r="E825" s="82" t="s">
        <v>300</v>
      </c>
      <c r="F825" s="82" t="s">
        <v>301</v>
      </c>
      <c r="G825" s="85">
        <v>0</v>
      </c>
      <c r="H825" s="85">
        <v>0</v>
      </c>
      <c r="I825" s="82" t="s">
        <v>377</v>
      </c>
    </row>
    <row r="826" spans="2:9">
      <c r="B826" s="82" t="s">
        <v>273</v>
      </c>
      <c r="C826" s="82" t="s">
        <v>378</v>
      </c>
      <c r="D826" s="82" t="s">
        <v>379</v>
      </c>
      <c r="E826" s="82" t="s">
        <v>300</v>
      </c>
      <c r="F826" s="82" t="s">
        <v>301</v>
      </c>
      <c r="G826" s="85">
        <v>0</v>
      </c>
      <c r="H826" s="85">
        <v>0</v>
      </c>
      <c r="I826" s="82" t="s">
        <v>380</v>
      </c>
    </row>
    <row r="827" spans="2:9">
      <c r="B827" s="82" t="s">
        <v>273</v>
      </c>
      <c r="C827" s="82" t="s">
        <v>381</v>
      </c>
      <c r="D827" s="82" t="s">
        <v>382</v>
      </c>
      <c r="E827" s="82" t="s">
        <v>300</v>
      </c>
      <c r="F827" s="82" t="s">
        <v>301</v>
      </c>
      <c r="G827" s="85">
        <v>14.132</v>
      </c>
      <c r="H827" s="85">
        <v>2.8050000000000002</v>
      </c>
      <c r="I827" s="82" t="s">
        <v>383</v>
      </c>
    </row>
    <row r="828" spans="2:9">
      <c r="B828" s="82" t="s">
        <v>273</v>
      </c>
      <c r="C828" s="82" t="s">
        <v>384</v>
      </c>
      <c r="D828" s="82" t="s">
        <v>385</v>
      </c>
      <c r="E828" s="82" t="s">
        <v>300</v>
      </c>
      <c r="F828" s="82" t="s">
        <v>301</v>
      </c>
      <c r="G828" s="85">
        <v>0</v>
      </c>
      <c r="H828" s="85">
        <v>0</v>
      </c>
      <c r="I828" s="82" t="s">
        <v>386</v>
      </c>
    </row>
    <row r="829" spans="2:9">
      <c r="B829" s="82" t="s">
        <v>273</v>
      </c>
      <c r="C829" s="82" t="s">
        <v>387</v>
      </c>
      <c r="D829" s="82" t="s">
        <v>388</v>
      </c>
      <c r="E829" s="82" t="s">
        <v>300</v>
      </c>
      <c r="F829" s="82" t="s">
        <v>301</v>
      </c>
      <c r="G829" s="85">
        <v>0</v>
      </c>
      <c r="H829" s="85">
        <v>0</v>
      </c>
      <c r="I829" s="82" t="s">
        <v>389</v>
      </c>
    </row>
    <row r="830" spans="2:9">
      <c r="B830" s="82" t="s">
        <v>273</v>
      </c>
      <c r="C830" s="82" t="s">
        <v>390</v>
      </c>
      <c r="D830" s="82" t="s">
        <v>391</v>
      </c>
      <c r="E830" s="82" t="s">
        <v>300</v>
      </c>
      <c r="F830" s="82" t="s">
        <v>301</v>
      </c>
      <c r="G830" s="85">
        <v>4.7629999999999999</v>
      </c>
      <c r="H830" s="85">
        <v>4.5129999999999999</v>
      </c>
      <c r="I830" s="82" t="s">
        <v>392</v>
      </c>
    </row>
    <row r="831" spans="2:9">
      <c r="B831" s="82" t="s">
        <v>273</v>
      </c>
      <c r="C831" s="82" t="s">
        <v>393</v>
      </c>
      <c r="D831" s="82" t="s">
        <v>394</v>
      </c>
      <c r="E831" s="82" t="s">
        <v>300</v>
      </c>
      <c r="F831" s="82" t="s">
        <v>301</v>
      </c>
      <c r="G831" s="85">
        <v>3.2120000000000002</v>
      </c>
      <c r="H831" s="85">
        <v>2.2206348977944752</v>
      </c>
      <c r="I831" s="82" t="s">
        <v>395</v>
      </c>
    </row>
    <row r="832" spans="2:9">
      <c r="B832" s="82" t="s">
        <v>273</v>
      </c>
      <c r="C832" s="82" t="s">
        <v>396</v>
      </c>
      <c r="D832" s="82" t="s">
        <v>397</v>
      </c>
      <c r="E832" s="82" t="s">
        <v>300</v>
      </c>
      <c r="F832" s="82" t="s">
        <v>301</v>
      </c>
      <c r="G832" s="85">
        <v>4.1269999999999998</v>
      </c>
      <c r="H832" s="85">
        <v>3.910257476411322</v>
      </c>
      <c r="I832" s="82" t="s">
        <v>398</v>
      </c>
    </row>
    <row r="833" spans="2:9">
      <c r="B833" s="82" t="s">
        <v>273</v>
      </c>
      <c r="C833" s="82" t="s">
        <v>399</v>
      </c>
      <c r="D833" s="82" t="s">
        <v>400</v>
      </c>
      <c r="E833" s="82" t="s">
        <v>300</v>
      </c>
      <c r="F833" s="82" t="s">
        <v>301</v>
      </c>
      <c r="G833" s="85">
        <v>17.212</v>
      </c>
      <c r="H833" s="85">
        <v>13.311999999999999</v>
      </c>
      <c r="I833" s="82" t="s">
        <v>401</v>
      </c>
    </row>
    <row r="834" spans="2:9">
      <c r="B834" s="82" t="s">
        <v>273</v>
      </c>
      <c r="C834" s="82" t="s">
        <v>402</v>
      </c>
      <c r="D834" s="82" t="s">
        <v>403</v>
      </c>
      <c r="E834" s="82" t="s">
        <v>300</v>
      </c>
      <c r="F834" s="82" t="s">
        <v>301</v>
      </c>
      <c r="G834" s="85">
        <v>45.253999999999998</v>
      </c>
      <c r="H834" s="85">
        <v>22.121526067487601</v>
      </c>
      <c r="I834" s="82" t="s">
        <v>404</v>
      </c>
    </row>
    <row r="835" spans="2:9">
      <c r="B835" s="82" t="s">
        <v>273</v>
      </c>
      <c r="C835" s="82" t="s">
        <v>405</v>
      </c>
      <c r="D835" s="82" t="s">
        <v>406</v>
      </c>
      <c r="E835" s="82" t="s">
        <v>300</v>
      </c>
      <c r="F835" s="82" t="s">
        <v>301</v>
      </c>
      <c r="G835" s="85">
        <v>52.957999999999998</v>
      </c>
      <c r="H835" s="85">
        <v>50.174553814169201</v>
      </c>
      <c r="I835" s="82" t="s">
        <v>407</v>
      </c>
    </row>
    <row r="836" spans="2:9">
      <c r="B836" s="82" t="s">
        <v>273</v>
      </c>
      <c r="C836" s="82" t="s">
        <v>408</v>
      </c>
      <c r="D836" s="82" t="s">
        <v>409</v>
      </c>
      <c r="E836" s="82" t="s">
        <v>300</v>
      </c>
      <c r="F836" s="82" t="s">
        <v>301</v>
      </c>
      <c r="G836" s="86">
        <v>104.914</v>
      </c>
      <c r="H836" s="85">
        <v>66.603999999999999</v>
      </c>
      <c r="I836" s="82" t="s">
        <v>410</v>
      </c>
    </row>
    <row r="837" spans="2:9">
      <c r="B837" s="82" t="s">
        <v>273</v>
      </c>
      <c r="C837" s="82" t="s">
        <v>411</v>
      </c>
      <c r="D837" s="82" t="s">
        <v>412</v>
      </c>
      <c r="E837" s="82" t="s">
        <v>300</v>
      </c>
      <c r="F837" s="82" t="s">
        <v>301</v>
      </c>
      <c r="G837" s="86">
        <v>82.724999999999994</v>
      </c>
      <c r="H837" s="85">
        <v>55.043517854725529</v>
      </c>
      <c r="I837" s="82" t="s">
        <v>413</v>
      </c>
    </row>
    <row r="838" spans="2:9">
      <c r="B838" s="82" t="s">
        <v>273</v>
      </c>
      <c r="C838" s="82" t="s">
        <v>414</v>
      </c>
      <c r="D838" s="82" t="s">
        <v>415</v>
      </c>
      <c r="E838" s="82" t="s">
        <v>300</v>
      </c>
      <c r="F838" s="82" t="s">
        <v>301</v>
      </c>
      <c r="G838" s="86">
        <v>108.063</v>
      </c>
      <c r="H838" s="85">
        <v>102.38333879737721</v>
      </c>
      <c r="I838" s="82" t="s">
        <v>416</v>
      </c>
    </row>
    <row r="839" spans="2:9">
      <c r="B839" s="82" t="s">
        <v>273</v>
      </c>
      <c r="C839" s="82" t="s">
        <v>417</v>
      </c>
      <c r="D839" s="82" t="s">
        <v>418</v>
      </c>
      <c r="E839" s="82" t="s">
        <v>300</v>
      </c>
      <c r="F839" s="82" t="s">
        <v>301</v>
      </c>
      <c r="G839" s="86">
        <v>9.41</v>
      </c>
      <c r="H839" s="85">
        <v>4.9109999999999996</v>
      </c>
      <c r="I839" s="82" t="s">
        <v>419</v>
      </c>
    </row>
    <row r="840" spans="2:9">
      <c r="B840" s="82" t="s">
        <v>273</v>
      </c>
      <c r="C840" s="82" t="s">
        <v>420</v>
      </c>
      <c r="D840" s="82" t="s">
        <v>421</v>
      </c>
      <c r="E840" s="82" t="s">
        <v>300</v>
      </c>
      <c r="F840" s="82" t="s">
        <v>301</v>
      </c>
      <c r="G840" s="86">
        <v>20.308</v>
      </c>
      <c r="H840" s="85">
        <v>9.6168454922163562</v>
      </c>
      <c r="I840" s="82" t="s">
        <v>422</v>
      </c>
    </row>
    <row r="841" spans="2:9">
      <c r="B841" s="82" t="s">
        <v>273</v>
      </c>
      <c r="C841" s="82" t="s">
        <v>423</v>
      </c>
      <c r="D841" s="82" t="s">
        <v>424</v>
      </c>
      <c r="E841" s="82" t="s">
        <v>300</v>
      </c>
      <c r="F841" s="82" t="s">
        <v>301</v>
      </c>
      <c r="G841" s="86">
        <v>23.998000000000001</v>
      </c>
      <c r="H841" s="85">
        <v>22.736636014712928</v>
      </c>
      <c r="I841" s="82" t="s">
        <v>425</v>
      </c>
    </row>
    <row r="842" spans="2:9">
      <c r="B842" s="82" t="s">
        <v>273</v>
      </c>
      <c r="C842" s="82" t="s">
        <v>426</v>
      </c>
      <c r="D842" s="82" t="s">
        <v>427</v>
      </c>
      <c r="E842" s="82" t="s">
        <v>300</v>
      </c>
      <c r="F842" s="82" t="s">
        <v>301</v>
      </c>
      <c r="G842" s="85">
        <v>39.832000000000001</v>
      </c>
      <c r="H842" s="85">
        <v>30.753</v>
      </c>
      <c r="I842" s="82" t="s">
        <v>428</v>
      </c>
    </row>
    <row r="843" spans="2:9">
      <c r="B843" s="82" t="s">
        <v>273</v>
      </c>
      <c r="C843" s="82" t="s">
        <v>429</v>
      </c>
      <c r="D843" s="82" t="s">
        <v>430</v>
      </c>
      <c r="E843" s="82" t="s">
        <v>300</v>
      </c>
      <c r="F843" s="82" t="s">
        <v>301</v>
      </c>
      <c r="G843" s="85">
        <v>36.097999999999999</v>
      </c>
      <c r="H843" s="85">
        <v>24.985157454435921</v>
      </c>
      <c r="I843" s="82" t="s">
        <v>431</v>
      </c>
    </row>
    <row r="844" spans="2:9">
      <c r="B844" s="82" t="s">
        <v>273</v>
      </c>
      <c r="C844" s="82" t="s">
        <v>432</v>
      </c>
      <c r="D844" s="82" t="s">
        <v>433</v>
      </c>
      <c r="E844" s="82" t="s">
        <v>300</v>
      </c>
      <c r="F844" s="82" t="s">
        <v>301</v>
      </c>
      <c r="G844" s="85">
        <v>46.219000000000001</v>
      </c>
      <c r="H844" s="85">
        <v>43.790095701327857</v>
      </c>
      <c r="I844" s="82" t="s">
        <v>434</v>
      </c>
    </row>
    <row r="845" spans="2:9">
      <c r="B845" s="82" t="s">
        <v>273</v>
      </c>
      <c r="C845" s="82" t="s">
        <v>426</v>
      </c>
      <c r="D845" s="82" t="s">
        <v>435</v>
      </c>
      <c r="E845" s="82" t="s">
        <v>300</v>
      </c>
      <c r="F845" s="82" t="s">
        <v>301</v>
      </c>
      <c r="G845" s="85">
        <v>39.832000000000001</v>
      </c>
      <c r="H845" s="85">
        <v>30.753</v>
      </c>
      <c r="I845" s="82" t="s">
        <v>436</v>
      </c>
    </row>
    <row r="846" spans="2:9">
      <c r="B846" s="82" t="s">
        <v>273</v>
      </c>
      <c r="C846" s="82" t="s">
        <v>429</v>
      </c>
      <c r="D846" s="82" t="s">
        <v>437</v>
      </c>
      <c r="E846" s="82" t="s">
        <v>300</v>
      </c>
      <c r="F846" s="82" t="s">
        <v>301</v>
      </c>
      <c r="G846" s="85">
        <v>36.097999999999999</v>
      </c>
      <c r="H846" s="85">
        <v>24.985157454435921</v>
      </c>
      <c r="I846" s="82" t="s">
        <v>438</v>
      </c>
    </row>
    <row r="847" spans="2:9">
      <c r="B847" s="82" t="s">
        <v>273</v>
      </c>
      <c r="C847" s="82" t="s">
        <v>432</v>
      </c>
      <c r="D847" s="82" t="s">
        <v>439</v>
      </c>
      <c r="E847" s="82" t="s">
        <v>300</v>
      </c>
      <c r="F847" s="82" t="s">
        <v>301</v>
      </c>
      <c r="G847" s="85">
        <v>46.219000000000001</v>
      </c>
      <c r="H847" s="85">
        <v>43.790095701327857</v>
      </c>
      <c r="I847" s="82" t="s">
        <v>440</v>
      </c>
    </row>
    <row r="848" spans="2:9">
      <c r="B848" s="82" t="s">
        <v>273</v>
      </c>
      <c r="C848" s="82" t="s">
        <v>426</v>
      </c>
      <c r="D848" s="82" t="s">
        <v>441</v>
      </c>
      <c r="E848" s="82" t="s">
        <v>300</v>
      </c>
      <c r="F848" s="82" t="s">
        <v>301</v>
      </c>
      <c r="G848" s="85">
        <v>39.832000000000001</v>
      </c>
      <c r="H848" s="85">
        <v>30.753</v>
      </c>
      <c r="I848" s="82" t="s">
        <v>442</v>
      </c>
    </row>
    <row r="849" spans="2:9">
      <c r="B849" s="82" t="s">
        <v>273</v>
      </c>
      <c r="C849" s="82" t="s">
        <v>429</v>
      </c>
      <c r="D849" s="82" t="s">
        <v>443</v>
      </c>
      <c r="E849" s="82" t="s">
        <v>300</v>
      </c>
      <c r="F849" s="82" t="s">
        <v>301</v>
      </c>
      <c r="G849" s="85">
        <v>36.097999999999999</v>
      </c>
      <c r="H849" s="85">
        <v>24.985157454435921</v>
      </c>
      <c r="I849" s="82" t="s">
        <v>444</v>
      </c>
    </row>
    <row r="850" spans="2:9">
      <c r="B850" s="82" t="s">
        <v>273</v>
      </c>
      <c r="C850" s="82" t="s">
        <v>432</v>
      </c>
      <c r="D850" s="82" t="s">
        <v>445</v>
      </c>
      <c r="E850" s="82" t="s">
        <v>300</v>
      </c>
      <c r="F850" s="82" t="s">
        <v>301</v>
      </c>
      <c r="G850" s="85">
        <v>46.219000000000001</v>
      </c>
      <c r="H850" s="85">
        <v>43.790095701327857</v>
      </c>
      <c r="I850" s="82" t="s">
        <v>446</v>
      </c>
    </row>
    <row r="851" spans="2:9">
      <c r="B851" s="82" t="s">
        <v>273</v>
      </c>
      <c r="C851" s="82" t="s">
        <v>447</v>
      </c>
      <c r="D851" s="82" t="s">
        <v>448</v>
      </c>
      <c r="E851" s="82" t="s">
        <v>300</v>
      </c>
      <c r="F851" s="82" t="s">
        <v>301</v>
      </c>
      <c r="G851" s="85">
        <v>0</v>
      </c>
      <c r="H851" s="85">
        <v>0</v>
      </c>
      <c r="I851" s="82" t="s">
        <v>449</v>
      </c>
    </row>
    <row r="852" spans="2:9">
      <c r="B852" s="82" t="s">
        <v>273</v>
      </c>
      <c r="C852" s="82" t="s">
        <v>450</v>
      </c>
      <c r="D852" s="82" t="s">
        <v>451</v>
      </c>
      <c r="E852" s="82" t="s">
        <v>300</v>
      </c>
      <c r="F852" s="82" t="s">
        <v>301</v>
      </c>
      <c r="G852" s="85">
        <v>13.744999999999999</v>
      </c>
      <c r="H852" s="85">
        <v>9.2558023687256448</v>
      </c>
      <c r="I852" s="82" t="s">
        <v>452</v>
      </c>
    </row>
    <row r="853" spans="2:9">
      <c r="B853" s="82" t="s">
        <v>273</v>
      </c>
      <c r="C853" s="82" t="s">
        <v>453</v>
      </c>
      <c r="D853" s="82" t="s">
        <v>454</v>
      </c>
      <c r="E853" s="82" t="s">
        <v>300</v>
      </c>
      <c r="F853" s="82" t="s">
        <v>301</v>
      </c>
      <c r="G853" s="85">
        <v>18.907</v>
      </c>
      <c r="H853" s="85">
        <v>17.913749000479768</v>
      </c>
      <c r="I853" s="82" t="s">
        <v>455</v>
      </c>
    </row>
    <row r="854" spans="2:9">
      <c r="B854" s="82" t="s">
        <v>273</v>
      </c>
      <c r="C854" s="82" t="s">
        <v>456</v>
      </c>
      <c r="D854" s="82" t="s">
        <v>457</v>
      </c>
      <c r="E854" s="82" t="s">
        <v>300</v>
      </c>
      <c r="F854" s="82" t="s">
        <v>301</v>
      </c>
      <c r="G854" s="85">
        <v>297.98</v>
      </c>
      <c r="H854" s="85">
        <v>192.227</v>
      </c>
      <c r="I854" s="82" t="s">
        <v>458</v>
      </c>
    </row>
    <row r="855" spans="2:9">
      <c r="B855" s="82" t="s">
        <v>273</v>
      </c>
      <c r="C855" s="82" t="s">
        <v>459</v>
      </c>
      <c r="D855" s="82" t="s">
        <v>460</v>
      </c>
      <c r="E855" s="82" t="s">
        <v>300</v>
      </c>
      <c r="F855" s="82" t="s">
        <v>301</v>
      </c>
      <c r="G855" s="85">
        <v>104.18899999999999</v>
      </c>
      <c r="H855" s="85">
        <v>72.090813805625743</v>
      </c>
      <c r="I855" s="82" t="s">
        <v>461</v>
      </c>
    </row>
    <row r="856" spans="2:9">
      <c r="B856" s="82" t="s">
        <v>273</v>
      </c>
      <c r="C856" s="82" t="s">
        <v>462</v>
      </c>
      <c r="D856" s="82" t="s">
        <v>463</v>
      </c>
      <c r="E856" s="82" t="s">
        <v>300</v>
      </c>
      <c r="F856" s="82" t="s">
        <v>301</v>
      </c>
      <c r="G856" s="85">
        <v>133.52199999999999</v>
      </c>
      <c r="H856" s="85">
        <v>126.5048576683192</v>
      </c>
      <c r="I856" s="82" t="s">
        <v>464</v>
      </c>
    </row>
    <row r="857" spans="2:9">
      <c r="B857" s="82" t="s">
        <v>273</v>
      </c>
      <c r="C857" s="82" t="s">
        <v>465</v>
      </c>
      <c r="D857" s="82" t="s">
        <v>466</v>
      </c>
      <c r="E857" s="82" t="s">
        <v>300</v>
      </c>
      <c r="F857" s="82" t="s">
        <v>301</v>
      </c>
      <c r="G857" s="85">
        <v>0</v>
      </c>
      <c r="H857" s="85">
        <v>0</v>
      </c>
      <c r="I857" s="82" t="s">
        <v>467</v>
      </c>
    </row>
    <row r="858" spans="2:9">
      <c r="B858" s="82" t="s">
        <v>273</v>
      </c>
      <c r="C858" s="82" t="s">
        <v>468</v>
      </c>
      <c r="D858" s="82" t="s">
        <v>469</v>
      </c>
      <c r="E858" s="82" t="s">
        <v>300</v>
      </c>
      <c r="F858" s="82" t="s">
        <v>301</v>
      </c>
      <c r="G858" s="85">
        <v>0</v>
      </c>
      <c r="H858" s="85">
        <v>0</v>
      </c>
      <c r="I858" s="82" t="s">
        <v>470</v>
      </c>
    </row>
    <row r="859" spans="2:9">
      <c r="B859" s="82" t="s">
        <v>273</v>
      </c>
      <c r="C859" s="82" t="s">
        <v>471</v>
      </c>
      <c r="D859" s="82" t="s">
        <v>472</v>
      </c>
      <c r="E859" s="82" t="s">
        <v>300</v>
      </c>
      <c r="F859" s="82" t="s">
        <v>301</v>
      </c>
      <c r="G859" s="85">
        <v>0</v>
      </c>
      <c r="H859" s="85">
        <v>0</v>
      </c>
      <c r="I859" s="82" t="s">
        <v>473</v>
      </c>
    </row>
    <row r="860" spans="2:9">
      <c r="B860" s="82" t="s">
        <v>273</v>
      </c>
      <c r="C860" s="82" t="s">
        <v>474</v>
      </c>
      <c r="D860" s="82" t="s">
        <v>475</v>
      </c>
      <c r="E860" s="82" t="s">
        <v>300</v>
      </c>
      <c r="F860" s="82" t="s">
        <v>301</v>
      </c>
      <c r="G860" s="85">
        <v>54.055999999999997</v>
      </c>
      <c r="H860" s="85">
        <v>19.984000000000002</v>
      </c>
      <c r="I860" s="82" t="s">
        <v>476</v>
      </c>
    </row>
    <row r="861" spans="2:9">
      <c r="B861" s="82" t="s">
        <v>273</v>
      </c>
      <c r="C861" s="82" t="s">
        <v>477</v>
      </c>
      <c r="D861" s="82" t="s">
        <v>478</v>
      </c>
      <c r="E861" s="82" t="s">
        <v>300</v>
      </c>
      <c r="F861" s="82" t="s">
        <v>301</v>
      </c>
      <c r="G861" s="85">
        <v>0</v>
      </c>
      <c r="H861" s="85">
        <v>0</v>
      </c>
      <c r="I861" s="82" t="s">
        <v>479</v>
      </c>
    </row>
    <row r="862" spans="2:9">
      <c r="B862" s="82" t="s">
        <v>273</v>
      </c>
      <c r="C862" s="82" t="s">
        <v>480</v>
      </c>
      <c r="D862" s="82" t="s">
        <v>481</v>
      </c>
      <c r="E862" s="82" t="s">
        <v>300</v>
      </c>
      <c r="F862" s="82" t="s">
        <v>301</v>
      </c>
      <c r="G862" s="85">
        <v>0</v>
      </c>
      <c r="H862" s="85">
        <v>0</v>
      </c>
      <c r="I862" s="82" t="s">
        <v>482</v>
      </c>
    </row>
    <row r="863" spans="2:9">
      <c r="B863" s="82" t="s">
        <v>273</v>
      </c>
      <c r="C863" s="82" t="s">
        <v>483</v>
      </c>
      <c r="D863" s="82" t="s">
        <v>484</v>
      </c>
      <c r="E863" s="82" t="s">
        <v>300</v>
      </c>
      <c r="F863" s="82" t="s">
        <v>301</v>
      </c>
      <c r="G863" s="85">
        <v>3.2109999999999999</v>
      </c>
      <c r="H863" s="85">
        <v>3.0419999999999998</v>
      </c>
      <c r="I863" s="82" t="s">
        <v>485</v>
      </c>
    </row>
    <row r="864" spans="2:9">
      <c r="B864" s="82" t="s">
        <v>273</v>
      </c>
      <c r="C864" s="82" t="s">
        <v>486</v>
      </c>
      <c r="D864" s="82" t="s">
        <v>487</v>
      </c>
      <c r="E864" s="82" t="s">
        <v>300</v>
      </c>
      <c r="F864" s="82" t="s">
        <v>301</v>
      </c>
      <c r="G864" s="85">
        <v>0</v>
      </c>
      <c r="H864" s="85">
        <v>0</v>
      </c>
      <c r="I864" s="82" t="s">
        <v>488</v>
      </c>
    </row>
    <row r="865" spans="2:9">
      <c r="B865" s="82" t="s">
        <v>273</v>
      </c>
      <c r="C865" s="82" t="s">
        <v>489</v>
      </c>
      <c r="D865" s="82" t="s">
        <v>490</v>
      </c>
      <c r="E865" s="82" t="s">
        <v>300</v>
      </c>
      <c r="F865" s="82" t="s">
        <v>301</v>
      </c>
      <c r="G865" s="85">
        <v>0</v>
      </c>
      <c r="H865" s="85">
        <v>0</v>
      </c>
      <c r="I865" s="82" t="s">
        <v>491</v>
      </c>
    </row>
    <row r="866" spans="2:9">
      <c r="B866" s="82" t="s">
        <v>273</v>
      </c>
      <c r="C866" s="82" t="s">
        <v>492</v>
      </c>
      <c r="D866" s="82" t="s">
        <v>493</v>
      </c>
      <c r="E866" s="82" t="s">
        <v>300</v>
      </c>
      <c r="F866" s="82" t="s">
        <v>301</v>
      </c>
      <c r="G866" s="85">
        <v>57.267000000000003</v>
      </c>
      <c r="H866" s="85">
        <v>23.026</v>
      </c>
      <c r="I866" s="82" t="s">
        <v>494</v>
      </c>
    </row>
    <row r="867" spans="2:9">
      <c r="B867" s="82" t="s">
        <v>273</v>
      </c>
      <c r="C867" s="82" t="s">
        <v>495</v>
      </c>
      <c r="D867" s="82" t="s">
        <v>496</v>
      </c>
      <c r="E867" s="82" t="s">
        <v>300</v>
      </c>
      <c r="F867" s="82" t="s">
        <v>301</v>
      </c>
      <c r="G867" s="85">
        <v>71.215999999999994</v>
      </c>
      <c r="H867" s="85">
        <v>39.47855885718073</v>
      </c>
      <c r="I867" s="82" t="s">
        <v>497</v>
      </c>
    </row>
    <row r="868" spans="2:9">
      <c r="B868" s="82" t="s">
        <v>273</v>
      </c>
      <c r="C868" s="82" t="s">
        <v>498</v>
      </c>
      <c r="D868" s="82" t="s">
        <v>499</v>
      </c>
      <c r="E868" s="82" t="s">
        <v>300</v>
      </c>
      <c r="F868" s="82" t="s">
        <v>301</v>
      </c>
      <c r="G868" s="85">
        <v>100.83</v>
      </c>
      <c r="H868" s="85">
        <v>95.530418047824512</v>
      </c>
      <c r="I868" s="82" t="s">
        <v>500</v>
      </c>
    </row>
    <row r="869" spans="2:9">
      <c r="B869" s="82" t="s">
        <v>273</v>
      </c>
      <c r="C869" s="82" t="s">
        <v>501</v>
      </c>
      <c r="D869" s="82" t="s">
        <v>502</v>
      </c>
      <c r="E869" s="82" t="s">
        <v>300</v>
      </c>
      <c r="F869" s="82" t="s">
        <v>301</v>
      </c>
      <c r="G869" s="85">
        <v>4.6589999999999998</v>
      </c>
      <c r="H869" s="85">
        <v>4.4039999999999999</v>
      </c>
      <c r="I869" s="82" t="s">
        <v>503</v>
      </c>
    </row>
    <row r="870" spans="2:9">
      <c r="B870" s="82" t="s">
        <v>273</v>
      </c>
      <c r="C870" s="82" t="s">
        <v>504</v>
      </c>
      <c r="D870" s="82" t="s">
        <v>505</v>
      </c>
      <c r="E870" s="82" t="s">
        <v>300</v>
      </c>
      <c r="F870" s="82" t="s">
        <v>301</v>
      </c>
      <c r="G870" s="85">
        <v>0</v>
      </c>
      <c r="H870" s="85">
        <v>0</v>
      </c>
      <c r="I870" s="82" t="s">
        <v>506</v>
      </c>
    </row>
    <row r="871" spans="2:9">
      <c r="B871" s="82" t="s">
        <v>273</v>
      </c>
      <c r="C871" s="82" t="s">
        <v>507</v>
      </c>
      <c r="D871" s="82" t="s">
        <v>508</v>
      </c>
      <c r="E871" s="82" t="s">
        <v>300</v>
      </c>
      <c r="F871" s="82" t="s">
        <v>301</v>
      </c>
      <c r="G871" s="85">
        <v>0</v>
      </c>
      <c r="H871" s="85">
        <v>0</v>
      </c>
      <c r="I871" s="82" t="s">
        <v>509</v>
      </c>
    </row>
    <row r="872" spans="2:9">
      <c r="B872" s="82" t="s">
        <v>273</v>
      </c>
      <c r="C872" s="82" t="s">
        <v>510</v>
      </c>
      <c r="D872" s="82" t="s">
        <v>511</v>
      </c>
      <c r="E872" s="82" t="s">
        <v>300</v>
      </c>
      <c r="F872" s="82" t="s">
        <v>301</v>
      </c>
      <c r="G872" s="85">
        <v>0</v>
      </c>
      <c r="H872" s="85">
        <v>0</v>
      </c>
      <c r="I872" s="82" t="s">
        <v>512</v>
      </c>
    </row>
    <row r="873" spans="2:9">
      <c r="B873" s="82" t="s">
        <v>273</v>
      </c>
      <c r="C873" s="82" t="s">
        <v>513</v>
      </c>
      <c r="D873" s="82" t="s">
        <v>514</v>
      </c>
      <c r="E873" s="82" t="s">
        <v>300</v>
      </c>
      <c r="F873" s="82" t="s">
        <v>301</v>
      </c>
      <c r="G873" s="85">
        <v>0</v>
      </c>
      <c r="H873" s="85">
        <v>0</v>
      </c>
      <c r="I873" s="82" t="s">
        <v>515</v>
      </c>
    </row>
    <row r="874" spans="2:9">
      <c r="B874" s="82" t="s">
        <v>273</v>
      </c>
      <c r="C874" s="82" t="s">
        <v>516</v>
      </c>
      <c r="D874" s="82" t="s">
        <v>517</v>
      </c>
      <c r="E874" s="82" t="s">
        <v>300</v>
      </c>
      <c r="F874" s="82" t="s">
        <v>301</v>
      </c>
      <c r="G874" s="85">
        <v>0</v>
      </c>
      <c r="H874" s="85">
        <v>0</v>
      </c>
      <c r="I874" s="82" t="s">
        <v>518</v>
      </c>
    </row>
    <row r="875" spans="2:9">
      <c r="B875" s="82" t="s">
        <v>273</v>
      </c>
      <c r="C875" s="82" t="s">
        <v>519</v>
      </c>
      <c r="D875" s="82" t="s">
        <v>520</v>
      </c>
      <c r="E875" s="82" t="s">
        <v>300</v>
      </c>
      <c r="F875" s="82" t="s">
        <v>301</v>
      </c>
      <c r="G875" s="86">
        <v>27.326000000000001</v>
      </c>
      <c r="H875" s="85">
        <v>28.379000000000001</v>
      </c>
      <c r="I875" s="82" t="s">
        <v>521</v>
      </c>
    </row>
    <row r="876" spans="2:9">
      <c r="B876" s="82" t="s">
        <v>273</v>
      </c>
      <c r="C876" s="82" t="s">
        <v>522</v>
      </c>
      <c r="D876" s="82" t="s">
        <v>523</v>
      </c>
      <c r="E876" s="82" t="s">
        <v>300</v>
      </c>
      <c r="F876" s="82" t="s">
        <v>301</v>
      </c>
      <c r="G876" s="86">
        <v>0</v>
      </c>
      <c r="H876" s="85">
        <v>0</v>
      </c>
      <c r="I876" s="82" t="s">
        <v>524</v>
      </c>
    </row>
    <row r="877" spans="2:9">
      <c r="B877" s="82" t="s">
        <v>273</v>
      </c>
      <c r="C877" s="82" t="s">
        <v>525</v>
      </c>
      <c r="D877" s="82" t="s">
        <v>526</v>
      </c>
      <c r="E877" s="82" t="s">
        <v>300</v>
      </c>
      <c r="F877" s="82" t="s">
        <v>301</v>
      </c>
      <c r="G877" s="86">
        <v>0</v>
      </c>
      <c r="H877" s="85">
        <v>0</v>
      </c>
      <c r="I877" s="82" t="s">
        <v>527</v>
      </c>
    </row>
    <row r="878" spans="2:9">
      <c r="B878" s="82" t="s">
        <v>273</v>
      </c>
      <c r="C878" s="82" t="s">
        <v>528</v>
      </c>
      <c r="D878" s="82" t="s">
        <v>529</v>
      </c>
      <c r="E878" s="82" t="s">
        <v>300</v>
      </c>
      <c r="F878" s="82" t="s">
        <v>301</v>
      </c>
      <c r="G878" s="86">
        <v>0</v>
      </c>
      <c r="H878" s="85">
        <v>0</v>
      </c>
      <c r="I878" s="82" t="s">
        <v>521</v>
      </c>
    </row>
    <row r="879" spans="2:9">
      <c r="B879" s="82" t="s">
        <v>273</v>
      </c>
      <c r="C879" s="82" t="s">
        <v>530</v>
      </c>
      <c r="D879" s="82" t="s">
        <v>531</v>
      </c>
      <c r="E879" s="82" t="s">
        <v>300</v>
      </c>
      <c r="F879" s="82" t="s">
        <v>301</v>
      </c>
      <c r="G879" s="86">
        <v>0</v>
      </c>
      <c r="H879" s="85">
        <v>0</v>
      </c>
      <c r="I879" s="82" t="s">
        <v>524</v>
      </c>
    </row>
    <row r="880" spans="2:9">
      <c r="B880" s="82" t="s">
        <v>273</v>
      </c>
      <c r="C880" s="82" t="s">
        <v>532</v>
      </c>
      <c r="D880" s="82" t="s">
        <v>533</v>
      </c>
      <c r="E880" s="82" t="s">
        <v>300</v>
      </c>
      <c r="F880" s="82" t="s">
        <v>301</v>
      </c>
      <c r="G880" s="86">
        <v>0</v>
      </c>
      <c r="H880" s="85">
        <v>0</v>
      </c>
      <c r="I880" s="82" t="s">
        <v>527</v>
      </c>
    </row>
    <row r="881" spans="2:9">
      <c r="B881" s="82" t="s">
        <v>273</v>
      </c>
      <c r="C881" s="82" t="s">
        <v>534</v>
      </c>
      <c r="D881" s="82" t="s">
        <v>535</v>
      </c>
      <c r="E881" s="82" t="s">
        <v>300</v>
      </c>
      <c r="F881" s="82" t="s">
        <v>301</v>
      </c>
      <c r="G881" s="86">
        <v>0</v>
      </c>
      <c r="H881" s="85">
        <v>0</v>
      </c>
      <c r="I881" s="82" t="s">
        <v>521</v>
      </c>
    </row>
    <row r="882" spans="2:9">
      <c r="B882" s="82" t="s">
        <v>273</v>
      </c>
      <c r="C882" s="82" t="s">
        <v>536</v>
      </c>
      <c r="D882" s="82" t="s">
        <v>537</v>
      </c>
      <c r="E882" s="82" t="s">
        <v>300</v>
      </c>
      <c r="F882" s="82" t="s">
        <v>301</v>
      </c>
      <c r="G882" s="86">
        <v>0</v>
      </c>
      <c r="H882" s="85">
        <v>0</v>
      </c>
      <c r="I882" s="82" t="s">
        <v>524</v>
      </c>
    </row>
    <row r="883" spans="2:9">
      <c r="B883" s="82" t="s">
        <v>273</v>
      </c>
      <c r="C883" s="82" t="s">
        <v>538</v>
      </c>
      <c r="D883" s="82" t="s">
        <v>539</v>
      </c>
      <c r="E883" s="82" t="s">
        <v>300</v>
      </c>
      <c r="F883" s="82" t="s">
        <v>301</v>
      </c>
      <c r="G883" s="86">
        <v>0</v>
      </c>
      <c r="H883" s="85">
        <v>0</v>
      </c>
      <c r="I883" s="82" t="s">
        <v>527</v>
      </c>
    </row>
    <row r="884" spans="2:9">
      <c r="B884" s="82" t="s">
        <v>273</v>
      </c>
      <c r="C884" s="82" t="s">
        <v>540</v>
      </c>
      <c r="D884" s="82" t="s">
        <v>541</v>
      </c>
      <c r="E884" s="82" t="s">
        <v>300</v>
      </c>
      <c r="F884" s="82" t="s">
        <v>301</v>
      </c>
      <c r="G884" s="86">
        <v>8.1110000000000007</v>
      </c>
      <c r="H884" s="85">
        <v>7.6839999999999993</v>
      </c>
      <c r="I884" s="82" t="s">
        <v>521</v>
      </c>
    </row>
    <row r="885" spans="2:9">
      <c r="B885" s="82" t="s">
        <v>273</v>
      </c>
      <c r="C885" s="82" t="s">
        <v>542</v>
      </c>
      <c r="D885" s="82" t="s">
        <v>543</v>
      </c>
      <c r="E885" s="82" t="s">
        <v>300</v>
      </c>
      <c r="F885" s="82" t="s">
        <v>301</v>
      </c>
      <c r="G885" s="86">
        <v>0</v>
      </c>
      <c r="H885" s="85">
        <v>0</v>
      </c>
      <c r="I885" s="82" t="s">
        <v>524</v>
      </c>
    </row>
    <row r="886" spans="2:9">
      <c r="B886" s="82" t="s">
        <v>273</v>
      </c>
      <c r="C886" s="82" t="s">
        <v>544</v>
      </c>
      <c r="D886" s="82" t="s">
        <v>545</v>
      </c>
      <c r="E886" s="82" t="s">
        <v>300</v>
      </c>
      <c r="F886" s="82" t="s">
        <v>301</v>
      </c>
      <c r="G886" s="86">
        <v>0</v>
      </c>
      <c r="H886" s="85">
        <v>0</v>
      </c>
      <c r="I886" s="82" t="s">
        <v>527</v>
      </c>
    </row>
    <row r="887" spans="2:9">
      <c r="B887" s="82" t="s">
        <v>273</v>
      </c>
      <c r="C887" s="82" t="s">
        <v>546</v>
      </c>
      <c r="D887" s="82" t="s">
        <v>547</v>
      </c>
      <c r="E887" s="82" t="s">
        <v>300</v>
      </c>
      <c r="F887" s="82" t="s">
        <v>301</v>
      </c>
      <c r="G887" s="86">
        <v>3.6080000000000001</v>
      </c>
      <c r="H887" s="85">
        <v>0</v>
      </c>
      <c r="I887" s="82" t="s">
        <v>521</v>
      </c>
    </row>
    <row r="888" spans="2:9">
      <c r="B888" s="82" t="s">
        <v>273</v>
      </c>
      <c r="C888" s="82" t="s">
        <v>548</v>
      </c>
      <c r="D888" s="82" t="s">
        <v>549</v>
      </c>
      <c r="E888" s="82" t="s">
        <v>300</v>
      </c>
      <c r="F888" s="82" t="s">
        <v>301</v>
      </c>
      <c r="G888" s="86">
        <v>0</v>
      </c>
      <c r="H888" s="85">
        <v>0</v>
      </c>
      <c r="I888" s="82" t="s">
        <v>524</v>
      </c>
    </row>
    <row r="889" spans="2:9">
      <c r="B889" s="82" t="s">
        <v>273</v>
      </c>
      <c r="C889" s="82" t="s">
        <v>550</v>
      </c>
      <c r="D889" s="82" t="s">
        <v>551</v>
      </c>
      <c r="E889" s="82" t="s">
        <v>300</v>
      </c>
      <c r="F889" s="82" t="s">
        <v>301</v>
      </c>
      <c r="G889" s="86">
        <v>0</v>
      </c>
      <c r="H889" s="85">
        <v>0</v>
      </c>
      <c r="I889" s="82" t="s">
        <v>527</v>
      </c>
    </row>
    <row r="890" spans="2:9">
      <c r="B890" s="82" t="s">
        <v>273</v>
      </c>
      <c r="C890" s="82" t="s">
        <v>552</v>
      </c>
      <c r="D890" s="82" t="s">
        <v>553</v>
      </c>
      <c r="E890" s="82" t="s">
        <v>300</v>
      </c>
      <c r="F890" s="82" t="s">
        <v>301</v>
      </c>
      <c r="G890" s="86">
        <v>0</v>
      </c>
      <c r="H890" s="85">
        <v>0</v>
      </c>
      <c r="I890" s="82" t="s">
        <v>521</v>
      </c>
    </row>
    <row r="891" spans="2:9">
      <c r="B891" s="82" t="s">
        <v>273</v>
      </c>
      <c r="C891" s="82" t="s">
        <v>554</v>
      </c>
      <c r="D891" s="82" t="s">
        <v>555</v>
      </c>
      <c r="E891" s="82" t="s">
        <v>300</v>
      </c>
      <c r="F891" s="82" t="s">
        <v>301</v>
      </c>
      <c r="G891" s="86">
        <v>0</v>
      </c>
      <c r="H891" s="85">
        <v>0</v>
      </c>
      <c r="I891" s="82" t="s">
        <v>524</v>
      </c>
    </row>
    <row r="892" spans="2:9">
      <c r="B892" s="82" t="s">
        <v>273</v>
      </c>
      <c r="C892" s="82" t="s">
        <v>556</v>
      </c>
      <c r="D892" s="82" t="s">
        <v>557</v>
      </c>
      <c r="E892" s="82" t="s">
        <v>300</v>
      </c>
      <c r="F892" s="82" t="s">
        <v>301</v>
      </c>
      <c r="G892" s="86">
        <v>0</v>
      </c>
      <c r="H892" s="85">
        <v>0</v>
      </c>
      <c r="I892" s="82" t="s">
        <v>527</v>
      </c>
    </row>
    <row r="893" spans="2:9">
      <c r="B893" s="82" t="s">
        <v>273</v>
      </c>
      <c r="C893" s="82" t="s">
        <v>558</v>
      </c>
      <c r="D893" s="82" t="s">
        <v>559</v>
      </c>
      <c r="E893" s="82" t="s">
        <v>300</v>
      </c>
      <c r="F893" s="82" t="s">
        <v>301</v>
      </c>
      <c r="G893" s="86">
        <v>0</v>
      </c>
      <c r="H893" s="85">
        <v>0</v>
      </c>
      <c r="I893" s="82" t="s">
        <v>521</v>
      </c>
    </row>
    <row r="894" spans="2:9">
      <c r="B894" s="82" t="s">
        <v>273</v>
      </c>
      <c r="C894" s="82" t="s">
        <v>560</v>
      </c>
      <c r="D894" s="82" t="s">
        <v>561</v>
      </c>
      <c r="E894" s="82" t="s">
        <v>300</v>
      </c>
      <c r="F894" s="82" t="s">
        <v>301</v>
      </c>
      <c r="G894" s="86">
        <v>0</v>
      </c>
      <c r="H894" s="85">
        <v>0</v>
      </c>
      <c r="I894" s="82" t="s">
        <v>524</v>
      </c>
    </row>
    <row r="895" spans="2:9">
      <c r="B895" s="82" t="s">
        <v>273</v>
      </c>
      <c r="C895" s="82" t="s">
        <v>562</v>
      </c>
      <c r="D895" s="82" t="s">
        <v>563</v>
      </c>
      <c r="E895" s="82" t="s">
        <v>300</v>
      </c>
      <c r="F895" s="82" t="s">
        <v>301</v>
      </c>
      <c r="G895" s="86">
        <v>0</v>
      </c>
      <c r="H895" s="85">
        <v>0</v>
      </c>
      <c r="I895" s="82" t="s">
        <v>527</v>
      </c>
    </row>
    <row r="896" spans="2:9">
      <c r="B896" s="82" t="s">
        <v>273</v>
      </c>
      <c r="C896" s="82" t="s">
        <v>564</v>
      </c>
      <c r="D896" s="82" t="s">
        <v>565</v>
      </c>
      <c r="E896" s="82" t="s">
        <v>300</v>
      </c>
      <c r="F896" s="82" t="s">
        <v>301</v>
      </c>
      <c r="G896" s="86">
        <v>0</v>
      </c>
      <c r="H896" s="85">
        <v>0</v>
      </c>
      <c r="I896" s="82" t="s">
        <v>521</v>
      </c>
    </row>
    <row r="897" spans="2:9">
      <c r="B897" s="82" t="s">
        <v>273</v>
      </c>
      <c r="C897" s="82" t="s">
        <v>566</v>
      </c>
      <c r="D897" s="82" t="s">
        <v>567</v>
      </c>
      <c r="E897" s="82" t="s">
        <v>300</v>
      </c>
      <c r="F897" s="82" t="s">
        <v>301</v>
      </c>
      <c r="G897" s="86">
        <v>0</v>
      </c>
      <c r="H897" s="85">
        <v>0</v>
      </c>
      <c r="I897" s="82" t="s">
        <v>524</v>
      </c>
    </row>
    <row r="898" spans="2:9">
      <c r="B898" s="82" t="s">
        <v>273</v>
      </c>
      <c r="C898" s="82" t="s">
        <v>568</v>
      </c>
      <c r="D898" s="82" t="s">
        <v>569</v>
      </c>
      <c r="E898" s="82" t="s">
        <v>300</v>
      </c>
      <c r="F898" s="82" t="s">
        <v>301</v>
      </c>
      <c r="G898" s="86">
        <v>0</v>
      </c>
      <c r="H898" s="85">
        <v>0</v>
      </c>
      <c r="I898" s="82" t="s">
        <v>527</v>
      </c>
    </row>
    <row r="899" spans="2:9">
      <c r="B899" s="82" t="s">
        <v>273</v>
      </c>
      <c r="C899" s="82" t="s">
        <v>570</v>
      </c>
      <c r="D899" s="82" t="s">
        <v>571</v>
      </c>
      <c r="E899" s="82" t="s">
        <v>300</v>
      </c>
      <c r="F899" s="82" t="s">
        <v>301</v>
      </c>
      <c r="G899" s="86">
        <v>0</v>
      </c>
      <c r="H899" s="85">
        <v>0</v>
      </c>
      <c r="I899" s="82" t="s">
        <v>521</v>
      </c>
    </row>
    <row r="900" spans="2:9">
      <c r="B900" s="82" t="s">
        <v>273</v>
      </c>
      <c r="C900" s="82" t="s">
        <v>572</v>
      </c>
      <c r="D900" s="82" t="s">
        <v>573</v>
      </c>
      <c r="E900" s="82" t="s">
        <v>300</v>
      </c>
      <c r="F900" s="82" t="s">
        <v>301</v>
      </c>
      <c r="G900" s="86">
        <v>0</v>
      </c>
      <c r="H900" s="85">
        <v>0</v>
      </c>
      <c r="I900" s="82" t="s">
        <v>524</v>
      </c>
    </row>
    <row r="901" spans="2:9">
      <c r="B901" s="82" t="s">
        <v>273</v>
      </c>
      <c r="C901" s="82" t="s">
        <v>574</v>
      </c>
      <c r="D901" s="82" t="s">
        <v>575</v>
      </c>
      <c r="E901" s="82" t="s">
        <v>300</v>
      </c>
      <c r="F901" s="82" t="s">
        <v>301</v>
      </c>
      <c r="G901" s="86">
        <v>0</v>
      </c>
      <c r="H901" s="85">
        <v>0</v>
      </c>
      <c r="I901" s="82" t="s">
        <v>527</v>
      </c>
    </row>
    <row r="902" spans="2:9">
      <c r="B902" s="82" t="s">
        <v>273</v>
      </c>
      <c r="C902" s="82" t="s">
        <v>576</v>
      </c>
      <c r="D902" s="82" t="s">
        <v>577</v>
      </c>
      <c r="E902" s="82" t="s">
        <v>300</v>
      </c>
      <c r="F902" s="82" t="s">
        <v>301</v>
      </c>
      <c r="G902" s="86">
        <v>0</v>
      </c>
      <c r="H902" s="85">
        <v>0</v>
      </c>
      <c r="I902" s="82" t="s">
        <v>521</v>
      </c>
    </row>
    <row r="903" spans="2:9">
      <c r="B903" s="82" t="s">
        <v>273</v>
      </c>
      <c r="C903" s="82" t="s">
        <v>578</v>
      </c>
      <c r="D903" s="82" t="s">
        <v>579</v>
      </c>
      <c r="E903" s="82" t="s">
        <v>300</v>
      </c>
      <c r="F903" s="82" t="s">
        <v>301</v>
      </c>
      <c r="G903" s="86">
        <v>0</v>
      </c>
      <c r="H903" s="85">
        <v>0</v>
      </c>
      <c r="I903" s="82" t="s">
        <v>524</v>
      </c>
    </row>
    <row r="904" spans="2:9">
      <c r="B904" s="82" t="s">
        <v>273</v>
      </c>
      <c r="C904" s="82" t="s">
        <v>580</v>
      </c>
      <c r="D904" s="82" t="s">
        <v>581</v>
      </c>
      <c r="E904" s="82" t="s">
        <v>300</v>
      </c>
      <c r="F904" s="82" t="s">
        <v>301</v>
      </c>
      <c r="G904" s="86">
        <v>0</v>
      </c>
      <c r="H904" s="85">
        <v>0</v>
      </c>
      <c r="I904" s="82" t="s">
        <v>527</v>
      </c>
    </row>
    <row r="905" spans="2:9">
      <c r="B905" s="82" t="s">
        <v>273</v>
      </c>
      <c r="C905" s="82" t="s">
        <v>582</v>
      </c>
      <c r="D905" s="82" t="s">
        <v>583</v>
      </c>
      <c r="E905" s="82" t="s">
        <v>300</v>
      </c>
      <c r="F905" s="82" t="s">
        <v>301</v>
      </c>
      <c r="G905" s="85">
        <v>0.34499999999999997</v>
      </c>
      <c r="H905" s="85">
        <v>0.32700000000000001</v>
      </c>
      <c r="I905" s="82" t="s">
        <v>584</v>
      </c>
    </row>
    <row r="906" spans="2:9">
      <c r="B906" s="82" t="s">
        <v>273</v>
      </c>
      <c r="C906" s="82" t="s">
        <v>585</v>
      </c>
      <c r="D906" s="82" t="s">
        <v>586</v>
      </c>
      <c r="E906" s="82" t="s">
        <v>300</v>
      </c>
      <c r="F906" s="82" t="s">
        <v>301</v>
      </c>
      <c r="G906" s="85">
        <v>0</v>
      </c>
      <c r="H906" s="85">
        <v>0</v>
      </c>
      <c r="I906" s="82" t="s">
        <v>587</v>
      </c>
    </row>
    <row r="907" spans="2:9">
      <c r="B907" s="82" t="s">
        <v>273</v>
      </c>
      <c r="C907" s="82" t="s">
        <v>588</v>
      </c>
      <c r="D907" s="82" t="s">
        <v>589</v>
      </c>
      <c r="E907" s="82" t="s">
        <v>300</v>
      </c>
      <c r="F907" s="82" t="s">
        <v>301</v>
      </c>
      <c r="G907" s="85">
        <v>0</v>
      </c>
      <c r="H907" s="85">
        <v>0</v>
      </c>
      <c r="I907" s="82" t="s">
        <v>590</v>
      </c>
    </row>
    <row r="908" spans="2:9">
      <c r="B908" s="82" t="s">
        <v>273</v>
      </c>
      <c r="C908" s="82" t="s">
        <v>591</v>
      </c>
      <c r="D908" s="82" t="s">
        <v>592</v>
      </c>
      <c r="E908" s="82" t="s">
        <v>300</v>
      </c>
      <c r="F908" s="82" t="s">
        <v>301</v>
      </c>
      <c r="G908" s="85">
        <v>4.5570000000000004</v>
      </c>
      <c r="H908" s="85">
        <v>4.04</v>
      </c>
      <c r="I908" s="82" t="s">
        <v>593</v>
      </c>
    </row>
    <row r="909" spans="2:9">
      <c r="B909" s="82" t="s">
        <v>273</v>
      </c>
      <c r="C909" s="82" t="s">
        <v>594</v>
      </c>
      <c r="D909" s="82" t="s">
        <v>595</v>
      </c>
      <c r="E909" s="82" t="s">
        <v>300</v>
      </c>
      <c r="F909" s="82" t="s">
        <v>301</v>
      </c>
      <c r="G909" s="85">
        <v>0</v>
      </c>
      <c r="H909" s="85">
        <v>0</v>
      </c>
      <c r="I909" s="82" t="s">
        <v>596</v>
      </c>
    </row>
    <row r="910" spans="2:9">
      <c r="B910" s="82" t="s">
        <v>273</v>
      </c>
      <c r="C910" s="82" t="s">
        <v>597</v>
      </c>
      <c r="D910" s="82" t="s">
        <v>598</v>
      </c>
      <c r="E910" s="82" t="s">
        <v>300</v>
      </c>
      <c r="F910" s="82" t="s">
        <v>301</v>
      </c>
      <c r="G910" s="85">
        <v>0</v>
      </c>
      <c r="H910" s="85">
        <v>0</v>
      </c>
      <c r="I910" s="82" t="s">
        <v>599</v>
      </c>
    </row>
    <row r="911" spans="2:9">
      <c r="B911" s="82" t="s">
        <v>273</v>
      </c>
      <c r="C911" s="82" t="s">
        <v>600</v>
      </c>
      <c r="D911" s="82" t="s">
        <v>601</v>
      </c>
      <c r="E911" s="82" t="s">
        <v>300</v>
      </c>
      <c r="F911" s="82" t="s">
        <v>301</v>
      </c>
      <c r="G911" s="85">
        <v>4.4240000000000004</v>
      </c>
      <c r="H911" s="85">
        <v>3.1709999999999998</v>
      </c>
      <c r="I911" s="82" t="s">
        <v>602</v>
      </c>
    </row>
    <row r="912" spans="2:9">
      <c r="B912" s="82" t="s">
        <v>273</v>
      </c>
      <c r="C912" s="82" t="s">
        <v>603</v>
      </c>
      <c r="D912" s="82" t="s">
        <v>604</v>
      </c>
      <c r="E912" s="82" t="s">
        <v>300</v>
      </c>
      <c r="F912" s="82" t="s">
        <v>301</v>
      </c>
      <c r="G912" s="85">
        <v>4.3899999999999997</v>
      </c>
      <c r="H912" s="85">
        <v>2.9231116968781761</v>
      </c>
      <c r="I912" s="82" t="s">
        <v>605</v>
      </c>
    </row>
    <row r="913" spans="2:9">
      <c r="B913" s="82" t="s">
        <v>273</v>
      </c>
      <c r="C913" s="82" t="s">
        <v>606</v>
      </c>
      <c r="D913" s="82" t="s">
        <v>607</v>
      </c>
      <c r="E913" s="82" t="s">
        <v>300</v>
      </c>
      <c r="F913" s="82" t="s">
        <v>301</v>
      </c>
      <c r="G913" s="85">
        <v>5.383</v>
      </c>
      <c r="H913" s="85">
        <v>5.1003518714439009</v>
      </c>
      <c r="I913" s="82" t="s">
        <v>608</v>
      </c>
    </row>
    <row r="914" spans="2:9">
      <c r="B914" s="82" t="s">
        <v>273</v>
      </c>
      <c r="C914" s="82" t="s">
        <v>609</v>
      </c>
      <c r="D914" s="82" t="s">
        <v>610</v>
      </c>
      <c r="E914" s="82" t="s">
        <v>300</v>
      </c>
      <c r="F914" s="82" t="s">
        <v>301</v>
      </c>
      <c r="G914" s="85">
        <v>22.902000000000001</v>
      </c>
      <c r="H914" s="85">
        <v>9.6479999999999997</v>
      </c>
      <c r="I914" s="82" t="s">
        <v>611</v>
      </c>
    </row>
    <row r="915" spans="2:9">
      <c r="B915" s="82" t="s">
        <v>273</v>
      </c>
      <c r="C915" s="82" t="s">
        <v>612</v>
      </c>
      <c r="D915" s="82" t="s">
        <v>613</v>
      </c>
      <c r="E915" s="82" t="s">
        <v>300</v>
      </c>
      <c r="F915" s="82" t="s">
        <v>301</v>
      </c>
      <c r="G915" s="85">
        <v>13.728</v>
      </c>
      <c r="H915" s="85">
        <v>9.1418708218745302</v>
      </c>
      <c r="I915" s="82" t="s">
        <v>614</v>
      </c>
    </row>
    <row r="916" spans="2:9">
      <c r="B916" s="82" t="s">
        <v>273</v>
      </c>
      <c r="C916" s="82" t="s">
        <v>615</v>
      </c>
      <c r="D916" s="82" t="s">
        <v>616</v>
      </c>
      <c r="E916" s="82" t="s">
        <v>300</v>
      </c>
      <c r="F916" s="82" t="s">
        <v>301</v>
      </c>
      <c r="G916" s="85">
        <v>16.835999999999999</v>
      </c>
      <c r="H916" s="85">
        <v>15.95106954162668</v>
      </c>
      <c r="I916" s="82" t="s">
        <v>617</v>
      </c>
    </row>
    <row r="917" spans="2:9">
      <c r="B917" s="82" t="s">
        <v>273</v>
      </c>
      <c r="C917" s="82" t="s">
        <v>618</v>
      </c>
      <c r="D917" s="82" t="s">
        <v>619</v>
      </c>
      <c r="E917" s="82" t="s">
        <v>300</v>
      </c>
      <c r="F917" s="82" t="s">
        <v>301</v>
      </c>
      <c r="G917" s="85">
        <v>14.811</v>
      </c>
      <c r="H917" s="85">
        <v>2.33</v>
      </c>
      <c r="I917" s="82" t="s">
        <v>620</v>
      </c>
    </row>
    <row r="918" spans="2:9">
      <c r="B918" s="82" t="s">
        <v>273</v>
      </c>
      <c r="C918" s="82" t="s">
        <v>621</v>
      </c>
      <c r="D918" s="82" t="s">
        <v>622</v>
      </c>
      <c r="E918" s="82" t="s">
        <v>300</v>
      </c>
      <c r="F918" s="82" t="s">
        <v>301</v>
      </c>
      <c r="G918" s="85">
        <v>3.4319999999999999</v>
      </c>
      <c r="H918" s="85">
        <v>2.2854677054686321</v>
      </c>
      <c r="I918" s="82" t="s">
        <v>623</v>
      </c>
    </row>
    <row r="919" spans="2:9">
      <c r="B919" s="82" t="s">
        <v>273</v>
      </c>
      <c r="C919" s="82" t="s">
        <v>624</v>
      </c>
      <c r="D919" s="82" t="s">
        <v>625</v>
      </c>
      <c r="E919" s="82" t="s">
        <v>300</v>
      </c>
      <c r="F919" s="82" t="s">
        <v>301</v>
      </c>
      <c r="G919" s="85">
        <v>4.2089999999999996</v>
      </c>
      <c r="H919" s="85">
        <v>3.98776738540667</v>
      </c>
      <c r="I919" s="82" t="s">
        <v>626</v>
      </c>
    </row>
    <row r="920" spans="2:9">
      <c r="B920" s="82" t="s">
        <v>273</v>
      </c>
      <c r="C920" s="82" t="s">
        <v>627</v>
      </c>
      <c r="D920" s="82" t="s">
        <v>628</v>
      </c>
      <c r="E920" s="82" t="s">
        <v>300</v>
      </c>
      <c r="F920" s="82" t="s">
        <v>301</v>
      </c>
      <c r="G920" s="85">
        <v>4.5140000000000002</v>
      </c>
      <c r="H920" s="85">
        <v>2.1930000000000001</v>
      </c>
      <c r="I920" s="82" t="s">
        <v>629</v>
      </c>
    </row>
    <row r="921" spans="2:9">
      <c r="B921" s="82" t="s">
        <v>273</v>
      </c>
      <c r="C921" s="82" t="s">
        <v>630</v>
      </c>
      <c r="D921" s="82" t="s">
        <v>631</v>
      </c>
      <c r="E921" s="82" t="s">
        <v>300</v>
      </c>
      <c r="F921" s="82" t="s">
        <v>301</v>
      </c>
      <c r="G921" s="85">
        <v>17.047999999999998</v>
      </c>
      <c r="H921" s="85">
        <v>11.18827444826268</v>
      </c>
      <c r="I921" s="82" t="s">
        <v>632</v>
      </c>
    </row>
    <row r="922" spans="2:9">
      <c r="B922" s="82" t="s">
        <v>273</v>
      </c>
      <c r="C922" s="82" t="s">
        <v>633</v>
      </c>
      <c r="D922" s="82" t="s">
        <v>634</v>
      </c>
      <c r="E922" s="82" t="s">
        <v>300</v>
      </c>
      <c r="F922" s="82" t="s">
        <v>301</v>
      </c>
      <c r="G922" s="85">
        <v>20.91</v>
      </c>
      <c r="H922" s="85">
        <v>19.811026707180549</v>
      </c>
      <c r="I922" s="82" t="s">
        <v>635</v>
      </c>
    </row>
    <row r="923" spans="2:9">
      <c r="B923" s="82" t="s">
        <v>273</v>
      </c>
      <c r="C923" s="82" t="s">
        <v>636</v>
      </c>
      <c r="D923" s="82" t="s">
        <v>637</v>
      </c>
      <c r="E923" s="82" t="s">
        <v>300</v>
      </c>
      <c r="F923" s="82" t="s">
        <v>301</v>
      </c>
      <c r="G923" s="85">
        <v>2.7029999999999998</v>
      </c>
      <c r="H923" s="85">
        <v>2.444</v>
      </c>
      <c r="I923" s="82" t="s">
        <v>638</v>
      </c>
    </row>
    <row r="924" spans="2:9">
      <c r="B924" s="82" t="s">
        <v>273</v>
      </c>
      <c r="C924" s="82" t="s">
        <v>639</v>
      </c>
      <c r="D924" s="82" t="s">
        <v>640</v>
      </c>
      <c r="E924" s="82" t="s">
        <v>300</v>
      </c>
      <c r="F924" s="82" t="s">
        <v>301</v>
      </c>
      <c r="G924" s="85">
        <v>5.6000000000000001E-2</v>
      </c>
      <c r="H924" s="85">
        <v>3.7215425452307681E-2</v>
      </c>
      <c r="I924" s="82" t="s">
        <v>641</v>
      </c>
    </row>
    <row r="925" spans="2:9">
      <c r="B925" s="82" t="s">
        <v>273</v>
      </c>
      <c r="C925" s="82" t="s">
        <v>642</v>
      </c>
      <c r="D925" s="82" t="s">
        <v>643</v>
      </c>
      <c r="E925" s="82" t="s">
        <v>300</v>
      </c>
      <c r="F925" s="82" t="s">
        <v>301</v>
      </c>
      <c r="G925" s="85">
        <v>6.9000000000000006E-2</v>
      </c>
      <c r="H925" s="85">
        <v>6.4934831280985122E-2</v>
      </c>
      <c r="I925" s="82" t="s">
        <v>644</v>
      </c>
    </row>
    <row r="926" spans="2:9">
      <c r="B926" s="82" t="s">
        <v>273</v>
      </c>
      <c r="C926" s="82" t="s">
        <v>645</v>
      </c>
      <c r="D926" s="82" t="s">
        <v>646</v>
      </c>
      <c r="E926" s="82" t="s">
        <v>300</v>
      </c>
      <c r="F926" s="82" t="s">
        <v>301</v>
      </c>
      <c r="G926" s="85">
        <v>0.22700000000000001</v>
      </c>
      <c r="H926" s="85">
        <v>0.224</v>
      </c>
      <c r="I926" s="82" t="s">
        <v>647</v>
      </c>
    </row>
    <row r="927" spans="2:9">
      <c r="B927" s="82" t="s">
        <v>273</v>
      </c>
      <c r="C927" s="82" t="s">
        <v>648</v>
      </c>
      <c r="D927" s="82" t="s">
        <v>649</v>
      </c>
      <c r="E927" s="82" t="s">
        <v>300</v>
      </c>
      <c r="F927" s="82" t="s">
        <v>301</v>
      </c>
      <c r="G927" s="85">
        <v>0</v>
      </c>
      <c r="H927" s="85">
        <v>0</v>
      </c>
      <c r="I927" s="82" t="s">
        <v>650</v>
      </c>
    </row>
    <row r="928" spans="2:9">
      <c r="B928" s="82" t="s">
        <v>273</v>
      </c>
      <c r="C928" s="82" t="s">
        <v>651</v>
      </c>
      <c r="D928" s="82" t="s">
        <v>652</v>
      </c>
      <c r="E928" s="82" t="s">
        <v>300</v>
      </c>
      <c r="F928" s="82" t="s">
        <v>301</v>
      </c>
      <c r="G928" s="85">
        <v>389.29300000000001</v>
      </c>
      <c r="H928" s="85">
        <v>160.66900000000001</v>
      </c>
      <c r="I928" s="82" t="s">
        <v>653</v>
      </c>
    </row>
    <row r="929" spans="2:9">
      <c r="B929" s="82" t="s">
        <v>273</v>
      </c>
      <c r="C929" s="82" t="s">
        <v>654</v>
      </c>
      <c r="D929" s="82" t="s">
        <v>655</v>
      </c>
      <c r="E929" s="82" t="s">
        <v>300</v>
      </c>
      <c r="F929" s="82" t="s">
        <v>301</v>
      </c>
      <c r="G929" s="85">
        <v>548.20600000000002</v>
      </c>
      <c r="H929" s="85">
        <v>261.02297725743091</v>
      </c>
      <c r="I929" s="82" t="s">
        <v>656</v>
      </c>
    </row>
    <row r="930" spans="2:9">
      <c r="B930" s="82" t="s">
        <v>273</v>
      </c>
      <c r="C930" s="82" t="s">
        <v>657</v>
      </c>
      <c r="D930" s="82" t="s">
        <v>658</v>
      </c>
      <c r="E930" s="82" t="s">
        <v>300</v>
      </c>
      <c r="F930" s="82" t="s">
        <v>301</v>
      </c>
      <c r="G930" s="85">
        <v>745.75900000000001</v>
      </c>
      <c r="H930" s="85">
        <v>697.31630716355164</v>
      </c>
      <c r="I930" s="82" t="s">
        <v>659</v>
      </c>
    </row>
    <row r="931" spans="2:9">
      <c r="B931" s="82" t="s">
        <v>273</v>
      </c>
      <c r="C931" s="82" t="s">
        <v>660</v>
      </c>
      <c r="D931" s="82" t="s">
        <v>661</v>
      </c>
      <c r="E931" s="82" t="s">
        <v>300</v>
      </c>
      <c r="F931" s="82" t="s">
        <v>301</v>
      </c>
      <c r="G931" s="85">
        <v>79.912999999999997</v>
      </c>
      <c r="H931" s="85">
        <v>20.106000000000002</v>
      </c>
      <c r="I931" s="82" t="s">
        <v>662</v>
      </c>
    </row>
    <row r="932" spans="2:9">
      <c r="B932" s="82" t="s">
        <v>273</v>
      </c>
      <c r="C932" s="82" t="s">
        <v>663</v>
      </c>
      <c r="D932" s="82" t="s">
        <v>664</v>
      </c>
      <c r="E932" s="82" t="s">
        <v>300</v>
      </c>
      <c r="F932" s="82" t="s">
        <v>301</v>
      </c>
      <c r="G932" s="85">
        <v>63.707000000000001</v>
      </c>
      <c r="H932" s="85">
        <v>39.977583285174617</v>
      </c>
      <c r="I932" s="82" t="s">
        <v>665</v>
      </c>
    </row>
    <row r="933" spans="2:9">
      <c r="B933" s="82" t="s">
        <v>273</v>
      </c>
      <c r="C933" s="82" t="s">
        <v>666</v>
      </c>
      <c r="D933" s="82" t="s">
        <v>667</v>
      </c>
      <c r="E933" s="82" t="s">
        <v>300</v>
      </c>
      <c r="F933" s="82" t="s">
        <v>301</v>
      </c>
      <c r="G933" s="85">
        <v>78.165999999999997</v>
      </c>
      <c r="H933" s="85">
        <v>74.057584759315532</v>
      </c>
      <c r="I933" s="82" t="s">
        <v>668</v>
      </c>
    </row>
    <row r="934" spans="2:9">
      <c r="B934" s="82" t="s">
        <v>273</v>
      </c>
      <c r="C934" s="82" t="s">
        <v>669</v>
      </c>
      <c r="D934" s="82" t="s">
        <v>670</v>
      </c>
      <c r="E934" s="82" t="s">
        <v>300</v>
      </c>
      <c r="F934" s="82" t="s">
        <v>301</v>
      </c>
      <c r="G934" s="85">
        <v>0</v>
      </c>
      <c r="H934" s="85">
        <v>0</v>
      </c>
      <c r="I934" s="82" t="s">
        <v>671</v>
      </c>
    </row>
    <row r="935" spans="2:9">
      <c r="B935" s="82" t="s">
        <v>273</v>
      </c>
      <c r="C935" s="82" t="s">
        <v>672</v>
      </c>
      <c r="D935" s="82" t="s">
        <v>673</v>
      </c>
      <c r="E935" s="82" t="s">
        <v>300</v>
      </c>
      <c r="F935" s="82" t="s">
        <v>301</v>
      </c>
      <c r="G935" s="85">
        <v>0</v>
      </c>
      <c r="H935" s="85">
        <v>0</v>
      </c>
      <c r="I935" s="82" t="s">
        <v>674</v>
      </c>
    </row>
    <row r="936" spans="2:9">
      <c r="B936" s="82" t="s">
        <v>273</v>
      </c>
      <c r="C936" s="82" t="s">
        <v>675</v>
      </c>
      <c r="D936" s="82" t="s">
        <v>676</v>
      </c>
      <c r="E936" s="82" t="s">
        <v>300</v>
      </c>
      <c r="F936" s="82" t="s">
        <v>301</v>
      </c>
      <c r="G936" s="85">
        <v>0</v>
      </c>
      <c r="H936" s="85">
        <v>0</v>
      </c>
      <c r="I936" s="82" t="s">
        <v>677</v>
      </c>
    </row>
    <row r="937" spans="2:9">
      <c r="B937" s="82" t="s">
        <v>273</v>
      </c>
      <c r="C937" s="82" t="s">
        <v>678</v>
      </c>
      <c r="D937" s="82" t="s">
        <v>679</v>
      </c>
      <c r="E937" s="82" t="s">
        <v>300</v>
      </c>
      <c r="F937" s="82" t="s">
        <v>301</v>
      </c>
      <c r="G937" s="85">
        <v>7.3079999999999998</v>
      </c>
      <c r="H937" s="85">
        <v>5.65</v>
      </c>
      <c r="I937" s="82" t="s">
        <v>680</v>
      </c>
    </row>
    <row r="938" spans="2:9">
      <c r="B938" s="82" t="s">
        <v>273</v>
      </c>
      <c r="C938" s="82" t="s">
        <v>681</v>
      </c>
      <c r="D938" s="82" t="s">
        <v>682</v>
      </c>
      <c r="E938" s="82" t="s">
        <v>300</v>
      </c>
      <c r="F938" s="82" t="s">
        <v>301</v>
      </c>
      <c r="G938" s="85">
        <v>7.6790000000000003</v>
      </c>
      <c r="H938" s="85">
        <v>7.0667534048535172</v>
      </c>
      <c r="I938" s="82" t="s">
        <v>683</v>
      </c>
    </row>
    <row r="939" spans="2:9">
      <c r="B939" s="82" t="s">
        <v>273</v>
      </c>
      <c r="C939" s="82" t="s">
        <v>684</v>
      </c>
      <c r="D939" s="82" t="s">
        <v>685</v>
      </c>
      <c r="E939" s="82" t="s">
        <v>300</v>
      </c>
      <c r="F939" s="82" t="s">
        <v>301</v>
      </c>
      <c r="G939" s="85">
        <v>9.8699999999999992</v>
      </c>
      <c r="H939" s="85">
        <v>17.442992187808269</v>
      </c>
      <c r="I939" s="82" t="s">
        <v>686</v>
      </c>
    </row>
    <row r="940" spans="2:9">
      <c r="B940" s="82" t="s">
        <v>273</v>
      </c>
      <c r="C940" s="82" t="s">
        <v>684</v>
      </c>
      <c r="D940" s="82" t="s">
        <v>685</v>
      </c>
      <c r="E940" s="82" t="s">
        <v>300</v>
      </c>
      <c r="F940" s="82" t="s">
        <v>301</v>
      </c>
      <c r="G940" s="85">
        <v>9.8699999999999992</v>
      </c>
      <c r="H940" s="85">
        <v>17.442992187808269</v>
      </c>
      <c r="I940" s="82" t="s">
        <v>686</v>
      </c>
    </row>
    <row r="941" spans="2:9">
      <c r="B941" s="82" t="s">
        <v>273</v>
      </c>
      <c r="C941" s="82" t="s">
        <v>687</v>
      </c>
      <c r="D941" s="82" t="s">
        <v>688</v>
      </c>
      <c r="E941" s="82" t="s">
        <v>300</v>
      </c>
      <c r="F941" s="82" t="s">
        <v>301</v>
      </c>
      <c r="G941" s="85">
        <v>12.928000000000001</v>
      </c>
      <c r="H941" s="85">
        <v>8.6087947558741629</v>
      </c>
      <c r="I941" s="82" t="s">
        <v>689</v>
      </c>
    </row>
    <row r="942" spans="2:9">
      <c r="B942" s="82" t="s">
        <v>273</v>
      </c>
      <c r="C942" s="82" t="s">
        <v>690</v>
      </c>
      <c r="D942" s="82" t="s">
        <v>691</v>
      </c>
      <c r="E942" s="82" t="s">
        <v>300</v>
      </c>
      <c r="F942" s="82" t="s">
        <v>301</v>
      </c>
      <c r="G942" s="85">
        <v>15.853999999999999</v>
      </c>
      <c r="H942" s="85">
        <v>15.02093898460739</v>
      </c>
      <c r="I942" s="82" t="s">
        <v>692</v>
      </c>
    </row>
    <row r="943" spans="2:9">
      <c r="B943" s="82" t="s">
        <v>273</v>
      </c>
      <c r="C943" s="82" t="s">
        <v>693</v>
      </c>
      <c r="D943" s="82" t="s">
        <v>694</v>
      </c>
      <c r="E943" s="82" t="s">
        <v>300</v>
      </c>
      <c r="F943" s="82" t="s">
        <v>301</v>
      </c>
      <c r="G943" s="85">
        <v>2E-3</v>
      </c>
      <c r="H943" s="85">
        <v>2E-3</v>
      </c>
      <c r="I943" s="82" t="s">
        <v>695</v>
      </c>
    </row>
    <row r="944" spans="2:9">
      <c r="B944" s="82" t="s">
        <v>273</v>
      </c>
      <c r="C944" s="82" t="s">
        <v>696</v>
      </c>
      <c r="D944" s="82" t="s">
        <v>697</v>
      </c>
      <c r="E944" s="82" t="s">
        <v>300</v>
      </c>
      <c r="F944" s="82" t="s">
        <v>301</v>
      </c>
      <c r="G944" s="85">
        <v>0</v>
      </c>
      <c r="H944" s="85">
        <v>0</v>
      </c>
      <c r="I944" s="82" t="s">
        <v>698</v>
      </c>
    </row>
    <row r="945" spans="2:9">
      <c r="B945" s="82" t="s">
        <v>273</v>
      </c>
      <c r="C945" s="82" t="s">
        <v>699</v>
      </c>
      <c r="D945" s="82" t="s">
        <v>700</v>
      </c>
      <c r="E945" s="82" t="s">
        <v>300</v>
      </c>
      <c r="F945" s="82" t="s">
        <v>301</v>
      </c>
      <c r="G945" s="85">
        <v>0</v>
      </c>
      <c r="H945" s="85">
        <v>0</v>
      </c>
      <c r="I945" s="82" t="s">
        <v>701</v>
      </c>
    </row>
    <row r="946" spans="2:9">
      <c r="B946" s="82" t="s">
        <v>273</v>
      </c>
      <c r="C946" s="82" t="s">
        <v>702</v>
      </c>
      <c r="D946" s="82" t="s">
        <v>703</v>
      </c>
      <c r="E946" s="82" t="s">
        <v>300</v>
      </c>
      <c r="F946" s="82" t="s">
        <v>301</v>
      </c>
      <c r="G946" s="85">
        <v>0.13100000000000001</v>
      </c>
      <c r="H946" s="85">
        <v>0.11899999999999999</v>
      </c>
      <c r="I946" s="82" t="s">
        <v>704</v>
      </c>
    </row>
    <row r="947" spans="2:9">
      <c r="B947" s="82" t="s">
        <v>273</v>
      </c>
      <c r="C947" s="82" t="s">
        <v>705</v>
      </c>
      <c r="D947" s="82" t="s">
        <v>706</v>
      </c>
      <c r="E947" s="82" t="s">
        <v>300</v>
      </c>
      <c r="F947" s="82" t="s">
        <v>301</v>
      </c>
      <c r="G947" s="85">
        <v>0</v>
      </c>
      <c r="H947" s="85">
        <v>0</v>
      </c>
      <c r="I947" s="82" t="s">
        <v>707</v>
      </c>
    </row>
    <row r="948" spans="2:9">
      <c r="B948" s="82" t="s">
        <v>273</v>
      </c>
      <c r="C948" s="82" t="s">
        <v>708</v>
      </c>
      <c r="D948" s="82" t="s">
        <v>709</v>
      </c>
      <c r="E948" s="82" t="s">
        <v>300</v>
      </c>
      <c r="F948" s="82" t="s">
        <v>301</v>
      </c>
      <c r="G948" s="85">
        <v>0</v>
      </c>
      <c r="H948" s="85">
        <v>0</v>
      </c>
      <c r="I948" s="82" t="s">
        <v>710</v>
      </c>
    </row>
    <row r="949" spans="2:9">
      <c r="B949" s="82" t="s">
        <v>273</v>
      </c>
      <c r="C949" s="82" t="s">
        <v>711</v>
      </c>
      <c r="D949" s="82" t="s">
        <v>712</v>
      </c>
      <c r="E949" s="82" t="s">
        <v>300</v>
      </c>
      <c r="F949" s="82" t="s">
        <v>301</v>
      </c>
      <c r="G949" s="85">
        <v>0.36199999999999999</v>
      </c>
      <c r="H949" s="85">
        <v>0.34300000000000003</v>
      </c>
      <c r="I949" s="82" t="s">
        <v>713</v>
      </c>
    </row>
    <row r="950" spans="2:9">
      <c r="B950" s="82" t="s">
        <v>273</v>
      </c>
      <c r="C950" s="82" t="s">
        <v>714</v>
      </c>
      <c r="D950" s="82" t="s">
        <v>715</v>
      </c>
      <c r="E950" s="82" t="s">
        <v>300</v>
      </c>
      <c r="F950" s="82" t="s">
        <v>301</v>
      </c>
      <c r="G950" s="85">
        <v>0</v>
      </c>
      <c r="H950" s="85">
        <v>0</v>
      </c>
      <c r="I950" s="82" t="s">
        <v>716</v>
      </c>
    </row>
    <row r="951" spans="2:9">
      <c r="B951" s="82" t="s">
        <v>273</v>
      </c>
      <c r="C951" s="82" t="s">
        <v>717</v>
      </c>
      <c r="D951" s="82" t="s">
        <v>718</v>
      </c>
      <c r="E951" s="82" t="s">
        <v>300</v>
      </c>
      <c r="F951" s="82" t="s">
        <v>301</v>
      </c>
      <c r="G951" s="85">
        <v>0</v>
      </c>
      <c r="H951" s="85">
        <v>0</v>
      </c>
      <c r="I951" s="82" t="s">
        <v>719</v>
      </c>
    </row>
    <row r="952" spans="2:9">
      <c r="B952" s="82" t="s">
        <v>273</v>
      </c>
      <c r="C952" s="82" t="s">
        <v>720</v>
      </c>
      <c r="D952" s="82" t="s">
        <v>721</v>
      </c>
      <c r="E952" s="82" t="s">
        <v>300</v>
      </c>
      <c r="F952" s="82" t="s">
        <v>301</v>
      </c>
      <c r="G952" s="85">
        <v>1.0999999999999999E-2</v>
      </c>
      <c r="H952" s="85">
        <v>0.01</v>
      </c>
      <c r="I952" s="82" t="s">
        <v>722</v>
      </c>
    </row>
    <row r="953" spans="2:9">
      <c r="B953" s="82" t="s">
        <v>273</v>
      </c>
      <c r="C953" s="82" t="s">
        <v>723</v>
      </c>
      <c r="D953" s="82" t="s">
        <v>724</v>
      </c>
      <c r="E953" s="82" t="s">
        <v>300</v>
      </c>
      <c r="F953" s="82" t="s">
        <v>301</v>
      </c>
      <c r="G953" s="85">
        <v>0</v>
      </c>
      <c r="H953" s="85">
        <v>0</v>
      </c>
      <c r="I953" s="82" t="s">
        <v>725</v>
      </c>
    </row>
    <row r="954" spans="2:9">
      <c r="B954" s="82" t="s">
        <v>273</v>
      </c>
      <c r="C954" s="82" t="s">
        <v>726</v>
      </c>
      <c r="D954" s="82" t="s">
        <v>727</v>
      </c>
      <c r="E954" s="82" t="s">
        <v>300</v>
      </c>
      <c r="F954" s="82" t="s">
        <v>301</v>
      </c>
      <c r="G954" s="85">
        <v>0</v>
      </c>
      <c r="H954" s="85">
        <v>0</v>
      </c>
      <c r="I954" s="82" t="s">
        <v>728</v>
      </c>
    </row>
    <row r="955" spans="2:9">
      <c r="B955" s="82" t="s">
        <v>273</v>
      </c>
      <c r="C955" s="82" t="s">
        <v>729</v>
      </c>
      <c r="D955" s="82" t="s">
        <v>730</v>
      </c>
      <c r="E955" s="82" t="s">
        <v>300</v>
      </c>
      <c r="F955" s="82" t="s">
        <v>301</v>
      </c>
      <c r="G955" s="85">
        <v>0</v>
      </c>
      <c r="H955" s="85">
        <v>0</v>
      </c>
      <c r="I955" s="82" t="s">
        <v>731</v>
      </c>
    </row>
    <row r="956" spans="2:9">
      <c r="B956" s="82" t="s">
        <v>273</v>
      </c>
      <c r="C956" s="82" t="s">
        <v>732</v>
      </c>
      <c r="D956" s="82" t="s">
        <v>733</v>
      </c>
      <c r="E956" s="82" t="s">
        <v>300</v>
      </c>
      <c r="F956" s="82" t="s">
        <v>301</v>
      </c>
      <c r="G956" s="85">
        <v>0</v>
      </c>
      <c r="H956" s="85">
        <v>0</v>
      </c>
      <c r="I956" s="82" t="s">
        <v>734</v>
      </c>
    </row>
    <row r="957" spans="2:9">
      <c r="B957" s="82" t="s">
        <v>273</v>
      </c>
      <c r="C957" s="82" t="s">
        <v>735</v>
      </c>
      <c r="D957" s="82" t="s">
        <v>736</v>
      </c>
      <c r="E957" s="82" t="s">
        <v>300</v>
      </c>
      <c r="F957" s="82" t="s">
        <v>301</v>
      </c>
      <c r="G957" s="85">
        <v>0</v>
      </c>
      <c r="H957" s="85">
        <v>0</v>
      </c>
      <c r="I957" s="82" t="s">
        <v>737</v>
      </c>
    </row>
    <row r="958" spans="2:9">
      <c r="B958" s="82" t="s">
        <v>273</v>
      </c>
      <c r="C958" s="82" t="s">
        <v>738</v>
      </c>
      <c r="D958" s="82" t="s">
        <v>739</v>
      </c>
      <c r="E958" s="82" t="s">
        <v>300</v>
      </c>
      <c r="F958" s="82" t="s">
        <v>301</v>
      </c>
      <c r="G958" s="85">
        <v>0</v>
      </c>
      <c r="H958" s="85">
        <v>0</v>
      </c>
      <c r="I958" s="82" t="s">
        <v>740</v>
      </c>
    </row>
    <row r="959" spans="2:9">
      <c r="B959" s="82" t="s">
        <v>273</v>
      </c>
      <c r="C959" s="82" t="s">
        <v>741</v>
      </c>
      <c r="D959" s="82" t="s">
        <v>742</v>
      </c>
      <c r="E959" s="82" t="s">
        <v>300</v>
      </c>
      <c r="F959" s="82" t="s">
        <v>301</v>
      </c>
      <c r="G959" s="85">
        <v>0</v>
      </c>
      <c r="H959" s="85">
        <v>0</v>
      </c>
      <c r="I959" s="82" t="s">
        <v>743</v>
      </c>
    </row>
    <row r="960" spans="2:9">
      <c r="B960" s="82" t="s">
        <v>273</v>
      </c>
      <c r="C960" s="82" t="s">
        <v>744</v>
      </c>
      <c r="D960" s="82" t="s">
        <v>745</v>
      </c>
      <c r="E960" s="82" t="s">
        <v>300</v>
      </c>
      <c r="F960" s="82" t="s">
        <v>301</v>
      </c>
      <c r="G960" s="85">
        <v>0</v>
      </c>
      <c r="H960" s="85">
        <v>0</v>
      </c>
      <c r="I960" s="82" t="s">
        <v>746</v>
      </c>
    </row>
    <row r="961" spans="2:9">
      <c r="B961" s="82" t="s">
        <v>273</v>
      </c>
      <c r="C961" s="82" t="s">
        <v>747</v>
      </c>
      <c r="D961" s="82" t="s">
        <v>748</v>
      </c>
      <c r="E961" s="82" t="s">
        <v>300</v>
      </c>
      <c r="F961" s="82" t="s">
        <v>301</v>
      </c>
      <c r="G961" s="85">
        <v>0.36199999999999999</v>
      </c>
      <c r="H961" s="85">
        <v>0.34300000000000003</v>
      </c>
      <c r="I961" s="82" t="s">
        <v>749</v>
      </c>
    </row>
    <row r="962" spans="2:9">
      <c r="B962" s="82" t="s">
        <v>273</v>
      </c>
      <c r="C962" s="82" t="s">
        <v>750</v>
      </c>
      <c r="D962" s="82" t="s">
        <v>751</v>
      </c>
      <c r="E962" s="82" t="s">
        <v>300</v>
      </c>
      <c r="F962" s="82" t="s">
        <v>301</v>
      </c>
      <c r="G962" s="85">
        <v>0</v>
      </c>
      <c r="H962" s="85">
        <v>0</v>
      </c>
      <c r="I962" s="82" t="s">
        <v>752</v>
      </c>
    </row>
    <row r="963" spans="2:9">
      <c r="B963" s="82" t="s">
        <v>273</v>
      </c>
      <c r="C963" s="82" t="s">
        <v>753</v>
      </c>
      <c r="D963" s="82" t="s">
        <v>754</v>
      </c>
      <c r="E963" s="82" t="s">
        <v>300</v>
      </c>
      <c r="F963" s="82" t="s">
        <v>301</v>
      </c>
      <c r="G963" s="85">
        <v>0</v>
      </c>
      <c r="H963" s="85">
        <v>0</v>
      </c>
      <c r="I963" s="82" t="s">
        <v>755</v>
      </c>
    </row>
    <row r="964" spans="2:9">
      <c r="B964" s="82" t="s">
        <v>273</v>
      </c>
      <c r="C964" s="82" t="s">
        <v>756</v>
      </c>
      <c r="D964" s="82" t="s">
        <v>757</v>
      </c>
      <c r="E964" s="82" t="s">
        <v>300</v>
      </c>
      <c r="F964" s="82" t="s">
        <v>301</v>
      </c>
      <c r="G964" s="85">
        <v>0</v>
      </c>
      <c r="H964" s="85">
        <v>0</v>
      </c>
      <c r="I964" s="82" t="s">
        <v>749</v>
      </c>
    </row>
    <row r="965" spans="2:9">
      <c r="B965" s="82" t="s">
        <v>273</v>
      </c>
      <c r="C965" s="82" t="s">
        <v>758</v>
      </c>
      <c r="D965" s="82" t="s">
        <v>759</v>
      </c>
      <c r="E965" s="82" t="s">
        <v>300</v>
      </c>
      <c r="F965" s="82" t="s">
        <v>301</v>
      </c>
      <c r="G965" s="85">
        <v>0</v>
      </c>
      <c r="H965" s="85">
        <v>0</v>
      </c>
      <c r="I965" s="82" t="s">
        <v>752</v>
      </c>
    </row>
    <row r="966" spans="2:9">
      <c r="B966" s="82" t="s">
        <v>273</v>
      </c>
      <c r="C966" s="82" t="s">
        <v>760</v>
      </c>
      <c r="D966" s="82" t="s">
        <v>761</v>
      </c>
      <c r="E966" s="82" t="s">
        <v>300</v>
      </c>
      <c r="F966" s="82" t="s">
        <v>301</v>
      </c>
      <c r="G966" s="85">
        <v>0</v>
      </c>
      <c r="H966" s="85">
        <v>0</v>
      </c>
      <c r="I966" s="82" t="s">
        <v>755</v>
      </c>
    </row>
    <row r="967" spans="2:9">
      <c r="B967" s="82" t="s">
        <v>273</v>
      </c>
      <c r="C967" s="82" t="s">
        <v>762</v>
      </c>
      <c r="D967" s="82" t="s">
        <v>763</v>
      </c>
      <c r="E967" s="82" t="s">
        <v>300</v>
      </c>
      <c r="F967" s="82" t="s">
        <v>301</v>
      </c>
      <c r="G967" s="85">
        <v>1.4339999999999999</v>
      </c>
      <c r="H967" s="85">
        <v>1.355</v>
      </c>
      <c r="I967" s="82" t="s">
        <v>749</v>
      </c>
    </row>
    <row r="968" spans="2:9">
      <c r="B968" s="82" t="s">
        <v>273</v>
      </c>
      <c r="C968" s="82" t="s">
        <v>764</v>
      </c>
      <c r="D968" s="82" t="s">
        <v>765</v>
      </c>
      <c r="E968" s="82" t="s">
        <v>300</v>
      </c>
      <c r="F968" s="82" t="s">
        <v>301</v>
      </c>
      <c r="G968" s="85">
        <v>0</v>
      </c>
      <c r="H968" s="85">
        <v>0</v>
      </c>
      <c r="I968" s="82" t="s">
        <v>752</v>
      </c>
    </row>
    <row r="969" spans="2:9">
      <c r="B969" s="82" t="s">
        <v>273</v>
      </c>
      <c r="C969" s="82" t="s">
        <v>766</v>
      </c>
      <c r="D969" s="82" t="s">
        <v>767</v>
      </c>
      <c r="E969" s="82" t="s">
        <v>300</v>
      </c>
      <c r="F969" s="82" t="s">
        <v>301</v>
      </c>
      <c r="G969" s="85">
        <v>0</v>
      </c>
      <c r="H969" s="85">
        <v>0</v>
      </c>
      <c r="I969" s="82" t="s">
        <v>755</v>
      </c>
    </row>
    <row r="970" spans="2:9">
      <c r="B970" s="82" t="s">
        <v>273</v>
      </c>
      <c r="C970" s="82" t="s">
        <v>768</v>
      </c>
      <c r="D970" s="82" t="s">
        <v>769</v>
      </c>
      <c r="E970" s="82" t="s">
        <v>300</v>
      </c>
      <c r="F970" s="82" t="s">
        <v>301</v>
      </c>
      <c r="G970" s="85">
        <v>0</v>
      </c>
      <c r="H970" s="85">
        <v>0</v>
      </c>
      <c r="I970" s="82" t="s">
        <v>749</v>
      </c>
    </row>
    <row r="971" spans="2:9">
      <c r="B971" s="82" t="s">
        <v>273</v>
      </c>
      <c r="C971" s="82" t="s">
        <v>770</v>
      </c>
      <c r="D971" s="82" t="s">
        <v>771</v>
      </c>
      <c r="E971" s="82" t="s">
        <v>300</v>
      </c>
      <c r="F971" s="82" t="s">
        <v>301</v>
      </c>
      <c r="G971" s="85">
        <v>0</v>
      </c>
      <c r="H971" s="85">
        <v>0</v>
      </c>
      <c r="I971" s="82" t="s">
        <v>752</v>
      </c>
    </row>
    <row r="972" spans="2:9">
      <c r="B972" s="82" t="s">
        <v>273</v>
      </c>
      <c r="C972" s="82" t="s">
        <v>772</v>
      </c>
      <c r="D972" s="82" t="s">
        <v>773</v>
      </c>
      <c r="E972" s="82" t="s">
        <v>300</v>
      </c>
      <c r="F972" s="82" t="s">
        <v>301</v>
      </c>
      <c r="G972" s="85">
        <v>0</v>
      </c>
      <c r="H972" s="85">
        <v>0</v>
      </c>
      <c r="I972" s="82" t="s">
        <v>755</v>
      </c>
    </row>
    <row r="973" spans="2:9">
      <c r="B973" s="82" t="s">
        <v>273</v>
      </c>
      <c r="C973" s="82" t="s">
        <v>774</v>
      </c>
      <c r="D973" s="82" t="s">
        <v>775</v>
      </c>
      <c r="E973" s="82" t="s">
        <v>300</v>
      </c>
      <c r="F973" s="82" t="s">
        <v>301</v>
      </c>
      <c r="G973" s="85">
        <v>0</v>
      </c>
      <c r="H973" s="85">
        <v>0</v>
      </c>
      <c r="I973" s="82" t="s">
        <v>749</v>
      </c>
    </row>
    <row r="974" spans="2:9">
      <c r="B974" s="82" t="s">
        <v>273</v>
      </c>
      <c r="C974" s="82" t="s">
        <v>776</v>
      </c>
      <c r="D974" s="82" t="s">
        <v>777</v>
      </c>
      <c r="E974" s="82" t="s">
        <v>300</v>
      </c>
      <c r="F974" s="82" t="s">
        <v>301</v>
      </c>
      <c r="G974" s="85">
        <v>0</v>
      </c>
      <c r="H974" s="85">
        <v>0</v>
      </c>
      <c r="I974" s="82" t="s">
        <v>752</v>
      </c>
    </row>
    <row r="975" spans="2:9">
      <c r="B975" s="82" t="s">
        <v>273</v>
      </c>
      <c r="C975" s="82" t="s">
        <v>778</v>
      </c>
      <c r="D975" s="82" t="s">
        <v>779</v>
      </c>
      <c r="E975" s="82" t="s">
        <v>300</v>
      </c>
      <c r="F975" s="82" t="s">
        <v>301</v>
      </c>
      <c r="G975" s="85">
        <v>0</v>
      </c>
      <c r="H975" s="85">
        <v>0</v>
      </c>
      <c r="I975" s="82" t="s">
        <v>755</v>
      </c>
    </row>
    <row r="976" spans="2:9">
      <c r="B976" s="82" t="s">
        <v>273</v>
      </c>
      <c r="C976" s="82" t="s">
        <v>780</v>
      </c>
      <c r="D976" s="82" t="s">
        <v>781</v>
      </c>
      <c r="E976" s="82" t="s">
        <v>300</v>
      </c>
      <c r="F976" s="82" t="s">
        <v>301</v>
      </c>
      <c r="G976" s="85">
        <v>5.4470000000000001</v>
      </c>
      <c r="H976" s="85">
        <v>5.16</v>
      </c>
      <c r="I976" s="82" t="s">
        <v>749</v>
      </c>
    </row>
    <row r="977" spans="2:9">
      <c r="B977" s="82" t="s">
        <v>273</v>
      </c>
      <c r="C977" s="82" t="s">
        <v>782</v>
      </c>
      <c r="D977" s="82" t="s">
        <v>783</v>
      </c>
      <c r="E977" s="82" t="s">
        <v>300</v>
      </c>
      <c r="F977" s="82" t="s">
        <v>301</v>
      </c>
      <c r="G977" s="85">
        <v>0</v>
      </c>
      <c r="H977" s="85">
        <v>0</v>
      </c>
      <c r="I977" s="82" t="s">
        <v>752</v>
      </c>
    </row>
    <row r="978" spans="2:9">
      <c r="B978" s="82" t="s">
        <v>273</v>
      </c>
      <c r="C978" s="82" t="s">
        <v>784</v>
      </c>
      <c r="D978" s="82" t="s">
        <v>785</v>
      </c>
      <c r="E978" s="82" t="s">
        <v>300</v>
      </c>
      <c r="F978" s="82" t="s">
        <v>301</v>
      </c>
      <c r="G978" s="85">
        <v>0</v>
      </c>
      <c r="H978" s="85">
        <v>0</v>
      </c>
      <c r="I978" s="82" t="s">
        <v>755</v>
      </c>
    </row>
    <row r="979" spans="2:9">
      <c r="B979" s="82" t="s">
        <v>273</v>
      </c>
      <c r="C979" s="82" t="s">
        <v>786</v>
      </c>
      <c r="D979" s="82" t="s">
        <v>787</v>
      </c>
      <c r="E979" s="82" t="s">
        <v>300</v>
      </c>
      <c r="F979" s="82" t="s">
        <v>301</v>
      </c>
      <c r="G979" s="85">
        <v>11.632999999999999</v>
      </c>
      <c r="H979" s="85">
        <v>4.032</v>
      </c>
      <c r="I979" s="82" t="s">
        <v>749</v>
      </c>
    </row>
    <row r="980" spans="2:9">
      <c r="B980" s="82" t="s">
        <v>273</v>
      </c>
      <c r="C980" s="82" t="s">
        <v>788</v>
      </c>
      <c r="D980" s="82" t="s">
        <v>789</v>
      </c>
      <c r="E980" s="82" t="s">
        <v>300</v>
      </c>
      <c r="F980" s="82" t="s">
        <v>301</v>
      </c>
      <c r="G980" s="85">
        <v>0</v>
      </c>
      <c r="H980" s="85">
        <v>0</v>
      </c>
      <c r="I980" s="82" t="s">
        <v>752</v>
      </c>
    </row>
    <row r="981" spans="2:9">
      <c r="B981" s="82" t="s">
        <v>273</v>
      </c>
      <c r="C981" s="82" t="s">
        <v>790</v>
      </c>
      <c r="D981" s="82" t="s">
        <v>791</v>
      </c>
      <c r="E981" s="82" t="s">
        <v>300</v>
      </c>
      <c r="F981" s="82" t="s">
        <v>301</v>
      </c>
      <c r="G981" s="85">
        <v>0</v>
      </c>
      <c r="H981" s="85">
        <v>0</v>
      </c>
      <c r="I981" s="82" t="s">
        <v>755</v>
      </c>
    </row>
    <row r="982" spans="2:9">
      <c r="B982" s="82" t="s">
        <v>273</v>
      </c>
      <c r="C982" s="82" t="s">
        <v>792</v>
      </c>
      <c r="D982" s="82" t="s">
        <v>793</v>
      </c>
      <c r="E982" s="82" t="s">
        <v>300</v>
      </c>
      <c r="F982" s="82" t="s">
        <v>301</v>
      </c>
      <c r="G982" s="85">
        <v>1.071</v>
      </c>
      <c r="H982" s="85">
        <v>0.09</v>
      </c>
      <c r="I982" s="82" t="s">
        <v>749</v>
      </c>
    </row>
    <row r="983" spans="2:9">
      <c r="B983" s="82" t="s">
        <v>273</v>
      </c>
      <c r="C983" s="82" t="s">
        <v>794</v>
      </c>
      <c r="D983" s="82" t="s">
        <v>795</v>
      </c>
      <c r="E983" s="82" t="s">
        <v>300</v>
      </c>
      <c r="F983" s="82" t="s">
        <v>301</v>
      </c>
      <c r="G983" s="85">
        <v>0</v>
      </c>
      <c r="H983" s="85">
        <v>0</v>
      </c>
      <c r="I983" s="82" t="s">
        <v>752</v>
      </c>
    </row>
    <row r="984" spans="2:9">
      <c r="B984" s="82" t="s">
        <v>273</v>
      </c>
      <c r="C984" s="82" t="s">
        <v>796</v>
      </c>
      <c r="D984" s="82" t="s">
        <v>797</v>
      </c>
      <c r="E984" s="82" t="s">
        <v>300</v>
      </c>
      <c r="F984" s="82" t="s">
        <v>301</v>
      </c>
      <c r="G984" s="85">
        <v>0</v>
      </c>
      <c r="H984" s="85">
        <v>0</v>
      </c>
      <c r="I984" s="82" t="s">
        <v>755</v>
      </c>
    </row>
    <row r="985" spans="2:9">
      <c r="B985" s="82" t="s">
        <v>273</v>
      </c>
      <c r="C985" s="82" t="s">
        <v>798</v>
      </c>
      <c r="D985" s="82" t="s">
        <v>799</v>
      </c>
      <c r="E985" s="82" t="s">
        <v>300</v>
      </c>
      <c r="F985" s="82" t="s">
        <v>301</v>
      </c>
      <c r="G985" s="85">
        <v>4.8929999999999998</v>
      </c>
      <c r="H985" s="85">
        <v>1.4790000000000001</v>
      </c>
      <c r="I985" s="82" t="s">
        <v>749</v>
      </c>
    </row>
    <row r="986" spans="2:9">
      <c r="B986" s="82" t="s">
        <v>273</v>
      </c>
      <c r="C986" s="82" t="s">
        <v>800</v>
      </c>
      <c r="D986" s="82" t="s">
        <v>801</v>
      </c>
      <c r="E986" s="82" t="s">
        <v>300</v>
      </c>
      <c r="F986" s="82" t="s">
        <v>301</v>
      </c>
      <c r="G986" s="85">
        <v>0</v>
      </c>
      <c r="H986" s="85">
        <v>0</v>
      </c>
      <c r="I986" s="82" t="s">
        <v>752</v>
      </c>
    </row>
    <row r="987" spans="2:9">
      <c r="B987" s="82" t="s">
        <v>273</v>
      </c>
      <c r="C987" s="82" t="s">
        <v>802</v>
      </c>
      <c r="D987" s="82" t="s">
        <v>803</v>
      </c>
      <c r="E987" s="82" t="s">
        <v>300</v>
      </c>
      <c r="F987" s="82" t="s">
        <v>301</v>
      </c>
      <c r="G987" s="85">
        <v>0</v>
      </c>
      <c r="H987" s="85">
        <v>0</v>
      </c>
      <c r="I987" s="82" t="s">
        <v>755</v>
      </c>
    </row>
    <row r="988" spans="2:9">
      <c r="B988" s="82" t="s">
        <v>273</v>
      </c>
      <c r="C988" s="82" t="s">
        <v>804</v>
      </c>
      <c r="D988" s="82" t="s">
        <v>805</v>
      </c>
      <c r="E988" s="82" t="s">
        <v>300</v>
      </c>
      <c r="F988" s="82" t="s">
        <v>301</v>
      </c>
      <c r="G988" s="85">
        <v>0.42899999999999999</v>
      </c>
      <c r="H988" s="85">
        <v>3.1E-2</v>
      </c>
      <c r="I988" s="82" t="s">
        <v>749</v>
      </c>
    </row>
    <row r="989" spans="2:9">
      <c r="B989" s="82" t="s">
        <v>273</v>
      </c>
      <c r="C989" s="82" t="s">
        <v>806</v>
      </c>
      <c r="D989" s="82" t="s">
        <v>807</v>
      </c>
      <c r="E989" s="82" t="s">
        <v>300</v>
      </c>
      <c r="F989" s="82" t="s">
        <v>301</v>
      </c>
      <c r="G989" s="85">
        <v>0</v>
      </c>
      <c r="H989" s="85">
        <v>0</v>
      </c>
      <c r="I989" s="82" t="s">
        <v>752</v>
      </c>
    </row>
    <row r="990" spans="2:9">
      <c r="B990" s="82" t="s">
        <v>273</v>
      </c>
      <c r="C990" s="82" t="s">
        <v>808</v>
      </c>
      <c r="D990" s="82" t="s">
        <v>809</v>
      </c>
      <c r="E990" s="82" t="s">
        <v>300</v>
      </c>
      <c r="F990" s="82" t="s">
        <v>301</v>
      </c>
      <c r="G990" s="85">
        <v>0</v>
      </c>
      <c r="H990" s="85">
        <v>0</v>
      </c>
      <c r="I990" s="82" t="s">
        <v>755</v>
      </c>
    </row>
    <row r="991" spans="2:9">
      <c r="B991" s="82" t="s">
        <v>273</v>
      </c>
      <c r="C991" s="82" t="s">
        <v>810</v>
      </c>
      <c r="D991" s="82" t="s">
        <v>811</v>
      </c>
      <c r="E991" s="82" t="s">
        <v>300</v>
      </c>
      <c r="F991" s="82" t="s">
        <v>301</v>
      </c>
      <c r="G991" s="85">
        <v>11.476000000000001</v>
      </c>
      <c r="H991" s="85">
        <v>1.657</v>
      </c>
      <c r="I991" s="82" t="s">
        <v>812</v>
      </c>
    </row>
    <row r="992" spans="2:9">
      <c r="B992" s="82" t="s">
        <v>273</v>
      </c>
      <c r="C992" s="82" t="s">
        <v>813</v>
      </c>
      <c r="D992" s="82" t="s">
        <v>814</v>
      </c>
      <c r="E992" s="82" t="s">
        <v>300</v>
      </c>
      <c r="F992" s="82" t="s">
        <v>301</v>
      </c>
      <c r="G992" s="85">
        <v>48.271000000000001</v>
      </c>
      <c r="H992" s="85">
        <v>26.451871129589431</v>
      </c>
      <c r="I992" s="82" t="s">
        <v>815</v>
      </c>
    </row>
    <row r="993" spans="2:9">
      <c r="B993" s="82" t="s">
        <v>273</v>
      </c>
      <c r="C993" s="82" t="s">
        <v>816</v>
      </c>
      <c r="D993" s="82" t="s">
        <v>817</v>
      </c>
      <c r="E993" s="82" t="s">
        <v>300</v>
      </c>
      <c r="F993" s="82" t="s">
        <v>301</v>
      </c>
      <c r="G993" s="85">
        <v>59.960999999999999</v>
      </c>
      <c r="H993" s="85">
        <v>57.965367963269173</v>
      </c>
      <c r="I993" s="82" t="s">
        <v>818</v>
      </c>
    </row>
    <row r="994" spans="2:9">
      <c r="B994" s="82" t="s">
        <v>273</v>
      </c>
      <c r="C994" s="82" t="s">
        <v>819</v>
      </c>
      <c r="D994" s="82" t="s">
        <v>820</v>
      </c>
      <c r="E994" s="82" t="s">
        <v>300</v>
      </c>
      <c r="F994" s="82" t="s">
        <v>301</v>
      </c>
      <c r="G994" s="85">
        <v>8.5589999999999993</v>
      </c>
      <c r="H994" s="85">
        <v>6.3610000000000007</v>
      </c>
      <c r="I994" s="82" t="s">
        <v>821</v>
      </c>
    </row>
    <row r="995" spans="2:9">
      <c r="B995" s="82" t="s">
        <v>273</v>
      </c>
      <c r="C995" s="82" t="s">
        <v>687</v>
      </c>
      <c r="D995" s="82" t="s">
        <v>688</v>
      </c>
      <c r="E995" s="82" t="s">
        <v>300</v>
      </c>
      <c r="F995" s="82" t="s">
        <v>301</v>
      </c>
      <c r="G995" s="85">
        <v>12.928000000000001</v>
      </c>
      <c r="H995" s="85">
        <v>8.6087947558741629</v>
      </c>
      <c r="I995" s="82" t="s">
        <v>689</v>
      </c>
    </row>
    <row r="996" spans="2:9">
      <c r="B996" s="82" t="s">
        <v>273</v>
      </c>
      <c r="C996" s="82" t="s">
        <v>690</v>
      </c>
      <c r="D996" s="82" t="s">
        <v>691</v>
      </c>
      <c r="E996" s="82" t="s">
        <v>300</v>
      </c>
      <c r="F996" s="82" t="s">
        <v>301</v>
      </c>
      <c r="G996" s="85">
        <v>15.853999999999999</v>
      </c>
      <c r="H996" s="85">
        <v>15.02093898460739</v>
      </c>
      <c r="I996" s="82" t="s">
        <v>692</v>
      </c>
    </row>
    <row r="997" spans="2:9">
      <c r="B997" s="82" t="s">
        <v>273</v>
      </c>
      <c r="C997" s="82" t="s">
        <v>822</v>
      </c>
      <c r="D997" s="82" t="s">
        <v>823</v>
      </c>
      <c r="E997" s="82" t="s">
        <v>300</v>
      </c>
      <c r="F997" s="82" t="s">
        <v>301</v>
      </c>
      <c r="G997" s="85">
        <v>0</v>
      </c>
      <c r="H997" s="85">
        <v>0</v>
      </c>
      <c r="I997" s="82" t="s">
        <v>824</v>
      </c>
    </row>
    <row r="998" spans="2:9">
      <c r="B998" s="82" t="s">
        <v>274</v>
      </c>
      <c r="C998" s="82" t="s">
        <v>298</v>
      </c>
      <c r="D998" s="82" t="s">
        <v>299</v>
      </c>
      <c r="E998" s="82" t="s">
        <v>300</v>
      </c>
      <c r="F998" s="82" t="s">
        <v>301</v>
      </c>
      <c r="G998" s="85">
        <v>2.395</v>
      </c>
      <c r="H998" s="85">
        <v>1.498</v>
      </c>
      <c r="I998" s="82" t="s">
        <v>302</v>
      </c>
    </row>
    <row r="999" spans="2:9">
      <c r="B999" s="82" t="s">
        <v>274</v>
      </c>
      <c r="C999" s="82" t="s">
        <v>303</v>
      </c>
      <c r="D999" s="82" t="s">
        <v>304</v>
      </c>
      <c r="E999" s="82" t="s">
        <v>300</v>
      </c>
      <c r="F999" s="82" t="s">
        <v>301</v>
      </c>
      <c r="G999" s="85">
        <v>3.0619999999999998</v>
      </c>
      <c r="H999" s="85">
        <v>2.1669999999999998</v>
      </c>
      <c r="I999" s="82" t="s">
        <v>305</v>
      </c>
    </row>
    <row r="1000" spans="2:9">
      <c r="B1000" s="82" t="s">
        <v>274</v>
      </c>
      <c r="C1000" s="82" t="s">
        <v>306</v>
      </c>
      <c r="D1000" s="82" t="s">
        <v>307</v>
      </c>
      <c r="E1000" s="82" t="s">
        <v>300</v>
      </c>
      <c r="F1000" s="82" t="s">
        <v>301</v>
      </c>
      <c r="G1000" s="85">
        <v>3.8130000000000002</v>
      </c>
      <c r="H1000" s="85">
        <v>3.613</v>
      </c>
      <c r="I1000" s="82" t="s">
        <v>308</v>
      </c>
    </row>
    <row r="1001" spans="2:9">
      <c r="B1001" s="82" t="s">
        <v>274</v>
      </c>
      <c r="C1001" s="82" t="s">
        <v>309</v>
      </c>
      <c r="D1001" s="82" t="s">
        <v>310</v>
      </c>
      <c r="E1001" s="82" t="s">
        <v>300</v>
      </c>
      <c r="F1001" s="82" t="s">
        <v>301</v>
      </c>
      <c r="G1001" s="85">
        <v>2.1720000000000002</v>
      </c>
      <c r="H1001" s="85">
        <v>0.66100000000000003</v>
      </c>
      <c r="I1001" s="82" t="s">
        <v>311</v>
      </c>
    </row>
    <row r="1002" spans="2:9">
      <c r="B1002" s="82" t="s">
        <v>274</v>
      </c>
      <c r="C1002" s="82" t="s">
        <v>312</v>
      </c>
      <c r="D1002" s="82" t="s">
        <v>313</v>
      </c>
      <c r="E1002" s="82" t="s">
        <v>300</v>
      </c>
      <c r="F1002" s="82" t="s">
        <v>301</v>
      </c>
      <c r="G1002" s="85">
        <v>1.0740000000000001</v>
      </c>
      <c r="H1002" s="85">
        <v>0.77600000000000002</v>
      </c>
      <c r="I1002" s="82" t="s">
        <v>314</v>
      </c>
    </row>
    <row r="1003" spans="2:9">
      <c r="B1003" s="82" t="s">
        <v>274</v>
      </c>
      <c r="C1003" s="82" t="s">
        <v>315</v>
      </c>
      <c r="D1003" s="82" t="s">
        <v>316</v>
      </c>
      <c r="E1003" s="82" t="s">
        <v>300</v>
      </c>
      <c r="F1003" s="82" t="s">
        <v>301</v>
      </c>
      <c r="G1003" s="85">
        <v>1.3360000000000001</v>
      </c>
      <c r="H1003" s="85">
        <v>1.266</v>
      </c>
      <c r="I1003" s="82" t="s">
        <v>317</v>
      </c>
    </row>
    <row r="1004" spans="2:9">
      <c r="B1004" s="82" t="s">
        <v>274</v>
      </c>
      <c r="C1004" s="82" t="s">
        <v>318</v>
      </c>
      <c r="D1004" s="82" t="s">
        <v>319</v>
      </c>
      <c r="E1004" s="82" t="s">
        <v>300</v>
      </c>
      <c r="F1004" s="82" t="s">
        <v>301</v>
      </c>
      <c r="G1004" s="85">
        <v>1.667</v>
      </c>
      <c r="H1004" s="85">
        <v>0.75900000000000001</v>
      </c>
      <c r="I1004" s="82" t="s">
        <v>320</v>
      </c>
    </row>
    <row r="1005" spans="2:9">
      <c r="B1005" s="82" t="s">
        <v>274</v>
      </c>
      <c r="C1005" s="82" t="s">
        <v>321</v>
      </c>
      <c r="D1005" s="82" t="s">
        <v>322</v>
      </c>
      <c r="E1005" s="82" t="s">
        <v>300</v>
      </c>
      <c r="F1005" s="82" t="s">
        <v>301</v>
      </c>
      <c r="G1005" s="85">
        <v>2.0259999999999998</v>
      </c>
      <c r="H1005" s="85">
        <v>1.4339999999999999</v>
      </c>
      <c r="I1005" s="82" t="s">
        <v>323</v>
      </c>
    </row>
    <row r="1006" spans="2:9">
      <c r="B1006" s="82" t="s">
        <v>274</v>
      </c>
      <c r="C1006" s="82" t="s">
        <v>324</v>
      </c>
      <c r="D1006" s="82" t="s">
        <v>325</v>
      </c>
      <c r="E1006" s="82" t="s">
        <v>300</v>
      </c>
      <c r="F1006" s="82" t="s">
        <v>301</v>
      </c>
      <c r="G1006" s="85">
        <v>2.5230000000000001</v>
      </c>
      <c r="H1006" s="85">
        <v>2.391</v>
      </c>
      <c r="I1006" s="82" t="s">
        <v>326</v>
      </c>
    </row>
    <row r="1007" spans="2:9">
      <c r="B1007" s="82" t="s">
        <v>274</v>
      </c>
      <c r="C1007" s="82" t="s">
        <v>327</v>
      </c>
      <c r="D1007" s="82" t="s">
        <v>328</v>
      </c>
      <c r="E1007" s="82" t="s">
        <v>300</v>
      </c>
      <c r="F1007" s="82" t="s">
        <v>301</v>
      </c>
      <c r="G1007" s="85">
        <v>2.9940000000000002</v>
      </c>
      <c r="H1007" s="85">
        <v>1.329</v>
      </c>
      <c r="I1007" s="82" t="s">
        <v>329</v>
      </c>
    </row>
    <row r="1008" spans="2:9">
      <c r="B1008" s="82" t="s">
        <v>274</v>
      </c>
      <c r="C1008" s="82" t="s">
        <v>330</v>
      </c>
      <c r="D1008" s="82" t="s">
        <v>331</v>
      </c>
      <c r="E1008" s="82" t="s">
        <v>300</v>
      </c>
      <c r="F1008" s="82" t="s">
        <v>301</v>
      </c>
      <c r="G1008" s="85">
        <v>4.4560000000000004</v>
      </c>
      <c r="H1008" s="85">
        <v>3.11</v>
      </c>
      <c r="I1008" s="82" t="s">
        <v>332</v>
      </c>
    </row>
    <row r="1009" spans="2:9">
      <c r="B1009" s="82" t="s">
        <v>274</v>
      </c>
      <c r="C1009" s="82" t="s">
        <v>333</v>
      </c>
      <c r="D1009" s="82" t="s">
        <v>334</v>
      </c>
      <c r="E1009" s="82" t="s">
        <v>300</v>
      </c>
      <c r="F1009" s="82" t="s">
        <v>301</v>
      </c>
      <c r="G1009" s="85">
        <v>5.5540000000000003</v>
      </c>
      <c r="H1009" s="85">
        <v>5.2619999999999996</v>
      </c>
      <c r="I1009" s="82" t="s">
        <v>335</v>
      </c>
    </row>
    <row r="1010" spans="2:9">
      <c r="B1010" s="82" t="s">
        <v>274</v>
      </c>
      <c r="C1010" s="82" t="s">
        <v>336</v>
      </c>
      <c r="D1010" s="82" t="s">
        <v>337</v>
      </c>
      <c r="E1010" s="82" t="s">
        <v>300</v>
      </c>
      <c r="F1010" s="82" t="s">
        <v>301</v>
      </c>
      <c r="G1010" s="85">
        <v>0.95399999999999996</v>
      </c>
      <c r="H1010" s="85">
        <v>0.68600000000000005</v>
      </c>
      <c r="I1010" s="82" t="s">
        <v>338</v>
      </c>
    </row>
    <row r="1011" spans="2:9">
      <c r="B1011" s="82" t="s">
        <v>274</v>
      </c>
      <c r="C1011" s="82" t="s">
        <v>339</v>
      </c>
      <c r="D1011" s="82" t="s">
        <v>340</v>
      </c>
      <c r="E1011" s="82" t="s">
        <v>300</v>
      </c>
      <c r="F1011" s="82" t="s">
        <v>301</v>
      </c>
      <c r="G1011" s="85">
        <v>0.57599999999999996</v>
      </c>
      <c r="H1011" s="85">
        <v>0.40400000000000003</v>
      </c>
      <c r="I1011" s="82" t="s">
        <v>341</v>
      </c>
    </row>
    <row r="1012" spans="2:9">
      <c r="B1012" s="82" t="s">
        <v>274</v>
      </c>
      <c r="C1012" s="82" t="s">
        <v>342</v>
      </c>
      <c r="D1012" s="82" t="s">
        <v>343</v>
      </c>
      <c r="E1012" s="82" t="s">
        <v>300</v>
      </c>
      <c r="F1012" s="82" t="s">
        <v>301</v>
      </c>
      <c r="G1012" s="85">
        <v>0.71799999999999997</v>
      </c>
      <c r="H1012" s="85">
        <v>0.68</v>
      </c>
      <c r="I1012" s="82" t="s">
        <v>344</v>
      </c>
    </row>
    <row r="1013" spans="2:9">
      <c r="B1013" s="82" t="s">
        <v>274</v>
      </c>
      <c r="C1013" s="82" t="s">
        <v>345</v>
      </c>
      <c r="D1013" s="82" t="s">
        <v>346</v>
      </c>
      <c r="E1013" s="82" t="s">
        <v>300</v>
      </c>
      <c r="F1013" s="82" t="s">
        <v>301</v>
      </c>
      <c r="G1013" s="85">
        <v>0</v>
      </c>
      <c r="H1013" s="85">
        <v>0</v>
      </c>
      <c r="I1013" s="82" t="s">
        <v>347</v>
      </c>
    </row>
    <row r="1014" spans="2:9">
      <c r="B1014" s="82" t="s">
        <v>274</v>
      </c>
      <c r="C1014" s="82" t="s">
        <v>348</v>
      </c>
      <c r="D1014" s="82" t="s">
        <v>349</v>
      </c>
      <c r="E1014" s="82" t="s">
        <v>300</v>
      </c>
      <c r="F1014" s="82" t="s">
        <v>301</v>
      </c>
      <c r="G1014" s="85">
        <v>0</v>
      </c>
      <c r="H1014" s="85">
        <v>0</v>
      </c>
      <c r="I1014" s="82" t="s">
        <v>350</v>
      </c>
    </row>
    <row r="1015" spans="2:9">
      <c r="B1015" s="82" t="s">
        <v>274</v>
      </c>
      <c r="C1015" s="82" t="s">
        <v>351</v>
      </c>
      <c r="D1015" s="82" t="s">
        <v>352</v>
      </c>
      <c r="E1015" s="82" t="s">
        <v>300</v>
      </c>
      <c r="F1015" s="82" t="s">
        <v>301</v>
      </c>
      <c r="G1015" s="85">
        <v>0</v>
      </c>
      <c r="H1015" s="85">
        <v>0</v>
      </c>
      <c r="I1015" s="82" t="s">
        <v>353</v>
      </c>
    </row>
    <row r="1016" spans="2:9">
      <c r="B1016" s="82" t="s">
        <v>274</v>
      </c>
      <c r="C1016" s="82" t="s">
        <v>354</v>
      </c>
      <c r="D1016" s="82" t="s">
        <v>355</v>
      </c>
      <c r="E1016" s="82" t="s">
        <v>300</v>
      </c>
      <c r="F1016" s="82" t="s">
        <v>301</v>
      </c>
      <c r="G1016" s="85">
        <v>52.280999999999999</v>
      </c>
      <c r="H1016" s="85">
        <v>12.856999999999999</v>
      </c>
      <c r="I1016" s="82" t="s">
        <v>356</v>
      </c>
    </row>
    <row r="1017" spans="2:9">
      <c r="B1017" s="82" t="s">
        <v>274</v>
      </c>
      <c r="C1017" s="82" t="s">
        <v>357</v>
      </c>
      <c r="D1017" s="82" t="s">
        <v>358</v>
      </c>
      <c r="E1017" s="82" t="s">
        <v>300</v>
      </c>
      <c r="F1017" s="82" t="s">
        <v>301</v>
      </c>
      <c r="G1017" s="85">
        <v>12.603999999999999</v>
      </c>
      <c r="H1017" s="85">
        <v>6.5620000000000003</v>
      </c>
      <c r="I1017" s="82" t="s">
        <v>359</v>
      </c>
    </row>
    <row r="1018" spans="2:9">
      <c r="B1018" s="82" t="s">
        <v>274</v>
      </c>
      <c r="C1018" s="82" t="s">
        <v>360</v>
      </c>
      <c r="D1018" s="82" t="s">
        <v>361</v>
      </c>
      <c r="E1018" s="82" t="s">
        <v>300</v>
      </c>
      <c r="F1018" s="82" t="s">
        <v>301</v>
      </c>
      <c r="G1018" s="85">
        <v>18.422999999999998</v>
      </c>
      <c r="H1018" s="85">
        <v>17.454000000000001</v>
      </c>
      <c r="I1018" s="82" t="s">
        <v>362</v>
      </c>
    </row>
    <row r="1019" spans="2:9">
      <c r="B1019" s="82" t="s">
        <v>274</v>
      </c>
      <c r="C1019" s="82" t="s">
        <v>363</v>
      </c>
      <c r="D1019" s="82" t="s">
        <v>364</v>
      </c>
      <c r="E1019" s="82" t="s">
        <v>300</v>
      </c>
      <c r="F1019" s="82" t="s">
        <v>301</v>
      </c>
      <c r="G1019" s="85">
        <v>3.2890000000000001</v>
      </c>
      <c r="H1019" s="85">
        <v>1.5640000000000001</v>
      </c>
      <c r="I1019" s="82" t="s">
        <v>365</v>
      </c>
    </row>
    <row r="1020" spans="2:9">
      <c r="B1020" s="82" t="s">
        <v>274</v>
      </c>
      <c r="C1020" s="82" t="s">
        <v>366</v>
      </c>
      <c r="D1020" s="82" t="s">
        <v>367</v>
      </c>
      <c r="E1020" s="82" t="s">
        <v>300</v>
      </c>
      <c r="F1020" s="82" t="s">
        <v>301</v>
      </c>
      <c r="G1020" s="85">
        <v>1.962</v>
      </c>
      <c r="H1020" s="85">
        <v>1.327</v>
      </c>
      <c r="I1020" s="82" t="s">
        <v>368</v>
      </c>
    </row>
    <row r="1021" spans="2:9">
      <c r="B1021" s="82" t="s">
        <v>274</v>
      </c>
      <c r="C1021" s="82" t="s">
        <v>369</v>
      </c>
      <c r="D1021" s="82" t="s">
        <v>370</v>
      </c>
      <c r="E1021" s="82" t="s">
        <v>300</v>
      </c>
      <c r="F1021" s="82" t="s">
        <v>301</v>
      </c>
      <c r="G1021" s="85">
        <v>2.4500000000000002</v>
      </c>
      <c r="H1021" s="85">
        <v>2.3210000000000002</v>
      </c>
      <c r="I1021" s="82" t="s">
        <v>371</v>
      </c>
    </row>
    <row r="1022" spans="2:9">
      <c r="B1022" s="82" t="s">
        <v>274</v>
      </c>
      <c r="C1022" s="82" t="s">
        <v>372</v>
      </c>
      <c r="D1022" s="82" t="s">
        <v>373</v>
      </c>
      <c r="E1022" s="82" t="s">
        <v>300</v>
      </c>
      <c r="F1022" s="82" t="s">
        <v>301</v>
      </c>
      <c r="G1022" s="85">
        <v>0</v>
      </c>
      <c r="H1022" s="85">
        <v>0</v>
      </c>
      <c r="I1022" s="82" t="s">
        <v>374</v>
      </c>
    </row>
    <row r="1023" spans="2:9">
      <c r="B1023" s="82" t="s">
        <v>274</v>
      </c>
      <c r="C1023" s="82" t="s">
        <v>375</v>
      </c>
      <c r="D1023" s="82" t="s">
        <v>376</v>
      </c>
      <c r="E1023" s="82" t="s">
        <v>300</v>
      </c>
      <c r="F1023" s="82" t="s">
        <v>301</v>
      </c>
      <c r="G1023" s="85">
        <v>1.1739999999999999</v>
      </c>
      <c r="H1023" s="85">
        <v>0.56699999999999995</v>
      </c>
      <c r="I1023" s="82" t="s">
        <v>377</v>
      </c>
    </row>
    <row r="1024" spans="2:9">
      <c r="B1024" s="82" t="s">
        <v>274</v>
      </c>
      <c r="C1024" s="82" t="s">
        <v>378</v>
      </c>
      <c r="D1024" s="82" t="s">
        <v>379</v>
      </c>
      <c r="E1024" s="82" t="s">
        <v>300</v>
      </c>
      <c r="F1024" s="82" t="s">
        <v>301</v>
      </c>
      <c r="G1024" s="85">
        <v>1.7629999999999999</v>
      </c>
      <c r="H1024" s="85">
        <v>1.671</v>
      </c>
      <c r="I1024" s="82" t="s">
        <v>380</v>
      </c>
    </row>
    <row r="1025" spans="2:9">
      <c r="B1025" s="82" t="s">
        <v>274</v>
      </c>
      <c r="C1025" s="82" t="s">
        <v>381</v>
      </c>
      <c r="D1025" s="82" t="s">
        <v>382</v>
      </c>
      <c r="E1025" s="82" t="s">
        <v>300</v>
      </c>
      <c r="F1025" s="82" t="s">
        <v>301</v>
      </c>
      <c r="G1025" s="85">
        <v>0</v>
      </c>
      <c r="H1025" s="85">
        <v>0</v>
      </c>
      <c r="I1025" s="82" t="s">
        <v>383</v>
      </c>
    </row>
    <row r="1026" spans="2:9">
      <c r="B1026" s="82" t="s">
        <v>274</v>
      </c>
      <c r="C1026" s="82" t="s">
        <v>384</v>
      </c>
      <c r="D1026" s="82" t="s">
        <v>385</v>
      </c>
      <c r="E1026" s="82" t="s">
        <v>300</v>
      </c>
      <c r="F1026" s="82" t="s">
        <v>301</v>
      </c>
      <c r="G1026" s="85">
        <v>0</v>
      </c>
      <c r="H1026" s="85">
        <v>0</v>
      </c>
      <c r="I1026" s="82" t="s">
        <v>386</v>
      </c>
    </row>
    <row r="1027" spans="2:9">
      <c r="B1027" s="82" t="s">
        <v>274</v>
      </c>
      <c r="C1027" s="82" t="s">
        <v>387</v>
      </c>
      <c r="D1027" s="82" t="s">
        <v>388</v>
      </c>
      <c r="E1027" s="82" t="s">
        <v>300</v>
      </c>
      <c r="F1027" s="82" t="s">
        <v>301</v>
      </c>
      <c r="G1027" s="85">
        <v>0</v>
      </c>
      <c r="H1027" s="85">
        <v>0</v>
      </c>
      <c r="I1027" s="82" t="s">
        <v>389</v>
      </c>
    </row>
    <row r="1028" spans="2:9">
      <c r="B1028" s="82" t="s">
        <v>274</v>
      </c>
      <c r="C1028" s="82" t="s">
        <v>390</v>
      </c>
      <c r="D1028" s="82" t="s">
        <v>391</v>
      </c>
      <c r="E1028" s="82" t="s">
        <v>300</v>
      </c>
      <c r="F1028" s="82" t="s">
        <v>301</v>
      </c>
      <c r="G1028" s="85">
        <v>0</v>
      </c>
      <c r="H1028" s="85">
        <v>0</v>
      </c>
      <c r="I1028" s="82" t="s">
        <v>392</v>
      </c>
    </row>
    <row r="1029" spans="2:9">
      <c r="B1029" s="82" t="s">
        <v>274</v>
      </c>
      <c r="C1029" s="82" t="s">
        <v>393</v>
      </c>
      <c r="D1029" s="82" t="s">
        <v>394</v>
      </c>
      <c r="E1029" s="82" t="s">
        <v>300</v>
      </c>
      <c r="F1029" s="82" t="s">
        <v>301</v>
      </c>
      <c r="G1029" s="85">
        <v>0</v>
      </c>
      <c r="H1029" s="85">
        <v>0</v>
      </c>
      <c r="I1029" s="82" t="s">
        <v>395</v>
      </c>
    </row>
    <row r="1030" spans="2:9">
      <c r="B1030" s="82" t="s">
        <v>274</v>
      </c>
      <c r="C1030" s="82" t="s">
        <v>396</v>
      </c>
      <c r="D1030" s="82" t="s">
        <v>397</v>
      </c>
      <c r="E1030" s="82" t="s">
        <v>300</v>
      </c>
      <c r="F1030" s="82" t="s">
        <v>301</v>
      </c>
      <c r="G1030" s="85">
        <v>0</v>
      </c>
      <c r="H1030" s="85">
        <v>0</v>
      </c>
      <c r="I1030" s="82" t="s">
        <v>398</v>
      </c>
    </row>
    <row r="1031" spans="2:9">
      <c r="B1031" s="82" t="s">
        <v>274</v>
      </c>
      <c r="C1031" s="82" t="s">
        <v>399</v>
      </c>
      <c r="D1031" s="82" t="s">
        <v>400</v>
      </c>
      <c r="E1031" s="82" t="s">
        <v>300</v>
      </c>
      <c r="F1031" s="82" t="s">
        <v>301</v>
      </c>
      <c r="G1031" s="85">
        <v>2.887</v>
      </c>
      <c r="H1031" s="85">
        <v>0</v>
      </c>
      <c r="I1031" s="82" t="s">
        <v>401</v>
      </c>
    </row>
    <row r="1032" spans="2:9">
      <c r="B1032" s="82" t="s">
        <v>274</v>
      </c>
      <c r="C1032" s="82" t="s">
        <v>402</v>
      </c>
      <c r="D1032" s="82" t="s">
        <v>403</v>
      </c>
      <c r="E1032" s="82" t="s">
        <v>300</v>
      </c>
      <c r="F1032" s="82" t="s">
        <v>301</v>
      </c>
      <c r="G1032" s="85">
        <v>4.1840000000000002</v>
      </c>
      <c r="H1032" s="85">
        <v>2.0459999999999998</v>
      </c>
      <c r="I1032" s="82" t="s">
        <v>404</v>
      </c>
    </row>
    <row r="1033" spans="2:9">
      <c r="B1033" s="82" t="s">
        <v>274</v>
      </c>
      <c r="C1033" s="82" t="s">
        <v>405</v>
      </c>
      <c r="D1033" s="82" t="s">
        <v>406</v>
      </c>
      <c r="E1033" s="82" t="s">
        <v>300</v>
      </c>
      <c r="F1033" s="82" t="s">
        <v>301</v>
      </c>
      <c r="G1033" s="85">
        <v>4.8970000000000002</v>
      </c>
      <c r="H1033" s="85">
        <v>4.6399999999999997</v>
      </c>
      <c r="I1033" s="82" t="s">
        <v>407</v>
      </c>
    </row>
    <row r="1034" spans="2:9">
      <c r="B1034" s="82" t="s">
        <v>274</v>
      </c>
      <c r="C1034" s="82" t="s">
        <v>408</v>
      </c>
      <c r="D1034" s="82" t="s">
        <v>409</v>
      </c>
      <c r="E1034" s="82" t="s">
        <v>300</v>
      </c>
      <c r="F1034" s="82" t="s">
        <v>301</v>
      </c>
      <c r="G1034" s="86">
        <v>20.326000000000001</v>
      </c>
      <c r="H1034" s="85">
        <v>13.076000000000001</v>
      </c>
      <c r="I1034" s="82" t="s">
        <v>410</v>
      </c>
    </row>
    <row r="1035" spans="2:9">
      <c r="B1035" s="82" t="s">
        <v>274</v>
      </c>
      <c r="C1035" s="82" t="s">
        <v>411</v>
      </c>
      <c r="D1035" s="82" t="s">
        <v>412</v>
      </c>
      <c r="E1035" s="82" t="s">
        <v>300</v>
      </c>
      <c r="F1035" s="82" t="s">
        <v>301</v>
      </c>
      <c r="G1035" s="86">
        <v>13.638</v>
      </c>
      <c r="H1035" s="85">
        <v>8.2460000000000004</v>
      </c>
      <c r="I1035" s="82" t="s">
        <v>413</v>
      </c>
    </row>
    <row r="1036" spans="2:9">
      <c r="B1036" s="82" t="s">
        <v>274</v>
      </c>
      <c r="C1036" s="82" t="s">
        <v>414</v>
      </c>
      <c r="D1036" s="82" t="s">
        <v>415</v>
      </c>
      <c r="E1036" s="82" t="s">
        <v>300</v>
      </c>
      <c r="F1036" s="82" t="s">
        <v>301</v>
      </c>
      <c r="G1036" s="86">
        <v>18.312000000000001</v>
      </c>
      <c r="H1036" s="85">
        <v>17.349</v>
      </c>
      <c r="I1036" s="82" t="s">
        <v>416</v>
      </c>
    </row>
    <row r="1037" spans="2:9">
      <c r="B1037" s="82" t="s">
        <v>274</v>
      </c>
      <c r="C1037" s="82" t="s">
        <v>417</v>
      </c>
      <c r="D1037" s="82" t="s">
        <v>418</v>
      </c>
      <c r="E1037" s="82" t="s">
        <v>300</v>
      </c>
      <c r="F1037" s="82" t="s">
        <v>301</v>
      </c>
      <c r="G1037" s="86">
        <v>3.6040000000000001</v>
      </c>
      <c r="H1037" s="85">
        <v>2.8069999999999999</v>
      </c>
      <c r="I1037" s="82" t="s">
        <v>419</v>
      </c>
    </row>
    <row r="1038" spans="2:9">
      <c r="B1038" s="82" t="s">
        <v>274</v>
      </c>
      <c r="C1038" s="82" t="s">
        <v>420</v>
      </c>
      <c r="D1038" s="82" t="s">
        <v>421</v>
      </c>
      <c r="E1038" s="82" t="s">
        <v>300</v>
      </c>
      <c r="F1038" s="82" t="s">
        <v>301</v>
      </c>
      <c r="G1038" s="86">
        <v>7.3949999999999996</v>
      </c>
      <c r="H1038" s="85">
        <v>5.0010000000000003</v>
      </c>
      <c r="I1038" s="82" t="s">
        <v>422</v>
      </c>
    </row>
    <row r="1039" spans="2:9">
      <c r="B1039" s="82" t="s">
        <v>274</v>
      </c>
      <c r="C1039" s="82" t="s">
        <v>423</v>
      </c>
      <c r="D1039" s="82" t="s">
        <v>424</v>
      </c>
      <c r="E1039" s="82" t="s">
        <v>300</v>
      </c>
      <c r="F1039" s="82" t="s">
        <v>301</v>
      </c>
      <c r="G1039" s="86">
        <v>9.234</v>
      </c>
      <c r="H1039" s="85">
        <v>8.7479999999999993</v>
      </c>
      <c r="I1039" s="82" t="s">
        <v>425</v>
      </c>
    </row>
    <row r="1040" spans="2:9">
      <c r="B1040" s="82" t="s">
        <v>274</v>
      </c>
      <c r="C1040" s="82" t="s">
        <v>426</v>
      </c>
      <c r="D1040" s="82" t="s">
        <v>427</v>
      </c>
      <c r="E1040" s="82" t="s">
        <v>300</v>
      </c>
      <c r="F1040" s="82" t="s">
        <v>301</v>
      </c>
      <c r="G1040" s="85">
        <v>99.527000000000001</v>
      </c>
      <c r="H1040" s="85">
        <v>45.332000000000001</v>
      </c>
      <c r="I1040" s="82" t="s">
        <v>428</v>
      </c>
    </row>
    <row r="1041" spans="2:9">
      <c r="B1041" s="82" t="s">
        <v>274</v>
      </c>
      <c r="C1041" s="82" t="s">
        <v>429</v>
      </c>
      <c r="D1041" s="82" t="s">
        <v>430</v>
      </c>
      <c r="E1041" s="82" t="s">
        <v>300</v>
      </c>
      <c r="F1041" s="82" t="s">
        <v>301</v>
      </c>
      <c r="G1041" s="85">
        <v>91.947000000000003</v>
      </c>
      <c r="H1041" s="85">
        <v>57.561</v>
      </c>
      <c r="I1041" s="82" t="s">
        <v>431</v>
      </c>
    </row>
    <row r="1042" spans="2:9">
      <c r="B1042" s="82" t="s">
        <v>274</v>
      </c>
      <c r="C1042" s="82" t="s">
        <v>432</v>
      </c>
      <c r="D1042" s="82" t="s">
        <v>433</v>
      </c>
      <c r="E1042" s="82" t="s">
        <v>300</v>
      </c>
      <c r="F1042" s="82" t="s">
        <v>301</v>
      </c>
      <c r="G1042" s="85">
        <v>120.872</v>
      </c>
      <c r="H1042" s="85">
        <v>114.52</v>
      </c>
      <c r="I1042" s="82" t="s">
        <v>434</v>
      </c>
    </row>
    <row r="1043" spans="2:9">
      <c r="B1043" s="82" t="s">
        <v>274</v>
      </c>
      <c r="C1043" s="82" t="s">
        <v>426</v>
      </c>
      <c r="D1043" s="82" t="s">
        <v>435</v>
      </c>
      <c r="E1043" s="82" t="s">
        <v>300</v>
      </c>
      <c r="F1043" s="82" t="s">
        <v>301</v>
      </c>
      <c r="G1043" s="85">
        <v>99.527000000000001</v>
      </c>
      <c r="H1043" s="85">
        <v>45.332000000000001</v>
      </c>
      <c r="I1043" s="82" t="s">
        <v>436</v>
      </c>
    </row>
    <row r="1044" spans="2:9">
      <c r="B1044" s="82" t="s">
        <v>274</v>
      </c>
      <c r="C1044" s="82" t="s">
        <v>429</v>
      </c>
      <c r="D1044" s="82" t="s">
        <v>437</v>
      </c>
      <c r="E1044" s="82" t="s">
        <v>300</v>
      </c>
      <c r="F1044" s="82" t="s">
        <v>301</v>
      </c>
      <c r="G1044" s="85">
        <v>91.947000000000003</v>
      </c>
      <c r="H1044" s="85">
        <v>57.561</v>
      </c>
      <c r="I1044" s="82" t="s">
        <v>438</v>
      </c>
    </row>
    <row r="1045" spans="2:9">
      <c r="B1045" s="82" t="s">
        <v>274</v>
      </c>
      <c r="C1045" s="82" t="s">
        <v>432</v>
      </c>
      <c r="D1045" s="82" t="s">
        <v>439</v>
      </c>
      <c r="E1045" s="82" t="s">
        <v>300</v>
      </c>
      <c r="F1045" s="82" t="s">
        <v>301</v>
      </c>
      <c r="G1045" s="85">
        <v>120.872</v>
      </c>
      <c r="H1045" s="85">
        <v>114.52</v>
      </c>
      <c r="I1045" s="82" t="s">
        <v>440</v>
      </c>
    </row>
    <row r="1046" spans="2:9">
      <c r="B1046" s="82" t="s">
        <v>274</v>
      </c>
      <c r="C1046" s="82" t="s">
        <v>426</v>
      </c>
      <c r="D1046" s="82" t="s">
        <v>441</v>
      </c>
      <c r="E1046" s="82" t="s">
        <v>300</v>
      </c>
      <c r="F1046" s="82" t="s">
        <v>301</v>
      </c>
      <c r="G1046" s="85">
        <v>99.527000000000001</v>
      </c>
      <c r="H1046" s="85">
        <v>45.332000000000001</v>
      </c>
      <c r="I1046" s="82" t="s">
        <v>442</v>
      </c>
    </row>
    <row r="1047" spans="2:9">
      <c r="B1047" s="82" t="s">
        <v>274</v>
      </c>
      <c r="C1047" s="82" t="s">
        <v>429</v>
      </c>
      <c r="D1047" s="82" t="s">
        <v>443</v>
      </c>
      <c r="E1047" s="82" t="s">
        <v>300</v>
      </c>
      <c r="F1047" s="82" t="s">
        <v>301</v>
      </c>
      <c r="G1047" s="85">
        <v>91.947000000000003</v>
      </c>
      <c r="H1047" s="85">
        <v>57.561</v>
      </c>
      <c r="I1047" s="82" t="s">
        <v>444</v>
      </c>
    </row>
    <row r="1048" spans="2:9">
      <c r="B1048" s="82" t="s">
        <v>274</v>
      </c>
      <c r="C1048" s="82" t="s">
        <v>432</v>
      </c>
      <c r="D1048" s="82" t="s">
        <v>445</v>
      </c>
      <c r="E1048" s="82" t="s">
        <v>300</v>
      </c>
      <c r="F1048" s="82" t="s">
        <v>301</v>
      </c>
      <c r="G1048" s="85">
        <v>120.872</v>
      </c>
      <c r="H1048" s="85">
        <v>114.52</v>
      </c>
      <c r="I1048" s="82" t="s">
        <v>446</v>
      </c>
    </row>
    <row r="1049" spans="2:9">
      <c r="B1049" s="82" t="s">
        <v>274</v>
      </c>
      <c r="C1049" s="82" t="s">
        <v>447</v>
      </c>
      <c r="D1049" s="82" t="s">
        <v>448</v>
      </c>
      <c r="E1049" s="82" t="s">
        <v>300</v>
      </c>
      <c r="F1049" s="82" t="s">
        <v>301</v>
      </c>
      <c r="G1049" s="85">
        <v>0</v>
      </c>
      <c r="H1049" s="85">
        <v>0</v>
      </c>
      <c r="I1049" s="82" t="s">
        <v>449</v>
      </c>
    </row>
    <row r="1050" spans="2:9">
      <c r="B1050" s="82" t="s">
        <v>274</v>
      </c>
      <c r="C1050" s="82" t="s">
        <v>450</v>
      </c>
      <c r="D1050" s="82" t="s">
        <v>451</v>
      </c>
      <c r="E1050" s="82" t="s">
        <v>300</v>
      </c>
      <c r="F1050" s="82" t="s">
        <v>301</v>
      </c>
      <c r="G1050" s="85">
        <v>0</v>
      </c>
      <c r="H1050" s="85">
        <v>0</v>
      </c>
      <c r="I1050" s="82" t="s">
        <v>452</v>
      </c>
    </row>
    <row r="1051" spans="2:9">
      <c r="B1051" s="82" t="s">
        <v>274</v>
      </c>
      <c r="C1051" s="82" t="s">
        <v>453</v>
      </c>
      <c r="D1051" s="82" t="s">
        <v>454</v>
      </c>
      <c r="E1051" s="82" t="s">
        <v>300</v>
      </c>
      <c r="F1051" s="82" t="s">
        <v>301</v>
      </c>
      <c r="G1051" s="85">
        <v>0</v>
      </c>
      <c r="H1051" s="85">
        <v>0</v>
      </c>
      <c r="I1051" s="82" t="s">
        <v>455</v>
      </c>
    </row>
    <row r="1052" spans="2:9">
      <c r="B1052" s="82" t="s">
        <v>274</v>
      </c>
      <c r="C1052" s="82" t="s">
        <v>456</v>
      </c>
      <c r="D1052" s="82" t="s">
        <v>457</v>
      </c>
      <c r="E1052" s="82" t="s">
        <v>300</v>
      </c>
      <c r="F1052" s="82" t="s">
        <v>301</v>
      </c>
      <c r="G1052" s="85">
        <v>91.781999999999996</v>
      </c>
      <c r="H1052" s="85">
        <v>16.207000000000001</v>
      </c>
      <c r="I1052" s="82" t="s">
        <v>458</v>
      </c>
    </row>
    <row r="1053" spans="2:9">
      <c r="B1053" s="82" t="s">
        <v>274</v>
      </c>
      <c r="C1053" s="82" t="s">
        <v>459</v>
      </c>
      <c r="D1053" s="82" t="s">
        <v>460</v>
      </c>
      <c r="E1053" s="82" t="s">
        <v>300</v>
      </c>
      <c r="F1053" s="82" t="s">
        <v>301</v>
      </c>
      <c r="G1053" s="85">
        <v>51.076999999999998</v>
      </c>
      <c r="H1053" s="85">
        <v>32.15</v>
      </c>
      <c r="I1053" s="82" t="s">
        <v>461</v>
      </c>
    </row>
    <row r="1054" spans="2:9">
      <c r="B1054" s="82" t="s">
        <v>274</v>
      </c>
      <c r="C1054" s="82" t="s">
        <v>462</v>
      </c>
      <c r="D1054" s="82" t="s">
        <v>463</v>
      </c>
      <c r="E1054" s="82" t="s">
        <v>300</v>
      </c>
      <c r="F1054" s="82" t="s">
        <v>301</v>
      </c>
      <c r="G1054" s="85">
        <v>66.915000000000006</v>
      </c>
      <c r="H1054" s="85">
        <v>63.398000000000003</v>
      </c>
      <c r="I1054" s="82" t="s">
        <v>464</v>
      </c>
    </row>
    <row r="1055" spans="2:9">
      <c r="B1055" s="82" t="s">
        <v>274</v>
      </c>
      <c r="C1055" s="82" t="s">
        <v>465</v>
      </c>
      <c r="D1055" s="82" t="s">
        <v>466</v>
      </c>
      <c r="E1055" s="82" t="s">
        <v>300</v>
      </c>
      <c r="F1055" s="82" t="s">
        <v>301</v>
      </c>
      <c r="G1055" s="85">
        <v>0</v>
      </c>
      <c r="H1055" s="85">
        <v>0</v>
      </c>
      <c r="I1055" s="82" t="s">
        <v>467</v>
      </c>
    </row>
    <row r="1056" spans="2:9">
      <c r="B1056" s="82" t="s">
        <v>274</v>
      </c>
      <c r="C1056" s="82" t="s">
        <v>468</v>
      </c>
      <c r="D1056" s="82" t="s">
        <v>469</v>
      </c>
      <c r="E1056" s="82" t="s">
        <v>300</v>
      </c>
      <c r="F1056" s="82" t="s">
        <v>301</v>
      </c>
      <c r="G1056" s="85">
        <v>0</v>
      </c>
      <c r="H1056" s="85">
        <v>0</v>
      </c>
      <c r="I1056" s="82" t="s">
        <v>470</v>
      </c>
    </row>
    <row r="1057" spans="2:9">
      <c r="B1057" s="82" t="s">
        <v>274</v>
      </c>
      <c r="C1057" s="82" t="s">
        <v>471</v>
      </c>
      <c r="D1057" s="82" t="s">
        <v>472</v>
      </c>
      <c r="E1057" s="82" t="s">
        <v>300</v>
      </c>
      <c r="F1057" s="82" t="s">
        <v>301</v>
      </c>
      <c r="G1057" s="85">
        <v>0</v>
      </c>
      <c r="H1057" s="85">
        <v>0</v>
      </c>
      <c r="I1057" s="82" t="s">
        <v>473</v>
      </c>
    </row>
    <row r="1058" spans="2:9">
      <c r="B1058" s="82" t="s">
        <v>274</v>
      </c>
      <c r="C1058" s="82" t="s">
        <v>474</v>
      </c>
      <c r="D1058" s="82" t="s">
        <v>475</v>
      </c>
      <c r="E1058" s="82" t="s">
        <v>300</v>
      </c>
      <c r="F1058" s="82" t="s">
        <v>301</v>
      </c>
      <c r="G1058" s="85">
        <v>2.68</v>
      </c>
      <c r="H1058" s="85">
        <v>0</v>
      </c>
      <c r="I1058" s="82" t="s">
        <v>476</v>
      </c>
    </row>
    <row r="1059" spans="2:9">
      <c r="B1059" s="82" t="s">
        <v>274</v>
      </c>
      <c r="C1059" s="82" t="s">
        <v>477</v>
      </c>
      <c r="D1059" s="82" t="s">
        <v>478</v>
      </c>
      <c r="E1059" s="82" t="s">
        <v>300</v>
      </c>
      <c r="F1059" s="82" t="s">
        <v>301</v>
      </c>
      <c r="G1059" s="85">
        <v>0</v>
      </c>
      <c r="H1059" s="85">
        <v>0</v>
      </c>
      <c r="I1059" s="82" t="s">
        <v>479</v>
      </c>
    </row>
    <row r="1060" spans="2:9">
      <c r="B1060" s="82" t="s">
        <v>274</v>
      </c>
      <c r="C1060" s="82" t="s">
        <v>480</v>
      </c>
      <c r="D1060" s="82" t="s">
        <v>481</v>
      </c>
      <c r="E1060" s="82" t="s">
        <v>300</v>
      </c>
      <c r="F1060" s="82" t="s">
        <v>301</v>
      </c>
      <c r="G1060" s="85">
        <v>0</v>
      </c>
      <c r="H1060" s="85">
        <v>0</v>
      </c>
      <c r="I1060" s="82" t="s">
        <v>482</v>
      </c>
    </row>
    <row r="1061" spans="2:9">
      <c r="B1061" s="82" t="s">
        <v>274</v>
      </c>
      <c r="C1061" s="82" t="s">
        <v>483</v>
      </c>
      <c r="D1061" s="82" t="s">
        <v>484</v>
      </c>
      <c r="E1061" s="82" t="s">
        <v>300</v>
      </c>
      <c r="F1061" s="82" t="s">
        <v>301</v>
      </c>
      <c r="G1061" s="85">
        <v>0</v>
      </c>
      <c r="H1061" s="85">
        <v>0</v>
      </c>
      <c r="I1061" s="82" t="s">
        <v>485</v>
      </c>
    </row>
    <row r="1062" spans="2:9">
      <c r="B1062" s="82" t="s">
        <v>274</v>
      </c>
      <c r="C1062" s="82" t="s">
        <v>486</v>
      </c>
      <c r="D1062" s="82" t="s">
        <v>487</v>
      </c>
      <c r="E1062" s="82" t="s">
        <v>300</v>
      </c>
      <c r="F1062" s="82" t="s">
        <v>301</v>
      </c>
      <c r="G1062" s="85">
        <v>0</v>
      </c>
      <c r="H1062" s="85">
        <v>0</v>
      </c>
      <c r="I1062" s="82" t="s">
        <v>488</v>
      </c>
    </row>
    <row r="1063" spans="2:9">
      <c r="B1063" s="82" t="s">
        <v>274</v>
      </c>
      <c r="C1063" s="82" t="s">
        <v>489</v>
      </c>
      <c r="D1063" s="82" t="s">
        <v>490</v>
      </c>
      <c r="E1063" s="82" t="s">
        <v>300</v>
      </c>
      <c r="F1063" s="82" t="s">
        <v>301</v>
      </c>
      <c r="G1063" s="85">
        <v>0</v>
      </c>
      <c r="H1063" s="85">
        <v>0</v>
      </c>
      <c r="I1063" s="82" t="s">
        <v>491</v>
      </c>
    </row>
    <row r="1064" spans="2:9">
      <c r="B1064" s="82" t="s">
        <v>274</v>
      </c>
      <c r="C1064" s="82" t="s">
        <v>492</v>
      </c>
      <c r="D1064" s="82" t="s">
        <v>493</v>
      </c>
      <c r="E1064" s="82" t="s">
        <v>300</v>
      </c>
      <c r="F1064" s="82" t="s">
        <v>301</v>
      </c>
      <c r="G1064" s="85">
        <v>3.7109999999999999</v>
      </c>
      <c r="H1064" s="85">
        <v>0.97699999999999998</v>
      </c>
      <c r="I1064" s="82" t="s">
        <v>494</v>
      </c>
    </row>
    <row r="1065" spans="2:9">
      <c r="B1065" s="82" t="s">
        <v>274</v>
      </c>
      <c r="C1065" s="82" t="s">
        <v>495</v>
      </c>
      <c r="D1065" s="82" t="s">
        <v>496</v>
      </c>
      <c r="E1065" s="82" t="s">
        <v>300</v>
      </c>
      <c r="F1065" s="82" t="s">
        <v>301</v>
      </c>
      <c r="G1065" s="85">
        <v>12.193</v>
      </c>
      <c r="H1065" s="85">
        <v>6.6630000000000003</v>
      </c>
      <c r="I1065" s="82" t="s">
        <v>497</v>
      </c>
    </row>
    <row r="1066" spans="2:9">
      <c r="B1066" s="82" t="s">
        <v>274</v>
      </c>
      <c r="C1066" s="82" t="s">
        <v>498</v>
      </c>
      <c r="D1066" s="82" t="s">
        <v>499</v>
      </c>
      <c r="E1066" s="82" t="s">
        <v>300</v>
      </c>
      <c r="F1066" s="82" t="s">
        <v>301</v>
      </c>
      <c r="G1066" s="85">
        <v>17.302</v>
      </c>
      <c r="H1066" s="85">
        <v>16.393000000000001</v>
      </c>
      <c r="I1066" s="82" t="s">
        <v>500</v>
      </c>
    </row>
    <row r="1067" spans="2:9">
      <c r="B1067" s="82" t="s">
        <v>274</v>
      </c>
      <c r="C1067" s="82" t="s">
        <v>501</v>
      </c>
      <c r="D1067" s="82" t="s">
        <v>502</v>
      </c>
      <c r="E1067" s="82" t="s">
        <v>300</v>
      </c>
      <c r="F1067" s="82" t="s">
        <v>301</v>
      </c>
      <c r="G1067" s="85">
        <v>8.4000000000000005E-2</v>
      </c>
      <c r="H1067" s="85">
        <v>0.08</v>
      </c>
      <c r="I1067" s="82" t="s">
        <v>503</v>
      </c>
    </row>
    <row r="1068" spans="2:9">
      <c r="B1068" s="82" t="s">
        <v>274</v>
      </c>
      <c r="C1068" s="82" t="s">
        <v>504</v>
      </c>
      <c r="D1068" s="82" t="s">
        <v>505</v>
      </c>
      <c r="E1068" s="82" t="s">
        <v>300</v>
      </c>
      <c r="F1068" s="82" t="s">
        <v>301</v>
      </c>
      <c r="G1068" s="85">
        <v>1.5920000000000001</v>
      </c>
      <c r="H1068" s="85">
        <v>1.077</v>
      </c>
      <c r="I1068" s="82" t="s">
        <v>506</v>
      </c>
    </row>
    <row r="1069" spans="2:9">
      <c r="B1069" s="82" t="s">
        <v>274</v>
      </c>
      <c r="C1069" s="82" t="s">
        <v>507</v>
      </c>
      <c r="D1069" s="82" t="s">
        <v>508</v>
      </c>
      <c r="E1069" s="82" t="s">
        <v>300</v>
      </c>
      <c r="F1069" s="82" t="s">
        <v>301</v>
      </c>
      <c r="G1069" s="85">
        <v>1.988</v>
      </c>
      <c r="H1069" s="85">
        <v>1.8839999999999999</v>
      </c>
      <c r="I1069" s="82" t="s">
        <v>509</v>
      </c>
    </row>
    <row r="1070" spans="2:9">
      <c r="B1070" s="82" t="s">
        <v>274</v>
      </c>
      <c r="C1070" s="82" t="s">
        <v>510</v>
      </c>
      <c r="D1070" s="82" t="s">
        <v>511</v>
      </c>
      <c r="E1070" s="82" t="s">
        <v>300</v>
      </c>
      <c r="F1070" s="82" t="s">
        <v>301</v>
      </c>
      <c r="G1070" s="85">
        <v>0.71099999999999997</v>
      </c>
      <c r="H1070" s="85">
        <v>0.67400000000000004</v>
      </c>
      <c r="I1070" s="82" t="s">
        <v>512</v>
      </c>
    </row>
    <row r="1071" spans="2:9">
      <c r="B1071" s="82" t="s">
        <v>274</v>
      </c>
      <c r="C1071" s="82" t="s">
        <v>513</v>
      </c>
      <c r="D1071" s="82" t="s">
        <v>514</v>
      </c>
      <c r="E1071" s="82" t="s">
        <v>300</v>
      </c>
      <c r="F1071" s="82" t="s">
        <v>301</v>
      </c>
      <c r="G1071" s="85">
        <v>1.5920000000000001</v>
      </c>
      <c r="H1071" s="85">
        <v>1.077</v>
      </c>
      <c r="I1071" s="82" t="s">
        <v>515</v>
      </c>
    </row>
    <row r="1072" spans="2:9">
      <c r="B1072" s="82" t="s">
        <v>274</v>
      </c>
      <c r="C1072" s="82" t="s">
        <v>516</v>
      </c>
      <c r="D1072" s="82" t="s">
        <v>517</v>
      </c>
      <c r="E1072" s="82" t="s">
        <v>300</v>
      </c>
      <c r="F1072" s="82" t="s">
        <v>301</v>
      </c>
      <c r="G1072" s="85">
        <v>1.988</v>
      </c>
      <c r="H1072" s="85">
        <v>1.8839999999999999</v>
      </c>
      <c r="I1072" s="82" t="s">
        <v>518</v>
      </c>
    </row>
    <row r="1073" spans="2:9">
      <c r="B1073" s="82" t="s">
        <v>274</v>
      </c>
      <c r="C1073" s="82" t="s">
        <v>519</v>
      </c>
      <c r="D1073" s="82" t="s">
        <v>520</v>
      </c>
      <c r="E1073" s="82" t="s">
        <v>300</v>
      </c>
      <c r="F1073" s="82" t="s">
        <v>301</v>
      </c>
      <c r="G1073" s="86">
        <v>0</v>
      </c>
      <c r="H1073" s="85">
        <v>0</v>
      </c>
      <c r="I1073" s="82" t="s">
        <v>521</v>
      </c>
    </row>
    <row r="1074" spans="2:9">
      <c r="B1074" s="82" t="s">
        <v>274</v>
      </c>
      <c r="C1074" s="82" t="s">
        <v>522</v>
      </c>
      <c r="D1074" s="82" t="s">
        <v>523</v>
      </c>
      <c r="E1074" s="82" t="s">
        <v>300</v>
      </c>
      <c r="F1074" s="82" t="s">
        <v>301</v>
      </c>
      <c r="G1074" s="86">
        <v>0</v>
      </c>
      <c r="H1074" s="85">
        <v>0</v>
      </c>
      <c r="I1074" s="82" t="s">
        <v>524</v>
      </c>
    </row>
    <row r="1075" spans="2:9">
      <c r="B1075" s="82" t="s">
        <v>274</v>
      </c>
      <c r="C1075" s="82" t="s">
        <v>525</v>
      </c>
      <c r="D1075" s="82" t="s">
        <v>526</v>
      </c>
      <c r="E1075" s="82" t="s">
        <v>300</v>
      </c>
      <c r="F1075" s="82" t="s">
        <v>301</v>
      </c>
      <c r="G1075" s="86">
        <v>0</v>
      </c>
      <c r="H1075" s="85">
        <v>0</v>
      </c>
      <c r="I1075" s="82" t="s">
        <v>527</v>
      </c>
    </row>
    <row r="1076" spans="2:9">
      <c r="B1076" s="82" t="s">
        <v>274</v>
      </c>
      <c r="C1076" s="82" t="s">
        <v>528</v>
      </c>
      <c r="D1076" s="82" t="s">
        <v>529</v>
      </c>
      <c r="E1076" s="82" t="s">
        <v>300</v>
      </c>
      <c r="F1076" s="82" t="s">
        <v>301</v>
      </c>
      <c r="G1076" s="86">
        <v>0</v>
      </c>
      <c r="H1076" s="85">
        <v>0</v>
      </c>
      <c r="I1076" s="82" t="s">
        <v>521</v>
      </c>
    </row>
    <row r="1077" spans="2:9">
      <c r="B1077" s="82" t="s">
        <v>274</v>
      </c>
      <c r="C1077" s="82" t="s">
        <v>530</v>
      </c>
      <c r="D1077" s="82" t="s">
        <v>531</v>
      </c>
      <c r="E1077" s="82" t="s">
        <v>300</v>
      </c>
      <c r="F1077" s="82" t="s">
        <v>301</v>
      </c>
      <c r="G1077" s="86">
        <v>0</v>
      </c>
      <c r="H1077" s="85">
        <v>0</v>
      </c>
      <c r="I1077" s="82" t="s">
        <v>524</v>
      </c>
    </row>
    <row r="1078" spans="2:9">
      <c r="B1078" s="82" t="s">
        <v>274</v>
      </c>
      <c r="C1078" s="82" t="s">
        <v>532</v>
      </c>
      <c r="D1078" s="82" t="s">
        <v>533</v>
      </c>
      <c r="E1078" s="82" t="s">
        <v>300</v>
      </c>
      <c r="F1078" s="82" t="s">
        <v>301</v>
      </c>
      <c r="G1078" s="86">
        <v>0</v>
      </c>
      <c r="H1078" s="85">
        <v>0</v>
      </c>
      <c r="I1078" s="82" t="s">
        <v>527</v>
      </c>
    </row>
    <row r="1079" spans="2:9">
      <c r="B1079" s="82" t="s">
        <v>274</v>
      </c>
      <c r="C1079" s="82" t="s">
        <v>534</v>
      </c>
      <c r="D1079" s="82" t="s">
        <v>535</v>
      </c>
      <c r="E1079" s="82" t="s">
        <v>300</v>
      </c>
      <c r="F1079" s="82" t="s">
        <v>301</v>
      </c>
      <c r="G1079" s="86">
        <v>0</v>
      </c>
      <c r="H1079" s="85">
        <v>0</v>
      </c>
      <c r="I1079" s="82" t="s">
        <v>521</v>
      </c>
    </row>
    <row r="1080" spans="2:9">
      <c r="B1080" s="82" t="s">
        <v>274</v>
      </c>
      <c r="C1080" s="82" t="s">
        <v>536</v>
      </c>
      <c r="D1080" s="82" t="s">
        <v>537</v>
      </c>
      <c r="E1080" s="82" t="s">
        <v>300</v>
      </c>
      <c r="F1080" s="82" t="s">
        <v>301</v>
      </c>
      <c r="G1080" s="86">
        <v>0</v>
      </c>
      <c r="H1080" s="85">
        <v>0</v>
      </c>
      <c r="I1080" s="82" t="s">
        <v>524</v>
      </c>
    </row>
    <row r="1081" spans="2:9">
      <c r="B1081" s="82" t="s">
        <v>274</v>
      </c>
      <c r="C1081" s="82" t="s">
        <v>538</v>
      </c>
      <c r="D1081" s="82" t="s">
        <v>539</v>
      </c>
      <c r="E1081" s="82" t="s">
        <v>300</v>
      </c>
      <c r="F1081" s="82" t="s">
        <v>301</v>
      </c>
      <c r="G1081" s="86">
        <v>0</v>
      </c>
      <c r="H1081" s="85">
        <v>0</v>
      </c>
      <c r="I1081" s="82" t="s">
        <v>527</v>
      </c>
    </row>
    <row r="1082" spans="2:9">
      <c r="B1082" s="82" t="s">
        <v>274</v>
      </c>
      <c r="C1082" s="82" t="s">
        <v>540</v>
      </c>
      <c r="D1082" s="82" t="s">
        <v>541</v>
      </c>
      <c r="E1082" s="82" t="s">
        <v>300</v>
      </c>
      <c r="F1082" s="82" t="s">
        <v>301</v>
      </c>
      <c r="G1082" s="86">
        <v>0</v>
      </c>
      <c r="H1082" s="85">
        <v>0</v>
      </c>
      <c r="I1082" s="82" t="s">
        <v>521</v>
      </c>
    </row>
    <row r="1083" spans="2:9">
      <c r="B1083" s="82" t="s">
        <v>274</v>
      </c>
      <c r="C1083" s="82" t="s">
        <v>542</v>
      </c>
      <c r="D1083" s="82" t="s">
        <v>543</v>
      </c>
      <c r="E1083" s="82" t="s">
        <v>300</v>
      </c>
      <c r="F1083" s="82" t="s">
        <v>301</v>
      </c>
      <c r="G1083" s="86">
        <v>0</v>
      </c>
      <c r="H1083" s="85">
        <v>0</v>
      </c>
      <c r="I1083" s="82" t="s">
        <v>524</v>
      </c>
    </row>
    <row r="1084" spans="2:9">
      <c r="B1084" s="82" t="s">
        <v>274</v>
      </c>
      <c r="C1084" s="82" t="s">
        <v>544</v>
      </c>
      <c r="D1084" s="82" t="s">
        <v>545</v>
      </c>
      <c r="E1084" s="82" t="s">
        <v>300</v>
      </c>
      <c r="F1084" s="82" t="s">
        <v>301</v>
      </c>
      <c r="G1084" s="86">
        <v>0</v>
      </c>
      <c r="H1084" s="85">
        <v>0</v>
      </c>
      <c r="I1084" s="82" t="s">
        <v>527</v>
      </c>
    </row>
    <row r="1085" spans="2:9">
      <c r="B1085" s="82" t="s">
        <v>274</v>
      </c>
      <c r="C1085" s="82" t="s">
        <v>546</v>
      </c>
      <c r="D1085" s="82" t="s">
        <v>547</v>
      </c>
      <c r="E1085" s="82" t="s">
        <v>300</v>
      </c>
      <c r="F1085" s="82" t="s">
        <v>301</v>
      </c>
      <c r="G1085" s="86">
        <v>5.5659999999999998</v>
      </c>
      <c r="H1085" s="85">
        <v>3.4729999999999999</v>
      </c>
      <c r="I1085" s="82" t="s">
        <v>521</v>
      </c>
    </row>
    <row r="1086" spans="2:9">
      <c r="B1086" s="82" t="s">
        <v>274</v>
      </c>
      <c r="C1086" s="82" t="s">
        <v>548</v>
      </c>
      <c r="D1086" s="82" t="s">
        <v>549</v>
      </c>
      <c r="E1086" s="82" t="s">
        <v>300</v>
      </c>
      <c r="F1086" s="82" t="s">
        <v>301</v>
      </c>
      <c r="G1086" s="86">
        <v>9.0210000000000008</v>
      </c>
      <c r="H1086" s="85">
        <v>6.1210000000000004</v>
      </c>
      <c r="I1086" s="82" t="s">
        <v>524</v>
      </c>
    </row>
    <row r="1087" spans="2:9">
      <c r="B1087" s="82" t="s">
        <v>274</v>
      </c>
      <c r="C1087" s="82" t="s">
        <v>550</v>
      </c>
      <c r="D1087" s="82" t="s">
        <v>551</v>
      </c>
      <c r="E1087" s="82" t="s">
        <v>300</v>
      </c>
      <c r="F1087" s="82" t="s">
        <v>301</v>
      </c>
      <c r="G1087" s="86">
        <v>11.262</v>
      </c>
      <c r="H1087" s="85">
        <v>10.670999999999999</v>
      </c>
      <c r="I1087" s="82" t="s">
        <v>527</v>
      </c>
    </row>
    <row r="1088" spans="2:9">
      <c r="B1088" s="82" t="s">
        <v>274</v>
      </c>
      <c r="C1088" s="82" t="s">
        <v>552</v>
      </c>
      <c r="D1088" s="82" t="s">
        <v>553</v>
      </c>
      <c r="E1088" s="82" t="s">
        <v>300</v>
      </c>
      <c r="F1088" s="82" t="s">
        <v>301</v>
      </c>
      <c r="G1088" s="86">
        <v>0</v>
      </c>
      <c r="H1088" s="85">
        <v>0</v>
      </c>
      <c r="I1088" s="82" t="s">
        <v>521</v>
      </c>
    </row>
    <row r="1089" spans="2:9">
      <c r="B1089" s="82" t="s">
        <v>274</v>
      </c>
      <c r="C1089" s="82" t="s">
        <v>554</v>
      </c>
      <c r="D1089" s="82" t="s">
        <v>555</v>
      </c>
      <c r="E1089" s="82" t="s">
        <v>300</v>
      </c>
      <c r="F1089" s="82" t="s">
        <v>301</v>
      </c>
      <c r="G1089" s="86">
        <v>0</v>
      </c>
      <c r="H1089" s="85">
        <v>0</v>
      </c>
      <c r="I1089" s="82" t="s">
        <v>524</v>
      </c>
    </row>
    <row r="1090" spans="2:9">
      <c r="B1090" s="82" t="s">
        <v>274</v>
      </c>
      <c r="C1090" s="82" t="s">
        <v>556</v>
      </c>
      <c r="D1090" s="82" t="s">
        <v>557</v>
      </c>
      <c r="E1090" s="82" t="s">
        <v>300</v>
      </c>
      <c r="F1090" s="82" t="s">
        <v>301</v>
      </c>
      <c r="G1090" s="86">
        <v>0</v>
      </c>
      <c r="H1090" s="85">
        <v>0</v>
      </c>
      <c r="I1090" s="82" t="s">
        <v>527</v>
      </c>
    </row>
    <row r="1091" spans="2:9">
      <c r="B1091" s="82" t="s">
        <v>274</v>
      </c>
      <c r="C1091" s="82" t="s">
        <v>558</v>
      </c>
      <c r="D1091" s="82" t="s">
        <v>559</v>
      </c>
      <c r="E1091" s="82" t="s">
        <v>300</v>
      </c>
      <c r="F1091" s="82" t="s">
        <v>301</v>
      </c>
      <c r="G1091" s="86">
        <v>0</v>
      </c>
      <c r="H1091" s="85">
        <v>0</v>
      </c>
      <c r="I1091" s="82" t="s">
        <v>521</v>
      </c>
    </row>
    <row r="1092" spans="2:9">
      <c r="B1092" s="82" t="s">
        <v>274</v>
      </c>
      <c r="C1092" s="82" t="s">
        <v>560</v>
      </c>
      <c r="D1092" s="82" t="s">
        <v>561</v>
      </c>
      <c r="E1092" s="82" t="s">
        <v>300</v>
      </c>
      <c r="F1092" s="82" t="s">
        <v>301</v>
      </c>
      <c r="G1092" s="86">
        <v>0</v>
      </c>
      <c r="H1092" s="85">
        <v>0</v>
      </c>
      <c r="I1092" s="82" t="s">
        <v>524</v>
      </c>
    </row>
    <row r="1093" spans="2:9">
      <c r="B1093" s="82" t="s">
        <v>274</v>
      </c>
      <c r="C1093" s="82" t="s">
        <v>562</v>
      </c>
      <c r="D1093" s="82" t="s">
        <v>563</v>
      </c>
      <c r="E1093" s="82" t="s">
        <v>300</v>
      </c>
      <c r="F1093" s="82" t="s">
        <v>301</v>
      </c>
      <c r="G1093" s="86">
        <v>0</v>
      </c>
      <c r="H1093" s="85">
        <v>0</v>
      </c>
      <c r="I1093" s="82" t="s">
        <v>527</v>
      </c>
    </row>
    <row r="1094" spans="2:9">
      <c r="B1094" s="82" t="s">
        <v>274</v>
      </c>
      <c r="C1094" s="82" t="s">
        <v>564</v>
      </c>
      <c r="D1094" s="82" t="s">
        <v>565</v>
      </c>
      <c r="E1094" s="82" t="s">
        <v>300</v>
      </c>
      <c r="F1094" s="82" t="s">
        <v>301</v>
      </c>
      <c r="G1094" s="86">
        <v>0</v>
      </c>
      <c r="H1094" s="85">
        <v>0</v>
      </c>
      <c r="I1094" s="82" t="s">
        <v>521</v>
      </c>
    </row>
    <row r="1095" spans="2:9">
      <c r="B1095" s="82" t="s">
        <v>274</v>
      </c>
      <c r="C1095" s="82" t="s">
        <v>566</v>
      </c>
      <c r="D1095" s="82" t="s">
        <v>567</v>
      </c>
      <c r="E1095" s="82" t="s">
        <v>300</v>
      </c>
      <c r="F1095" s="82" t="s">
        <v>301</v>
      </c>
      <c r="G1095" s="86">
        <v>0</v>
      </c>
      <c r="H1095" s="85">
        <v>0</v>
      </c>
      <c r="I1095" s="82" t="s">
        <v>524</v>
      </c>
    </row>
    <row r="1096" spans="2:9">
      <c r="B1096" s="82" t="s">
        <v>274</v>
      </c>
      <c r="C1096" s="82" t="s">
        <v>568</v>
      </c>
      <c r="D1096" s="82" t="s">
        <v>569</v>
      </c>
      <c r="E1096" s="82" t="s">
        <v>300</v>
      </c>
      <c r="F1096" s="82" t="s">
        <v>301</v>
      </c>
      <c r="G1096" s="86">
        <v>0</v>
      </c>
      <c r="H1096" s="85">
        <v>0</v>
      </c>
      <c r="I1096" s="82" t="s">
        <v>527</v>
      </c>
    </row>
    <row r="1097" spans="2:9">
      <c r="B1097" s="82" t="s">
        <v>274</v>
      </c>
      <c r="C1097" s="82" t="s">
        <v>570</v>
      </c>
      <c r="D1097" s="82" t="s">
        <v>571</v>
      </c>
      <c r="E1097" s="82" t="s">
        <v>300</v>
      </c>
      <c r="F1097" s="82" t="s">
        <v>301</v>
      </c>
      <c r="G1097" s="86">
        <v>0</v>
      </c>
      <c r="H1097" s="85">
        <v>0</v>
      </c>
      <c r="I1097" s="82" t="s">
        <v>521</v>
      </c>
    </row>
    <row r="1098" spans="2:9">
      <c r="B1098" s="82" t="s">
        <v>274</v>
      </c>
      <c r="C1098" s="82" t="s">
        <v>572</v>
      </c>
      <c r="D1098" s="82" t="s">
        <v>573</v>
      </c>
      <c r="E1098" s="82" t="s">
        <v>300</v>
      </c>
      <c r="F1098" s="82" t="s">
        <v>301</v>
      </c>
      <c r="G1098" s="86">
        <v>0</v>
      </c>
      <c r="H1098" s="85">
        <v>0</v>
      </c>
      <c r="I1098" s="82" t="s">
        <v>524</v>
      </c>
    </row>
    <row r="1099" spans="2:9">
      <c r="B1099" s="82" t="s">
        <v>274</v>
      </c>
      <c r="C1099" s="82" t="s">
        <v>574</v>
      </c>
      <c r="D1099" s="82" t="s">
        <v>575</v>
      </c>
      <c r="E1099" s="82" t="s">
        <v>300</v>
      </c>
      <c r="F1099" s="82" t="s">
        <v>301</v>
      </c>
      <c r="G1099" s="86">
        <v>0</v>
      </c>
      <c r="H1099" s="85">
        <v>0</v>
      </c>
      <c r="I1099" s="82" t="s">
        <v>527</v>
      </c>
    </row>
    <row r="1100" spans="2:9">
      <c r="B1100" s="82" t="s">
        <v>274</v>
      </c>
      <c r="C1100" s="82" t="s">
        <v>576</v>
      </c>
      <c r="D1100" s="82" t="s">
        <v>577</v>
      </c>
      <c r="E1100" s="82" t="s">
        <v>300</v>
      </c>
      <c r="F1100" s="82" t="s">
        <v>301</v>
      </c>
      <c r="G1100" s="86">
        <v>0</v>
      </c>
      <c r="H1100" s="85">
        <v>0</v>
      </c>
      <c r="I1100" s="82" t="s">
        <v>521</v>
      </c>
    </row>
    <row r="1101" spans="2:9">
      <c r="B1101" s="82" t="s">
        <v>274</v>
      </c>
      <c r="C1101" s="82" t="s">
        <v>578</v>
      </c>
      <c r="D1101" s="82" t="s">
        <v>579</v>
      </c>
      <c r="E1101" s="82" t="s">
        <v>300</v>
      </c>
      <c r="F1101" s="82" t="s">
        <v>301</v>
      </c>
      <c r="G1101" s="86">
        <v>0</v>
      </c>
      <c r="H1101" s="85">
        <v>0</v>
      </c>
      <c r="I1101" s="82" t="s">
        <v>524</v>
      </c>
    </row>
    <row r="1102" spans="2:9">
      <c r="B1102" s="82" t="s">
        <v>274</v>
      </c>
      <c r="C1102" s="82" t="s">
        <v>580</v>
      </c>
      <c r="D1102" s="82" t="s">
        <v>581</v>
      </c>
      <c r="E1102" s="82" t="s">
        <v>300</v>
      </c>
      <c r="F1102" s="82" t="s">
        <v>301</v>
      </c>
      <c r="G1102" s="86">
        <v>0</v>
      </c>
      <c r="H1102" s="85">
        <v>0</v>
      </c>
      <c r="I1102" s="82" t="s">
        <v>527</v>
      </c>
    </row>
    <row r="1103" spans="2:9">
      <c r="B1103" s="82" t="s">
        <v>274</v>
      </c>
      <c r="C1103" s="82" t="s">
        <v>582</v>
      </c>
      <c r="D1103" s="82" t="s">
        <v>583</v>
      </c>
      <c r="E1103" s="82" t="s">
        <v>300</v>
      </c>
      <c r="F1103" s="82" t="s">
        <v>301</v>
      </c>
      <c r="G1103" s="85">
        <v>0.20499999999999999</v>
      </c>
      <c r="H1103" s="85">
        <v>0.156</v>
      </c>
      <c r="I1103" s="82" t="s">
        <v>584</v>
      </c>
    </row>
    <row r="1104" spans="2:9">
      <c r="B1104" s="82" t="s">
        <v>274</v>
      </c>
      <c r="C1104" s="82" t="s">
        <v>585</v>
      </c>
      <c r="D1104" s="82" t="s">
        <v>586</v>
      </c>
      <c r="E1104" s="82" t="s">
        <v>300</v>
      </c>
      <c r="F1104" s="82" t="s">
        <v>301</v>
      </c>
      <c r="G1104" s="85">
        <v>4.6100000000000003</v>
      </c>
      <c r="H1104" s="85">
        <v>3.4359999999999999</v>
      </c>
      <c r="I1104" s="82" t="s">
        <v>587</v>
      </c>
    </row>
    <row r="1105" spans="2:9">
      <c r="B1105" s="82" t="s">
        <v>274</v>
      </c>
      <c r="C1105" s="82" t="s">
        <v>588</v>
      </c>
      <c r="D1105" s="82" t="s">
        <v>589</v>
      </c>
      <c r="E1105" s="82" t="s">
        <v>300</v>
      </c>
      <c r="F1105" s="82" t="s">
        <v>301</v>
      </c>
      <c r="G1105" s="85">
        <v>5.2709999999999999</v>
      </c>
      <c r="H1105" s="85">
        <v>4.9939999999999998</v>
      </c>
      <c r="I1105" s="82" t="s">
        <v>590</v>
      </c>
    </row>
    <row r="1106" spans="2:9">
      <c r="B1106" s="82" t="s">
        <v>274</v>
      </c>
      <c r="C1106" s="82" t="s">
        <v>591</v>
      </c>
      <c r="D1106" s="82" t="s">
        <v>592</v>
      </c>
      <c r="E1106" s="82" t="s">
        <v>300</v>
      </c>
      <c r="F1106" s="82" t="s">
        <v>301</v>
      </c>
      <c r="G1106" s="85">
        <v>6.8419999999999996</v>
      </c>
      <c r="H1106" s="85">
        <v>5.415</v>
      </c>
      <c r="I1106" s="82" t="s">
        <v>593</v>
      </c>
    </row>
    <row r="1107" spans="2:9">
      <c r="B1107" s="82" t="s">
        <v>274</v>
      </c>
      <c r="C1107" s="82" t="s">
        <v>594</v>
      </c>
      <c r="D1107" s="82" t="s">
        <v>595</v>
      </c>
      <c r="E1107" s="82" t="s">
        <v>300</v>
      </c>
      <c r="F1107" s="82" t="s">
        <v>301</v>
      </c>
      <c r="G1107" s="85">
        <v>5.2229999999999999</v>
      </c>
      <c r="H1107" s="85">
        <v>3.8929999999999998</v>
      </c>
      <c r="I1107" s="82" t="s">
        <v>596</v>
      </c>
    </row>
    <row r="1108" spans="2:9">
      <c r="B1108" s="82" t="s">
        <v>274</v>
      </c>
      <c r="C1108" s="82" t="s">
        <v>597</v>
      </c>
      <c r="D1108" s="82" t="s">
        <v>598</v>
      </c>
      <c r="E1108" s="82" t="s">
        <v>300</v>
      </c>
      <c r="F1108" s="82" t="s">
        <v>301</v>
      </c>
      <c r="G1108" s="85">
        <v>5.9729999999999999</v>
      </c>
      <c r="H1108" s="85">
        <v>5.6589999999999998</v>
      </c>
      <c r="I1108" s="82" t="s">
        <v>599</v>
      </c>
    </row>
    <row r="1109" spans="2:9">
      <c r="B1109" s="82" t="s">
        <v>274</v>
      </c>
      <c r="C1109" s="82" t="s">
        <v>600</v>
      </c>
      <c r="D1109" s="82" t="s">
        <v>601</v>
      </c>
      <c r="E1109" s="82" t="s">
        <v>300</v>
      </c>
      <c r="F1109" s="82" t="s">
        <v>301</v>
      </c>
      <c r="G1109" s="85">
        <v>18.498000000000001</v>
      </c>
      <c r="H1109" s="85">
        <v>3.5619999999999998</v>
      </c>
      <c r="I1109" s="82" t="s">
        <v>602</v>
      </c>
    </row>
    <row r="1110" spans="2:9">
      <c r="B1110" s="82" t="s">
        <v>274</v>
      </c>
      <c r="C1110" s="82" t="s">
        <v>603</v>
      </c>
      <c r="D1110" s="82" t="s">
        <v>604</v>
      </c>
      <c r="E1110" s="82" t="s">
        <v>300</v>
      </c>
      <c r="F1110" s="82" t="s">
        <v>301</v>
      </c>
      <c r="G1110" s="85">
        <v>1.776</v>
      </c>
      <c r="H1110" s="85">
        <v>1.3240000000000001</v>
      </c>
      <c r="I1110" s="82" t="s">
        <v>605</v>
      </c>
    </row>
    <row r="1111" spans="2:9">
      <c r="B1111" s="82" t="s">
        <v>274</v>
      </c>
      <c r="C1111" s="82" t="s">
        <v>606</v>
      </c>
      <c r="D1111" s="82" t="s">
        <v>607</v>
      </c>
      <c r="E1111" s="82" t="s">
        <v>300</v>
      </c>
      <c r="F1111" s="82" t="s">
        <v>301</v>
      </c>
      <c r="G1111" s="85">
        <v>2.0310000000000001</v>
      </c>
      <c r="H1111" s="85">
        <v>1.9239999999999999</v>
      </c>
      <c r="I1111" s="82" t="s">
        <v>608</v>
      </c>
    </row>
    <row r="1112" spans="2:9">
      <c r="B1112" s="82" t="s">
        <v>274</v>
      </c>
      <c r="C1112" s="82" t="s">
        <v>609</v>
      </c>
      <c r="D1112" s="82" t="s">
        <v>610</v>
      </c>
      <c r="E1112" s="82" t="s">
        <v>300</v>
      </c>
      <c r="F1112" s="82" t="s">
        <v>301</v>
      </c>
      <c r="G1112" s="85">
        <v>28.763999999999999</v>
      </c>
      <c r="H1112" s="85">
        <v>14.355</v>
      </c>
      <c r="I1112" s="82" t="s">
        <v>611</v>
      </c>
    </row>
    <row r="1113" spans="2:9">
      <c r="B1113" s="82" t="s">
        <v>274</v>
      </c>
      <c r="C1113" s="82" t="s">
        <v>612</v>
      </c>
      <c r="D1113" s="82" t="s">
        <v>613</v>
      </c>
      <c r="E1113" s="82" t="s">
        <v>300</v>
      </c>
      <c r="F1113" s="82" t="s">
        <v>301</v>
      </c>
      <c r="G1113" s="85">
        <v>32.021000000000001</v>
      </c>
      <c r="H1113" s="85">
        <v>23.864999999999998</v>
      </c>
      <c r="I1113" s="82" t="s">
        <v>614</v>
      </c>
    </row>
    <row r="1114" spans="2:9">
      <c r="B1114" s="82" t="s">
        <v>274</v>
      </c>
      <c r="C1114" s="82" t="s">
        <v>615</v>
      </c>
      <c r="D1114" s="82" t="s">
        <v>616</v>
      </c>
      <c r="E1114" s="82" t="s">
        <v>300</v>
      </c>
      <c r="F1114" s="82" t="s">
        <v>301</v>
      </c>
      <c r="G1114" s="85">
        <v>36.613999999999997</v>
      </c>
      <c r="H1114" s="85">
        <v>34.69</v>
      </c>
      <c r="I1114" s="82" t="s">
        <v>617</v>
      </c>
    </row>
    <row r="1115" spans="2:9">
      <c r="B1115" s="82" t="s">
        <v>274</v>
      </c>
      <c r="C1115" s="82" t="s">
        <v>618</v>
      </c>
      <c r="D1115" s="82" t="s">
        <v>619</v>
      </c>
      <c r="E1115" s="82" t="s">
        <v>300</v>
      </c>
      <c r="F1115" s="82" t="s">
        <v>301</v>
      </c>
      <c r="G1115" s="85">
        <v>29.614999999999998</v>
      </c>
      <c r="H1115" s="85">
        <v>11.829000000000001</v>
      </c>
      <c r="I1115" s="82" t="s">
        <v>620</v>
      </c>
    </row>
    <row r="1116" spans="2:9">
      <c r="B1116" s="82" t="s">
        <v>274</v>
      </c>
      <c r="C1116" s="82" t="s">
        <v>621</v>
      </c>
      <c r="D1116" s="82" t="s">
        <v>622</v>
      </c>
      <c r="E1116" s="82" t="s">
        <v>300</v>
      </c>
      <c r="F1116" s="82" t="s">
        <v>301</v>
      </c>
      <c r="G1116" s="85">
        <v>19.382999999999999</v>
      </c>
      <c r="H1116" s="85">
        <v>14.446</v>
      </c>
      <c r="I1116" s="82" t="s">
        <v>623</v>
      </c>
    </row>
    <row r="1117" spans="2:9">
      <c r="B1117" s="82" t="s">
        <v>274</v>
      </c>
      <c r="C1117" s="82" t="s">
        <v>624</v>
      </c>
      <c r="D1117" s="82" t="s">
        <v>625</v>
      </c>
      <c r="E1117" s="82" t="s">
        <v>300</v>
      </c>
      <c r="F1117" s="82" t="s">
        <v>301</v>
      </c>
      <c r="G1117" s="85">
        <v>22.164000000000001</v>
      </c>
      <c r="H1117" s="85">
        <v>20.998999999999999</v>
      </c>
      <c r="I1117" s="82" t="s">
        <v>626</v>
      </c>
    </row>
    <row r="1118" spans="2:9">
      <c r="B1118" s="82" t="s">
        <v>274</v>
      </c>
      <c r="C1118" s="82" t="s">
        <v>627</v>
      </c>
      <c r="D1118" s="82" t="s">
        <v>628</v>
      </c>
      <c r="E1118" s="82" t="s">
        <v>300</v>
      </c>
      <c r="F1118" s="82" t="s">
        <v>301</v>
      </c>
      <c r="G1118" s="85">
        <v>0</v>
      </c>
      <c r="H1118" s="85">
        <v>0</v>
      </c>
      <c r="I1118" s="82" t="s">
        <v>629</v>
      </c>
    </row>
    <row r="1119" spans="2:9">
      <c r="B1119" s="82" t="s">
        <v>274</v>
      </c>
      <c r="C1119" s="82" t="s">
        <v>630</v>
      </c>
      <c r="D1119" s="82" t="s">
        <v>631</v>
      </c>
      <c r="E1119" s="82" t="s">
        <v>300</v>
      </c>
      <c r="F1119" s="82" t="s">
        <v>301</v>
      </c>
      <c r="G1119" s="85">
        <v>2.7639999999999998</v>
      </c>
      <c r="H1119" s="85">
        <v>2.06</v>
      </c>
      <c r="I1119" s="82" t="s">
        <v>632</v>
      </c>
    </row>
    <row r="1120" spans="2:9">
      <c r="B1120" s="82" t="s">
        <v>274</v>
      </c>
      <c r="C1120" s="82" t="s">
        <v>633</v>
      </c>
      <c r="D1120" s="82" t="s">
        <v>634</v>
      </c>
      <c r="E1120" s="82" t="s">
        <v>300</v>
      </c>
      <c r="F1120" s="82" t="s">
        <v>301</v>
      </c>
      <c r="G1120" s="85">
        <v>3.16</v>
      </c>
      <c r="H1120" s="85">
        <v>2.9940000000000002</v>
      </c>
      <c r="I1120" s="82" t="s">
        <v>635</v>
      </c>
    </row>
    <row r="1121" spans="2:9">
      <c r="B1121" s="82" t="s">
        <v>274</v>
      </c>
      <c r="C1121" s="82" t="s">
        <v>636</v>
      </c>
      <c r="D1121" s="82" t="s">
        <v>637</v>
      </c>
      <c r="E1121" s="82" t="s">
        <v>300</v>
      </c>
      <c r="F1121" s="82" t="s">
        <v>301</v>
      </c>
      <c r="G1121" s="85">
        <v>0.75600000000000001</v>
      </c>
      <c r="H1121" s="85">
        <v>0.56000000000000005</v>
      </c>
      <c r="I1121" s="82" t="s">
        <v>638</v>
      </c>
    </row>
    <row r="1122" spans="2:9">
      <c r="B1122" s="82" t="s">
        <v>274</v>
      </c>
      <c r="C1122" s="82" t="s">
        <v>639</v>
      </c>
      <c r="D1122" s="82" t="s">
        <v>640</v>
      </c>
      <c r="E1122" s="82" t="s">
        <v>300</v>
      </c>
      <c r="F1122" s="82" t="s">
        <v>301</v>
      </c>
      <c r="G1122" s="85">
        <v>2.9430000000000001</v>
      </c>
      <c r="H1122" s="85">
        <v>2.1930000000000001</v>
      </c>
      <c r="I1122" s="82" t="s">
        <v>641</v>
      </c>
    </row>
    <row r="1123" spans="2:9">
      <c r="B1123" s="82" t="s">
        <v>274</v>
      </c>
      <c r="C1123" s="82" t="s">
        <v>642</v>
      </c>
      <c r="D1123" s="82" t="s">
        <v>643</v>
      </c>
      <c r="E1123" s="82" t="s">
        <v>300</v>
      </c>
      <c r="F1123" s="82" t="s">
        <v>301</v>
      </c>
      <c r="G1123" s="85">
        <v>3.3650000000000002</v>
      </c>
      <c r="H1123" s="85">
        <v>3.1880000000000002</v>
      </c>
      <c r="I1123" s="82" t="s">
        <v>644</v>
      </c>
    </row>
    <row r="1124" spans="2:9">
      <c r="B1124" s="82" t="s">
        <v>274</v>
      </c>
      <c r="C1124" s="82" t="s">
        <v>645</v>
      </c>
      <c r="D1124" s="82" t="s">
        <v>646</v>
      </c>
      <c r="E1124" s="82" t="s">
        <v>300</v>
      </c>
      <c r="F1124" s="82" t="s">
        <v>301</v>
      </c>
      <c r="G1124" s="85">
        <v>0</v>
      </c>
      <c r="H1124" s="85">
        <v>0</v>
      </c>
      <c r="I1124" s="82" t="s">
        <v>647</v>
      </c>
    </row>
    <row r="1125" spans="2:9">
      <c r="B1125" s="82" t="s">
        <v>274</v>
      </c>
      <c r="C1125" s="82" t="s">
        <v>648</v>
      </c>
      <c r="D1125" s="82" t="s">
        <v>649</v>
      </c>
      <c r="E1125" s="82" t="s">
        <v>300</v>
      </c>
      <c r="F1125" s="82" t="s">
        <v>301</v>
      </c>
      <c r="G1125" s="85">
        <v>0</v>
      </c>
      <c r="H1125" s="85">
        <v>0</v>
      </c>
      <c r="I1125" s="82" t="s">
        <v>650</v>
      </c>
    </row>
    <row r="1126" spans="2:9">
      <c r="B1126" s="82" t="s">
        <v>274</v>
      </c>
      <c r="C1126" s="82" t="s">
        <v>651</v>
      </c>
      <c r="D1126" s="82" t="s">
        <v>652</v>
      </c>
      <c r="E1126" s="82" t="s">
        <v>300</v>
      </c>
      <c r="F1126" s="82" t="s">
        <v>301</v>
      </c>
      <c r="G1126" s="85">
        <v>23.542999999999999</v>
      </c>
      <c r="H1126" s="85">
        <v>11.239000000000001</v>
      </c>
      <c r="I1126" s="82" t="s">
        <v>653</v>
      </c>
    </row>
    <row r="1127" spans="2:9">
      <c r="B1127" s="82" t="s">
        <v>274</v>
      </c>
      <c r="C1127" s="82" t="s">
        <v>654</v>
      </c>
      <c r="D1127" s="82" t="s">
        <v>655</v>
      </c>
      <c r="E1127" s="82" t="s">
        <v>300</v>
      </c>
      <c r="F1127" s="82" t="s">
        <v>301</v>
      </c>
      <c r="G1127" s="85">
        <v>29.998999999999999</v>
      </c>
      <c r="H1127" s="85">
        <v>22.358000000000001</v>
      </c>
      <c r="I1127" s="82" t="s">
        <v>656</v>
      </c>
    </row>
    <row r="1128" spans="2:9">
      <c r="B1128" s="82" t="s">
        <v>274</v>
      </c>
      <c r="C1128" s="82" t="s">
        <v>657</v>
      </c>
      <c r="D1128" s="82" t="s">
        <v>658</v>
      </c>
      <c r="E1128" s="82" t="s">
        <v>300</v>
      </c>
      <c r="F1128" s="82" t="s">
        <v>301</v>
      </c>
      <c r="G1128" s="85">
        <v>34.302</v>
      </c>
      <c r="H1128" s="85">
        <v>32.499000000000002</v>
      </c>
      <c r="I1128" s="82" t="s">
        <v>659</v>
      </c>
    </row>
    <row r="1129" spans="2:9">
      <c r="B1129" s="82" t="s">
        <v>274</v>
      </c>
      <c r="C1129" s="82" t="s">
        <v>660</v>
      </c>
      <c r="D1129" s="82" t="s">
        <v>661</v>
      </c>
      <c r="E1129" s="82" t="s">
        <v>300</v>
      </c>
      <c r="F1129" s="82" t="s">
        <v>301</v>
      </c>
      <c r="G1129" s="85">
        <v>1.9750000000000001</v>
      </c>
      <c r="H1129" s="85">
        <v>0.68300000000000005</v>
      </c>
      <c r="I1129" s="82" t="s">
        <v>662</v>
      </c>
    </row>
    <row r="1130" spans="2:9">
      <c r="B1130" s="82" t="s">
        <v>274</v>
      </c>
      <c r="C1130" s="82" t="s">
        <v>663</v>
      </c>
      <c r="D1130" s="82" t="s">
        <v>664</v>
      </c>
      <c r="E1130" s="82" t="s">
        <v>300</v>
      </c>
      <c r="F1130" s="82" t="s">
        <v>301</v>
      </c>
      <c r="G1130" s="85">
        <v>11.497999999999999</v>
      </c>
      <c r="H1130" s="85">
        <v>8.5690000000000008</v>
      </c>
      <c r="I1130" s="82" t="s">
        <v>665</v>
      </c>
    </row>
    <row r="1131" spans="2:9">
      <c r="B1131" s="82" t="s">
        <v>274</v>
      </c>
      <c r="C1131" s="82" t="s">
        <v>666</v>
      </c>
      <c r="D1131" s="82" t="s">
        <v>667</v>
      </c>
      <c r="E1131" s="82" t="s">
        <v>300</v>
      </c>
      <c r="F1131" s="82" t="s">
        <v>301</v>
      </c>
      <c r="G1131" s="85">
        <v>13.147</v>
      </c>
      <c r="H1131" s="85">
        <v>12.456</v>
      </c>
      <c r="I1131" s="82" t="s">
        <v>668</v>
      </c>
    </row>
    <row r="1132" spans="2:9">
      <c r="B1132" s="82" t="s">
        <v>274</v>
      </c>
      <c r="C1132" s="82" t="s">
        <v>669</v>
      </c>
      <c r="D1132" s="82" t="s">
        <v>670</v>
      </c>
      <c r="E1132" s="82" t="s">
        <v>300</v>
      </c>
      <c r="F1132" s="82" t="s">
        <v>301</v>
      </c>
      <c r="G1132" s="85">
        <v>0.624</v>
      </c>
      <c r="H1132" s="85">
        <v>0.58799999999999997</v>
      </c>
      <c r="I1132" s="82" t="s">
        <v>671</v>
      </c>
    </row>
    <row r="1133" spans="2:9">
      <c r="B1133" s="82" t="s">
        <v>274</v>
      </c>
      <c r="C1133" s="82" t="s">
        <v>672</v>
      </c>
      <c r="D1133" s="82" t="s">
        <v>673</v>
      </c>
      <c r="E1133" s="82" t="s">
        <v>300</v>
      </c>
      <c r="F1133" s="82" t="s">
        <v>301</v>
      </c>
      <c r="G1133" s="85">
        <v>1.087</v>
      </c>
      <c r="H1133" s="85">
        <v>0.81</v>
      </c>
      <c r="I1133" s="82" t="s">
        <v>674</v>
      </c>
    </row>
    <row r="1134" spans="2:9">
      <c r="B1134" s="82" t="s">
        <v>274</v>
      </c>
      <c r="C1134" s="82" t="s">
        <v>675</v>
      </c>
      <c r="D1134" s="82" t="s">
        <v>676</v>
      </c>
      <c r="E1134" s="82" t="s">
        <v>300</v>
      </c>
      <c r="F1134" s="82" t="s">
        <v>301</v>
      </c>
      <c r="G1134" s="85">
        <v>1.242</v>
      </c>
      <c r="H1134" s="85">
        <v>1.177</v>
      </c>
      <c r="I1134" s="82" t="s">
        <v>677</v>
      </c>
    </row>
    <row r="1135" spans="2:9">
      <c r="B1135" s="82" t="s">
        <v>274</v>
      </c>
      <c r="C1135" s="82" t="s">
        <v>678</v>
      </c>
      <c r="D1135" s="82" t="s">
        <v>679</v>
      </c>
      <c r="E1135" s="82" t="s">
        <v>300</v>
      </c>
      <c r="F1135" s="82" t="s">
        <v>301</v>
      </c>
      <c r="G1135" s="85">
        <v>3.714</v>
      </c>
      <c r="H1135" s="85">
        <v>3.5179999999999998</v>
      </c>
      <c r="I1135" s="82" t="s">
        <v>680</v>
      </c>
    </row>
    <row r="1136" spans="2:9">
      <c r="B1136" s="82" t="s">
        <v>274</v>
      </c>
      <c r="C1136" s="82" t="s">
        <v>681</v>
      </c>
      <c r="D1136" s="82" t="s">
        <v>682</v>
      </c>
      <c r="E1136" s="82" t="s">
        <v>300</v>
      </c>
      <c r="F1136" s="82" t="s">
        <v>301</v>
      </c>
      <c r="G1136" s="85">
        <v>3.6120000000000001</v>
      </c>
      <c r="H1136" s="85">
        <v>2.6920000000000002</v>
      </c>
      <c r="I1136" s="82" t="s">
        <v>683</v>
      </c>
    </row>
    <row r="1137" spans="2:9">
      <c r="B1137" s="82" t="s">
        <v>274</v>
      </c>
      <c r="C1137" s="82" t="s">
        <v>684</v>
      </c>
      <c r="D1137" s="82" t="s">
        <v>685</v>
      </c>
      <c r="E1137" s="82" t="s">
        <v>300</v>
      </c>
      <c r="F1137" s="82" t="s">
        <v>301</v>
      </c>
      <c r="G1137" s="85">
        <v>4.13</v>
      </c>
      <c r="H1137" s="85">
        <v>3.9129999999999998</v>
      </c>
      <c r="I1137" s="82" t="s">
        <v>686</v>
      </c>
    </row>
    <row r="1138" spans="2:9">
      <c r="B1138" s="82" t="s">
        <v>274</v>
      </c>
      <c r="C1138" s="82" t="s">
        <v>684</v>
      </c>
      <c r="D1138" s="82" t="s">
        <v>685</v>
      </c>
      <c r="E1138" s="82" t="s">
        <v>300</v>
      </c>
      <c r="F1138" s="82" t="s">
        <v>301</v>
      </c>
      <c r="G1138" s="85">
        <v>4.13</v>
      </c>
      <c r="H1138" s="85">
        <v>3.9129999999999998</v>
      </c>
      <c r="I1138" s="82" t="s">
        <v>686</v>
      </c>
    </row>
    <row r="1139" spans="2:9">
      <c r="B1139" s="82" t="s">
        <v>274</v>
      </c>
      <c r="C1139" s="82" t="s">
        <v>687</v>
      </c>
      <c r="D1139" s="82" t="s">
        <v>688</v>
      </c>
      <c r="E1139" s="82" t="s">
        <v>300</v>
      </c>
      <c r="F1139" s="82" t="s">
        <v>301</v>
      </c>
      <c r="G1139" s="85">
        <v>1.103</v>
      </c>
      <c r="H1139" s="85">
        <v>0.82199999999999995</v>
      </c>
      <c r="I1139" s="82" t="s">
        <v>689</v>
      </c>
    </row>
    <row r="1140" spans="2:9">
      <c r="B1140" s="82" t="s">
        <v>274</v>
      </c>
      <c r="C1140" s="82" t="s">
        <v>690</v>
      </c>
      <c r="D1140" s="82" t="s">
        <v>691</v>
      </c>
      <c r="E1140" s="82" t="s">
        <v>300</v>
      </c>
      <c r="F1140" s="82" t="s">
        <v>301</v>
      </c>
      <c r="G1140" s="85">
        <v>1.2609999999999999</v>
      </c>
      <c r="H1140" s="85">
        <v>1.1950000000000001</v>
      </c>
      <c r="I1140" s="82" t="s">
        <v>692</v>
      </c>
    </row>
    <row r="1141" spans="2:9">
      <c r="B1141" s="82" t="s">
        <v>274</v>
      </c>
      <c r="C1141" s="82" t="s">
        <v>693</v>
      </c>
      <c r="D1141" s="82" t="s">
        <v>694</v>
      </c>
      <c r="E1141" s="82" t="s">
        <v>300</v>
      </c>
      <c r="F1141" s="82" t="s">
        <v>301</v>
      </c>
      <c r="G1141" s="85">
        <v>0</v>
      </c>
      <c r="H1141" s="85">
        <v>0</v>
      </c>
      <c r="I1141" s="82" t="s">
        <v>695</v>
      </c>
    </row>
    <row r="1142" spans="2:9">
      <c r="B1142" s="82" t="s">
        <v>274</v>
      </c>
      <c r="C1142" s="82" t="s">
        <v>696</v>
      </c>
      <c r="D1142" s="82" t="s">
        <v>697</v>
      </c>
      <c r="E1142" s="82" t="s">
        <v>300</v>
      </c>
      <c r="F1142" s="82" t="s">
        <v>301</v>
      </c>
      <c r="G1142" s="85">
        <v>0</v>
      </c>
      <c r="H1142" s="85">
        <v>0</v>
      </c>
      <c r="I1142" s="82" t="s">
        <v>698</v>
      </c>
    </row>
    <row r="1143" spans="2:9">
      <c r="B1143" s="82" t="s">
        <v>274</v>
      </c>
      <c r="C1143" s="82" t="s">
        <v>699</v>
      </c>
      <c r="D1143" s="82" t="s">
        <v>700</v>
      </c>
      <c r="E1143" s="82" t="s">
        <v>300</v>
      </c>
      <c r="F1143" s="82" t="s">
        <v>301</v>
      </c>
      <c r="G1143" s="85">
        <v>0</v>
      </c>
      <c r="H1143" s="85">
        <v>0</v>
      </c>
      <c r="I1143" s="82" t="s">
        <v>701</v>
      </c>
    </row>
    <row r="1144" spans="2:9">
      <c r="B1144" s="82" t="s">
        <v>274</v>
      </c>
      <c r="C1144" s="82" t="s">
        <v>702</v>
      </c>
      <c r="D1144" s="82" t="s">
        <v>703</v>
      </c>
      <c r="E1144" s="82" t="s">
        <v>300</v>
      </c>
      <c r="F1144" s="82" t="s">
        <v>301</v>
      </c>
      <c r="G1144" s="85">
        <v>0</v>
      </c>
      <c r="H1144" s="85">
        <v>0</v>
      </c>
      <c r="I1144" s="82" t="s">
        <v>704</v>
      </c>
    </row>
    <row r="1145" spans="2:9">
      <c r="B1145" s="82" t="s">
        <v>274</v>
      </c>
      <c r="C1145" s="82" t="s">
        <v>705</v>
      </c>
      <c r="D1145" s="82" t="s">
        <v>706</v>
      </c>
      <c r="E1145" s="82" t="s">
        <v>300</v>
      </c>
      <c r="F1145" s="82" t="s">
        <v>301</v>
      </c>
      <c r="G1145" s="85">
        <v>0</v>
      </c>
      <c r="H1145" s="85">
        <v>0</v>
      </c>
      <c r="I1145" s="82" t="s">
        <v>707</v>
      </c>
    </row>
    <row r="1146" spans="2:9">
      <c r="B1146" s="82" t="s">
        <v>274</v>
      </c>
      <c r="C1146" s="82" t="s">
        <v>708</v>
      </c>
      <c r="D1146" s="82" t="s">
        <v>709</v>
      </c>
      <c r="E1146" s="82" t="s">
        <v>300</v>
      </c>
      <c r="F1146" s="82" t="s">
        <v>301</v>
      </c>
      <c r="G1146" s="85">
        <v>0</v>
      </c>
      <c r="H1146" s="85">
        <v>0</v>
      </c>
      <c r="I1146" s="82" t="s">
        <v>710</v>
      </c>
    </row>
    <row r="1147" spans="2:9">
      <c r="B1147" s="82" t="s">
        <v>274</v>
      </c>
      <c r="C1147" s="82" t="s">
        <v>711</v>
      </c>
      <c r="D1147" s="82" t="s">
        <v>712</v>
      </c>
      <c r="E1147" s="82" t="s">
        <v>300</v>
      </c>
      <c r="F1147" s="82" t="s">
        <v>301</v>
      </c>
      <c r="G1147" s="85">
        <v>0</v>
      </c>
      <c r="H1147" s="85">
        <v>0</v>
      </c>
      <c r="I1147" s="82" t="s">
        <v>713</v>
      </c>
    </row>
    <row r="1148" spans="2:9">
      <c r="B1148" s="82" t="s">
        <v>274</v>
      </c>
      <c r="C1148" s="82" t="s">
        <v>714</v>
      </c>
      <c r="D1148" s="82" t="s">
        <v>715</v>
      </c>
      <c r="E1148" s="82" t="s">
        <v>300</v>
      </c>
      <c r="F1148" s="82" t="s">
        <v>301</v>
      </c>
      <c r="G1148" s="85">
        <v>0</v>
      </c>
      <c r="H1148" s="85">
        <v>0</v>
      </c>
      <c r="I1148" s="82" t="s">
        <v>716</v>
      </c>
    </row>
    <row r="1149" spans="2:9">
      <c r="B1149" s="82" t="s">
        <v>274</v>
      </c>
      <c r="C1149" s="82" t="s">
        <v>717</v>
      </c>
      <c r="D1149" s="82" t="s">
        <v>718</v>
      </c>
      <c r="E1149" s="82" t="s">
        <v>300</v>
      </c>
      <c r="F1149" s="82" t="s">
        <v>301</v>
      </c>
      <c r="G1149" s="85">
        <v>0</v>
      </c>
      <c r="H1149" s="85">
        <v>0</v>
      </c>
      <c r="I1149" s="82" t="s">
        <v>719</v>
      </c>
    </row>
    <row r="1150" spans="2:9">
      <c r="B1150" s="82" t="s">
        <v>274</v>
      </c>
      <c r="C1150" s="82" t="s">
        <v>720</v>
      </c>
      <c r="D1150" s="82" t="s">
        <v>721</v>
      </c>
      <c r="E1150" s="82" t="s">
        <v>300</v>
      </c>
      <c r="F1150" s="82" t="s">
        <v>301</v>
      </c>
      <c r="G1150" s="85">
        <v>2.669</v>
      </c>
      <c r="H1150" s="85">
        <v>1.026</v>
      </c>
      <c r="I1150" s="82" t="s">
        <v>722</v>
      </c>
    </row>
    <row r="1151" spans="2:9">
      <c r="B1151" s="82" t="s">
        <v>274</v>
      </c>
      <c r="C1151" s="82" t="s">
        <v>723</v>
      </c>
      <c r="D1151" s="82" t="s">
        <v>724</v>
      </c>
      <c r="E1151" s="82" t="s">
        <v>300</v>
      </c>
      <c r="F1151" s="82" t="s">
        <v>301</v>
      </c>
      <c r="G1151" s="85">
        <v>3.9780000000000002</v>
      </c>
      <c r="H1151" s="85">
        <v>2.9649999999999999</v>
      </c>
      <c r="I1151" s="82" t="s">
        <v>725</v>
      </c>
    </row>
    <row r="1152" spans="2:9">
      <c r="B1152" s="82" t="s">
        <v>274</v>
      </c>
      <c r="C1152" s="82" t="s">
        <v>726</v>
      </c>
      <c r="D1152" s="82" t="s">
        <v>727</v>
      </c>
      <c r="E1152" s="82" t="s">
        <v>300</v>
      </c>
      <c r="F1152" s="82" t="s">
        <v>301</v>
      </c>
      <c r="G1152" s="85">
        <v>4.5490000000000004</v>
      </c>
      <c r="H1152" s="85">
        <v>4.3099999999999996</v>
      </c>
      <c r="I1152" s="82" t="s">
        <v>728</v>
      </c>
    </row>
    <row r="1153" spans="2:9">
      <c r="B1153" s="82" t="s">
        <v>274</v>
      </c>
      <c r="C1153" s="82" t="s">
        <v>729</v>
      </c>
      <c r="D1153" s="82" t="s">
        <v>730</v>
      </c>
      <c r="E1153" s="82" t="s">
        <v>300</v>
      </c>
      <c r="F1153" s="82" t="s">
        <v>301</v>
      </c>
      <c r="G1153" s="85">
        <v>9.2999999999999999E-2</v>
      </c>
      <c r="H1153" s="85">
        <v>8.7999999999999995E-2</v>
      </c>
      <c r="I1153" s="82" t="s">
        <v>731</v>
      </c>
    </row>
    <row r="1154" spans="2:9">
      <c r="B1154" s="82" t="s">
        <v>274</v>
      </c>
      <c r="C1154" s="82" t="s">
        <v>732</v>
      </c>
      <c r="D1154" s="82" t="s">
        <v>733</v>
      </c>
      <c r="E1154" s="82" t="s">
        <v>300</v>
      </c>
      <c r="F1154" s="82" t="s">
        <v>301</v>
      </c>
      <c r="G1154" s="85">
        <v>3.9E-2</v>
      </c>
      <c r="H1154" s="85">
        <v>2.9000000000000001E-2</v>
      </c>
      <c r="I1154" s="82" t="s">
        <v>734</v>
      </c>
    </row>
    <row r="1155" spans="2:9">
      <c r="B1155" s="82" t="s">
        <v>274</v>
      </c>
      <c r="C1155" s="82" t="s">
        <v>735</v>
      </c>
      <c r="D1155" s="82" t="s">
        <v>736</v>
      </c>
      <c r="E1155" s="82" t="s">
        <v>300</v>
      </c>
      <c r="F1155" s="82" t="s">
        <v>301</v>
      </c>
      <c r="G1155" s="85">
        <v>4.3999999999999997E-2</v>
      </c>
      <c r="H1155" s="85">
        <v>4.2000000000000003E-2</v>
      </c>
      <c r="I1155" s="82" t="s">
        <v>737</v>
      </c>
    </row>
    <row r="1156" spans="2:9">
      <c r="B1156" s="82" t="s">
        <v>274</v>
      </c>
      <c r="C1156" s="82" t="s">
        <v>738</v>
      </c>
      <c r="D1156" s="82" t="s">
        <v>739</v>
      </c>
      <c r="E1156" s="82" t="s">
        <v>300</v>
      </c>
      <c r="F1156" s="82" t="s">
        <v>301</v>
      </c>
      <c r="G1156" s="85">
        <v>0.122</v>
      </c>
      <c r="H1156" s="85">
        <v>0.115</v>
      </c>
      <c r="I1156" s="82" t="s">
        <v>740</v>
      </c>
    </row>
    <row r="1157" spans="2:9">
      <c r="B1157" s="82" t="s">
        <v>274</v>
      </c>
      <c r="C1157" s="82" t="s">
        <v>741</v>
      </c>
      <c r="D1157" s="82" t="s">
        <v>742</v>
      </c>
      <c r="E1157" s="82" t="s">
        <v>300</v>
      </c>
      <c r="F1157" s="82" t="s">
        <v>301</v>
      </c>
      <c r="G1157" s="85">
        <v>3.9E-2</v>
      </c>
      <c r="H1157" s="85">
        <v>2.9000000000000001E-2</v>
      </c>
      <c r="I1157" s="82" t="s">
        <v>743</v>
      </c>
    </row>
    <row r="1158" spans="2:9">
      <c r="B1158" s="82" t="s">
        <v>274</v>
      </c>
      <c r="C1158" s="82" t="s">
        <v>744</v>
      </c>
      <c r="D1158" s="82" t="s">
        <v>745</v>
      </c>
      <c r="E1158" s="82" t="s">
        <v>300</v>
      </c>
      <c r="F1158" s="82" t="s">
        <v>301</v>
      </c>
      <c r="G1158" s="85">
        <v>4.3999999999999997E-2</v>
      </c>
      <c r="H1158" s="85">
        <v>4.2000000000000003E-2</v>
      </c>
      <c r="I1158" s="82" t="s">
        <v>746</v>
      </c>
    </row>
    <row r="1159" spans="2:9">
      <c r="B1159" s="82" t="s">
        <v>274</v>
      </c>
      <c r="C1159" s="82" t="s">
        <v>747</v>
      </c>
      <c r="D1159" s="82" t="s">
        <v>748</v>
      </c>
      <c r="E1159" s="82" t="s">
        <v>300</v>
      </c>
      <c r="F1159" s="82" t="s">
        <v>301</v>
      </c>
      <c r="G1159" s="85">
        <v>0</v>
      </c>
      <c r="H1159" s="85">
        <v>0</v>
      </c>
      <c r="I1159" s="82" t="s">
        <v>749</v>
      </c>
    </row>
    <row r="1160" spans="2:9">
      <c r="B1160" s="82" t="s">
        <v>274</v>
      </c>
      <c r="C1160" s="82" t="s">
        <v>750</v>
      </c>
      <c r="D1160" s="82" t="s">
        <v>751</v>
      </c>
      <c r="E1160" s="82" t="s">
        <v>300</v>
      </c>
      <c r="F1160" s="82" t="s">
        <v>301</v>
      </c>
      <c r="G1160" s="85">
        <v>0</v>
      </c>
      <c r="H1160" s="85">
        <v>0</v>
      </c>
      <c r="I1160" s="82" t="s">
        <v>752</v>
      </c>
    </row>
    <row r="1161" spans="2:9">
      <c r="B1161" s="82" t="s">
        <v>274</v>
      </c>
      <c r="C1161" s="82" t="s">
        <v>753</v>
      </c>
      <c r="D1161" s="82" t="s">
        <v>754</v>
      </c>
      <c r="E1161" s="82" t="s">
        <v>300</v>
      </c>
      <c r="F1161" s="82" t="s">
        <v>301</v>
      </c>
      <c r="G1161" s="85">
        <v>0</v>
      </c>
      <c r="H1161" s="85">
        <v>0</v>
      </c>
      <c r="I1161" s="82" t="s">
        <v>755</v>
      </c>
    </row>
    <row r="1162" spans="2:9">
      <c r="B1162" s="82" t="s">
        <v>274</v>
      </c>
      <c r="C1162" s="82" t="s">
        <v>756</v>
      </c>
      <c r="D1162" s="82" t="s">
        <v>757</v>
      </c>
      <c r="E1162" s="82" t="s">
        <v>300</v>
      </c>
      <c r="F1162" s="82" t="s">
        <v>301</v>
      </c>
      <c r="G1162" s="85">
        <v>0</v>
      </c>
      <c r="H1162" s="85">
        <v>0</v>
      </c>
      <c r="I1162" s="82" t="s">
        <v>749</v>
      </c>
    </row>
    <row r="1163" spans="2:9">
      <c r="B1163" s="82" t="s">
        <v>274</v>
      </c>
      <c r="C1163" s="82" t="s">
        <v>758</v>
      </c>
      <c r="D1163" s="82" t="s">
        <v>759</v>
      </c>
      <c r="E1163" s="82" t="s">
        <v>300</v>
      </c>
      <c r="F1163" s="82" t="s">
        <v>301</v>
      </c>
      <c r="G1163" s="85">
        <v>0</v>
      </c>
      <c r="H1163" s="85">
        <v>0</v>
      </c>
      <c r="I1163" s="82" t="s">
        <v>752</v>
      </c>
    </row>
    <row r="1164" spans="2:9">
      <c r="B1164" s="82" t="s">
        <v>274</v>
      </c>
      <c r="C1164" s="82" t="s">
        <v>760</v>
      </c>
      <c r="D1164" s="82" t="s">
        <v>761</v>
      </c>
      <c r="E1164" s="82" t="s">
        <v>300</v>
      </c>
      <c r="F1164" s="82" t="s">
        <v>301</v>
      </c>
      <c r="G1164" s="85">
        <v>0</v>
      </c>
      <c r="H1164" s="85">
        <v>0</v>
      </c>
      <c r="I1164" s="82" t="s">
        <v>755</v>
      </c>
    </row>
    <row r="1165" spans="2:9">
      <c r="B1165" s="82" t="s">
        <v>274</v>
      </c>
      <c r="C1165" s="82" t="s">
        <v>762</v>
      </c>
      <c r="D1165" s="82" t="s">
        <v>763</v>
      </c>
      <c r="E1165" s="82" t="s">
        <v>300</v>
      </c>
      <c r="F1165" s="82" t="s">
        <v>301</v>
      </c>
      <c r="G1165" s="85">
        <v>1.0740000000000001</v>
      </c>
      <c r="H1165" s="85">
        <v>1.018</v>
      </c>
      <c r="I1165" s="82" t="s">
        <v>749</v>
      </c>
    </row>
    <row r="1166" spans="2:9">
      <c r="B1166" s="82" t="s">
        <v>274</v>
      </c>
      <c r="C1166" s="82" t="s">
        <v>764</v>
      </c>
      <c r="D1166" s="82" t="s">
        <v>765</v>
      </c>
      <c r="E1166" s="82" t="s">
        <v>300</v>
      </c>
      <c r="F1166" s="82" t="s">
        <v>301</v>
      </c>
      <c r="G1166" s="85">
        <v>0</v>
      </c>
      <c r="H1166" s="85">
        <v>0</v>
      </c>
      <c r="I1166" s="82" t="s">
        <v>752</v>
      </c>
    </row>
    <row r="1167" spans="2:9">
      <c r="B1167" s="82" t="s">
        <v>274</v>
      </c>
      <c r="C1167" s="82" t="s">
        <v>766</v>
      </c>
      <c r="D1167" s="82" t="s">
        <v>767</v>
      </c>
      <c r="E1167" s="82" t="s">
        <v>300</v>
      </c>
      <c r="F1167" s="82" t="s">
        <v>301</v>
      </c>
      <c r="G1167" s="85">
        <v>0</v>
      </c>
      <c r="H1167" s="85">
        <v>0</v>
      </c>
      <c r="I1167" s="82" t="s">
        <v>755</v>
      </c>
    </row>
    <row r="1168" spans="2:9">
      <c r="B1168" s="82" t="s">
        <v>274</v>
      </c>
      <c r="C1168" s="82" t="s">
        <v>768</v>
      </c>
      <c r="D1168" s="82" t="s">
        <v>769</v>
      </c>
      <c r="E1168" s="82" t="s">
        <v>300</v>
      </c>
      <c r="F1168" s="82" t="s">
        <v>301</v>
      </c>
      <c r="G1168" s="85">
        <v>0</v>
      </c>
      <c r="H1168" s="85">
        <v>0</v>
      </c>
      <c r="I1168" s="82" t="s">
        <v>749</v>
      </c>
    </row>
    <row r="1169" spans="2:9">
      <c r="B1169" s="82" t="s">
        <v>274</v>
      </c>
      <c r="C1169" s="82" t="s">
        <v>770</v>
      </c>
      <c r="D1169" s="82" t="s">
        <v>771</v>
      </c>
      <c r="E1169" s="82" t="s">
        <v>300</v>
      </c>
      <c r="F1169" s="82" t="s">
        <v>301</v>
      </c>
      <c r="G1169" s="85">
        <v>0</v>
      </c>
      <c r="H1169" s="85">
        <v>0</v>
      </c>
      <c r="I1169" s="82" t="s">
        <v>752</v>
      </c>
    </row>
    <row r="1170" spans="2:9">
      <c r="B1170" s="82" t="s">
        <v>274</v>
      </c>
      <c r="C1170" s="82" t="s">
        <v>772</v>
      </c>
      <c r="D1170" s="82" t="s">
        <v>773</v>
      </c>
      <c r="E1170" s="82" t="s">
        <v>300</v>
      </c>
      <c r="F1170" s="82" t="s">
        <v>301</v>
      </c>
      <c r="G1170" s="85">
        <v>0</v>
      </c>
      <c r="H1170" s="85">
        <v>0</v>
      </c>
      <c r="I1170" s="82" t="s">
        <v>755</v>
      </c>
    </row>
    <row r="1171" spans="2:9">
      <c r="B1171" s="82" t="s">
        <v>274</v>
      </c>
      <c r="C1171" s="82" t="s">
        <v>774</v>
      </c>
      <c r="D1171" s="82" t="s">
        <v>775</v>
      </c>
      <c r="E1171" s="82" t="s">
        <v>300</v>
      </c>
      <c r="F1171" s="82" t="s">
        <v>301</v>
      </c>
      <c r="G1171" s="85">
        <v>1.3160000000000001</v>
      </c>
      <c r="H1171" s="85">
        <v>0.73099999999999998</v>
      </c>
      <c r="I1171" s="82" t="s">
        <v>749</v>
      </c>
    </row>
    <row r="1172" spans="2:9">
      <c r="B1172" s="82" t="s">
        <v>274</v>
      </c>
      <c r="C1172" s="82" t="s">
        <v>776</v>
      </c>
      <c r="D1172" s="82" t="s">
        <v>777</v>
      </c>
      <c r="E1172" s="82" t="s">
        <v>300</v>
      </c>
      <c r="F1172" s="82" t="s">
        <v>301</v>
      </c>
      <c r="G1172" s="85">
        <v>8.359</v>
      </c>
      <c r="H1172" s="85">
        <v>6.1020000000000003</v>
      </c>
      <c r="I1172" s="82" t="s">
        <v>752</v>
      </c>
    </row>
    <row r="1173" spans="2:9">
      <c r="B1173" s="82" t="s">
        <v>274</v>
      </c>
      <c r="C1173" s="82" t="s">
        <v>778</v>
      </c>
      <c r="D1173" s="82" t="s">
        <v>779</v>
      </c>
      <c r="E1173" s="82" t="s">
        <v>300</v>
      </c>
      <c r="F1173" s="82" t="s">
        <v>301</v>
      </c>
      <c r="G1173" s="85">
        <v>9.6820000000000004</v>
      </c>
      <c r="H1173" s="85">
        <v>9.1739999999999995</v>
      </c>
      <c r="I1173" s="82" t="s">
        <v>755</v>
      </c>
    </row>
    <row r="1174" spans="2:9">
      <c r="B1174" s="82" t="s">
        <v>274</v>
      </c>
      <c r="C1174" s="82" t="s">
        <v>780</v>
      </c>
      <c r="D1174" s="82" t="s">
        <v>781</v>
      </c>
      <c r="E1174" s="82" t="s">
        <v>300</v>
      </c>
      <c r="F1174" s="82" t="s">
        <v>301</v>
      </c>
      <c r="G1174" s="85">
        <v>0</v>
      </c>
      <c r="H1174" s="85">
        <v>0</v>
      </c>
      <c r="I1174" s="82" t="s">
        <v>749</v>
      </c>
    </row>
    <row r="1175" spans="2:9">
      <c r="B1175" s="82" t="s">
        <v>274</v>
      </c>
      <c r="C1175" s="82" t="s">
        <v>782</v>
      </c>
      <c r="D1175" s="82" t="s">
        <v>783</v>
      </c>
      <c r="E1175" s="82" t="s">
        <v>300</v>
      </c>
      <c r="F1175" s="82" t="s">
        <v>301</v>
      </c>
      <c r="G1175" s="85">
        <v>0</v>
      </c>
      <c r="H1175" s="85">
        <v>0</v>
      </c>
      <c r="I1175" s="82" t="s">
        <v>752</v>
      </c>
    </row>
    <row r="1176" spans="2:9">
      <c r="B1176" s="82" t="s">
        <v>274</v>
      </c>
      <c r="C1176" s="82" t="s">
        <v>784</v>
      </c>
      <c r="D1176" s="82" t="s">
        <v>785</v>
      </c>
      <c r="E1176" s="82" t="s">
        <v>300</v>
      </c>
      <c r="F1176" s="82" t="s">
        <v>301</v>
      </c>
      <c r="G1176" s="85">
        <v>0</v>
      </c>
      <c r="H1176" s="85">
        <v>0</v>
      </c>
      <c r="I1176" s="82" t="s">
        <v>755</v>
      </c>
    </row>
    <row r="1177" spans="2:9">
      <c r="B1177" s="82" t="s">
        <v>274</v>
      </c>
      <c r="C1177" s="82" t="s">
        <v>786</v>
      </c>
      <c r="D1177" s="82" t="s">
        <v>787</v>
      </c>
      <c r="E1177" s="82" t="s">
        <v>300</v>
      </c>
      <c r="F1177" s="82" t="s">
        <v>301</v>
      </c>
      <c r="G1177" s="85">
        <v>0</v>
      </c>
      <c r="H1177" s="85">
        <v>0</v>
      </c>
      <c r="I1177" s="82" t="s">
        <v>749</v>
      </c>
    </row>
    <row r="1178" spans="2:9">
      <c r="B1178" s="82" t="s">
        <v>274</v>
      </c>
      <c r="C1178" s="82" t="s">
        <v>788</v>
      </c>
      <c r="D1178" s="82" t="s">
        <v>789</v>
      </c>
      <c r="E1178" s="82" t="s">
        <v>300</v>
      </c>
      <c r="F1178" s="82" t="s">
        <v>301</v>
      </c>
      <c r="G1178" s="85">
        <v>0</v>
      </c>
      <c r="H1178" s="85">
        <v>0</v>
      </c>
      <c r="I1178" s="82" t="s">
        <v>752</v>
      </c>
    </row>
    <row r="1179" spans="2:9">
      <c r="B1179" s="82" t="s">
        <v>274</v>
      </c>
      <c r="C1179" s="82" t="s">
        <v>790</v>
      </c>
      <c r="D1179" s="82" t="s">
        <v>791</v>
      </c>
      <c r="E1179" s="82" t="s">
        <v>300</v>
      </c>
      <c r="F1179" s="82" t="s">
        <v>301</v>
      </c>
      <c r="G1179" s="85">
        <v>0</v>
      </c>
      <c r="H1179" s="85">
        <v>0</v>
      </c>
      <c r="I1179" s="82" t="s">
        <v>755</v>
      </c>
    </row>
    <row r="1180" spans="2:9">
      <c r="B1180" s="82" t="s">
        <v>274</v>
      </c>
      <c r="C1180" s="82" t="s">
        <v>792</v>
      </c>
      <c r="D1180" s="82" t="s">
        <v>793</v>
      </c>
      <c r="E1180" s="82" t="s">
        <v>300</v>
      </c>
      <c r="F1180" s="82" t="s">
        <v>301</v>
      </c>
      <c r="G1180" s="85">
        <v>0</v>
      </c>
      <c r="H1180" s="85">
        <v>0</v>
      </c>
      <c r="I1180" s="82" t="s">
        <v>749</v>
      </c>
    </row>
    <row r="1181" spans="2:9">
      <c r="B1181" s="82" t="s">
        <v>274</v>
      </c>
      <c r="C1181" s="82" t="s">
        <v>794</v>
      </c>
      <c r="D1181" s="82" t="s">
        <v>795</v>
      </c>
      <c r="E1181" s="82" t="s">
        <v>300</v>
      </c>
      <c r="F1181" s="82" t="s">
        <v>301</v>
      </c>
      <c r="G1181" s="85">
        <v>0</v>
      </c>
      <c r="H1181" s="85">
        <v>0</v>
      </c>
      <c r="I1181" s="82" t="s">
        <v>752</v>
      </c>
    </row>
    <row r="1182" spans="2:9">
      <c r="B1182" s="82" t="s">
        <v>274</v>
      </c>
      <c r="C1182" s="82" t="s">
        <v>796</v>
      </c>
      <c r="D1182" s="82" t="s">
        <v>797</v>
      </c>
      <c r="E1182" s="82" t="s">
        <v>300</v>
      </c>
      <c r="F1182" s="82" t="s">
        <v>301</v>
      </c>
      <c r="G1182" s="85">
        <v>0</v>
      </c>
      <c r="H1182" s="85">
        <v>0</v>
      </c>
      <c r="I1182" s="82" t="s">
        <v>755</v>
      </c>
    </row>
    <row r="1183" spans="2:9">
      <c r="B1183" s="82" t="s">
        <v>274</v>
      </c>
      <c r="C1183" s="82" t="s">
        <v>798</v>
      </c>
      <c r="D1183" s="82" t="s">
        <v>799</v>
      </c>
      <c r="E1183" s="82" t="s">
        <v>300</v>
      </c>
      <c r="F1183" s="82" t="s">
        <v>301</v>
      </c>
      <c r="G1183" s="85">
        <v>0</v>
      </c>
      <c r="H1183" s="85">
        <v>0</v>
      </c>
      <c r="I1183" s="82" t="s">
        <v>749</v>
      </c>
    </row>
    <row r="1184" spans="2:9">
      <c r="B1184" s="82" t="s">
        <v>274</v>
      </c>
      <c r="C1184" s="82" t="s">
        <v>800</v>
      </c>
      <c r="D1184" s="82" t="s">
        <v>801</v>
      </c>
      <c r="E1184" s="82" t="s">
        <v>300</v>
      </c>
      <c r="F1184" s="82" t="s">
        <v>301</v>
      </c>
      <c r="G1184" s="85">
        <v>0</v>
      </c>
      <c r="H1184" s="85">
        <v>0</v>
      </c>
      <c r="I1184" s="82" t="s">
        <v>752</v>
      </c>
    </row>
    <row r="1185" spans="2:9">
      <c r="B1185" s="82" t="s">
        <v>274</v>
      </c>
      <c r="C1185" s="82" t="s">
        <v>802</v>
      </c>
      <c r="D1185" s="82" t="s">
        <v>803</v>
      </c>
      <c r="E1185" s="82" t="s">
        <v>300</v>
      </c>
      <c r="F1185" s="82" t="s">
        <v>301</v>
      </c>
      <c r="G1185" s="85">
        <v>0</v>
      </c>
      <c r="H1185" s="85">
        <v>0</v>
      </c>
      <c r="I1185" s="82" t="s">
        <v>755</v>
      </c>
    </row>
    <row r="1186" spans="2:9">
      <c r="B1186" s="82" t="s">
        <v>274</v>
      </c>
      <c r="C1186" s="82" t="s">
        <v>804</v>
      </c>
      <c r="D1186" s="82" t="s">
        <v>805</v>
      </c>
      <c r="E1186" s="82" t="s">
        <v>300</v>
      </c>
      <c r="F1186" s="82" t="s">
        <v>301</v>
      </c>
      <c r="G1186" s="85">
        <v>0</v>
      </c>
      <c r="H1186" s="85">
        <v>0</v>
      </c>
      <c r="I1186" s="82" t="s">
        <v>749</v>
      </c>
    </row>
    <row r="1187" spans="2:9">
      <c r="B1187" s="82" t="s">
        <v>274</v>
      </c>
      <c r="C1187" s="82" t="s">
        <v>806</v>
      </c>
      <c r="D1187" s="82" t="s">
        <v>807</v>
      </c>
      <c r="E1187" s="82" t="s">
        <v>300</v>
      </c>
      <c r="F1187" s="82" t="s">
        <v>301</v>
      </c>
      <c r="G1187" s="85">
        <v>0</v>
      </c>
      <c r="H1187" s="85">
        <v>0</v>
      </c>
      <c r="I1187" s="82" t="s">
        <v>752</v>
      </c>
    </row>
    <row r="1188" spans="2:9">
      <c r="B1188" s="82" t="s">
        <v>274</v>
      </c>
      <c r="C1188" s="82" t="s">
        <v>808</v>
      </c>
      <c r="D1188" s="82" t="s">
        <v>809</v>
      </c>
      <c r="E1188" s="82" t="s">
        <v>300</v>
      </c>
      <c r="F1188" s="82" t="s">
        <v>301</v>
      </c>
      <c r="G1188" s="85">
        <v>0</v>
      </c>
      <c r="H1188" s="85">
        <v>0</v>
      </c>
      <c r="I1188" s="82" t="s">
        <v>755</v>
      </c>
    </row>
    <row r="1189" spans="2:9">
      <c r="B1189" s="82" t="s">
        <v>274</v>
      </c>
      <c r="C1189" s="82" t="s">
        <v>810</v>
      </c>
      <c r="D1189" s="82" t="s">
        <v>811</v>
      </c>
      <c r="E1189" s="82" t="s">
        <v>300</v>
      </c>
      <c r="F1189" s="82" t="s">
        <v>301</v>
      </c>
      <c r="G1189" s="85">
        <v>51.058</v>
      </c>
      <c r="H1189" s="85">
        <v>28.125</v>
      </c>
      <c r="I1189" s="82" t="s">
        <v>812</v>
      </c>
    </row>
    <row r="1190" spans="2:9">
      <c r="B1190" s="82" t="s">
        <v>274</v>
      </c>
      <c r="C1190" s="82" t="s">
        <v>813</v>
      </c>
      <c r="D1190" s="82" t="s">
        <v>814</v>
      </c>
      <c r="E1190" s="82" t="s">
        <v>300</v>
      </c>
      <c r="F1190" s="82" t="s">
        <v>301</v>
      </c>
      <c r="G1190" s="85">
        <v>51.344000000000001</v>
      </c>
      <c r="H1190" s="85">
        <v>38.427</v>
      </c>
      <c r="I1190" s="82" t="s">
        <v>815</v>
      </c>
    </row>
    <row r="1191" spans="2:9">
      <c r="B1191" s="82" t="s">
        <v>274</v>
      </c>
      <c r="C1191" s="82" t="s">
        <v>816</v>
      </c>
      <c r="D1191" s="82" t="s">
        <v>817</v>
      </c>
      <c r="E1191" s="82" t="s">
        <v>300</v>
      </c>
      <c r="F1191" s="82" t="s">
        <v>301</v>
      </c>
      <c r="G1191" s="85">
        <v>59.095999999999997</v>
      </c>
      <c r="H1191" s="85">
        <v>55.991</v>
      </c>
      <c r="I1191" s="82" t="s">
        <v>818</v>
      </c>
    </row>
    <row r="1192" spans="2:9">
      <c r="B1192" s="82" t="s">
        <v>274</v>
      </c>
      <c r="C1192" s="82" t="s">
        <v>819</v>
      </c>
      <c r="D1192" s="82" t="s">
        <v>820</v>
      </c>
      <c r="E1192" s="82" t="s">
        <v>300</v>
      </c>
      <c r="F1192" s="82" t="s">
        <v>301</v>
      </c>
      <c r="G1192" s="85">
        <v>0.69699999999999995</v>
      </c>
      <c r="H1192" s="85">
        <v>0.315</v>
      </c>
      <c r="I1192" s="82" t="s">
        <v>821</v>
      </c>
    </row>
    <row r="1193" spans="2:9">
      <c r="B1193" s="82" t="s">
        <v>274</v>
      </c>
      <c r="C1193" s="82" t="s">
        <v>687</v>
      </c>
      <c r="D1193" s="82" t="s">
        <v>688</v>
      </c>
      <c r="E1193" s="82" t="s">
        <v>300</v>
      </c>
      <c r="F1193" s="82" t="s">
        <v>301</v>
      </c>
      <c r="G1193" s="85">
        <v>1.103</v>
      </c>
      <c r="H1193" s="85">
        <v>0.82199999999999995</v>
      </c>
      <c r="I1193" s="82" t="s">
        <v>689</v>
      </c>
    </row>
    <row r="1194" spans="2:9">
      <c r="B1194" s="82" t="s">
        <v>274</v>
      </c>
      <c r="C1194" s="82" t="s">
        <v>690</v>
      </c>
      <c r="D1194" s="82" t="s">
        <v>691</v>
      </c>
      <c r="E1194" s="82" t="s">
        <v>300</v>
      </c>
      <c r="F1194" s="82" t="s">
        <v>301</v>
      </c>
      <c r="G1194" s="85">
        <v>1.2609999999999999</v>
      </c>
      <c r="H1194" s="85">
        <v>1.1950000000000001</v>
      </c>
      <c r="I1194" s="82" t="s">
        <v>692</v>
      </c>
    </row>
    <row r="1195" spans="2:9">
      <c r="B1195" s="82" t="s">
        <v>274</v>
      </c>
      <c r="C1195" s="82" t="s">
        <v>822</v>
      </c>
      <c r="D1195" s="82" t="s">
        <v>823</v>
      </c>
      <c r="E1195" s="82" t="s">
        <v>300</v>
      </c>
      <c r="F1195" s="82" t="s">
        <v>301</v>
      </c>
      <c r="G1195" s="85">
        <v>0</v>
      </c>
      <c r="H1195" s="85">
        <v>0</v>
      </c>
      <c r="I1195" s="82" t="s">
        <v>824</v>
      </c>
    </row>
    <row r="1196" spans="2:9">
      <c r="B1196" s="82" t="s">
        <v>275</v>
      </c>
      <c r="C1196" s="82" t="s">
        <v>298</v>
      </c>
      <c r="D1196" s="82" t="s">
        <v>299</v>
      </c>
      <c r="E1196" s="82" t="s">
        <v>300</v>
      </c>
      <c r="F1196" s="82" t="s">
        <v>301</v>
      </c>
      <c r="G1196" s="85">
        <v>1.8740000000000001</v>
      </c>
      <c r="H1196" s="85">
        <v>1.681</v>
      </c>
      <c r="I1196" s="82" t="s">
        <v>302</v>
      </c>
    </row>
    <row r="1197" spans="2:9">
      <c r="B1197" s="82" t="s">
        <v>275</v>
      </c>
      <c r="C1197" s="82" t="s">
        <v>303</v>
      </c>
      <c r="D1197" s="82" t="s">
        <v>304</v>
      </c>
      <c r="E1197" s="82" t="s">
        <v>300</v>
      </c>
      <c r="F1197" s="82" t="s">
        <v>301</v>
      </c>
      <c r="G1197" s="85">
        <v>0</v>
      </c>
      <c r="H1197" s="85">
        <v>0</v>
      </c>
      <c r="I1197" s="82" t="s">
        <v>305</v>
      </c>
    </row>
    <row r="1198" spans="2:9">
      <c r="B1198" s="82" t="s">
        <v>275</v>
      </c>
      <c r="C1198" s="82" t="s">
        <v>306</v>
      </c>
      <c r="D1198" s="82" t="s">
        <v>307</v>
      </c>
      <c r="E1198" s="82" t="s">
        <v>300</v>
      </c>
      <c r="F1198" s="82" t="s">
        <v>301</v>
      </c>
      <c r="G1198" s="85">
        <v>0</v>
      </c>
      <c r="H1198" s="85">
        <v>0</v>
      </c>
      <c r="I1198" s="82" t="s">
        <v>308</v>
      </c>
    </row>
    <row r="1199" spans="2:9">
      <c r="B1199" s="82" t="s">
        <v>275</v>
      </c>
      <c r="C1199" s="82" t="s">
        <v>309</v>
      </c>
      <c r="D1199" s="82" t="s">
        <v>310</v>
      </c>
      <c r="E1199" s="82" t="s">
        <v>300</v>
      </c>
      <c r="F1199" s="82" t="s">
        <v>301</v>
      </c>
      <c r="G1199" s="85">
        <v>28.928999999999998</v>
      </c>
      <c r="H1199" s="85">
        <v>26.414999999999999</v>
      </c>
      <c r="I1199" s="82" t="s">
        <v>311</v>
      </c>
    </row>
    <row r="1200" spans="2:9">
      <c r="B1200" s="82" t="s">
        <v>275</v>
      </c>
      <c r="C1200" s="82" t="s">
        <v>312</v>
      </c>
      <c r="D1200" s="82" t="s">
        <v>313</v>
      </c>
      <c r="E1200" s="82" t="s">
        <v>300</v>
      </c>
      <c r="F1200" s="82" t="s">
        <v>301</v>
      </c>
      <c r="G1200" s="85">
        <v>8.0000000000000002E-3</v>
      </c>
      <c r="H1200" s="85">
        <v>6.0000000000000001E-3</v>
      </c>
      <c r="I1200" s="82" t="s">
        <v>314</v>
      </c>
    </row>
    <row r="1201" spans="2:9">
      <c r="B1201" s="82" t="s">
        <v>275</v>
      </c>
      <c r="C1201" s="82" t="s">
        <v>315</v>
      </c>
      <c r="D1201" s="82" t="s">
        <v>316</v>
      </c>
      <c r="E1201" s="82" t="s">
        <v>300</v>
      </c>
      <c r="F1201" s="82" t="s">
        <v>301</v>
      </c>
      <c r="G1201" s="85">
        <v>1.0999999999999999E-2</v>
      </c>
      <c r="H1201" s="85">
        <v>1.0999999999999999E-2</v>
      </c>
      <c r="I1201" s="82" t="s">
        <v>317</v>
      </c>
    </row>
    <row r="1202" spans="2:9">
      <c r="B1202" s="82" t="s">
        <v>275</v>
      </c>
      <c r="C1202" s="82" t="s">
        <v>318</v>
      </c>
      <c r="D1202" s="82" t="s">
        <v>319</v>
      </c>
      <c r="E1202" s="82" t="s">
        <v>300</v>
      </c>
      <c r="F1202" s="82" t="s">
        <v>301</v>
      </c>
      <c r="G1202" s="85">
        <v>0.4</v>
      </c>
      <c r="H1202" s="85">
        <v>0.127</v>
      </c>
      <c r="I1202" s="82" t="s">
        <v>320</v>
      </c>
    </row>
    <row r="1203" spans="2:9">
      <c r="B1203" s="82" t="s">
        <v>275</v>
      </c>
      <c r="C1203" s="82" t="s">
        <v>321</v>
      </c>
      <c r="D1203" s="82" t="s">
        <v>322</v>
      </c>
      <c r="E1203" s="82" t="s">
        <v>300</v>
      </c>
      <c r="F1203" s="82" t="s">
        <v>301</v>
      </c>
      <c r="G1203" s="85">
        <v>3.2330000000000001</v>
      </c>
      <c r="H1203" s="85">
        <v>2.1749999999999998</v>
      </c>
      <c r="I1203" s="82" t="s">
        <v>323</v>
      </c>
    </row>
    <row r="1204" spans="2:9">
      <c r="B1204" s="82" t="s">
        <v>275</v>
      </c>
      <c r="C1204" s="82" t="s">
        <v>324</v>
      </c>
      <c r="D1204" s="82" t="s">
        <v>325</v>
      </c>
      <c r="E1204" s="82" t="s">
        <v>300</v>
      </c>
      <c r="F1204" s="82" t="s">
        <v>301</v>
      </c>
      <c r="G1204" s="85">
        <v>4.5140000000000002</v>
      </c>
      <c r="H1204" s="85">
        <v>4.2770000000000001</v>
      </c>
      <c r="I1204" s="82" t="s">
        <v>326</v>
      </c>
    </row>
    <row r="1205" spans="2:9">
      <c r="B1205" s="82" t="s">
        <v>275</v>
      </c>
      <c r="C1205" s="82" t="s">
        <v>327</v>
      </c>
      <c r="D1205" s="82" t="s">
        <v>328</v>
      </c>
      <c r="E1205" s="82" t="s">
        <v>300</v>
      </c>
      <c r="F1205" s="82" t="s">
        <v>301</v>
      </c>
      <c r="G1205" s="85">
        <v>0</v>
      </c>
      <c r="H1205" s="85">
        <v>0</v>
      </c>
      <c r="I1205" s="82" t="s">
        <v>329</v>
      </c>
    </row>
    <row r="1206" spans="2:9">
      <c r="B1206" s="82" t="s">
        <v>275</v>
      </c>
      <c r="C1206" s="82" t="s">
        <v>330</v>
      </c>
      <c r="D1206" s="82" t="s">
        <v>331</v>
      </c>
      <c r="E1206" s="82" t="s">
        <v>300</v>
      </c>
      <c r="F1206" s="82" t="s">
        <v>301</v>
      </c>
      <c r="G1206" s="85">
        <v>0</v>
      </c>
      <c r="H1206" s="85">
        <v>0</v>
      </c>
      <c r="I1206" s="82" t="s">
        <v>332</v>
      </c>
    </row>
    <row r="1207" spans="2:9">
      <c r="B1207" s="82" t="s">
        <v>275</v>
      </c>
      <c r="C1207" s="82" t="s">
        <v>333</v>
      </c>
      <c r="D1207" s="82" t="s">
        <v>334</v>
      </c>
      <c r="E1207" s="82" t="s">
        <v>300</v>
      </c>
      <c r="F1207" s="82" t="s">
        <v>301</v>
      </c>
      <c r="G1207" s="85">
        <v>0</v>
      </c>
      <c r="H1207" s="85">
        <v>0</v>
      </c>
      <c r="I1207" s="82" t="s">
        <v>335</v>
      </c>
    </row>
    <row r="1208" spans="2:9">
      <c r="B1208" s="82" t="s">
        <v>275</v>
      </c>
      <c r="C1208" s="82" t="s">
        <v>336</v>
      </c>
      <c r="D1208" s="82" t="s">
        <v>337</v>
      </c>
      <c r="E1208" s="82" t="s">
        <v>300</v>
      </c>
      <c r="F1208" s="82" t="s">
        <v>301</v>
      </c>
      <c r="G1208" s="85">
        <v>1.4999999999999999E-2</v>
      </c>
      <c r="H1208" s="85">
        <v>1.4E-2</v>
      </c>
      <c r="I1208" s="82" t="s">
        <v>338</v>
      </c>
    </row>
    <row r="1209" spans="2:9">
      <c r="B1209" s="82" t="s">
        <v>275</v>
      </c>
      <c r="C1209" s="82" t="s">
        <v>339</v>
      </c>
      <c r="D1209" s="82" t="s">
        <v>340</v>
      </c>
      <c r="E1209" s="82" t="s">
        <v>300</v>
      </c>
      <c r="F1209" s="82" t="s">
        <v>301</v>
      </c>
      <c r="G1209" s="85">
        <v>2.0750000000000002</v>
      </c>
      <c r="H1209" s="85">
        <v>1.395</v>
      </c>
      <c r="I1209" s="82" t="s">
        <v>341</v>
      </c>
    </row>
    <row r="1210" spans="2:9">
      <c r="B1210" s="82" t="s">
        <v>275</v>
      </c>
      <c r="C1210" s="82" t="s">
        <v>342</v>
      </c>
      <c r="D1210" s="82" t="s">
        <v>343</v>
      </c>
      <c r="E1210" s="82" t="s">
        <v>300</v>
      </c>
      <c r="F1210" s="82" t="s">
        <v>301</v>
      </c>
      <c r="G1210" s="85">
        <v>2.8559999999999999</v>
      </c>
      <c r="H1210" s="85">
        <v>2.706</v>
      </c>
      <c r="I1210" s="82" t="s">
        <v>344</v>
      </c>
    </row>
    <row r="1211" spans="2:9">
      <c r="B1211" s="82" t="s">
        <v>275</v>
      </c>
      <c r="C1211" s="82" t="s">
        <v>345</v>
      </c>
      <c r="D1211" s="82" t="s">
        <v>346</v>
      </c>
      <c r="E1211" s="82" t="s">
        <v>300</v>
      </c>
      <c r="F1211" s="82" t="s">
        <v>301</v>
      </c>
      <c r="G1211" s="85">
        <v>0.68899999999999995</v>
      </c>
      <c r="H1211" s="85">
        <v>0.65200000000000002</v>
      </c>
      <c r="I1211" s="82" t="s">
        <v>347</v>
      </c>
    </row>
    <row r="1212" spans="2:9">
      <c r="B1212" s="82" t="s">
        <v>275</v>
      </c>
      <c r="C1212" s="82" t="s">
        <v>348</v>
      </c>
      <c r="D1212" s="82" t="s">
        <v>349</v>
      </c>
      <c r="E1212" s="82" t="s">
        <v>300</v>
      </c>
      <c r="F1212" s="82" t="s">
        <v>301</v>
      </c>
      <c r="G1212" s="85">
        <v>10.101000000000001</v>
      </c>
      <c r="H1212" s="85">
        <v>6.7880000000000003</v>
      </c>
      <c r="I1212" s="82" t="s">
        <v>350</v>
      </c>
    </row>
    <row r="1213" spans="2:9">
      <c r="B1213" s="82" t="s">
        <v>275</v>
      </c>
      <c r="C1213" s="82" t="s">
        <v>351</v>
      </c>
      <c r="D1213" s="82" t="s">
        <v>352</v>
      </c>
      <c r="E1213" s="82" t="s">
        <v>300</v>
      </c>
      <c r="F1213" s="82" t="s">
        <v>301</v>
      </c>
      <c r="G1213" s="85">
        <v>13.898999999999999</v>
      </c>
      <c r="H1213" s="85">
        <v>13.167999999999999</v>
      </c>
      <c r="I1213" s="82" t="s">
        <v>353</v>
      </c>
    </row>
    <row r="1214" spans="2:9">
      <c r="B1214" s="82" t="s">
        <v>275</v>
      </c>
      <c r="C1214" s="82" t="s">
        <v>354</v>
      </c>
      <c r="D1214" s="82" t="s">
        <v>355</v>
      </c>
      <c r="E1214" s="82" t="s">
        <v>300</v>
      </c>
      <c r="F1214" s="82" t="s">
        <v>301</v>
      </c>
      <c r="G1214" s="85">
        <v>20.41</v>
      </c>
      <c r="H1214" s="85">
        <v>8.5579999999999998</v>
      </c>
      <c r="I1214" s="82" t="s">
        <v>356</v>
      </c>
    </row>
    <row r="1215" spans="2:9">
      <c r="B1215" s="82" t="s">
        <v>275</v>
      </c>
      <c r="C1215" s="82" t="s">
        <v>357</v>
      </c>
      <c r="D1215" s="82" t="s">
        <v>358</v>
      </c>
      <c r="E1215" s="82" t="s">
        <v>300</v>
      </c>
      <c r="F1215" s="82" t="s">
        <v>301</v>
      </c>
      <c r="G1215" s="85">
        <v>14.971</v>
      </c>
      <c r="H1215" s="85">
        <v>10.071999999999999</v>
      </c>
      <c r="I1215" s="82" t="s">
        <v>359</v>
      </c>
    </row>
    <row r="1216" spans="2:9">
      <c r="B1216" s="82" t="s">
        <v>275</v>
      </c>
      <c r="C1216" s="82" t="s">
        <v>360</v>
      </c>
      <c r="D1216" s="82" t="s">
        <v>361</v>
      </c>
      <c r="E1216" s="82" t="s">
        <v>300</v>
      </c>
      <c r="F1216" s="82" t="s">
        <v>301</v>
      </c>
      <c r="G1216" s="85">
        <v>20.882999999999999</v>
      </c>
      <c r="H1216" s="85">
        <v>19.785</v>
      </c>
      <c r="I1216" s="82" t="s">
        <v>362</v>
      </c>
    </row>
    <row r="1217" spans="2:9">
      <c r="B1217" s="82" t="s">
        <v>275</v>
      </c>
      <c r="C1217" s="82" t="s">
        <v>363</v>
      </c>
      <c r="D1217" s="82" t="s">
        <v>364</v>
      </c>
      <c r="E1217" s="82" t="s">
        <v>300</v>
      </c>
      <c r="F1217" s="82" t="s">
        <v>301</v>
      </c>
      <c r="G1217" s="85">
        <v>8.9030000000000005</v>
      </c>
      <c r="H1217" s="85">
        <v>5.58</v>
      </c>
      <c r="I1217" s="82" t="s">
        <v>365</v>
      </c>
    </row>
    <row r="1218" spans="2:9">
      <c r="B1218" s="82" t="s">
        <v>275</v>
      </c>
      <c r="C1218" s="82" t="s">
        <v>366</v>
      </c>
      <c r="D1218" s="82" t="s">
        <v>367</v>
      </c>
      <c r="E1218" s="82" t="s">
        <v>300</v>
      </c>
      <c r="F1218" s="82" t="s">
        <v>301</v>
      </c>
      <c r="G1218" s="85">
        <v>32.494</v>
      </c>
      <c r="H1218" s="85">
        <v>21.861000000000001</v>
      </c>
      <c r="I1218" s="82" t="s">
        <v>368</v>
      </c>
    </row>
    <row r="1219" spans="2:9">
      <c r="B1219" s="82" t="s">
        <v>275</v>
      </c>
      <c r="C1219" s="82" t="s">
        <v>369</v>
      </c>
      <c r="D1219" s="82" t="s">
        <v>370</v>
      </c>
      <c r="E1219" s="82" t="s">
        <v>300</v>
      </c>
      <c r="F1219" s="82" t="s">
        <v>301</v>
      </c>
      <c r="G1219" s="85">
        <v>45.371000000000002</v>
      </c>
      <c r="H1219" s="85">
        <v>42.987000000000002</v>
      </c>
      <c r="I1219" s="82" t="s">
        <v>371</v>
      </c>
    </row>
    <row r="1220" spans="2:9">
      <c r="B1220" s="82" t="s">
        <v>275</v>
      </c>
      <c r="C1220" s="82" t="s">
        <v>372</v>
      </c>
      <c r="D1220" s="82" t="s">
        <v>373</v>
      </c>
      <c r="E1220" s="82" t="s">
        <v>300</v>
      </c>
      <c r="F1220" s="82" t="s">
        <v>301</v>
      </c>
      <c r="G1220" s="85">
        <v>0</v>
      </c>
      <c r="H1220" s="85">
        <v>0</v>
      </c>
      <c r="I1220" s="82" t="s">
        <v>374</v>
      </c>
    </row>
    <row r="1221" spans="2:9">
      <c r="B1221" s="82" t="s">
        <v>275</v>
      </c>
      <c r="C1221" s="82" t="s">
        <v>375</v>
      </c>
      <c r="D1221" s="82" t="s">
        <v>376</v>
      </c>
      <c r="E1221" s="82" t="s">
        <v>300</v>
      </c>
      <c r="F1221" s="82" t="s">
        <v>301</v>
      </c>
      <c r="G1221" s="85">
        <v>0</v>
      </c>
      <c r="H1221" s="85">
        <v>0</v>
      </c>
      <c r="I1221" s="82" t="s">
        <v>377</v>
      </c>
    </row>
    <row r="1222" spans="2:9">
      <c r="B1222" s="82" t="s">
        <v>275</v>
      </c>
      <c r="C1222" s="82" t="s">
        <v>378</v>
      </c>
      <c r="D1222" s="82" t="s">
        <v>379</v>
      </c>
      <c r="E1222" s="82" t="s">
        <v>300</v>
      </c>
      <c r="F1222" s="82" t="s">
        <v>301</v>
      </c>
      <c r="G1222" s="85">
        <v>0</v>
      </c>
      <c r="H1222" s="85">
        <v>0</v>
      </c>
      <c r="I1222" s="82" t="s">
        <v>380</v>
      </c>
    </row>
    <row r="1223" spans="2:9">
      <c r="B1223" s="82" t="s">
        <v>275</v>
      </c>
      <c r="C1223" s="82" t="s">
        <v>381</v>
      </c>
      <c r="D1223" s="82" t="s">
        <v>382</v>
      </c>
      <c r="E1223" s="82" t="s">
        <v>300</v>
      </c>
      <c r="F1223" s="82" t="s">
        <v>301</v>
      </c>
      <c r="G1223" s="85">
        <v>16.853999999999999</v>
      </c>
      <c r="H1223" s="85">
        <v>3.7280000000000002</v>
      </c>
      <c r="I1223" s="82" t="s">
        <v>383</v>
      </c>
    </row>
    <row r="1224" spans="2:9">
      <c r="B1224" s="82" t="s">
        <v>275</v>
      </c>
      <c r="C1224" s="82" t="s">
        <v>384</v>
      </c>
      <c r="D1224" s="82" t="s">
        <v>385</v>
      </c>
      <c r="E1224" s="82" t="s">
        <v>300</v>
      </c>
      <c r="F1224" s="82" t="s">
        <v>301</v>
      </c>
      <c r="G1224" s="85">
        <v>46.302</v>
      </c>
      <c r="H1224" s="85">
        <v>31.151</v>
      </c>
      <c r="I1224" s="82" t="s">
        <v>386</v>
      </c>
    </row>
    <row r="1225" spans="2:9">
      <c r="B1225" s="82" t="s">
        <v>275</v>
      </c>
      <c r="C1225" s="82" t="s">
        <v>387</v>
      </c>
      <c r="D1225" s="82" t="s">
        <v>388</v>
      </c>
      <c r="E1225" s="82" t="s">
        <v>300</v>
      </c>
      <c r="F1225" s="82" t="s">
        <v>301</v>
      </c>
      <c r="G1225" s="85">
        <v>64.652000000000001</v>
      </c>
      <c r="H1225" s="85">
        <v>61.253999999999998</v>
      </c>
      <c r="I1225" s="82" t="s">
        <v>389</v>
      </c>
    </row>
    <row r="1226" spans="2:9">
      <c r="B1226" s="82" t="s">
        <v>275</v>
      </c>
      <c r="C1226" s="82" t="s">
        <v>390</v>
      </c>
      <c r="D1226" s="82" t="s">
        <v>391</v>
      </c>
      <c r="E1226" s="82" t="s">
        <v>300</v>
      </c>
      <c r="F1226" s="82" t="s">
        <v>301</v>
      </c>
      <c r="G1226" s="85">
        <v>14.69</v>
      </c>
      <c r="H1226" s="85">
        <v>12.601000000000001</v>
      </c>
      <c r="I1226" s="82" t="s">
        <v>392</v>
      </c>
    </row>
    <row r="1227" spans="2:9">
      <c r="B1227" s="82" t="s">
        <v>275</v>
      </c>
      <c r="C1227" s="82" t="s">
        <v>393</v>
      </c>
      <c r="D1227" s="82" t="s">
        <v>394</v>
      </c>
      <c r="E1227" s="82" t="s">
        <v>300</v>
      </c>
      <c r="F1227" s="82" t="s">
        <v>301</v>
      </c>
      <c r="G1227" s="85">
        <v>61.238999999999997</v>
      </c>
      <c r="H1227" s="85">
        <v>41.195999999999998</v>
      </c>
      <c r="I1227" s="82" t="s">
        <v>395</v>
      </c>
    </row>
    <row r="1228" spans="2:9">
      <c r="B1228" s="82" t="s">
        <v>275</v>
      </c>
      <c r="C1228" s="82" t="s">
        <v>396</v>
      </c>
      <c r="D1228" s="82" t="s">
        <v>397</v>
      </c>
      <c r="E1228" s="82" t="s">
        <v>300</v>
      </c>
      <c r="F1228" s="82" t="s">
        <v>301</v>
      </c>
      <c r="G1228" s="85">
        <v>85.418000000000006</v>
      </c>
      <c r="H1228" s="85">
        <v>80.929000000000002</v>
      </c>
      <c r="I1228" s="82" t="s">
        <v>398</v>
      </c>
    </row>
    <row r="1229" spans="2:9">
      <c r="B1229" s="82" t="s">
        <v>275</v>
      </c>
      <c r="C1229" s="82" t="s">
        <v>399</v>
      </c>
      <c r="D1229" s="82" t="s">
        <v>400</v>
      </c>
      <c r="E1229" s="82" t="s">
        <v>300</v>
      </c>
      <c r="F1229" s="82" t="s">
        <v>301</v>
      </c>
      <c r="G1229" s="85">
        <v>88.971999999999994</v>
      </c>
      <c r="H1229" s="85">
        <v>62.695999999999998</v>
      </c>
      <c r="I1229" s="82" t="s">
        <v>401</v>
      </c>
    </row>
    <row r="1230" spans="2:9">
      <c r="B1230" s="82" t="s">
        <v>275</v>
      </c>
      <c r="C1230" s="82" t="s">
        <v>402</v>
      </c>
      <c r="D1230" s="82" t="s">
        <v>403</v>
      </c>
      <c r="E1230" s="82" t="s">
        <v>300</v>
      </c>
      <c r="F1230" s="82" t="s">
        <v>301</v>
      </c>
      <c r="G1230" s="85">
        <v>103.959</v>
      </c>
      <c r="H1230" s="85">
        <v>89.947000000000003</v>
      </c>
      <c r="I1230" s="82" t="s">
        <v>404</v>
      </c>
    </row>
    <row r="1231" spans="2:9">
      <c r="B1231" s="82" t="s">
        <v>275</v>
      </c>
      <c r="C1231" s="82" t="s">
        <v>405</v>
      </c>
      <c r="D1231" s="82" t="s">
        <v>406</v>
      </c>
      <c r="E1231" s="82" t="s">
        <v>300</v>
      </c>
      <c r="F1231" s="82" t="s">
        <v>301</v>
      </c>
      <c r="G1231" s="85">
        <v>105.824</v>
      </c>
      <c r="H1231" s="85">
        <v>100.26300000000001</v>
      </c>
      <c r="I1231" s="82" t="s">
        <v>407</v>
      </c>
    </row>
    <row r="1232" spans="2:9">
      <c r="B1232" s="82" t="s">
        <v>275</v>
      </c>
      <c r="C1232" s="82" t="s">
        <v>408</v>
      </c>
      <c r="D1232" s="82" t="s">
        <v>409</v>
      </c>
      <c r="E1232" s="82" t="s">
        <v>300</v>
      </c>
      <c r="F1232" s="82" t="s">
        <v>301</v>
      </c>
      <c r="G1232" s="86">
        <v>2.2280000000000002</v>
      </c>
      <c r="H1232" s="85">
        <v>1.6419999999999999</v>
      </c>
      <c r="I1232" s="82" t="s">
        <v>410</v>
      </c>
    </row>
    <row r="1233" spans="2:9">
      <c r="B1233" s="82" t="s">
        <v>275</v>
      </c>
      <c r="C1233" s="82" t="s">
        <v>411</v>
      </c>
      <c r="D1233" s="82" t="s">
        <v>412</v>
      </c>
      <c r="E1233" s="82" t="s">
        <v>300</v>
      </c>
      <c r="F1233" s="82" t="s">
        <v>301</v>
      </c>
      <c r="G1233" s="86">
        <v>9.2880000000000003</v>
      </c>
      <c r="H1233" s="85">
        <v>6.2489999999999997</v>
      </c>
      <c r="I1233" s="82" t="s">
        <v>413</v>
      </c>
    </row>
    <row r="1234" spans="2:9">
      <c r="B1234" s="82" t="s">
        <v>275</v>
      </c>
      <c r="C1234" s="82" t="s">
        <v>414</v>
      </c>
      <c r="D1234" s="82" t="s">
        <v>415</v>
      </c>
      <c r="E1234" s="82" t="s">
        <v>300</v>
      </c>
      <c r="F1234" s="82" t="s">
        <v>301</v>
      </c>
      <c r="G1234" s="86">
        <v>12.968</v>
      </c>
      <c r="H1234" s="85">
        <v>12.287000000000001</v>
      </c>
      <c r="I1234" s="82" t="s">
        <v>416</v>
      </c>
    </row>
    <row r="1235" spans="2:9">
      <c r="B1235" s="82" t="s">
        <v>275</v>
      </c>
      <c r="C1235" s="82" t="s">
        <v>417</v>
      </c>
      <c r="D1235" s="82" t="s">
        <v>418</v>
      </c>
      <c r="E1235" s="82" t="s">
        <v>300</v>
      </c>
      <c r="F1235" s="82" t="s">
        <v>301</v>
      </c>
      <c r="G1235" s="86">
        <v>0</v>
      </c>
      <c r="H1235" s="85">
        <v>0</v>
      </c>
      <c r="I1235" s="82" t="s">
        <v>419</v>
      </c>
    </row>
    <row r="1236" spans="2:9">
      <c r="B1236" s="82" t="s">
        <v>275</v>
      </c>
      <c r="C1236" s="82" t="s">
        <v>420</v>
      </c>
      <c r="D1236" s="82" t="s">
        <v>421</v>
      </c>
      <c r="E1236" s="82" t="s">
        <v>300</v>
      </c>
      <c r="F1236" s="82" t="s">
        <v>301</v>
      </c>
      <c r="G1236" s="86">
        <v>0</v>
      </c>
      <c r="H1236" s="85">
        <v>0</v>
      </c>
      <c r="I1236" s="82" t="s">
        <v>422</v>
      </c>
    </row>
    <row r="1237" spans="2:9">
      <c r="B1237" s="82" t="s">
        <v>275</v>
      </c>
      <c r="C1237" s="82" t="s">
        <v>423</v>
      </c>
      <c r="D1237" s="82" t="s">
        <v>424</v>
      </c>
      <c r="E1237" s="82" t="s">
        <v>300</v>
      </c>
      <c r="F1237" s="82" t="s">
        <v>301</v>
      </c>
      <c r="G1237" s="86">
        <v>0</v>
      </c>
      <c r="H1237" s="85">
        <v>0</v>
      </c>
      <c r="I1237" s="82" t="s">
        <v>425</v>
      </c>
    </row>
    <row r="1238" spans="2:9">
      <c r="B1238" s="82" t="s">
        <v>275</v>
      </c>
      <c r="C1238" s="82" t="s">
        <v>426</v>
      </c>
      <c r="D1238" s="82" t="s">
        <v>427</v>
      </c>
      <c r="E1238" s="82" t="s">
        <v>300</v>
      </c>
      <c r="F1238" s="82" t="s">
        <v>301</v>
      </c>
      <c r="G1238" s="85">
        <v>50.841000000000001</v>
      </c>
      <c r="H1238" s="85">
        <v>37.481000000000002</v>
      </c>
      <c r="I1238" s="82" t="s">
        <v>428</v>
      </c>
    </row>
    <row r="1239" spans="2:9">
      <c r="B1239" s="82" t="s">
        <v>275</v>
      </c>
      <c r="C1239" s="82" t="s">
        <v>429</v>
      </c>
      <c r="D1239" s="82" t="s">
        <v>430</v>
      </c>
      <c r="E1239" s="82" t="s">
        <v>300</v>
      </c>
      <c r="F1239" s="82" t="s">
        <v>301</v>
      </c>
      <c r="G1239" s="85">
        <v>54.107999999999997</v>
      </c>
      <c r="H1239" s="85">
        <v>36.393000000000001</v>
      </c>
      <c r="I1239" s="82" t="s">
        <v>431</v>
      </c>
    </row>
    <row r="1240" spans="2:9">
      <c r="B1240" s="82" t="s">
        <v>275</v>
      </c>
      <c r="C1240" s="82" t="s">
        <v>432</v>
      </c>
      <c r="D1240" s="82" t="s">
        <v>433</v>
      </c>
      <c r="E1240" s="82" t="s">
        <v>300</v>
      </c>
      <c r="F1240" s="82" t="s">
        <v>301</v>
      </c>
      <c r="G1240" s="85">
        <v>75.313999999999993</v>
      </c>
      <c r="H1240" s="85">
        <v>71.355999999999995</v>
      </c>
      <c r="I1240" s="82" t="s">
        <v>434</v>
      </c>
    </row>
    <row r="1241" spans="2:9">
      <c r="B1241" s="82" t="s">
        <v>275</v>
      </c>
      <c r="C1241" s="82" t="s">
        <v>426</v>
      </c>
      <c r="D1241" s="82" t="s">
        <v>435</v>
      </c>
      <c r="E1241" s="82" t="s">
        <v>300</v>
      </c>
      <c r="F1241" s="82" t="s">
        <v>301</v>
      </c>
      <c r="G1241" s="85">
        <v>50.841000000000001</v>
      </c>
      <c r="H1241" s="85">
        <v>37.481000000000002</v>
      </c>
      <c r="I1241" s="82" t="s">
        <v>436</v>
      </c>
    </row>
    <row r="1242" spans="2:9">
      <c r="B1242" s="82" t="s">
        <v>275</v>
      </c>
      <c r="C1242" s="82" t="s">
        <v>429</v>
      </c>
      <c r="D1242" s="82" t="s">
        <v>437</v>
      </c>
      <c r="E1242" s="82" t="s">
        <v>300</v>
      </c>
      <c r="F1242" s="82" t="s">
        <v>301</v>
      </c>
      <c r="G1242" s="85">
        <v>54.107999999999997</v>
      </c>
      <c r="H1242" s="85">
        <v>36.393000000000001</v>
      </c>
      <c r="I1242" s="82" t="s">
        <v>438</v>
      </c>
    </row>
    <row r="1243" spans="2:9">
      <c r="B1243" s="82" t="s">
        <v>275</v>
      </c>
      <c r="C1243" s="82" t="s">
        <v>432</v>
      </c>
      <c r="D1243" s="82" t="s">
        <v>439</v>
      </c>
      <c r="E1243" s="82" t="s">
        <v>300</v>
      </c>
      <c r="F1243" s="82" t="s">
        <v>301</v>
      </c>
      <c r="G1243" s="85">
        <v>75.313999999999993</v>
      </c>
      <c r="H1243" s="85">
        <v>71.355999999999995</v>
      </c>
      <c r="I1243" s="82" t="s">
        <v>440</v>
      </c>
    </row>
    <row r="1244" spans="2:9">
      <c r="B1244" s="82" t="s">
        <v>275</v>
      </c>
      <c r="C1244" s="82" t="s">
        <v>426</v>
      </c>
      <c r="D1244" s="82" t="s">
        <v>441</v>
      </c>
      <c r="E1244" s="82" t="s">
        <v>300</v>
      </c>
      <c r="F1244" s="82" t="s">
        <v>301</v>
      </c>
      <c r="G1244" s="85">
        <v>50.841000000000001</v>
      </c>
      <c r="H1244" s="85">
        <v>37.481000000000002</v>
      </c>
      <c r="I1244" s="82" t="s">
        <v>442</v>
      </c>
    </row>
    <row r="1245" spans="2:9">
      <c r="B1245" s="82" t="s">
        <v>275</v>
      </c>
      <c r="C1245" s="82" t="s">
        <v>429</v>
      </c>
      <c r="D1245" s="82" t="s">
        <v>443</v>
      </c>
      <c r="E1245" s="82" t="s">
        <v>300</v>
      </c>
      <c r="F1245" s="82" t="s">
        <v>301</v>
      </c>
      <c r="G1245" s="85">
        <v>54.107999999999997</v>
      </c>
      <c r="H1245" s="85">
        <v>36.393000000000001</v>
      </c>
      <c r="I1245" s="82" t="s">
        <v>444</v>
      </c>
    </row>
    <row r="1246" spans="2:9">
      <c r="B1246" s="82" t="s">
        <v>275</v>
      </c>
      <c r="C1246" s="82" t="s">
        <v>432</v>
      </c>
      <c r="D1246" s="82" t="s">
        <v>445</v>
      </c>
      <c r="E1246" s="82" t="s">
        <v>300</v>
      </c>
      <c r="F1246" s="82" t="s">
        <v>301</v>
      </c>
      <c r="G1246" s="85">
        <v>75.313999999999993</v>
      </c>
      <c r="H1246" s="85">
        <v>71.355999999999995</v>
      </c>
      <c r="I1246" s="82" t="s">
        <v>446</v>
      </c>
    </row>
    <row r="1247" spans="2:9">
      <c r="B1247" s="82" t="s">
        <v>275</v>
      </c>
      <c r="C1247" s="82" t="s">
        <v>447</v>
      </c>
      <c r="D1247" s="82" t="s">
        <v>448</v>
      </c>
      <c r="E1247" s="82" t="s">
        <v>300</v>
      </c>
      <c r="F1247" s="82" t="s">
        <v>301</v>
      </c>
      <c r="G1247" s="85">
        <v>0</v>
      </c>
      <c r="H1247" s="85">
        <v>0</v>
      </c>
      <c r="I1247" s="82" t="s">
        <v>449</v>
      </c>
    </row>
    <row r="1248" spans="2:9">
      <c r="B1248" s="82" t="s">
        <v>275</v>
      </c>
      <c r="C1248" s="82" t="s">
        <v>450</v>
      </c>
      <c r="D1248" s="82" t="s">
        <v>451</v>
      </c>
      <c r="E1248" s="82" t="s">
        <v>300</v>
      </c>
      <c r="F1248" s="82" t="s">
        <v>301</v>
      </c>
      <c r="G1248" s="85">
        <v>0</v>
      </c>
      <c r="H1248" s="85">
        <v>0</v>
      </c>
      <c r="I1248" s="82" t="s">
        <v>452</v>
      </c>
    </row>
    <row r="1249" spans="2:9">
      <c r="B1249" s="82" t="s">
        <v>275</v>
      </c>
      <c r="C1249" s="82" t="s">
        <v>453</v>
      </c>
      <c r="D1249" s="82" t="s">
        <v>454</v>
      </c>
      <c r="E1249" s="82" t="s">
        <v>300</v>
      </c>
      <c r="F1249" s="82" t="s">
        <v>301</v>
      </c>
      <c r="G1249" s="85">
        <v>0</v>
      </c>
      <c r="H1249" s="85">
        <v>0</v>
      </c>
      <c r="I1249" s="82" t="s">
        <v>455</v>
      </c>
    </row>
    <row r="1250" spans="2:9">
      <c r="B1250" s="82" t="s">
        <v>275</v>
      </c>
      <c r="C1250" s="82" t="s">
        <v>456</v>
      </c>
      <c r="D1250" s="82" t="s">
        <v>457</v>
      </c>
      <c r="E1250" s="82" t="s">
        <v>300</v>
      </c>
      <c r="F1250" s="82" t="s">
        <v>301</v>
      </c>
      <c r="G1250" s="85">
        <v>0</v>
      </c>
      <c r="H1250" s="85">
        <v>0</v>
      </c>
      <c r="I1250" s="82" t="s">
        <v>458</v>
      </c>
    </row>
    <row r="1251" spans="2:9">
      <c r="B1251" s="82" t="s">
        <v>275</v>
      </c>
      <c r="C1251" s="82" t="s">
        <v>459</v>
      </c>
      <c r="D1251" s="82" t="s">
        <v>460</v>
      </c>
      <c r="E1251" s="82" t="s">
        <v>300</v>
      </c>
      <c r="F1251" s="82" t="s">
        <v>301</v>
      </c>
      <c r="G1251" s="85">
        <v>0</v>
      </c>
      <c r="H1251" s="85">
        <v>0</v>
      </c>
      <c r="I1251" s="82" t="s">
        <v>461</v>
      </c>
    </row>
    <row r="1252" spans="2:9">
      <c r="B1252" s="82" t="s">
        <v>275</v>
      </c>
      <c r="C1252" s="82" t="s">
        <v>462</v>
      </c>
      <c r="D1252" s="82" t="s">
        <v>463</v>
      </c>
      <c r="E1252" s="82" t="s">
        <v>300</v>
      </c>
      <c r="F1252" s="82" t="s">
        <v>301</v>
      </c>
      <c r="G1252" s="85">
        <v>0</v>
      </c>
      <c r="H1252" s="85">
        <v>0</v>
      </c>
      <c r="I1252" s="82" t="s">
        <v>464</v>
      </c>
    </row>
    <row r="1253" spans="2:9">
      <c r="B1253" s="82" t="s">
        <v>275</v>
      </c>
      <c r="C1253" s="82" t="s">
        <v>465</v>
      </c>
      <c r="D1253" s="82" t="s">
        <v>466</v>
      </c>
      <c r="E1253" s="82" t="s">
        <v>300</v>
      </c>
      <c r="F1253" s="82" t="s">
        <v>301</v>
      </c>
      <c r="G1253" s="85">
        <v>0</v>
      </c>
      <c r="H1253" s="85">
        <v>0</v>
      </c>
      <c r="I1253" s="82" t="s">
        <v>467</v>
      </c>
    </row>
    <row r="1254" spans="2:9">
      <c r="B1254" s="82" t="s">
        <v>275</v>
      </c>
      <c r="C1254" s="82" t="s">
        <v>468</v>
      </c>
      <c r="D1254" s="82" t="s">
        <v>469</v>
      </c>
      <c r="E1254" s="82" t="s">
        <v>300</v>
      </c>
      <c r="F1254" s="82" t="s">
        <v>301</v>
      </c>
      <c r="G1254" s="85">
        <v>0</v>
      </c>
      <c r="H1254" s="85">
        <v>0</v>
      </c>
      <c r="I1254" s="82" t="s">
        <v>470</v>
      </c>
    </row>
    <row r="1255" spans="2:9">
      <c r="B1255" s="82" t="s">
        <v>275</v>
      </c>
      <c r="C1255" s="82" t="s">
        <v>471</v>
      </c>
      <c r="D1255" s="82" t="s">
        <v>472</v>
      </c>
      <c r="E1255" s="82" t="s">
        <v>300</v>
      </c>
      <c r="F1255" s="82" t="s">
        <v>301</v>
      </c>
      <c r="G1255" s="85">
        <v>0</v>
      </c>
      <c r="H1255" s="85">
        <v>0</v>
      </c>
      <c r="I1255" s="82" t="s">
        <v>473</v>
      </c>
    </row>
    <row r="1256" spans="2:9">
      <c r="B1256" s="82" t="s">
        <v>275</v>
      </c>
      <c r="C1256" s="82" t="s">
        <v>474</v>
      </c>
      <c r="D1256" s="82" t="s">
        <v>475</v>
      </c>
      <c r="E1256" s="82" t="s">
        <v>300</v>
      </c>
      <c r="F1256" s="82" t="s">
        <v>301</v>
      </c>
      <c r="G1256" s="85">
        <v>0</v>
      </c>
      <c r="H1256" s="85">
        <v>0</v>
      </c>
      <c r="I1256" s="82" t="s">
        <v>476</v>
      </c>
    </row>
    <row r="1257" spans="2:9">
      <c r="B1257" s="82" t="s">
        <v>275</v>
      </c>
      <c r="C1257" s="82" t="s">
        <v>477</v>
      </c>
      <c r="D1257" s="82" t="s">
        <v>478</v>
      </c>
      <c r="E1257" s="82" t="s">
        <v>300</v>
      </c>
      <c r="F1257" s="82" t="s">
        <v>301</v>
      </c>
      <c r="G1257" s="85">
        <v>0</v>
      </c>
      <c r="H1257" s="85">
        <v>0</v>
      </c>
      <c r="I1257" s="82" t="s">
        <v>479</v>
      </c>
    </row>
    <row r="1258" spans="2:9">
      <c r="B1258" s="82" t="s">
        <v>275</v>
      </c>
      <c r="C1258" s="82" t="s">
        <v>480</v>
      </c>
      <c r="D1258" s="82" t="s">
        <v>481</v>
      </c>
      <c r="E1258" s="82" t="s">
        <v>300</v>
      </c>
      <c r="F1258" s="82" t="s">
        <v>301</v>
      </c>
      <c r="G1258" s="85">
        <v>0</v>
      </c>
      <c r="H1258" s="85">
        <v>0</v>
      </c>
      <c r="I1258" s="82" t="s">
        <v>482</v>
      </c>
    </row>
    <row r="1259" spans="2:9">
      <c r="B1259" s="82" t="s">
        <v>275</v>
      </c>
      <c r="C1259" s="82" t="s">
        <v>483</v>
      </c>
      <c r="D1259" s="82" t="s">
        <v>484</v>
      </c>
      <c r="E1259" s="82" t="s">
        <v>300</v>
      </c>
      <c r="F1259" s="82" t="s">
        <v>301</v>
      </c>
      <c r="G1259" s="85">
        <v>3.5659999999999998</v>
      </c>
      <c r="H1259" s="85">
        <v>2.0190000000000001</v>
      </c>
      <c r="I1259" s="82" t="s">
        <v>485</v>
      </c>
    </row>
    <row r="1260" spans="2:9">
      <c r="B1260" s="82" t="s">
        <v>275</v>
      </c>
      <c r="C1260" s="82" t="s">
        <v>486</v>
      </c>
      <c r="D1260" s="82" t="s">
        <v>487</v>
      </c>
      <c r="E1260" s="82" t="s">
        <v>300</v>
      </c>
      <c r="F1260" s="82" t="s">
        <v>301</v>
      </c>
      <c r="G1260" s="85">
        <v>17.713000000000001</v>
      </c>
      <c r="H1260" s="85">
        <v>11.917</v>
      </c>
      <c r="I1260" s="82" t="s">
        <v>488</v>
      </c>
    </row>
    <row r="1261" spans="2:9">
      <c r="B1261" s="82" t="s">
        <v>275</v>
      </c>
      <c r="C1261" s="82" t="s">
        <v>489</v>
      </c>
      <c r="D1261" s="82" t="s">
        <v>490</v>
      </c>
      <c r="E1261" s="82" t="s">
        <v>300</v>
      </c>
      <c r="F1261" s="82" t="s">
        <v>301</v>
      </c>
      <c r="G1261" s="85">
        <v>24.733000000000001</v>
      </c>
      <c r="H1261" s="85">
        <v>23.433</v>
      </c>
      <c r="I1261" s="82" t="s">
        <v>491</v>
      </c>
    </row>
    <row r="1262" spans="2:9">
      <c r="B1262" s="82" t="s">
        <v>275</v>
      </c>
      <c r="C1262" s="82" t="s">
        <v>492</v>
      </c>
      <c r="D1262" s="82" t="s">
        <v>493</v>
      </c>
      <c r="E1262" s="82" t="s">
        <v>300</v>
      </c>
      <c r="F1262" s="82" t="s">
        <v>301</v>
      </c>
      <c r="G1262" s="85">
        <v>3.5659999999999998</v>
      </c>
      <c r="H1262" s="85">
        <v>2.0190000000000001</v>
      </c>
      <c r="I1262" s="82" t="s">
        <v>494</v>
      </c>
    </row>
    <row r="1263" spans="2:9">
      <c r="B1263" s="82" t="s">
        <v>275</v>
      </c>
      <c r="C1263" s="82" t="s">
        <v>495</v>
      </c>
      <c r="D1263" s="82" t="s">
        <v>496</v>
      </c>
      <c r="E1263" s="82" t="s">
        <v>300</v>
      </c>
      <c r="F1263" s="82" t="s">
        <v>301</v>
      </c>
      <c r="G1263" s="85">
        <v>17.713000000000001</v>
      </c>
      <c r="H1263" s="85">
        <v>11.917</v>
      </c>
      <c r="I1263" s="82" t="s">
        <v>497</v>
      </c>
    </row>
    <row r="1264" spans="2:9">
      <c r="B1264" s="82" t="s">
        <v>275</v>
      </c>
      <c r="C1264" s="82" t="s">
        <v>498</v>
      </c>
      <c r="D1264" s="82" t="s">
        <v>499</v>
      </c>
      <c r="E1264" s="82" t="s">
        <v>300</v>
      </c>
      <c r="F1264" s="82" t="s">
        <v>301</v>
      </c>
      <c r="G1264" s="85">
        <v>24.733000000000001</v>
      </c>
      <c r="H1264" s="85">
        <v>23.433</v>
      </c>
      <c r="I1264" s="82" t="s">
        <v>500</v>
      </c>
    </row>
    <row r="1265" spans="2:9">
      <c r="B1265" s="82" t="s">
        <v>275</v>
      </c>
      <c r="C1265" s="82" t="s">
        <v>501</v>
      </c>
      <c r="D1265" s="82" t="s">
        <v>502</v>
      </c>
      <c r="E1265" s="82" t="s">
        <v>300</v>
      </c>
      <c r="F1265" s="82" t="s">
        <v>301</v>
      </c>
      <c r="G1265" s="85">
        <v>0</v>
      </c>
      <c r="H1265" s="85">
        <v>0</v>
      </c>
      <c r="I1265" s="82" t="s">
        <v>503</v>
      </c>
    </row>
    <row r="1266" spans="2:9">
      <c r="B1266" s="82" t="s">
        <v>275</v>
      </c>
      <c r="C1266" s="82" t="s">
        <v>504</v>
      </c>
      <c r="D1266" s="82" t="s">
        <v>505</v>
      </c>
      <c r="E1266" s="82" t="s">
        <v>300</v>
      </c>
      <c r="F1266" s="82" t="s">
        <v>301</v>
      </c>
      <c r="G1266" s="85">
        <v>0</v>
      </c>
      <c r="H1266" s="85">
        <v>0</v>
      </c>
      <c r="I1266" s="82" t="s">
        <v>506</v>
      </c>
    </row>
    <row r="1267" spans="2:9">
      <c r="B1267" s="82" t="s">
        <v>275</v>
      </c>
      <c r="C1267" s="82" t="s">
        <v>507</v>
      </c>
      <c r="D1267" s="82" t="s">
        <v>508</v>
      </c>
      <c r="E1267" s="82" t="s">
        <v>300</v>
      </c>
      <c r="F1267" s="82" t="s">
        <v>301</v>
      </c>
      <c r="G1267" s="85">
        <v>0</v>
      </c>
      <c r="H1267" s="85">
        <v>0</v>
      </c>
      <c r="I1267" s="82" t="s">
        <v>509</v>
      </c>
    </row>
    <row r="1268" spans="2:9">
      <c r="B1268" s="82" t="s">
        <v>275</v>
      </c>
      <c r="C1268" s="82" t="s">
        <v>510</v>
      </c>
      <c r="D1268" s="82" t="s">
        <v>511</v>
      </c>
      <c r="E1268" s="82" t="s">
        <v>300</v>
      </c>
      <c r="F1268" s="82" t="s">
        <v>301</v>
      </c>
      <c r="G1268" s="85">
        <v>0</v>
      </c>
      <c r="H1268" s="85">
        <v>0</v>
      </c>
      <c r="I1268" s="82" t="s">
        <v>512</v>
      </c>
    </row>
    <row r="1269" spans="2:9">
      <c r="B1269" s="82" t="s">
        <v>275</v>
      </c>
      <c r="C1269" s="82" t="s">
        <v>513</v>
      </c>
      <c r="D1269" s="82" t="s">
        <v>514</v>
      </c>
      <c r="E1269" s="82" t="s">
        <v>300</v>
      </c>
      <c r="F1269" s="82" t="s">
        <v>301</v>
      </c>
      <c r="G1269" s="85">
        <v>0</v>
      </c>
      <c r="H1269" s="85">
        <v>0</v>
      </c>
      <c r="I1269" s="82" t="s">
        <v>515</v>
      </c>
    </row>
    <row r="1270" spans="2:9">
      <c r="B1270" s="82" t="s">
        <v>275</v>
      </c>
      <c r="C1270" s="82" t="s">
        <v>516</v>
      </c>
      <c r="D1270" s="82" t="s">
        <v>517</v>
      </c>
      <c r="E1270" s="82" t="s">
        <v>300</v>
      </c>
      <c r="F1270" s="82" t="s">
        <v>301</v>
      </c>
      <c r="G1270" s="85">
        <v>0</v>
      </c>
      <c r="H1270" s="85">
        <v>0</v>
      </c>
      <c r="I1270" s="82" t="s">
        <v>518</v>
      </c>
    </row>
    <row r="1271" spans="2:9">
      <c r="B1271" s="82" t="s">
        <v>275</v>
      </c>
      <c r="C1271" s="82" t="s">
        <v>519</v>
      </c>
      <c r="D1271" s="82" t="s">
        <v>520</v>
      </c>
      <c r="E1271" s="82" t="s">
        <v>300</v>
      </c>
      <c r="F1271" s="82" t="s">
        <v>301</v>
      </c>
      <c r="G1271" s="86">
        <v>12.503</v>
      </c>
      <c r="H1271" s="85">
        <v>5.048</v>
      </c>
      <c r="I1271" s="82" t="s">
        <v>521</v>
      </c>
    </row>
    <row r="1272" spans="2:9">
      <c r="B1272" s="82" t="s">
        <v>275</v>
      </c>
      <c r="C1272" s="82" t="s">
        <v>522</v>
      </c>
      <c r="D1272" s="82" t="s">
        <v>523</v>
      </c>
      <c r="E1272" s="82" t="s">
        <v>300</v>
      </c>
      <c r="F1272" s="82" t="s">
        <v>301</v>
      </c>
      <c r="G1272" s="86">
        <v>6.2089999999999996</v>
      </c>
      <c r="H1272" s="85">
        <v>4.1719999999999997</v>
      </c>
      <c r="I1272" s="82" t="s">
        <v>524</v>
      </c>
    </row>
    <row r="1273" spans="2:9">
      <c r="B1273" s="82" t="s">
        <v>275</v>
      </c>
      <c r="C1273" s="82" t="s">
        <v>525</v>
      </c>
      <c r="D1273" s="82" t="s">
        <v>526</v>
      </c>
      <c r="E1273" s="82" t="s">
        <v>300</v>
      </c>
      <c r="F1273" s="82" t="s">
        <v>301</v>
      </c>
      <c r="G1273" s="86">
        <v>8.5440000000000005</v>
      </c>
      <c r="H1273" s="85">
        <v>8.0950000000000006</v>
      </c>
      <c r="I1273" s="82" t="s">
        <v>527</v>
      </c>
    </row>
    <row r="1274" spans="2:9">
      <c r="B1274" s="82" t="s">
        <v>275</v>
      </c>
      <c r="C1274" s="82" t="s">
        <v>528</v>
      </c>
      <c r="D1274" s="82" t="s">
        <v>529</v>
      </c>
      <c r="E1274" s="82" t="s">
        <v>300</v>
      </c>
      <c r="F1274" s="82" t="s">
        <v>301</v>
      </c>
      <c r="G1274" s="86">
        <v>0</v>
      </c>
      <c r="H1274" s="85">
        <v>0</v>
      </c>
      <c r="I1274" s="82" t="s">
        <v>521</v>
      </c>
    </row>
    <row r="1275" spans="2:9">
      <c r="B1275" s="82" t="s">
        <v>275</v>
      </c>
      <c r="C1275" s="82" t="s">
        <v>530</v>
      </c>
      <c r="D1275" s="82" t="s">
        <v>531</v>
      </c>
      <c r="E1275" s="82" t="s">
        <v>300</v>
      </c>
      <c r="F1275" s="82" t="s">
        <v>301</v>
      </c>
      <c r="G1275" s="86">
        <v>0</v>
      </c>
      <c r="H1275" s="85">
        <v>0</v>
      </c>
      <c r="I1275" s="82" t="s">
        <v>524</v>
      </c>
    </row>
    <row r="1276" spans="2:9">
      <c r="B1276" s="82" t="s">
        <v>275</v>
      </c>
      <c r="C1276" s="82" t="s">
        <v>532</v>
      </c>
      <c r="D1276" s="82" t="s">
        <v>533</v>
      </c>
      <c r="E1276" s="82" t="s">
        <v>300</v>
      </c>
      <c r="F1276" s="82" t="s">
        <v>301</v>
      </c>
      <c r="G1276" s="86">
        <v>0</v>
      </c>
      <c r="H1276" s="85">
        <v>0</v>
      </c>
      <c r="I1276" s="82" t="s">
        <v>527</v>
      </c>
    </row>
    <row r="1277" spans="2:9">
      <c r="B1277" s="82" t="s">
        <v>275</v>
      </c>
      <c r="C1277" s="82" t="s">
        <v>534</v>
      </c>
      <c r="D1277" s="82" t="s">
        <v>535</v>
      </c>
      <c r="E1277" s="82" t="s">
        <v>300</v>
      </c>
      <c r="F1277" s="82" t="s">
        <v>301</v>
      </c>
      <c r="G1277" s="86">
        <v>0</v>
      </c>
      <c r="H1277" s="85">
        <v>0</v>
      </c>
      <c r="I1277" s="82" t="s">
        <v>521</v>
      </c>
    </row>
    <row r="1278" spans="2:9">
      <c r="B1278" s="82" t="s">
        <v>275</v>
      </c>
      <c r="C1278" s="82" t="s">
        <v>536</v>
      </c>
      <c r="D1278" s="82" t="s">
        <v>537</v>
      </c>
      <c r="E1278" s="82" t="s">
        <v>300</v>
      </c>
      <c r="F1278" s="82" t="s">
        <v>301</v>
      </c>
      <c r="G1278" s="86">
        <v>0</v>
      </c>
      <c r="H1278" s="85">
        <v>0</v>
      </c>
      <c r="I1278" s="82" t="s">
        <v>524</v>
      </c>
    </row>
    <row r="1279" spans="2:9">
      <c r="B1279" s="82" t="s">
        <v>275</v>
      </c>
      <c r="C1279" s="82" t="s">
        <v>538</v>
      </c>
      <c r="D1279" s="82" t="s">
        <v>539</v>
      </c>
      <c r="E1279" s="82" t="s">
        <v>300</v>
      </c>
      <c r="F1279" s="82" t="s">
        <v>301</v>
      </c>
      <c r="G1279" s="86">
        <v>0</v>
      </c>
      <c r="H1279" s="85">
        <v>0</v>
      </c>
      <c r="I1279" s="82" t="s">
        <v>527</v>
      </c>
    </row>
    <row r="1280" spans="2:9">
      <c r="B1280" s="82" t="s">
        <v>275</v>
      </c>
      <c r="C1280" s="82" t="s">
        <v>540</v>
      </c>
      <c r="D1280" s="82" t="s">
        <v>541</v>
      </c>
      <c r="E1280" s="82" t="s">
        <v>300</v>
      </c>
      <c r="F1280" s="82" t="s">
        <v>301</v>
      </c>
      <c r="G1280" s="86">
        <v>0</v>
      </c>
      <c r="H1280" s="85">
        <v>0</v>
      </c>
      <c r="I1280" s="82" t="s">
        <v>521</v>
      </c>
    </row>
    <row r="1281" spans="2:9">
      <c r="B1281" s="82" t="s">
        <v>275</v>
      </c>
      <c r="C1281" s="82" t="s">
        <v>542</v>
      </c>
      <c r="D1281" s="82" t="s">
        <v>543</v>
      </c>
      <c r="E1281" s="82" t="s">
        <v>300</v>
      </c>
      <c r="F1281" s="82" t="s">
        <v>301</v>
      </c>
      <c r="G1281" s="86">
        <v>0</v>
      </c>
      <c r="H1281" s="85">
        <v>0</v>
      </c>
      <c r="I1281" s="82" t="s">
        <v>524</v>
      </c>
    </row>
    <row r="1282" spans="2:9">
      <c r="B1282" s="82" t="s">
        <v>275</v>
      </c>
      <c r="C1282" s="82" t="s">
        <v>544</v>
      </c>
      <c r="D1282" s="82" t="s">
        <v>545</v>
      </c>
      <c r="E1282" s="82" t="s">
        <v>300</v>
      </c>
      <c r="F1282" s="82" t="s">
        <v>301</v>
      </c>
      <c r="G1282" s="86">
        <v>0</v>
      </c>
      <c r="H1282" s="85">
        <v>0</v>
      </c>
      <c r="I1282" s="82" t="s">
        <v>527</v>
      </c>
    </row>
    <row r="1283" spans="2:9">
      <c r="B1283" s="82" t="s">
        <v>275</v>
      </c>
      <c r="C1283" s="82" t="s">
        <v>546</v>
      </c>
      <c r="D1283" s="82" t="s">
        <v>547</v>
      </c>
      <c r="E1283" s="82" t="s">
        <v>300</v>
      </c>
      <c r="F1283" s="82" t="s">
        <v>301</v>
      </c>
      <c r="G1283" s="86">
        <v>0</v>
      </c>
      <c r="H1283" s="85">
        <v>0</v>
      </c>
      <c r="I1283" s="82" t="s">
        <v>521</v>
      </c>
    </row>
    <row r="1284" spans="2:9">
      <c r="B1284" s="82" t="s">
        <v>275</v>
      </c>
      <c r="C1284" s="82" t="s">
        <v>548</v>
      </c>
      <c r="D1284" s="82" t="s">
        <v>549</v>
      </c>
      <c r="E1284" s="82" t="s">
        <v>300</v>
      </c>
      <c r="F1284" s="82" t="s">
        <v>301</v>
      </c>
      <c r="G1284" s="86">
        <v>0</v>
      </c>
      <c r="H1284" s="85">
        <v>0</v>
      </c>
      <c r="I1284" s="82" t="s">
        <v>524</v>
      </c>
    </row>
    <row r="1285" spans="2:9">
      <c r="B1285" s="82" t="s">
        <v>275</v>
      </c>
      <c r="C1285" s="82" t="s">
        <v>550</v>
      </c>
      <c r="D1285" s="82" t="s">
        <v>551</v>
      </c>
      <c r="E1285" s="82" t="s">
        <v>300</v>
      </c>
      <c r="F1285" s="82" t="s">
        <v>301</v>
      </c>
      <c r="G1285" s="86">
        <v>0</v>
      </c>
      <c r="H1285" s="85">
        <v>0</v>
      </c>
      <c r="I1285" s="82" t="s">
        <v>527</v>
      </c>
    </row>
    <row r="1286" spans="2:9">
      <c r="B1286" s="82" t="s">
        <v>275</v>
      </c>
      <c r="C1286" s="82" t="s">
        <v>552</v>
      </c>
      <c r="D1286" s="82" t="s">
        <v>553</v>
      </c>
      <c r="E1286" s="82" t="s">
        <v>300</v>
      </c>
      <c r="F1286" s="82" t="s">
        <v>301</v>
      </c>
      <c r="G1286" s="86">
        <v>0</v>
      </c>
      <c r="H1286" s="85">
        <v>0</v>
      </c>
      <c r="I1286" s="82" t="s">
        <v>521</v>
      </c>
    </row>
    <row r="1287" spans="2:9">
      <c r="B1287" s="82" t="s">
        <v>275</v>
      </c>
      <c r="C1287" s="82" t="s">
        <v>554</v>
      </c>
      <c r="D1287" s="82" t="s">
        <v>555</v>
      </c>
      <c r="E1287" s="82" t="s">
        <v>300</v>
      </c>
      <c r="F1287" s="82" t="s">
        <v>301</v>
      </c>
      <c r="G1287" s="86">
        <v>0</v>
      </c>
      <c r="H1287" s="85">
        <v>0</v>
      </c>
      <c r="I1287" s="82" t="s">
        <v>524</v>
      </c>
    </row>
    <row r="1288" spans="2:9">
      <c r="B1288" s="82" t="s">
        <v>275</v>
      </c>
      <c r="C1288" s="82" t="s">
        <v>556</v>
      </c>
      <c r="D1288" s="82" t="s">
        <v>557</v>
      </c>
      <c r="E1288" s="82" t="s">
        <v>300</v>
      </c>
      <c r="F1288" s="82" t="s">
        <v>301</v>
      </c>
      <c r="G1288" s="86">
        <v>0</v>
      </c>
      <c r="H1288" s="85">
        <v>0</v>
      </c>
      <c r="I1288" s="82" t="s">
        <v>527</v>
      </c>
    </row>
    <row r="1289" spans="2:9">
      <c r="B1289" s="82" t="s">
        <v>275</v>
      </c>
      <c r="C1289" s="82" t="s">
        <v>558</v>
      </c>
      <c r="D1289" s="82" t="s">
        <v>559</v>
      </c>
      <c r="E1289" s="82" t="s">
        <v>300</v>
      </c>
      <c r="F1289" s="82" t="s">
        <v>301</v>
      </c>
      <c r="G1289" s="86">
        <v>0</v>
      </c>
      <c r="H1289" s="85">
        <v>0</v>
      </c>
      <c r="I1289" s="82" t="s">
        <v>521</v>
      </c>
    </row>
    <row r="1290" spans="2:9">
      <c r="B1290" s="82" t="s">
        <v>275</v>
      </c>
      <c r="C1290" s="82" t="s">
        <v>560</v>
      </c>
      <c r="D1290" s="82" t="s">
        <v>561</v>
      </c>
      <c r="E1290" s="82" t="s">
        <v>300</v>
      </c>
      <c r="F1290" s="82" t="s">
        <v>301</v>
      </c>
      <c r="G1290" s="86">
        <v>0</v>
      </c>
      <c r="H1290" s="85">
        <v>0</v>
      </c>
      <c r="I1290" s="82" t="s">
        <v>524</v>
      </c>
    </row>
    <row r="1291" spans="2:9">
      <c r="B1291" s="82" t="s">
        <v>275</v>
      </c>
      <c r="C1291" s="82" t="s">
        <v>562</v>
      </c>
      <c r="D1291" s="82" t="s">
        <v>563</v>
      </c>
      <c r="E1291" s="82" t="s">
        <v>300</v>
      </c>
      <c r="F1291" s="82" t="s">
        <v>301</v>
      </c>
      <c r="G1291" s="86">
        <v>0</v>
      </c>
      <c r="H1291" s="85">
        <v>0</v>
      </c>
      <c r="I1291" s="82" t="s">
        <v>527</v>
      </c>
    </row>
    <row r="1292" spans="2:9">
      <c r="B1292" s="82" t="s">
        <v>275</v>
      </c>
      <c r="C1292" s="82" t="s">
        <v>564</v>
      </c>
      <c r="D1292" s="82" t="s">
        <v>565</v>
      </c>
      <c r="E1292" s="82" t="s">
        <v>300</v>
      </c>
      <c r="F1292" s="82" t="s">
        <v>301</v>
      </c>
      <c r="G1292" s="86">
        <v>0</v>
      </c>
      <c r="H1292" s="85">
        <v>0</v>
      </c>
      <c r="I1292" s="82" t="s">
        <v>521</v>
      </c>
    </row>
    <row r="1293" spans="2:9">
      <c r="B1293" s="82" t="s">
        <v>275</v>
      </c>
      <c r="C1293" s="82" t="s">
        <v>566</v>
      </c>
      <c r="D1293" s="82" t="s">
        <v>567</v>
      </c>
      <c r="E1293" s="82" t="s">
        <v>300</v>
      </c>
      <c r="F1293" s="82" t="s">
        <v>301</v>
      </c>
      <c r="G1293" s="86">
        <v>0</v>
      </c>
      <c r="H1293" s="85">
        <v>0</v>
      </c>
      <c r="I1293" s="82" t="s">
        <v>524</v>
      </c>
    </row>
    <row r="1294" spans="2:9">
      <c r="B1294" s="82" t="s">
        <v>275</v>
      </c>
      <c r="C1294" s="82" t="s">
        <v>568</v>
      </c>
      <c r="D1294" s="82" t="s">
        <v>569</v>
      </c>
      <c r="E1294" s="82" t="s">
        <v>300</v>
      </c>
      <c r="F1294" s="82" t="s">
        <v>301</v>
      </c>
      <c r="G1294" s="86">
        <v>0</v>
      </c>
      <c r="H1294" s="85">
        <v>0</v>
      </c>
      <c r="I1294" s="82" t="s">
        <v>527</v>
      </c>
    </row>
    <row r="1295" spans="2:9">
      <c r="B1295" s="82" t="s">
        <v>275</v>
      </c>
      <c r="C1295" s="82" t="s">
        <v>570</v>
      </c>
      <c r="D1295" s="82" t="s">
        <v>571</v>
      </c>
      <c r="E1295" s="82" t="s">
        <v>300</v>
      </c>
      <c r="F1295" s="82" t="s">
        <v>301</v>
      </c>
      <c r="G1295" s="86">
        <v>0</v>
      </c>
      <c r="H1295" s="85">
        <v>0</v>
      </c>
      <c r="I1295" s="82" t="s">
        <v>521</v>
      </c>
    </row>
    <row r="1296" spans="2:9">
      <c r="B1296" s="82" t="s">
        <v>275</v>
      </c>
      <c r="C1296" s="82" t="s">
        <v>572</v>
      </c>
      <c r="D1296" s="82" t="s">
        <v>573</v>
      </c>
      <c r="E1296" s="82" t="s">
        <v>300</v>
      </c>
      <c r="F1296" s="82" t="s">
        <v>301</v>
      </c>
      <c r="G1296" s="86">
        <v>0</v>
      </c>
      <c r="H1296" s="85">
        <v>0</v>
      </c>
      <c r="I1296" s="82" t="s">
        <v>524</v>
      </c>
    </row>
    <row r="1297" spans="2:9">
      <c r="B1297" s="82" t="s">
        <v>275</v>
      </c>
      <c r="C1297" s="82" t="s">
        <v>574</v>
      </c>
      <c r="D1297" s="82" t="s">
        <v>575</v>
      </c>
      <c r="E1297" s="82" t="s">
        <v>300</v>
      </c>
      <c r="F1297" s="82" t="s">
        <v>301</v>
      </c>
      <c r="G1297" s="86">
        <v>0</v>
      </c>
      <c r="H1297" s="85">
        <v>0</v>
      </c>
      <c r="I1297" s="82" t="s">
        <v>527</v>
      </c>
    </row>
    <row r="1298" spans="2:9">
      <c r="B1298" s="82" t="s">
        <v>275</v>
      </c>
      <c r="C1298" s="82" t="s">
        <v>576</v>
      </c>
      <c r="D1298" s="82" t="s">
        <v>577</v>
      </c>
      <c r="E1298" s="82" t="s">
        <v>300</v>
      </c>
      <c r="F1298" s="82" t="s">
        <v>301</v>
      </c>
      <c r="G1298" s="86">
        <v>0</v>
      </c>
      <c r="H1298" s="85">
        <v>0</v>
      </c>
      <c r="I1298" s="82" t="s">
        <v>521</v>
      </c>
    </row>
    <row r="1299" spans="2:9">
      <c r="B1299" s="82" t="s">
        <v>275</v>
      </c>
      <c r="C1299" s="82" t="s">
        <v>578</v>
      </c>
      <c r="D1299" s="82" t="s">
        <v>579</v>
      </c>
      <c r="E1299" s="82" t="s">
        <v>300</v>
      </c>
      <c r="F1299" s="82" t="s">
        <v>301</v>
      </c>
      <c r="G1299" s="86">
        <v>0</v>
      </c>
      <c r="H1299" s="85">
        <v>0</v>
      </c>
      <c r="I1299" s="82" t="s">
        <v>524</v>
      </c>
    </row>
    <row r="1300" spans="2:9">
      <c r="B1300" s="82" t="s">
        <v>275</v>
      </c>
      <c r="C1300" s="82" t="s">
        <v>580</v>
      </c>
      <c r="D1300" s="82" t="s">
        <v>581</v>
      </c>
      <c r="E1300" s="82" t="s">
        <v>300</v>
      </c>
      <c r="F1300" s="82" t="s">
        <v>301</v>
      </c>
      <c r="G1300" s="86">
        <v>0</v>
      </c>
      <c r="H1300" s="85">
        <v>0</v>
      </c>
      <c r="I1300" s="82" t="s">
        <v>527</v>
      </c>
    </row>
    <row r="1301" spans="2:9">
      <c r="B1301" s="82" t="s">
        <v>275</v>
      </c>
      <c r="C1301" s="82" t="s">
        <v>582</v>
      </c>
      <c r="D1301" s="82" t="s">
        <v>583</v>
      </c>
      <c r="E1301" s="82" t="s">
        <v>300</v>
      </c>
      <c r="F1301" s="82" t="s">
        <v>301</v>
      </c>
      <c r="G1301" s="85">
        <v>0.871</v>
      </c>
      <c r="H1301" s="85">
        <v>0.79800000000000004</v>
      </c>
      <c r="I1301" s="82" t="s">
        <v>584</v>
      </c>
    </row>
    <row r="1302" spans="2:9">
      <c r="B1302" s="82" t="s">
        <v>275</v>
      </c>
      <c r="C1302" s="82" t="s">
        <v>585</v>
      </c>
      <c r="D1302" s="82" t="s">
        <v>586</v>
      </c>
      <c r="E1302" s="82" t="s">
        <v>300</v>
      </c>
      <c r="F1302" s="82" t="s">
        <v>301</v>
      </c>
      <c r="G1302" s="85">
        <v>13.311999999999999</v>
      </c>
      <c r="H1302" s="85">
        <v>10.571</v>
      </c>
      <c r="I1302" s="82" t="s">
        <v>587</v>
      </c>
    </row>
    <row r="1303" spans="2:9">
      <c r="B1303" s="82" t="s">
        <v>275</v>
      </c>
      <c r="C1303" s="82" t="s">
        <v>588</v>
      </c>
      <c r="D1303" s="82" t="s">
        <v>589</v>
      </c>
      <c r="E1303" s="82" t="s">
        <v>300</v>
      </c>
      <c r="F1303" s="82" t="s">
        <v>301</v>
      </c>
      <c r="G1303" s="85">
        <v>15.247999999999999</v>
      </c>
      <c r="H1303" s="85">
        <v>14.446999999999999</v>
      </c>
      <c r="I1303" s="82" t="s">
        <v>590</v>
      </c>
    </row>
    <row r="1304" spans="2:9">
      <c r="B1304" s="82" t="s">
        <v>275</v>
      </c>
      <c r="C1304" s="82" t="s">
        <v>591</v>
      </c>
      <c r="D1304" s="82" t="s">
        <v>592</v>
      </c>
      <c r="E1304" s="82" t="s">
        <v>300</v>
      </c>
      <c r="F1304" s="82" t="s">
        <v>301</v>
      </c>
      <c r="G1304" s="85">
        <v>9.6669999999999998</v>
      </c>
      <c r="H1304" s="85">
        <v>7.7030000000000003</v>
      </c>
      <c r="I1304" s="82" t="s">
        <v>593</v>
      </c>
    </row>
    <row r="1305" spans="2:9">
      <c r="B1305" s="82" t="s">
        <v>275</v>
      </c>
      <c r="C1305" s="82" t="s">
        <v>594</v>
      </c>
      <c r="D1305" s="82" t="s">
        <v>595</v>
      </c>
      <c r="E1305" s="82" t="s">
        <v>300</v>
      </c>
      <c r="F1305" s="82" t="s">
        <v>301</v>
      </c>
      <c r="G1305" s="85">
        <v>4.8170000000000002</v>
      </c>
      <c r="H1305" s="85">
        <v>3.8250000000000002</v>
      </c>
      <c r="I1305" s="82" t="s">
        <v>596</v>
      </c>
    </row>
    <row r="1306" spans="2:9">
      <c r="B1306" s="82" t="s">
        <v>275</v>
      </c>
      <c r="C1306" s="82" t="s">
        <v>597</v>
      </c>
      <c r="D1306" s="82" t="s">
        <v>598</v>
      </c>
      <c r="E1306" s="82" t="s">
        <v>300</v>
      </c>
      <c r="F1306" s="82" t="s">
        <v>301</v>
      </c>
      <c r="G1306" s="85">
        <v>5.5179999999999998</v>
      </c>
      <c r="H1306" s="85">
        <v>5.2279999999999998</v>
      </c>
      <c r="I1306" s="82" t="s">
        <v>599</v>
      </c>
    </row>
    <row r="1307" spans="2:9">
      <c r="B1307" s="82" t="s">
        <v>275</v>
      </c>
      <c r="C1307" s="82" t="s">
        <v>600</v>
      </c>
      <c r="D1307" s="82" t="s">
        <v>601</v>
      </c>
      <c r="E1307" s="82" t="s">
        <v>300</v>
      </c>
      <c r="F1307" s="82" t="s">
        <v>301</v>
      </c>
      <c r="G1307" s="85">
        <v>0.27700000000000002</v>
      </c>
      <c r="H1307" s="85">
        <v>0.27300000000000002</v>
      </c>
      <c r="I1307" s="82" t="s">
        <v>602</v>
      </c>
    </row>
    <row r="1308" spans="2:9">
      <c r="B1308" s="82" t="s">
        <v>275</v>
      </c>
      <c r="C1308" s="82" t="s">
        <v>603</v>
      </c>
      <c r="D1308" s="82" t="s">
        <v>604</v>
      </c>
      <c r="E1308" s="82" t="s">
        <v>300</v>
      </c>
      <c r="F1308" s="82" t="s">
        <v>301</v>
      </c>
      <c r="G1308" s="85">
        <v>0.23699999999999999</v>
      </c>
      <c r="H1308" s="85">
        <v>0.188</v>
      </c>
      <c r="I1308" s="82" t="s">
        <v>605</v>
      </c>
    </row>
    <row r="1309" spans="2:9">
      <c r="B1309" s="82" t="s">
        <v>275</v>
      </c>
      <c r="C1309" s="82" t="s">
        <v>606</v>
      </c>
      <c r="D1309" s="82" t="s">
        <v>607</v>
      </c>
      <c r="E1309" s="82" t="s">
        <v>300</v>
      </c>
      <c r="F1309" s="82" t="s">
        <v>301</v>
      </c>
      <c r="G1309" s="85">
        <v>0.27200000000000002</v>
      </c>
      <c r="H1309" s="85">
        <v>0.25700000000000001</v>
      </c>
      <c r="I1309" s="82" t="s">
        <v>608</v>
      </c>
    </row>
    <row r="1310" spans="2:9">
      <c r="B1310" s="82" t="s">
        <v>275</v>
      </c>
      <c r="C1310" s="82" t="s">
        <v>609</v>
      </c>
      <c r="D1310" s="82" t="s">
        <v>610</v>
      </c>
      <c r="E1310" s="82" t="s">
        <v>300</v>
      </c>
      <c r="F1310" s="82" t="s">
        <v>301</v>
      </c>
      <c r="G1310" s="85">
        <v>74.566000000000003</v>
      </c>
      <c r="H1310" s="85">
        <v>15.265000000000001</v>
      </c>
      <c r="I1310" s="82" t="s">
        <v>611</v>
      </c>
    </row>
    <row r="1311" spans="2:9">
      <c r="B1311" s="82" t="s">
        <v>275</v>
      </c>
      <c r="C1311" s="82" t="s">
        <v>612</v>
      </c>
      <c r="D1311" s="82" t="s">
        <v>613</v>
      </c>
      <c r="E1311" s="82" t="s">
        <v>300</v>
      </c>
      <c r="F1311" s="82" t="s">
        <v>301</v>
      </c>
      <c r="G1311" s="85">
        <v>144.19499999999999</v>
      </c>
      <c r="H1311" s="85">
        <v>114.506</v>
      </c>
      <c r="I1311" s="82" t="s">
        <v>614</v>
      </c>
    </row>
    <row r="1312" spans="2:9">
      <c r="B1312" s="82" t="s">
        <v>275</v>
      </c>
      <c r="C1312" s="82" t="s">
        <v>615</v>
      </c>
      <c r="D1312" s="82" t="s">
        <v>616</v>
      </c>
      <c r="E1312" s="82" t="s">
        <v>300</v>
      </c>
      <c r="F1312" s="82" t="s">
        <v>301</v>
      </c>
      <c r="G1312" s="85">
        <v>165.16900000000001</v>
      </c>
      <c r="H1312" s="85">
        <v>156.489</v>
      </c>
      <c r="I1312" s="82" t="s">
        <v>617</v>
      </c>
    </row>
    <row r="1313" spans="2:9">
      <c r="B1313" s="82" t="s">
        <v>275</v>
      </c>
      <c r="C1313" s="82" t="s">
        <v>618</v>
      </c>
      <c r="D1313" s="82" t="s">
        <v>619</v>
      </c>
      <c r="E1313" s="82" t="s">
        <v>300</v>
      </c>
      <c r="F1313" s="82" t="s">
        <v>301</v>
      </c>
      <c r="G1313" s="85">
        <v>40.633000000000003</v>
      </c>
      <c r="H1313" s="85">
        <v>9.9930000000000003</v>
      </c>
      <c r="I1313" s="82" t="s">
        <v>620</v>
      </c>
    </row>
    <row r="1314" spans="2:9">
      <c r="B1314" s="82" t="s">
        <v>275</v>
      </c>
      <c r="C1314" s="82" t="s">
        <v>621</v>
      </c>
      <c r="D1314" s="82" t="s">
        <v>622</v>
      </c>
      <c r="E1314" s="82" t="s">
        <v>300</v>
      </c>
      <c r="F1314" s="82" t="s">
        <v>301</v>
      </c>
      <c r="G1314" s="85">
        <v>80.590999999999994</v>
      </c>
      <c r="H1314" s="85">
        <v>63.997</v>
      </c>
      <c r="I1314" s="82" t="s">
        <v>623</v>
      </c>
    </row>
    <row r="1315" spans="2:9">
      <c r="B1315" s="82" t="s">
        <v>275</v>
      </c>
      <c r="C1315" s="82" t="s">
        <v>624</v>
      </c>
      <c r="D1315" s="82" t="s">
        <v>625</v>
      </c>
      <c r="E1315" s="82" t="s">
        <v>300</v>
      </c>
      <c r="F1315" s="82" t="s">
        <v>301</v>
      </c>
      <c r="G1315" s="85">
        <v>92.313000000000002</v>
      </c>
      <c r="H1315" s="85">
        <v>87.462000000000003</v>
      </c>
      <c r="I1315" s="82" t="s">
        <v>626</v>
      </c>
    </row>
    <row r="1316" spans="2:9">
      <c r="B1316" s="82" t="s">
        <v>275</v>
      </c>
      <c r="C1316" s="82" t="s">
        <v>627</v>
      </c>
      <c r="D1316" s="82" t="s">
        <v>628</v>
      </c>
      <c r="E1316" s="82" t="s">
        <v>300</v>
      </c>
      <c r="F1316" s="82" t="s">
        <v>301</v>
      </c>
      <c r="G1316" s="85">
        <v>1.266</v>
      </c>
      <c r="H1316" s="85">
        <v>0.252</v>
      </c>
      <c r="I1316" s="82" t="s">
        <v>629</v>
      </c>
    </row>
    <row r="1317" spans="2:9">
      <c r="B1317" s="82" t="s">
        <v>275</v>
      </c>
      <c r="C1317" s="82" t="s">
        <v>630</v>
      </c>
      <c r="D1317" s="82" t="s">
        <v>631</v>
      </c>
      <c r="E1317" s="82" t="s">
        <v>300</v>
      </c>
      <c r="F1317" s="82" t="s">
        <v>301</v>
      </c>
      <c r="G1317" s="85">
        <v>3.1859999999999999</v>
      </c>
      <c r="H1317" s="85">
        <v>2.5299999999999998</v>
      </c>
      <c r="I1317" s="82" t="s">
        <v>632</v>
      </c>
    </row>
    <row r="1318" spans="2:9">
      <c r="B1318" s="82" t="s">
        <v>275</v>
      </c>
      <c r="C1318" s="82" t="s">
        <v>633</v>
      </c>
      <c r="D1318" s="82" t="s">
        <v>634</v>
      </c>
      <c r="E1318" s="82" t="s">
        <v>300</v>
      </c>
      <c r="F1318" s="82" t="s">
        <v>301</v>
      </c>
      <c r="G1318" s="85">
        <v>3.649</v>
      </c>
      <c r="H1318" s="85">
        <v>3.4580000000000002</v>
      </c>
      <c r="I1318" s="82" t="s">
        <v>635</v>
      </c>
    </row>
    <row r="1319" spans="2:9">
      <c r="B1319" s="82" t="s">
        <v>275</v>
      </c>
      <c r="C1319" s="82" t="s">
        <v>636</v>
      </c>
      <c r="D1319" s="82" t="s">
        <v>637</v>
      </c>
      <c r="E1319" s="82" t="s">
        <v>300</v>
      </c>
      <c r="F1319" s="82" t="s">
        <v>301</v>
      </c>
      <c r="G1319" s="85">
        <v>3.262</v>
      </c>
      <c r="H1319" s="85">
        <v>2.988</v>
      </c>
      <c r="I1319" s="82" t="s">
        <v>638</v>
      </c>
    </row>
    <row r="1320" spans="2:9">
      <c r="B1320" s="82" t="s">
        <v>275</v>
      </c>
      <c r="C1320" s="82" t="s">
        <v>639</v>
      </c>
      <c r="D1320" s="82" t="s">
        <v>640</v>
      </c>
      <c r="E1320" s="82" t="s">
        <v>300</v>
      </c>
      <c r="F1320" s="82" t="s">
        <v>301</v>
      </c>
      <c r="G1320" s="85">
        <v>1.948</v>
      </c>
      <c r="H1320" s="85">
        <v>1.5469999999999999</v>
      </c>
      <c r="I1320" s="82" t="s">
        <v>641</v>
      </c>
    </row>
    <row r="1321" spans="2:9">
      <c r="B1321" s="82" t="s">
        <v>275</v>
      </c>
      <c r="C1321" s="82" t="s">
        <v>642</v>
      </c>
      <c r="D1321" s="82" t="s">
        <v>643</v>
      </c>
      <c r="E1321" s="82" t="s">
        <v>300</v>
      </c>
      <c r="F1321" s="82" t="s">
        <v>301</v>
      </c>
      <c r="G1321" s="85">
        <v>2.2309999999999999</v>
      </c>
      <c r="H1321" s="85">
        <v>2.1139999999999999</v>
      </c>
      <c r="I1321" s="82" t="s">
        <v>644</v>
      </c>
    </row>
    <row r="1322" spans="2:9">
      <c r="B1322" s="82" t="s">
        <v>275</v>
      </c>
      <c r="C1322" s="82" t="s">
        <v>645</v>
      </c>
      <c r="D1322" s="82" t="s">
        <v>646</v>
      </c>
      <c r="E1322" s="82" t="s">
        <v>300</v>
      </c>
      <c r="F1322" s="82" t="s">
        <v>301</v>
      </c>
      <c r="G1322" s="85">
        <v>16.292000000000002</v>
      </c>
      <c r="H1322" s="85">
        <v>6.702</v>
      </c>
      <c r="I1322" s="82" t="s">
        <v>647</v>
      </c>
    </row>
    <row r="1323" spans="2:9">
      <c r="B1323" s="82" t="s">
        <v>275</v>
      </c>
      <c r="C1323" s="82" t="s">
        <v>648</v>
      </c>
      <c r="D1323" s="82" t="s">
        <v>649</v>
      </c>
      <c r="E1323" s="82" t="s">
        <v>300</v>
      </c>
      <c r="F1323" s="82" t="s">
        <v>301</v>
      </c>
      <c r="G1323" s="85">
        <v>9.9969999999999999</v>
      </c>
      <c r="H1323" s="85">
        <v>9.4719999999999995</v>
      </c>
      <c r="I1323" s="82" t="s">
        <v>650</v>
      </c>
    </row>
    <row r="1324" spans="2:9">
      <c r="B1324" s="82" t="s">
        <v>275</v>
      </c>
      <c r="C1324" s="82" t="s">
        <v>651</v>
      </c>
      <c r="D1324" s="82" t="s">
        <v>652</v>
      </c>
      <c r="E1324" s="82" t="s">
        <v>300</v>
      </c>
      <c r="F1324" s="82" t="s">
        <v>301</v>
      </c>
      <c r="G1324" s="85">
        <v>213.684</v>
      </c>
      <c r="H1324" s="85">
        <v>141.99100000000001</v>
      </c>
      <c r="I1324" s="82" t="s">
        <v>653</v>
      </c>
    </row>
    <row r="1325" spans="2:9">
      <c r="B1325" s="82" t="s">
        <v>275</v>
      </c>
      <c r="C1325" s="82" t="s">
        <v>654</v>
      </c>
      <c r="D1325" s="82" t="s">
        <v>655</v>
      </c>
      <c r="E1325" s="82" t="s">
        <v>300</v>
      </c>
      <c r="F1325" s="82" t="s">
        <v>301</v>
      </c>
      <c r="G1325" s="85">
        <v>236.328</v>
      </c>
      <c r="H1325" s="85">
        <v>187.66900000000001</v>
      </c>
      <c r="I1325" s="82" t="s">
        <v>656</v>
      </c>
    </row>
    <row r="1326" spans="2:9">
      <c r="B1326" s="82" t="s">
        <v>275</v>
      </c>
      <c r="C1326" s="82" t="s">
        <v>657</v>
      </c>
      <c r="D1326" s="82" t="s">
        <v>658</v>
      </c>
      <c r="E1326" s="82" t="s">
        <v>300</v>
      </c>
      <c r="F1326" s="82" t="s">
        <v>301</v>
      </c>
      <c r="G1326" s="85">
        <v>270.70299999999997</v>
      </c>
      <c r="H1326" s="85">
        <v>256.47699999999998</v>
      </c>
      <c r="I1326" s="82" t="s">
        <v>659</v>
      </c>
    </row>
    <row r="1327" spans="2:9">
      <c r="B1327" s="82" t="s">
        <v>275</v>
      </c>
      <c r="C1327" s="82" t="s">
        <v>660</v>
      </c>
      <c r="D1327" s="82" t="s">
        <v>661</v>
      </c>
      <c r="E1327" s="82" t="s">
        <v>300</v>
      </c>
      <c r="F1327" s="82" t="s">
        <v>301</v>
      </c>
      <c r="G1327" s="85">
        <v>19.190000000000001</v>
      </c>
      <c r="H1327" s="85">
        <v>6.1870000000000003</v>
      </c>
      <c r="I1327" s="82" t="s">
        <v>662</v>
      </c>
    </row>
    <row r="1328" spans="2:9">
      <c r="B1328" s="82" t="s">
        <v>275</v>
      </c>
      <c r="C1328" s="82" t="s">
        <v>663</v>
      </c>
      <c r="D1328" s="82" t="s">
        <v>664</v>
      </c>
      <c r="E1328" s="82" t="s">
        <v>300</v>
      </c>
      <c r="F1328" s="82" t="s">
        <v>301</v>
      </c>
      <c r="G1328" s="85">
        <v>30.619</v>
      </c>
      <c r="H1328" s="85">
        <v>24.315000000000001</v>
      </c>
      <c r="I1328" s="82" t="s">
        <v>665</v>
      </c>
    </row>
    <row r="1329" spans="2:9">
      <c r="B1329" s="82" t="s">
        <v>275</v>
      </c>
      <c r="C1329" s="82" t="s">
        <v>666</v>
      </c>
      <c r="D1329" s="82" t="s">
        <v>667</v>
      </c>
      <c r="E1329" s="82" t="s">
        <v>300</v>
      </c>
      <c r="F1329" s="82" t="s">
        <v>301</v>
      </c>
      <c r="G1329" s="85">
        <v>35.073</v>
      </c>
      <c r="H1329" s="85">
        <v>33.229999999999997</v>
      </c>
      <c r="I1329" s="82" t="s">
        <v>668</v>
      </c>
    </row>
    <row r="1330" spans="2:9">
      <c r="B1330" s="82" t="s">
        <v>275</v>
      </c>
      <c r="C1330" s="82" t="s">
        <v>669</v>
      </c>
      <c r="D1330" s="82" t="s">
        <v>670</v>
      </c>
      <c r="E1330" s="82" t="s">
        <v>300</v>
      </c>
      <c r="F1330" s="82" t="s">
        <v>301</v>
      </c>
      <c r="G1330" s="85">
        <v>11.297000000000001</v>
      </c>
      <c r="H1330" s="85">
        <v>22.603999999999999</v>
      </c>
      <c r="I1330" s="82" t="s">
        <v>671</v>
      </c>
    </row>
    <row r="1331" spans="2:9">
      <c r="B1331" s="82" t="s">
        <v>275</v>
      </c>
      <c r="C1331" s="82" t="s">
        <v>672</v>
      </c>
      <c r="D1331" s="82" t="s">
        <v>673</v>
      </c>
      <c r="E1331" s="82" t="s">
        <v>300</v>
      </c>
      <c r="F1331" s="82" t="s">
        <v>301</v>
      </c>
      <c r="G1331" s="85">
        <v>13.241</v>
      </c>
      <c r="H1331" s="85">
        <v>10.515000000000001</v>
      </c>
      <c r="I1331" s="82" t="s">
        <v>674</v>
      </c>
    </row>
    <row r="1332" spans="2:9">
      <c r="B1332" s="82" t="s">
        <v>275</v>
      </c>
      <c r="C1332" s="82" t="s">
        <v>675</v>
      </c>
      <c r="D1332" s="82" t="s">
        <v>676</v>
      </c>
      <c r="E1332" s="82" t="s">
        <v>300</v>
      </c>
      <c r="F1332" s="82" t="s">
        <v>301</v>
      </c>
      <c r="G1332" s="85">
        <v>15.167</v>
      </c>
      <c r="H1332" s="85">
        <v>14.37</v>
      </c>
      <c r="I1332" s="82" t="s">
        <v>677</v>
      </c>
    </row>
    <row r="1333" spans="2:9">
      <c r="B1333" s="82" t="s">
        <v>275</v>
      </c>
      <c r="C1333" s="82" t="s">
        <v>678</v>
      </c>
      <c r="D1333" s="82" t="s">
        <v>679</v>
      </c>
      <c r="E1333" s="82" t="s">
        <v>300</v>
      </c>
      <c r="F1333" s="82" t="s">
        <v>301</v>
      </c>
      <c r="G1333" s="85">
        <v>9.07</v>
      </c>
      <c r="H1333" s="85">
        <v>8.5850000000000009</v>
      </c>
      <c r="I1333" s="82" t="s">
        <v>680</v>
      </c>
    </row>
    <row r="1334" spans="2:9">
      <c r="B1334" s="82" t="s">
        <v>275</v>
      </c>
      <c r="C1334" s="82" t="s">
        <v>681</v>
      </c>
      <c r="D1334" s="82" t="s">
        <v>682</v>
      </c>
      <c r="E1334" s="82" t="s">
        <v>300</v>
      </c>
      <c r="F1334" s="82" t="s">
        <v>301</v>
      </c>
      <c r="G1334" s="85">
        <v>16.777000000000001</v>
      </c>
      <c r="H1334" s="85">
        <v>13.323</v>
      </c>
      <c r="I1334" s="82" t="s">
        <v>683</v>
      </c>
    </row>
    <row r="1335" spans="2:9">
      <c r="B1335" s="82" t="s">
        <v>275</v>
      </c>
      <c r="C1335" s="82" t="s">
        <v>684</v>
      </c>
      <c r="D1335" s="82" t="s">
        <v>685</v>
      </c>
      <c r="E1335" s="82" t="s">
        <v>300</v>
      </c>
      <c r="F1335" s="82" t="s">
        <v>301</v>
      </c>
      <c r="G1335" s="85">
        <v>19.218</v>
      </c>
      <c r="H1335" s="85">
        <v>18.207999999999998</v>
      </c>
      <c r="I1335" s="82" t="s">
        <v>686</v>
      </c>
    </row>
    <row r="1336" spans="2:9">
      <c r="B1336" s="82" t="s">
        <v>275</v>
      </c>
      <c r="C1336" s="82" t="s">
        <v>684</v>
      </c>
      <c r="D1336" s="82" t="s">
        <v>685</v>
      </c>
      <c r="E1336" s="82" t="s">
        <v>300</v>
      </c>
      <c r="F1336" s="82" t="s">
        <v>301</v>
      </c>
      <c r="G1336" s="85">
        <v>19.218</v>
      </c>
      <c r="H1336" s="85">
        <v>18.207999999999998</v>
      </c>
      <c r="I1336" s="82" t="s">
        <v>686</v>
      </c>
    </row>
    <row r="1337" spans="2:9">
      <c r="B1337" s="82" t="s">
        <v>275</v>
      </c>
      <c r="C1337" s="82" t="s">
        <v>687</v>
      </c>
      <c r="D1337" s="82" t="s">
        <v>688</v>
      </c>
      <c r="E1337" s="82" t="s">
        <v>300</v>
      </c>
      <c r="F1337" s="82" t="s">
        <v>301</v>
      </c>
      <c r="G1337" s="85">
        <v>5.3719999999999999</v>
      </c>
      <c r="H1337" s="85">
        <v>4.266</v>
      </c>
      <c r="I1337" s="82" t="s">
        <v>689</v>
      </c>
    </row>
    <row r="1338" spans="2:9">
      <c r="B1338" s="82" t="s">
        <v>275</v>
      </c>
      <c r="C1338" s="82" t="s">
        <v>690</v>
      </c>
      <c r="D1338" s="82" t="s">
        <v>691</v>
      </c>
      <c r="E1338" s="82" t="s">
        <v>300</v>
      </c>
      <c r="F1338" s="82" t="s">
        <v>301</v>
      </c>
      <c r="G1338" s="85">
        <v>6.1539999999999999</v>
      </c>
      <c r="H1338" s="85">
        <v>5.83</v>
      </c>
      <c r="I1338" s="82" t="s">
        <v>692</v>
      </c>
    </row>
    <row r="1339" spans="2:9">
      <c r="B1339" s="82" t="s">
        <v>275</v>
      </c>
      <c r="C1339" s="82" t="s">
        <v>693</v>
      </c>
      <c r="D1339" s="82" t="s">
        <v>694</v>
      </c>
      <c r="E1339" s="82" t="s">
        <v>300</v>
      </c>
      <c r="F1339" s="82" t="s">
        <v>301</v>
      </c>
      <c r="G1339" s="85">
        <v>0</v>
      </c>
      <c r="H1339" s="85">
        <v>0</v>
      </c>
      <c r="I1339" s="82" t="s">
        <v>695</v>
      </c>
    </row>
    <row r="1340" spans="2:9">
      <c r="B1340" s="82" t="s">
        <v>275</v>
      </c>
      <c r="C1340" s="82" t="s">
        <v>696</v>
      </c>
      <c r="D1340" s="82" t="s">
        <v>697</v>
      </c>
      <c r="E1340" s="82" t="s">
        <v>300</v>
      </c>
      <c r="F1340" s="82" t="s">
        <v>301</v>
      </c>
      <c r="G1340" s="85">
        <v>0</v>
      </c>
      <c r="H1340" s="85">
        <v>0</v>
      </c>
      <c r="I1340" s="82" t="s">
        <v>698</v>
      </c>
    </row>
    <row r="1341" spans="2:9">
      <c r="B1341" s="82" t="s">
        <v>275</v>
      </c>
      <c r="C1341" s="82" t="s">
        <v>699</v>
      </c>
      <c r="D1341" s="82" t="s">
        <v>700</v>
      </c>
      <c r="E1341" s="82" t="s">
        <v>300</v>
      </c>
      <c r="F1341" s="82" t="s">
        <v>301</v>
      </c>
      <c r="G1341" s="85">
        <v>0</v>
      </c>
      <c r="H1341" s="85">
        <v>0</v>
      </c>
      <c r="I1341" s="82" t="s">
        <v>701</v>
      </c>
    </row>
    <row r="1342" spans="2:9">
      <c r="B1342" s="82" t="s">
        <v>275</v>
      </c>
      <c r="C1342" s="82" t="s">
        <v>702</v>
      </c>
      <c r="D1342" s="82" t="s">
        <v>703</v>
      </c>
      <c r="E1342" s="82" t="s">
        <v>300</v>
      </c>
      <c r="F1342" s="82" t="s">
        <v>301</v>
      </c>
      <c r="G1342" s="85">
        <v>3.3370000000000002</v>
      </c>
      <c r="H1342" s="85">
        <v>3.1619999999999999</v>
      </c>
      <c r="I1342" s="82" t="s">
        <v>704</v>
      </c>
    </row>
    <row r="1343" spans="2:9">
      <c r="B1343" s="82" t="s">
        <v>275</v>
      </c>
      <c r="C1343" s="82" t="s">
        <v>705</v>
      </c>
      <c r="D1343" s="82" t="s">
        <v>706</v>
      </c>
      <c r="E1343" s="82" t="s">
        <v>300</v>
      </c>
      <c r="F1343" s="82" t="s">
        <v>301</v>
      </c>
      <c r="G1343" s="85">
        <v>5.8410000000000002</v>
      </c>
      <c r="H1343" s="85">
        <v>4.2329999999999997</v>
      </c>
      <c r="I1343" s="82" t="s">
        <v>707</v>
      </c>
    </row>
    <row r="1344" spans="2:9">
      <c r="B1344" s="82" t="s">
        <v>275</v>
      </c>
      <c r="C1344" s="82" t="s">
        <v>708</v>
      </c>
      <c r="D1344" s="82" t="s">
        <v>709</v>
      </c>
      <c r="E1344" s="82" t="s">
        <v>300</v>
      </c>
      <c r="F1344" s="82" t="s">
        <v>301</v>
      </c>
      <c r="G1344" s="85">
        <v>6.3</v>
      </c>
      <c r="H1344" s="85">
        <v>5.9690000000000003</v>
      </c>
      <c r="I1344" s="82" t="s">
        <v>710</v>
      </c>
    </row>
    <row r="1345" spans="2:9">
      <c r="B1345" s="82" t="s">
        <v>275</v>
      </c>
      <c r="C1345" s="82" t="s">
        <v>711</v>
      </c>
      <c r="D1345" s="82" t="s">
        <v>712</v>
      </c>
      <c r="E1345" s="82" t="s">
        <v>300</v>
      </c>
      <c r="F1345" s="82" t="s">
        <v>301</v>
      </c>
      <c r="G1345" s="85">
        <v>0</v>
      </c>
      <c r="H1345" s="85">
        <v>0</v>
      </c>
      <c r="I1345" s="82" t="s">
        <v>713</v>
      </c>
    </row>
    <row r="1346" spans="2:9">
      <c r="B1346" s="82" t="s">
        <v>275</v>
      </c>
      <c r="C1346" s="82" t="s">
        <v>714</v>
      </c>
      <c r="D1346" s="82" t="s">
        <v>715</v>
      </c>
      <c r="E1346" s="82" t="s">
        <v>300</v>
      </c>
      <c r="F1346" s="82" t="s">
        <v>301</v>
      </c>
      <c r="G1346" s="85">
        <v>0</v>
      </c>
      <c r="H1346" s="85">
        <v>0</v>
      </c>
      <c r="I1346" s="82" t="s">
        <v>716</v>
      </c>
    </row>
    <row r="1347" spans="2:9">
      <c r="B1347" s="82" t="s">
        <v>275</v>
      </c>
      <c r="C1347" s="82" t="s">
        <v>717</v>
      </c>
      <c r="D1347" s="82" t="s">
        <v>718</v>
      </c>
      <c r="E1347" s="82" t="s">
        <v>300</v>
      </c>
      <c r="F1347" s="82" t="s">
        <v>301</v>
      </c>
      <c r="G1347" s="85">
        <v>0</v>
      </c>
      <c r="H1347" s="85">
        <v>0</v>
      </c>
      <c r="I1347" s="82" t="s">
        <v>719</v>
      </c>
    </row>
    <row r="1348" spans="2:9">
      <c r="B1348" s="82" t="s">
        <v>275</v>
      </c>
      <c r="C1348" s="82" t="s">
        <v>720</v>
      </c>
      <c r="D1348" s="82" t="s">
        <v>721</v>
      </c>
      <c r="E1348" s="82" t="s">
        <v>300</v>
      </c>
      <c r="F1348" s="82" t="s">
        <v>301</v>
      </c>
      <c r="G1348" s="85">
        <v>0</v>
      </c>
      <c r="H1348" s="85">
        <v>0</v>
      </c>
      <c r="I1348" s="82" t="s">
        <v>722</v>
      </c>
    </row>
    <row r="1349" spans="2:9">
      <c r="B1349" s="82" t="s">
        <v>275</v>
      </c>
      <c r="C1349" s="82" t="s">
        <v>723</v>
      </c>
      <c r="D1349" s="82" t="s">
        <v>724</v>
      </c>
      <c r="E1349" s="82" t="s">
        <v>300</v>
      </c>
      <c r="F1349" s="82" t="s">
        <v>301</v>
      </c>
      <c r="G1349" s="85">
        <v>0</v>
      </c>
      <c r="H1349" s="85">
        <v>0</v>
      </c>
      <c r="I1349" s="82" t="s">
        <v>725</v>
      </c>
    </row>
    <row r="1350" spans="2:9">
      <c r="B1350" s="82" t="s">
        <v>275</v>
      </c>
      <c r="C1350" s="82" t="s">
        <v>726</v>
      </c>
      <c r="D1350" s="82" t="s">
        <v>727</v>
      </c>
      <c r="E1350" s="82" t="s">
        <v>300</v>
      </c>
      <c r="F1350" s="82" t="s">
        <v>301</v>
      </c>
      <c r="G1350" s="85">
        <v>0</v>
      </c>
      <c r="H1350" s="85">
        <v>0</v>
      </c>
      <c r="I1350" s="82" t="s">
        <v>728</v>
      </c>
    </row>
    <row r="1351" spans="2:9">
      <c r="B1351" s="82" t="s">
        <v>275</v>
      </c>
      <c r="C1351" s="82" t="s">
        <v>729</v>
      </c>
      <c r="D1351" s="82" t="s">
        <v>730</v>
      </c>
      <c r="E1351" s="82" t="s">
        <v>300</v>
      </c>
      <c r="F1351" s="82" t="s">
        <v>301</v>
      </c>
      <c r="G1351" s="85">
        <v>0</v>
      </c>
      <c r="H1351" s="85">
        <v>0</v>
      </c>
      <c r="I1351" s="82" t="s">
        <v>731</v>
      </c>
    </row>
    <row r="1352" spans="2:9">
      <c r="B1352" s="82" t="s">
        <v>275</v>
      </c>
      <c r="C1352" s="82" t="s">
        <v>732</v>
      </c>
      <c r="D1352" s="82" t="s">
        <v>733</v>
      </c>
      <c r="E1352" s="82" t="s">
        <v>300</v>
      </c>
      <c r="F1352" s="82" t="s">
        <v>301</v>
      </c>
      <c r="G1352" s="85">
        <v>0</v>
      </c>
      <c r="H1352" s="85">
        <v>0</v>
      </c>
      <c r="I1352" s="82" t="s">
        <v>734</v>
      </c>
    </row>
    <row r="1353" spans="2:9">
      <c r="B1353" s="82" t="s">
        <v>275</v>
      </c>
      <c r="C1353" s="82" t="s">
        <v>735</v>
      </c>
      <c r="D1353" s="82" t="s">
        <v>736</v>
      </c>
      <c r="E1353" s="82" t="s">
        <v>300</v>
      </c>
      <c r="F1353" s="82" t="s">
        <v>301</v>
      </c>
      <c r="G1353" s="85">
        <v>0</v>
      </c>
      <c r="H1353" s="85">
        <v>0</v>
      </c>
      <c r="I1353" s="82" t="s">
        <v>737</v>
      </c>
    </row>
    <row r="1354" spans="2:9">
      <c r="B1354" s="82" t="s">
        <v>275</v>
      </c>
      <c r="C1354" s="82" t="s">
        <v>738</v>
      </c>
      <c r="D1354" s="82" t="s">
        <v>739</v>
      </c>
      <c r="E1354" s="82" t="s">
        <v>300</v>
      </c>
      <c r="F1354" s="82" t="s">
        <v>301</v>
      </c>
      <c r="G1354" s="85">
        <v>0</v>
      </c>
      <c r="H1354" s="85">
        <v>0</v>
      </c>
      <c r="I1354" s="82" t="s">
        <v>740</v>
      </c>
    </row>
    <row r="1355" spans="2:9">
      <c r="B1355" s="82" t="s">
        <v>275</v>
      </c>
      <c r="C1355" s="82" t="s">
        <v>741</v>
      </c>
      <c r="D1355" s="82" t="s">
        <v>742</v>
      </c>
      <c r="E1355" s="82" t="s">
        <v>300</v>
      </c>
      <c r="F1355" s="82" t="s">
        <v>301</v>
      </c>
      <c r="G1355" s="85">
        <v>0</v>
      </c>
      <c r="H1355" s="85">
        <v>0</v>
      </c>
      <c r="I1355" s="82" t="s">
        <v>743</v>
      </c>
    </row>
    <row r="1356" spans="2:9">
      <c r="B1356" s="82" t="s">
        <v>275</v>
      </c>
      <c r="C1356" s="82" t="s">
        <v>744</v>
      </c>
      <c r="D1356" s="82" t="s">
        <v>745</v>
      </c>
      <c r="E1356" s="82" t="s">
        <v>300</v>
      </c>
      <c r="F1356" s="82" t="s">
        <v>301</v>
      </c>
      <c r="G1356" s="85">
        <v>0</v>
      </c>
      <c r="H1356" s="85">
        <v>0</v>
      </c>
      <c r="I1356" s="82" t="s">
        <v>746</v>
      </c>
    </row>
    <row r="1357" spans="2:9">
      <c r="B1357" s="82" t="s">
        <v>275</v>
      </c>
      <c r="C1357" s="82" t="s">
        <v>747</v>
      </c>
      <c r="D1357" s="82" t="s">
        <v>748</v>
      </c>
      <c r="E1357" s="82" t="s">
        <v>300</v>
      </c>
      <c r="F1357" s="82" t="s">
        <v>301</v>
      </c>
      <c r="G1357" s="85">
        <v>32.951000000000001</v>
      </c>
      <c r="H1357" s="85">
        <v>31.01</v>
      </c>
      <c r="I1357" s="82" t="s">
        <v>749</v>
      </c>
    </row>
    <row r="1358" spans="2:9">
      <c r="B1358" s="82" t="s">
        <v>275</v>
      </c>
      <c r="C1358" s="82" t="s">
        <v>750</v>
      </c>
      <c r="D1358" s="82" t="s">
        <v>751</v>
      </c>
      <c r="E1358" s="82" t="s">
        <v>300</v>
      </c>
      <c r="F1358" s="82" t="s">
        <v>301</v>
      </c>
      <c r="G1358" s="85">
        <v>0</v>
      </c>
      <c r="H1358" s="85">
        <v>0</v>
      </c>
      <c r="I1358" s="82" t="s">
        <v>752</v>
      </c>
    </row>
    <row r="1359" spans="2:9">
      <c r="B1359" s="82" t="s">
        <v>275</v>
      </c>
      <c r="C1359" s="82" t="s">
        <v>753</v>
      </c>
      <c r="D1359" s="82" t="s">
        <v>754</v>
      </c>
      <c r="E1359" s="82" t="s">
        <v>300</v>
      </c>
      <c r="F1359" s="82" t="s">
        <v>301</v>
      </c>
      <c r="G1359" s="85">
        <v>0</v>
      </c>
      <c r="H1359" s="85">
        <v>0</v>
      </c>
      <c r="I1359" s="82" t="s">
        <v>755</v>
      </c>
    </row>
    <row r="1360" spans="2:9">
      <c r="B1360" s="82" t="s">
        <v>275</v>
      </c>
      <c r="C1360" s="82" t="s">
        <v>756</v>
      </c>
      <c r="D1360" s="82" t="s">
        <v>757</v>
      </c>
      <c r="E1360" s="82" t="s">
        <v>300</v>
      </c>
      <c r="F1360" s="82" t="s">
        <v>301</v>
      </c>
      <c r="G1360" s="85">
        <v>0</v>
      </c>
      <c r="H1360" s="85">
        <v>0</v>
      </c>
      <c r="I1360" s="82" t="s">
        <v>749</v>
      </c>
    </row>
    <row r="1361" spans="2:9">
      <c r="B1361" s="82" t="s">
        <v>275</v>
      </c>
      <c r="C1361" s="82" t="s">
        <v>758</v>
      </c>
      <c r="D1361" s="82" t="s">
        <v>759</v>
      </c>
      <c r="E1361" s="82" t="s">
        <v>300</v>
      </c>
      <c r="F1361" s="82" t="s">
        <v>301</v>
      </c>
      <c r="G1361" s="85">
        <v>0</v>
      </c>
      <c r="H1361" s="85">
        <v>0</v>
      </c>
      <c r="I1361" s="82" t="s">
        <v>752</v>
      </c>
    </row>
    <row r="1362" spans="2:9">
      <c r="B1362" s="82" t="s">
        <v>275</v>
      </c>
      <c r="C1362" s="82" t="s">
        <v>760</v>
      </c>
      <c r="D1362" s="82" t="s">
        <v>761</v>
      </c>
      <c r="E1362" s="82" t="s">
        <v>300</v>
      </c>
      <c r="F1362" s="82" t="s">
        <v>301</v>
      </c>
      <c r="G1362" s="85">
        <v>0</v>
      </c>
      <c r="H1362" s="85">
        <v>0</v>
      </c>
      <c r="I1362" s="82" t="s">
        <v>755</v>
      </c>
    </row>
    <row r="1363" spans="2:9">
      <c r="B1363" s="82" t="s">
        <v>275</v>
      </c>
      <c r="C1363" s="82" t="s">
        <v>762</v>
      </c>
      <c r="D1363" s="82" t="s">
        <v>763</v>
      </c>
      <c r="E1363" s="82" t="s">
        <v>300</v>
      </c>
      <c r="F1363" s="82" t="s">
        <v>301</v>
      </c>
      <c r="G1363" s="85">
        <v>0.23</v>
      </c>
      <c r="H1363" s="85">
        <v>0.218</v>
      </c>
      <c r="I1363" s="82" t="s">
        <v>749</v>
      </c>
    </row>
    <row r="1364" spans="2:9">
      <c r="B1364" s="82" t="s">
        <v>275</v>
      </c>
      <c r="C1364" s="82" t="s">
        <v>764</v>
      </c>
      <c r="D1364" s="82" t="s">
        <v>765</v>
      </c>
      <c r="E1364" s="82" t="s">
        <v>300</v>
      </c>
      <c r="F1364" s="82" t="s">
        <v>301</v>
      </c>
      <c r="G1364" s="85">
        <v>22.358000000000001</v>
      </c>
      <c r="H1364" s="85">
        <v>17.754999999999999</v>
      </c>
      <c r="I1364" s="82" t="s">
        <v>752</v>
      </c>
    </row>
    <row r="1365" spans="2:9">
      <c r="B1365" s="82" t="s">
        <v>275</v>
      </c>
      <c r="C1365" s="82" t="s">
        <v>766</v>
      </c>
      <c r="D1365" s="82" t="s">
        <v>767</v>
      </c>
      <c r="E1365" s="82" t="s">
        <v>300</v>
      </c>
      <c r="F1365" s="82" t="s">
        <v>301</v>
      </c>
      <c r="G1365" s="85">
        <v>25.611000000000001</v>
      </c>
      <c r="H1365" s="85">
        <v>24.265000000000001</v>
      </c>
      <c r="I1365" s="82" t="s">
        <v>755</v>
      </c>
    </row>
    <row r="1366" spans="2:9">
      <c r="B1366" s="82" t="s">
        <v>275</v>
      </c>
      <c r="C1366" s="82" t="s">
        <v>768</v>
      </c>
      <c r="D1366" s="82" t="s">
        <v>769</v>
      </c>
      <c r="E1366" s="82" t="s">
        <v>300</v>
      </c>
      <c r="F1366" s="82" t="s">
        <v>301</v>
      </c>
      <c r="G1366" s="85">
        <v>0.44</v>
      </c>
      <c r="H1366" s="85">
        <v>0</v>
      </c>
      <c r="I1366" s="82" t="s">
        <v>749</v>
      </c>
    </row>
    <row r="1367" spans="2:9">
      <c r="B1367" s="82" t="s">
        <v>275</v>
      </c>
      <c r="C1367" s="82" t="s">
        <v>770</v>
      </c>
      <c r="D1367" s="82" t="s">
        <v>771</v>
      </c>
      <c r="E1367" s="82" t="s">
        <v>300</v>
      </c>
      <c r="F1367" s="82" t="s">
        <v>301</v>
      </c>
      <c r="G1367" s="85">
        <v>0</v>
      </c>
      <c r="H1367" s="85">
        <v>0</v>
      </c>
      <c r="I1367" s="82" t="s">
        <v>752</v>
      </c>
    </row>
    <row r="1368" spans="2:9">
      <c r="B1368" s="82" t="s">
        <v>275</v>
      </c>
      <c r="C1368" s="82" t="s">
        <v>772</v>
      </c>
      <c r="D1368" s="82" t="s">
        <v>773</v>
      </c>
      <c r="E1368" s="82" t="s">
        <v>300</v>
      </c>
      <c r="F1368" s="82" t="s">
        <v>301</v>
      </c>
      <c r="G1368" s="85">
        <v>0</v>
      </c>
      <c r="H1368" s="85">
        <v>0</v>
      </c>
      <c r="I1368" s="82" t="s">
        <v>755</v>
      </c>
    </row>
    <row r="1369" spans="2:9">
      <c r="B1369" s="82" t="s">
        <v>275</v>
      </c>
      <c r="C1369" s="82" t="s">
        <v>774</v>
      </c>
      <c r="D1369" s="82" t="s">
        <v>775</v>
      </c>
      <c r="E1369" s="82" t="s">
        <v>300</v>
      </c>
      <c r="F1369" s="82" t="s">
        <v>301</v>
      </c>
      <c r="G1369" s="85">
        <v>0</v>
      </c>
      <c r="H1369" s="85">
        <v>0</v>
      </c>
      <c r="I1369" s="82" t="s">
        <v>749</v>
      </c>
    </row>
    <row r="1370" spans="2:9">
      <c r="B1370" s="82" t="s">
        <v>275</v>
      </c>
      <c r="C1370" s="82" t="s">
        <v>776</v>
      </c>
      <c r="D1370" s="82" t="s">
        <v>777</v>
      </c>
      <c r="E1370" s="82" t="s">
        <v>300</v>
      </c>
      <c r="F1370" s="82" t="s">
        <v>301</v>
      </c>
      <c r="G1370" s="85">
        <v>0</v>
      </c>
      <c r="H1370" s="85">
        <v>0</v>
      </c>
      <c r="I1370" s="82" t="s">
        <v>752</v>
      </c>
    </row>
    <row r="1371" spans="2:9">
      <c r="B1371" s="82" t="s">
        <v>275</v>
      </c>
      <c r="C1371" s="82" t="s">
        <v>778</v>
      </c>
      <c r="D1371" s="82" t="s">
        <v>779</v>
      </c>
      <c r="E1371" s="82" t="s">
        <v>300</v>
      </c>
      <c r="F1371" s="82" t="s">
        <v>301</v>
      </c>
      <c r="G1371" s="85">
        <v>0</v>
      </c>
      <c r="H1371" s="85">
        <v>0</v>
      </c>
      <c r="I1371" s="82" t="s">
        <v>755</v>
      </c>
    </row>
    <row r="1372" spans="2:9">
      <c r="B1372" s="82" t="s">
        <v>275</v>
      </c>
      <c r="C1372" s="82" t="s">
        <v>780</v>
      </c>
      <c r="D1372" s="82" t="s">
        <v>781</v>
      </c>
      <c r="E1372" s="82" t="s">
        <v>300</v>
      </c>
      <c r="F1372" s="82" t="s">
        <v>301</v>
      </c>
      <c r="G1372" s="85">
        <v>0</v>
      </c>
      <c r="H1372" s="85">
        <v>0</v>
      </c>
      <c r="I1372" s="82" t="s">
        <v>749</v>
      </c>
    </row>
    <row r="1373" spans="2:9">
      <c r="B1373" s="82" t="s">
        <v>275</v>
      </c>
      <c r="C1373" s="82" t="s">
        <v>782</v>
      </c>
      <c r="D1373" s="82" t="s">
        <v>783</v>
      </c>
      <c r="E1373" s="82" t="s">
        <v>300</v>
      </c>
      <c r="F1373" s="82" t="s">
        <v>301</v>
      </c>
      <c r="G1373" s="85">
        <v>0</v>
      </c>
      <c r="H1373" s="85">
        <v>0</v>
      </c>
      <c r="I1373" s="82" t="s">
        <v>752</v>
      </c>
    </row>
    <row r="1374" spans="2:9">
      <c r="B1374" s="82" t="s">
        <v>275</v>
      </c>
      <c r="C1374" s="82" t="s">
        <v>784</v>
      </c>
      <c r="D1374" s="82" t="s">
        <v>785</v>
      </c>
      <c r="E1374" s="82" t="s">
        <v>300</v>
      </c>
      <c r="F1374" s="82" t="s">
        <v>301</v>
      </c>
      <c r="G1374" s="85">
        <v>0</v>
      </c>
      <c r="H1374" s="85">
        <v>0</v>
      </c>
      <c r="I1374" s="82" t="s">
        <v>755</v>
      </c>
    </row>
    <row r="1375" spans="2:9">
      <c r="B1375" s="82" t="s">
        <v>275</v>
      </c>
      <c r="C1375" s="82" t="s">
        <v>786</v>
      </c>
      <c r="D1375" s="82" t="s">
        <v>787</v>
      </c>
      <c r="E1375" s="82" t="s">
        <v>300</v>
      </c>
      <c r="F1375" s="82" t="s">
        <v>301</v>
      </c>
      <c r="G1375" s="85">
        <v>18.850000000000001</v>
      </c>
      <c r="H1375" s="85">
        <v>9.7210000000000001</v>
      </c>
      <c r="I1375" s="82" t="s">
        <v>749</v>
      </c>
    </row>
    <row r="1376" spans="2:9">
      <c r="B1376" s="82" t="s">
        <v>275</v>
      </c>
      <c r="C1376" s="82" t="s">
        <v>788</v>
      </c>
      <c r="D1376" s="82" t="s">
        <v>789</v>
      </c>
      <c r="E1376" s="82" t="s">
        <v>300</v>
      </c>
      <c r="F1376" s="82" t="s">
        <v>301</v>
      </c>
      <c r="G1376" s="85">
        <v>29.556999999999999</v>
      </c>
      <c r="H1376" s="85">
        <v>23.471</v>
      </c>
      <c r="I1376" s="82" t="s">
        <v>752</v>
      </c>
    </row>
    <row r="1377" spans="2:9">
      <c r="B1377" s="82" t="s">
        <v>275</v>
      </c>
      <c r="C1377" s="82" t="s">
        <v>790</v>
      </c>
      <c r="D1377" s="82" t="s">
        <v>791</v>
      </c>
      <c r="E1377" s="82" t="s">
        <v>300</v>
      </c>
      <c r="F1377" s="82" t="s">
        <v>301</v>
      </c>
      <c r="G1377" s="85">
        <v>33.856000000000002</v>
      </c>
      <c r="H1377" s="85">
        <v>32.076999999999998</v>
      </c>
      <c r="I1377" s="82" t="s">
        <v>755</v>
      </c>
    </row>
    <row r="1378" spans="2:9">
      <c r="B1378" s="82" t="s">
        <v>275</v>
      </c>
      <c r="C1378" s="82" t="s">
        <v>792</v>
      </c>
      <c r="D1378" s="82" t="s">
        <v>793</v>
      </c>
      <c r="E1378" s="82" t="s">
        <v>300</v>
      </c>
      <c r="F1378" s="82" t="s">
        <v>301</v>
      </c>
      <c r="G1378" s="85">
        <v>0</v>
      </c>
      <c r="H1378" s="85">
        <v>0</v>
      </c>
      <c r="I1378" s="82" t="s">
        <v>749</v>
      </c>
    </row>
    <row r="1379" spans="2:9">
      <c r="B1379" s="82" t="s">
        <v>275</v>
      </c>
      <c r="C1379" s="82" t="s">
        <v>794</v>
      </c>
      <c r="D1379" s="82" t="s">
        <v>795</v>
      </c>
      <c r="E1379" s="82" t="s">
        <v>300</v>
      </c>
      <c r="F1379" s="82" t="s">
        <v>301</v>
      </c>
      <c r="G1379" s="85">
        <v>0</v>
      </c>
      <c r="H1379" s="85">
        <v>0</v>
      </c>
      <c r="I1379" s="82" t="s">
        <v>752</v>
      </c>
    </row>
    <row r="1380" spans="2:9">
      <c r="B1380" s="82" t="s">
        <v>275</v>
      </c>
      <c r="C1380" s="82" t="s">
        <v>796</v>
      </c>
      <c r="D1380" s="82" t="s">
        <v>797</v>
      </c>
      <c r="E1380" s="82" t="s">
        <v>300</v>
      </c>
      <c r="F1380" s="82" t="s">
        <v>301</v>
      </c>
      <c r="G1380" s="85">
        <v>0</v>
      </c>
      <c r="H1380" s="85">
        <v>0</v>
      </c>
      <c r="I1380" s="82" t="s">
        <v>755</v>
      </c>
    </row>
    <row r="1381" spans="2:9">
      <c r="B1381" s="82" t="s">
        <v>275</v>
      </c>
      <c r="C1381" s="82" t="s">
        <v>798</v>
      </c>
      <c r="D1381" s="82" t="s">
        <v>799</v>
      </c>
      <c r="E1381" s="82" t="s">
        <v>300</v>
      </c>
      <c r="F1381" s="82" t="s">
        <v>301</v>
      </c>
      <c r="G1381" s="85">
        <v>0.39200000000000002</v>
      </c>
      <c r="H1381" s="85">
        <v>0.42299999999999999</v>
      </c>
      <c r="I1381" s="82" t="s">
        <v>749</v>
      </c>
    </row>
    <row r="1382" spans="2:9">
      <c r="B1382" s="82" t="s">
        <v>275</v>
      </c>
      <c r="C1382" s="82" t="s">
        <v>800</v>
      </c>
      <c r="D1382" s="82" t="s">
        <v>801</v>
      </c>
      <c r="E1382" s="82" t="s">
        <v>300</v>
      </c>
      <c r="F1382" s="82" t="s">
        <v>301</v>
      </c>
      <c r="G1382" s="85">
        <v>0</v>
      </c>
      <c r="H1382" s="85">
        <v>0</v>
      </c>
      <c r="I1382" s="82" t="s">
        <v>752</v>
      </c>
    </row>
    <row r="1383" spans="2:9">
      <c r="B1383" s="82" t="s">
        <v>275</v>
      </c>
      <c r="C1383" s="82" t="s">
        <v>802</v>
      </c>
      <c r="D1383" s="82" t="s">
        <v>803</v>
      </c>
      <c r="E1383" s="82" t="s">
        <v>300</v>
      </c>
      <c r="F1383" s="82" t="s">
        <v>301</v>
      </c>
      <c r="G1383" s="85">
        <v>0</v>
      </c>
      <c r="H1383" s="85">
        <v>0</v>
      </c>
      <c r="I1383" s="82" t="s">
        <v>755</v>
      </c>
    </row>
    <row r="1384" spans="2:9">
      <c r="B1384" s="82" t="s">
        <v>275</v>
      </c>
      <c r="C1384" s="82" t="s">
        <v>804</v>
      </c>
      <c r="D1384" s="82" t="s">
        <v>805</v>
      </c>
      <c r="E1384" s="82" t="s">
        <v>300</v>
      </c>
      <c r="F1384" s="82" t="s">
        <v>301</v>
      </c>
      <c r="G1384" s="85">
        <v>0</v>
      </c>
      <c r="H1384" s="85">
        <v>0</v>
      </c>
      <c r="I1384" s="82" t="s">
        <v>749</v>
      </c>
    </row>
    <row r="1385" spans="2:9">
      <c r="B1385" s="82" t="s">
        <v>275</v>
      </c>
      <c r="C1385" s="82" t="s">
        <v>806</v>
      </c>
      <c r="D1385" s="82" t="s">
        <v>807</v>
      </c>
      <c r="E1385" s="82" t="s">
        <v>300</v>
      </c>
      <c r="F1385" s="82" t="s">
        <v>301</v>
      </c>
      <c r="G1385" s="85">
        <v>0</v>
      </c>
      <c r="H1385" s="85">
        <v>0</v>
      </c>
      <c r="I1385" s="82" t="s">
        <v>752</v>
      </c>
    </row>
    <row r="1386" spans="2:9">
      <c r="B1386" s="82" t="s">
        <v>275</v>
      </c>
      <c r="C1386" s="82" t="s">
        <v>808</v>
      </c>
      <c r="D1386" s="82" t="s">
        <v>809</v>
      </c>
      <c r="E1386" s="82" t="s">
        <v>300</v>
      </c>
      <c r="F1386" s="82" t="s">
        <v>301</v>
      </c>
      <c r="G1386" s="85">
        <v>0</v>
      </c>
      <c r="H1386" s="85">
        <v>0</v>
      </c>
      <c r="I1386" s="82" t="s">
        <v>755</v>
      </c>
    </row>
    <row r="1387" spans="2:9">
      <c r="B1387" s="82" t="s">
        <v>275</v>
      </c>
      <c r="C1387" s="82" t="s">
        <v>810</v>
      </c>
      <c r="D1387" s="82" t="s">
        <v>811</v>
      </c>
      <c r="E1387" s="82" t="s">
        <v>300</v>
      </c>
      <c r="F1387" s="82" t="s">
        <v>301</v>
      </c>
      <c r="G1387" s="85">
        <v>11.677</v>
      </c>
      <c r="H1387" s="85">
        <v>10.15</v>
      </c>
      <c r="I1387" s="82" t="s">
        <v>812</v>
      </c>
    </row>
    <row r="1388" spans="2:9">
      <c r="B1388" s="82" t="s">
        <v>275</v>
      </c>
      <c r="C1388" s="82" t="s">
        <v>813</v>
      </c>
      <c r="D1388" s="82" t="s">
        <v>814</v>
      </c>
      <c r="E1388" s="82" t="s">
        <v>300</v>
      </c>
      <c r="F1388" s="82" t="s">
        <v>301</v>
      </c>
      <c r="G1388" s="85">
        <v>0.28699999999999998</v>
      </c>
      <c r="H1388" s="85">
        <v>0.22800000000000001</v>
      </c>
      <c r="I1388" s="82" t="s">
        <v>815</v>
      </c>
    </row>
    <row r="1389" spans="2:9">
      <c r="B1389" s="82" t="s">
        <v>275</v>
      </c>
      <c r="C1389" s="82" t="s">
        <v>816</v>
      </c>
      <c r="D1389" s="82" t="s">
        <v>817</v>
      </c>
      <c r="E1389" s="82" t="s">
        <v>300</v>
      </c>
      <c r="F1389" s="82" t="s">
        <v>301</v>
      </c>
      <c r="G1389" s="85">
        <v>0.32900000000000001</v>
      </c>
      <c r="H1389" s="85">
        <v>0.312</v>
      </c>
      <c r="I1389" s="82" t="s">
        <v>818</v>
      </c>
    </row>
    <row r="1390" spans="2:9">
      <c r="B1390" s="82" t="s">
        <v>275</v>
      </c>
      <c r="C1390" s="82" t="s">
        <v>819</v>
      </c>
      <c r="D1390" s="82" t="s">
        <v>820</v>
      </c>
      <c r="E1390" s="82" t="s">
        <v>300</v>
      </c>
      <c r="F1390" s="82" t="s">
        <v>301</v>
      </c>
      <c r="G1390" s="85">
        <v>5.0839999999999996</v>
      </c>
      <c r="H1390" s="85">
        <v>3.57</v>
      </c>
      <c r="I1390" s="82" t="s">
        <v>821</v>
      </c>
    </row>
    <row r="1391" spans="2:9">
      <c r="B1391" s="82" t="s">
        <v>275</v>
      </c>
      <c r="C1391" s="82" t="s">
        <v>687</v>
      </c>
      <c r="D1391" s="82" t="s">
        <v>688</v>
      </c>
      <c r="E1391" s="82" t="s">
        <v>300</v>
      </c>
      <c r="F1391" s="82" t="s">
        <v>301</v>
      </c>
      <c r="G1391" s="85">
        <v>5.3719999999999999</v>
      </c>
      <c r="H1391" s="85">
        <v>4.266</v>
      </c>
      <c r="I1391" s="82" t="s">
        <v>689</v>
      </c>
    </row>
    <row r="1392" spans="2:9">
      <c r="B1392" s="82" t="s">
        <v>275</v>
      </c>
      <c r="C1392" s="82" t="s">
        <v>690</v>
      </c>
      <c r="D1392" s="82" t="s">
        <v>691</v>
      </c>
      <c r="E1392" s="82" t="s">
        <v>300</v>
      </c>
      <c r="F1392" s="82" t="s">
        <v>301</v>
      </c>
      <c r="G1392" s="85">
        <v>6.1539999999999999</v>
      </c>
      <c r="H1392" s="85">
        <v>5.83</v>
      </c>
      <c r="I1392" s="82" t="s">
        <v>692</v>
      </c>
    </row>
    <row r="1393" spans="2:9">
      <c r="B1393" s="82" t="s">
        <v>275</v>
      </c>
      <c r="C1393" s="82" t="s">
        <v>822</v>
      </c>
      <c r="D1393" s="82" t="s">
        <v>823</v>
      </c>
      <c r="E1393" s="82" t="s">
        <v>300</v>
      </c>
      <c r="F1393" s="82" t="s">
        <v>301</v>
      </c>
      <c r="G1393" s="85">
        <v>8.7279999999999998</v>
      </c>
      <c r="H1393" s="85">
        <v>6.931</v>
      </c>
      <c r="I1393" s="82" t="s">
        <v>824</v>
      </c>
    </row>
    <row r="1394" spans="2:9">
      <c r="B1394" s="82" t="s">
        <v>276</v>
      </c>
      <c r="C1394" s="82" t="s">
        <v>298</v>
      </c>
      <c r="D1394" s="82" t="s">
        <v>299</v>
      </c>
      <c r="E1394" s="82" t="s">
        <v>300</v>
      </c>
      <c r="F1394" s="82" t="s">
        <v>301</v>
      </c>
      <c r="G1394" s="85">
        <v>27.657</v>
      </c>
      <c r="H1394" s="85">
        <v>18.844000000000001</v>
      </c>
      <c r="I1394" s="82" t="s">
        <v>302</v>
      </c>
    </row>
    <row r="1395" spans="2:9">
      <c r="B1395" s="82" t="s">
        <v>276</v>
      </c>
      <c r="C1395" s="82" t="s">
        <v>303</v>
      </c>
      <c r="D1395" s="82" t="s">
        <v>304</v>
      </c>
      <c r="E1395" s="82" t="s">
        <v>300</v>
      </c>
      <c r="F1395" s="82" t="s">
        <v>301</v>
      </c>
      <c r="G1395" s="85">
        <v>27.815999999999999</v>
      </c>
      <c r="H1395" s="85">
        <v>17.593</v>
      </c>
      <c r="I1395" s="82" t="s">
        <v>305</v>
      </c>
    </row>
    <row r="1396" spans="2:9">
      <c r="B1396" s="82" t="s">
        <v>276</v>
      </c>
      <c r="C1396" s="82" t="s">
        <v>306</v>
      </c>
      <c r="D1396" s="82" t="s">
        <v>307</v>
      </c>
      <c r="E1396" s="82" t="s">
        <v>300</v>
      </c>
      <c r="F1396" s="82" t="s">
        <v>301</v>
      </c>
      <c r="G1396" s="85">
        <v>32.597000000000001</v>
      </c>
      <c r="H1396" s="85">
        <v>30.885000000000002</v>
      </c>
      <c r="I1396" s="82" t="s">
        <v>308</v>
      </c>
    </row>
    <row r="1397" spans="2:9">
      <c r="B1397" s="82" t="s">
        <v>276</v>
      </c>
      <c r="C1397" s="82" t="s">
        <v>309</v>
      </c>
      <c r="D1397" s="82" t="s">
        <v>310</v>
      </c>
      <c r="E1397" s="82" t="s">
        <v>300</v>
      </c>
      <c r="F1397" s="82" t="s">
        <v>301</v>
      </c>
      <c r="G1397" s="85">
        <v>17.210999999999999</v>
      </c>
      <c r="H1397" s="85">
        <v>17.302</v>
      </c>
      <c r="I1397" s="82" t="s">
        <v>311</v>
      </c>
    </row>
    <row r="1398" spans="2:9">
      <c r="B1398" s="82" t="s">
        <v>276</v>
      </c>
      <c r="C1398" s="82" t="s">
        <v>312</v>
      </c>
      <c r="D1398" s="82" t="s">
        <v>313</v>
      </c>
      <c r="E1398" s="82" t="s">
        <v>300</v>
      </c>
      <c r="F1398" s="82" t="s">
        <v>301</v>
      </c>
      <c r="G1398" s="85">
        <v>0.39900000000000002</v>
      </c>
      <c r="H1398" s="85">
        <v>0.253</v>
      </c>
      <c r="I1398" s="82" t="s">
        <v>314</v>
      </c>
    </row>
    <row r="1399" spans="2:9">
      <c r="B1399" s="82" t="s">
        <v>276</v>
      </c>
      <c r="C1399" s="82" t="s">
        <v>315</v>
      </c>
      <c r="D1399" s="82" t="s">
        <v>316</v>
      </c>
      <c r="E1399" s="82" t="s">
        <v>300</v>
      </c>
      <c r="F1399" s="82" t="s">
        <v>301</v>
      </c>
      <c r="G1399" s="85">
        <v>0.46800000000000003</v>
      </c>
      <c r="H1399" s="85">
        <v>0.443</v>
      </c>
      <c r="I1399" s="82" t="s">
        <v>317</v>
      </c>
    </row>
    <row r="1400" spans="2:9">
      <c r="B1400" s="82" t="s">
        <v>276</v>
      </c>
      <c r="C1400" s="82" t="s">
        <v>318</v>
      </c>
      <c r="D1400" s="82" t="s">
        <v>319</v>
      </c>
      <c r="E1400" s="82" t="s">
        <v>300</v>
      </c>
      <c r="F1400" s="82" t="s">
        <v>301</v>
      </c>
      <c r="G1400" s="85">
        <v>0.77800000000000002</v>
      </c>
      <c r="H1400" s="85">
        <v>0.26100000000000001</v>
      </c>
      <c r="I1400" s="82" t="s">
        <v>320</v>
      </c>
    </row>
    <row r="1401" spans="2:9">
      <c r="B1401" s="82" t="s">
        <v>276</v>
      </c>
      <c r="C1401" s="82" t="s">
        <v>321</v>
      </c>
      <c r="D1401" s="82" t="s">
        <v>322</v>
      </c>
      <c r="E1401" s="82" t="s">
        <v>300</v>
      </c>
      <c r="F1401" s="82" t="s">
        <v>301</v>
      </c>
      <c r="G1401" s="85">
        <v>4.7530000000000001</v>
      </c>
      <c r="H1401" s="85">
        <v>3.0059999999999998</v>
      </c>
      <c r="I1401" s="82" t="s">
        <v>323</v>
      </c>
    </row>
    <row r="1402" spans="2:9">
      <c r="B1402" s="82" t="s">
        <v>276</v>
      </c>
      <c r="C1402" s="82" t="s">
        <v>324</v>
      </c>
      <c r="D1402" s="82" t="s">
        <v>325</v>
      </c>
      <c r="E1402" s="82" t="s">
        <v>300</v>
      </c>
      <c r="F1402" s="82" t="s">
        <v>301</v>
      </c>
      <c r="G1402" s="85">
        <v>5.57</v>
      </c>
      <c r="H1402" s="85">
        <v>5.2770000000000001</v>
      </c>
      <c r="I1402" s="82" t="s">
        <v>326</v>
      </c>
    </row>
    <row r="1403" spans="2:9">
      <c r="B1403" s="82" t="s">
        <v>276</v>
      </c>
      <c r="C1403" s="82" t="s">
        <v>327</v>
      </c>
      <c r="D1403" s="82" t="s">
        <v>328</v>
      </c>
      <c r="E1403" s="82" t="s">
        <v>300</v>
      </c>
      <c r="F1403" s="82" t="s">
        <v>301</v>
      </c>
      <c r="G1403" s="85">
        <v>0</v>
      </c>
      <c r="H1403" s="85">
        <v>0</v>
      </c>
      <c r="I1403" s="82" t="s">
        <v>329</v>
      </c>
    </row>
    <row r="1404" spans="2:9">
      <c r="B1404" s="82" t="s">
        <v>276</v>
      </c>
      <c r="C1404" s="82" t="s">
        <v>330</v>
      </c>
      <c r="D1404" s="82" t="s">
        <v>331</v>
      </c>
      <c r="E1404" s="82" t="s">
        <v>300</v>
      </c>
      <c r="F1404" s="82" t="s">
        <v>301</v>
      </c>
      <c r="G1404" s="85">
        <v>20.707999999999998</v>
      </c>
      <c r="H1404" s="85">
        <v>13.096</v>
      </c>
      <c r="I1404" s="82" t="s">
        <v>332</v>
      </c>
    </row>
    <row r="1405" spans="2:9">
      <c r="B1405" s="82" t="s">
        <v>276</v>
      </c>
      <c r="C1405" s="82" t="s">
        <v>333</v>
      </c>
      <c r="D1405" s="82" t="s">
        <v>334</v>
      </c>
      <c r="E1405" s="82" t="s">
        <v>300</v>
      </c>
      <c r="F1405" s="82" t="s">
        <v>301</v>
      </c>
      <c r="G1405" s="85">
        <v>24.265999999999998</v>
      </c>
      <c r="H1405" s="85">
        <v>22.992000000000001</v>
      </c>
      <c r="I1405" s="82" t="s">
        <v>335</v>
      </c>
    </row>
    <row r="1406" spans="2:9">
      <c r="B1406" s="82" t="s">
        <v>276</v>
      </c>
      <c r="C1406" s="82" t="s">
        <v>336</v>
      </c>
      <c r="D1406" s="82" t="s">
        <v>337</v>
      </c>
      <c r="E1406" s="82" t="s">
        <v>300</v>
      </c>
      <c r="F1406" s="82" t="s">
        <v>301</v>
      </c>
      <c r="G1406" s="85">
        <v>17.169</v>
      </c>
      <c r="H1406" s="85">
        <v>7.5830000000000002</v>
      </c>
      <c r="I1406" s="82" t="s">
        <v>338</v>
      </c>
    </row>
    <row r="1407" spans="2:9">
      <c r="B1407" s="82" t="s">
        <v>276</v>
      </c>
      <c r="C1407" s="82" t="s">
        <v>339</v>
      </c>
      <c r="D1407" s="82" t="s">
        <v>340</v>
      </c>
      <c r="E1407" s="82" t="s">
        <v>300</v>
      </c>
      <c r="F1407" s="82" t="s">
        <v>301</v>
      </c>
      <c r="G1407" s="85">
        <v>97.411000000000001</v>
      </c>
      <c r="H1407" s="85">
        <v>66.085999999999999</v>
      </c>
      <c r="I1407" s="82" t="s">
        <v>341</v>
      </c>
    </row>
    <row r="1408" spans="2:9">
      <c r="B1408" s="82" t="s">
        <v>276</v>
      </c>
      <c r="C1408" s="82" t="s">
        <v>342</v>
      </c>
      <c r="D1408" s="82" t="s">
        <v>343</v>
      </c>
      <c r="E1408" s="82" t="s">
        <v>300</v>
      </c>
      <c r="F1408" s="82" t="s">
        <v>301</v>
      </c>
      <c r="G1408" s="85">
        <v>118.90600000000001</v>
      </c>
      <c r="H1408" s="85">
        <v>112.661</v>
      </c>
      <c r="I1408" s="82" t="s">
        <v>344</v>
      </c>
    </row>
    <row r="1409" spans="2:9">
      <c r="B1409" s="82" t="s">
        <v>276</v>
      </c>
      <c r="C1409" s="82" t="s">
        <v>345</v>
      </c>
      <c r="D1409" s="82" t="s">
        <v>346</v>
      </c>
      <c r="E1409" s="82" t="s">
        <v>300</v>
      </c>
      <c r="F1409" s="82" t="s">
        <v>301</v>
      </c>
      <c r="G1409" s="85">
        <v>0</v>
      </c>
      <c r="H1409" s="85">
        <v>0</v>
      </c>
      <c r="I1409" s="82" t="s">
        <v>347</v>
      </c>
    </row>
    <row r="1410" spans="2:9">
      <c r="B1410" s="82" t="s">
        <v>276</v>
      </c>
      <c r="C1410" s="82" t="s">
        <v>348</v>
      </c>
      <c r="D1410" s="82" t="s">
        <v>349</v>
      </c>
      <c r="E1410" s="82" t="s">
        <v>300</v>
      </c>
      <c r="F1410" s="82" t="s">
        <v>301</v>
      </c>
      <c r="G1410" s="85">
        <v>0</v>
      </c>
      <c r="H1410" s="85">
        <v>0</v>
      </c>
      <c r="I1410" s="82" t="s">
        <v>350</v>
      </c>
    </row>
    <row r="1411" spans="2:9">
      <c r="B1411" s="82" t="s">
        <v>276</v>
      </c>
      <c r="C1411" s="82" t="s">
        <v>351</v>
      </c>
      <c r="D1411" s="82" t="s">
        <v>352</v>
      </c>
      <c r="E1411" s="82" t="s">
        <v>300</v>
      </c>
      <c r="F1411" s="82" t="s">
        <v>301</v>
      </c>
      <c r="G1411" s="85">
        <v>0</v>
      </c>
      <c r="H1411" s="85">
        <v>0</v>
      </c>
      <c r="I1411" s="82" t="s">
        <v>353</v>
      </c>
    </row>
    <row r="1412" spans="2:9">
      <c r="B1412" s="82" t="s">
        <v>276</v>
      </c>
      <c r="C1412" s="82" t="s">
        <v>354</v>
      </c>
      <c r="D1412" s="82" t="s">
        <v>355</v>
      </c>
      <c r="E1412" s="82" t="s">
        <v>300</v>
      </c>
      <c r="F1412" s="82" t="s">
        <v>301</v>
      </c>
      <c r="G1412" s="85">
        <v>5.2409999999999997</v>
      </c>
      <c r="H1412" s="85">
        <v>2.766</v>
      </c>
      <c r="I1412" s="82" t="s">
        <v>356</v>
      </c>
    </row>
    <row r="1413" spans="2:9">
      <c r="B1413" s="82" t="s">
        <v>276</v>
      </c>
      <c r="C1413" s="82" t="s">
        <v>357</v>
      </c>
      <c r="D1413" s="82" t="s">
        <v>358</v>
      </c>
      <c r="E1413" s="82" t="s">
        <v>300</v>
      </c>
      <c r="F1413" s="82" t="s">
        <v>301</v>
      </c>
      <c r="G1413" s="85">
        <v>44.625</v>
      </c>
      <c r="H1413" s="85">
        <v>28.440999999999999</v>
      </c>
      <c r="I1413" s="82" t="s">
        <v>359</v>
      </c>
    </row>
    <row r="1414" spans="2:9">
      <c r="B1414" s="82" t="s">
        <v>276</v>
      </c>
      <c r="C1414" s="82" t="s">
        <v>360</v>
      </c>
      <c r="D1414" s="82" t="s">
        <v>361</v>
      </c>
      <c r="E1414" s="82" t="s">
        <v>300</v>
      </c>
      <c r="F1414" s="82" t="s">
        <v>301</v>
      </c>
      <c r="G1414" s="85">
        <v>52.526000000000003</v>
      </c>
      <c r="H1414" s="85">
        <v>49.767000000000003</v>
      </c>
      <c r="I1414" s="82" t="s">
        <v>362</v>
      </c>
    </row>
    <row r="1415" spans="2:9">
      <c r="B1415" s="82" t="s">
        <v>276</v>
      </c>
      <c r="C1415" s="82" t="s">
        <v>363</v>
      </c>
      <c r="D1415" s="82" t="s">
        <v>364</v>
      </c>
      <c r="E1415" s="82" t="s">
        <v>300</v>
      </c>
      <c r="F1415" s="82" t="s">
        <v>301</v>
      </c>
      <c r="G1415" s="85">
        <v>41.710999999999999</v>
      </c>
      <c r="H1415" s="85">
        <v>29.475999999999999</v>
      </c>
      <c r="I1415" s="82" t="s">
        <v>365</v>
      </c>
    </row>
    <row r="1416" spans="2:9">
      <c r="B1416" s="82" t="s">
        <v>276</v>
      </c>
      <c r="C1416" s="82" t="s">
        <v>366</v>
      </c>
      <c r="D1416" s="82" t="s">
        <v>367</v>
      </c>
      <c r="E1416" s="82" t="s">
        <v>300</v>
      </c>
      <c r="F1416" s="82" t="s">
        <v>301</v>
      </c>
      <c r="G1416" s="85">
        <v>32.331000000000003</v>
      </c>
      <c r="H1416" s="85">
        <v>22.457000000000001</v>
      </c>
      <c r="I1416" s="82" t="s">
        <v>368</v>
      </c>
    </row>
    <row r="1417" spans="2:9">
      <c r="B1417" s="82" t="s">
        <v>276</v>
      </c>
      <c r="C1417" s="82" t="s">
        <v>369</v>
      </c>
      <c r="D1417" s="82" t="s">
        <v>370</v>
      </c>
      <c r="E1417" s="82" t="s">
        <v>300</v>
      </c>
      <c r="F1417" s="82" t="s">
        <v>301</v>
      </c>
      <c r="G1417" s="85">
        <v>40.018999999999998</v>
      </c>
      <c r="H1417" s="85">
        <v>37.917000000000002</v>
      </c>
      <c r="I1417" s="82" t="s">
        <v>371</v>
      </c>
    </row>
    <row r="1418" spans="2:9">
      <c r="B1418" s="82" t="s">
        <v>276</v>
      </c>
      <c r="C1418" s="82" t="s">
        <v>372</v>
      </c>
      <c r="D1418" s="82" t="s">
        <v>373</v>
      </c>
      <c r="E1418" s="82" t="s">
        <v>300</v>
      </c>
      <c r="F1418" s="82" t="s">
        <v>301</v>
      </c>
      <c r="G1418" s="85">
        <v>0</v>
      </c>
      <c r="H1418" s="85">
        <v>0</v>
      </c>
      <c r="I1418" s="82" t="s">
        <v>374</v>
      </c>
    </row>
    <row r="1419" spans="2:9">
      <c r="B1419" s="82" t="s">
        <v>276</v>
      </c>
      <c r="C1419" s="82" t="s">
        <v>375</v>
      </c>
      <c r="D1419" s="82" t="s">
        <v>376</v>
      </c>
      <c r="E1419" s="82" t="s">
        <v>300</v>
      </c>
      <c r="F1419" s="82" t="s">
        <v>301</v>
      </c>
      <c r="G1419" s="85">
        <v>0</v>
      </c>
      <c r="H1419" s="85">
        <v>0</v>
      </c>
      <c r="I1419" s="82" t="s">
        <v>377</v>
      </c>
    </row>
    <row r="1420" spans="2:9">
      <c r="B1420" s="82" t="s">
        <v>276</v>
      </c>
      <c r="C1420" s="82" t="s">
        <v>378</v>
      </c>
      <c r="D1420" s="82" t="s">
        <v>379</v>
      </c>
      <c r="E1420" s="82" t="s">
        <v>300</v>
      </c>
      <c r="F1420" s="82" t="s">
        <v>301</v>
      </c>
      <c r="G1420" s="85">
        <v>0</v>
      </c>
      <c r="H1420" s="85">
        <v>0</v>
      </c>
      <c r="I1420" s="82" t="s">
        <v>380</v>
      </c>
    </row>
    <row r="1421" spans="2:9">
      <c r="B1421" s="82" t="s">
        <v>276</v>
      </c>
      <c r="C1421" s="82" t="s">
        <v>381</v>
      </c>
      <c r="D1421" s="82" t="s">
        <v>382</v>
      </c>
      <c r="E1421" s="82" t="s">
        <v>300</v>
      </c>
      <c r="F1421" s="82" t="s">
        <v>301</v>
      </c>
      <c r="G1421" s="85">
        <v>1.9770000000000001</v>
      </c>
      <c r="H1421" s="85">
        <v>1.873</v>
      </c>
      <c r="I1421" s="82" t="s">
        <v>383</v>
      </c>
    </row>
    <row r="1422" spans="2:9">
      <c r="B1422" s="82" t="s">
        <v>276</v>
      </c>
      <c r="C1422" s="82" t="s">
        <v>384</v>
      </c>
      <c r="D1422" s="82" t="s">
        <v>385</v>
      </c>
      <c r="E1422" s="82" t="s">
        <v>300</v>
      </c>
      <c r="F1422" s="82" t="s">
        <v>301</v>
      </c>
      <c r="G1422" s="85">
        <v>14.461</v>
      </c>
      <c r="H1422" s="85">
        <v>10.045</v>
      </c>
      <c r="I1422" s="82" t="s">
        <v>386</v>
      </c>
    </row>
    <row r="1423" spans="2:9">
      <c r="B1423" s="82" t="s">
        <v>276</v>
      </c>
      <c r="C1423" s="82" t="s">
        <v>387</v>
      </c>
      <c r="D1423" s="82" t="s">
        <v>388</v>
      </c>
      <c r="E1423" s="82" t="s">
        <v>300</v>
      </c>
      <c r="F1423" s="82" t="s">
        <v>301</v>
      </c>
      <c r="G1423" s="85">
        <v>17.899999999999999</v>
      </c>
      <c r="H1423" s="85">
        <v>16.96</v>
      </c>
      <c r="I1423" s="82" t="s">
        <v>389</v>
      </c>
    </row>
    <row r="1424" spans="2:9">
      <c r="B1424" s="82" t="s">
        <v>276</v>
      </c>
      <c r="C1424" s="82" t="s">
        <v>390</v>
      </c>
      <c r="D1424" s="82" t="s">
        <v>391</v>
      </c>
      <c r="E1424" s="82" t="s">
        <v>300</v>
      </c>
      <c r="F1424" s="82" t="s">
        <v>301</v>
      </c>
      <c r="G1424" s="85">
        <v>1.129</v>
      </c>
      <c r="H1424" s="85">
        <v>1.07</v>
      </c>
      <c r="I1424" s="82" t="s">
        <v>392</v>
      </c>
    </row>
    <row r="1425" spans="2:9">
      <c r="B1425" s="82" t="s">
        <v>276</v>
      </c>
      <c r="C1425" s="82" t="s">
        <v>393</v>
      </c>
      <c r="D1425" s="82" t="s">
        <v>394</v>
      </c>
      <c r="E1425" s="82" t="s">
        <v>300</v>
      </c>
      <c r="F1425" s="82" t="s">
        <v>301</v>
      </c>
      <c r="G1425" s="85">
        <v>5.1580000000000004</v>
      </c>
      <c r="H1425" s="85">
        <v>3.2869999999999999</v>
      </c>
      <c r="I1425" s="82" t="s">
        <v>395</v>
      </c>
    </row>
    <row r="1426" spans="2:9">
      <c r="B1426" s="82" t="s">
        <v>276</v>
      </c>
      <c r="C1426" s="82" t="s">
        <v>396</v>
      </c>
      <c r="D1426" s="82" t="s">
        <v>397</v>
      </c>
      <c r="E1426" s="82" t="s">
        <v>300</v>
      </c>
      <c r="F1426" s="82" t="s">
        <v>301</v>
      </c>
      <c r="G1426" s="85">
        <v>6.0709999999999997</v>
      </c>
      <c r="H1426" s="85">
        <v>5.7519999999999998</v>
      </c>
      <c r="I1426" s="82" t="s">
        <v>398</v>
      </c>
    </row>
    <row r="1427" spans="2:9">
      <c r="B1427" s="82" t="s">
        <v>276</v>
      </c>
      <c r="C1427" s="82" t="s">
        <v>399</v>
      </c>
      <c r="D1427" s="82" t="s">
        <v>400</v>
      </c>
      <c r="E1427" s="82" t="s">
        <v>300</v>
      </c>
      <c r="F1427" s="82" t="s">
        <v>301</v>
      </c>
      <c r="G1427" s="85">
        <v>66.183000000000007</v>
      </c>
      <c r="H1427" s="85">
        <v>30.637</v>
      </c>
      <c r="I1427" s="82" t="s">
        <v>401</v>
      </c>
    </row>
    <row r="1428" spans="2:9">
      <c r="B1428" s="82" t="s">
        <v>276</v>
      </c>
      <c r="C1428" s="82" t="s">
        <v>402</v>
      </c>
      <c r="D1428" s="82" t="s">
        <v>403</v>
      </c>
      <c r="E1428" s="82" t="s">
        <v>300</v>
      </c>
      <c r="F1428" s="82" t="s">
        <v>301</v>
      </c>
      <c r="G1428" s="85">
        <v>190.86099999999999</v>
      </c>
      <c r="H1428" s="85">
        <v>93.304000000000002</v>
      </c>
      <c r="I1428" s="82" t="s">
        <v>404</v>
      </c>
    </row>
    <row r="1429" spans="2:9">
      <c r="B1429" s="82" t="s">
        <v>276</v>
      </c>
      <c r="C1429" s="82" t="s">
        <v>405</v>
      </c>
      <c r="D1429" s="82" t="s">
        <v>406</v>
      </c>
      <c r="E1429" s="82" t="s">
        <v>300</v>
      </c>
      <c r="F1429" s="82" t="s">
        <v>301</v>
      </c>
      <c r="G1429" s="85">
        <v>223.34899999999999</v>
      </c>
      <c r="H1429" s="85">
        <v>211.619</v>
      </c>
      <c r="I1429" s="82" t="s">
        <v>407</v>
      </c>
    </row>
    <row r="1430" spans="2:9">
      <c r="B1430" s="82" t="s">
        <v>276</v>
      </c>
      <c r="C1430" s="82" t="s">
        <v>408</v>
      </c>
      <c r="D1430" s="82" t="s">
        <v>409</v>
      </c>
      <c r="E1430" s="82" t="s">
        <v>300</v>
      </c>
      <c r="F1430" s="82" t="s">
        <v>301</v>
      </c>
      <c r="G1430" s="86">
        <v>308.73700000000002</v>
      </c>
      <c r="H1430" s="85">
        <v>199.35499999999999</v>
      </c>
      <c r="I1430" s="82" t="s">
        <v>410</v>
      </c>
    </row>
    <row r="1431" spans="2:9">
      <c r="B1431" s="82" t="s">
        <v>276</v>
      </c>
      <c r="C1431" s="82" t="s">
        <v>411</v>
      </c>
      <c r="D1431" s="82" t="s">
        <v>412</v>
      </c>
      <c r="E1431" s="82" t="s">
        <v>300</v>
      </c>
      <c r="F1431" s="82" t="s">
        <v>301</v>
      </c>
      <c r="G1431" s="86">
        <v>261.38799999999998</v>
      </c>
      <c r="H1431" s="85">
        <v>164.77699999999999</v>
      </c>
      <c r="I1431" s="82" t="s">
        <v>413</v>
      </c>
    </row>
    <row r="1432" spans="2:9">
      <c r="B1432" s="82" t="s">
        <v>276</v>
      </c>
      <c r="C1432" s="82" t="s">
        <v>414</v>
      </c>
      <c r="D1432" s="82" t="s">
        <v>415</v>
      </c>
      <c r="E1432" s="82" t="s">
        <v>300</v>
      </c>
      <c r="F1432" s="82" t="s">
        <v>301</v>
      </c>
      <c r="G1432" s="86">
        <v>342.90699999999998</v>
      </c>
      <c r="H1432" s="85">
        <v>324.89999999999998</v>
      </c>
      <c r="I1432" s="82" t="s">
        <v>416</v>
      </c>
    </row>
    <row r="1433" spans="2:9">
      <c r="B1433" s="82" t="s">
        <v>276</v>
      </c>
      <c r="C1433" s="82" t="s">
        <v>417</v>
      </c>
      <c r="D1433" s="82" t="s">
        <v>418</v>
      </c>
      <c r="E1433" s="82" t="s">
        <v>300</v>
      </c>
      <c r="F1433" s="82" t="s">
        <v>301</v>
      </c>
      <c r="G1433" s="86">
        <v>0</v>
      </c>
      <c r="H1433" s="85">
        <v>0</v>
      </c>
      <c r="I1433" s="82" t="s">
        <v>419</v>
      </c>
    </row>
    <row r="1434" spans="2:9">
      <c r="B1434" s="82" t="s">
        <v>276</v>
      </c>
      <c r="C1434" s="82" t="s">
        <v>420</v>
      </c>
      <c r="D1434" s="82" t="s">
        <v>421</v>
      </c>
      <c r="E1434" s="82" t="s">
        <v>300</v>
      </c>
      <c r="F1434" s="82" t="s">
        <v>301</v>
      </c>
      <c r="G1434" s="86">
        <v>0</v>
      </c>
      <c r="H1434" s="85">
        <v>0</v>
      </c>
      <c r="I1434" s="82" t="s">
        <v>422</v>
      </c>
    </row>
    <row r="1435" spans="2:9">
      <c r="B1435" s="82" t="s">
        <v>276</v>
      </c>
      <c r="C1435" s="82" t="s">
        <v>423</v>
      </c>
      <c r="D1435" s="82" t="s">
        <v>424</v>
      </c>
      <c r="E1435" s="82" t="s">
        <v>300</v>
      </c>
      <c r="F1435" s="82" t="s">
        <v>301</v>
      </c>
      <c r="G1435" s="86">
        <v>0</v>
      </c>
      <c r="H1435" s="85">
        <v>0</v>
      </c>
      <c r="I1435" s="82" t="s">
        <v>425</v>
      </c>
    </row>
    <row r="1436" spans="2:9">
      <c r="B1436" s="82" t="s">
        <v>276</v>
      </c>
      <c r="C1436" s="82" t="s">
        <v>426</v>
      </c>
      <c r="D1436" s="82" t="s">
        <v>427</v>
      </c>
      <c r="E1436" s="82" t="s">
        <v>300</v>
      </c>
      <c r="F1436" s="82" t="s">
        <v>301</v>
      </c>
      <c r="G1436" s="85">
        <v>-0.434</v>
      </c>
      <c r="H1436" s="85">
        <v>-1.298</v>
      </c>
      <c r="I1436" s="82" t="s">
        <v>428</v>
      </c>
    </row>
    <row r="1437" spans="2:9">
      <c r="B1437" s="82" t="s">
        <v>276</v>
      </c>
      <c r="C1437" s="82" t="s">
        <v>429</v>
      </c>
      <c r="D1437" s="82" t="s">
        <v>430</v>
      </c>
      <c r="E1437" s="82" t="s">
        <v>300</v>
      </c>
      <c r="F1437" s="82" t="s">
        <v>301</v>
      </c>
      <c r="G1437" s="85">
        <v>9.6590000000000007</v>
      </c>
      <c r="H1437" s="85">
        <v>6.65</v>
      </c>
      <c r="I1437" s="82" t="s">
        <v>431</v>
      </c>
    </row>
    <row r="1438" spans="2:9">
      <c r="B1438" s="82" t="s">
        <v>276</v>
      </c>
      <c r="C1438" s="82" t="s">
        <v>432</v>
      </c>
      <c r="D1438" s="82" t="s">
        <v>433</v>
      </c>
      <c r="E1438" s="82" t="s">
        <v>300</v>
      </c>
      <c r="F1438" s="82" t="s">
        <v>301</v>
      </c>
      <c r="G1438" s="85">
        <v>11.893000000000001</v>
      </c>
      <c r="H1438" s="85">
        <v>11.269</v>
      </c>
      <c r="I1438" s="82" t="s">
        <v>434</v>
      </c>
    </row>
    <row r="1439" spans="2:9">
      <c r="B1439" s="82" t="s">
        <v>276</v>
      </c>
      <c r="C1439" s="82" t="s">
        <v>426</v>
      </c>
      <c r="D1439" s="82" t="s">
        <v>435</v>
      </c>
      <c r="E1439" s="82" t="s">
        <v>300</v>
      </c>
      <c r="F1439" s="82" t="s">
        <v>301</v>
      </c>
      <c r="G1439" s="85">
        <v>-0.434</v>
      </c>
      <c r="H1439" s="85">
        <v>-1.298</v>
      </c>
      <c r="I1439" s="82" t="s">
        <v>436</v>
      </c>
    </row>
    <row r="1440" spans="2:9">
      <c r="B1440" s="82" t="s">
        <v>276</v>
      </c>
      <c r="C1440" s="82" t="s">
        <v>429</v>
      </c>
      <c r="D1440" s="82" t="s">
        <v>437</v>
      </c>
      <c r="E1440" s="82" t="s">
        <v>300</v>
      </c>
      <c r="F1440" s="82" t="s">
        <v>301</v>
      </c>
      <c r="G1440" s="85">
        <v>9.6590000000000007</v>
      </c>
      <c r="H1440" s="85">
        <v>6.65</v>
      </c>
      <c r="I1440" s="82" t="s">
        <v>438</v>
      </c>
    </row>
    <row r="1441" spans="2:9">
      <c r="B1441" s="82" t="s">
        <v>276</v>
      </c>
      <c r="C1441" s="82" t="s">
        <v>432</v>
      </c>
      <c r="D1441" s="82" t="s">
        <v>439</v>
      </c>
      <c r="E1441" s="82" t="s">
        <v>300</v>
      </c>
      <c r="F1441" s="82" t="s">
        <v>301</v>
      </c>
      <c r="G1441" s="85">
        <v>11.893000000000001</v>
      </c>
      <c r="H1441" s="85">
        <v>11.269</v>
      </c>
      <c r="I1441" s="82" t="s">
        <v>440</v>
      </c>
    </row>
    <row r="1442" spans="2:9">
      <c r="B1442" s="82" t="s">
        <v>276</v>
      </c>
      <c r="C1442" s="82" t="s">
        <v>426</v>
      </c>
      <c r="D1442" s="82" t="s">
        <v>441</v>
      </c>
      <c r="E1442" s="82" t="s">
        <v>300</v>
      </c>
      <c r="F1442" s="82" t="s">
        <v>301</v>
      </c>
      <c r="G1442" s="85">
        <v>-0.434</v>
      </c>
      <c r="H1442" s="85">
        <v>-1.298</v>
      </c>
      <c r="I1442" s="82" t="s">
        <v>442</v>
      </c>
    </row>
    <row r="1443" spans="2:9">
      <c r="B1443" s="82" t="s">
        <v>276</v>
      </c>
      <c r="C1443" s="82" t="s">
        <v>429</v>
      </c>
      <c r="D1443" s="82" t="s">
        <v>443</v>
      </c>
      <c r="E1443" s="82" t="s">
        <v>300</v>
      </c>
      <c r="F1443" s="82" t="s">
        <v>301</v>
      </c>
      <c r="G1443" s="85">
        <v>9.6590000000000007</v>
      </c>
      <c r="H1443" s="85">
        <v>6.65</v>
      </c>
      <c r="I1443" s="82" t="s">
        <v>444</v>
      </c>
    </row>
    <row r="1444" spans="2:9">
      <c r="B1444" s="82" t="s">
        <v>276</v>
      </c>
      <c r="C1444" s="82" t="s">
        <v>432</v>
      </c>
      <c r="D1444" s="82" t="s">
        <v>445</v>
      </c>
      <c r="E1444" s="82" t="s">
        <v>300</v>
      </c>
      <c r="F1444" s="82" t="s">
        <v>301</v>
      </c>
      <c r="G1444" s="85">
        <v>11.893000000000001</v>
      </c>
      <c r="H1444" s="85">
        <v>11.269</v>
      </c>
      <c r="I1444" s="82" t="s">
        <v>446</v>
      </c>
    </row>
    <row r="1445" spans="2:9">
      <c r="B1445" s="82" t="s">
        <v>276</v>
      </c>
      <c r="C1445" s="82" t="s">
        <v>447</v>
      </c>
      <c r="D1445" s="82" t="s">
        <v>448</v>
      </c>
      <c r="E1445" s="82" t="s">
        <v>300</v>
      </c>
      <c r="F1445" s="82" t="s">
        <v>301</v>
      </c>
      <c r="G1445" s="85">
        <v>0</v>
      </c>
      <c r="H1445" s="85">
        <v>0</v>
      </c>
      <c r="I1445" s="82" t="s">
        <v>449</v>
      </c>
    </row>
    <row r="1446" spans="2:9">
      <c r="B1446" s="82" t="s">
        <v>276</v>
      </c>
      <c r="C1446" s="82" t="s">
        <v>450</v>
      </c>
      <c r="D1446" s="82" t="s">
        <v>451</v>
      </c>
      <c r="E1446" s="82" t="s">
        <v>300</v>
      </c>
      <c r="F1446" s="82" t="s">
        <v>301</v>
      </c>
      <c r="G1446" s="85">
        <v>0</v>
      </c>
      <c r="H1446" s="85">
        <v>0</v>
      </c>
      <c r="I1446" s="82" t="s">
        <v>452</v>
      </c>
    </row>
    <row r="1447" spans="2:9">
      <c r="B1447" s="82" t="s">
        <v>276</v>
      </c>
      <c r="C1447" s="82" t="s">
        <v>453</v>
      </c>
      <c r="D1447" s="82" t="s">
        <v>454</v>
      </c>
      <c r="E1447" s="82" t="s">
        <v>300</v>
      </c>
      <c r="F1447" s="82" t="s">
        <v>301</v>
      </c>
      <c r="G1447" s="85">
        <v>0</v>
      </c>
      <c r="H1447" s="85">
        <v>0</v>
      </c>
      <c r="I1447" s="82" t="s">
        <v>455</v>
      </c>
    </row>
    <row r="1448" spans="2:9">
      <c r="B1448" s="82" t="s">
        <v>276</v>
      </c>
      <c r="C1448" s="82" t="s">
        <v>456</v>
      </c>
      <c r="D1448" s="82" t="s">
        <v>457</v>
      </c>
      <c r="E1448" s="82" t="s">
        <v>300</v>
      </c>
      <c r="F1448" s="82" t="s">
        <v>301</v>
      </c>
      <c r="G1448" s="85">
        <v>21.756</v>
      </c>
      <c r="H1448" s="85">
        <v>12.106999999999999</v>
      </c>
      <c r="I1448" s="82" t="s">
        <v>458</v>
      </c>
    </row>
    <row r="1449" spans="2:9">
      <c r="B1449" s="82" t="s">
        <v>276</v>
      </c>
      <c r="C1449" s="82" t="s">
        <v>459</v>
      </c>
      <c r="D1449" s="82" t="s">
        <v>460</v>
      </c>
      <c r="E1449" s="82" t="s">
        <v>300</v>
      </c>
      <c r="F1449" s="82" t="s">
        <v>301</v>
      </c>
      <c r="G1449" s="85">
        <v>198.672</v>
      </c>
      <c r="H1449" s="85">
        <v>137.995</v>
      </c>
      <c r="I1449" s="82" t="s">
        <v>461</v>
      </c>
    </row>
    <row r="1450" spans="2:9">
      <c r="B1450" s="82" t="s">
        <v>276</v>
      </c>
      <c r="C1450" s="82" t="s">
        <v>462</v>
      </c>
      <c r="D1450" s="82" t="s">
        <v>463</v>
      </c>
      <c r="E1450" s="82" t="s">
        <v>300</v>
      </c>
      <c r="F1450" s="82" t="s">
        <v>301</v>
      </c>
      <c r="G1450" s="85">
        <v>245.91800000000001</v>
      </c>
      <c r="H1450" s="85">
        <v>233.00299999999999</v>
      </c>
      <c r="I1450" s="82" t="s">
        <v>464</v>
      </c>
    </row>
    <row r="1451" spans="2:9">
      <c r="B1451" s="82" t="s">
        <v>276</v>
      </c>
      <c r="C1451" s="82" t="s">
        <v>465</v>
      </c>
      <c r="D1451" s="82" t="s">
        <v>466</v>
      </c>
      <c r="E1451" s="82" t="s">
        <v>300</v>
      </c>
      <c r="F1451" s="82" t="s">
        <v>301</v>
      </c>
      <c r="G1451" s="85">
        <v>0</v>
      </c>
      <c r="H1451" s="85">
        <v>0</v>
      </c>
      <c r="I1451" s="82" t="s">
        <v>467</v>
      </c>
    </row>
    <row r="1452" spans="2:9">
      <c r="B1452" s="82" t="s">
        <v>276</v>
      </c>
      <c r="C1452" s="82" t="s">
        <v>468</v>
      </c>
      <c r="D1452" s="82" t="s">
        <v>469</v>
      </c>
      <c r="E1452" s="82" t="s">
        <v>300</v>
      </c>
      <c r="F1452" s="82" t="s">
        <v>301</v>
      </c>
      <c r="G1452" s="85">
        <v>0</v>
      </c>
      <c r="H1452" s="85">
        <v>0</v>
      </c>
      <c r="I1452" s="82" t="s">
        <v>470</v>
      </c>
    </row>
    <row r="1453" spans="2:9">
      <c r="B1453" s="82" t="s">
        <v>276</v>
      </c>
      <c r="C1453" s="82" t="s">
        <v>471</v>
      </c>
      <c r="D1453" s="82" t="s">
        <v>472</v>
      </c>
      <c r="E1453" s="82" t="s">
        <v>300</v>
      </c>
      <c r="F1453" s="82" t="s">
        <v>301</v>
      </c>
      <c r="G1453" s="85">
        <v>0</v>
      </c>
      <c r="H1453" s="85">
        <v>0</v>
      </c>
      <c r="I1453" s="82" t="s">
        <v>473</v>
      </c>
    </row>
    <row r="1454" spans="2:9">
      <c r="B1454" s="82" t="s">
        <v>276</v>
      </c>
      <c r="C1454" s="82" t="s">
        <v>474</v>
      </c>
      <c r="D1454" s="82" t="s">
        <v>475</v>
      </c>
      <c r="E1454" s="82" t="s">
        <v>300</v>
      </c>
      <c r="F1454" s="82" t="s">
        <v>301</v>
      </c>
      <c r="G1454" s="85">
        <v>93.805000000000007</v>
      </c>
      <c r="H1454" s="85">
        <v>69.536000000000001</v>
      </c>
      <c r="I1454" s="82" t="s">
        <v>476</v>
      </c>
    </row>
    <row r="1455" spans="2:9">
      <c r="B1455" s="82" t="s">
        <v>276</v>
      </c>
      <c r="C1455" s="82" t="s">
        <v>477</v>
      </c>
      <c r="D1455" s="82" t="s">
        <v>478</v>
      </c>
      <c r="E1455" s="82" t="s">
        <v>300</v>
      </c>
      <c r="F1455" s="82" t="s">
        <v>301</v>
      </c>
      <c r="G1455" s="85">
        <v>0</v>
      </c>
      <c r="H1455" s="85">
        <v>46.646000000000001</v>
      </c>
      <c r="I1455" s="82" t="s">
        <v>479</v>
      </c>
    </row>
    <row r="1456" spans="2:9">
      <c r="B1456" s="82" t="s">
        <v>276</v>
      </c>
      <c r="C1456" s="82" t="s">
        <v>480</v>
      </c>
      <c r="D1456" s="82" t="s">
        <v>481</v>
      </c>
      <c r="E1456" s="82" t="s">
        <v>300</v>
      </c>
      <c r="F1456" s="82" t="s">
        <v>301</v>
      </c>
      <c r="G1456" s="85">
        <v>0</v>
      </c>
      <c r="H1456" s="85">
        <v>78.759</v>
      </c>
      <c r="I1456" s="82" t="s">
        <v>482</v>
      </c>
    </row>
    <row r="1457" spans="2:9">
      <c r="B1457" s="82" t="s">
        <v>276</v>
      </c>
      <c r="C1457" s="82" t="s">
        <v>483</v>
      </c>
      <c r="D1457" s="82" t="s">
        <v>484</v>
      </c>
      <c r="E1457" s="82" t="s">
        <v>300</v>
      </c>
      <c r="F1457" s="82" t="s">
        <v>301</v>
      </c>
      <c r="G1457" s="85">
        <v>0</v>
      </c>
      <c r="H1457" s="85">
        <v>0</v>
      </c>
      <c r="I1457" s="82" t="s">
        <v>485</v>
      </c>
    </row>
    <row r="1458" spans="2:9">
      <c r="B1458" s="82" t="s">
        <v>276</v>
      </c>
      <c r="C1458" s="82" t="s">
        <v>486</v>
      </c>
      <c r="D1458" s="82" t="s">
        <v>487</v>
      </c>
      <c r="E1458" s="82" t="s">
        <v>300</v>
      </c>
      <c r="F1458" s="82" t="s">
        <v>301</v>
      </c>
      <c r="G1458" s="85">
        <v>0</v>
      </c>
      <c r="H1458" s="85">
        <v>0</v>
      </c>
      <c r="I1458" s="82" t="s">
        <v>488</v>
      </c>
    </row>
    <row r="1459" spans="2:9">
      <c r="B1459" s="82" t="s">
        <v>276</v>
      </c>
      <c r="C1459" s="82" t="s">
        <v>489</v>
      </c>
      <c r="D1459" s="82" t="s">
        <v>490</v>
      </c>
      <c r="E1459" s="82" t="s">
        <v>300</v>
      </c>
      <c r="F1459" s="82" t="s">
        <v>301</v>
      </c>
      <c r="G1459" s="85">
        <v>0</v>
      </c>
      <c r="H1459" s="85">
        <v>0</v>
      </c>
      <c r="I1459" s="82" t="s">
        <v>491</v>
      </c>
    </row>
    <row r="1460" spans="2:9">
      <c r="B1460" s="82" t="s">
        <v>276</v>
      </c>
      <c r="C1460" s="82" t="s">
        <v>492</v>
      </c>
      <c r="D1460" s="82" t="s">
        <v>493</v>
      </c>
      <c r="E1460" s="82" t="s">
        <v>300</v>
      </c>
      <c r="F1460" s="82" t="s">
        <v>301</v>
      </c>
      <c r="G1460" s="85">
        <v>93.805000000000007</v>
      </c>
      <c r="H1460" s="85">
        <v>69.536000000000001</v>
      </c>
      <c r="I1460" s="82" t="s">
        <v>494</v>
      </c>
    </row>
    <row r="1461" spans="2:9">
      <c r="B1461" s="82" t="s">
        <v>276</v>
      </c>
      <c r="C1461" s="82" t="s">
        <v>495</v>
      </c>
      <c r="D1461" s="82" t="s">
        <v>496</v>
      </c>
      <c r="E1461" s="82" t="s">
        <v>300</v>
      </c>
      <c r="F1461" s="82" t="s">
        <v>301</v>
      </c>
      <c r="G1461" s="85">
        <v>0</v>
      </c>
      <c r="H1461" s="85">
        <v>46.646000000000001</v>
      </c>
      <c r="I1461" s="82" t="s">
        <v>497</v>
      </c>
    </row>
    <row r="1462" spans="2:9">
      <c r="B1462" s="82" t="s">
        <v>276</v>
      </c>
      <c r="C1462" s="82" t="s">
        <v>498</v>
      </c>
      <c r="D1462" s="82" t="s">
        <v>499</v>
      </c>
      <c r="E1462" s="82" t="s">
        <v>300</v>
      </c>
      <c r="F1462" s="82" t="s">
        <v>301</v>
      </c>
      <c r="G1462" s="85">
        <v>0</v>
      </c>
      <c r="H1462" s="85">
        <v>78.759</v>
      </c>
      <c r="I1462" s="82" t="s">
        <v>500</v>
      </c>
    </row>
    <row r="1463" spans="2:9">
      <c r="B1463" s="82" t="s">
        <v>276</v>
      </c>
      <c r="C1463" s="82" t="s">
        <v>501</v>
      </c>
      <c r="D1463" s="82" t="s">
        <v>502</v>
      </c>
      <c r="E1463" s="82" t="s">
        <v>300</v>
      </c>
      <c r="F1463" s="82" t="s">
        <v>301</v>
      </c>
      <c r="G1463" s="85">
        <v>75.941000000000003</v>
      </c>
      <c r="H1463" s="85">
        <v>52.031999999999996</v>
      </c>
      <c r="I1463" s="82" t="s">
        <v>503</v>
      </c>
    </row>
    <row r="1464" spans="2:9">
      <c r="B1464" s="82" t="s">
        <v>276</v>
      </c>
      <c r="C1464" s="82" t="s">
        <v>504</v>
      </c>
      <c r="D1464" s="82" t="s">
        <v>505</v>
      </c>
      <c r="E1464" s="82" t="s">
        <v>300</v>
      </c>
      <c r="F1464" s="82" t="s">
        <v>301</v>
      </c>
      <c r="G1464" s="85">
        <v>14.506</v>
      </c>
      <c r="H1464" s="85">
        <v>10.076000000000001</v>
      </c>
      <c r="I1464" s="82" t="s">
        <v>506</v>
      </c>
    </row>
    <row r="1465" spans="2:9">
      <c r="B1465" s="82" t="s">
        <v>276</v>
      </c>
      <c r="C1465" s="82" t="s">
        <v>507</v>
      </c>
      <c r="D1465" s="82" t="s">
        <v>508</v>
      </c>
      <c r="E1465" s="82" t="s">
        <v>300</v>
      </c>
      <c r="F1465" s="82" t="s">
        <v>301</v>
      </c>
      <c r="G1465" s="85">
        <v>17.954999999999998</v>
      </c>
      <c r="H1465" s="85">
        <v>17.012</v>
      </c>
      <c r="I1465" s="82" t="s">
        <v>509</v>
      </c>
    </row>
    <row r="1466" spans="2:9">
      <c r="B1466" s="82" t="s">
        <v>276</v>
      </c>
      <c r="C1466" s="82" t="s">
        <v>510</v>
      </c>
      <c r="D1466" s="82" t="s">
        <v>511</v>
      </c>
      <c r="E1466" s="82" t="s">
        <v>300</v>
      </c>
      <c r="F1466" s="82" t="s">
        <v>301</v>
      </c>
      <c r="G1466" s="85">
        <v>0</v>
      </c>
      <c r="H1466" s="85">
        <v>0</v>
      </c>
      <c r="I1466" s="82" t="s">
        <v>512</v>
      </c>
    </row>
    <row r="1467" spans="2:9">
      <c r="B1467" s="82" t="s">
        <v>276</v>
      </c>
      <c r="C1467" s="82" t="s">
        <v>513</v>
      </c>
      <c r="D1467" s="82" t="s">
        <v>514</v>
      </c>
      <c r="E1467" s="82" t="s">
        <v>300</v>
      </c>
      <c r="F1467" s="82" t="s">
        <v>301</v>
      </c>
      <c r="G1467" s="85">
        <v>0</v>
      </c>
      <c r="H1467" s="85">
        <v>0</v>
      </c>
      <c r="I1467" s="82" t="s">
        <v>515</v>
      </c>
    </row>
    <row r="1468" spans="2:9">
      <c r="B1468" s="82" t="s">
        <v>276</v>
      </c>
      <c r="C1468" s="82" t="s">
        <v>516</v>
      </c>
      <c r="D1468" s="82" t="s">
        <v>517</v>
      </c>
      <c r="E1468" s="82" t="s">
        <v>300</v>
      </c>
      <c r="F1468" s="82" t="s">
        <v>301</v>
      </c>
      <c r="G1468" s="85">
        <v>0</v>
      </c>
      <c r="H1468" s="85">
        <v>0</v>
      </c>
      <c r="I1468" s="82" t="s">
        <v>518</v>
      </c>
    </row>
    <row r="1469" spans="2:9">
      <c r="B1469" s="82" t="s">
        <v>276</v>
      </c>
      <c r="C1469" s="82" t="s">
        <v>519</v>
      </c>
      <c r="D1469" s="82" t="s">
        <v>520</v>
      </c>
      <c r="E1469" s="82" t="s">
        <v>300</v>
      </c>
      <c r="F1469" s="82" t="s">
        <v>301</v>
      </c>
      <c r="G1469" s="86">
        <v>7.8730000000000002</v>
      </c>
      <c r="H1469" s="85">
        <v>7.46</v>
      </c>
      <c r="I1469" s="82" t="s">
        <v>521</v>
      </c>
    </row>
    <row r="1470" spans="2:9">
      <c r="B1470" s="82" t="s">
        <v>276</v>
      </c>
      <c r="C1470" s="82" t="s">
        <v>522</v>
      </c>
      <c r="D1470" s="82" t="s">
        <v>523</v>
      </c>
      <c r="E1470" s="82" t="s">
        <v>300</v>
      </c>
      <c r="F1470" s="82" t="s">
        <v>301</v>
      </c>
      <c r="G1470" s="86">
        <v>0</v>
      </c>
      <c r="H1470" s="85">
        <v>47.442999999999998</v>
      </c>
      <c r="I1470" s="82" t="s">
        <v>524</v>
      </c>
    </row>
    <row r="1471" spans="2:9">
      <c r="B1471" s="82" t="s">
        <v>276</v>
      </c>
      <c r="C1471" s="82" t="s">
        <v>525</v>
      </c>
      <c r="D1471" s="82" t="s">
        <v>526</v>
      </c>
      <c r="E1471" s="82" t="s">
        <v>300</v>
      </c>
      <c r="F1471" s="82" t="s">
        <v>301</v>
      </c>
      <c r="G1471" s="86">
        <v>0</v>
      </c>
      <c r="H1471" s="85">
        <v>80.278999999999996</v>
      </c>
      <c r="I1471" s="82" t="s">
        <v>527</v>
      </c>
    </row>
    <row r="1472" spans="2:9">
      <c r="B1472" s="82" t="s">
        <v>276</v>
      </c>
      <c r="C1472" s="82" t="s">
        <v>528</v>
      </c>
      <c r="D1472" s="82" t="s">
        <v>529</v>
      </c>
      <c r="E1472" s="82" t="s">
        <v>300</v>
      </c>
      <c r="F1472" s="82" t="s">
        <v>301</v>
      </c>
      <c r="G1472" s="86">
        <v>0.41</v>
      </c>
      <c r="H1472" s="85">
        <v>4.1000000000000002E-2</v>
      </c>
      <c r="I1472" s="82" t="s">
        <v>521</v>
      </c>
    </row>
    <row r="1473" spans="2:9">
      <c r="B1473" s="82" t="s">
        <v>276</v>
      </c>
      <c r="C1473" s="82" t="s">
        <v>530</v>
      </c>
      <c r="D1473" s="82" t="s">
        <v>531</v>
      </c>
      <c r="E1473" s="82" t="s">
        <v>300</v>
      </c>
      <c r="F1473" s="82" t="s">
        <v>301</v>
      </c>
      <c r="G1473" s="86">
        <v>0</v>
      </c>
      <c r="H1473" s="85">
        <v>6.3869999999999996</v>
      </c>
      <c r="I1473" s="82" t="s">
        <v>524</v>
      </c>
    </row>
    <row r="1474" spans="2:9">
      <c r="B1474" s="82" t="s">
        <v>276</v>
      </c>
      <c r="C1474" s="82" t="s">
        <v>532</v>
      </c>
      <c r="D1474" s="82" t="s">
        <v>533</v>
      </c>
      <c r="E1474" s="82" t="s">
        <v>300</v>
      </c>
      <c r="F1474" s="82" t="s">
        <v>301</v>
      </c>
      <c r="G1474" s="86">
        <v>0</v>
      </c>
      <c r="H1474" s="85">
        <v>10.622</v>
      </c>
      <c r="I1474" s="82" t="s">
        <v>527</v>
      </c>
    </row>
    <row r="1475" spans="2:9">
      <c r="B1475" s="82" t="s">
        <v>276</v>
      </c>
      <c r="C1475" s="82" t="s">
        <v>534</v>
      </c>
      <c r="D1475" s="82" t="s">
        <v>535</v>
      </c>
      <c r="E1475" s="82" t="s">
        <v>300</v>
      </c>
      <c r="F1475" s="82" t="s">
        <v>301</v>
      </c>
      <c r="G1475" s="86">
        <v>145.31700000000001</v>
      </c>
      <c r="H1475" s="85">
        <v>24.146000000000001</v>
      </c>
      <c r="I1475" s="82" t="s">
        <v>521</v>
      </c>
    </row>
    <row r="1476" spans="2:9">
      <c r="B1476" s="82" t="s">
        <v>276</v>
      </c>
      <c r="C1476" s="82" t="s">
        <v>536</v>
      </c>
      <c r="D1476" s="82" t="s">
        <v>537</v>
      </c>
      <c r="E1476" s="82" t="s">
        <v>300</v>
      </c>
      <c r="F1476" s="82" t="s">
        <v>301</v>
      </c>
      <c r="G1476" s="86">
        <v>0</v>
      </c>
      <c r="H1476" s="85">
        <v>184.86500000000001</v>
      </c>
      <c r="I1476" s="82" t="s">
        <v>524</v>
      </c>
    </row>
    <row r="1477" spans="2:9">
      <c r="B1477" s="82" t="s">
        <v>276</v>
      </c>
      <c r="C1477" s="82" t="s">
        <v>538</v>
      </c>
      <c r="D1477" s="82" t="s">
        <v>539</v>
      </c>
      <c r="E1477" s="82" t="s">
        <v>300</v>
      </c>
      <c r="F1477" s="82" t="s">
        <v>301</v>
      </c>
      <c r="G1477" s="86">
        <v>0</v>
      </c>
      <c r="H1477" s="85">
        <v>312.774</v>
      </c>
      <c r="I1477" s="82" t="s">
        <v>527</v>
      </c>
    </row>
    <row r="1478" spans="2:9">
      <c r="B1478" s="82" t="s">
        <v>276</v>
      </c>
      <c r="C1478" s="82" t="s">
        <v>540</v>
      </c>
      <c r="D1478" s="82" t="s">
        <v>541</v>
      </c>
      <c r="E1478" s="82" t="s">
        <v>300</v>
      </c>
      <c r="F1478" s="82" t="s">
        <v>301</v>
      </c>
      <c r="G1478" s="86">
        <v>0.219</v>
      </c>
      <c r="H1478" s="85">
        <v>0</v>
      </c>
      <c r="I1478" s="82" t="s">
        <v>521</v>
      </c>
    </row>
    <row r="1479" spans="2:9">
      <c r="B1479" s="82" t="s">
        <v>276</v>
      </c>
      <c r="C1479" s="82" t="s">
        <v>542</v>
      </c>
      <c r="D1479" s="82" t="s">
        <v>543</v>
      </c>
      <c r="E1479" s="82" t="s">
        <v>300</v>
      </c>
      <c r="F1479" s="82" t="s">
        <v>301</v>
      </c>
      <c r="G1479" s="86">
        <v>0</v>
      </c>
      <c r="H1479" s="85">
        <v>24.885999999999999</v>
      </c>
      <c r="I1479" s="82" t="s">
        <v>524</v>
      </c>
    </row>
    <row r="1480" spans="2:9">
      <c r="B1480" s="82" t="s">
        <v>276</v>
      </c>
      <c r="C1480" s="82" t="s">
        <v>544</v>
      </c>
      <c r="D1480" s="82" t="s">
        <v>545</v>
      </c>
      <c r="E1480" s="82" t="s">
        <v>300</v>
      </c>
      <c r="F1480" s="82" t="s">
        <v>301</v>
      </c>
      <c r="G1480" s="86">
        <v>0</v>
      </c>
      <c r="H1480" s="85">
        <v>41.423999999999999</v>
      </c>
      <c r="I1480" s="82" t="s">
        <v>527</v>
      </c>
    </row>
    <row r="1481" spans="2:9">
      <c r="B1481" s="82" t="s">
        <v>276</v>
      </c>
      <c r="C1481" s="82" t="s">
        <v>546</v>
      </c>
      <c r="D1481" s="82" t="s">
        <v>547</v>
      </c>
      <c r="E1481" s="82" t="s">
        <v>300</v>
      </c>
      <c r="F1481" s="82" t="s">
        <v>301</v>
      </c>
      <c r="G1481" s="86">
        <v>0</v>
      </c>
      <c r="H1481" s="85">
        <v>0</v>
      </c>
      <c r="I1481" s="82" t="s">
        <v>521</v>
      </c>
    </row>
    <row r="1482" spans="2:9">
      <c r="B1482" s="82" t="s">
        <v>276</v>
      </c>
      <c r="C1482" s="82" t="s">
        <v>548</v>
      </c>
      <c r="D1482" s="82" t="s">
        <v>549</v>
      </c>
      <c r="E1482" s="82" t="s">
        <v>300</v>
      </c>
      <c r="F1482" s="82" t="s">
        <v>301</v>
      </c>
      <c r="G1482" s="86">
        <v>0</v>
      </c>
      <c r="H1482" s="85">
        <v>0</v>
      </c>
      <c r="I1482" s="82" t="s">
        <v>524</v>
      </c>
    </row>
    <row r="1483" spans="2:9">
      <c r="B1483" s="82" t="s">
        <v>276</v>
      </c>
      <c r="C1483" s="82" t="s">
        <v>550</v>
      </c>
      <c r="D1483" s="82" t="s">
        <v>551</v>
      </c>
      <c r="E1483" s="82" t="s">
        <v>300</v>
      </c>
      <c r="F1483" s="82" t="s">
        <v>301</v>
      </c>
      <c r="G1483" s="86">
        <v>0</v>
      </c>
      <c r="H1483" s="85">
        <v>0</v>
      </c>
      <c r="I1483" s="82" t="s">
        <v>527</v>
      </c>
    </row>
    <row r="1484" spans="2:9">
      <c r="B1484" s="82" t="s">
        <v>276</v>
      </c>
      <c r="C1484" s="82" t="s">
        <v>552</v>
      </c>
      <c r="D1484" s="82" t="s">
        <v>553</v>
      </c>
      <c r="E1484" s="82" t="s">
        <v>300</v>
      </c>
      <c r="F1484" s="82" t="s">
        <v>301</v>
      </c>
      <c r="G1484" s="86">
        <v>0.183</v>
      </c>
      <c r="H1484" s="85">
        <v>0.17299999999999999</v>
      </c>
      <c r="I1484" s="82" t="s">
        <v>521</v>
      </c>
    </row>
    <row r="1485" spans="2:9">
      <c r="B1485" s="82" t="s">
        <v>276</v>
      </c>
      <c r="C1485" s="82" t="s">
        <v>554</v>
      </c>
      <c r="D1485" s="82" t="s">
        <v>555</v>
      </c>
      <c r="E1485" s="82" t="s">
        <v>300</v>
      </c>
      <c r="F1485" s="82" t="s">
        <v>301</v>
      </c>
      <c r="G1485" s="86">
        <v>0</v>
      </c>
      <c r="H1485" s="85">
        <v>0</v>
      </c>
      <c r="I1485" s="82" t="s">
        <v>524</v>
      </c>
    </row>
    <row r="1486" spans="2:9">
      <c r="B1486" s="82" t="s">
        <v>276</v>
      </c>
      <c r="C1486" s="82" t="s">
        <v>556</v>
      </c>
      <c r="D1486" s="82" t="s">
        <v>557</v>
      </c>
      <c r="E1486" s="82" t="s">
        <v>300</v>
      </c>
      <c r="F1486" s="82" t="s">
        <v>301</v>
      </c>
      <c r="G1486" s="86">
        <v>0</v>
      </c>
      <c r="H1486" s="85">
        <v>0</v>
      </c>
      <c r="I1486" s="82" t="s">
        <v>527</v>
      </c>
    </row>
    <row r="1487" spans="2:9">
      <c r="B1487" s="82" t="s">
        <v>276</v>
      </c>
      <c r="C1487" s="82" t="s">
        <v>558</v>
      </c>
      <c r="D1487" s="82" t="s">
        <v>559</v>
      </c>
      <c r="E1487" s="82" t="s">
        <v>300</v>
      </c>
      <c r="F1487" s="82" t="s">
        <v>301</v>
      </c>
      <c r="G1487" s="86">
        <v>0</v>
      </c>
      <c r="H1487" s="85">
        <v>0</v>
      </c>
      <c r="I1487" s="82" t="s">
        <v>521</v>
      </c>
    </row>
    <row r="1488" spans="2:9">
      <c r="B1488" s="82" t="s">
        <v>276</v>
      </c>
      <c r="C1488" s="82" t="s">
        <v>560</v>
      </c>
      <c r="D1488" s="82" t="s">
        <v>561</v>
      </c>
      <c r="E1488" s="82" t="s">
        <v>300</v>
      </c>
      <c r="F1488" s="82" t="s">
        <v>301</v>
      </c>
      <c r="G1488" s="86">
        <v>0</v>
      </c>
      <c r="H1488" s="85">
        <v>0</v>
      </c>
      <c r="I1488" s="82" t="s">
        <v>524</v>
      </c>
    </row>
    <row r="1489" spans="2:9">
      <c r="B1489" s="82" t="s">
        <v>276</v>
      </c>
      <c r="C1489" s="82" t="s">
        <v>562</v>
      </c>
      <c r="D1489" s="82" t="s">
        <v>563</v>
      </c>
      <c r="E1489" s="82" t="s">
        <v>300</v>
      </c>
      <c r="F1489" s="82" t="s">
        <v>301</v>
      </c>
      <c r="G1489" s="86">
        <v>0</v>
      </c>
      <c r="H1489" s="85">
        <v>0</v>
      </c>
      <c r="I1489" s="82" t="s">
        <v>527</v>
      </c>
    </row>
    <row r="1490" spans="2:9">
      <c r="B1490" s="82" t="s">
        <v>276</v>
      </c>
      <c r="C1490" s="82" t="s">
        <v>564</v>
      </c>
      <c r="D1490" s="82" t="s">
        <v>565</v>
      </c>
      <c r="E1490" s="82" t="s">
        <v>300</v>
      </c>
      <c r="F1490" s="82" t="s">
        <v>301</v>
      </c>
      <c r="G1490" s="86">
        <v>0</v>
      </c>
      <c r="H1490" s="85">
        <v>0</v>
      </c>
      <c r="I1490" s="82" t="s">
        <v>521</v>
      </c>
    </row>
    <row r="1491" spans="2:9">
      <c r="B1491" s="82" t="s">
        <v>276</v>
      </c>
      <c r="C1491" s="82" t="s">
        <v>566</v>
      </c>
      <c r="D1491" s="82" t="s">
        <v>567</v>
      </c>
      <c r="E1491" s="82" t="s">
        <v>300</v>
      </c>
      <c r="F1491" s="82" t="s">
        <v>301</v>
      </c>
      <c r="G1491" s="86">
        <v>0</v>
      </c>
      <c r="H1491" s="85">
        <v>0</v>
      </c>
      <c r="I1491" s="82" t="s">
        <v>524</v>
      </c>
    </row>
    <row r="1492" spans="2:9">
      <c r="B1492" s="82" t="s">
        <v>276</v>
      </c>
      <c r="C1492" s="82" t="s">
        <v>568</v>
      </c>
      <c r="D1492" s="82" t="s">
        <v>569</v>
      </c>
      <c r="E1492" s="82" t="s">
        <v>300</v>
      </c>
      <c r="F1492" s="82" t="s">
        <v>301</v>
      </c>
      <c r="G1492" s="86">
        <v>0</v>
      </c>
      <c r="H1492" s="85">
        <v>0</v>
      </c>
      <c r="I1492" s="82" t="s">
        <v>527</v>
      </c>
    </row>
    <row r="1493" spans="2:9">
      <c r="B1493" s="82" t="s">
        <v>276</v>
      </c>
      <c r="C1493" s="82" t="s">
        <v>570</v>
      </c>
      <c r="D1493" s="82" t="s">
        <v>571</v>
      </c>
      <c r="E1493" s="82" t="s">
        <v>300</v>
      </c>
      <c r="F1493" s="82" t="s">
        <v>301</v>
      </c>
      <c r="G1493" s="86">
        <v>0</v>
      </c>
      <c r="H1493" s="85">
        <v>0</v>
      </c>
      <c r="I1493" s="82" t="s">
        <v>521</v>
      </c>
    </row>
    <row r="1494" spans="2:9">
      <c r="B1494" s="82" t="s">
        <v>276</v>
      </c>
      <c r="C1494" s="82" t="s">
        <v>572</v>
      </c>
      <c r="D1494" s="82" t="s">
        <v>573</v>
      </c>
      <c r="E1494" s="82" t="s">
        <v>300</v>
      </c>
      <c r="F1494" s="82" t="s">
        <v>301</v>
      </c>
      <c r="G1494" s="86">
        <v>0</v>
      </c>
      <c r="H1494" s="85">
        <v>0</v>
      </c>
      <c r="I1494" s="82" t="s">
        <v>524</v>
      </c>
    </row>
    <row r="1495" spans="2:9">
      <c r="B1495" s="82" t="s">
        <v>276</v>
      </c>
      <c r="C1495" s="82" t="s">
        <v>574</v>
      </c>
      <c r="D1495" s="82" t="s">
        <v>575</v>
      </c>
      <c r="E1495" s="82" t="s">
        <v>300</v>
      </c>
      <c r="F1495" s="82" t="s">
        <v>301</v>
      </c>
      <c r="G1495" s="86">
        <v>0</v>
      </c>
      <c r="H1495" s="85">
        <v>0</v>
      </c>
      <c r="I1495" s="82" t="s">
        <v>527</v>
      </c>
    </row>
    <row r="1496" spans="2:9">
      <c r="B1496" s="82" t="s">
        <v>276</v>
      </c>
      <c r="C1496" s="82" t="s">
        <v>576</v>
      </c>
      <c r="D1496" s="82" t="s">
        <v>577</v>
      </c>
      <c r="E1496" s="82" t="s">
        <v>300</v>
      </c>
      <c r="F1496" s="82" t="s">
        <v>301</v>
      </c>
      <c r="G1496" s="86">
        <v>0</v>
      </c>
      <c r="H1496" s="85">
        <v>0</v>
      </c>
      <c r="I1496" s="82" t="s">
        <v>521</v>
      </c>
    </row>
    <row r="1497" spans="2:9">
      <c r="B1497" s="82" t="s">
        <v>276</v>
      </c>
      <c r="C1497" s="82" t="s">
        <v>578</v>
      </c>
      <c r="D1497" s="82" t="s">
        <v>579</v>
      </c>
      <c r="E1497" s="82" t="s">
        <v>300</v>
      </c>
      <c r="F1497" s="82" t="s">
        <v>301</v>
      </c>
      <c r="G1497" s="86">
        <v>0</v>
      </c>
      <c r="H1497" s="85">
        <v>0</v>
      </c>
      <c r="I1497" s="82" t="s">
        <v>524</v>
      </c>
    </row>
    <row r="1498" spans="2:9">
      <c r="B1498" s="82" t="s">
        <v>276</v>
      </c>
      <c r="C1498" s="82" t="s">
        <v>580</v>
      </c>
      <c r="D1498" s="82" t="s">
        <v>581</v>
      </c>
      <c r="E1498" s="82" t="s">
        <v>300</v>
      </c>
      <c r="F1498" s="82" t="s">
        <v>301</v>
      </c>
      <c r="G1498" s="86">
        <v>0</v>
      </c>
      <c r="H1498" s="85">
        <v>0</v>
      </c>
      <c r="I1498" s="82" t="s">
        <v>527</v>
      </c>
    </row>
    <row r="1499" spans="2:9">
      <c r="B1499" s="82" t="s">
        <v>276</v>
      </c>
      <c r="C1499" s="82" t="s">
        <v>582</v>
      </c>
      <c r="D1499" s="82" t="s">
        <v>583</v>
      </c>
      <c r="E1499" s="82" t="s">
        <v>300</v>
      </c>
      <c r="F1499" s="82" t="s">
        <v>301</v>
      </c>
      <c r="G1499" s="85">
        <v>0.67</v>
      </c>
      <c r="H1499" s="85">
        <v>0.83199999999999996</v>
      </c>
      <c r="I1499" s="82" t="s">
        <v>584</v>
      </c>
    </row>
    <row r="1500" spans="2:9">
      <c r="B1500" s="82" t="s">
        <v>276</v>
      </c>
      <c r="C1500" s="82" t="s">
        <v>585</v>
      </c>
      <c r="D1500" s="82" t="s">
        <v>586</v>
      </c>
      <c r="E1500" s="82" t="s">
        <v>300</v>
      </c>
      <c r="F1500" s="82" t="s">
        <v>301</v>
      </c>
      <c r="G1500" s="85">
        <v>5.0209999999999999</v>
      </c>
      <c r="H1500" s="85">
        <v>2.839</v>
      </c>
      <c r="I1500" s="82" t="s">
        <v>587</v>
      </c>
    </row>
    <row r="1501" spans="2:9">
      <c r="B1501" s="82" t="s">
        <v>276</v>
      </c>
      <c r="C1501" s="82" t="s">
        <v>588</v>
      </c>
      <c r="D1501" s="82" t="s">
        <v>589</v>
      </c>
      <c r="E1501" s="82" t="s">
        <v>300</v>
      </c>
      <c r="F1501" s="82" t="s">
        <v>301</v>
      </c>
      <c r="G1501" s="85">
        <v>6.6609999999999996</v>
      </c>
      <c r="H1501" s="85">
        <v>6.31</v>
      </c>
      <c r="I1501" s="82" t="s">
        <v>590</v>
      </c>
    </row>
    <row r="1502" spans="2:9">
      <c r="B1502" s="82" t="s">
        <v>276</v>
      </c>
      <c r="C1502" s="82" t="s">
        <v>591</v>
      </c>
      <c r="D1502" s="82" t="s">
        <v>592</v>
      </c>
      <c r="E1502" s="82" t="s">
        <v>300</v>
      </c>
      <c r="F1502" s="82" t="s">
        <v>301</v>
      </c>
      <c r="G1502" s="85">
        <v>6.7549999999999999</v>
      </c>
      <c r="H1502" s="85">
        <v>5.9530000000000003</v>
      </c>
      <c r="I1502" s="82" t="s">
        <v>593</v>
      </c>
    </row>
    <row r="1503" spans="2:9">
      <c r="B1503" s="82" t="s">
        <v>276</v>
      </c>
      <c r="C1503" s="82" t="s">
        <v>594</v>
      </c>
      <c r="D1503" s="82" t="s">
        <v>595</v>
      </c>
      <c r="E1503" s="82" t="s">
        <v>300</v>
      </c>
      <c r="F1503" s="82" t="s">
        <v>301</v>
      </c>
      <c r="G1503" s="85">
        <v>2.3519999999999999</v>
      </c>
      <c r="H1503" s="85">
        <v>1.33</v>
      </c>
      <c r="I1503" s="82" t="s">
        <v>596</v>
      </c>
    </row>
    <row r="1504" spans="2:9">
      <c r="B1504" s="82" t="s">
        <v>276</v>
      </c>
      <c r="C1504" s="82" t="s">
        <v>597</v>
      </c>
      <c r="D1504" s="82" t="s">
        <v>598</v>
      </c>
      <c r="E1504" s="82" t="s">
        <v>300</v>
      </c>
      <c r="F1504" s="82" t="s">
        <v>301</v>
      </c>
      <c r="G1504" s="85">
        <v>3.12</v>
      </c>
      <c r="H1504" s="85">
        <v>2.9569999999999999</v>
      </c>
      <c r="I1504" s="82" t="s">
        <v>599</v>
      </c>
    </row>
    <row r="1505" spans="2:9">
      <c r="B1505" s="82" t="s">
        <v>276</v>
      </c>
      <c r="C1505" s="82" t="s">
        <v>600</v>
      </c>
      <c r="D1505" s="82" t="s">
        <v>601</v>
      </c>
      <c r="E1505" s="82" t="s">
        <v>300</v>
      </c>
      <c r="F1505" s="82" t="s">
        <v>301</v>
      </c>
      <c r="G1505" s="85">
        <v>17.763000000000002</v>
      </c>
      <c r="H1505" s="85">
        <v>13.568</v>
      </c>
      <c r="I1505" s="82" t="s">
        <v>602</v>
      </c>
    </row>
    <row r="1506" spans="2:9">
      <c r="B1506" s="82" t="s">
        <v>276</v>
      </c>
      <c r="C1506" s="82" t="s">
        <v>603</v>
      </c>
      <c r="D1506" s="82" t="s">
        <v>604</v>
      </c>
      <c r="E1506" s="82" t="s">
        <v>300</v>
      </c>
      <c r="F1506" s="82" t="s">
        <v>301</v>
      </c>
      <c r="G1506" s="85">
        <v>11.467000000000001</v>
      </c>
      <c r="H1506" s="85">
        <v>6.484</v>
      </c>
      <c r="I1506" s="82" t="s">
        <v>605</v>
      </c>
    </row>
    <row r="1507" spans="2:9">
      <c r="B1507" s="82" t="s">
        <v>276</v>
      </c>
      <c r="C1507" s="82" t="s">
        <v>606</v>
      </c>
      <c r="D1507" s="82" t="s">
        <v>607</v>
      </c>
      <c r="E1507" s="82" t="s">
        <v>300</v>
      </c>
      <c r="F1507" s="82" t="s">
        <v>301</v>
      </c>
      <c r="G1507" s="85">
        <v>15.212999999999999</v>
      </c>
      <c r="H1507" s="85">
        <v>14.414</v>
      </c>
      <c r="I1507" s="82" t="s">
        <v>608</v>
      </c>
    </row>
    <row r="1508" spans="2:9">
      <c r="B1508" s="82" t="s">
        <v>276</v>
      </c>
      <c r="C1508" s="82" t="s">
        <v>609</v>
      </c>
      <c r="D1508" s="82" t="s">
        <v>610</v>
      </c>
      <c r="E1508" s="82" t="s">
        <v>300</v>
      </c>
      <c r="F1508" s="82" t="s">
        <v>301</v>
      </c>
      <c r="G1508" s="85">
        <v>93.725999999999999</v>
      </c>
      <c r="H1508" s="85">
        <v>51.845999999999997</v>
      </c>
      <c r="I1508" s="82" t="s">
        <v>611</v>
      </c>
    </row>
    <row r="1509" spans="2:9">
      <c r="B1509" s="82" t="s">
        <v>276</v>
      </c>
      <c r="C1509" s="82" t="s">
        <v>612</v>
      </c>
      <c r="D1509" s="82" t="s">
        <v>613</v>
      </c>
      <c r="E1509" s="82" t="s">
        <v>300</v>
      </c>
      <c r="F1509" s="82" t="s">
        <v>301</v>
      </c>
      <c r="G1509" s="85">
        <v>63.953000000000003</v>
      </c>
      <c r="H1509" s="85">
        <v>36.161999999999999</v>
      </c>
      <c r="I1509" s="82" t="s">
        <v>614</v>
      </c>
    </row>
    <row r="1510" spans="2:9">
      <c r="B1510" s="82" t="s">
        <v>276</v>
      </c>
      <c r="C1510" s="82" t="s">
        <v>615</v>
      </c>
      <c r="D1510" s="82" t="s">
        <v>616</v>
      </c>
      <c r="E1510" s="82" t="s">
        <v>300</v>
      </c>
      <c r="F1510" s="82" t="s">
        <v>301</v>
      </c>
      <c r="G1510" s="85">
        <v>84.841999999999999</v>
      </c>
      <c r="H1510" s="85">
        <v>80.388000000000005</v>
      </c>
      <c r="I1510" s="82" t="s">
        <v>617</v>
      </c>
    </row>
    <row r="1511" spans="2:9">
      <c r="B1511" s="82" t="s">
        <v>276</v>
      </c>
      <c r="C1511" s="82" t="s">
        <v>618</v>
      </c>
      <c r="D1511" s="82" t="s">
        <v>619</v>
      </c>
      <c r="E1511" s="82" t="s">
        <v>300</v>
      </c>
      <c r="F1511" s="82" t="s">
        <v>301</v>
      </c>
      <c r="G1511" s="85">
        <v>54.865000000000002</v>
      </c>
      <c r="H1511" s="85">
        <v>24.201000000000001</v>
      </c>
      <c r="I1511" s="82" t="s">
        <v>620</v>
      </c>
    </row>
    <row r="1512" spans="2:9">
      <c r="B1512" s="82" t="s">
        <v>276</v>
      </c>
      <c r="C1512" s="82" t="s">
        <v>621</v>
      </c>
      <c r="D1512" s="82" t="s">
        <v>622</v>
      </c>
      <c r="E1512" s="82" t="s">
        <v>300</v>
      </c>
      <c r="F1512" s="82" t="s">
        <v>301</v>
      </c>
      <c r="G1512" s="85">
        <v>44.244999999999997</v>
      </c>
      <c r="H1512" s="85">
        <v>25.018000000000001</v>
      </c>
      <c r="I1512" s="82" t="s">
        <v>623</v>
      </c>
    </row>
    <row r="1513" spans="2:9">
      <c r="B1513" s="82" t="s">
        <v>276</v>
      </c>
      <c r="C1513" s="82" t="s">
        <v>624</v>
      </c>
      <c r="D1513" s="82" t="s">
        <v>625</v>
      </c>
      <c r="E1513" s="82" t="s">
        <v>300</v>
      </c>
      <c r="F1513" s="82" t="s">
        <v>301</v>
      </c>
      <c r="G1513" s="85">
        <v>58.695999999999998</v>
      </c>
      <c r="H1513" s="85">
        <v>55.615000000000002</v>
      </c>
      <c r="I1513" s="82" t="s">
        <v>626</v>
      </c>
    </row>
    <row r="1514" spans="2:9">
      <c r="B1514" s="82" t="s">
        <v>276</v>
      </c>
      <c r="C1514" s="82" t="s">
        <v>627</v>
      </c>
      <c r="D1514" s="82" t="s">
        <v>628</v>
      </c>
      <c r="E1514" s="82" t="s">
        <v>300</v>
      </c>
      <c r="F1514" s="82" t="s">
        <v>301</v>
      </c>
      <c r="G1514" s="85">
        <v>3.1819999999999999</v>
      </c>
      <c r="H1514" s="85">
        <v>1.5449999999999999</v>
      </c>
      <c r="I1514" s="82" t="s">
        <v>629</v>
      </c>
    </row>
    <row r="1515" spans="2:9">
      <c r="B1515" s="82" t="s">
        <v>276</v>
      </c>
      <c r="C1515" s="82" t="s">
        <v>630</v>
      </c>
      <c r="D1515" s="82" t="s">
        <v>631</v>
      </c>
      <c r="E1515" s="82" t="s">
        <v>300</v>
      </c>
      <c r="F1515" s="82" t="s">
        <v>301</v>
      </c>
      <c r="G1515" s="85">
        <v>7.3650000000000002</v>
      </c>
      <c r="H1515" s="85">
        <v>4.1639999999999997</v>
      </c>
      <c r="I1515" s="82" t="s">
        <v>632</v>
      </c>
    </row>
    <row r="1516" spans="2:9">
      <c r="B1516" s="82" t="s">
        <v>276</v>
      </c>
      <c r="C1516" s="82" t="s">
        <v>633</v>
      </c>
      <c r="D1516" s="82" t="s">
        <v>634</v>
      </c>
      <c r="E1516" s="82" t="s">
        <v>300</v>
      </c>
      <c r="F1516" s="82" t="s">
        <v>301</v>
      </c>
      <c r="G1516" s="85">
        <v>9.7710000000000008</v>
      </c>
      <c r="H1516" s="85">
        <v>9.2579999999999991</v>
      </c>
      <c r="I1516" s="82" t="s">
        <v>635</v>
      </c>
    </row>
    <row r="1517" spans="2:9">
      <c r="B1517" s="82" t="s">
        <v>276</v>
      </c>
      <c r="C1517" s="82" t="s">
        <v>636</v>
      </c>
      <c r="D1517" s="82" t="s">
        <v>637</v>
      </c>
      <c r="E1517" s="82" t="s">
        <v>300</v>
      </c>
      <c r="F1517" s="82" t="s">
        <v>301</v>
      </c>
      <c r="G1517" s="85">
        <v>2.4260000000000002</v>
      </c>
      <c r="H1517" s="85">
        <v>1.673</v>
      </c>
      <c r="I1517" s="82" t="s">
        <v>638</v>
      </c>
    </row>
    <row r="1518" spans="2:9">
      <c r="B1518" s="82" t="s">
        <v>276</v>
      </c>
      <c r="C1518" s="82" t="s">
        <v>639</v>
      </c>
      <c r="D1518" s="82" t="s">
        <v>640</v>
      </c>
      <c r="E1518" s="82" t="s">
        <v>300</v>
      </c>
      <c r="F1518" s="82" t="s">
        <v>301</v>
      </c>
      <c r="G1518" s="85">
        <v>3.4529999999999998</v>
      </c>
      <c r="H1518" s="85">
        <v>1.9530000000000001</v>
      </c>
      <c r="I1518" s="82" t="s">
        <v>641</v>
      </c>
    </row>
    <row r="1519" spans="2:9">
      <c r="B1519" s="82" t="s">
        <v>276</v>
      </c>
      <c r="C1519" s="82" t="s">
        <v>642</v>
      </c>
      <c r="D1519" s="82" t="s">
        <v>643</v>
      </c>
      <c r="E1519" s="82" t="s">
        <v>300</v>
      </c>
      <c r="F1519" s="82" t="s">
        <v>301</v>
      </c>
      <c r="G1519" s="85">
        <v>4.5810000000000004</v>
      </c>
      <c r="H1519" s="85">
        <v>4.3410000000000002</v>
      </c>
      <c r="I1519" s="82" t="s">
        <v>644</v>
      </c>
    </row>
    <row r="1520" spans="2:9">
      <c r="B1520" s="82" t="s">
        <v>276</v>
      </c>
      <c r="C1520" s="82" t="s">
        <v>645</v>
      </c>
      <c r="D1520" s="82" t="s">
        <v>646</v>
      </c>
      <c r="E1520" s="82" t="s">
        <v>300</v>
      </c>
      <c r="F1520" s="82" t="s">
        <v>301</v>
      </c>
      <c r="G1520" s="85">
        <v>2.923</v>
      </c>
      <c r="H1520" s="85">
        <v>2.806</v>
      </c>
      <c r="I1520" s="82" t="s">
        <v>647</v>
      </c>
    </row>
    <row r="1521" spans="2:9">
      <c r="B1521" s="82" t="s">
        <v>276</v>
      </c>
      <c r="C1521" s="82" t="s">
        <v>648</v>
      </c>
      <c r="D1521" s="82" t="s">
        <v>649</v>
      </c>
      <c r="E1521" s="82" t="s">
        <v>300</v>
      </c>
      <c r="F1521" s="82" t="s">
        <v>301</v>
      </c>
      <c r="G1521" s="85">
        <v>0</v>
      </c>
      <c r="H1521" s="85">
        <v>0</v>
      </c>
      <c r="I1521" s="82" t="s">
        <v>650</v>
      </c>
    </row>
    <row r="1522" spans="2:9">
      <c r="B1522" s="82" t="s">
        <v>276</v>
      </c>
      <c r="C1522" s="82" t="s">
        <v>651</v>
      </c>
      <c r="D1522" s="82" t="s">
        <v>652</v>
      </c>
      <c r="E1522" s="82" t="s">
        <v>300</v>
      </c>
      <c r="F1522" s="82" t="s">
        <v>301</v>
      </c>
      <c r="G1522" s="85">
        <v>117.87</v>
      </c>
      <c r="H1522" s="85">
        <v>45.277999999999999</v>
      </c>
      <c r="I1522" s="82" t="s">
        <v>653</v>
      </c>
    </row>
    <row r="1523" spans="2:9">
      <c r="B1523" s="82" t="s">
        <v>276</v>
      </c>
      <c r="C1523" s="82" t="s">
        <v>654</v>
      </c>
      <c r="D1523" s="82" t="s">
        <v>655</v>
      </c>
      <c r="E1523" s="82" t="s">
        <v>300</v>
      </c>
      <c r="F1523" s="82" t="s">
        <v>301</v>
      </c>
      <c r="G1523" s="85">
        <v>299.2</v>
      </c>
      <c r="H1523" s="85">
        <v>169.17500000000001</v>
      </c>
      <c r="I1523" s="82" t="s">
        <v>656</v>
      </c>
    </row>
    <row r="1524" spans="2:9">
      <c r="B1524" s="82" t="s">
        <v>276</v>
      </c>
      <c r="C1524" s="82" t="s">
        <v>657</v>
      </c>
      <c r="D1524" s="82" t="s">
        <v>658</v>
      </c>
      <c r="E1524" s="82" t="s">
        <v>300</v>
      </c>
      <c r="F1524" s="82" t="s">
        <v>301</v>
      </c>
      <c r="G1524" s="85">
        <v>396.92500000000001</v>
      </c>
      <c r="H1524" s="85">
        <v>376.07900000000001</v>
      </c>
      <c r="I1524" s="82" t="s">
        <v>659</v>
      </c>
    </row>
    <row r="1525" spans="2:9">
      <c r="B1525" s="82" t="s">
        <v>276</v>
      </c>
      <c r="C1525" s="82" t="s">
        <v>660</v>
      </c>
      <c r="D1525" s="82" t="s">
        <v>661</v>
      </c>
      <c r="E1525" s="82" t="s">
        <v>300</v>
      </c>
      <c r="F1525" s="82" t="s">
        <v>301</v>
      </c>
      <c r="G1525" s="85">
        <v>32.768999999999998</v>
      </c>
      <c r="H1525" s="85">
        <v>21.227</v>
      </c>
      <c r="I1525" s="82" t="s">
        <v>662</v>
      </c>
    </row>
    <row r="1526" spans="2:9">
      <c r="B1526" s="82" t="s">
        <v>276</v>
      </c>
      <c r="C1526" s="82" t="s">
        <v>663</v>
      </c>
      <c r="D1526" s="82" t="s">
        <v>664</v>
      </c>
      <c r="E1526" s="82" t="s">
        <v>300</v>
      </c>
      <c r="F1526" s="82" t="s">
        <v>301</v>
      </c>
      <c r="G1526" s="85">
        <v>55.463999999999999</v>
      </c>
      <c r="H1526" s="85">
        <v>31.361000000000001</v>
      </c>
      <c r="I1526" s="82" t="s">
        <v>665</v>
      </c>
    </row>
    <row r="1527" spans="2:9">
      <c r="B1527" s="82" t="s">
        <v>276</v>
      </c>
      <c r="C1527" s="82" t="s">
        <v>666</v>
      </c>
      <c r="D1527" s="82" t="s">
        <v>667</v>
      </c>
      <c r="E1527" s="82" t="s">
        <v>300</v>
      </c>
      <c r="F1527" s="82" t="s">
        <v>301</v>
      </c>
      <c r="G1527" s="85">
        <v>73.578999999999994</v>
      </c>
      <c r="H1527" s="85">
        <v>69.715000000000003</v>
      </c>
      <c r="I1527" s="82" t="s">
        <v>668</v>
      </c>
    </row>
    <row r="1528" spans="2:9">
      <c r="B1528" s="82" t="s">
        <v>276</v>
      </c>
      <c r="C1528" s="82" t="s">
        <v>669</v>
      </c>
      <c r="D1528" s="82" t="s">
        <v>670</v>
      </c>
      <c r="E1528" s="82" t="s">
        <v>300</v>
      </c>
      <c r="F1528" s="82" t="s">
        <v>301</v>
      </c>
      <c r="G1528" s="85">
        <v>9.0180000000000007</v>
      </c>
      <c r="H1528" s="85">
        <v>0</v>
      </c>
      <c r="I1528" s="82" t="s">
        <v>671</v>
      </c>
    </row>
    <row r="1529" spans="2:9">
      <c r="B1529" s="82" t="s">
        <v>276</v>
      </c>
      <c r="C1529" s="82" t="s">
        <v>672</v>
      </c>
      <c r="D1529" s="82" t="s">
        <v>673</v>
      </c>
      <c r="E1529" s="82" t="s">
        <v>300</v>
      </c>
      <c r="F1529" s="82" t="s">
        <v>301</v>
      </c>
      <c r="G1529" s="85">
        <v>0</v>
      </c>
      <c r="H1529" s="85">
        <v>0</v>
      </c>
      <c r="I1529" s="82" t="s">
        <v>674</v>
      </c>
    </row>
    <row r="1530" spans="2:9">
      <c r="B1530" s="82" t="s">
        <v>276</v>
      </c>
      <c r="C1530" s="82" t="s">
        <v>675</v>
      </c>
      <c r="D1530" s="82" t="s">
        <v>676</v>
      </c>
      <c r="E1530" s="82" t="s">
        <v>300</v>
      </c>
      <c r="F1530" s="82" t="s">
        <v>301</v>
      </c>
      <c r="G1530" s="85">
        <v>0</v>
      </c>
      <c r="H1530" s="85">
        <v>0</v>
      </c>
      <c r="I1530" s="82" t="s">
        <v>677</v>
      </c>
    </row>
    <row r="1531" spans="2:9">
      <c r="B1531" s="82" t="s">
        <v>276</v>
      </c>
      <c r="C1531" s="82" t="s">
        <v>678</v>
      </c>
      <c r="D1531" s="82" t="s">
        <v>679</v>
      </c>
      <c r="E1531" s="82" t="s">
        <v>300</v>
      </c>
      <c r="F1531" s="82" t="s">
        <v>301</v>
      </c>
      <c r="G1531" s="85">
        <v>6.9619999999999997</v>
      </c>
      <c r="H1531" s="85">
        <v>5.3239999999999998</v>
      </c>
      <c r="I1531" s="82" t="s">
        <v>680</v>
      </c>
    </row>
    <row r="1532" spans="2:9">
      <c r="B1532" s="82" t="s">
        <v>276</v>
      </c>
      <c r="C1532" s="82" t="s">
        <v>681</v>
      </c>
      <c r="D1532" s="82" t="s">
        <v>682</v>
      </c>
      <c r="E1532" s="82" t="s">
        <v>300</v>
      </c>
      <c r="F1532" s="82" t="s">
        <v>301</v>
      </c>
      <c r="G1532" s="85">
        <v>1.327</v>
      </c>
      <c r="H1532" s="85">
        <v>0.75</v>
      </c>
      <c r="I1532" s="82" t="s">
        <v>683</v>
      </c>
    </row>
    <row r="1533" spans="2:9">
      <c r="B1533" s="82" t="s">
        <v>276</v>
      </c>
      <c r="C1533" s="82" t="s">
        <v>684</v>
      </c>
      <c r="D1533" s="82" t="s">
        <v>685</v>
      </c>
      <c r="E1533" s="82" t="s">
        <v>300</v>
      </c>
      <c r="F1533" s="82" t="s">
        <v>301</v>
      </c>
      <c r="G1533" s="85">
        <v>1.76</v>
      </c>
      <c r="H1533" s="85">
        <v>1.667</v>
      </c>
      <c r="I1533" s="82" t="s">
        <v>686</v>
      </c>
    </row>
    <row r="1534" spans="2:9">
      <c r="B1534" s="82" t="s">
        <v>276</v>
      </c>
      <c r="C1534" s="82" t="s">
        <v>684</v>
      </c>
      <c r="D1534" s="82" t="s">
        <v>685</v>
      </c>
      <c r="E1534" s="82" t="s">
        <v>300</v>
      </c>
      <c r="F1534" s="82" t="s">
        <v>301</v>
      </c>
      <c r="G1534" s="85">
        <v>1.76</v>
      </c>
      <c r="H1534" s="85">
        <v>1.667</v>
      </c>
      <c r="I1534" s="82" t="s">
        <v>686</v>
      </c>
    </row>
    <row r="1535" spans="2:9">
      <c r="B1535" s="82" t="s">
        <v>276</v>
      </c>
      <c r="C1535" s="82" t="s">
        <v>687</v>
      </c>
      <c r="D1535" s="82" t="s">
        <v>688</v>
      </c>
      <c r="E1535" s="82" t="s">
        <v>300</v>
      </c>
      <c r="F1535" s="82" t="s">
        <v>301</v>
      </c>
      <c r="G1535" s="85">
        <v>3.0870000000000002</v>
      </c>
      <c r="H1535" s="85">
        <v>1.7450000000000001</v>
      </c>
      <c r="I1535" s="82" t="s">
        <v>689</v>
      </c>
    </row>
    <row r="1536" spans="2:9">
      <c r="B1536" s="82" t="s">
        <v>276</v>
      </c>
      <c r="C1536" s="82" t="s">
        <v>690</v>
      </c>
      <c r="D1536" s="82" t="s">
        <v>691</v>
      </c>
      <c r="E1536" s="82" t="s">
        <v>300</v>
      </c>
      <c r="F1536" s="82" t="s">
        <v>301</v>
      </c>
      <c r="G1536" s="85">
        <v>4.0949999999999998</v>
      </c>
      <c r="H1536" s="85">
        <v>3.88</v>
      </c>
      <c r="I1536" s="82" t="s">
        <v>692</v>
      </c>
    </row>
    <row r="1537" spans="2:9">
      <c r="B1537" s="82" t="s">
        <v>276</v>
      </c>
      <c r="C1537" s="82" t="s">
        <v>693</v>
      </c>
      <c r="D1537" s="82" t="s">
        <v>694</v>
      </c>
      <c r="E1537" s="82" t="s">
        <v>300</v>
      </c>
      <c r="F1537" s="82" t="s">
        <v>301</v>
      </c>
      <c r="G1537" s="85">
        <v>12.632</v>
      </c>
      <c r="H1537" s="85">
        <v>10.81</v>
      </c>
      <c r="I1537" s="82" t="s">
        <v>695</v>
      </c>
    </row>
    <row r="1538" spans="2:9">
      <c r="B1538" s="82" t="s">
        <v>276</v>
      </c>
      <c r="C1538" s="82" t="s">
        <v>696</v>
      </c>
      <c r="D1538" s="82" t="s">
        <v>697</v>
      </c>
      <c r="E1538" s="82" t="s">
        <v>300</v>
      </c>
      <c r="F1538" s="82" t="s">
        <v>301</v>
      </c>
      <c r="G1538" s="85">
        <v>0</v>
      </c>
      <c r="H1538" s="85">
        <v>0</v>
      </c>
      <c r="I1538" s="82" t="s">
        <v>698</v>
      </c>
    </row>
    <row r="1539" spans="2:9">
      <c r="B1539" s="82" t="s">
        <v>276</v>
      </c>
      <c r="C1539" s="82" t="s">
        <v>699</v>
      </c>
      <c r="D1539" s="82" t="s">
        <v>700</v>
      </c>
      <c r="E1539" s="82" t="s">
        <v>300</v>
      </c>
      <c r="F1539" s="82" t="s">
        <v>301</v>
      </c>
      <c r="G1539" s="85">
        <v>0</v>
      </c>
      <c r="H1539" s="85">
        <v>0</v>
      </c>
      <c r="I1539" s="82" t="s">
        <v>701</v>
      </c>
    </row>
    <row r="1540" spans="2:9">
      <c r="B1540" s="82" t="s">
        <v>276</v>
      </c>
      <c r="C1540" s="82" t="s">
        <v>702</v>
      </c>
      <c r="D1540" s="82" t="s">
        <v>703</v>
      </c>
      <c r="E1540" s="82" t="s">
        <v>300</v>
      </c>
      <c r="F1540" s="82" t="s">
        <v>301</v>
      </c>
      <c r="G1540" s="85">
        <v>25.497</v>
      </c>
      <c r="H1540" s="85">
        <v>14.871</v>
      </c>
      <c r="I1540" s="82" t="s">
        <v>704</v>
      </c>
    </row>
    <row r="1541" spans="2:9">
      <c r="B1541" s="82" t="s">
        <v>276</v>
      </c>
      <c r="C1541" s="82" t="s">
        <v>705</v>
      </c>
      <c r="D1541" s="82" t="s">
        <v>706</v>
      </c>
      <c r="E1541" s="82" t="s">
        <v>300</v>
      </c>
      <c r="F1541" s="82" t="s">
        <v>301</v>
      </c>
      <c r="G1541" s="85">
        <v>0</v>
      </c>
      <c r="H1541" s="85">
        <v>0</v>
      </c>
      <c r="I1541" s="82" t="s">
        <v>707</v>
      </c>
    </row>
    <row r="1542" spans="2:9">
      <c r="B1542" s="82" t="s">
        <v>276</v>
      </c>
      <c r="C1542" s="82" t="s">
        <v>708</v>
      </c>
      <c r="D1542" s="82" t="s">
        <v>709</v>
      </c>
      <c r="E1542" s="82" t="s">
        <v>300</v>
      </c>
      <c r="F1542" s="82" t="s">
        <v>301</v>
      </c>
      <c r="G1542" s="85">
        <v>0</v>
      </c>
      <c r="H1542" s="85">
        <v>0</v>
      </c>
      <c r="I1542" s="82" t="s">
        <v>710</v>
      </c>
    </row>
    <row r="1543" spans="2:9">
      <c r="B1543" s="82" t="s">
        <v>276</v>
      </c>
      <c r="C1543" s="82" t="s">
        <v>711</v>
      </c>
      <c r="D1543" s="82" t="s">
        <v>712</v>
      </c>
      <c r="E1543" s="82" t="s">
        <v>300</v>
      </c>
      <c r="F1543" s="82" t="s">
        <v>301</v>
      </c>
      <c r="G1543" s="85">
        <v>0.91900000000000004</v>
      </c>
      <c r="H1543" s="85">
        <v>0.86099999999999999</v>
      </c>
      <c r="I1543" s="82" t="s">
        <v>713</v>
      </c>
    </row>
    <row r="1544" spans="2:9">
      <c r="B1544" s="82" t="s">
        <v>276</v>
      </c>
      <c r="C1544" s="82" t="s">
        <v>714</v>
      </c>
      <c r="D1544" s="82" t="s">
        <v>715</v>
      </c>
      <c r="E1544" s="82" t="s">
        <v>300</v>
      </c>
      <c r="F1544" s="82" t="s">
        <v>301</v>
      </c>
      <c r="G1544" s="85">
        <v>10.375999999999999</v>
      </c>
      <c r="H1544" s="85">
        <v>5.867</v>
      </c>
      <c r="I1544" s="82" t="s">
        <v>716</v>
      </c>
    </row>
    <row r="1545" spans="2:9">
      <c r="B1545" s="82" t="s">
        <v>276</v>
      </c>
      <c r="C1545" s="82" t="s">
        <v>717</v>
      </c>
      <c r="D1545" s="82" t="s">
        <v>718</v>
      </c>
      <c r="E1545" s="82" t="s">
        <v>300</v>
      </c>
      <c r="F1545" s="82" t="s">
        <v>301</v>
      </c>
      <c r="G1545" s="85">
        <v>13.765000000000001</v>
      </c>
      <c r="H1545" s="85">
        <v>13.042</v>
      </c>
      <c r="I1545" s="82" t="s">
        <v>719</v>
      </c>
    </row>
    <row r="1546" spans="2:9">
      <c r="B1546" s="82" t="s">
        <v>276</v>
      </c>
      <c r="C1546" s="82" t="s">
        <v>720</v>
      </c>
      <c r="D1546" s="82" t="s">
        <v>721</v>
      </c>
      <c r="E1546" s="82" t="s">
        <v>300</v>
      </c>
      <c r="F1546" s="82" t="s">
        <v>301</v>
      </c>
      <c r="G1546" s="85">
        <v>17.163</v>
      </c>
      <c r="H1546" s="85">
        <v>1.8660000000000001</v>
      </c>
      <c r="I1546" s="82" t="s">
        <v>722</v>
      </c>
    </row>
    <row r="1547" spans="2:9">
      <c r="B1547" s="82" t="s">
        <v>276</v>
      </c>
      <c r="C1547" s="82" t="s">
        <v>723</v>
      </c>
      <c r="D1547" s="82" t="s">
        <v>724</v>
      </c>
      <c r="E1547" s="82" t="s">
        <v>300</v>
      </c>
      <c r="F1547" s="82" t="s">
        <v>301</v>
      </c>
      <c r="G1547" s="85">
        <v>12.420999999999999</v>
      </c>
      <c r="H1547" s="85">
        <v>7.0229999999999997</v>
      </c>
      <c r="I1547" s="82" t="s">
        <v>725</v>
      </c>
    </row>
    <row r="1548" spans="2:9">
      <c r="B1548" s="82" t="s">
        <v>276</v>
      </c>
      <c r="C1548" s="82" t="s">
        <v>726</v>
      </c>
      <c r="D1548" s="82" t="s">
        <v>727</v>
      </c>
      <c r="E1548" s="82" t="s">
        <v>300</v>
      </c>
      <c r="F1548" s="82" t="s">
        <v>301</v>
      </c>
      <c r="G1548" s="85">
        <v>16.478000000000002</v>
      </c>
      <c r="H1548" s="85">
        <v>15.613</v>
      </c>
      <c r="I1548" s="82" t="s">
        <v>728</v>
      </c>
    </row>
    <row r="1549" spans="2:9">
      <c r="B1549" s="82" t="s">
        <v>276</v>
      </c>
      <c r="C1549" s="82" t="s">
        <v>729</v>
      </c>
      <c r="D1549" s="82" t="s">
        <v>730</v>
      </c>
      <c r="E1549" s="82" t="s">
        <v>300</v>
      </c>
      <c r="F1549" s="82" t="s">
        <v>301</v>
      </c>
      <c r="G1549" s="85">
        <v>0.52800000000000002</v>
      </c>
      <c r="H1549" s="85">
        <v>0.107</v>
      </c>
      <c r="I1549" s="82" t="s">
        <v>731</v>
      </c>
    </row>
    <row r="1550" spans="2:9">
      <c r="B1550" s="82" t="s">
        <v>276</v>
      </c>
      <c r="C1550" s="82" t="s">
        <v>732</v>
      </c>
      <c r="D1550" s="82" t="s">
        <v>733</v>
      </c>
      <c r="E1550" s="82" t="s">
        <v>300</v>
      </c>
      <c r="F1550" s="82" t="s">
        <v>301</v>
      </c>
      <c r="G1550" s="85">
        <v>5.2619999999999996</v>
      </c>
      <c r="H1550" s="85">
        <v>2.976</v>
      </c>
      <c r="I1550" s="82" t="s">
        <v>734</v>
      </c>
    </row>
    <row r="1551" spans="2:9">
      <c r="B1551" s="82" t="s">
        <v>276</v>
      </c>
      <c r="C1551" s="82" t="s">
        <v>735</v>
      </c>
      <c r="D1551" s="82" t="s">
        <v>736</v>
      </c>
      <c r="E1551" s="82" t="s">
        <v>300</v>
      </c>
      <c r="F1551" s="82" t="s">
        <v>301</v>
      </c>
      <c r="G1551" s="85">
        <v>6.9809999999999999</v>
      </c>
      <c r="H1551" s="85">
        <v>6.6150000000000002</v>
      </c>
      <c r="I1551" s="82" t="s">
        <v>737</v>
      </c>
    </row>
    <row r="1552" spans="2:9">
      <c r="B1552" s="82" t="s">
        <v>276</v>
      </c>
      <c r="C1552" s="82" t="s">
        <v>738</v>
      </c>
      <c r="D1552" s="82" t="s">
        <v>739</v>
      </c>
      <c r="E1552" s="82" t="s">
        <v>300</v>
      </c>
      <c r="F1552" s="82" t="s">
        <v>301</v>
      </c>
      <c r="G1552" s="85">
        <v>0</v>
      </c>
      <c r="H1552" s="85">
        <v>0</v>
      </c>
      <c r="I1552" s="82" t="s">
        <v>740</v>
      </c>
    </row>
    <row r="1553" spans="2:9">
      <c r="B1553" s="82" t="s">
        <v>276</v>
      </c>
      <c r="C1553" s="82" t="s">
        <v>741</v>
      </c>
      <c r="D1553" s="82" t="s">
        <v>742</v>
      </c>
      <c r="E1553" s="82" t="s">
        <v>300</v>
      </c>
      <c r="F1553" s="82" t="s">
        <v>301</v>
      </c>
      <c r="G1553" s="85">
        <v>0</v>
      </c>
      <c r="H1553" s="85">
        <v>0</v>
      </c>
      <c r="I1553" s="82" t="s">
        <v>743</v>
      </c>
    </row>
    <row r="1554" spans="2:9">
      <c r="B1554" s="82" t="s">
        <v>276</v>
      </c>
      <c r="C1554" s="82" t="s">
        <v>744</v>
      </c>
      <c r="D1554" s="82" t="s">
        <v>745</v>
      </c>
      <c r="E1554" s="82" t="s">
        <v>300</v>
      </c>
      <c r="F1554" s="82" t="s">
        <v>301</v>
      </c>
      <c r="G1554" s="85">
        <v>0</v>
      </c>
      <c r="H1554" s="85">
        <v>0</v>
      </c>
      <c r="I1554" s="82" t="s">
        <v>746</v>
      </c>
    </row>
    <row r="1555" spans="2:9">
      <c r="B1555" s="82" t="s">
        <v>276</v>
      </c>
      <c r="C1555" s="82" t="s">
        <v>747</v>
      </c>
      <c r="D1555" s="82" t="s">
        <v>748</v>
      </c>
      <c r="E1555" s="82" t="s">
        <v>300</v>
      </c>
      <c r="F1555" s="82" t="s">
        <v>301</v>
      </c>
      <c r="G1555" s="85">
        <v>12.201000000000001</v>
      </c>
      <c r="H1555" s="85">
        <v>6.6719999999999997</v>
      </c>
      <c r="I1555" s="82" t="s">
        <v>749</v>
      </c>
    </row>
    <row r="1556" spans="2:9">
      <c r="B1556" s="82" t="s">
        <v>276</v>
      </c>
      <c r="C1556" s="82" t="s">
        <v>750</v>
      </c>
      <c r="D1556" s="82" t="s">
        <v>751</v>
      </c>
      <c r="E1556" s="82" t="s">
        <v>300</v>
      </c>
      <c r="F1556" s="82" t="s">
        <v>301</v>
      </c>
      <c r="G1556" s="85">
        <v>0</v>
      </c>
      <c r="H1556" s="85">
        <v>0</v>
      </c>
      <c r="I1556" s="82" t="s">
        <v>752</v>
      </c>
    </row>
    <row r="1557" spans="2:9">
      <c r="B1557" s="82" t="s">
        <v>276</v>
      </c>
      <c r="C1557" s="82" t="s">
        <v>753</v>
      </c>
      <c r="D1557" s="82" t="s">
        <v>754</v>
      </c>
      <c r="E1557" s="82" t="s">
        <v>300</v>
      </c>
      <c r="F1557" s="82" t="s">
        <v>301</v>
      </c>
      <c r="G1557" s="85">
        <v>0</v>
      </c>
      <c r="H1557" s="85">
        <v>0</v>
      </c>
      <c r="I1557" s="82" t="s">
        <v>755</v>
      </c>
    </row>
    <row r="1558" spans="2:9">
      <c r="B1558" s="82" t="s">
        <v>276</v>
      </c>
      <c r="C1558" s="82" t="s">
        <v>756</v>
      </c>
      <c r="D1558" s="82" t="s">
        <v>757</v>
      </c>
      <c r="E1558" s="82" t="s">
        <v>300</v>
      </c>
      <c r="F1558" s="82" t="s">
        <v>301</v>
      </c>
      <c r="G1558" s="86">
        <v>0</v>
      </c>
      <c r="H1558" s="85">
        <v>0</v>
      </c>
      <c r="I1558" s="82" t="s">
        <v>749</v>
      </c>
    </row>
    <row r="1559" spans="2:9">
      <c r="B1559" s="82" t="s">
        <v>276</v>
      </c>
      <c r="C1559" s="82" t="s">
        <v>758</v>
      </c>
      <c r="D1559" s="82" t="s">
        <v>759</v>
      </c>
      <c r="E1559" s="82" t="s">
        <v>300</v>
      </c>
      <c r="F1559" s="82" t="s">
        <v>301</v>
      </c>
      <c r="G1559" s="85">
        <v>0</v>
      </c>
      <c r="H1559" s="85">
        <v>0</v>
      </c>
      <c r="I1559" s="82" t="s">
        <v>752</v>
      </c>
    </row>
    <row r="1560" spans="2:9">
      <c r="B1560" s="82" t="s">
        <v>276</v>
      </c>
      <c r="C1560" s="82" t="s">
        <v>760</v>
      </c>
      <c r="D1560" s="82" t="s">
        <v>761</v>
      </c>
      <c r="E1560" s="82" t="s">
        <v>300</v>
      </c>
      <c r="F1560" s="82" t="s">
        <v>301</v>
      </c>
      <c r="G1560" s="85">
        <v>0</v>
      </c>
      <c r="H1560" s="85">
        <v>0</v>
      </c>
      <c r="I1560" s="82" t="s">
        <v>755</v>
      </c>
    </row>
    <row r="1561" spans="2:9">
      <c r="B1561" s="82" t="s">
        <v>276</v>
      </c>
      <c r="C1561" s="82" t="s">
        <v>762</v>
      </c>
      <c r="D1561" s="82" t="s">
        <v>763</v>
      </c>
      <c r="E1561" s="82" t="s">
        <v>300</v>
      </c>
      <c r="F1561" s="82" t="s">
        <v>301</v>
      </c>
      <c r="G1561" s="85">
        <v>4.1369999999999996</v>
      </c>
      <c r="H1561" s="85">
        <v>3.2669999999999999</v>
      </c>
      <c r="I1561" s="82" t="s">
        <v>749</v>
      </c>
    </row>
    <row r="1562" spans="2:9">
      <c r="B1562" s="82" t="s">
        <v>276</v>
      </c>
      <c r="C1562" s="82" t="s">
        <v>764</v>
      </c>
      <c r="D1562" s="82" t="s">
        <v>765</v>
      </c>
      <c r="E1562" s="82" t="s">
        <v>300</v>
      </c>
      <c r="F1562" s="82" t="s">
        <v>301</v>
      </c>
      <c r="G1562" s="85">
        <v>0</v>
      </c>
      <c r="H1562" s="85">
        <v>0</v>
      </c>
      <c r="I1562" s="82" t="s">
        <v>752</v>
      </c>
    </row>
    <row r="1563" spans="2:9">
      <c r="B1563" s="82" t="s">
        <v>276</v>
      </c>
      <c r="C1563" s="82" t="s">
        <v>766</v>
      </c>
      <c r="D1563" s="82" t="s">
        <v>767</v>
      </c>
      <c r="E1563" s="82" t="s">
        <v>300</v>
      </c>
      <c r="F1563" s="82" t="s">
        <v>301</v>
      </c>
      <c r="G1563" s="85">
        <v>0</v>
      </c>
      <c r="H1563" s="85">
        <v>0</v>
      </c>
      <c r="I1563" s="82" t="s">
        <v>755</v>
      </c>
    </row>
    <row r="1564" spans="2:9">
      <c r="B1564" s="82" t="s">
        <v>276</v>
      </c>
      <c r="C1564" s="82" t="s">
        <v>768</v>
      </c>
      <c r="D1564" s="82" t="s">
        <v>769</v>
      </c>
      <c r="E1564" s="82" t="s">
        <v>300</v>
      </c>
      <c r="F1564" s="82" t="s">
        <v>301</v>
      </c>
      <c r="G1564" s="85">
        <v>1.417</v>
      </c>
      <c r="H1564" s="85">
        <v>0.122</v>
      </c>
      <c r="I1564" s="82" t="s">
        <v>749</v>
      </c>
    </row>
    <row r="1565" spans="2:9">
      <c r="B1565" s="82" t="s">
        <v>276</v>
      </c>
      <c r="C1565" s="82" t="s">
        <v>770</v>
      </c>
      <c r="D1565" s="82" t="s">
        <v>771</v>
      </c>
      <c r="E1565" s="82" t="s">
        <v>300</v>
      </c>
      <c r="F1565" s="82" t="s">
        <v>301</v>
      </c>
      <c r="G1565" s="85">
        <v>0</v>
      </c>
      <c r="H1565" s="85">
        <v>0</v>
      </c>
      <c r="I1565" s="82" t="s">
        <v>752</v>
      </c>
    </row>
    <row r="1566" spans="2:9">
      <c r="B1566" s="82" t="s">
        <v>276</v>
      </c>
      <c r="C1566" s="82" t="s">
        <v>772</v>
      </c>
      <c r="D1566" s="82" t="s">
        <v>773</v>
      </c>
      <c r="E1566" s="82" t="s">
        <v>300</v>
      </c>
      <c r="F1566" s="82" t="s">
        <v>301</v>
      </c>
      <c r="G1566" s="85">
        <v>0</v>
      </c>
      <c r="H1566" s="85">
        <v>0</v>
      </c>
      <c r="I1566" s="82" t="s">
        <v>755</v>
      </c>
    </row>
    <row r="1567" spans="2:9">
      <c r="B1567" s="82" t="s">
        <v>276</v>
      </c>
      <c r="C1567" s="82" t="s">
        <v>774</v>
      </c>
      <c r="D1567" s="82" t="s">
        <v>775</v>
      </c>
      <c r="E1567" s="82" t="s">
        <v>300</v>
      </c>
      <c r="F1567" s="82" t="s">
        <v>301</v>
      </c>
      <c r="G1567" s="86">
        <v>0</v>
      </c>
      <c r="H1567" s="85">
        <v>0</v>
      </c>
      <c r="I1567" s="82" t="s">
        <v>749</v>
      </c>
    </row>
    <row r="1568" spans="2:9">
      <c r="B1568" s="82" t="s">
        <v>276</v>
      </c>
      <c r="C1568" s="82" t="s">
        <v>776</v>
      </c>
      <c r="D1568" s="82" t="s">
        <v>777</v>
      </c>
      <c r="E1568" s="82" t="s">
        <v>300</v>
      </c>
      <c r="F1568" s="82" t="s">
        <v>301</v>
      </c>
      <c r="G1568" s="85">
        <v>0</v>
      </c>
      <c r="H1568" s="85">
        <v>0</v>
      </c>
      <c r="I1568" s="82" t="s">
        <v>752</v>
      </c>
    </row>
    <row r="1569" spans="2:9">
      <c r="B1569" s="82" t="s">
        <v>276</v>
      </c>
      <c r="C1569" s="82" t="s">
        <v>778</v>
      </c>
      <c r="D1569" s="82" t="s">
        <v>779</v>
      </c>
      <c r="E1569" s="82" t="s">
        <v>300</v>
      </c>
      <c r="F1569" s="82" t="s">
        <v>301</v>
      </c>
      <c r="G1569" s="85">
        <v>0</v>
      </c>
      <c r="H1569" s="85">
        <v>0</v>
      </c>
      <c r="I1569" s="82" t="s">
        <v>755</v>
      </c>
    </row>
    <row r="1570" spans="2:9">
      <c r="B1570" s="82" t="s">
        <v>276</v>
      </c>
      <c r="C1570" s="82" t="s">
        <v>780</v>
      </c>
      <c r="D1570" s="82" t="s">
        <v>781</v>
      </c>
      <c r="E1570" s="82" t="s">
        <v>300</v>
      </c>
      <c r="F1570" s="82" t="s">
        <v>301</v>
      </c>
      <c r="G1570" s="85">
        <v>7.72</v>
      </c>
      <c r="H1570" s="85">
        <v>7.3150000000000004</v>
      </c>
      <c r="I1570" s="82" t="s">
        <v>749</v>
      </c>
    </row>
    <row r="1571" spans="2:9">
      <c r="B1571" s="82" t="s">
        <v>276</v>
      </c>
      <c r="C1571" s="82" t="s">
        <v>782</v>
      </c>
      <c r="D1571" s="82" t="s">
        <v>783</v>
      </c>
      <c r="E1571" s="82" t="s">
        <v>300</v>
      </c>
      <c r="F1571" s="82" t="s">
        <v>301</v>
      </c>
      <c r="G1571" s="85">
        <v>0</v>
      </c>
      <c r="H1571" s="85">
        <v>0</v>
      </c>
      <c r="I1571" s="82" t="s">
        <v>752</v>
      </c>
    </row>
    <row r="1572" spans="2:9">
      <c r="B1572" s="82" t="s">
        <v>276</v>
      </c>
      <c r="C1572" s="82" t="s">
        <v>784</v>
      </c>
      <c r="D1572" s="82" t="s">
        <v>785</v>
      </c>
      <c r="E1572" s="82" t="s">
        <v>300</v>
      </c>
      <c r="F1572" s="82" t="s">
        <v>301</v>
      </c>
      <c r="G1572" s="85">
        <v>0</v>
      </c>
      <c r="H1572" s="85">
        <v>0</v>
      </c>
      <c r="I1572" s="82" t="s">
        <v>755</v>
      </c>
    </row>
    <row r="1573" spans="2:9">
      <c r="B1573" s="82" t="s">
        <v>276</v>
      </c>
      <c r="C1573" s="82" t="s">
        <v>786</v>
      </c>
      <c r="D1573" s="82" t="s">
        <v>787</v>
      </c>
      <c r="E1573" s="82" t="s">
        <v>300</v>
      </c>
      <c r="F1573" s="82" t="s">
        <v>301</v>
      </c>
      <c r="G1573" s="86">
        <v>0</v>
      </c>
      <c r="H1573" s="85">
        <v>0</v>
      </c>
      <c r="I1573" s="82" t="s">
        <v>749</v>
      </c>
    </row>
    <row r="1574" spans="2:9">
      <c r="B1574" s="82" t="s">
        <v>276</v>
      </c>
      <c r="C1574" s="82" t="s">
        <v>788</v>
      </c>
      <c r="D1574" s="82" t="s">
        <v>789</v>
      </c>
      <c r="E1574" s="82" t="s">
        <v>300</v>
      </c>
      <c r="F1574" s="82" t="s">
        <v>301</v>
      </c>
      <c r="G1574" s="85">
        <v>0</v>
      </c>
      <c r="H1574" s="85">
        <v>0</v>
      </c>
      <c r="I1574" s="82" t="s">
        <v>752</v>
      </c>
    </row>
    <row r="1575" spans="2:9">
      <c r="B1575" s="82" t="s">
        <v>276</v>
      </c>
      <c r="C1575" s="82" t="s">
        <v>790</v>
      </c>
      <c r="D1575" s="82" t="s">
        <v>791</v>
      </c>
      <c r="E1575" s="82" t="s">
        <v>300</v>
      </c>
      <c r="F1575" s="82" t="s">
        <v>301</v>
      </c>
      <c r="G1575" s="85">
        <v>0</v>
      </c>
      <c r="H1575" s="85">
        <v>0</v>
      </c>
      <c r="I1575" s="82" t="s">
        <v>755</v>
      </c>
    </row>
    <row r="1576" spans="2:9">
      <c r="B1576" s="82" t="s">
        <v>276</v>
      </c>
      <c r="C1576" s="82" t="s">
        <v>792</v>
      </c>
      <c r="D1576" s="82" t="s">
        <v>793</v>
      </c>
      <c r="E1576" s="82" t="s">
        <v>300</v>
      </c>
      <c r="F1576" s="82" t="s">
        <v>301</v>
      </c>
      <c r="G1576" s="85">
        <v>0.56799999999999995</v>
      </c>
      <c r="H1576" s="85">
        <v>0.53800000000000003</v>
      </c>
      <c r="I1576" s="82" t="s">
        <v>749</v>
      </c>
    </row>
    <row r="1577" spans="2:9">
      <c r="B1577" s="82" t="s">
        <v>276</v>
      </c>
      <c r="C1577" s="82" t="s">
        <v>794</v>
      </c>
      <c r="D1577" s="82" t="s">
        <v>795</v>
      </c>
      <c r="E1577" s="82" t="s">
        <v>300</v>
      </c>
      <c r="F1577" s="82" t="s">
        <v>301</v>
      </c>
      <c r="G1577" s="85">
        <v>0</v>
      </c>
      <c r="H1577" s="85">
        <v>0</v>
      </c>
      <c r="I1577" s="82" t="s">
        <v>752</v>
      </c>
    </row>
    <row r="1578" spans="2:9">
      <c r="B1578" s="82" t="s">
        <v>276</v>
      </c>
      <c r="C1578" s="82" t="s">
        <v>796</v>
      </c>
      <c r="D1578" s="82" t="s">
        <v>797</v>
      </c>
      <c r="E1578" s="82" t="s">
        <v>300</v>
      </c>
      <c r="F1578" s="82" t="s">
        <v>301</v>
      </c>
      <c r="G1578" s="85">
        <v>0</v>
      </c>
      <c r="H1578" s="85">
        <v>0</v>
      </c>
      <c r="I1578" s="82" t="s">
        <v>755</v>
      </c>
    </row>
    <row r="1579" spans="2:9">
      <c r="B1579" s="82" t="s">
        <v>276</v>
      </c>
      <c r="C1579" s="82" t="s">
        <v>798</v>
      </c>
      <c r="D1579" s="82" t="s">
        <v>799</v>
      </c>
      <c r="E1579" s="82" t="s">
        <v>300</v>
      </c>
      <c r="F1579" s="82" t="s">
        <v>301</v>
      </c>
      <c r="G1579" s="86">
        <v>0</v>
      </c>
      <c r="H1579" s="85">
        <v>0</v>
      </c>
      <c r="I1579" s="82" t="s">
        <v>749</v>
      </c>
    </row>
    <row r="1580" spans="2:9">
      <c r="B1580" s="82" t="s">
        <v>276</v>
      </c>
      <c r="C1580" s="82" t="s">
        <v>800</v>
      </c>
      <c r="D1580" s="82" t="s">
        <v>801</v>
      </c>
      <c r="E1580" s="82" t="s">
        <v>300</v>
      </c>
      <c r="F1580" s="82" t="s">
        <v>301</v>
      </c>
      <c r="G1580" s="85">
        <v>0</v>
      </c>
      <c r="H1580" s="85">
        <v>0</v>
      </c>
      <c r="I1580" s="82" t="s">
        <v>752</v>
      </c>
    </row>
    <row r="1581" spans="2:9">
      <c r="B1581" s="82" t="s">
        <v>276</v>
      </c>
      <c r="C1581" s="82" t="s">
        <v>802</v>
      </c>
      <c r="D1581" s="82" t="s">
        <v>803</v>
      </c>
      <c r="E1581" s="82" t="s">
        <v>300</v>
      </c>
      <c r="F1581" s="82" t="s">
        <v>301</v>
      </c>
      <c r="G1581" s="85">
        <v>0</v>
      </c>
      <c r="H1581" s="85">
        <v>0</v>
      </c>
      <c r="I1581" s="82" t="s">
        <v>755</v>
      </c>
    </row>
    <row r="1582" spans="2:9">
      <c r="B1582" s="82" t="s">
        <v>276</v>
      </c>
      <c r="C1582" s="82" t="s">
        <v>804</v>
      </c>
      <c r="D1582" s="82" t="s">
        <v>805</v>
      </c>
      <c r="E1582" s="82" t="s">
        <v>300</v>
      </c>
      <c r="F1582" s="82" t="s">
        <v>301</v>
      </c>
      <c r="G1582" s="86">
        <v>0</v>
      </c>
      <c r="H1582" s="85">
        <v>0</v>
      </c>
      <c r="I1582" s="82" t="s">
        <v>749</v>
      </c>
    </row>
    <row r="1583" spans="2:9">
      <c r="B1583" s="82" t="s">
        <v>276</v>
      </c>
      <c r="C1583" s="82" t="s">
        <v>806</v>
      </c>
      <c r="D1583" s="82" t="s">
        <v>807</v>
      </c>
      <c r="E1583" s="82" t="s">
        <v>300</v>
      </c>
      <c r="F1583" s="82" t="s">
        <v>301</v>
      </c>
      <c r="G1583" s="85">
        <v>0</v>
      </c>
      <c r="H1583" s="85">
        <v>0</v>
      </c>
      <c r="I1583" s="82" t="s">
        <v>752</v>
      </c>
    </row>
    <row r="1584" spans="2:9">
      <c r="B1584" s="82" t="s">
        <v>276</v>
      </c>
      <c r="C1584" s="82" t="s">
        <v>808</v>
      </c>
      <c r="D1584" s="82" t="s">
        <v>809</v>
      </c>
      <c r="E1584" s="82" t="s">
        <v>300</v>
      </c>
      <c r="F1584" s="82" t="s">
        <v>301</v>
      </c>
      <c r="G1584" s="85">
        <v>0</v>
      </c>
      <c r="H1584" s="85">
        <v>0</v>
      </c>
      <c r="I1584" s="82" t="s">
        <v>755</v>
      </c>
    </row>
    <row r="1585" spans="2:9">
      <c r="B1585" s="82" t="s">
        <v>276</v>
      </c>
      <c r="C1585" s="82" t="s">
        <v>810</v>
      </c>
      <c r="D1585" s="82" t="s">
        <v>811</v>
      </c>
      <c r="E1585" s="82" t="s">
        <v>300</v>
      </c>
      <c r="F1585" s="82" t="s">
        <v>301</v>
      </c>
      <c r="G1585" s="85">
        <v>0</v>
      </c>
      <c r="H1585" s="85">
        <v>0</v>
      </c>
      <c r="I1585" s="82" t="s">
        <v>812</v>
      </c>
    </row>
    <row r="1586" spans="2:9">
      <c r="B1586" s="82" t="s">
        <v>276</v>
      </c>
      <c r="C1586" s="82" t="s">
        <v>813</v>
      </c>
      <c r="D1586" s="82" t="s">
        <v>814</v>
      </c>
      <c r="E1586" s="82" t="s">
        <v>300</v>
      </c>
      <c r="F1586" s="82" t="s">
        <v>301</v>
      </c>
      <c r="G1586" s="85">
        <v>0</v>
      </c>
      <c r="H1586" s="85">
        <v>0</v>
      </c>
      <c r="I1586" s="82" t="s">
        <v>815</v>
      </c>
    </row>
    <row r="1587" spans="2:9">
      <c r="B1587" s="82" t="s">
        <v>276</v>
      </c>
      <c r="C1587" s="82" t="s">
        <v>816</v>
      </c>
      <c r="D1587" s="82" t="s">
        <v>817</v>
      </c>
      <c r="E1587" s="82" t="s">
        <v>300</v>
      </c>
      <c r="F1587" s="82" t="s">
        <v>301</v>
      </c>
      <c r="G1587" s="85">
        <v>0</v>
      </c>
      <c r="H1587" s="85">
        <v>0</v>
      </c>
      <c r="I1587" s="82" t="s">
        <v>818</v>
      </c>
    </row>
    <row r="1588" spans="2:9">
      <c r="B1588" s="82" t="s">
        <v>276</v>
      </c>
      <c r="C1588" s="82" t="s">
        <v>819</v>
      </c>
      <c r="D1588" s="82" t="s">
        <v>820</v>
      </c>
      <c r="E1588" s="82" t="s">
        <v>300</v>
      </c>
      <c r="F1588" s="82" t="s">
        <v>301</v>
      </c>
      <c r="G1588" s="85">
        <v>2.9369999999999998</v>
      </c>
      <c r="H1588" s="85">
        <v>2.073</v>
      </c>
      <c r="I1588" s="82" t="s">
        <v>821</v>
      </c>
    </row>
    <row r="1589" spans="2:9">
      <c r="B1589" s="82" t="s">
        <v>276</v>
      </c>
      <c r="C1589" s="82" t="s">
        <v>687</v>
      </c>
      <c r="D1589" s="82" t="s">
        <v>688</v>
      </c>
      <c r="E1589" s="82" t="s">
        <v>300</v>
      </c>
      <c r="F1589" s="82" t="s">
        <v>301</v>
      </c>
      <c r="G1589" s="85">
        <v>3.0870000000000002</v>
      </c>
      <c r="H1589" s="85">
        <v>1.7450000000000001</v>
      </c>
      <c r="I1589" s="82" t="s">
        <v>689</v>
      </c>
    </row>
    <row r="1590" spans="2:9">
      <c r="B1590" s="82" t="s">
        <v>276</v>
      </c>
      <c r="C1590" s="82" t="s">
        <v>690</v>
      </c>
      <c r="D1590" s="82" t="s">
        <v>691</v>
      </c>
      <c r="E1590" s="82" t="s">
        <v>300</v>
      </c>
      <c r="F1590" s="82" t="s">
        <v>301</v>
      </c>
      <c r="G1590" s="85">
        <v>4.0949999999999998</v>
      </c>
      <c r="H1590" s="85">
        <v>3.88</v>
      </c>
      <c r="I1590" s="82" t="s">
        <v>692</v>
      </c>
    </row>
    <row r="1591" spans="2:9">
      <c r="B1591" s="82" t="s">
        <v>276</v>
      </c>
      <c r="C1591" s="82" t="s">
        <v>822</v>
      </c>
      <c r="D1591" s="82" t="s">
        <v>823</v>
      </c>
      <c r="E1591" s="82" t="s">
        <v>300</v>
      </c>
      <c r="F1591" s="82" t="s">
        <v>301</v>
      </c>
      <c r="G1591" s="85">
        <v>0</v>
      </c>
      <c r="H1591" s="85">
        <v>0</v>
      </c>
      <c r="I1591" s="82" t="s">
        <v>824</v>
      </c>
    </row>
    <row r="1592" spans="2:9">
      <c r="B1592" s="82" t="s">
        <v>278</v>
      </c>
      <c r="C1592" s="82" t="s">
        <v>298</v>
      </c>
      <c r="D1592" s="82" t="s">
        <v>299</v>
      </c>
      <c r="E1592" s="82" t="s">
        <v>300</v>
      </c>
      <c r="F1592" s="82" t="s">
        <v>301</v>
      </c>
      <c r="G1592" s="85">
        <v>10.720178430134551</v>
      </c>
      <c r="H1592" s="85">
        <v>7.6217787440562468</v>
      </c>
      <c r="I1592" s="82" t="s">
        <v>302</v>
      </c>
    </row>
    <row r="1593" spans="2:9">
      <c r="B1593" s="82" t="s">
        <v>278</v>
      </c>
      <c r="C1593" s="82" t="s">
        <v>303</v>
      </c>
      <c r="D1593" s="82" t="s">
        <v>304</v>
      </c>
      <c r="E1593" s="82" t="s">
        <v>300</v>
      </c>
      <c r="F1593" s="82" t="s">
        <v>301</v>
      </c>
      <c r="G1593" s="85">
        <v>16.596079384938466</v>
      </c>
      <c r="H1593" s="85">
        <v>9.563101737508644</v>
      </c>
      <c r="I1593" s="82" t="s">
        <v>305</v>
      </c>
    </row>
    <row r="1594" spans="2:9">
      <c r="B1594" s="82" t="s">
        <v>278</v>
      </c>
      <c r="C1594" s="82" t="s">
        <v>306</v>
      </c>
      <c r="D1594" s="82" t="s">
        <v>307</v>
      </c>
      <c r="E1594" s="82" t="s">
        <v>300</v>
      </c>
      <c r="F1594" s="82" t="s">
        <v>301</v>
      </c>
      <c r="G1594" s="85">
        <v>23.045964011045356</v>
      </c>
      <c r="H1594" s="85">
        <v>21.834867842764709</v>
      </c>
      <c r="I1594" s="82" t="s">
        <v>308</v>
      </c>
    </row>
    <row r="1595" spans="2:9">
      <c r="B1595" s="82" t="s">
        <v>278</v>
      </c>
      <c r="C1595" s="82" t="s">
        <v>309</v>
      </c>
      <c r="D1595" s="82" t="s">
        <v>310</v>
      </c>
      <c r="E1595" s="82" t="s">
        <v>300</v>
      </c>
      <c r="F1595" s="82" t="s">
        <v>301</v>
      </c>
      <c r="G1595" s="85">
        <v>5.1555770681667807</v>
      </c>
      <c r="H1595" s="85">
        <v>3.9669622891832979</v>
      </c>
      <c r="I1595" s="82" t="s">
        <v>311</v>
      </c>
    </row>
    <row r="1596" spans="2:9">
      <c r="B1596" s="82" t="s">
        <v>278</v>
      </c>
      <c r="C1596" s="82" t="s">
        <v>312</v>
      </c>
      <c r="D1596" s="82" t="s">
        <v>313</v>
      </c>
      <c r="E1596" s="82" t="s">
        <v>300</v>
      </c>
      <c r="F1596" s="82" t="s">
        <v>301</v>
      </c>
      <c r="G1596" s="85">
        <v>4.479333065721435</v>
      </c>
      <c r="H1596" s="85">
        <v>2.4526124333141022</v>
      </c>
      <c r="I1596" s="82" t="s">
        <v>314</v>
      </c>
    </row>
    <row r="1597" spans="2:9">
      <c r="B1597" s="82" t="s">
        <v>278</v>
      </c>
      <c r="C1597" s="82" t="s">
        <v>315</v>
      </c>
      <c r="D1597" s="82" t="s">
        <v>316</v>
      </c>
      <c r="E1597" s="82" t="s">
        <v>300</v>
      </c>
      <c r="F1597" s="82" t="s">
        <v>301</v>
      </c>
      <c r="G1597" s="85">
        <v>6.3399884951169394</v>
      </c>
      <c r="H1597" s="85">
        <v>6.0068136377015806</v>
      </c>
      <c r="I1597" s="82" t="s">
        <v>317</v>
      </c>
    </row>
    <row r="1598" spans="2:9">
      <c r="B1598" s="82" t="s">
        <v>278</v>
      </c>
      <c r="C1598" s="82" t="s">
        <v>318</v>
      </c>
      <c r="D1598" s="82" t="s">
        <v>319</v>
      </c>
      <c r="E1598" s="82" t="s">
        <v>300</v>
      </c>
      <c r="F1598" s="82" t="s">
        <v>301</v>
      </c>
      <c r="G1598" s="85">
        <v>4.5441835172469233E-2</v>
      </c>
      <c r="H1598" s="85">
        <v>4.1964126432334978E-2</v>
      </c>
      <c r="I1598" s="82" t="s">
        <v>320</v>
      </c>
    </row>
    <row r="1599" spans="2:9">
      <c r="B1599" s="82" t="s">
        <v>278</v>
      </c>
      <c r="C1599" s="82" t="s">
        <v>321</v>
      </c>
      <c r="D1599" s="82" t="s">
        <v>322</v>
      </c>
      <c r="E1599" s="82" t="s">
        <v>300</v>
      </c>
      <c r="F1599" s="82" t="s">
        <v>301</v>
      </c>
      <c r="G1599" s="85">
        <v>0.32108584841577958</v>
      </c>
      <c r="H1599" s="85">
        <v>0.17580723121755959</v>
      </c>
      <c r="I1599" s="82" t="s">
        <v>323</v>
      </c>
    </row>
    <row r="1600" spans="2:9">
      <c r="B1600" s="82" t="s">
        <v>278</v>
      </c>
      <c r="C1600" s="82" t="s">
        <v>324</v>
      </c>
      <c r="D1600" s="82" t="s">
        <v>325</v>
      </c>
      <c r="E1600" s="82" t="s">
        <v>300</v>
      </c>
      <c r="F1600" s="82" t="s">
        <v>301</v>
      </c>
      <c r="G1600" s="85">
        <v>0.45446064292007293</v>
      </c>
      <c r="H1600" s="85">
        <v>0.4305781295649766</v>
      </c>
      <c r="I1600" s="82" t="s">
        <v>326</v>
      </c>
    </row>
    <row r="1601" spans="2:9">
      <c r="B1601" s="82" t="s">
        <v>278</v>
      </c>
      <c r="C1601" s="82" t="s">
        <v>327</v>
      </c>
      <c r="D1601" s="82" t="s">
        <v>328</v>
      </c>
      <c r="E1601" s="82" t="s">
        <v>300</v>
      </c>
      <c r="F1601" s="82" t="s">
        <v>301</v>
      </c>
      <c r="G1601" s="85">
        <v>0.72655535009244032</v>
      </c>
      <c r="H1601" s="85">
        <v>0.54702680242331136</v>
      </c>
      <c r="I1601" s="82" t="s">
        <v>329</v>
      </c>
    </row>
    <row r="1602" spans="2:9">
      <c r="B1602" s="82" t="s">
        <v>278</v>
      </c>
      <c r="C1602" s="82" t="s">
        <v>330</v>
      </c>
      <c r="D1602" s="82" t="s">
        <v>331</v>
      </c>
      <c r="E1602" s="82" t="s">
        <v>300</v>
      </c>
      <c r="F1602" s="82" t="s">
        <v>301</v>
      </c>
      <c r="G1602" s="85">
        <v>1.292112404694457</v>
      </c>
      <c r="H1602" s="85">
        <v>0.9620392190882523</v>
      </c>
      <c r="I1602" s="82" t="s">
        <v>332</v>
      </c>
    </row>
    <row r="1603" spans="2:9">
      <c r="B1603" s="82" t="s">
        <v>278</v>
      </c>
      <c r="C1603" s="82" t="s">
        <v>333</v>
      </c>
      <c r="D1603" s="82" t="s">
        <v>334</v>
      </c>
      <c r="E1603" s="82" t="s">
        <v>300</v>
      </c>
      <c r="F1603" s="82" t="s">
        <v>301</v>
      </c>
      <c r="G1603" s="85">
        <v>1.5914905169779474</v>
      </c>
      <c r="H1603" s="85">
        <v>1.507855566144769</v>
      </c>
      <c r="I1603" s="82" t="s">
        <v>335</v>
      </c>
    </row>
    <row r="1604" spans="2:9">
      <c r="B1604" s="82" t="s">
        <v>278</v>
      </c>
      <c r="C1604" s="82" t="s">
        <v>336</v>
      </c>
      <c r="D1604" s="82" t="s">
        <v>337</v>
      </c>
      <c r="E1604" s="82" t="s">
        <v>300</v>
      </c>
      <c r="F1604" s="82" t="s">
        <v>301</v>
      </c>
      <c r="G1604" s="85">
        <v>0</v>
      </c>
      <c r="H1604" s="85">
        <v>0</v>
      </c>
      <c r="I1604" s="82" t="s">
        <v>338</v>
      </c>
    </row>
    <row r="1605" spans="2:9">
      <c r="B1605" s="82" t="s">
        <v>278</v>
      </c>
      <c r="C1605" s="82" t="s">
        <v>339</v>
      </c>
      <c r="D1605" s="82" t="s">
        <v>340</v>
      </c>
      <c r="E1605" s="82" t="s">
        <v>300</v>
      </c>
      <c r="F1605" s="82" t="s">
        <v>301</v>
      </c>
      <c r="G1605" s="85">
        <v>0</v>
      </c>
      <c r="H1605" s="85">
        <v>0</v>
      </c>
      <c r="I1605" s="82" t="s">
        <v>341</v>
      </c>
    </row>
    <row r="1606" spans="2:9">
      <c r="B1606" s="82" t="s">
        <v>278</v>
      </c>
      <c r="C1606" s="82" t="s">
        <v>342</v>
      </c>
      <c r="D1606" s="82" t="s">
        <v>343</v>
      </c>
      <c r="E1606" s="82" t="s">
        <v>300</v>
      </c>
      <c r="F1606" s="82" t="s">
        <v>301</v>
      </c>
      <c r="G1606" s="85">
        <v>0</v>
      </c>
      <c r="H1606" s="85">
        <v>0</v>
      </c>
      <c r="I1606" s="82" t="s">
        <v>344</v>
      </c>
    </row>
    <row r="1607" spans="2:9">
      <c r="B1607" s="82" t="s">
        <v>278</v>
      </c>
      <c r="C1607" s="82" t="s">
        <v>345</v>
      </c>
      <c r="D1607" s="82" t="s">
        <v>346</v>
      </c>
      <c r="E1607" s="82" t="s">
        <v>300</v>
      </c>
      <c r="F1607" s="82" t="s">
        <v>301</v>
      </c>
      <c r="G1607" s="85">
        <v>1.4083757004379023</v>
      </c>
      <c r="H1607" s="85">
        <v>1.4693220729764911</v>
      </c>
      <c r="I1607" s="82" t="s">
        <v>347</v>
      </c>
    </row>
    <row r="1608" spans="2:9">
      <c r="B1608" s="82" t="s">
        <v>278</v>
      </c>
      <c r="C1608" s="82" t="s">
        <v>348</v>
      </c>
      <c r="D1608" s="82" t="s">
        <v>349</v>
      </c>
      <c r="E1608" s="82" t="s">
        <v>300</v>
      </c>
      <c r="F1608" s="82" t="s">
        <v>301</v>
      </c>
      <c r="G1608" s="85">
        <v>3.5135434774742369</v>
      </c>
      <c r="H1608" s="85">
        <v>2.671054877226172</v>
      </c>
      <c r="I1608" s="82" t="s">
        <v>350</v>
      </c>
    </row>
    <row r="1609" spans="2:9">
      <c r="B1609" s="82" t="s">
        <v>278</v>
      </c>
      <c r="C1609" s="82" t="s">
        <v>351</v>
      </c>
      <c r="D1609" s="82" t="s">
        <v>352</v>
      </c>
      <c r="E1609" s="82" t="s">
        <v>300</v>
      </c>
      <c r="F1609" s="82" t="s">
        <v>301</v>
      </c>
      <c r="G1609" s="85">
        <v>4.2762870165760054</v>
      </c>
      <c r="H1609" s="85">
        <v>4.0515624262849972</v>
      </c>
      <c r="I1609" s="82" t="s">
        <v>353</v>
      </c>
    </row>
    <row r="1610" spans="2:9">
      <c r="B1610" s="82" t="s">
        <v>278</v>
      </c>
      <c r="C1610" s="82" t="s">
        <v>354</v>
      </c>
      <c r="D1610" s="82" t="s">
        <v>355</v>
      </c>
      <c r="E1610" s="82" t="s">
        <v>300</v>
      </c>
      <c r="F1610" s="82" t="s">
        <v>301</v>
      </c>
      <c r="G1610" s="85">
        <v>10.790165288134068</v>
      </c>
      <c r="H1610" s="85">
        <v>10.201408272613071</v>
      </c>
      <c r="I1610" s="82" t="s">
        <v>356</v>
      </c>
    </row>
    <row r="1611" spans="2:9">
      <c r="B1611" s="82" t="s">
        <v>278</v>
      </c>
      <c r="C1611" s="82" t="s">
        <v>357</v>
      </c>
      <c r="D1611" s="82" t="s">
        <v>358</v>
      </c>
      <c r="E1611" s="82" t="s">
        <v>300</v>
      </c>
      <c r="F1611" s="82" t="s">
        <v>301</v>
      </c>
      <c r="G1611" s="85">
        <v>0</v>
      </c>
      <c r="H1611" s="85">
        <v>0</v>
      </c>
      <c r="I1611" s="82" t="s">
        <v>359</v>
      </c>
    </row>
    <row r="1612" spans="2:9">
      <c r="B1612" s="82" t="s">
        <v>278</v>
      </c>
      <c r="C1612" s="82" t="s">
        <v>360</v>
      </c>
      <c r="D1612" s="82" t="s">
        <v>361</v>
      </c>
      <c r="E1612" s="82" t="s">
        <v>300</v>
      </c>
      <c r="F1612" s="82" t="s">
        <v>301</v>
      </c>
      <c r="G1612" s="85">
        <v>0</v>
      </c>
      <c r="H1612" s="85">
        <v>0</v>
      </c>
      <c r="I1612" s="82" t="s">
        <v>362</v>
      </c>
    </row>
    <row r="1613" spans="2:9">
      <c r="B1613" s="82" t="s">
        <v>278</v>
      </c>
      <c r="C1613" s="82" t="s">
        <v>363</v>
      </c>
      <c r="D1613" s="82" t="s">
        <v>364</v>
      </c>
      <c r="E1613" s="82" t="s">
        <v>300</v>
      </c>
      <c r="F1613" s="82" t="s">
        <v>301</v>
      </c>
      <c r="G1613" s="85">
        <v>103.37291308859811</v>
      </c>
      <c r="H1613" s="85">
        <v>96.714311832442505</v>
      </c>
      <c r="I1613" s="82" t="s">
        <v>365</v>
      </c>
    </row>
    <row r="1614" spans="2:9">
      <c r="B1614" s="82" t="s">
        <v>278</v>
      </c>
      <c r="C1614" s="82" t="s">
        <v>366</v>
      </c>
      <c r="D1614" s="82" t="s">
        <v>367</v>
      </c>
      <c r="E1614" s="82" t="s">
        <v>300</v>
      </c>
      <c r="F1614" s="82" t="s">
        <v>301</v>
      </c>
      <c r="G1614" s="85">
        <v>0</v>
      </c>
      <c r="H1614" s="85">
        <v>0</v>
      </c>
      <c r="I1614" s="82" t="s">
        <v>368</v>
      </c>
    </row>
    <row r="1615" spans="2:9">
      <c r="B1615" s="82" t="s">
        <v>278</v>
      </c>
      <c r="C1615" s="82" t="s">
        <v>369</v>
      </c>
      <c r="D1615" s="82" t="s">
        <v>370</v>
      </c>
      <c r="E1615" s="82" t="s">
        <v>300</v>
      </c>
      <c r="F1615" s="82" t="s">
        <v>301</v>
      </c>
      <c r="G1615" s="85">
        <v>0</v>
      </c>
      <c r="H1615" s="85">
        <v>0</v>
      </c>
      <c r="I1615" s="82" t="s">
        <v>371</v>
      </c>
    </row>
    <row r="1616" spans="2:9">
      <c r="B1616" s="82" t="s">
        <v>278</v>
      </c>
      <c r="C1616" s="82" t="s">
        <v>372</v>
      </c>
      <c r="D1616" s="82" t="s">
        <v>373</v>
      </c>
      <c r="E1616" s="82" t="s">
        <v>300</v>
      </c>
      <c r="F1616" s="82" t="s">
        <v>301</v>
      </c>
      <c r="G1616" s="85">
        <v>11.494418562360957</v>
      </c>
      <c r="H1616" s="85">
        <v>10.890342022154741</v>
      </c>
      <c r="I1616" s="82" t="s">
        <v>374</v>
      </c>
    </row>
    <row r="1617" spans="2:9">
      <c r="B1617" s="82" t="s">
        <v>278</v>
      </c>
      <c r="C1617" s="82" t="s">
        <v>375</v>
      </c>
      <c r="D1617" s="82" t="s">
        <v>376</v>
      </c>
      <c r="E1617" s="82" t="s">
        <v>300</v>
      </c>
      <c r="F1617" s="82" t="s">
        <v>301</v>
      </c>
      <c r="G1617" s="85">
        <v>0</v>
      </c>
      <c r="H1617" s="85">
        <v>0</v>
      </c>
      <c r="I1617" s="82" t="s">
        <v>377</v>
      </c>
    </row>
    <row r="1618" spans="2:9">
      <c r="B1618" s="82" t="s">
        <v>278</v>
      </c>
      <c r="C1618" s="82" t="s">
        <v>378</v>
      </c>
      <c r="D1618" s="82" t="s">
        <v>379</v>
      </c>
      <c r="E1618" s="82" t="s">
        <v>300</v>
      </c>
      <c r="F1618" s="82" t="s">
        <v>301</v>
      </c>
      <c r="G1618" s="85">
        <v>0</v>
      </c>
      <c r="H1618" s="85">
        <v>0</v>
      </c>
      <c r="I1618" s="82" t="s">
        <v>380</v>
      </c>
    </row>
    <row r="1619" spans="2:9">
      <c r="B1619" s="82" t="s">
        <v>278</v>
      </c>
      <c r="C1619" s="82" t="s">
        <v>381</v>
      </c>
      <c r="D1619" s="82" t="s">
        <v>382</v>
      </c>
      <c r="E1619" s="82" t="s">
        <v>300</v>
      </c>
      <c r="F1619" s="82" t="s">
        <v>301</v>
      </c>
      <c r="G1619" s="85">
        <v>7.6953229019866818</v>
      </c>
      <c r="H1619" s="85">
        <v>2.1516446344284739</v>
      </c>
      <c r="I1619" s="82" t="s">
        <v>383</v>
      </c>
    </row>
    <row r="1620" spans="2:9">
      <c r="B1620" s="82" t="s">
        <v>278</v>
      </c>
      <c r="C1620" s="82" t="s">
        <v>384</v>
      </c>
      <c r="D1620" s="82" t="s">
        <v>385</v>
      </c>
      <c r="E1620" s="82" t="s">
        <v>300</v>
      </c>
      <c r="F1620" s="82" t="s">
        <v>301</v>
      </c>
      <c r="G1620" s="85">
        <v>10.51451304954403</v>
      </c>
      <c r="H1620" s="85">
        <v>9.0217494429890603</v>
      </c>
      <c r="I1620" s="82" t="s">
        <v>386</v>
      </c>
    </row>
    <row r="1621" spans="2:9">
      <c r="B1621" s="82" t="s">
        <v>278</v>
      </c>
      <c r="C1621" s="82" t="s">
        <v>387</v>
      </c>
      <c r="D1621" s="82" t="s">
        <v>388</v>
      </c>
      <c r="E1621" s="82" t="s">
        <v>300</v>
      </c>
      <c r="F1621" s="82" t="s">
        <v>301</v>
      </c>
      <c r="G1621" s="85">
        <v>11.838157684311529</v>
      </c>
      <c r="H1621" s="85">
        <v>11.21604669758516</v>
      </c>
      <c r="I1621" s="82" t="s">
        <v>389</v>
      </c>
    </row>
    <row r="1622" spans="2:9">
      <c r="B1622" s="82" t="s">
        <v>278</v>
      </c>
      <c r="C1622" s="82" t="s">
        <v>390</v>
      </c>
      <c r="D1622" s="82" t="s">
        <v>391</v>
      </c>
      <c r="E1622" s="82" t="s">
        <v>300</v>
      </c>
      <c r="F1622" s="82" t="s">
        <v>301</v>
      </c>
      <c r="G1622" s="85">
        <v>0</v>
      </c>
      <c r="H1622" s="85">
        <v>0</v>
      </c>
      <c r="I1622" s="82" t="s">
        <v>392</v>
      </c>
    </row>
    <row r="1623" spans="2:9">
      <c r="B1623" s="82" t="s">
        <v>278</v>
      </c>
      <c r="C1623" s="82" t="s">
        <v>393</v>
      </c>
      <c r="D1623" s="82" t="s">
        <v>394</v>
      </c>
      <c r="E1623" s="82" t="s">
        <v>300</v>
      </c>
      <c r="F1623" s="82" t="s">
        <v>301</v>
      </c>
      <c r="G1623" s="85">
        <v>0</v>
      </c>
      <c r="H1623" s="85">
        <v>0</v>
      </c>
      <c r="I1623" s="82" t="s">
        <v>395</v>
      </c>
    </row>
    <row r="1624" spans="2:9">
      <c r="B1624" s="82" t="s">
        <v>278</v>
      </c>
      <c r="C1624" s="82" t="s">
        <v>396</v>
      </c>
      <c r="D1624" s="82" t="s">
        <v>397</v>
      </c>
      <c r="E1624" s="82" t="s">
        <v>300</v>
      </c>
      <c r="F1624" s="82" t="s">
        <v>301</v>
      </c>
      <c r="G1624" s="85">
        <v>0</v>
      </c>
      <c r="H1624" s="85">
        <v>0</v>
      </c>
      <c r="I1624" s="82" t="s">
        <v>398</v>
      </c>
    </row>
    <row r="1625" spans="2:9">
      <c r="B1625" s="82" t="s">
        <v>278</v>
      </c>
      <c r="C1625" s="82" t="s">
        <v>399</v>
      </c>
      <c r="D1625" s="82" t="s">
        <v>400</v>
      </c>
      <c r="E1625" s="82" t="s">
        <v>300</v>
      </c>
      <c r="F1625" s="82" t="s">
        <v>301</v>
      </c>
      <c r="G1625" s="85">
        <v>17.88969950340471</v>
      </c>
      <c r="H1625" s="85">
        <v>10.788861687366561</v>
      </c>
      <c r="I1625" s="82" t="s">
        <v>401</v>
      </c>
    </row>
    <row r="1626" spans="2:9">
      <c r="B1626" s="82" t="s">
        <v>278</v>
      </c>
      <c r="C1626" s="82" t="s">
        <v>402</v>
      </c>
      <c r="D1626" s="82" t="s">
        <v>403</v>
      </c>
      <c r="E1626" s="82" t="s">
        <v>300</v>
      </c>
      <c r="F1626" s="82" t="s">
        <v>301</v>
      </c>
      <c r="G1626" s="85">
        <v>46.958856229010074</v>
      </c>
      <c r="H1626" s="85">
        <v>22.955115362226131</v>
      </c>
      <c r="I1626" s="82" t="s">
        <v>404</v>
      </c>
    </row>
    <row r="1627" spans="2:9">
      <c r="B1627" s="82" t="s">
        <v>278</v>
      </c>
      <c r="C1627" s="82" t="s">
        <v>405</v>
      </c>
      <c r="D1627" s="82" t="s">
        <v>406</v>
      </c>
      <c r="E1627" s="82" t="s">
        <v>300</v>
      </c>
      <c r="F1627" s="82" t="s">
        <v>301</v>
      </c>
      <c r="G1627" s="85">
        <v>54.951481848712618</v>
      </c>
      <c r="H1627" s="85">
        <v>52.063708133695833</v>
      </c>
      <c r="I1627" s="82" t="s">
        <v>407</v>
      </c>
    </row>
    <row r="1628" spans="2:9">
      <c r="B1628" s="82" t="s">
        <v>278</v>
      </c>
      <c r="C1628" s="82" t="s">
        <v>408</v>
      </c>
      <c r="D1628" s="82" t="s">
        <v>409</v>
      </c>
      <c r="E1628" s="82" t="s">
        <v>300</v>
      </c>
      <c r="F1628" s="82" t="s">
        <v>301</v>
      </c>
      <c r="G1628" s="86">
        <v>53.899429036254524</v>
      </c>
      <c r="H1628" s="85">
        <v>33.046430501559158</v>
      </c>
      <c r="I1628" s="82" t="s">
        <v>410</v>
      </c>
    </row>
    <row r="1629" spans="2:9">
      <c r="B1629" s="82" t="s">
        <v>278</v>
      </c>
      <c r="C1629" s="82" t="s">
        <v>411</v>
      </c>
      <c r="D1629" s="82" t="s">
        <v>412</v>
      </c>
      <c r="E1629" s="82" t="s">
        <v>300</v>
      </c>
      <c r="F1629" s="82" t="s">
        <v>301</v>
      </c>
      <c r="G1629" s="86">
        <v>44.901111921830648</v>
      </c>
      <c r="H1629" s="85">
        <v>38.52642338847371</v>
      </c>
      <c r="I1629" s="82" t="s">
        <v>413</v>
      </c>
    </row>
    <row r="1630" spans="2:9">
      <c r="B1630" s="82" t="s">
        <v>278</v>
      </c>
      <c r="C1630" s="82" t="s">
        <v>414</v>
      </c>
      <c r="D1630" s="82" t="s">
        <v>415</v>
      </c>
      <c r="E1630" s="82" t="s">
        <v>300</v>
      </c>
      <c r="F1630" s="82" t="s">
        <v>301</v>
      </c>
      <c r="G1630" s="86">
        <v>50.553595837194045</v>
      </c>
      <c r="H1630" s="85">
        <v>47.896936901950951</v>
      </c>
      <c r="I1630" s="82" t="s">
        <v>416</v>
      </c>
    </row>
    <row r="1631" spans="2:9">
      <c r="B1631" s="82" t="s">
        <v>278</v>
      </c>
      <c r="C1631" s="82" t="s">
        <v>417</v>
      </c>
      <c r="D1631" s="82" t="s">
        <v>418</v>
      </c>
      <c r="E1631" s="82" t="s">
        <v>300</v>
      </c>
      <c r="F1631" s="82" t="s">
        <v>301</v>
      </c>
      <c r="G1631" s="86">
        <v>95.904914951826385</v>
      </c>
      <c r="H1631" s="85">
        <v>53.081629967897307</v>
      </c>
      <c r="I1631" s="82" t="s">
        <v>419</v>
      </c>
    </row>
    <row r="1632" spans="2:9">
      <c r="B1632" s="82" t="s">
        <v>278</v>
      </c>
      <c r="C1632" s="82" t="s">
        <v>420</v>
      </c>
      <c r="D1632" s="82" t="s">
        <v>421</v>
      </c>
      <c r="E1632" s="82" t="s">
        <v>300</v>
      </c>
      <c r="F1632" s="82" t="s">
        <v>301</v>
      </c>
      <c r="G1632" s="86">
        <v>13.060175847639609</v>
      </c>
      <c r="H1632" s="85">
        <v>11.13638259191656</v>
      </c>
      <c r="I1632" s="82" t="s">
        <v>422</v>
      </c>
    </row>
    <row r="1633" spans="2:9">
      <c r="B1633" s="82" t="s">
        <v>278</v>
      </c>
      <c r="C1633" s="82" t="s">
        <v>423</v>
      </c>
      <c r="D1633" s="82" t="s">
        <v>424</v>
      </c>
      <c r="E1633" s="82" t="s">
        <v>300</v>
      </c>
      <c r="F1633" s="82" t="s">
        <v>301</v>
      </c>
      <c r="G1633" s="86">
        <v>14.769198628225032</v>
      </c>
      <c r="H1633" s="85">
        <v>13.993057527829039</v>
      </c>
      <c r="I1633" s="82" t="s">
        <v>425</v>
      </c>
    </row>
    <row r="1634" spans="2:9">
      <c r="B1634" s="82" t="s">
        <v>278</v>
      </c>
      <c r="C1634" s="82" t="s">
        <v>426</v>
      </c>
      <c r="D1634" s="82" t="s">
        <v>427</v>
      </c>
      <c r="E1634" s="82" t="s">
        <v>300</v>
      </c>
      <c r="F1634" s="82" t="s">
        <v>301</v>
      </c>
      <c r="G1634" s="85">
        <v>4.9476253673740374</v>
      </c>
      <c r="H1634" s="85">
        <v>3.604705562062223</v>
      </c>
      <c r="I1634" s="82" t="s">
        <v>428</v>
      </c>
    </row>
    <row r="1635" spans="2:9">
      <c r="B1635" s="82" t="s">
        <v>278</v>
      </c>
      <c r="C1635" s="82" t="s">
        <v>429</v>
      </c>
      <c r="D1635" s="82" t="s">
        <v>430</v>
      </c>
      <c r="E1635" s="82" t="s">
        <v>300</v>
      </c>
      <c r="F1635" s="82" t="s">
        <v>301</v>
      </c>
      <c r="G1635" s="85">
        <v>4.7149984084420788</v>
      </c>
      <c r="H1635" s="85">
        <v>2.9282715542432118</v>
      </c>
      <c r="I1635" s="82" t="s">
        <v>431</v>
      </c>
    </row>
    <row r="1636" spans="2:9">
      <c r="B1636" s="82" t="s">
        <v>278</v>
      </c>
      <c r="C1636" s="82" t="s">
        <v>432</v>
      </c>
      <c r="D1636" s="82" t="s">
        <v>433</v>
      </c>
      <c r="E1636" s="82" t="s">
        <v>300</v>
      </c>
      <c r="F1636" s="82" t="s">
        <v>301</v>
      </c>
      <c r="G1636" s="85">
        <v>6.3651852690572808</v>
      </c>
      <c r="H1636" s="85">
        <v>6.0306862875411653</v>
      </c>
      <c r="I1636" s="82" t="s">
        <v>434</v>
      </c>
    </row>
    <row r="1637" spans="2:9">
      <c r="B1637" s="82" t="s">
        <v>278</v>
      </c>
      <c r="C1637" s="82" t="s">
        <v>426</v>
      </c>
      <c r="D1637" s="82" t="s">
        <v>435</v>
      </c>
      <c r="E1637" s="82" t="s">
        <v>300</v>
      </c>
      <c r="F1637" s="82" t="s">
        <v>301</v>
      </c>
      <c r="G1637" s="85">
        <v>4.9476253673740374</v>
      </c>
      <c r="H1637" s="85">
        <v>3.604705562062223</v>
      </c>
      <c r="I1637" s="82" t="s">
        <v>436</v>
      </c>
    </row>
    <row r="1638" spans="2:9">
      <c r="B1638" s="82" t="s">
        <v>278</v>
      </c>
      <c r="C1638" s="82" t="s">
        <v>429</v>
      </c>
      <c r="D1638" s="82" t="s">
        <v>437</v>
      </c>
      <c r="E1638" s="82" t="s">
        <v>300</v>
      </c>
      <c r="F1638" s="82" t="s">
        <v>301</v>
      </c>
      <c r="G1638" s="85">
        <v>4.7149984084420788</v>
      </c>
      <c r="H1638" s="85">
        <v>2.9282715542432118</v>
      </c>
      <c r="I1638" s="82" t="s">
        <v>438</v>
      </c>
    </row>
    <row r="1639" spans="2:9">
      <c r="B1639" s="82" t="s">
        <v>278</v>
      </c>
      <c r="C1639" s="82" t="s">
        <v>432</v>
      </c>
      <c r="D1639" s="82" t="s">
        <v>439</v>
      </c>
      <c r="E1639" s="82" t="s">
        <v>300</v>
      </c>
      <c r="F1639" s="82" t="s">
        <v>301</v>
      </c>
      <c r="G1639" s="85">
        <v>6.3651852690572808</v>
      </c>
      <c r="H1639" s="85">
        <v>6.0306862875411653</v>
      </c>
      <c r="I1639" s="82" t="s">
        <v>440</v>
      </c>
    </row>
    <row r="1640" spans="2:9">
      <c r="B1640" s="82" t="s">
        <v>278</v>
      </c>
      <c r="C1640" s="82" t="s">
        <v>426</v>
      </c>
      <c r="D1640" s="82" t="s">
        <v>441</v>
      </c>
      <c r="E1640" s="82" t="s">
        <v>300</v>
      </c>
      <c r="F1640" s="82" t="s">
        <v>301</v>
      </c>
      <c r="G1640" s="85">
        <v>4.9476253673740374</v>
      </c>
      <c r="H1640" s="85">
        <v>3.604705562062223</v>
      </c>
      <c r="I1640" s="82" t="s">
        <v>442</v>
      </c>
    </row>
    <row r="1641" spans="2:9">
      <c r="B1641" s="82" t="s">
        <v>278</v>
      </c>
      <c r="C1641" s="82" t="s">
        <v>429</v>
      </c>
      <c r="D1641" s="82" t="s">
        <v>443</v>
      </c>
      <c r="E1641" s="82" t="s">
        <v>300</v>
      </c>
      <c r="F1641" s="82" t="s">
        <v>301</v>
      </c>
      <c r="G1641" s="85">
        <v>4.7149984084420788</v>
      </c>
      <c r="H1641" s="85">
        <v>2.9282715542432118</v>
      </c>
      <c r="I1641" s="82" t="s">
        <v>444</v>
      </c>
    </row>
    <row r="1642" spans="2:9">
      <c r="B1642" s="82" t="s">
        <v>278</v>
      </c>
      <c r="C1642" s="82" t="s">
        <v>432</v>
      </c>
      <c r="D1642" s="82" t="s">
        <v>445</v>
      </c>
      <c r="E1642" s="82" t="s">
        <v>300</v>
      </c>
      <c r="F1642" s="82" t="s">
        <v>301</v>
      </c>
      <c r="G1642" s="85">
        <v>6.3651852690572808</v>
      </c>
      <c r="H1642" s="85">
        <v>6.0306862875411653</v>
      </c>
      <c r="I1642" s="82" t="s">
        <v>446</v>
      </c>
    </row>
    <row r="1643" spans="2:9">
      <c r="B1643" s="82" t="s">
        <v>278</v>
      </c>
      <c r="C1643" s="82" t="s">
        <v>447</v>
      </c>
      <c r="D1643" s="82" t="s">
        <v>448</v>
      </c>
      <c r="E1643" s="82" t="s">
        <v>300</v>
      </c>
      <c r="F1643" s="82" t="s">
        <v>301</v>
      </c>
      <c r="G1643" s="85">
        <v>0</v>
      </c>
      <c r="H1643" s="85">
        <v>0</v>
      </c>
      <c r="I1643" s="82" t="s">
        <v>449</v>
      </c>
    </row>
    <row r="1644" spans="2:9">
      <c r="B1644" s="82" t="s">
        <v>278</v>
      </c>
      <c r="C1644" s="82" t="s">
        <v>450</v>
      </c>
      <c r="D1644" s="82" t="s">
        <v>451</v>
      </c>
      <c r="E1644" s="82" t="s">
        <v>300</v>
      </c>
      <c r="F1644" s="82" t="s">
        <v>301</v>
      </c>
      <c r="G1644" s="85">
        <v>0</v>
      </c>
      <c r="H1644" s="85">
        <v>0</v>
      </c>
      <c r="I1644" s="82" t="s">
        <v>452</v>
      </c>
    </row>
    <row r="1645" spans="2:9">
      <c r="B1645" s="82" t="s">
        <v>278</v>
      </c>
      <c r="C1645" s="82" t="s">
        <v>453</v>
      </c>
      <c r="D1645" s="82" t="s">
        <v>454</v>
      </c>
      <c r="E1645" s="82" t="s">
        <v>300</v>
      </c>
      <c r="F1645" s="82" t="s">
        <v>301</v>
      </c>
      <c r="G1645" s="85">
        <v>0</v>
      </c>
      <c r="H1645" s="85">
        <v>0</v>
      </c>
      <c r="I1645" s="82" t="s">
        <v>455</v>
      </c>
    </row>
    <row r="1646" spans="2:9">
      <c r="B1646" s="82" t="s">
        <v>278</v>
      </c>
      <c r="C1646" s="82" t="s">
        <v>456</v>
      </c>
      <c r="D1646" s="82" t="s">
        <v>457</v>
      </c>
      <c r="E1646" s="82" t="s">
        <v>300</v>
      </c>
      <c r="F1646" s="82" t="s">
        <v>301</v>
      </c>
      <c r="G1646" s="85">
        <v>84.466425485507045</v>
      </c>
      <c r="H1646" s="85">
        <v>74.210146293564989</v>
      </c>
      <c r="I1646" s="82" t="s">
        <v>458</v>
      </c>
    </row>
    <row r="1647" spans="2:9">
      <c r="B1647" s="82" t="s">
        <v>278</v>
      </c>
      <c r="C1647" s="82" t="s">
        <v>459</v>
      </c>
      <c r="D1647" s="82" t="s">
        <v>460</v>
      </c>
      <c r="E1647" s="82" t="s">
        <v>300</v>
      </c>
      <c r="F1647" s="82" t="s">
        <v>301</v>
      </c>
      <c r="G1647" s="85">
        <v>86.977369830486367</v>
      </c>
      <c r="H1647" s="85">
        <v>74.629042174698981</v>
      </c>
      <c r="I1647" s="82" t="s">
        <v>461</v>
      </c>
    </row>
    <row r="1648" spans="2:9">
      <c r="B1648" s="82" t="s">
        <v>278</v>
      </c>
      <c r="C1648" s="82" t="s">
        <v>462</v>
      </c>
      <c r="D1648" s="82" t="s">
        <v>463</v>
      </c>
      <c r="E1648" s="82" t="s">
        <v>300</v>
      </c>
      <c r="F1648" s="82" t="s">
        <v>301</v>
      </c>
      <c r="G1648" s="85">
        <v>97.9267241543468</v>
      </c>
      <c r="H1648" s="85">
        <v>92.780544097015976</v>
      </c>
      <c r="I1648" s="82" t="s">
        <v>464</v>
      </c>
    </row>
    <row r="1649" spans="2:9">
      <c r="B1649" s="82" t="s">
        <v>278</v>
      </c>
      <c r="C1649" s="82" t="s">
        <v>465</v>
      </c>
      <c r="D1649" s="82" t="s">
        <v>466</v>
      </c>
      <c r="E1649" s="82" t="s">
        <v>300</v>
      </c>
      <c r="F1649" s="82" t="s">
        <v>301</v>
      </c>
      <c r="G1649" s="85">
        <v>0</v>
      </c>
      <c r="H1649" s="85">
        <v>0</v>
      </c>
      <c r="I1649" s="82" t="s">
        <v>467</v>
      </c>
    </row>
    <row r="1650" spans="2:9">
      <c r="B1650" s="82" t="s">
        <v>278</v>
      </c>
      <c r="C1650" s="82" t="s">
        <v>468</v>
      </c>
      <c r="D1650" s="82" t="s">
        <v>469</v>
      </c>
      <c r="E1650" s="82" t="s">
        <v>300</v>
      </c>
      <c r="F1650" s="82" t="s">
        <v>301</v>
      </c>
      <c r="G1650" s="85">
        <v>0</v>
      </c>
      <c r="H1650" s="85">
        <v>0</v>
      </c>
      <c r="I1650" s="82" t="s">
        <v>470</v>
      </c>
    </row>
    <row r="1651" spans="2:9">
      <c r="B1651" s="82" t="s">
        <v>278</v>
      </c>
      <c r="C1651" s="82" t="s">
        <v>471</v>
      </c>
      <c r="D1651" s="82" t="s">
        <v>472</v>
      </c>
      <c r="E1651" s="82" t="s">
        <v>300</v>
      </c>
      <c r="F1651" s="82" t="s">
        <v>301</v>
      </c>
      <c r="G1651" s="85">
        <v>0</v>
      </c>
      <c r="H1651" s="85">
        <v>0</v>
      </c>
      <c r="I1651" s="82" t="s">
        <v>473</v>
      </c>
    </row>
    <row r="1652" spans="2:9">
      <c r="B1652" s="82" t="s">
        <v>278</v>
      </c>
      <c r="C1652" s="82" t="s">
        <v>474</v>
      </c>
      <c r="D1652" s="82" t="s">
        <v>475</v>
      </c>
      <c r="E1652" s="82" t="s">
        <v>300</v>
      </c>
      <c r="F1652" s="82" t="s">
        <v>301</v>
      </c>
      <c r="G1652" s="85">
        <v>35.926319643861042</v>
      </c>
      <c r="H1652" s="85">
        <v>26.761738858478889</v>
      </c>
      <c r="I1652" s="82" t="s">
        <v>476</v>
      </c>
    </row>
    <row r="1653" spans="2:9">
      <c r="B1653" s="82" t="s">
        <v>278</v>
      </c>
      <c r="C1653" s="82" t="s">
        <v>477</v>
      </c>
      <c r="D1653" s="82" t="s">
        <v>478</v>
      </c>
      <c r="E1653" s="82" t="s">
        <v>300</v>
      </c>
      <c r="F1653" s="82" t="s">
        <v>301</v>
      </c>
      <c r="G1653" s="85">
        <v>15.49507186248594</v>
      </c>
      <c r="H1653" s="85">
        <v>13.295209705457561</v>
      </c>
      <c r="I1653" s="82" t="s">
        <v>479</v>
      </c>
    </row>
    <row r="1654" spans="2:9">
      <c r="B1654" s="82" t="s">
        <v>278</v>
      </c>
      <c r="C1654" s="82" t="s">
        <v>480</v>
      </c>
      <c r="D1654" s="82" t="s">
        <v>481</v>
      </c>
      <c r="E1654" s="82" t="s">
        <v>300</v>
      </c>
      <c r="F1654" s="82" t="s">
        <v>301</v>
      </c>
      <c r="G1654" s="85">
        <v>17.445706061090675</v>
      </c>
      <c r="H1654" s="85">
        <v>16.528910922757081</v>
      </c>
      <c r="I1654" s="82" t="s">
        <v>482</v>
      </c>
    </row>
    <row r="1655" spans="2:9">
      <c r="B1655" s="82" t="s">
        <v>278</v>
      </c>
      <c r="C1655" s="82" t="s">
        <v>483</v>
      </c>
      <c r="D1655" s="82" t="s">
        <v>484</v>
      </c>
      <c r="E1655" s="82" t="s">
        <v>300</v>
      </c>
      <c r="F1655" s="82" t="s">
        <v>301</v>
      </c>
      <c r="G1655" s="85">
        <v>6.5598080918671275</v>
      </c>
      <c r="H1655" s="85">
        <v>1.639025</v>
      </c>
      <c r="I1655" s="82" t="s">
        <v>485</v>
      </c>
    </row>
    <row r="1656" spans="2:9">
      <c r="B1656" s="82" t="s">
        <v>278</v>
      </c>
      <c r="C1656" s="82" t="s">
        <v>486</v>
      </c>
      <c r="D1656" s="82" t="s">
        <v>487</v>
      </c>
      <c r="E1656" s="82" t="s">
        <v>300</v>
      </c>
      <c r="F1656" s="82" t="s">
        <v>301</v>
      </c>
      <c r="G1656" s="85">
        <v>0</v>
      </c>
      <c r="H1656" s="85">
        <v>0</v>
      </c>
      <c r="I1656" s="82" t="s">
        <v>488</v>
      </c>
    </row>
    <row r="1657" spans="2:9">
      <c r="B1657" s="82" t="s">
        <v>278</v>
      </c>
      <c r="C1657" s="82" t="s">
        <v>489</v>
      </c>
      <c r="D1657" s="82" t="s">
        <v>490</v>
      </c>
      <c r="E1657" s="82" t="s">
        <v>300</v>
      </c>
      <c r="F1657" s="82" t="s">
        <v>301</v>
      </c>
      <c r="G1657" s="85">
        <v>0</v>
      </c>
      <c r="H1657" s="85">
        <v>0</v>
      </c>
      <c r="I1657" s="82" t="s">
        <v>491</v>
      </c>
    </row>
    <row r="1658" spans="2:9">
      <c r="B1658" s="82" t="s">
        <v>278</v>
      </c>
      <c r="C1658" s="82" t="s">
        <v>492</v>
      </c>
      <c r="D1658" s="82" t="s">
        <v>493</v>
      </c>
      <c r="E1658" s="82" t="s">
        <v>300</v>
      </c>
      <c r="F1658" s="82" t="s">
        <v>301</v>
      </c>
      <c r="G1658" s="85">
        <v>42.486127735728168</v>
      </c>
      <c r="H1658" s="85">
        <v>28.400763858478889</v>
      </c>
      <c r="I1658" s="82" t="s">
        <v>494</v>
      </c>
    </row>
    <row r="1659" spans="2:9">
      <c r="B1659" s="82" t="s">
        <v>278</v>
      </c>
      <c r="C1659" s="82" t="s">
        <v>495</v>
      </c>
      <c r="D1659" s="82" t="s">
        <v>496</v>
      </c>
      <c r="E1659" s="82" t="s">
        <v>300</v>
      </c>
      <c r="F1659" s="82" t="s">
        <v>301</v>
      </c>
      <c r="G1659" s="85">
        <v>15.49507186248594</v>
      </c>
      <c r="H1659" s="85">
        <v>13.295209705457561</v>
      </c>
      <c r="I1659" s="82" t="s">
        <v>497</v>
      </c>
    </row>
    <row r="1660" spans="2:9">
      <c r="B1660" s="82" t="s">
        <v>278</v>
      </c>
      <c r="C1660" s="82" t="s">
        <v>498</v>
      </c>
      <c r="D1660" s="82" t="s">
        <v>499</v>
      </c>
      <c r="E1660" s="82" t="s">
        <v>300</v>
      </c>
      <c r="F1660" s="82" t="s">
        <v>301</v>
      </c>
      <c r="G1660" s="85">
        <v>17.445706061090675</v>
      </c>
      <c r="H1660" s="85">
        <v>16.528910922757081</v>
      </c>
      <c r="I1660" s="82" t="s">
        <v>500</v>
      </c>
    </row>
    <row r="1661" spans="2:9">
      <c r="B1661" s="82" t="s">
        <v>278</v>
      </c>
      <c r="C1661" s="82" t="s">
        <v>501</v>
      </c>
      <c r="D1661" s="82" t="s">
        <v>502</v>
      </c>
      <c r="E1661" s="82" t="s">
        <v>300</v>
      </c>
      <c r="F1661" s="82" t="s">
        <v>301</v>
      </c>
      <c r="G1661" s="85">
        <v>6.7482042717886292</v>
      </c>
      <c r="H1661" s="85">
        <v>6.3272019311635992</v>
      </c>
      <c r="I1661" s="82" t="s">
        <v>503</v>
      </c>
    </row>
    <row r="1662" spans="2:9">
      <c r="B1662" s="82" t="s">
        <v>278</v>
      </c>
      <c r="C1662" s="82" t="s">
        <v>504</v>
      </c>
      <c r="D1662" s="82" t="s">
        <v>505</v>
      </c>
      <c r="E1662" s="82" t="s">
        <v>300</v>
      </c>
      <c r="F1662" s="82" t="s">
        <v>301</v>
      </c>
      <c r="G1662" s="85">
        <v>0</v>
      </c>
      <c r="H1662" s="85">
        <v>0</v>
      </c>
      <c r="I1662" s="82" t="s">
        <v>506</v>
      </c>
    </row>
    <row r="1663" spans="2:9">
      <c r="B1663" s="82" t="s">
        <v>278</v>
      </c>
      <c r="C1663" s="82" t="s">
        <v>507</v>
      </c>
      <c r="D1663" s="82" t="s">
        <v>508</v>
      </c>
      <c r="E1663" s="82" t="s">
        <v>300</v>
      </c>
      <c r="F1663" s="82" t="s">
        <v>301</v>
      </c>
      <c r="G1663" s="85">
        <v>0</v>
      </c>
      <c r="H1663" s="85">
        <v>0</v>
      </c>
      <c r="I1663" s="82" t="s">
        <v>509</v>
      </c>
    </row>
    <row r="1664" spans="2:9">
      <c r="B1664" s="82" t="s">
        <v>278</v>
      </c>
      <c r="C1664" s="82" t="s">
        <v>510</v>
      </c>
      <c r="D1664" s="82" t="s">
        <v>511</v>
      </c>
      <c r="E1664" s="82" t="s">
        <v>300</v>
      </c>
      <c r="F1664" s="82" t="s">
        <v>301</v>
      </c>
      <c r="G1664" s="85">
        <v>0</v>
      </c>
      <c r="H1664" s="85">
        <v>0</v>
      </c>
      <c r="I1664" s="82" t="s">
        <v>512</v>
      </c>
    </row>
    <row r="1665" spans="2:9">
      <c r="B1665" s="82" t="s">
        <v>278</v>
      </c>
      <c r="C1665" s="82" t="s">
        <v>513</v>
      </c>
      <c r="D1665" s="82" t="s">
        <v>514</v>
      </c>
      <c r="E1665" s="82" t="s">
        <v>300</v>
      </c>
      <c r="F1665" s="82" t="s">
        <v>301</v>
      </c>
      <c r="G1665" s="85">
        <v>0</v>
      </c>
      <c r="H1665" s="85">
        <v>0</v>
      </c>
      <c r="I1665" s="82" t="s">
        <v>515</v>
      </c>
    </row>
    <row r="1666" spans="2:9">
      <c r="B1666" s="82" t="s">
        <v>278</v>
      </c>
      <c r="C1666" s="82" t="s">
        <v>516</v>
      </c>
      <c r="D1666" s="82" t="s">
        <v>517</v>
      </c>
      <c r="E1666" s="82" t="s">
        <v>300</v>
      </c>
      <c r="F1666" s="82" t="s">
        <v>301</v>
      </c>
      <c r="G1666" s="85">
        <v>0</v>
      </c>
      <c r="H1666" s="85">
        <v>0</v>
      </c>
      <c r="I1666" s="82" t="s">
        <v>518</v>
      </c>
    </row>
    <row r="1667" spans="2:9">
      <c r="B1667" s="82" t="s">
        <v>278</v>
      </c>
      <c r="C1667" s="82" t="s">
        <v>519</v>
      </c>
      <c r="D1667" s="82" t="s">
        <v>520</v>
      </c>
      <c r="E1667" s="82" t="s">
        <v>300</v>
      </c>
      <c r="F1667" s="82" t="s">
        <v>301</v>
      </c>
      <c r="G1667" s="86">
        <v>10.217245212858112</v>
      </c>
      <c r="H1667" s="85">
        <v>3.7953679999999999</v>
      </c>
      <c r="I1667" s="82" t="s">
        <v>521</v>
      </c>
    </row>
    <row r="1668" spans="2:9">
      <c r="B1668" s="82" t="s">
        <v>278</v>
      </c>
      <c r="C1668" s="82" t="s">
        <v>522</v>
      </c>
      <c r="D1668" s="82" t="s">
        <v>523</v>
      </c>
      <c r="E1668" s="82" t="s">
        <v>300</v>
      </c>
      <c r="F1668" s="82" t="s">
        <v>301</v>
      </c>
      <c r="G1668" s="86">
        <v>10.217245212858112</v>
      </c>
      <c r="H1668" s="85">
        <v>3.7953679999999999</v>
      </c>
      <c r="I1668" s="82" t="s">
        <v>524</v>
      </c>
    </row>
    <row r="1669" spans="2:9">
      <c r="B1669" s="82" t="s">
        <v>278</v>
      </c>
      <c r="C1669" s="82" t="s">
        <v>525</v>
      </c>
      <c r="D1669" s="82" t="s">
        <v>526</v>
      </c>
      <c r="E1669" s="82" t="s">
        <v>300</v>
      </c>
      <c r="F1669" s="82" t="s">
        <v>301</v>
      </c>
      <c r="G1669" s="86">
        <v>11.434946999999999</v>
      </c>
      <c r="H1669" s="85">
        <v>7.1348390000000004</v>
      </c>
      <c r="I1669" s="82" t="s">
        <v>527</v>
      </c>
    </row>
    <row r="1670" spans="2:9">
      <c r="B1670" s="82" t="s">
        <v>278</v>
      </c>
      <c r="C1670" s="82" t="s">
        <v>528</v>
      </c>
      <c r="D1670" s="82" t="s">
        <v>529</v>
      </c>
      <c r="E1670" s="82" t="s">
        <v>300</v>
      </c>
      <c r="F1670" s="82" t="s">
        <v>301</v>
      </c>
      <c r="G1670" s="86">
        <v>0.11700000000000001</v>
      </c>
      <c r="H1670" s="85">
        <v>0.10755515547554149</v>
      </c>
      <c r="I1670" s="82" t="s">
        <v>521</v>
      </c>
    </row>
    <row r="1671" spans="2:9">
      <c r="B1671" s="82" t="s">
        <v>278</v>
      </c>
      <c r="C1671" s="82" t="s">
        <v>530</v>
      </c>
      <c r="D1671" s="82" t="s">
        <v>531</v>
      </c>
      <c r="E1671" s="82" t="s">
        <v>300</v>
      </c>
      <c r="F1671" s="82" t="s">
        <v>301</v>
      </c>
      <c r="G1671" s="86">
        <v>0.11700000000000001</v>
      </c>
      <c r="H1671" s="85">
        <v>9.7972267709999991E-2</v>
      </c>
      <c r="I1671" s="82" t="s">
        <v>524</v>
      </c>
    </row>
    <row r="1672" spans="2:9">
      <c r="B1672" s="82" t="s">
        <v>278</v>
      </c>
      <c r="C1672" s="82" t="s">
        <v>532</v>
      </c>
      <c r="D1672" s="82" t="s">
        <v>533</v>
      </c>
      <c r="E1672" s="82" t="s">
        <v>300</v>
      </c>
      <c r="F1672" s="82" t="s">
        <v>301</v>
      </c>
      <c r="G1672" s="86">
        <v>0.11700000000000001</v>
      </c>
      <c r="H1672" s="85">
        <v>0.10263367299999999</v>
      </c>
      <c r="I1672" s="82" t="s">
        <v>527</v>
      </c>
    </row>
    <row r="1673" spans="2:9">
      <c r="B1673" s="82" t="s">
        <v>278</v>
      </c>
      <c r="C1673" s="82" t="s">
        <v>534</v>
      </c>
      <c r="D1673" s="82" t="s">
        <v>535</v>
      </c>
      <c r="E1673" s="82" t="s">
        <v>300</v>
      </c>
      <c r="F1673" s="82" t="s">
        <v>301</v>
      </c>
      <c r="G1673" s="86">
        <v>2.0771754714851474</v>
      </c>
      <c r="H1673" s="85">
        <v>1.858781370574192</v>
      </c>
      <c r="I1673" s="82" t="s">
        <v>521</v>
      </c>
    </row>
    <row r="1674" spans="2:9">
      <c r="B1674" s="82" t="s">
        <v>278</v>
      </c>
      <c r="C1674" s="82" t="s">
        <v>536</v>
      </c>
      <c r="D1674" s="82" t="s">
        <v>537</v>
      </c>
      <c r="E1674" s="82" t="s">
        <v>300</v>
      </c>
      <c r="F1674" s="82" t="s">
        <v>301</v>
      </c>
      <c r="G1674" s="86">
        <v>0</v>
      </c>
      <c r="H1674" s="85">
        <v>0</v>
      </c>
      <c r="I1674" s="82" t="s">
        <v>524</v>
      </c>
    </row>
    <row r="1675" spans="2:9">
      <c r="B1675" s="82" t="s">
        <v>278</v>
      </c>
      <c r="C1675" s="82" t="s">
        <v>538</v>
      </c>
      <c r="D1675" s="82" t="s">
        <v>539</v>
      </c>
      <c r="E1675" s="82" t="s">
        <v>300</v>
      </c>
      <c r="F1675" s="82" t="s">
        <v>301</v>
      </c>
      <c r="G1675" s="86">
        <v>0</v>
      </c>
      <c r="H1675" s="85">
        <v>0</v>
      </c>
      <c r="I1675" s="82" t="s">
        <v>527</v>
      </c>
    </row>
    <row r="1676" spans="2:9">
      <c r="B1676" s="82" t="s">
        <v>278</v>
      </c>
      <c r="C1676" s="82" t="s">
        <v>540</v>
      </c>
      <c r="D1676" s="82" t="s">
        <v>541</v>
      </c>
      <c r="E1676" s="82" t="s">
        <v>300</v>
      </c>
      <c r="F1676" s="82" t="s">
        <v>301</v>
      </c>
      <c r="G1676" s="86">
        <v>0</v>
      </c>
      <c r="H1676" s="85">
        <v>0</v>
      </c>
      <c r="I1676" s="82" t="s">
        <v>521</v>
      </c>
    </row>
    <row r="1677" spans="2:9">
      <c r="B1677" s="82" t="s">
        <v>278</v>
      </c>
      <c r="C1677" s="82" t="s">
        <v>542</v>
      </c>
      <c r="D1677" s="82" t="s">
        <v>543</v>
      </c>
      <c r="E1677" s="82" t="s">
        <v>300</v>
      </c>
      <c r="F1677" s="82" t="s">
        <v>301</v>
      </c>
      <c r="G1677" s="86">
        <v>0</v>
      </c>
      <c r="H1677" s="85">
        <v>0</v>
      </c>
      <c r="I1677" s="82" t="s">
        <v>524</v>
      </c>
    </row>
    <row r="1678" spans="2:9">
      <c r="B1678" s="82" t="s">
        <v>278</v>
      </c>
      <c r="C1678" s="82" t="s">
        <v>544</v>
      </c>
      <c r="D1678" s="82" t="s">
        <v>545</v>
      </c>
      <c r="E1678" s="82" t="s">
        <v>300</v>
      </c>
      <c r="F1678" s="82" t="s">
        <v>301</v>
      </c>
      <c r="G1678" s="86">
        <v>0</v>
      </c>
      <c r="H1678" s="85">
        <v>0</v>
      </c>
      <c r="I1678" s="82" t="s">
        <v>527</v>
      </c>
    </row>
    <row r="1679" spans="2:9">
      <c r="B1679" s="82" t="s">
        <v>278</v>
      </c>
      <c r="C1679" s="82" t="s">
        <v>546</v>
      </c>
      <c r="D1679" s="82" t="s">
        <v>547</v>
      </c>
      <c r="E1679" s="82" t="s">
        <v>300</v>
      </c>
      <c r="F1679" s="82" t="s">
        <v>301</v>
      </c>
      <c r="G1679" s="86">
        <v>0</v>
      </c>
      <c r="H1679" s="85">
        <v>0</v>
      </c>
      <c r="I1679" s="82" t="s">
        <v>521</v>
      </c>
    </row>
    <row r="1680" spans="2:9">
      <c r="B1680" s="82" t="s">
        <v>278</v>
      </c>
      <c r="C1680" s="82" t="s">
        <v>548</v>
      </c>
      <c r="D1680" s="82" t="s">
        <v>549</v>
      </c>
      <c r="E1680" s="82" t="s">
        <v>300</v>
      </c>
      <c r="F1680" s="82" t="s">
        <v>301</v>
      </c>
      <c r="G1680" s="86">
        <v>0</v>
      </c>
      <c r="H1680" s="85">
        <v>0</v>
      </c>
      <c r="I1680" s="82" t="s">
        <v>524</v>
      </c>
    </row>
    <row r="1681" spans="2:9">
      <c r="B1681" s="82" t="s">
        <v>278</v>
      </c>
      <c r="C1681" s="82" t="s">
        <v>550</v>
      </c>
      <c r="D1681" s="82" t="s">
        <v>551</v>
      </c>
      <c r="E1681" s="82" t="s">
        <v>300</v>
      </c>
      <c r="F1681" s="82" t="s">
        <v>301</v>
      </c>
      <c r="G1681" s="86">
        <v>0</v>
      </c>
      <c r="H1681" s="85">
        <v>0</v>
      </c>
      <c r="I1681" s="82" t="s">
        <v>527</v>
      </c>
    </row>
    <row r="1682" spans="2:9">
      <c r="B1682" s="82" t="s">
        <v>278</v>
      </c>
      <c r="C1682" s="82" t="s">
        <v>552</v>
      </c>
      <c r="D1682" s="82" t="s">
        <v>553</v>
      </c>
      <c r="E1682" s="82" t="s">
        <v>300</v>
      </c>
      <c r="F1682" s="82" t="s">
        <v>301</v>
      </c>
      <c r="G1682" s="86">
        <v>0</v>
      </c>
      <c r="H1682" s="85">
        <v>0</v>
      </c>
      <c r="I1682" s="82" t="s">
        <v>521</v>
      </c>
    </row>
    <row r="1683" spans="2:9">
      <c r="B1683" s="82" t="s">
        <v>278</v>
      </c>
      <c r="C1683" s="82" t="s">
        <v>554</v>
      </c>
      <c r="D1683" s="82" t="s">
        <v>555</v>
      </c>
      <c r="E1683" s="82" t="s">
        <v>300</v>
      </c>
      <c r="F1683" s="82" t="s">
        <v>301</v>
      </c>
      <c r="G1683" s="86">
        <v>0</v>
      </c>
      <c r="H1683" s="85">
        <v>0</v>
      </c>
      <c r="I1683" s="82" t="s">
        <v>524</v>
      </c>
    </row>
    <row r="1684" spans="2:9">
      <c r="B1684" s="82" t="s">
        <v>278</v>
      </c>
      <c r="C1684" s="82" t="s">
        <v>556</v>
      </c>
      <c r="D1684" s="82" t="s">
        <v>557</v>
      </c>
      <c r="E1684" s="82" t="s">
        <v>300</v>
      </c>
      <c r="F1684" s="82" t="s">
        <v>301</v>
      </c>
      <c r="G1684" s="86">
        <v>0</v>
      </c>
      <c r="H1684" s="85">
        <v>0</v>
      </c>
      <c r="I1684" s="82" t="s">
        <v>527</v>
      </c>
    </row>
    <row r="1685" spans="2:9">
      <c r="B1685" s="82" t="s">
        <v>278</v>
      </c>
      <c r="C1685" s="82" t="s">
        <v>558</v>
      </c>
      <c r="D1685" s="82" t="s">
        <v>559</v>
      </c>
      <c r="E1685" s="82" t="s">
        <v>300</v>
      </c>
      <c r="F1685" s="82" t="s">
        <v>301</v>
      </c>
      <c r="G1685" s="86">
        <v>0</v>
      </c>
      <c r="H1685" s="85">
        <v>0</v>
      </c>
      <c r="I1685" s="82" t="s">
        <v>521</v>
      </c>
    </row>
    <row r="1686" spans="2:9">
      <c r="B1686" s="82" t="s">
        <v>278</v>
      </c>
      <c r="C1686" s="82" t="s">
        <v>560</v>
      </c>
      <c r="D1686" s="82" t="s">
        <v>561</v>
      </c>
      <c r="E1686" s="82" t="s">
        <v>300</v>
      </c>
      <c r="F1686" s="82" t="s">
        <v>301</v>
      </c>
      <c r="G1686" s="86">
        <v>0</v>
      </c>
      <c r="H1686" s="85">
        <v>0</v>
      </c>
      <c r="I1686" s="82" t="s">
        <v>524</v>
      </c>
    </row>
    <row r="1687" spans="2:9">
      <c r="B1687" s="82" t="s">
        <v>278</v>
      </c>
      <c r="C1687" s="82" t="s">
        <v>562</v>
      </c>
      <c r="D1687" s="82" t="s">
        <v>563</v>
      </c>
      <c r="E1687" s="82" t="s">
        <v>300</v>
      </c>
      <c r="F1687" s="82" t="s">
        <v>301</v>
      </c>
      <c r="G1687" s="86">
        <v>0</v>
      </c>
      <c r="H1687" s="85">
        <v>0</v>
      </c>
      <c r="I1687" s="82" t="s">
        <v>527</v>
      </c>
    </row>
    <row r="1688" spans="2:9">
      <c r="B1688" s="82" t="s">
        <v>278</v>
      </c>
      <c r="C1688" s="82" t="s">
        <v>564</v>
      </c>
      <c r="D1688" s="82" t="s">
        <v>565</v>
      </c>
      <c r="E1688" s="82" t="s">
        <v>300</v>
      </c>
      <c r="F1688" s="82" t="s">
        <v>301</v>
      </c>
      <c r="G1688" s="86">
        <v>0</v>
      </c>
      <c r="H1688" s="85">
        <v>0</v>
      </c>
      <c r="I1688" s="82" t="s">
        <v>521</v>
      </c>
    </row>
    <row r="1689" spans="2:9">
      <c r="B1689" s="82" t="s">
        <v>278</v>
      </c>
      <c r="C1689" s="82" t="s">
        <v>566</v>
      </c>
      <c r="D1689" s="82" t="s">
        <v>567</v>
      </c>
      <c r="E1689" s="82" t="s">
        <v>300</v>
      </c>
      <c r="F1689" s="82" t="s">
        <v>301</v>
      </c>
      <c r="G1689" s="86">
        <v>0</v>
      </c>
      <c r="H1689" s="85">
        <v>0</v>
      </c>
      <c r="I1689" s="82" t="s">
        <v>524</v>
      </c>
    </row>
    <row r="1690" spans="2:9">
      <c r="B1690" s="82" t="s">
        <v>278</v>
      </c>
      <c r="C1690" s="82" t="s">
        <v>568</v>
      </c>
      <c r="D1690" s="82" t="s">
        <v>569</v>
      </c>
      <c r="E1690" s="82" t="s">
        <v>300</v>
      </c>
      <c r="F1690" s="82" t="s">
        <v>301</v>
      </c>
      <c r="G1690" s="86">
        <v>0</v>
      </c>
      <c r="H1690" s="85">
        <v>0</v>
      </c>
      <c r="I1690" s="82" t="s">
        <v>527</v>
      </c>
    </row>
    <row r="1691" spans="2:9">
      <c r="B1691" s="82" t="s">
        <v>278</v>
      </c>
      <c r="C1691" s="82" t="s">
        <v>570</v>
      </c>
      <c r="D1691" s="82" t="s">
        <v>571</v>
      </c>
      <c r="E1691" s="82" t="s">
        <v>300</v>
      </c>
      <c r="F1691" s="82" t="s">
        <v>301</v>
      </c>
      <c r="G1691" s="86">
        <v>0</v>
      </c>
      <c r="H1691" s="85">
        <v>0</v>
      </c>
      <c r="I1691" s="82" t="s">
        <v>521</v>
      </c>
    </row>
    <row r="1692" spans="2:9">
      <c r="B1692" s="82" t="s">
        <v>278</v>
      </c>
      <c r="C1692" s="82" t="s">
        <v>572</v>
      </c>
      <c r="D1692" s="82" t="s">
        <v>573</v>
      </c>
      <c r="E1692" s="82" t="s">
        <v>300</v>
      </c>
      <c r="F1692" s="82" t="s">
        <v>301</v>
      </c>
      <c r="G1692" s="86">
        <v>0</v>
      </c>
      <c r="H1692" s="85">
        <v>0</v>
      </c>
      <c r="I1692" s="82" t="s">
        <v>524</v>
      </c>
    </row>
    <row r="1693" spans="2:9">
      <c r="B1693" s="82" t="s">
        <v>278</v>
      </c>
      <c r="C1693" s="82" t="s">
        <v>574</v>
      </c>
      <c r="D1693" s="82" t="s">
        <v>575</v>
      </c>
      <c r="E1693" s="82" t="s">
        <v>300</v>
      </c>
      <c r="F1693" s="82" t="s">
        <v>301</v>
      </c>
      <c r="G1693" s="86">
        <v>0</v>
      </c>
      <c r="H1693" s="85">
        <v>0</v>
      </c>
      <c r="I1693" s="82" t="s">
        <v>527</v>
      </c>
    </row>
    <row r="1694" spans="2:9">
      <c r="B1694" s="82" t="s">
        <v>278</v>
      </c>
      <c r="C1694" s="82" t="s">
        <v>576</v>
      </c>
      <c r="D1694" s="82" t="s">
        <v>577</v>
      </c>
      <c r="E1694" s="82" t="s">
        <v>300</v>
      </c>
      <c r="F1694" s="82" t="s">
        <v>301</v>
      </c>
      <c r="G1694" s="86">
        <v>0</v>
      </c>
      <c r="H1694" s="85">
        <v>0</v>
      </c>
      <c r="I1694" s="82" t="s">
        <v>521</v>
      </c>
    </row>
    <row r="1695" spans="2:9">
      <c r="B1695" s="82" t="s">
        <v>278</v>
      </c>
      <c r="C1695" s="82" t="s">
        <v>578</v>
      </c>
      <c r="D1695" s="82" t="s">
        <v>579</v>
      </c>
      <c r="E1695" s="82" t="s">
        <v>300</v>
      </c>
      <c r="F1695" s="82" t="s">
        <v>301</v>
      </c>
      <c r="G1695" s="86">
        <v>0</v>
      </c>
      <c r="H1695" s="85">
        <v>0</v>
      </c>
      <c r="I1695" s="82" t="s">
        <v>524</v>
      </c>
    </row>
    <row r="1696" spans="2:9">
      <c r="B1696" s="82" t="s">
        <v>278</v>
      </c>
      <c r="C1696" s="82" t="s">
        <v>580</v>
      </c>
      <c r="D1696" s="82" t="s">
        <v>581</v>
      </c>
      <c r="E1696" s="82" t="s">
        <v>300</v>
      </c>
      <c r="F1696" s="82" t="s">
        <v>301</v>
      </c>
      <c r="G1696" s="86">
        <v>0</v>
      </c>
      <c r="H1696" s="85">
        <v>0</v>
      </c>
      <c r="I1696" s="82" t="s">
        <v>527</v>
      </c>
    </row>
    <row r="1697" spans="2:9">
      <c r="B1697" s="82" t="s">
        <v>278</v>
      </c>
      <c r="C1697" s="82" t="s">
        <v>582</v>
      </c>
      <c r="D1697" s="82" t="s">
        <v>583</v>
      </c>
      <c r="E1697" s="82" t="s">
        <v>300</v>
      </c>
      <c r="F1697" s="82" t="s">
        <v>301</v>
      </c>
      <c r="G1697" s="85">
        <v>0.12234462675312945</v>
      </c>
      <c r="H1697" s="85">
        <v>0.1159149392973535</v>
      </c>
      <c r="I1697" s="82" t="s">
        <v>584</v>
      </c>
    </row>
    <row r="1698" spans="2:9">
      <c r="B1698" s="82" t="s">
        <v>278</v>
      </c>
      <c r="C1698" s="82" t="s">
        <v>585</v>
      </c>
      <c r="D1698" s="82" t="s">
        <v>586</v>
      </c>
      <c r="E1698" s="82" t="s">
        <v>300</v>
      </c>
      <c r="F1698" s="82" t="s">
        <v>301</v>
      </c>
      <c r="G1698" s="85">
        <v>0.63134649164509316</v>
      </c>
      <c r="H1698" s="85">
        <v>0.33783006308335212</v>
      </c>
      <c r="I1698" s="82" t="s">
        <v>587</v>
      </c>
    </row>
    <row r="1699" spans="2:9">
      <c r="B1699" s="82" t="s">
        <v>278</v>
      </c>
      <c r="C1699" s="82" t="s">
        <v>588</v>
      </c>
      <c r="D1699" s="82" t="s">
        <v>589</v>
      </c>
      <c r="E1699" s="82" t="s">
        <v>300</v>
      </c>
      <c r="F1699" s="82" t="s">
        <v>301</v>
      </c>
      <c r="G1699" s="85">
        <v>0.85841034652552251</v>
      </c>
      <c r="H1699" s="85">
        <v>0.81329973709337799</v>
      </c>
      <c r="I1699" s="82" t="s">
        <v>590</v>
      </c>
    </row>
    <row r="1700" spans="2:9">
      <c r="B1700" s="82" t="s">
        <v>278</v>
      </c>
      <c r="C1700" s="82" t="s">
        <v>591</v>
      </c>
      <c r="D1700" s="82" t="s">
        <v>592</v>
      </c>
      <c r="E1700" s="82" t="s">
        <v>300</v>
      </c>
      <c r="F1700" s="82" t="s">
        <v>301</v>
      </c>
      <c r="G1700" s="85">
        <v>4.0442845525441333</v>
      </c>
      <c r="H1700" s="85">
        <v>3.7217445309621491</v>
      </c>
      <c r="I1700" s="82" t="s">
        <v>593</v>
      </c>
    </row>
    <row r="1701" spans="2:9">
      <c r="B1701" s="82" t="s">
        <v>278</v>
      </c>
      <c r="C1701" s="82" t="s">
        <v>594</v>
      </c>
      <c r="D1701" s="82" t="s">
        <v>595</v>
      </c>
      <c r="E1701" s="82" t="s">
        <v>300</v>
      </c>
      <c r="F1701" s="82" t="s">
        <v>301</v>
      </c>
      <c r="G1701" s="85">
        <v>2.0679716347000952</v>
      </c>
      <c r="H1701" s="85">
        <v>1.106560338974754</v>
      </c>
      <c r="I1701" s="82" t="s">
        <v>596</v>
      </c>
    </row>
    <row r="1702" spans="2:9">
      <c r="B1702" s="82" t="s">
        <v>278</v>
      </c>
      <c r="C1702" s="82" t="s">
        <v>597</v>
      </c>
      <c r="D1702" s="82" t="s">
        <v>598</v>
      </c>
      <c r="E1702" s="82" t="s">
        <v>300</v>
      </c>
      <c r="F1702" s="82" t="s">
        <v>301</v>
      </c>
      <c r="G1702" s="85">
        <v>2.8117179251639173</v>
      </c>
      <c r="H1702" s="85">
        <v>2.663958395390289</v>
      </c>
      <c r="I1702" s="82" t="s">
        <v>599</v>
      </c>
    </row>
    <row r="1703" spans="2:9">
      <c r="B1703" s="82" t="s">
        <v>278</v>
      </c>
      <c r="C1703" s="82" t="s">
        <v>600</v>
      </c>
      <c r="D1703" s="82" t="s">
        <v>601</v>
      </c>
      <c r="E1703" s="82" t="s">
        <v>300</v>
      </c>
      <c r="F1703" s="82" t="s">
        <v>301</v>
      </c>
      <c r="G1703" s="85">
        <v>8.2995003823533775</v>
      </c>
      <c r="H1703" s="85">
        <v>2.9355499968331391</v>
      </c>
      <c r="I1703" s="82" t="s">
        <v>602</v>
      </c>
    </row>
    <row r="1704" spans="2:9">
      <c r="B1704" s="82" t="s">
        <v>278</v>
      </c>
      <c r="C1704" s="82" t="s">
        <v>603</v>
      </c>
      <c r="D1704" s="82" t="s">
        <v>604</v>
      </c>
      <c r="E1704" s="82" t="s">
        <v>300</v>
      </c>
      <c r="F1704" s="82" t="s">
        <v>301</v>
      </c>
      <c r="G1704" s="85">
        <v>3.4986593824002643</v>
      </c>
      <c r="H1704" s="85">
        <v>1.8721135470059269</v>
      </c>
      <c r="I1704" s="82" t="s">
        <v>605</v>
      </c>
    </row>
    <row r="1705" spans="2:9">
      <c r="B1705" s="82" t="s">
        <v>278</v>
      </c>
      <c r="C1705" s="82" t="s">
        <v>606</v>
      </c>
      <c r="D1705" s="82" t="s">
        <v>607</v>
      </c>
      <c r="E1705" s="82" t="s">
        <v>300</v>
      </c>
      <c r="F1705" s="82" t="s">
        <v>301</v>
      </c>
      <c r="G1705" s="85">
        <v>4.7569527233696203</v>
      </c>
      <c r="H1705" s="85">
        <v>4.5069685086410027</v>
      </c>
      <c r="I1705" s="82" t="s">
        <v>608</v>
      </c>
    </row>
    <row r="1706" spans="2:9">
      <c r="B1706" s="82" t="s">
        <v>278</v>
      </c>
      <c r="C1706" s="82" t="s">
        <v>609</v>
      </c>
      <c r="D1706" s="82" t="s">
        <v>610</v>
      </c>
      <c r="E1706" s="82" t="s">
        <v>300</v>
      </c>
      <c r="F1706" s="82" t="s">
        <v>301</v>
      </c>
      <c r="G1706" s="85">
        <v>1.1916554200423013</v>
      </c>
      <c r="H1706" s="85">
        <v>1.1290292785500879</v>
      </c>
      <c r="I1706" s="82" t="s">
        <v>611</v>
      </c>
    </row>
    <row r="1707" spans="2:9">
      <c r="B1707" s="82" t="s">
        <v>278</v>
      </c>
      <c r="C1707" s="82" t="s">
        <v>612</v>
      </c>
      <c r="D1707" s="82" t="s">
        <v>613</v>
      </c>
      <c r="E1707" s="82" t="s">
        <v>300</v>
      </c>
      <c r="F1707" s="82" t="s">
        <v>301</v>
      </c>
      <c r="G1707" s="85">
        <v>15.001221362679045</v>
      </c>
      <c r="H1707" s="85">
        <v>8.0270717052310072</v>
      </c>
      <c r="I1707" s="82" t="s">
        <v>614</v>
      </c>
    </row>
    <row r="1708" spans="2:9">
      <c r="B1708" s="82" t="s">
        <v>278</v>
      </c>
      <c r="C1708" s="82" t="s">
        <v>615</v>
      </c>
      <c r="D1708" s="82" t="s">
        <v>616</v>
      </c>
      <c r="E1708" s="82" t="s">
        <v>300</v>
      </c>
      <c r="F1708" s="82" t="s">
        <v>301</v>
      </c>
      <c r="G1708" s="85">
        <v>20.396412744275157</v>
      </c>
      <c r="H1708" s="85">
        <v>19.32455403142535</v>
      </c>
      <c r="I1708" s="82" t="s">
        <v>617</v>
      </c>
    </row>
    <row r="1709" spans="2:9">
      <c r="B1709" s="82" t="s">
        <v>278</v>
      </c>
      <c r="C1709" s="82" t="s">
        <v>618</v>
      </c>
      <c r="D1709" s="82" t="s">
        <v>619</v>
      </c>
      <c r="E1709" s="82" t="s">
        <v>300</v>
      </c>
      <c r="F1709" s="82" t="s">
        <v>301</v>
      </c>
      <c r="G1709" s="85">
        <v>91.058493416635329</v>
      </c>
      <c r="H1709" s="85">
        <v>60.347057703854112</v>
      </c>
      <c r="I1709" s="82" t="s">
        <v>620</v>
      </c>
    </row>
    <row r="1710" spans="2:9">
      <c r="B1710" s="82" t="s">
        <v>278</v>
      </c>
      <c r="C1710" s="82" t="s">
        <v>621</v>
      </c>
      <c r="D1710" s="82" t="s">
        <v>622</v>
      </c>
      <c r="E1710" s="82" t="s">
        <v>300</v>
      </c>
      <c r="F1710" s="82" t="s">
        <v>301</v>
      </c>
      <c r="G1710" s="85">
        <v>84.855023467362315</v>
      </c>
      <c r="H1710" s="85">
        <v>39.497661490227301</v>
      </c>
      <c r="I1710" s="82" t="s">
        <v>623</v>
      </c>
    </row>
    <row r="1711" spans="2:9">
      <c r="B1711" s="82" t="s">
        <v>278</v>
      </c>
      <c r="C1711" s="82" t="s">
        <v>624</v>
      </c>
      <c r="D1711" s="82" t="s">
        <v>625</v>
      </c>
      <c r="E1711" s="82" t="s">
        <v>300</v>
      </c>
      <c r="F1711" s="82" t="s">
        <v>301</v>
      </c>
      <c r="G1711" s="85">
        <v>123.72786120779071</v>
      </c>
      <c r="H1711" s="85">
        <v>117.22579696146551</v>
      </c>
      <c r="I1711" s="82" t="s">
        <v>626</v>
      </c>
    </row>
    <row r="1712" spans="2:9">
      <c r="B1712" s="82" t="s">
        <v>278</v>
      </c>
      <c r="C1712" s="82" t="s">
        <v>627</v>
      </c>
      <c r="D1712" s="82" t="s">
        <v>628</v>
      </c>
      <c r="E1712" s="82" t="s">
        <v>300</v>
      </c>
      <c r="F1712" s="82" t="s">
        <v>301</v>
      </c>
      <c r="G1712" s="85">
        <v>0</v>
      </c>
      <c r="H1712" s="85">
        <v>0</v>
      </c>
      <c r="I1712" s="82" t="s">
        <v>629</v>
      </c>
    </row>
    <row r="1713" spans="2:9">
      <c r="B1713" s="82" t="s">
        <v>278</v>
      </c>
      <c r="C1713" s="82" t="s">
        <v>630</v>
      </c>
      <c r="D1713" s="82" t="s">
        <v>631</v>
      </c>
      <c r="E1713" s="82" t="s">
        <v>300</v>
      </c>
      <c r="F1713" s="82" t="s">
        <v>301</v>
      </c>
      <c r="G1713" s="85">
        <v>0</v>
      </c>
      <c r="H1713" s="85">
        <v>0</v>
      </c>
      <c r="I1713" s="82" t="s">
        <v>632</v>
      </c>
    </row>
    <row r="1714" spans="2:9">
      <c r="B1714" s="82" t="s">
        <v>278</v>
      </c>
      <c r="C1714" s="82" t="s">
        <v>633</v>
      </c>
      <c r="D1714" s="82" t="s">
        <v>634</v>
      </c>
      <c r="E1714" s="82" t="s">
        <v>300</v>
      </c>
      <c r="F1714" s="82" t="s">
        <v>301</v>
      </c>
      <c r="G1714" s="85">
        <v>0</v>
      </c>
      <c r="H1714" s="85">
        <v>0</v>
      </c>
      <c r="I1714" s="82" t="s">
        <v>635</v>
      </c>
    </row>
    <row r="1715" spans="2:9">
      <c r="B1715" s="82" t="s">
        <v>278</v>
      </c>
      <c r="C1715" s="82" t="s">
        <v>636</v>
      </c>
      <c r="D1715" s="82" t="s">
        <v>637</v>
      </c>
      <c r="E1715" s="82" t="s">
        <v>300</v>
      </c>
      <c r="F1715" s="82" t="s">
        <v>301</v>
      </c>
      <c r="G1715" s="85">
        <v>1.6908813745985565</v>
      </c>
      <c r="H1715" s="85">
        <v>1.540549918724184</v>
      </c>
      <c r="I1715" s="82" t="s">
        <v>638</v>
      </c>
    </row>
    <row r="1716" spans="2:9">
      <c r="B1716" s="82" t="s">
        <v>278</v>
      </c>
      <c r="C1716" s="82" t="s">
        <v>639</v>
      </c>
      <c r="D1716" s="82" t="s">
        <v>640</v>
      </c>
      <c r="E1716" s="82" t="s">
        <v>300</v>
      </c>
      <c r="F1716" s="82" t="s">
        <v>301</v>
      </c>
      <c r="G1716" s="85">
        <v>2.081872628962719</v>
      </c>
      <c r="H1716" s="85">
        <v>1.1139986851615311</v>
      </c>
      <c r="I1716" s="82" t="s">
        <v>641</v>
      </c>
    </row>
    <row r="1717" spans="2:9">
      <c r="B1717" s="82" t="s">
        <v>278</v>
      </c>
      <c r="C1717" s="82" t="s">
        <v>642</v>
      </c>
      <c r="D1717" s="82" t="s">
        <v>643</v>
      </c>
      <c r="E1717" s="82" t="s">
        <v>300</v>
      </c>
      <c r="F1717" s="82" t="s">
        <v>301</v>
      </c>
      <c r="G1717" s="85">
        <v>2.830618413976226</v>
      </c>
      <c r="H1717" s="85">
        <v>2.6818656382889849</v>
      </c>
      <c r="I1717" s="82" t="s">
        <v>644</v>
      </c>
    </row>
    <row r="1718" spans="2:9">
      <c r="B1718" s="82" t="s">
        <v>278</v>
      </c>
      <c r="C1718" s="82" t="s">
        <v>645</v>
      </c>
      <c r="D1718" s="82" t="s">
        <v>646</v>
      </c>
      <c r="E1718" s="82" t="s">
        <v>300</v>
      </c>
      <c r="F1718" s="82" t="s">
        <v>301</v>
      </c>
      <c r="G1718" s="85">
        <v>0</v>
      </c>
      <c r="H1718" s="85">
        <v>0</v>
      </c>
      <c r="I1718" s="82" t="s">
        <v>647</v>
      </c>
    </row>
    <row r="1719" spans="2:9">
      <c r="B1719" s="82" t="s">
        <v>278</v>
      </c>
      <c r="C1719" s="82" t="s">
        <v>648</v>
      </c>
      <c r="D1719" s="82" t="s">
        <v>649</v>
      </c>
      <c r="E1719" s="82" t="s">
        <v>300</v>
      </c>
      <c r="F1719" s="82" t="s">
        <v>301</v>
      </c>
      <c r="G1719" s="85">
        <v>0</v>
      </c>
      <c r="H1719" s="85">
        <v>0</v>
      </c>
      <c r="I1719" s="82" t="s">
        <v>650</v>
      </c>
    </row>
    <row r="1720" spans="2:9">
      <c r="B1720" s="82" t="s">
        <v>278</v>
      </c>
      <c r="C1720" s="82" t="s">
        <v>651</v>
      </c>
      <c r="D1720" s="82" t="s">
        <v>652</v>
      </c>
      <c r="E1720" s="82" t="s">
        <v>300</v>
      </c>
      <c r="F1720" s="82" t="s">
        <v>301</v>
      </c>
      <c r="G1720" s="85">
        <v>423.81903368919996</v>
      </c>
      <c r="H1720" s="85">
        <v>283.32194487707483</v>
      </c>
      <c r="I1720" s="82" t="s">
        <v>653</v>
      </c>
    </row>
    <row r="1721" spans="2:9">
      <c r="B1721" s="82" t="s">
        <v>278</v>
      </c>
      <c r="C1721" s="82" t="s">
        <v>654</v>
      </c>
      <c r="D1721" s="82" t="s">
        <v>655</v>
      </c>
      <c r="E1721" s="82" t="s">
        <v>300</v>
      </c>
      <c r="F1721" s="82" t="s">
        <v>301</v>
      </c>
      <c r="G1721" s="85">
        <v>382.21134685064715</v>
      </c>
      <c r="H1721" s="85">
        <v>204.5192063731501</v>
      </c>
      <c r="I1721" s="82" t="s">
        <v>656</v>
      </c>
    </row>
    <row r="1722" spans="2:9">
      <c r="B1722" s="82" t="s">
        <v>278</v>
      </c>
      <c r="C1722" s="82" t="s">
        <v>657</v>
      </c>
      <c r="D1722" s="82" t="s">
        <v>658</v>
      </c>
      <c r="E1722" s="82" t="s">
        <v>300</v>
      </c>
      <c r="F1722" s="82" t="s">
        <v>301</v>
      </c>
      <c r="G1722" s="85">
        <v>519.673711722289</v>
      </c>
      <c r="H1722" s="85">
        <v>492.36416456160589</v>
      </c>
      <c r="I1722" s="82" t="s">
        <v>659</v>
      </c>
    </row>
    <row r="1723" spans="2:9">
      <c r="B1723" s="82" t="s">
        <v>278</v>
      </c>
      <c r="C1723" s="82" t="s">
        <v>660</v>
      </c>
      <c r="D1723" s="82" t="s">
        <v>661</v>
      </c>
      <c r="E1723" s="82" t="s">
        <v>300</v>
      </c>
      <c r="F1723" s="82" t="s">
        <v>301</v>
      </c>
      <c r="G1723" s="85">
        <v>56.972032360203471</v>
      </c>
      <c r="H1723" s="85">
        <v>38.084500361456108</v>
      </c>
      <c r="I1723" s="82" t="s">
        <v>662</v>
      </c>
    </row>
    <row r="1724" spans="2:9">
      <c r="B1724" s="82" t="s">
        <v>278</v>
      </c>
      <c r="C1724" s="82" t="s">
        <v>663</v>
      </c>
      <c r="D1724" s="82" t="s">
        <v>664</v>
      </c>
      <c r="E1724" s="82" t="s">
        <v>300</v>
      </c>
      <c r="F1724" s="82" t="s">
        <v>301</v>
      </c>
      <c r="G1724" s="85">
        <v>28.817640771142447</v>
      </c>
      <c r="H1724" s="85">
        <v>15.420162348983411</v>
      </c>
      <c r="I1724" s="82" t="s">
        <v>665</v>
      </c>
    </row>
    <row r="1725" spans="2:9">
      <c r="B1725" s="82" t="s">
        <v>278</v>
      </c>
      <c r="C1725" s="82" t="s">
        <v>666</v>
      </c>
      <c r="D1725" s="82" t="s">
        <v>667</v>
      </c>
      <c r="E1725" s="82" t="s">
        <v>300</v>
      </c>
      <c r="F1725" s="82" t="s">
        <v>301</v>
      </c>
      <c r="G1725" s="85">
        <v>39.181909344180433</v>
      </c>
      <c r="H1725" s="85">
        <v>37.122847711960851</v>
      </c>
      <c r="I1725" s="82" t="s">
        <v>668</v>
      </c>
    </row>
    <row r="1726" spans="2:9">
      <c r="B1726" s="82" t="s">
        <v>278</v>
      </c>
      <c r="C1726" s="82" t="s">
        <v>669</v>
      </c>
      <c r="D1726" s="82" t="s">
        <v>670</v>
      </c>
      <c r="E1726" s="82" t="s">
        <v>300</v>
      </c>
      <c r="F1726" s="82" t="s">
        <v>301</v>
      </c>
      <c r="G1726" s="85">
        <v>52.314752576330299</v>
      </c>
      <c r="H1726" s="85">
        <v>44.439702678400337</v>
      </c>
      <c r="I1726" s="82" t="s">
        <v>671</v>
      </c>
    </row>
    <row r="1727" spans="2:9">
      <c r="B1727" s="82" t="s">
        <v>278</v>
      </c>
      <c r="C1727" s="82" t="s">
        <v>672</v>
      </c>
      <c r="D1727" s="82" t="s">
        <v>673</v>
      </c>
      <c r="E1727" s="82" t="s">
        <v>300</v>
      </c>
      <c r="F1727" s="82" t="s">
        <v>301</v>
      </c>
      <c r="G1727" s="85">
        <v>16.949994068441956</v>
      </c>
      <c r="H1727" s="85">
        <v>9.069849347675067</v>
      </c>
      <c r="I1727" s="82" t="s">
        <v>674</v>
      </c>
    </row>
    <row r="1728" spans="2:9">
      <c r="B1728" s="82" t="s">
        <v>278</v>
      </c>
      <c r="C1728" s="82" t="s">
        <v>675</v>
      </c>
      <c r="D1728" s="82" t="s">
        <v>676</v>
      </c>
      <c r="E1728" s="82" t="s">
        <v>300</v>
      </c>
      <c r="F1728" s="82" t="s">
        <v>301</v>
      </c>
      <c r="G1728" s="85">
        <v>23.046061828876077</v>
      </c>
      <c r="H1728" s="85">
        <v>21.834960520137869</v>
      </c>
      <c r="I1728" s="82" t="s">
        <v>677</v>
      </c>
    </row>
    <row r="1729" spans="2:9">
      <c r="B1729" s="82" t="s">
        <v>278</v>
      </c>
      <c r="C1729" s="82" t="s">
        <v>678</v>
      </c>
      <c r="D1729" s="82" t="s">
        <v>679</v>
      </c>
      <c r="E1729" s="82" t="s">
        <v>300</v>
      </c>
      <c r="F1729" s="82" t="s">
        <v>301</v>
      </c>
      <c r="G1729" s="85">
        <v>10.291579530350901</v>
      </c>
      <c r="H1729" s="85">
        <v>7.5660838737827936</v>
      </c>
      <c r="I1729" s="82" t="s">
        <v>680</v>
      </c>
    </row>
    <row r="1730" spans="2:9">
      <c r="B1730" s="82" t="s">
        <v>278</v>
      </c>
      <c r="C1730" s="82" t="s">
        <v>681</v>
      </c>
      <c r="D1730" s="82" t="s">
        <v>682</v>
      </c>
      <c r="E1730" s="82" t="s">
        <v>300</v>
      </c>
      <c r="F1730" s="82" t="s">
        <v>301</v>
      </c>
      <c r="G1730" s="85">
        <v>17.828813769202949</v>
      </c>
      <c r="H1730" s="85">
        <v>9.5401009747544681</v>
      </c>
      <c r="I1730" s="82" t="s">
        <v>683</v>
      </c>
    </row>
    <row r="1731" spans="2:9">
      <c r="B1731" s="82" t="s">
        <v>278</v>
      </c>
      <c r="C1731" s="82" t="s">
        <v>684</v>
      </c>
      <c r="D1731" s="82" t="s">
        <v>685</v>
      </c>
      <c r="E1731" s="82" t="s">
        <v>300</v>
      </c>
      <c r="F1731" s="82" t="s">
        <v>301</v>
      </c>
      <c r="G1731" s="85">
        <v>24.240949159124792</v>
      </c>
      <c r="H1731" s="85">
        <v>22.96705492636319</v>
      </c>
      <c r="I1731" s="82" t="s">
        <v>686</v>
      </c>
    </row>
    <row r="1732" spans="2:9">
      <c r="B1732" s="82" t="s">
        <v>278</v>
      </c>
      <c r="C1732" s="82" t="s">
        <v>684</v>
      </c>
      <c r="D1732" s="82" t="s">
        <v>685</v>
      </c>
      <c r="E1732" s="82" t="s">
        <v>300</v>
      </c>
      <c r="F1732" s="82" t="s">
        <v>301</v>
      </c>
      <c r="G1732" s="85">
        <v>24.240949159124792</v>
      </c>
      <c r="H1732" s="85">
        <v>22.96705492636319</v>
      </c>
      <c r="I1732" s="82" t="s">
        <v>686</v>
      </c>
    </row>
    <row r="1733" spans="2:9">
      <c r="B1733" s="82" t="s">
        <v>278</v>
      </c>
      <c r="C1733" s="82" t="s">
        <v>687</v>
      </c>
      <c r="D1733" s="82" t="s">
        <v>688</v>
      </c>
      <c r="E1733" s="82" t="s">
        <v>300</v>
      </c>
      <c r="F1733" s="82" t="s">
        <v>301</v>
      </c>
      <c r="G1733" s="85">
        <v>3.1562150478480904</v>
      </c>
      <c r="H1733" s="85">
        <v>1.6888734519467929</v>
      </c>
      <c r="I1733" s="82" t="s">
        <v>689</v>
      </c>
    </row>
    <row r="1734" spans="2:9">
      <c r="B1734" s="82" t="s">
        <v>278</v>
      </c>
      <c r="C1734" s="82" t="s">
        <v>690</v>
      </c>
      <c r="D1734" s="82" t="s">
        <v>691</v>
      </c>
      <c r="E1734" s="82" t="s">
        <v>300</v>
      </c>
      <c r="F1734" s="82" t="s">
        <v>301</v>
      </c>
      <c r="G1734" s="85">
        <v>4.2913482355349437</v>
      </c>
      <c r="H1734" s="85">
        <v>4.0658321580854002</v>
      </c>
      <c r="I1734" s="82" t="s">
        <v>692</v>
      </c>
    </row>
    <row r="1735" spans="2:9">
      <c r="B1735" s="82" t="s">
        <v>278</v>
      </c>
      <c r="C1735" s="82" t="s">
        <v>693</v>
      </c>
      <c r="D1735" s="82" t="s">
        <v>694</v>
      </c>
      <c r="E1735" s="82" t="s">
        <v>300</v>
      </c>
      <c r="F1735" s="82" t="s">
        <v>301</v>
      </c>
      <c r="G1735" s="85">
        <v>0.29993732999086253</v>
      </c>
      <c r="H1735" s="85">
        <v>0.28417445311313427</v>
      </c>
      <c r="I1735" s="82" t="s">
        <v>695</v>
      </c>
    </row>
    <row r="1736" spans="2:9">
      <c r="B1736" s="82" t="s">
        <v>278</v>
      </c>
      <c r="C1736" s="82" t="s">
        <v>696</v>
      </c>
      <c r="D1736" s="82" t="s">
        <v>697</v>
      </c>
      <c r="E1736" s="82" t="s">
        <v>300</v>
      </c>
      <c r="F1736" s="82" t="s">
        <v>301</v>
      </c>
      <c r="G1736" s="85">
        <v>0.64054169689985641</v>
      </c>
      <c r="H1736" s="85">
        <v>0.45241364704634379</v>
      </c>
      <c r="I1736" s="82" t="s">
        <v>698</v>
      </c>
    </row>
    <row r="1737" spans="2:9">
      <c r="B1737" s="82" t="s">
        <v>278</v>
      </c>
      <c r="C1737" s="82" t="s">
        <v>699</v>
      </c>
      <c r="D1737" s="82" t="s">
        <v>700</v>
      </c>
      <c r="E1737" s="82" t="s">
        <v>300</v>
      </c>
      <c r="F1737" s="82" t="s">
        <v>301</v>
      </c>
      <c r="G1737" s="85">
        <v>0.80504882345394468</v>
      </c>
      <c r="H1737" s="85">
        <v>0.76274243328095714</v>
      </c>
      <c r="I1737" s="82" t="s">
        <v>701</v>
      </c>
    </row>
    <row r="1738" spans="2:9">
      <c r="B1738" s="82" t="s">
        <v>278</v>
      </c>
      <c r="C1738" s="82" t="s">
        <v>702</v>
      </c>
      <c r="D1738" s="82" t="s">
        <v>703</v>
      </c>
      <c r="E1738" s="82" t="s">
        <v>300</v>
      </c>
      <c r="F1738" s="82" t="s">
        <v>301</v>
      </c>
      <c r="G1738" s="85">
        <v>0</v>
      </c>
      <c r="H1738" s="85">
        <v>0</v>
      </c>
      <c r="I1738" s="82" t="s">
        <v>704</v>
      </c>
    </row>
    <row r="1739" spans="2:9">
      <c r="B1739" s="82" t="s">
        <v>278</v>
      </c>
      <c r="C1739" s="82" t="s">
        <v>705</v>
      </c>
      <c r="D1739" s="82" t="s">
        <v>706</v>
      </c>
      <c r="E1739" s="82" t="s">
        <v>300</v>
      </c>
      <c r="F1739" s="82" t="s">
        <v>301</v>
      </c>
      <c r="G1739" s="85">
        <v>0</v>
      </c>
      <c r="H1739" s="85">
        <v>0</v>
      </c>
      <c r="I1739" s="82" t="s">
        <v>707</v>
      </c>
    </row>
    <row r="1740" spans="2:9">
      <c r="B1740" s="82" t="s">
        <v>278</v>
      </c>
      <c r="C1740" s="82" t="s">
        <v>708</v>
      </c>
      <c r="D1740" s="82" t="s">
        <v>709</v>
      </c>
      <c r="E1740" s="82" t="s">
        <v>300</v>
      </c>
      <c r="F1740" s="82" t="s">
        <v>301</v>
      </c>
      <c r="G1740" s="85">
        <v>0</v>
      </c>
      <c r="H1740" s="85">
        <v>0</v>
      </c>
      <c r="I1740" s="82" t="s">
        <v>710</v>
      </c>
    </row>
    <row r="1741" spans="2:9">
      <c r="B1741" s="82" t="s">
        <v>278</v>
      </c>
      <c r="C1741" s="82" t="s">
        <v>711</v>
      </c>
      <c r="D1741" s="82" t="s">
        <v>712</v>
      </c>
      <c r="E1741" s="82" t="s">
        <v>300</v>
      </c>
      <c r="F1741" s="82" t="s">
        <v>301</v>
      </c>
      <c r="G1741" s="85">
        <v>0</v>
      </c>
      <c r="H1741" s="85">
        <v>0</v>
      </c>
      <c r="I1741" s="82" t="s">
        <v>713</v>
      </c>
    </row>
    <row r="1742" spans="2:9">
      <c r="B1742" s="82" t="s">
        <v>278</v>
      </c>
      <c r="C1742" s="82" t="s">
        <v>714</v>
      </c>
      <c r="D1742" s="82" t="s">
        <v>715</v>
      </c>
      <c r="E1742" s="82" t="s">
        <v>300</v>
      </c>
      <c r="F1742" s="82" t="s">
        <v>301</v>
      </c>
      <c r="G1742" s="85">
        <v>0</v>
      </c>
      <c r="H1742" s="85">
        <v>0</v>
      </c>
      <c r="I1742" s="82" t="s">
        <v>716</v>
      </c>
    </row>
    <row r="1743" spans="2:9">
      <c r="B1743" s="82" t="s">
        <v>278</v>
      </c>
      <c r="C1743" s="82" t="s">
        <v>717</v>
      </c>
      <c r="D1743" s="82" t="s">
        <v>718</v>
      </c>
      <c r="E1743" s="82" t="s">
        <v>300</v>
      </c>
      <c r="F1743" s="82" t="s">
        <v>301</v>
      </c>
      <c r="G1743" s="85">
        <v>0</v>
      </c>
      <c r="H1743" s="85">
        <v>0</v>
      </c>
      <c r="I1743" s="82" t="s">
        <v>719</v>
      </c>
    </row>
    <row r="1744" spans="2:9">
      <c r="B1744" s="82" t="s">
        <v>278</v>
      </c>
      <c r="C1744" s="82" t="s">
        <v>720</v>
      </c>
      <c r="D1744" s="82" t="s">
        <v>721</v>
      </c>
      <c r="E1744" s="82" t="s">
        <v>300</v>
      </c>
      <c r="F1744" s="82" t="s">
        <v>301</v>
      </c>
      <c r="G1744" s="85">
        <v>0</v>
      </c>
      <c r="H1744" s="85">
        <v>0</v>
      </c>
      <c r="I1744" s="82" t="s">
        <v>722</v>
      </c>
    </row>
    <row r="1745" spans="2:9">
      <c r="B1745" s="82" t="s">
        <v>278</v>
      </c>
      <c r="C1745" s="82" t="s">
        <v>723</v>
      </c>
      <c r="D1745" s="82" t="s">
        <v>724</v>
      </c>
      <c r="E1745" s="82" t="s">
        <v>300</v>
      </c>
      <c r="F1745" s="82" t="s">
        <v>301</v>
      </c>
      <c r="G1745" s="85">
        <v>0</v>
      </c>
      <c r="H1745" s="85">
        <v>0</v>
      </c>
      <c r="I1745" s="82" t="s">
        <v>725</v>
      </c>
    </row>
    <row r="1746" spans="2:9">
      <c r="B1746" s="82" t="s">
        <v>278</v>
      </c>
      <c r="C1746" s="82" t="s">
        <v>726</v>
      </c>
      <c r="D1746" s="82" t="s">
        <v>727</v>
      </c>
      <c r="E1746" s="82" t="s">
        <v>300</v>
      </c>
      <c r="F1746" s="82" t="s">
        <v>301</v>
      </c>
      <c r="G1746" s="85">
        <v>0</v>
      </c>
      <c r="H1746" s="85">
        <v>0</v>
      </c>
      <c r="I1746" s="82" t="s">
        <v>728</v>
      </c>
    </row>
    <row r="1747" spans="2:9">
      <c r="B1747" s="82" t="s">
        <v>278</v>
      </c>
      <c r="C1747" s="82" t="s">
        <v>729</v>
      </c>
      <c r="D1747" s="82" t="s">
        <v>730</v>
      </c>
      <c r="E1747" s="82" t="s">
        <v>300</v>
      </c>
      <c r="F1747" s="82" t="s">
        <v>301</v>
      </c>
      <c r="G1747" s="85">
        <v>0</v>
      </c>
      <c r="H1747" s="85">
        <v>0</v>
      </c>
      <c r="I1747" s="82" t="s">
        <v>731</v>
      </c>
    </row>
    <row r="1748" spans="2:9">
      <c r="B1748" s="82" t="s">
        <v>278</v>
      </c>
      <c r="C1748" s="82" t="s">
        <v>732</v>
      </c>
      <c r="D1748" s="82" t="s">
        <v>733</v>
      </c>
      <c r="E1748" s="82" t="s">
        <v>300</v>
      </c>
      <c r="F1748" s="82" t="s">
        <v>301</v>
      </c>
      <c r="G1748" s="85">
        <v>0</v>
      </c>
      <c r="H1748" s="85">
        <v>0</v>
      </c>
      <c r="I1748" s="82" t="s">
        <v>734</v>
      </c>
    </row>
    <row r="1749" spans="2:9">
      <c r="B1749" s="82" t="s">
        <v>278</v>
      </c>
      <c r="C1749" s="82" t="s">
        <v>735</v>
      </c>
      <c r="D1749" s="82" t="s">
        <v>736</v>
      </c>
      <c r="E1749" s="82" t="s">
        <v>300</v>
      </c>
      <c r="F1749" s="82" t="s">
        <v>301</v>
      </c>
      <c r="G1749" s="85">
        <v>0</v>
      </c>
      <c r="H1749" s="85">
        <v>0</v>
      </c>
      <c r="I1749" s="82" t="s">
        <v>737</v>
      </c>
    </row>
    <row r="1750" spans="2:9">
      <c r="B1750" s="82" t="s">
        <v>278</v>
      </c>
      <c r="C1750" s="82" t="s">
        <v>738</v>
      </c>
      <c r="D1750" s="82" t="s">
        <v>739</v>
      </c>
      <c r="E1750" s="82" t="s">
        <v>300</v>
      </c>
      <c r="F1750" s="82" t="s">
        <v>301</v>
      </c>
      <c r="G1750" s="85">
        <v>0</v>
      </c>
      <c r="H1750" s="85">
        <v>0</v>
      </c>
      <c r="I1750" s="82" t="s">
        <v>740</v>
      </c>
    </row>
    <row r="1751" spans="2:9">
      <c r="B1751" s="82" t="s">
        <v>278</v>
      </c>
      <c r="C1751" s="82" t="s">
        <v>741</v>
      </c>
      <c r="D1751" s="82" t="s">
        <v>742</v>
      </c>
      <c r="E1751" s="82" t="s">
        <v>300</v>
      </c>
      <c r="F1751" s="82" t="s">
        <v>301</v>
      </c>
      <c r="G1751" s="85">
        <v>0</v>
      </c>
      <c r="H1751" s="85">
        <v>0</v>
      </c>
      <c r="I1751" s="82" t="s">
        <v>743</v>
      </c>
    </row>
    <row r="1752" spans="2:9">
      <c r="B1752" s="82" t="s">
        <v>278</v>
      </c>
      <c r="C1752" s="82" t="s">
        <v>744</v>
      </c>
      <c r="D1752" s="82" t="s">
        <v>745</v>
      </c>
      <c r="E1752" s="82" t="s">
        <v>300</v>
      </c>
      <c r="F1752" s="82" t="s">
        <v>301</v>
      </c>
      <c r="G1752" s="85">
        <v>0</v>
      </c>
      <c r="H1752" s="85">
        <v>0</v>
      </c>
      <c r="I1752" s="82" t="s">
        <v>746</v>
      </c>
    </row>
    <row r="1753" spans="2:9">
      <c r="B1753" s="82" t="s">
        <v>278</v>
      </c>
      <c r="C1753" s="82" t="s">
        <v>747</v>
      </c>
      <c r="D1753" s="82" t="s">
        <v>748</v>
      </c>
      <c r="E1753" s="82" t="s">
        <v>300</v>
      </c>
      <c r="F1753" s="82" t="s">
        <v>301</v>
      </c>
      <c r="G1753" s="85">
        <v>0.11462635202127112</v>
      </c>
      <c r="H1753" s="85">
        <v>0.1084304625473273</v>
      </c>
      <c r="I1753" s="82" t="s">
        <v>749</v>
      </c>
    </row>
    <row r="1754" spans="2:9">
      <c r="B1754" s="82" t="s">
        <v>278</v>
      </c>
      <c r="C1754" s="82" t="s">
        <v>750</v>
      </c>
      <c r="D1754" s="82" t="s">
        <v>751</v>
      </c>
      <c r="E1754" s="82" t="s">
        <v>300</v>
      </c>
      <c r="F1754" s="82" t="s">
        <v>301</v>
      </c>
      <c r="G1754" s="85">
        <v>0</v>
      </c>
      <c r="H1754" s="85">
        <v>0</v>
      </c>
      <c r="I1754" s="82" t="s">
        <v>752</v>
      </c>
    </row>
    <row r="1755" spans="2:9">
      <c r="B1755" s="82" t="s">
        <v>278</v>
      </c>
      <c r="C1755" s="82" t="s">
        <v>753</v>
      </c>
      <c r="D1755" s="82" t="s">
        <v>754</v>
      </c>
      <c r="E1755" s="82" t="s">
        <v>300</v>
      </c>
      <c r="F1755" s="82" t="s">
        <v>301</v>
      </c>
      <c r="G1755" s="85">
        <v>0</v>
      </c>
      <c r="H1755" s="85">
        <v>0</v>
      </c>
      <c r="I1755" s="82" t="s">
        <v>755</v>
      </c>
    </row>
    <row r="1756" spans="2:9">
      <c r="B1756" s="82" t="s">
        <v>278</v>
      </c>
      <c r="C1756" s="82" t="s">
        <v>756</v>
      </c>
      <c r="D1756" s="82" t="s">
        <v>757</v>
      </c>
      <c r="E1756" s="82" t="s">
        <v>300</v>
      </c>
      <c r="F1756" s="82" t="s">
        <v>301</v>
      </c>
      <c r="G1756" s="85">
        <v>0</v>
      </c>
      <c r="H1756" s="85">
        <v>0</v>
      </c>
      <c r="I1756" s="82" t="s">
        <v>749</v>
      </c>
    </row>
    <row r="1757" spans="2:9">
      <c r="B1757" s="82" t="s">
        <v>278</v>
      </c>
      <c r="C1757" s="82" t="s">
        <v>758</v>
      </c>
      <c r="D1757" s="82" t="s">
        <v>759</v>
      </c>
      <c r="E1757" s="82" t="s">
        <v>300</v>
      </c>
      <c r="F1757" s="82" t="s">
        <v>301</v>
      </c>
      <c r="G1757" s="85">
        <v>0</v>
      </c>
      <c r="H1757" s="85">
        <v>0</v>
      </c>
      <c r="I1757" s="82" t="s">
        <v>752</v>
      </c>
    </row>
    <row r="1758" spans="2:9">
      <c r="B1758" s="82" t="s">
        <v>278</v>
      </c>
      <c r="C1758" s="82" t="s">
        <v>760</v>
      </c>
      <c r="D1758" s="82" t="s">
        <v>761</v>
      </c>
      <c r="E1758" s="82" t="s">
        <v>300</v>
      </c>
      <c r="F1758" s="82" t="s">
        <v>301</v>
      </c>
      <c r="G1758" s="85">
        <v>0</v>
      </c>
      <c r="H1758" s="85">
        <v>0</v>
      </c>
      <c r="I1758" s="82" t="s">
        <v>755</v>
      </c>
    </row>
    <row r="1759" spans="2:9">
      <c r="B1759" s="82" t="s">
        <v>278</v>
      </c>
      <c r="C1759" s="82" t="s">
        <v>762</v>
      </c>
      <c r="D1759" s="82" t="s">
        <v>763</v>
      </c>
      <c r="E1759" s="82" t="s">
        <v>300</v>
      </c>
      <c r="F1759" s="82" t="s">
        <v>301</v>
      </c>
      <c r="G1759" s="85">
        <v>36.090954005830774</v>
      </c>
      <c r="H1759" s="85">
        <v>31.747837612938241</v>
      </c>
      <c r="I1759" s="82" t="s">
        <v>749</v>
      </c>
    </row>
    <row r="1760" spans="2:9">
      <c r="B1760" s="82" t="s">
        <v>278</v>
      </c>
      <c r="C1760" s="82" t="s">
        <v>764</v>
      </c>
      <c r="D1760" s="82" t="s">
        <v>765</v>
      </c>
      <c r="E1760" s="82" t="s">
        <v>300</v>
      </c>
      <c r="F1760" s="82" t="s">
        <v>301</v>
      </c>
      <c r="G1760" s="85">
        <v>11.663472728647491</v>
      </c>
      <c r="H1760" s="85">
        <v>6.2410606217559126</v>
      </c>
      <c r="I1760" s="82" t="s">
        <v>752</v>
      </c>
    </row>
    <row r="1761" spans="2:9">
      <c r="B1761" s="82" t="s">
        <v>278</v>
      </c>
      <c r="C1761" s="82" t="s">
        <v>766</v>
      </c>
      <c r="D1761" s="82" t="s">
        <v>767</v>
      </c>
      <c r="E1761" s="82" t="s">
        <v>300</v>
      </c>
      <c r="F1761" s="82" t="s">
        <v>301</v>
      </c>
      <c r="G1761" s="85">
        <v>15.858242342649259</v>
      </c>
      <c r="H1761" s="85">
        <v>15.02487054151117</v>
      </c>
      <c r="I1761" s="82" t="s">
        <v>755</v>
      </c>
    </row>
    <row r="1762" spans="2:9">
      <c r="B1762" s="82" t="s">
        <v>278</v>
      </c>
      <c r="C1762" s="82" t="s">
        <v>768</v>
      </c>
      <c r="D1762" s="82" t="s">
        <v>769</v>
      </c>
      <c r="E1762" s="82" t="s">
        <v>300</v>
      </c>
      <c r="F1762" s="82" t="s">
        <v>301</v>
      </c>
      <c r="G1762" s="85">
        <v>5.1646299414229215</v>
      </c>
      <c r="H1762" s="85">
        <v>3.5283812618233821</v>
      </c>
      <c r="I1762" s="82" t="s">
        <v>749</v>
      </c>
    </row>
    <row r="1763" spans="2:9">
      <c r="B1763" s="82" t="s">
        <v>278</v>
      </c>
      <c r="C1763" s="82" t="s">
        <v>770</v>
      </c>
      <c r="D1763" s="82" t="s">
        <v>771</v>
      </c>
      <c r="E1763" s="82" t="s">
        <v>300</v>
      </c>
      <c r="F1763" s="82" t="s">
        <v>301</v>
      </c>
      <c r="G1763" s="85">
        <v>0</v>
      </c>
      <c r="H1763" s="85">
        <v>0</v>
      </c>
      <c r="I1763" s="82" t="s">
        <v>752</v>
      </c>
    </row>
    <row r="1764" spans="2:9">
      <c r="B1764" s="82" t="s">
        <v>278</v>
      </c>
      <c r="C1764" s="82" t="s">
        <v>772</v>
      </c>
      <c r="D1764" s="82" t="s">
        <v>773</v>
      </c>
      <c r="E1764" s="82" t="s">
        <v>300</v>
      </c>
      <c r="F1764" s="82" t="s">
        <v>301</v>
      </c>
      <c r="G1764" s="85">
        <v>0</v>
      </c>
      <c r="H1764" s="85">
        <v>0</v>
      </c>
      <c r="I1764" s="82" t="s">
        <v>755</v>
      </c>
    </row>
    <row r="1765" spans="2:9">
      <c r="B1765" s="82" t="s">
        <v>278</v>
      </c>
      <c r="C1765" s="82" t="s">
        <v>774</v>
      </c>
      <c r="D1765" s="82" t="s">
        <v>775</v>
      </c>
      <c r="E1765" s="82" t="s">
        <v>300</v>
      </c>
      <c r="F1765" s="82" t="s">
        <v>301</v>
      </c>
      <c r="G1765" s="85">
        <v>5.6709197774296314</v>
      </c>
      <c r="H1765" s="85">
        <v>2.023753542700752</v>
      </c>
      <c r="I1765" s="82" t="s">
        <v>749</v>
      </c>
    </row>
    <row r="1766" spans="2:9">
      <c r="B1766" s="82" t="s">
        <v>278</v>
      </c>
      <c r="C1766" s="82" t="s">
        <v>776</v>
      </c>
      <c r="D1766" s="82" t="s">
        <v>777</v>
      </c>
      <c r="E1766" s="82" t="s">
        <v>300</v>
      </c>
      <c r="F1766" s="82" t="s">
        <v>301</v>
      </c>
      <c r="G1766" s="85">
        <v>5.6709197774296314</v>
      </c>
      <c r="H1766" s="85">
        <v>2.02287653</v>
      </c>
      <c r="I1766" s="82" t="s">
        <v>752</v>
      </c>
    </row>
    <row r="1767" spans="2:9">
      <c r="B1767" s="82" t="s">
        <v>278</v>
      </c>
      <c r="C1767" s="82" t="s">
        <v>778</v>
      </c>
      <c r="D1767" s="82" t="s">
        <v>779</v>
      </c>
      <c r="E1767" s="82" t="s">
        <v>300</v>
      </c>
      <c r="F1767" s="82" t="s">
        <v>301</v>
      </c>
      <c r="G1767" s="85">
        <v>9.5723889999999994</v>
      </c>
      <c r="H1767" s="85">
        <v>3.3622369999999999</v>
      </c>
      <c r="I1767" s="82" t="s">
        <v>755</v>
      </c>
    </row>
    <row r="1768" spans="2:9">
      <c r="B1768" s="82" t="s">
        <v>278</v>
      </c>
      <c r="C1768" s="82" t="s">
        <v>780</v>
      </c>
      <c r="D1768" s="82" t="s">
        <v>781</v>
      </c>
      <c r="E1768" s="82" t="s">
        <v>300</v>
      </c>
      <c r="F1768" s="82" t="s">
        <v>301</v>
      </c>
      <c r="G1768" s="85">
        <v>0.121</v>
      </c>
      <c r="H1768" s="85">
        <v>0.1084369400355412</v>
      </c>
      <c r="I1768" s="82" t="s">
        <v>749</v>
      </c>
    </row>
    <row r="1769" spans="2:9">
      <c r="B1769" s="82" t="s">
        <v>278</v>
      </c>
      <c r="C1769" s="82" t="s">
        <v>782</v>
      </c>
      <c r="D1769" s="82" t="s">
        <v>783</v>
      </c>
      <c r="E1769" s="82" t="s">
        <v>300</v>
      </c>
      <c r="F1769" s="82" t="s">
        <v>301</v>
      </c>
      <c r="G1769" s="85">
        <v>0.121</v>
      </c>
      <c r="H1769" s="85">
        <v>0.11363090229</v>
      </c>
      <c r="I1769" s="82" t="s">
        <v>752</v>
      </c>
    </row>
    <row r="1770" spans="2:9">
      <c r="B1770" s="82" t="s">
        <v>278</v>
      </c>
      <c r="C1770" s="82" t="s">
        <v>784</v>
      </c>
      <c r="D1770" s="82" t="s">
        <v>785</v>
      </c>
      <c r="E1770" s="82" t="s">
        <v>300</v>
      </c>
      <c r="F1770" s="82" t="s">
        <v>301</v>
      </c>
      <c r="G1770" s="85">
        <v>0.121</v>
      </c>
      <c r="H1770" s="85">
        <v>0.119037327</v>
      </c>
      <c r="I1770" s="82" t="s">
        <v>755</v>
      </c>
    </row>
    <row r="1771" spans="2:9">
      <c r="B1771" s="82" t="s">
        <v>278</v>
      </c>
      <c r="C1771" s="82" t="s">
        <v>786</v>
      </c>
      <c r="D1771" s="82" t="s">
        <v>787</v>
      </c>
      <c r="E1771" s="82" t="s">
        <v>300</v>
      </c>
      <c r="F1771" s="82" t="s">
        <v>301</v>
      </c>
      <c r="G1771" s="85">
        <v>0.37327412250068237</v>
      </c>
      <c r="H1771" s="85">
        <v>0.35365711105766012</v>
      </c>
      <c r="I1771" s="82" t="s">
        <v>749</v>
      </c>
    </row>
    <row r="1772" spans="2:9">
      <c r="B1772" s="82" t="s">
        <v>278</v>
      </c>
      <c r="C1772" s="82" t="s">
        <v>788</v>
      </c>
      <c r="D1772" s="82" t="s">
        <v>789</v>
      </c>
      <c r="E1772" s="82" t="s">
        <v>300</v>
      </c>
      <c r="F1772" s="82" t="s">
        <v>301</v>
      </c>
      <c r="G1772" s="85">
        <v>0</v>
      </c>
      <c r="H1772" s="85">
        <v>0</v>
      </c>
      <c r="I1772" s="82" t="s">
        <v>752</v>
      </c>
    </row>
    <row r="1773" spans="2:9">
      <c r="B1773" s="82" t="s">
        <v>278</v>
      </c>
      <c r="C1773" s="82" t="s">
        <v>790</v>
      </c>
      <c r="D1773" s="82" t="s">
        <v>791</v>
      </c>
      <c r="E1773" s="82" t="s">
        <v>300</v>
      </c>
      <c r="F1773" s="82" t="s">
        <v>301</v>
      </c>
      <c r="G1773" s="85">
        <v>0</v>
      </c>
      <c r="H1773" s="85">
        <v>0</v>
      </c>
      <c r="I1773" s="82" t="s">
        <v>755</v>
      </c>
    </row>
    <row r="1774" spans="2:9">
      <c r="B1774" s="82" t="s">
        <v>278</v>
      </c>
      <c r="C1774" s="82" t="s">
        <v>792</v>
      </c>
      <c r="D1774" s="82" t="s">
        <v>793</v>
      </c>
      <c r="E1774" s="82" t="s">
        <v>300</v>
      </c>
      <c r="F1774" s="82" t="s">
        <v>301</v>
      </c>
      <c r="G1774" s="85">
        <v>0</v>
      </c>
      <c r="H1774" s="85">
        <v>0</v>
      </c>
      <c r="I1774" s="82" t="s">
        <v>749</v>
      </c>
    </row>
    <row r="1775" spans="2:9">
      <c r="B1775" s="82" t="s">
        <v>278</v>
      </c>
      <c r="C1775" s="82" t="s">
        <v>794</v>
      </c>
      <c r="D1775" s="82" t="s">
        <v>795</v>
      </c>
      <c r="E1775" s="82" t="s">
        <v>300</v>
      </c>
      <c r="F1775" s="82" t="s">
        <v>301</v>
      </c>
      <c r="G1775" s="85">
        <v>0</v>
      </c>
      <c r="H1775" s="85">
        <v>0</v>
      </c>
      <c r="I1775" s="82" t="s">
        <v>752</v>
      </c>
    </row>
    <row r="1776" spans="2:9">
      <c r="B1776" s="82" t="s">
        <v>278</v>
      </c>
      <c r="C1776" s="82" t="s">
        <v>796</v>
      </c>
      <c r="D1776" s="82" t="s">
        <v>797</v>
      </c>
      <c r="E1776" s="82" t="s">
        <v>300</v>
      </c>
      <c r="F1776" s="82" t="s">
        <v>301</v>
      </c>
      <c r="G1776" s="85">
        <v>0</v>
      </c>
      <c r="H1776" s="85">
        <v>0</v>
      </c>
      <c r="I1776" s="82" t="s">
        <v>755</v>
      </c>
    </row>
    <row r="1777" spans="2:9">
      <c r="B1777" s="82" t="s">
        <v>278</v>
      </c>
      <c r="C1777" s="82" t="s">
        <v>798</v>
      </c>
      <c r="D1777" s="82" t="s">
        <v>799</v>
      </c>
      <c r="E1777" s="82" t="s">
        <v>300</v>
      </c>
      <c r="F1777" s="82" t="s">
        <v>301</v>
      </c>
      <c r="G1777" s="85">
        <v>4.2996850358262874E-2</v>
      </c>
      <c r="H1777" s="85">
        <v>4.0737198122417308E-2</v>
      </c>
      <c r="I1777" s="82" t="s">
        <v>749</v>
      </c>
    </row>
    <row r="1778" spans="2:9">
      <c r="B1778" s="82" t="s">
        <v>278</v>
      </c>
      <c r="C1778" s="82" t="s">
        <v>800</v>
      </c>
      <c r="D1778" s="82" t="s">
        <v>801</v>
      </c>
      <c r="E1778" s="82" t="s">
        <v>300</v>
      </c>
      <c r="F1778" s="82" t="s">
        <v>301</v>
      </c>
      <c r="G1778" s="85">
        <v>0.13673436085554933</v>
      </c>
      <c r="H1778" s="85">
        <v>7.3165810477741761E-2</v>
      </c>
      <c r="I1778" s="82" t="s">
        <v>752</v>
      </c>
    </row>
    <row r="1779" spans="2:9">
      <c r="B1779" s="82" t="s">
        <v>278</v>
      </c>
      <c r="C1779" s="82" t="s">
        <v>802</v>
      </c>
      <c r="D1779" s="82" t="s">
        <v>803</v>
      </c>
      <c r="E1779" s="82" t="s">
        <v>300</v>
      </c>
      <c r="F1779" s="82" t="s">
        <v>301</v>
      </c>
      <c r="G1779" s="85">
        <v>0.18591089304720326</v>
      </c>
      <c r="H1779" s="85">
        <v>0.1761410274818839</v>
      </c>
      <c r="I1779" s="82" t="s">
        <v>755</v>
      </c>
    </row>
    <row r="1780" spans="2:9">
      <c r="B1780" s="82" t="s">
        <v>278</v>
      </c>
      <c r="C1780" s="82" t="s">
        <v>804</v>
      </c>
      <c r="D1780" s="82" t="s">
        <v>805</v>
      </c>
      <c r="E1780" s="82" t="s">
        <v>300</v>
      </c>
      <c r="F1780" s="82" t="s">
        <v>301</v>
      </c>
      <c r="G1780" s="85">
        <v>0</v>
      </c>
      <c r="H1780" s="85">
        <v>0</v>
      </c>
      <c r="I1780" s="82" t="s">
        <v>749</v>
      </c>
    </row>
    <row r="1781" spans="2:9">
      <c r="B1781" s="82" t="s">
        <v>278</v>
      </c>
      <c r="C1781" s="82" t="s">
        <v>806</v>
      </c>
      <c r="D1781" s="82" t="s">
        <v>807</v>
      </c>
      <c r="E1781" s="82" t="s">
        <v>300</v>
      </c>
      <c r="F1781" s="82" t="s">
        <v>301</v>
      </c>
      <c r="G1781" s="85">
        <v>0</v>
      </c>
      <c r="H1781" s="85">
        <v>0</v>
      </c>
      <c r="I1781" s="82" t="s">
        <v>752</v>
      </c>
    </row>
    <row r="1782" spans="2:9">
      <c r="B1782" s="82" t="s">
        <v>278</v>
      </c>
      <c r="C1782" s="82" t="s">
        <v>808</v>
      </c>
      <c r="D1782" s="82" t="s">
        <v>809</v>
      </c>
      <c r="E1782" s="82" t="s">
        <v>300</v>
      </c>
      <c r="F1782" s="82" t="s">
        <v>301</v>
      </c>
      <c r="G1782" s="85">
        <v>0</v>
      </c>
      <c r="H1782" s="85">
        <v>0</v>
      </c>
      <c r="I1782" s="82" t="s">
        <v>755</v>
      </c>
    </row>
    <row r="1783" spans="2:9">
      <c r="B1783" s="82" t="s">
        <v>278</v>
      </c>
      <c r="C1783" s="82" t="s">
        <v>810</v>
      </c>
      <c r="D1783" s="82" t="s">
        <v>811</v>
      </c>
      <c r="E1783" s="82" t="s">
        <v>300</v>
      </c>
      <c r="F1783" s="82" t="s">
        <v>301</v>
      </c>
      <c r="G1783" s="85">
        <v>70.307550020707367</v>
      </c>
      <c r="H1783" s="85">
        <v>45.385668126987753</v>
      </c>
      <c r="I1783" s="82" t="s">
        <v>812</v>
      </c>
    </row>
    <row r="1784" spans="2:9">
      <c r="B1784" s="82" t="s">
        <v>278</v>
      </c>
      <c r="C1784" s="82" t="s">
        <v>813</v>
      </c>
      <c r="D1784" s="82" t="s">
        <v>814</v>
      </c>
      <c r="E1784" s="82" t="s">
        <v>300</v>
      </c>
      <c r="F1784" s="82" t="s">
        <v>301</v>
      </c>
      <c r="G1784" s="85">
        <v>65.980972616361655</v>
      </c>
      <c r="H1784" s="85">
        <v>31.4348806078637</v>
      </c>
      <c r="I1784" s="82" t="s">
        <v>815</v>
      </c>
    </row>
    <row r="1785" spans="2:9">
      <c r="B1785" s="82" t="s">
        <v>278</v>
      </c>
      <c r="C1785" s="82" t="s">
        <v>816</v>
      </c>
      <c r="D1785" s="82" t="s">
        <v>817</v>
      </c>
      <c r="E1785" s="82" t="s">
        <v>300</v>
      </c>
      <c r="F1785" s="82" t="s">
        <v>301</v>
      </c>
      <c r="G1785" s="85">
        <v>95.185598025307996</v>
      </c>
      <c r="H1785" s="85">
        <v>90.183467804645403</v>
      </c>
      <c r="I1785" s="82" t="s">
        <v>818</v>
      </c>
    </row>
    <row r="1786" spans="2:9">
      <c r="B1786" s="82" t="s">
        <v>278</v>
      </c>
      <c r="C1786" s="82" t="s">
        <v>819</v>
      </c>
      <c r="D1786" s="82" t="s">
        <v>820</v>
      </c>
      <c r="E1786" s="82" t="s">
        <v>300</v>
      </c>
      <c r="F1786" s="82" t="s">
        <v>301</v>
      </c>
      <c r="G1786" s="85">
        <v>3.0770281310371823</v>
      </c>
      <c r="H1786" s="85">
        <v>2.6236901347480752</v>
      </c>
      <c r="I1786" s="82" t="s">
        <v>821</v>
      </c>
    </row>
    <row r="1787" spans="2:9">
      <c r="B1787" s="82" t="s">
        <v>278</v>
      </c>
      <c r="C1787" s="82" t="s">
        <v>687</v>
      </c>
      <c r="D1787" s="82" t="s">
        <v>688</v>
      </c>
      <c r="E1787" s="82" t="s">
        <v>300</v>
      </c>
      <c r="F1787" s="82" t="s">
        <v>301</v>
      </c>
      <c r="G1787" s="85">
        <v>3.1562150478480904</v>
      </c>
      <c r="H1787" s="85">
        <v>1.6888734519467929</v>
      </c>
      <c r="I1787" s="82" t="s">
        <v>689</v>
      </c>
    </row>
    <row r="1788" spans="2:9">
      <c r="B1788" s="82" t="s">
        <v>278</v>
      </c>
      <c r="C1788" s="82" t="s">
        <v>690</v>
      </c>
      <c r="D1788" s="82" t="s">
        <v>691</v>
      </c>
      <c r="E1788" s="82" t="s">
        <v>300</v>
      </c>
      <c r="F1788" s="82" t="s">
        <v>301</v>
      </c>
      <c r="G1788" s="85">
        <v>4.2913482355349437</v>
      </c>
      <c r="H1788" s="85">
        <v>4.0658321580854002</v>
      </c>
      <c r="I1788" s="82" t="s">
        <v>692</v>
      </c>
    </row>
    <row r="1789" spans="2:9">
      <c r="B1789" s="82" t="s">
        <v>278</v>
      </c>
      <c r="C1789" s="82" t="s">
        <v>822</v>
      </c>
      <c r="D1789" s="82" t="s">
        <v>823</v>
      </c>
      <c r="E1789" s="82" t="s">
        <v>300</v>
      </c>
      <c r="F1789" s="82" t="s">
        <v>301</v>
      </c>
      <c r="G1789" s="85">
        <v>0</v>
      </c>
      <c r="H1789" s="85">
        <v>0</v>
      </c>
      <c r="I1789" s="82" t="s">
        <v>824</v>
      </c>
    </row>
    <row r="1790" spans="2:9">
      <c r="B1790" s="82" t="s">
        <v>279</v>
      </c>
      <c r="C1790" s="82" t="s">
        <v>298</v>
      </c>
      <c r="D1790" s="82" t="s">
        <v>299</v>
      </c>
      <c r="E1790" s="82" t="s">
        <v>300</v>
      </c>
      <c r="F1790" s="82" t="s">
        <v>301</v>
      </c>
      <c r="G1790" s="85">
        <v>0.65600000000000003</v>
      </c>
      <c r="H1790" s="85">
        <v>0.56899999999999995</v>
      </c>
      <c r="I1790" s="82" t="s">
        <v>302</v>
      </c>
    </row>
    <row r="1791" spans="2:9">
      <c r="B1791" s="82" t="s">
        <v>279</v>
      </c>
      <c r="C1791" s="82" t="s">
        <v>303</v>
      </c>
      <c r="D1791" s="82" t="s">
        <v>304</v>
      </c>
      <c r="E1791" s="82" t="s">
        <v>300</v>
      </c>
      <c r="F1791" s="82" t="s">
        <v>301</v>
      </c>
      <c r="G1791" s="85">
        <v>2.4510000000000001</v>
      </c>
      <c r="H1791" s="85">
        <v>2.04</v>
      </c>
      <c r="I1791" s="82" t="s">
        <v>305</v>
      </c>
    </row>
    <row r="1792" spans="2:9">
      <c r="B1792" s="82" t="s">
        <v>279</v>
      </c>
      <c r="C1792" s="82" t="s">
        <v>306</v>
      </c>
      <c r="D1792" s="82" t="s">
        <v>307</v>
      </c>
      <c r="E1792" s="82" t="s">
        <v>300</v>
      </c>
      <c r="F1792" s="82" t="s">
        <v>301</v>
      </c>
      <c r="G1792" s="85">
        <v>2.6429999999999998</v>
      </c>
      <c r="H1792" s="85">
        <v>2.504</v>
      </c>
      <c r="I1792" s="82" t="s">
        <v>308</v>
      </c>
    </row>
    <row r="1793" spans="2:9">
      <c r="B1793" s="82" t="s">
        <v>279</v>
      </c>
      <c r="C1793" s="82" t="s">
        <v>309</v>
      </c>
      <c r="D1793" s="82" t="s">
        <v>310</v>
      </c>
      <c r="E1793" s="82" t="s">
        <v>300</v>
      </c>
      <c r="F1793" s="82" t="s">
        <v>301</v>
      </c>
      <c r="G1793" s="85">
        <v>1.73</v>
      </c>
      <c r="H1793" s="85">
        <v>1.4810000000000001</v>
      </c>
      <c r="I1793" s="82" t="s">
        <v>311</v>
      </c>
    </row>
    <row r="1794" spans="2:9">
      <c r="B1794" s="82" t="s">
        <v>279</v>
      </c>
      <c r="C1794" s="82" t="s">
        <v>312</v>
      </c>
      <c r="D1794" s="82" t="s">
        <v>313</v>
      </c>
      <c r="E1794" s="82" t="s">
        <v>300</v>
      </c>
      <c r="F1794" s="82" t="s">
        <v>301</v>
      </c>
      <c r="G1794" s="85">
        <v>4.9450000000000003</v>
      </c>
      <c r="H1794" s="85">
        <v>4.1159999999999997</v>
      </c>
      <c r="I1794" s="82" t="s">
        <v>314</v>
      </c>
    </row>
    <row r="1795" spans="2:9">
      <c r="B1795" s="82" t="s">
        <v>279</v>
      </c>
      <c r="C1795" s="82" t="s">
        <v>315</v>
      </c>
      <c r="D1795" s="82" t="s">
        <v>316</v>
      </c>
      <c r="E1795" s="82" t="s">
        <v>300</v>
      </c>
      <c r="F1795" s="82" t="s">
        <v>301</v>
      </c>
      <c r="G1795" s="85">
        <v>5.3319999999999999</v>
      </c>
      <c r="H1795" s="85">
        <v>5.0519999999999996</v>
      </c>
      <c r="I1795" s="82" t="s">
        <v>317</v>
      </c>
    </row>
    <row r="1796" spans="2:9">
      <c r="B1796" s="82" t="s">
        <v>279</v>
      </c>
      <c r="C1796" s="82" t="s">
        <v>318</v>
      </c>
      <c r="D1796" s="82" t="s">
        <v>319</v>
      </c>
      <c r="E1796" s="82" t="s">
        <v>300</v>
      </c>
      <c r="F1796" s="82" t="s">
        <v>301</v>
      </c>
      <c r="G1796" s="85">
        <v>0.38</v>
      </c>
      <c r="H1796" s="85">
        <v>0.16400000000000001</v>
      </c>
      <c r="I1796" s="82" t="s">
        <v>320</v>
      </c>
    </row>
    <row r="1797" spans="2:9">
      <c r="B1797" s="82" t="s">
        <v>279</v>
      </c>
      <c r="C1797" s="82" t="s">
        <v>321</v>
      </c>
      <c r="D1797" s="82" t="s">
        <v>322</v>
      </c>
      <c r="E1797" s="82" t="s">
        <v>300</v>
      </c>
      <c r="F1797" s="82" t="s">
        <v>301</v>
      </c>
      <c r="G1797" s="85">
        <v>0.93799999999999994</v>
      </c>
      <c r="H1797" s="85">
        <v>0.78100000000000003</v>
      </c>
      <c r="I1797" s="82" t="s">
        <v>323</v>
      </c>
    </row>
    <row r="1798" spans="2:9">
      <c r="B1798" s="82" t="s">
        <v>279</v>
      </c>
      <c r="C1798" s="82" t="s">
        <v>324</v>
      </c>
      <c r="D1798" s="82" t="s">
        <v>325</v>
      </c>
      <c r="E1798" s="82" t="s">
        <v>300</v>
      </c>
      <c r="F1798" s="82" t="s">
        <v>301</v>
      </c>
      <c r="G1798" s="85">
        <v>1.012</v>
      </c>
      <c r="H1798" s="85">
        <v>0.95899999999999996</v>
      </c>
      <c r="I1798" s="82" t="s">
        <v>326</v>
      </c>
    </row>
    <row r="1799" spans="2:9">
      <c r="B1799" s="82" t="s">
        <v>279</v>
      </c>
      <c r="C1799" s="82" t="s">
        <v>327</v>
      </c>
      <c r="D1799" s="82" t="s">
        <v>328</v>
      </c>
      <c r="E1799" s="82" t="s">
        <v>300</v>
      </c>
      <c r="F1799" s="82" t="s">
        <v>301</v>
      </c>
      <c r="G1799" s="85">
        <v>0.51300000000000001</v>
      </c>
      <c r="H1799" s="85">
        <v>0.311</v>
      </c>
      <c r="I1799" s="82" t="s">
        <v>329</v>
      </c>
    </row>
    <row r="1800" spans="2:9">
      <c r="B1800" s="82" t="s">
        <v>279</v>
      </c>
      <c r="C1800" s="82" t="s">
        <v>330</v>
      </c>
      <c r="D1800" s="82" t="s">
        <v>331</v>
      </c>
      <c r="E1800" s="82" t="s">
        <v>300</v>
      </c>
      <c r="F1800" s="82" t="s">
        <v>301</v>
      </c>
      <c r="G1800" s="85">
        <v>2.2309999999999999</v>
      </c>
      <c r="H1800" s="85">
        <v>1.857</v>
      </c>
      <c r="I1800" s="82" t="s">
        <v>332</v>
      </c>
    </row>
    <row r="1801" spans="2:9">
      <c r="B1801" s="82" t="s">
        <v>279</v>
      </c>
      <c r="C1801" s="82" t="s">
        <v>333</v>
      </c>
      <c r="D1801" s="82" t="s">
        <v>334</v>
      </c>
      <c r="E1801" s="82" t="s">
        <v>300</v>
      </c>
      <c r="F1801" s="82" t="s">
        <v>301</v>
      </c>
      <c r="G1801" s="85">
        <v>2.4060000000000001</v>
      </c>
      <c r="H1801" s="85">
        <v>2.2799999999999998</v>
      </c>
      <c r="I1801" s="82" t="s">
        <v>335</v>
      </c>
    </row>
    <row r="1802" spans="2:9">
      <c r="B1802" s="82" t="s">
        <v>279</v>
      </c>
      <c r="C1802" s="82" t="s">
        <v>336</v>
      </c>
      <c r="D1802" s="82" t="s">
        <v>337</v>
      </c>
      <c r="E1802" s="82" t="s">
        <v>300</v>
      </c>
      <c r="F1802" s="82" t="s">
        <v>301</v>
      </c>
      <c r="G1802" s="85">
        <v>0.505</v>
      </c>
      <c r="H1802" s="85">
        <v>0.53900000000000003</v>
      </c>
      <c r="I1802" s="82" t="s">
        <v>338</v>
      </c>
    </row>
    <row r="1803" spans="2:9">
      <c r="B1803" s="82" t="s">
        <v>279</v>
      </c>
      <c r="C1803" s="82" t="s">
        <v>339</v>
      </c>
      <c r="D1803" s="82" t="s">
        <v>340</v>
      </c>
      <c r="E1803" s="82" t="s">
        <v>300</v>
      </c>
      <c r="F1803" s="82" t="s">
        <v>301</v>
      </c>
      <c r="G1803" s="85">
        <v>2.0939999999999999</v>
      </c>
      <c r="H1803" s="85">
        <v>1.7430000000000001</v>
      </c>
      <c r="I1803" s="82" t="s">
        <v>341</v>
      </c>
    </row>
    <row r="1804" spans="2:9">
      <c r="B1804" s="82" t="s">
        <v>279</v>
      </c>
      <c r="C1804" s="82" t="s">
        <v>342</v>
      </c>
      <c r="D1804" s="82" t="s">
        <v>343</v>
      </c>
      <c r="E1804" s="82" t="s">
        <v>300</v>
      </c>
      <c r="F1804" s="82" t="s">
        <v>301</v>
      </c>
      <c r="G1804" s="85">
        <v>2.258</v>
      </c>
      <c r="H1804" s="85">
        <v>2.1389999999999998</v>
      </c>
      <c r="I1804" s="82" t="s">
        <v>344</v>
      </c>
    </row>
    <row r="1805" spans="2:9">
      <c r="B1805" s="82" t="s">
        <v>279</v>
      </c>
      <c r="C1805" s="82" t="s">
        <v>345</v>
      </c>
      <c r="D1805" s="82" t="s">
        <v>346</v>
      </c>
      <c r="E1805" s="82" t="s">
        <v>300</v>
      </c>
      <c r="F1805" s="82" t="s">
        <v>301</v>
      </c>
      <c r="G1805" s="85">
        <v>3.8719999999999999</v>
      </c>
      <c r="H1805" s="85">
        <v>2.56</v>
      </c>
      <c r="I1805" s="82" t="s">
        <v>347</v>
      </c>
    </row>
    <row r="1806" spans="2:9">
      <c r="B1806" s="82" t="s">
        <v>279</v>
      </c>
      <c r="C1806" s="82" t="s">
        <v>348</v>
      </c>
      <c r="D1806" s="82" t="s">
        <v>349</v>
      </c>
      <c r="E1806" s="82" t="s">
        <v>300</v>
      </c>
      <c r="F1806" s="82" t="s">
        <v>301</v>
      </c>
      <c r="G1806" s="85">
        <v>7.5179999999999998</v>
      </c>
      <c r="H1806" s="85">
        <v>6.258</v>
      </c>
      <c r="I1806" s="82" t="s">
        <v>350</v>
      </c>
    </row>
    <row r="1807" spans="2:9">
      <c r="B1807" s="82" t="s">
        <v>279</v>
      </c>
      <c r="C1807" s="82" t="s">
        <v>351</v>
      </c>
      <c r="D1807" s="82" t="s">
        <v>352</v>
      </c>
      <c r="E1807" s="82" t="s">
        <v>300</v>
      </c>
      <c r="F1807" s="82" t="s">
        <v>301</v>
      </c>
      <c r="G1807" s="85">
        <v>8.1069999999999993</v>
      </c>
      <c r="H1807" s="85">
        <v>7.681</v>
      </c>
      <c r="I1807" s="82" t="s">
        <v>353</v>
      </c>
    </row>
    <row r="1808" spans="2:9">
      <c r="B1808" s="82" t="s">
        <v>279</v>
      </c>
      <c r="C1808" s="82" t="s">
        <v>354</v>
      </c>
      <c r="D1808" s="82" t="s">
        <v>355</v>
      </c>
      <c r="E1808" s="82" t="s">
        <v>300</v>
      </c>
      <c r="F1808" s="82" t="s">
        <v>301</v>
      </c>
      <c r="G1808" s="85">
        <v>0</v>
      </c>
      <c r="H1808" s="85">
        <v>0</v>
      </c>
      <c r="I1808" s="82" t="s">
        <v>356</v>
      </c>
    </row>
    <row r="1809" spans="2:9">
      <c r="B1809" s="82" t="s">
        <v>279</v>
      </c>
      <c r="C1809" s="82" t="s">
        <v>357</v>
      </c>
      <c r="D1809" s="82" t="s">
        <v>358</v>
      </c>
      <c r="E1809" s="82" t="s">
        <v>300</v>
      </c>
      <c r="F1809" s="82" t="s">
        <v>301</v>
      </c>
      <c r="G1809" s="85">
        <v>0</v>
      </c>
      <c r="H1809" s="85">
        <v>0</v>
      </c>
      <c r="I1809" s="82" t="s">
        <v>359</v>
      </c>
    </row>
    <row r="1810" spans="2:9">
      <c r="B1810" s="82" t="s">
        <v>279</v>
      </c>
      <c r="C1810" s="82" t="s">
        <v>360</v>
      </c>
      <c r="D1810" s="82" t="s">
        <v>361</v>
      </c>
      <c r="E1810" s="82" t="s">
        <v>300</v>
      </c>
      <c r="F1810" s="82" t="s">
        <v>301</v>
      </c>
      <c r="G1810" s="85">
        <v>0</v>
      </c>
      <c r="H1810" s="85">
        <v>0</v>
      </c>
      <c r="I1810" s="82" t="s">
        <v>362</v>
      </c>
    </row>
    <row r="1811" spans="2:9">
      <c r="B1811" s="82" t="s">
        <v>279</v>
      </c>
      <c r="C1811" s="82" t="s">
        <v>363</v>
      </c>
      <c r="D1811" s="82" t="s">
        <v>364</v>
      </c>
      <c r="E1811" s="82" t="s">
        <v>300</v>
      </c>
      <c r="F1811" s="82" t="s">
        <v>301</v>
      </c>
      <c r="G1811" s="85">
        <v>1.1000000000000001</v>
      </c>
      <c r="H1811" s="85">
        <v>0.66300000000000003</v>
      </c>
      <c r="I1811" s="82" t="s">
        <v>365</v>
      </c>
    </row>
    <row r="1812" spans="2:9">
      <c r="B1812" s="82" t="s">
        <v>279</v>
      </c>
      <c r="C1812" s="82" t="s">
        <v>366</v>
      </c>
      <c r="D1812" s="82" t="s">
        <v>367</v>
      </c>
      <c r="E1812" s="82" t="s">
        <v>300</v>
      </c>
      <c r="F1812" s="82" t="s">
        <v>301</v>
      </c>
      <c r="G1812" s="85">
        <v>2.823</v>
      </c>
      <c r="H1812" s="85">
        <v>1.9810000000000001</v>
      </c>
      <c r="I1812" s="82" t="s">
        <v>368</v>
      </c>
    </row>
    <row r="1813" spans="2:9">
      <c r="B1813" s="82" t="s">
        <v>279</v>
      </c>
      <c r="C1813" s="82" t="s">
        <v>369</v>
      </c>
      <c r="D1813" s="82" t="s">
        <v>370</v>
      </c>
      <c r="E1813" s="82" t="s">
        <v>300</v>
      </c>
      <c r="F1813" s="82" t="s">
        <v>301</v>
      </c>
      <c r="G1813" s="85">
        <v>3.5529999999999999</v>
      </c>
      <c r="H1813" s="85">
        <v>3.3660000000000001</v>
      </c>
      <c r="I1813" s="82" t="s">
        <v>371</v>
      </c>
    </row>
    <row r="1814" spans="2:9">
      <c r="B1814" s="82" t="s">
        <v>279</v>
      </c>
      <c r="C1814" s="82" t="s">
        <v>372</v>
      </c>
      <c r="D1814" s="82" t="s">
        <v>373</v>
      </c>
      <c r="E1814" s="82" t="s">
        <v>300</v>
      </c>
      <c r="F1814" s="82" t="s">
        <v>301</v>
      </c>
      <c r="G1814" s="85">
        <v>0</v>
      </c>
      <c r="H1814" s="85">
        <v>0</v>
      </c>
      <c r="I1814" s="82" t="s">
        <v>374</v>
      </c>
    </row>
    <row r="1815" spans="2:9">
      <c r="B1815" s="82" t="s">
        <v>279</v>
      </c>
      <c r="C1815" s="82" t="s">
        <v>375</v>
      </c>
      <c r="D1815" s="82" t="s">
        <v>376</v>
      </c>
      <c r="E1815" s="82" t="s">
        <v>300</v>
      </c>
      <c r="F1815" s="82" t="s">
        <v>301</v>
      </c>
      <c r="G1815" s="85">
        <v>0</v>
      </c>
      <c r="H1815" s="85">
        <v>0</v>
      </c>
      <c r="I1815" s="82" t="s">
        <v>377</v>
      </c>
    </row>
    <row r="1816" spans="2:9">
      <c r="B1816" s="82" t="s">
        <v>279</v>
      </c>
      <c r="C1816" s="82" t="s">
        <v>378</v>
      </c>
      <c r="D1816" s="82" t="s">
        <v>379</v>
      </c>
      <c r="E1816" s="82" t="s">
        <v>300</v>
      </c>
      <c r="F1816" s="82" t="s">
        <v>301</v>
      </c>
      <c r="G1816" s="85">
        <v>0</v>
      </c>
      <c r="H1816" s="85">
        <v>0</v>
      </c>
      <c r="I1816" s="82" t="s">
        <v>380</v>
      </c>
    </row>
    <row r="1817" spans="2:9">
      <c r="B1817" s="82" t="s">
        <v>279</v>
      </c>
      <c r="C1817" s="82" t="s">
        <v>381</v>
      </c>
      <c r="D1817" s="82" t="s">
        <v>382</v>
      </c>
      <c r="E1817" s="82" t="s">
        <v>300</v>
      </c>
      <c r="F1817" s="82" t="s">
        <v>301</v>
      </c>
      <c r="G1817" s="85">
        <v>0</v>
      </c>
      <c r="H1817" s="85">
        <v>0</v>
      </c>
      <c r="I1817" s="82" t="s">
        <v>383</v>
      </c>
    </row>
    <row r="1818" spans="2:9">
      <c r="B1818" s="82" t="s">
        <v>279</v>
      </c>
      <c r="C1818" s="82" t="s">
        <v>384</v>
      </c>
      <c r="D1818" s="82" t="s">
        <v>385</v>
      </c>
      <c r="E1818" s="82" t="s">
        <v>300</v>
      </c>
      <c r="F1818" s="82" t="s">
        <v>301</v>
      </c>
      <c r="G1818" s="85">
        <v>0</v>
      </c>
      <c r="H1818" s="85">
        <v>0</v>
      </c>
      <c r="I1818" s="82" t="s">
        <v>386</v>
      </c>
    </row>
    <row r="1819" spans="2:9">
      <c r="B1819" s="82" t="s">
        <v>279</v>
      </c>
      <c r="C1819" s="82" t="s">
        <v>387</v>
      </c>
      <c r="D1819" s="82" t="s">
        <v>388</v>
      </c>
      <c r="E1819" s="82" t="s">
        <v>300</v>
      </c>
      <c r="F1819" s="82" t="s">
        <v>301</v>
      </c>
      <c r="G1819" s="85">
        <v>0</v>
      </c>
      <c r="H1819" s="85">
        <v>0</v>
      </c>
      <c r="I1819" s="82" t="s">
        <v>389</v>
      </c>
    </row>
    <row r="1820" spans="2:9">
      <c r="B1820" s="82" t="s">
        <v>279</v>
      </c>
      <c r="C1820" s="82" t="s">
        <v>390</v>
      </c>
      <c r="D1820" s="82" t="s">
        <v>391</v>
      </c>
      <c r="E1820" s="82" t="s">
        <v>300</v>
      </c>
      <c r="F1820" s="82" t="s">
        <v>301</v>
      </c>
      <c r="G1820" s="85">
        <v>0</v>
      </c>
      <c r="H1820" s="85">
        <v>0</v>
      </c>
      <c r="I1820" s="82" t="s">
        <v>392</v>
      </c>
    </row>
    <row r="1821" spans="2:9">
      <c r="B1821" s="82" t="s">
        <v>279</v>
      </c>
      <c r="C1821" s="82" t="s">
        <v>393</v>
      </c>
      <c r="D1821" s="82" t="s">
        <v>394</v>
      </c>
      <c r="E1821" s="82" t="s">
        <v>300</v>
      </c>
      <c r="F1821" s="82" t="s">
        <v>301</v>
      </c>
      <c r="G1821" s="85">
        <v>0</v>
      </c>
      <c r="H1821" s="85">
        <v>0</v>
      </c>
      <c r="I1821" s="82" t="s">
        <v>395</v>
      </c>
    </row>
    <row r="1822" spans="2:9">
      <c r="B1822" s="82" t="s">
        <v>279</v>
      </c>
      <c r="C1822" s="82" t="s">
        <v>396</v>
      </c>
      <c r="D1822" s="82" t="s">
        <v>397</v>
      </c>
      <c r="E1822" s="82" t="s">
        <v>300</v>
      </c>
      <c r="F1822" s="82" t="s">
        <v>301</v>
      </c>
      <c r="G1822" s="85">
        <v>0</v>
      </c>
      <c r="H1822" s="85">
        <v>0</v>
      </c>
      <c r="I1822" s="82" t="s">
        <v>398</v>
      </c>
    </row>
    <row r="1823" spans="2:9">
      <c r="B1823" s="82" t="s">
        <v>279</v>
      </c>
      <c r="C1823" s="82" t="s">
        <v>399</v>
      </c>
      <c r="D1823" s="82" t="s">
        <v>400</v>
      </c>
      <c r="E1823" s="82" t="s">
        <v>300</v>
      </c>
      <c r="F1823" s="82" t="s">
        <v>301</v>
      </c>
      <c r="G1823" s="85">
        <v>3.4929999999999999</v>
      </c>
      <c r="H1823" s="85">
        <v>1.6579999999999999</v>
      </c>
      <c r="I1823" s="82" t="s">
        <v>401</v>
      </c>
    </row>
    <row r="1824" spans="2:9">
      <c r="B1824" s="82" t="s">
        <v>279</v>
      </c>
      <c r="C1824" s="82" t="s">
        <v>402</v>
      </c>
      <c r="D1824" s="82" t="s">
        <v>403</v>
      </c>
      <c r="E1824" s="82" t="s">
        <v>300</v>
      </c>
      <c r="F1824" s="82" t="s">
        <v>301</v>
      </c>
      <c r="G1824" s="85">
        <v>4.7720000000000002</v>
      </c>
      <c r="H1824" s="85">
        <v>3.1059999999999999</v>
      </c>
      <c r="I1824" s="82" t="s">
        <v>404</v>
      </c>
    </row>
    <row r="1825" spans="2:9">
      <c r="B1825" s="82" t="s">
        <v>279</v>
      </c>
      <c r="C1825" s="82" t="s">
        <v>405</v>
      </c>
      <c r="D1825" s="82" t="s">
        <v>406</v>
      </c>
      <c r="E1825" s="82" t="s">
        <v>300</v>
      </c>
      <c r="F1825" s="82" t="s">
        <v>301</v>
      </c>
      <c r="G1825" s="85">
        <v>5.2709999999999999</v>
      </c>
      <c r="H1825" s="85">
        <v>4.9939999999999998</v>
      </c>
      <c r="I1825" s="82" t="s">
        <v>407</v>
      </c>
    </row>
    <row r="1826" spans="2:9">
      <c r="B1826" s="82" t="s">
        <v>279</v>
      </c>
      <c r="C1826" s="82" t="s">
        <v>408</v>
      </c>
      <c r="D1826" s="82" t="s">
        <v>409</v>
      </c>
      <c r="E1826" s="82" t="s">
        <v>300</v>
      </c>
      <c r="F1826" s="82" t="s">
        <v>301</v>
      </c>
      <c r="G1826" s="86">
        <v>11.147</v>
      </c>
      <c r="H1826" s="85">
        <v>8.1829999999999998</v>
      </c>
      <c r="I1826" s="82" t="s">
        <v>410</v>
      </c>
    </row>
    <row r="1827" spans="2:9">
      <c r="B1827" s="82" t="s">
        <v>279</v>
      </c>
      <c r="C1827" s="82" t="s">
        <v>411</v>
      </c>
      <c r="D1827" s="82" t="s">
        <v>412</v>
      </c>
      <c r="E1827" s="82" t="s">
        <v>300</v>
      </c>
      <c r="F1827" s="82" t="s">
        <v>301</v>
      </c>
      <c r="G1827" s="86">
        <v>10.818</v>
      </c>
      <c r="H1827" s="85">
        <v>7.5910000000000002</v>
      </c>
      <c r="I1827" s="82" t="s">
        <v>413</v>
      </c>
    </row>
    <row r="1828" spans="2:9">
      <c r="B1828" s="82" t="s">
        <v>279</v>
      </c>
      <c r="C1828" s="82" t="s">
        <v>414</v>
      </c>
      <c r="D1828" s="82" t="s">
        <v>415</v>
      </c>
      <c r="E1828" s="82" t="s">
        <v>300</v>
      </c>
      <c r="F1828" s="82" t="s">
        <v>301</v>
      </c>
      <c r="G1828" s="86">
        <v>13.612</v>
      </c>
      <c r="H1828" s="85">
        <v>12.896000000000001</v>
      </c>
      <c r="I1828" s="82" t="s">
        <v>416</v>
      </c>
    </row>
    <row r="1829" spans="2:9">
      <c r="B1829" s="82" t="s">
        <v>279</v>
      </c>
      <c r="C1829" s="82" t="s">
        <v>417</v>
      </c>
      <c r="D1829" s="82" t="s">
        <v>418</v>
      </c>
      <c r="E1829" s="82" t="s">
        <v>300</v>
      </c>
      <c r="F1829" s="82" t="s">
        <v>301</v>
      </c>
      <c r="G1829" s="86">
        <v>0</v>
      </c>
      <c r="H1829" s="85">
        <v>0</v>
      </c>
      <c r="I1829" s="82" t="s">
        <v>419</v>
      </c>
    </row>
    <row r="1830" spans="2:9">
      <c r="B1830" s="82" t="s">
        <v>279</v>
      </c>
      <c r="C1830" s="82" t="s">
        <v>420</v>
      </c>
      <c r="D1830" s="82" t="s">
        <v>421</v>
      </c>
      <c r="E1830" s="82" t="s">
        <v>300</v>
      </c>
      <c r="F1830" s="82" t="s">
        <v>301</v>
      </c>
      <c r="G1830" s="86">
        <v>0</v>
      </c>
      <c r="H1830" s="85">
        <v>0</v>
      </c>
      <c r="I1830" s="82" t="s">
        <v>422</v>
      </c>
    </row>
    <row r="1831" spans="2:9">
      <c r="B1831" s="82" t="s">
        <v>279</v>
      </c>
      <c r="C1831" s="82" t="s">
        <v>423</v>
      </c>
      <c r="D1831" s="82" t="s">
        <v>424</v>
      </c>
      <c r="E1831" s="82" t="s">
        <v>300</v>
      </c>
      <c r="F1831" s="82" t="s">
        <v>301</v>
      </c>
      <c r="G1831" s="86">
        <v>0</v>
      </c>
      <c r="H1831" s="85">
        <v>0</v>
      </c>
      <c r="I1831" s="82" t="s">
        <v>425</v>
      </c>
    </row>
    <row r="1832" spans="2:9">
      <c r="B1832" s="82" t="s">
        <v>279</v>
      </c>
      <c r="C1832" s="82" t="s">
        <v>426</v>
      </c>
      <c r="D1832" s="82" t="s">
        <v>427</v>
      </c>
      <c r="E1832" s="82" t="s">
        <v>300</v>
      </c>
      <c r="F1832" s="82" t="s">
        <v>301</v>
      </c>
      <c r="G1832" s="85">
        <v>12.058</v>
      </c>
      <c r="H1832" s="85">
        <v>7.1639999999999997</v>
      </c>
      <c r="I1832" s="82" t="s">
        <v>428</v>
      </c>
    </row>
    <row r="1833" spans="2:9">
      <c r="B1833" s="82" t="s">
        <v>279</v>
      </c>
      <c r="C1833" s="82" t="s">
        <v>429</v>
      </c>
      <c r="D1833" s="82" t="s">
        <v>430</v>
      </c>
      <c r="E1833" s="82" t="s">
        <v>300</v>
      </c>
      <c r="F1833" s="82" t="s">
        <v>301</v>
      </c>
      <c r="G1833" s="85">
        <v>11.529</v>
      </c>
      <c r="H1833" s="85">
        <v>8.4130000000000003</v>
      </c>
      <c r="I1833" s="82" t="s">
        <v>431</v>
      </c>
    </row>
    <row r="1834" spans="2:9">
      <c r="B1834" s="82" t="s">
        <v>279</v>
      </c>
      <c r="C1834" s="82" t="s">
        <v>432</v>
      </c>
      <c r="D1834" s="82" t="s">
        <v>433</v>
      </c>
      <c r="E1834" s="82" t="s">
        <v>300</v>
      </c>
      <c r="F1834" s="82" t="s">
        <v>301</v>
      </c>
      <c r="G1834" s="85">
        <v>14.061999999999999</v>
      </c>
      <c r="H1834" s="85">
        <v>13.323</v>
      </c>
      <c r="I1834" s="82" t="s">
        <v>434</v>
      </c>
    </row>
    <row r="1835" spans="2:9">
      <c r="B1835" s="82" t="s">
        <v>279</v>
      </c>
      <c r="C1835" s="82" t="s">
        <v>426</v>
      </c>
      <c r="D1835" s="82" t="s">
        <v>435</v>
      </c>
      <c r="E1835" s="82" t="s">
        <v>300</v>
      </c>
      <c r="F1835" s="82" t="s">
        <v>301</v>
      </c>
      <c r="G1835" s="85">
        <v>12.058</v>
      </c>
      <c r="H1835" s="85">
        <v>7.1639999999999997</v>
      </c>
      <c r="I1835" s="82" t="s">
        <v>436</v>
      </c>
    </row>
    <row r="1836" spans="2:9">
      <c r="B1836" s="82" t="s">
        <v>279</v>
      </c>
      <c r="C1836" s="82" t="s">
        <v>429</v>
      </c>
      <c r="D1836" s="82" t="s">
        <v>437</v>
      </c>
      <c r="E1836" s="82" t="s">
        <v>300</v>
      </c>
      <c r="F1836" s="82" t="s">
        <v>301</v>
      </c>
      <c r="G1836" s="85">
        <v>11.529</v>
      </c>
      <c r="H1836" s="85">
        <v>8.4130000000000003</v>
      </c>
      <c r="I1836" s="82" t="s">
        <v>438</v>
      </c>
    </row>
    <row r="1837" spans="2:9">
      <c r="B1837" s="82" t="s">
        <v>279</v>
      </c>
      <c r="C1837" s="82" t="s">
        <v>432</v>
      </c>
      <c r="D1837" s="82" t="s">
        <v>439</v>
      </c>
      <c r="E1837" s="82" t="s">
        <v>300</v>
      </c>
      <c r="F1837" s="82" t="s">
        <v>301</v>
      </c>
      <c r="G1837" s="85">
        <v>14.061999999999999</v>
      </c>
      <c r="H1837" s="85">
        <v>13.323</v>
      </c>
      <c r="I1837" s="82" t="s">
        <v>440</v>
      </c>
    </row>
    <row r="1838" spans="2:9">
      <c r="B1838" s="82" t="s">
        <v>279</v>
      </c>
      <c r="C1838" s="82" t="s">
        <v>426</v>
      </c>
      <c r="D1838" s="82" t="s">
        <v>441</v>
      </c>
      <c r="E1838" s="82" t="s">
        <v>300</v>
      </c>
      <c r="F1838" s="82" t="s">
        <v>301</v>
      </c>
      <c r="G1838" s="85">
        <v>12.058</v>
      </c>
      <c r="H1838" s="85">
        <v>7.1639999999999997</v>
      </c>
      <c r="I1838" s="82" t="s">
        <v>442</v>
      </c>
    </row>
    <row r="1839" spans="2:9">
      <c r="B1839" s="82" t="s">
        <v>279</v>
      </c>
      <c r="C1839" s="82" t="s">
        <v>429</v>
      </c>
      <c r="D1839" s="82" t="s">
        <v>443</v>
      </c>
      <c r="E1839" s="82" t="s">
        <v>300</v>
      </c>
      <c r="F1839" s="82" t="s">
        <v>301</v>
      </c>
      <c r="G1839" s="85">
        <v>11.529</v>
      </c>
      <c r="H1839" s="85">
        <v>8.4130000000000003</v>
      </c>
      <c r="I1839" s="82" t="s">
        <v>444</v>
      </c>
    </row>
    <row r="1840" spans="2:9">
      <c r="B1840" s="82" t="s">
        <v>279</v>
      </c>
      <c r="C1840" s="82" t="s">
        <v>432</v>
      </c>
      <c r="D1840" s="82" t="s">
        <v>445</v>
      </c>
      <c r="E1840" s="82" t="s">
        <v>300</v>
      </c>
      <c r="F1840" s="82" t="s">
        <v>301</v>
      </c>
      <c r="G1840" s="85">
        <v>14.061999999999999</v>
      </c>
      <c r="H1840" s="85">
        <v>13.323</v>
      </c>
      <c r="I1840" s="82" t="s">
        <v>446</v>
      </c>
    </row>
    <row r="1841" spans="2:9">
      <c r="B1841" s="82" t="s">
        <v>279</v>
      </c>
      <c r="C1841" s="82" t="s">
        <v>447</v>
      </c>
      <c r="D1841" s="82" t="s">
        <v>448</v>
      </c>
      <c r="E1841" s="82" t="s">
        <v>300</v>
      </c>
      <c r="F1841" s="82" t="s">
        <v>301</v>
      </c>
      <c r="G1841" s="85">
        <v>0.16</v>
      </c>
      <c r="H1841" s="85">
        <v>0.113</v>
      </c>
      <c r="I1841" s="82" t="s">
        <v>449</v>
      </c>
    </row>
    <row r="1842" spans="2:9">
      <c r="B1842" s="82" t="s">
        <v>279</v>
      </c>
      <c r="C1842" s="82" t="s">
        <v>450</v>
      </c>
      <c r="D1842" s="82" t="s">
        <v>451</v>
      </c>
      <c r="E1842" s="82" t="s">
        <v>300</v>
      </c>
      <c r="F1842" s="82" t="s">
        <v>301</v>
      </c>
      <c r="G1842" s="85">
        <v>0</v>
      </c>
      <c r="H1842" s="85">
        <v>0</v>
      </c>
      <c r="I1842" s="82" t="s">
        <v>452</v>
      </c>
    </row>
    <row r="1843" spans="2:9">
      <c r="B1843" s="82" t="s">
        <v>279</v>
      </c>
      <c r="C1843" s="82" t="s">
        <v>453</v>
      </c>
      <c r="D1843" s="82" t="s">
        <v>454</v>
      </c>
      <c r="E1843" s="82" t="s">
        <v>300</v>
      </c>
      <c r="F1843" s="82" t="s">
        <v>301</v>
      </c>
      <c r="G1843" s="85">
        <v>0</v>
      </c>
      <c r="H1843" s="85">
        <v>0</v>
      </c>
      <c r="I1843" s="82" t="s">
        <v>455</v>
      </c>
    </row>
    <row r="1844" spans="2:9">
      <c r="B1844" s="82" t="s">
        <v>279</v>
      </c>
      <c r="C1844" s="82" t="s">
        <v>456</v>
      </c>
      <c r="D1844" s="82" t="s">
        <v>457</v>
      </c>
      <c r="E1844" s="82" t="s">
        <v>300</v>
      </c>
      <c r="F1844" s="82" t="s">
        <v>301</v>
      </c>
      <c r="G1844" s="85">
        <v>0</v>
      </c>
      <c r="H1844" s="85">
        <v>0</v>
      </c>
      <c r="I1844" s="82" t="s">
        <v>458</v>
      </c>
    </row>
    <row r="1845" spans="2:9">
      <c r="B1845" s="82" t="s">
        <v>279</v>
      </c>
      <c r="C1845" s="82" t="s">
        <v>459</v>
      </c>
      <c r="D1845" s="82" t="s">
        <v>460</v>
      </c>
      <c r="E1845" s="82" t="s">
        <v>300</v>
      </c>
      <c r="F1845" s="82" t="s">
        <v>301</v>
      </c>
      <c r="G1845" s="85">
        <v>0.90700000000000003</v>
      </c>
      <c r="H1845" s="85">
        <v>0.63700000000000001</v>
      </c>
      <c r="I1845" s="82" t="s">
        <v>461</v>
      </c>
    </row>
    <row r="1846" spans="2:9">
      <c r="B1846" s="82" t="s">
        <v>279</v>
      </c>
      <c r="C1846" s="82" t="s">
        <v>462</v>
      </c>
      <c r="D1846" s="82" t="s">
        <v>463</v>
      </c>
      <c r="E1846" s="82" t="s">
        <v>300</v>
      </c>
      <c r="F1846" s="82" t="s">
        <v>301</v>
      </c>
      <c r="G1846" s="85">
        <v>1.141</v>
      </c>
      <c r="H1846" s="85">
        <v>1.081</v>
      </c>
      <c r="I1846" s="82" t="s">
        <v>464</v>
      </c>
    </row>
    <row r="1847" spans="2:9">
      <c r="B1847" s="82" t="s">
        <v>279</v>
      </c>
      <c r="C1847" s="82" t="s">
        <v>465</v>
      </c>
      <c r="D1847" s="82" t="s">
        <v>466</v>
      </c>
      <c r="E1847" s="82" t="s">
        <v>300</v>
      </c>
      <c r="F1847" s="82" t="s">
        <v>301</v>
      </c>
      <c r="G1847" s="85">
        <v>0</v>
      </c>
      <c r="H1847" s="85">
        <v>0</v>
      </c>
      <c r="I1847" s="82" t="s">
        <v>467</v>
      </c>
    </row>
    <row r="1848" spans="2:9">
      <c r="B1848" s="82" t="s">
        <v>279</v>
      </c>
      <c r="C1848" s="82" t="s">
        <v>468</v>
      </c>
      <c r="D1848" s="82" t="s">
        <v>469</v>
      </c>
      <c r="E1848" s="82" t="s">
        <v>300</v>
      </c>
      <c r="F1848" s="82" t="s">
        <v>301</v>
      </c>
      <c r="G1848" s="85">
        <v>0</v>
      </c>
      <c r="H1848" s="85">
        <v>0</v>
      </c>
      <c r="I1848" s="82" t="s">
        <v>470</v>
      </c>
    </row>
    <row r="1849" spans="2:9">
      <c r="B1849" s="82" t="s">
        <v>279</v>
      </c>
      <c r="C1849" s="82" t="s">
        <v>471</v>
      </c>
      <c r="D1849" s="82" t="s">
        <v>472</v>
      </c>
      <c r="E1849" s="82" t="s">
        <v>300</v>
      </c>
      <c r="F1849" s="82" t="s">
        <v>301</v>
      </c>
      <c r="G1849" s="85">
        <v>0</v>
      </c>
      <c r="H1849" s="85">
        <v>0</v>
      </c>
      <c r="I1849" s="82" t="s">
        <v>473</v>
      </c>
    </row>
    <row r="1850" spans="2:9">
      <c r="B1850" s="82" t="s">
        <v>279</v>
      </c>
      <c r="C1850" s="82" t="s">
        <v>474</v>
      </c>
      <c r="D1850" s="82" t="s">
        <v>475</v>
      </c>
      <c r="E1850" s="82" t="s">
        <v>300</v>
      </c>
      <c r="F1850" s="82" t="s">
        <v>301</v>
      </c>
      <c r="G1850" s="85">
        <v>12.391</v>
      </c>
      <c r="H1850" s="85">
        <v>8.4220000000000006</v>
      </c>
      <c r="I1850" s="82" t="s">
        <v>476</v>
      </c>
    </row>
    <row r="1851" spans="2:9">
      <c r="B1851" s="82" t="s">
        <v>279</v>
      </c>
      <c r="C1851" s="82" t="s">
        <v>477</v>
      </c>
      <c r="D1851" s="82" t="s">
        <v>478</v>
      </c>
      <c r="E1851" s="82" t="s">
        <v>300</v>
      </c>
      <c r="F1851" s="82" t="s">
        <v>301</v>
      </c>
      <c r="G1851" s="85">
        <v>11.182</v>
      </c>
      <c r="H1851" s="85">
        <v>7.8470000000000004</v>
      </c>
      <c r="I1851" s="82" t="s">
        <v>479</v>
      </c>
    </row>
    <row r="1852" spans="2:9">
      <c r="B1852" s="82" t="s">
        <v>279</v>
      </c>
      <c r="C1852" s="82" t="s">
        <v>480</v>
      </c>
      <c r="D1852" s="82" t="s">
        <v>481</v>
      </c>
      <c r="E1852" s="82" t="s">
        <v>300</v>
      </c>
      <c r="F1852" s="82" t="s">
        <v>301</v>
      </c>
      <c r="G1852" s="85">
        <v>14.071</v>
      </c>
      <c r="H1852" s="85">
        <v>13.331</v>
      </c>
      <c r="I1852" s="82" t="s">
        <v>482</v>
      </c>
    </row>
    <row r="1853" spans="2:9">
      <c r="B1853" s="82" t="s">
        <v>279</v>
      </c>
      <c r="C1853" s="82" t="s">
        <v>483</v>
      </c>
      <c r="D1853" s="82" t="s">
        <v>484</v>
      </c>
      <c r="E1853" s="82" t="s">
        <v>300</v>
      </c>
      <c r="F1853" s="82" t="s">
        <v>301</v>
      </c>
      <c r="G1853" s="85">
        <v>0</v>
      </c>
      <c r="H1853" s="85">
        <v>0</v>
      </c>
      <c r="I1853" s="82" t="s">
        <v>485</v>
      </c>
    </row>
    <row r="1854" spans="2:9">
      <c r="B1854" s="82" t="s">
        <v>279</v>
      </c>
      <c r="C1854" s="82" t="s">
        <v>486</v>
      </c>
      <c r="D1854" s="82" t="s">
        <v>487</v>
      </c>
      <c r="E1854" s="82" t="s">
        <v>300</v>
      </c>
      <c r="F1854" s="82" t="s">
        <v>301</v>
      </c>
      <c r="G1854" s="85">
        <v>0</v>
      </c>
      <c r="H1854" s="85">
        <v>0</v>
      </c>
      <c r="I1854" s="82" t="s">
        <v>488</v>
      </c>
    </row>
    <row r="1855" spans="2:9">
      <c r="B1855" s="82" t="s">
        <v>279</v>
      </c>
      <c r="C1855" s="82" t="s">
        <v>489</v>
      </c>
      <c r="D1855" s="82" t="s">
        <v>490</v>
      </c>
      <c r="E1855" s="82" t="s">
        <v>300</v>
      </c>
      <c r="F1855" s="82" t="s">
        <v>301</v>
      </c>
      <c r="G1855" s="85">
        <v>0</v>
      </c>
      <c r="H1855" s="85">
        <v>0</v>
      </c>
      <c r="I1855" s="82" t="s">
        <v>491</v>
      </c>
    </row>
    <row r="1856" spans="2:9">
      <c r="B1856" s="82" t="s">
        <v>279</v>
      </c>
      <c r="C1856" s="82" t="s">
        <v>492</v>
      </c>
      <c r="D1856" s="82" t="s">
        <v>493</v>
      </c>
      <c r="E1856" s="82" t="s">
        <v>300</v>
      </c>
      <c r="F1856" s="82" t="s">
        <v>301</v>
      </c>
      <c r="G1856" s="85">
        <v>12.391</v>
      </c>
      <c r="H1856" s="85">
        <v>0</v>
      </c>
      <c r="I1856" s="82" t="s">
        <v>494</v>
      </c>
    </row>
    <row r="1857" spans="2:9">
      <c r="B1857" s="82" t="s">
        <v>279</v>
      </c>
      <c r="C1857" s="82" t="s">
        <v>495</v>
      </c>
      <c r="D1857" s="82" t="s">
        <v>496</v>
      </c>
      <c r="E1857" s="82" t="s">
        <v>300</v>
      </c>
      <c r="F1857" s="82" t="s">
        <v>301</v>
      </c>
      <c r="G1857" s="85">
        <v>11.182</v>
      </c>
      <c r="H1857" s="85">
        <v>0</v>
      </c>
      <c r="I1857" s="82" t="s">
        <v>497</v>
      </c>
    </row>
    <row r="1858" spans="2:9">
      <c r="B1858" s="82" t="s">
        <v>279</v>
      </c>
      <c r="C1858" s="82" t="s">
        <v>498</v>
      </c>
      <c r="D1858" s="82" t="s">
        <v>499</v>
      </c>
      <c r="E1858" s="82" t="s">
        <v>300</v>
      </c>
      <c r="F1858" s="82" t="s">
        <v>301</v>
      </c>
      <c r="G1858" s="85">
        <v>14.071</v>
      </c>
      <c r="H1858" s="85">
        <v>0</v>
      </c>
      <c r="I1858" s="82" t="s">
        <v>500</v>
      </c>
    </row>
    <row r="1859" spans="2:9">
      <c r="B1859" s="82" t="s">
        <v>279</v>
      </c>
      <c r="C1859" s="82" t="s">
        <v>501</v>
      </c>
      <c r="D1859" s="82" t="s">
        <v>502</v>
      </c>
      <c r="E1859" s="82" t="s">
        <v>300</v>
      </c>
      <c r="F1859" s="82" t="s">
        <v>301</v>
      </c>
      <c r="G1859" s="85">
        <v>1.6E-2</v>
      </c>
      <c r="H1859" s="85">
        <v>0</v>
      </c>
      <c r="I1859" s="82" t="s">
        <v>503</v>
      </c>
    </row>
    <row r="1860" spans="2:9">
      <c r="B1860" s="82" t="s">
        <v>279</v>
      </c>
      <c r="C1860" s="82" t="s">
        <v>504</v>
      </c>
      <c r="D1860" s="82" t="s">
        <v>505</v>
      </c>
      <c r="E1860" s="82" t="s">
        <v>300</v>
      </c>
      <c r="F1860" s="82" t="s">
        <v>301</v>
      </c>
      <c r="G1860" s="85">
        <v>0</v>
      </c>
      <c r="H1860" s="85">
        <v>0</v>
      </c>
      <c r="I1860" s="82" t="s">
        <v>506</v>
      </c>
    </row>
    <row r="1861" spans="2:9">
      <c r="B1861" s="82" t="s">
        <v>279</v>
      </c>
      <c r="C1861" s="82" t="s">
        <v>507</v>
      </c>
      <c r="D1861" s="82" t="s">
        <v>508</v>
      </c>
      <c r="E1861" s="82" t="s">
        <v>300</v>
      </c>
      <c r="F1861" s="82" t="s">
        <v>301</v>
      </c>
      <c r="G1861" s="85">
        <v>0</v>
      </c>
      <c r="H1861" s="85">
        <v>0</v>
      </c>
      <c r="I1861" s="82" t="s">
        <v>509</v>
      </c>
    </row>
    <row r="1862" spans="2:9">
      <c r="B1862" s="82" t="s">
        <v>279</v>
      </c>
      <c r="C1862" s="82" t="s">
        <v>510</v>
      </c>
      <c r="D1862" s="82" t="s">
        <v>511</v>
      </c>
      <c r="E1862" s="82" t="s">
        <v>300</v>
      </c>
      <c r="F1862" s="82" t="s">
        <v>301</v>
      </c>
      <c r="G1862" s="85">
        <v>9.0779999999999994</v>
      </c>
      <c r="H1862" s="85">
        <v>5.7439999999999998</v>
      </c>
      <c r="I1862" s="82" t="s">
        <v>512</v>
      </c>
    </row>
    <row r="1863" spans="2:9">
      <c r="B1863" s="82" t="s">
        <v>279</v>
      </c>
      <c r="C1863" s="82" t="s">
        <v>513</v>
      </c>
      <c r="D1863" s="82" t="s">
        <v>514</v>
      </c>
      <c r="E1863" s="82" t="s">
        <v>300</v>
      </c>
      <c r="F1863" s="82" t="s">
        <v>301</v>
      </c>
      <c r="G1863" s="85">
        <v>12.536</v>
      </c>
      <c r="H1863" s="85">
        <v>8.7959999999999994</v>
      </c>
      <c r="I1863" s="82" t="s">
        <v>515</v>
      </c>
    </row>
    <row r="1864" spans="2:9">
      <c r="B1864" s="82" t="s">
        <v>279</v>
      </c>
      <c r="C1864" s="82" t="s">
        <v>516</v>
      </c>
      <c r="D1864" s="82" t="s">
        <v>517</v>
      </c>
      <c r="E1864" s="82" t="s">
        <v>300</v>
      </c>
      <c r="F1864" s="82" t="s">
        <v>301</v>
      </c>
      <c r="G1864" s="85">
        <v>15.773999999999999</v>
      </c>
      <c r="H1864" s="85">
        <v>14.944000000000001</v>
      </c>
      <c r="I1864" s="82" t="s">
        <v>518</v>
      </c>
    </row>
    <row r="1865" spans="2:9">
      <c r="B1865" s="82" t="s">
        <v>279</v>
      </c>
      <c r="C1865" s="82" t="s">
        <v>519</v>
      </c>
      <c r="D1865" s="82" t="s">
        <v>520</v>
      </c>
      <c r="E1865" s="82" t="s">
        <v>300</v>
      </c>
      <c r="F1865" s="82" t="s">
        <v>301</v>
      </c>
      <c r="G1865" s="86">
        <v>8.5999999999999993E-2</v>
      </c>
      <c r="H1865" s="85">
        <v>0.16500000000000001</v>
      </c>
      <c r="I1865" s="82" t="s">
        <v>521</v>
      </c>
    </row>
    <row r="1866" spans="2:9">
      <c r="B1866" s="82" t="s">
        <v>279</v>
      </c>
      <c r="C1866" s="82" t="s">
        <v>522</v>
      </c>
      <c r="D1866" s="82" t="s">
        <v>523</v>
      </c>
      <c r="E1866" s="82" t="s">
        <v>300</v>
      </c>
      <c r="F1866" s="82" t="s">
        <v>301</v>
      </c>
      <c r="G1866" s="86">
        <v>0</v>
      </c>
      <c r="H1866" s="85">
        <v>0</v>
      </c>
      <c r="I1866" s="82" t="s">
        <v>524</v>
      </c>
    </row>
    <row r="1867" spans="2:9">
      <c r="B1867" s="82" t="s">
        <v>279</v>
      </c>
      <c r="C1867" s="82" t="s">
        <v>525</v>
      </c>
      <c r="D1867" s="82" t="s">
        <v>526</v>
      </c>
      <c r="E1867" s="82" t="s">
        <v>300</v>
      </c>
      <c r="F1867" s="82" t="s">
        <v>301</v>
      </c>
      <c r="G1867" s="86">
        <v>0</v>
      </c>
      <c r="H1867" s="85">
        <v>0</v>
      </c>
      <c r="I1867" s="82" t="s">
        <v>527</v>
      </c>
    </row>
    <row r="1868" spans="2:9">
      <c r="B1868" s="82" t="s">
        <v>279</v>
      </c>
      <c r="C1868" s="82" t="s">
        <v>528</v>
      </c>
      <c r="D1868" s="82" t="s">
        <v>529</v>
      </c>
      <c r="E1868" s="82" t="s">
        <v>300</v>
      </c>
      <c r="F1868" s="82" t="s">
        <v>301</v>
      </c>
      <c r="G1868" s="86">
        <v>0</v>
      </c>
      <c r="H1868" s="85">
        <v>0</v>
      </c>
      <c r="I1868" s="82" t="s">
        <v>521</v>
      </c>
    </row>
    <row r="1869" spans="2:9">
      <c r="B1869" s="82" t="s">
        <v>279</v>
      </c>
      <c r="C1869" s="82" t="s">
        <v>530</v>
      </c>
      <c r="D1869" s="82" t="s">
        <v>531</v>
      </c>
      <c r="E1869" s="82" t="s">
        <v>300</v>
      </c>
      <c r="F1869" s="82" t="s">
        <v>301</v>
      </c>
      <c r="G1869" s="86">
        <v>0</v>
      </c>
      <c r="H1869" s="85">
        <v>0</v>
      </c>
      <c r="I1869" s="82" t="s">
        <v>524</v>
      </c>
    </row>
    <row r="1870" spans="2:9">
      <c r="B1870" s="82" t="s">
        <v>279</v>
      </c>
      <c r="C1870" s="82" t="s">
        <v>532</v>
      </c>
      <c r="D1870" s="82" t="s">
        <v>533</v>
      </c>
      <c r="E1870" s="82" t="s">
        <v>300</v>
      </c>
      <c r="F1870" s="82" t="s">
        <v>301</v>
      </c>
      <c r="G1870" s="86">
        <v>0</v>
      </c>
      <c r="H1870" s="85">
        <v>0</v>
      </c>
      <c r="I1870" s="82" t="s">
        <v>527</v>
      </c>
    </row>
    <row r="1871" spans="2:9">
      <c r="B1871" s="82" t="s">
        <v>279</v>
      </c>
      <c r="C1871" s="82" t="s">
        <v>534</v>
      </c>
      <c r="D1871" s="82" t="s">
        <v>535</v>
      </c>
      <c r="E1871" s="82" t="s">
        <v>300</v>
      </c>
      <c r="F1871" s="82" t="s">
        <v>301</v>
      </c>
      <c r="G1871" s="86">
        <v>0</v>
      </c>
      <c r="H1871" s="85">
        <v>0</v>
      </c>
      <c r="I1871" s="82" t="s">
        <v>521</v>
      </c>
    </row>
    <row r="1872" spans="2:9">
      <c r="B1872" s="82" t="s">
        <v>279</v>
      </c>
      <c r="C1872" s="82" t="s">
        <v>536</v>
      </c>
      <c r="D1872" s="82" t="s">
        <v>537</v>
      </c>
      <c r="E1872" s="82" t="s">
        <v>300</v>
      </c>
      <c r="F1872" s="82" t="s">
        <v>301</v>
      </c>
      <c r="G1872" s="86">
        <v>0</v>
      </c>
      <c r="H1872" s="85">
        <v>0</v>
      </c>
      <c r="I1872" s="82" t="s">
        <v>524</v>
      </c>
    </row>
    <row r="1873" spans="2:9">
      <c r="B1873" s="82" t="s">
        <v>279</v>
      </c>
      <c r="C1873" s="82" t="s">
        <v>538</v>
      </c>
      <c r="D1873" s="82" t="s">
        <v>539</v>
      </c>
      <c r="E1873" s="82" t="s">
        <v>300</v>
      </c>
      <c r="F1873" s="82" t="s">
        <v>301</v>
      </c>
      <c r="G1873" s="86">
        <v>0</v>
      </c>
      <c r="H1873" s="85">
        <v>0</v>
      </c>
      <c r="I1873" s="82" t="s">
        <v>527</v>
      </c>
    </row>
    <row r="1874" spans="2:9">
      <c r="B1874" s="82" t="s">
        <v>279</v>
      </c>
      <c r="C1874" s="82" t="s">
        <v>540</v>
      </c>
      <c r="D1874" s="82" t="s">
        <v>541</v>
      </c>
      <c r="E1874" s="82" t="s">
        <v>300</v>
      </c>
      <c r="F1874" s="82" t="s">
        <v>301</v>
      </c>
      <c r="G1874" s="86">
        <v>0.52</v>
      </c>
      <c r="H1874" s="85">
        <v>0</v>
      </c>
      <c r="I1874" s="82" t="s">
        <v>521</v>
      </c>
    </row>
    <row r="1875" spans="2:9">
      <c r="B1875" s="82" t="s">
        <v>279</v>
      </c>
      <c r="C1875" s="82" t="s">
        <v>542</v>
      </c>
      <c r="D1875" s="82" t="s">
        <v>543</v>
      </c>
      <c r="E1875" s="82" t="s">
        <v>300</v>
      </c>
      <c r="F1875" s="82" t="s">
        <v>301</v>
      </c>
      <c r="G1875" s="86">
        <v>0.57999999999999996</v>
      </c>
      <c r="H1875" s="85">
        <v>0</v>
      </c>
      <c r="I1875" s="82" t="s">
        <v>524</v>
      </c>
    </row>
    <row r="1876" spans="2:9">
      <c r="B1876" s="82" t="s">
        <v>279</v>
      </c>
      <c r="C1876" s="82" t="s">
        <v>544</v>
      </c>
      <c r="D1876" s="82" t="s">
        <v>545</v>
      </c>
      <c r="E1876" s="82" t="s">
        <v>300</v>
      </c>
      <c r="F1876" s="82" t="s">
        <v>301</v>
      </c>
      <c r="G1876" s="86">
        <v>0.625</v>
      </c>
      <c r="H1876" s="85">
        <v>0</v>
      </c>
      <c r="I1876" s="82" t="s">
        <v>527</v>
      </c>
    </row>
    <row r="1877" spans="2:9">
      <c r="B1877" s="82" t="s">
        <v>279</v>
      </c>
      <c r="C1877" s="82" t="s">
        <v>546</v>
      </c>
      <c r="D1877" s="82" t="s">
        <v>547</v>
      </c>
      <c r="E1877" s="82" t="s">
        <v>300</v>
      </c>
      <c r="F1877" s="82" t="s">
        <v>301</v>
      </c>
      <c r="G1877" s="86">
        <v>2E-3</v>
      </c>
      <c r="H1877" s="85">
        <v>2.3E-2</v>
      </c>
      <c r="I1877" s="82" t="s">
        <v>521</v>
      </c>
    </row>
    <row r="1878" spans="2:9">
      <c r="B1878" s="82" t="s">
        <v>279</v>
      </c>
      <c r="C1878" s="82" t="s">
        <v>548</v>
      </c>
      <c r="D1878" s="82" t="s">
        <v>549</v>
      </c>
      <c r="E1878" s="82" t="s">
        <v>300</v>
      </c>
      <c r="F1878" s="82" t="s">
        <v>301</v>
      </c>
      <c r="G1878" s="86">
        <v>0</v>
      </c>
      <c r="H1878" s="85">
        <v>0.48199999999999998</v>
      </c>
      <c r="I1878" s="82" t="s">
        <v>524</v>
      </c>
    </row>
    <row r="1879" spans="2:9">
      <c r="B1879" s="82" t="s">
        <v>279</v>
      </c>
      <c r="C1879" s="82" t="s">
        <v>550</v>
      </c>
      <c r="D1879" s="82" t="s">
        <v>551</v>
      </c>
      <c r="E1879" s="82" t="s">
        <v>300</v>
      </c>
      <c r="F1879" s="82" t="s">
        <v>301</v>
      </c>
      <c r="G1879" s="86">
        <v>0</v>
      </c>
      <c r="H1879" s="85">
        <v>0.59199999999999997</v>
      </c>
      <c r="I1879" s="82" t="s">
        <v>527</v>
      </c>
    </row>
    <row r="1880" spans="2:9">
      <c r="B1880" s="82" t="s">
        <v>279</v>
      </c>
      <c r="C1880" s="82" t="s">
        <v>552</v>
      </c>
      <c r="D1880" s="82" t="s">
        <v>553</v>
      </c>
      <c r="E1880" s="82" t="s">
        <v>300</v>
      </c>
      <c r="F1880" s="82" t="s">
        <v>301</v>
      </c>
      <c r="G1880" s="86">
        <v>0</v>
      </c>
      <c r="H1880" s="85">
        <v>0.32400000000000001</v>
      </c>
      <c r="I1880" s="82" t="s">
        <v>521</v>
      </c>
    </row>
    <row r="1881" spans="2:9">
      <c r="B1881" s="82" t="s">
        <v>279</v>
      </c>
      <c r="C1881" s="82" t="s">
        <v>554</v>
      </c>
      <c r="D1881" s="82" t="s">
        <v>555</v>
      </c>
      <c r="E1881" s="82" t="s">
        <v>300</v>
      </c>
      <c r="F1881" s="82" t="s">
        <v>301</v>
      </c>
      <c r="G1881" s="86">
        <v>0</v>
      </c>
      <c r="H1881" s="85">
        <v>0</v>
      </c>
      <c r="I1881" s="82" t="s">
        <v>524</v>
      </c>
    </row>
    <row r="1882" spans="2:9">
      <c r="B1882" s="82" t="s">
        <v>279</v>
      </c>
      <c r="C1882" s="82" t="s">
        <v>556</v>
      </c>
      <c r="D1882" s="82" t="s">
        <v>557</v>
      </c>
      <c r="E1882" s="82" t="s">
        <v>300</v>
      </c>
      <c r="F1882" s="82" t="s">
        <v>301</v>
      </c>
      <c r="G1882" s="86">
        <v>0</v>
      </c>
      <c r="H1882" s="85">
        <v>0</v>
      </c>
      <c r="I1882" s="82" t="s">
        <v>527</v>
      </c>
    </row>
    <row r="1883" spans="2:9">
      <c r="B1883" s="82" t="s">
        <v>279</v>
      </c>
      <c r="C1883" s="82" t="s">
        <v>558</v>
      </c>
      <c r="D1883" s="82" t="s">
        <v>559</v>
      </c>
      <c r="E1883" s="82" t="s">
        <v>300</v>
      </c>
      <c r="F1883" s="82" t="s">
        <v>301</v>
      </c>
      <c r="G1883" s="86">
        <v>6.0999999999999999E-2</v>
      </c>
      <c r="H1883" s="85">
        <v>8.9999999999999993E-3</v>
      </c>
      <c r="I1883" s="82" t="s">
        <v>521</v>
      </c>
    </row>
    <row r="1884" spans="2:9">
      <c r="B1884" s="82" t="s">
        <v>279</v>
      </c>
      <c r="C1884" s="82" t="s">
        <v>560</v>
      </c>
      <c r="D1884" s="82" t="s">
        <v>561</v>
      </c>
      <c r="E1884" s="82" t="s">
        <v>300</v>
      </c>
      <c r="F1884" s="82" t="s">
        <v>301</v>
      </c>
      <c r="G1884" s="86">
        <v>0</v>
      </c>
      <c r="H1884" s="85">
        <v>0</v>
      </c>
      <c r="I1884" s="82" t="s">
        <v>524</v>
      </c>
    </row>
    <row r="1885" spans="2:9">
      <c r="B1885" s="82" t="s">
        <v>279</v>
      </c>
      <c r="C1885" s="82" t="s">
        <v>562</v>
      </c>
      <c r="D1885" s="82" t="s">
        <v>563</v>
      </c>
      <c r="E1885" s="82" t="s">
        <v>300</v>
      </c>
      <c r="F1885" s="82" t="s">
        <v>301</v>
      </c>
      <c r="G1885" s="86">
        <v>0</v>
      </c>
      <c r="H1885" s="85">
        <v>0</v>
      </c>
      <c r="I1885" s="82" t="s">
        <v>527</v>
      </c>
    </row>
    <row r="1886" spans="2:9">
      <c r="B1886" s="82" t="s">
        <v>279</v>
      </c>
      <c r="C1886" s="82" t="s">
        <v>564</v>
      </c>
      <c r="D1886" s="82" t="s">
        <v>565</v>
      </c>
      <c r="E1886" s="82" t="s">
        <v>300</v>
      </c>
      <c r="F1886" s="82" t="s">
        <v>301</v>
      </c>
      <c r="G1886" s="86">
        <v>0</v>
      </c>
      <c r="H1886" s="85">
        <v>0</v>
      </c>
      <c r="I1886" s="82" t="s">
        <v>521</v>
      </c>
    </row>
    <row r="1887" spans="2:9">
      <c r="B1887" s="82" t="s">
        <v>279</v>
      </c>
      <c r="C1887" s="82" t="s">
        <v>566</v>
      </c>
      <c r="D1887" s="82" t="s">
        <v>567</v>
      </c>
      <c r="E1887" s="82" t="s">
        <v>300</v>
      </c>
      <c r="F1887" s="82" t="s">
        <v>301</v>
      </c>
      <c r="G1887" s="86">
        <v>0</v>
      </c>
      <c r="H1887" s="85">
        <v>0</v>
      </c>
      <c r="I1887" s="82" t="s">
        <v>524</v>
      </c>
    </row>
    <row r="1888" spans="2:9">
      <c r="B1888" s="82" t="s">
        <v>279</v>
      </c>
      <c r="C1888" s="82" t="s">
        <v>568</v>
      </c>
      <c r="D1888" s="82" t="s">
        <v>569</v>
      </c>
      <c r="E1888" s="82" t="s">
        <v>300</v>
      </c>
      <c r="F1888" s="82" t="s">
        <v>301</v>
      </c>
      <c r="G1888" s="86">
        <v>0</v>
      </c>
      <c r="H1888" s="85">
        <v>0</v>
      </c>
      <c r="I1888" s="82" t="s">
        <v>527</v>
      </c>
    </row>
    <row r="1889" spans="2:9">
      <c r="B1889" s="82" t="s">
        <v>279</v>
      </c>
      <c r="C1889" s="82" t="s">
        <v>570</v>
      </c>
      <c r="D1889" s="82" t="s">
        <v>571</v>
      </c>
      <c r="E1889" s="82" t="s">
        <v>300</v>
      </c>
      <c r="F1889" s="82" t="s">
        <v>301</v>
      </c>
      <c r="G1889" s="86">
        <v>4.0000000000000001E-3</v>
      </c>
      <c r="H1889" s="85">
        <v>2.9000000000000001E-2</v>
      </c>
      <c r="I1889" s="82" t="s">
        <v>521</v>
      </c>
    </row>
    <row r="1890" spans="2:9">
      <c r="B1890" s="82" t="s">
        <v>279</v>
      </c>
      <c r="C1890" s="82" t="s">
        <v>572</v>
      </c>
      <c r="D1890" s="82" t="s">
        <v>573</v>
      </c>
      <c r="E1890" s="82" t="s">
        <v>300</v>
      </c>
      <c r="F1890" s="82" t="s">
        <v>301</v>
      </c>
      <c r="G1890" s="86">
        <v>0</v>
      </c>
      <c r="H1890" s="85">
        <v>0</v>
      </c>
      <c r="I1890" s="82" t="s">
        <v>524</v>
      </c>
    </row>
    <row r="1891" spans="2:9">
      <c r="B1891" s="82" t="s">
        <v>279</v>
      </c>
      <c r="C1891" s="82" t="s">
        <v>574</v>
      </c>
      <c r="D1891" s="82" t="s">
        <v>575</v>
      </c>
      <c r="E1891" s="82" t="s">
        <v>300</v>
      </c>
      <c r="F1891" s="82" t="s">
        <v>301</v>
      </c>
      <c r="G1891" s="86">
        <v>0</v>
      </c>
      <c r="H1891" s="85">
        <v>0</v>
      </c>
      <c r="I1891" s="82" t="s">
        <v>527</v>
      </c>
    </row>
    <row r="1892" spans="2:9">
      <c r="B1892" s="82" t="s">
        <v>279</v>
      </c>
      <c r="C1892" s="82" t="s">
        <v>576</v>
      </c>
      <c r="D1892" s="82" t="s">
        <v>577</v>
      </c>
      <c r="E1892" s="82" t="s">
        <v>300</v>
      </c>
      <c r="F1892" s="82" t="s">
        <v>301</v>
      </c>
      <c r="G1892" s="86">
        <v>0</v>
      </c>
      <c r="H1892" s="85">
        <v>0</v>
      </c>
      <c r="I1892" s="82" t="s">
        <v>521</v>
      </c>
    </row>
    <row r="1893" spans="2:9">
      <c r="B1893" s="82" t="s">
        <v>279</v>
      </c>
      <c r="C1893" s="82" t="s">
        <v>578</v>
      </c>
      <c r="D1893" s="82" t="s">
        <v>579</v>
      </c>
      <c r="E1893" s="82" t="s">
        <v>300</v>
      </c>
      <c r="F1893" s="82" t="s">
        <v>301</v>
      </c>
      <c r="G1893" s="86">
        <v>0</v>
      </c>
      <c r="H1893" s="85">
        <v>0</v>
      </c>
      <c r="I1893" s="82" t="s">
        <v>524</v>
      </c>
    </row>
    <row r="1894" spans="2:9">
      <c r="B1894" s="82" t="s">
        <v>279</v>
      </c>
      <c r="C1894" s="82" t="s">
        <v>580</v>
      </c>
      <c r="D1894" s="82" t="s">
        <v>581</v>
      </c>
      <c r="E1894" s="82" t="s">
        <v>300</v>
      </c>
      <c r="F1894" s="82" t="s">
        <v>301</v>
      </c>
      <c r="G1894" s="86">
        <v>0</v>
      </c>
      <c r="H1894" s="85">
        <v>0</v>
      </c>
      <c r="I1894" s="82" t="s">
        <v>527</v>
      </c>
    </row>
    <row r="1895" spans="2:9">
      <c r="B1895" s="82" t="s">
        <v>279</v>
      </c>
      <c r="C1895" s="82" t="s">
        <v>582</v>
      </c>
      <c r="D1895" s="82" t="s">
        <v>583</v>
      </c>
      <c r="E1895" s="82" t="s">
        <v>300</v>
      </c>
      <c r="F1895" s="82" t="s">
        <v>301</v>
      </c>
      <c r="G1895" s="85">
        <v>3.25</v>
      </c>
      <c r="H1895" s="85">
        <v>1.9730000000000001</v>
      </c>
      <c r="I1895" s="82" t="s">
        <v>584</v>
      </c>
    </row>
    <row r="1896" spans="2:9">
      <c r="B1896" s="82" t="s">
        <v>279</v>
      </c>
      <c r="C1896" s="82" t="s">
        <v>585</v>
      </c>
      <c r="D1896" s="82" t="s">
        <v>586</v>
      </c>
      <c r="E1896" s="82" t="s">
        <v>300</v>
      </c>
      <c r="F1896" s="82" t="s">
        <v>301</v>
      </c>
      <c r="G1896" s="85">
        <v>13.342000000000001</v>
      </c>
      <c r="H1896" s="85">
        <v>9.9860000000000007</v>
      </c>
      <c r="I1896" s="82" t="s">
        <v>587</v>
      </c>
    </row>
    <row r="1897" spans="2:9">
      <c r="B1897" s="82" t="s">
        <v>279</v>
      </c>
      <c r="C1897" s="82" t="s">
        <v>588</v>
      </c>
      <c r="D1897" s="82" t="s">
        <v>589</v>
      </c>
      <c r="E1897" s="82" t="s">
        <v>300</v>
      </c>
      <c r="F1897" s="82" t="s">
        <v>301</v>
      </c>
      <c r="G1897" s="85">
        <v>15.881</v>
      </c>
      <c r="H1897" s="85">
        <v>15.045999999999999</v>
      </c>
      <c r="I1897" s="82" t="s">
        <v>590</v>
      </c>
    </row>
    <row r="1898" spans="2:9">
      <c r="B1898" s="82" t="s">
        <v>279</v>
      </c>
      <c r="C1898" s="82" t="s">
        <v>591</v>
      </c>
      <c r="D1898" s="82" t="s">
        <v>592</v>
      </c>
      <c r="E1898" s="82" t="s">
        <v>300</v>
      </c>
      <c r="F1898" s="82" t="s">
        <v>301</v>
      </c>
      <c r="G1898" s="85">
        <v>8.6140000000000008</v>
      </c>
      <c r="H1898" s="85">
        <v>6.569</v>
      </c>
      <c r="I1898" s="82" t="s">
        <v>593</v>
      </c>
    </row>
    <row r="1899" spans="2:9">
      <c r="B1899" s="82" t="s">
        <v>279</v>
      </c>
      <c r="C1899" s="82" t="s">
        <v>594</v>
      </c>
      <c r="D1899" s="82" t="s">
        <v>595</v>
      </c>
      <c r="E1899" s="82" t="s">
        <v>300</v>
      </c>
      <c r="F1899" s="82" t="s">
        <v>301</v>
      </c>
      <c r="G1899" s="85">
        <v>7.3070000000000004</v>
      </c>
      <c r="H1899" s="85">
        <v>5.4690000000000003</v>
      </c>
      <c r="I1899" s="82" t="s">
        <v>596</v>
      </c>
    </row>
    <row r="1900" spans="2:9">
      <c r="B1900" s="82" t="s">
        <v>279</v>
      </c>
      <c r="C1900" s="82" t="s">
        <v>597</v>
      </c>
      <c r="D1900" s="82" t="s">
        <v>598</v>
      </c>
      <c r="E1900" s="82" t="s">
        <v>300</v>
      </c>
      <c r="F1900" s="82" t="s">
        <v>301</v>
      </c>
      <c r="G1900" s="85">
        <v>8.6969999999999992</v>
      </c>
      <c r="H1900" s="85">
        <v>8.24</v>
      </c>
      <c r="I1900" s="82" t="s">
        <v>599</v>
      </c>
    </row>
    <row r="1901" spans="2:9">
      <c r="B1901" s="82" t="s">
        <v>279</v>
      </c>
      <c r="C1901" s="82" t="s">
        <v>600</v>
      </c>
      <c r="D1901" s="82" t="s">
        <v>601</v>
      </c>
      <c r="E1901" s="82" t="s">
        <v>300</v>
      </c>
      <c r="F1901" s="82" t="s">
        <v>301</v>
      </c>
      <c r="G1901" s="85">
        <v>12.885999999999999</v>
      </c>
      <c r="H1901" s="85">
        <v>5.7789999999999999</v>
      </c>
      <c r="I1901" s="82" t="s">
        <v>602</v>
      </c>
    </row>
    <row r="1902" spans="2:9">
      <c r="B1902" s="82" t="s">
        <v>279</v>
      </c>
      <c r="C1902" s="82" t="s">
        <v>603</v>
      </c>
      <c r="D1902" s="82" t="s">
        <v>604</v>
      </c>
      <c r="E1902" s="82" t="s">
        <v>300</v>
      </c>
      <c r="F1902" s="82" t="s">
        <v>301</v>
      </c>
      <c r="G1902" s="85">
        <v>12.904999999999999</v>
      </c>
      <c r="H1902" s="85">
        <v>9.66</v>
      </c>
      <c r="I1902" s="82" t="s">
        <v>605</v>
      </c>
    </row>
    <row r="1903" spans="2:9">
      <c r="B1903" s="82" t="s">
        <v>279</v>
      </c>
      <c r="C1903" s="82" t="s">
        <v>606</v>
      </c>
      <c r="D1903" s="82" t="s">
        <v>607</v>
      </c>
      <c r="E1903" s="82" t="s">
        <v>300</v>
      </c>
      <c r="F1903" s="82" t="s">
        <v>301</v>
      </c>
      <c r="G1903" s="85">
        <v>15.361000000000001</v>
      </c>
      <c r="H1903" s="85">
        <v>14.553000000000001</v>
      </c>
      <c r="I1903" s="82" t="s">
        <v>608</v>
      </c>
    </row>
    <row r="1904" spans="2:9">
      <c r="B1904" s="82" t="s">
        <v>279</v>
      </c>
      <c r="C1904" s="82" t="s">
        <v>609</v>
      </c>
      <c r="D1904" s="82" t="s">
        <v>610</v>
      </c>
      <c r="E1904" s="82" t="s">
        <v>300</v>
      </c>
      <c r="F1904" s="82" t="s">
        <v>301</v>
      </c>
      <c r="G1904" s="85">
        <v>39.939</v>
      </c>
      <c r="H1904" s="85">
        <v>19.518999999999998</v>
      </c>
      <c r="I1904" s="82" t="s">
        <v>611</v>
      </c>
    </row>
    <row r="1905" spans="2:9">
      <c r="B1905" s="82" t="s">
        <v>279</v>
      </c>
      <c r="C1905" s="82" t="s">
        <v>612</v>
      </c>
      <c r="D1905" s="82" t="s">
        <v>613</v>
      </c>
      <c r="E1905" s="82" t="s">
        <v>300</v>
      </c>
      <c r="F1905" s="82" t="s">
        <v>301</v>
      </c>
      <c r="G1905" s="85">
        <v>60.945</v>
      </c>
      <c r="H1905" s="85">
        <v>45.616999999999997</v>
      </c>
      <c r="I1905" s="82" t="s">
        <v>614</v>
      </c>
    </row>
    <row r="1906" spans="2:9">
      <c r="B1906" s="82" t="s">
        <v>279</v>
      </c>
      <c r="C1906" s="82" t="s">
        <v>615</v>
      </c>
      <c r="D1906" s="82" t="s">
        <v>616</v>
      </c>
      <c r="E1906" s="82" t="s">
        <v>300</v>
      </c>
      <c r="F1906" s="82" t="s">
        <v>301</v>
      </c>
      <c r="G1906" s="85">
        <v>72.542000000000002</v>
      </c>
      <c r="H1906" s="85">
        <v>68.727000000000004</v>
      </c>
      <c r="I1906" s="82" t="s">
        <v>617</v>
      </c>
    </row>
    <row r="1907" spans="2:9">
      <c r="B1907" s="82" t="s">
        <v>279</v>
      </c>
      <c r="C1907" s="82" t="s">
        <v>618</v>
      </c>
      <c r="D1907" s="82" t="s">
        <v>619</v>
      </c>
      <c r="E1907" s="82" t="s">
        <v>300</v>
      </c>
      <c r="F1907" s="82" t="s">
        <v>301</v>
      </c>
      <c r="G1907" s="85">
        <v>21.724</v>
      </c>
      <c r="H1907" s="85">
        <v>7.87</v>
      </c>
      <c r="I1907" s="82" t="s">
        <v>620</v>
      </c>
    </row>
    <row r="1908" spans="2:9">
      <c r="B1908" s="82" t="s">
        <v>279</v>
      </c>
      <c r="C1908" s="82" t="s">
        <v>621</v>
      </c>
      <c r="D1908" s="82" t="s">
        <v>622</v>
      </c>
      <c r="E1908" s="82" t="s">
        <v>300</v>
      </c>
      <c r="F1908" s="82" t="s">
        <v>301</v>
      </c>
      <c r="G1908" s="85">
        <v>22.024999999999999</v>
      </c>
      <c r="H1908" s="85">
        <v>16.486000000000001</v>
      </c>
      <c r="I1908" s="82" t="s">
        <v>623</v>
      </c>
    </row>
    <row r="1909" spans="2:9">
      <c r="B1909" s="82" t="s">
        <v>279</v>
      </c>
      <c r="C1909" s="82" t="s">
        <v>624</v>
      </c>
      <c r="D1909" s="82" t="s">
        <v>625</v>
      </c>
      <c r="E1909" s="82" t="s">
        <v>300</v>
      </c>
      <c r="F1909" s="82" t="s">
        <v>301</v>
      </c>
      <c r="G1909" s="85">
        <v>26.216000000000001</v>
      </c>
      <c r="H1909" s="85">
        <v>24.837</v>
      </c>
      <c r="I1909" s="82" t="s">
        <v>626</v>
      </c>
    </row>
    <row r="1910" spans="2:9">
      <c r="B1910" s="82" t="s">
        <v>279</v>
      </c>
      <c r="C1910" s="82" t="s">
        <v>627</v>
      </c>
      <c r="D1910" s="82" t="s">
        <v>628</v>
      </c>
      <c r="E1910" s="82" t="s">
        <v>300</v>
      </c>
      <c r="F1910" s="82" t="s">
        <v>301</v>
      </c>
      <c r="G1910" s="85">
        <v>0</v>
      </c>
      <c r="H1910" s="85">
        <v>0.214</v>
      </c>
      <c r="I1910" s="82" t="s">
        <v>629</v>
      </c>
    </row>
    <row r="1911" spans="2:9">
      <c r="B1911" s="82" t="s">
        <v>279</v>
      </c>
      <c r="C1911" s="82" t="s">
        <v>630</v>
      </c>
      <c r="D1911" s="82" t="s">
        <v>631</v>
      </c>
      <c r="E1911" s="82" t="s">
        <v>300</v>
      </c>
      <c r="F1911" s="82" t="s">
        <v>301</v>
      </c>
      <c r="G1911" s="85">
        <v>20.731000000000002</v>
      </c>
      <c r="H1911" s="85">
        <v>15.516999999999999</v>
      </c>
      <c r="I1911" s="82" t="s">
        <v>632</v>
      </c>
    </row>
    <row r="1912" spans="2:9">
      <c r="B1912" s="82" t="s">
        <v>279</v>
      </c>
      <c r="C1912" s="82" t="s">
        <v>633</v>
      </c>
      <c r="D1912" s="82" t="s">
        <v>634</v>
      </c>
      <c r="E1912" s="82" t="s">
        <v>300</v>
      </c>
      <c r="F1912" s="82" t="s">
        <v>301</v>
      </c>
      <c r="G1912" s="85">
        <v>24.675000000000001</v>
      </c>
      <c r="H1912" s="85">
        <v>23.378</v>
      </c>
      <c r="I1912" s="82" t="s">
        <v>635</v>
      </c>
    </row>
    <row r="1913" spans="2:9">
      <c r="B1913" s="82" t="s">
        <v>279</v>
      </c>
      <c r="C1913" s="82" t="s">
        <v>636</v>
      </c>
      <c r="D1913" s="82" t="s">
        <v>637</v>
      </c>
      <c r="E1913" s="82" t="s">
        <v>300</v>
      </c>
      <c r="F1913" s="82" t="s">
        <v>301</v>
      </c>
      <c r="G1913" s="85">
        <v>2.1230000000000002</v>
      </c>
      <c r="H1913" s="85">
        <v>1.9490000000000001</v>
      </c>
      <c r="I1913" s="82" t="s">
        <v>638</v>
      </c>
    </row>
    <row r="1914" spans="2:9">
      <c r="B1914" s="82" t="s">
        <v>279</v>
      </c>
      <c r="C1914" s="82" t="s">
        <v>639</v>
      </c>
      <c r="D1914" s="82" t="s">
        <v>640</v>
      </c>
      <c r="E1914" s="82" t="s">
        <v>300</v>
      </c>
      <c r="F1914" s="82" t="s">
        <v>301</v>
      </c>
      <c r="G1914" s="85">
        <v>4.6070000000000002</v>
      </c>
      <c r="H1914" s="85">
        <v>3.448</v>
      </c>
      <c r="I1914" s="82" t="s">
        <v>641</v>
      </c>
    </row>
    <row r="1915" spans="2:9">
      <c r="B1915" s="82" t="s">
        <v>279</v>
      </c>
      <c r="C1915" s="82" t="s">
        <v>642</v>
      </c>
      <c r="D1915" s="82" t="s">
        <v>643</v>
      </c>
      <c r="E1915" s="82" t="s">
        <v>300</v>
      </c>
      <c r="F1915" s="82" t="s">
        <v>301</v>
      </c>
      <c r="G1915" s="85">
        <v>5.4829999999999997</v>
      </c>
      <c r="H1915" s="85">
        <v>5.1950000000000003</v>
      </c>
      <c r="I1915" s="82" t="s">
        <v>644</v>
      </c>
    </row>
    <row r="1916" spans="2:9">
      <c r="B1916" s="82" t="s">
        <v>279</v>
      </c>
      <c r="C1916" s="82" t="s">
        <v>645</v>
      </c>
      <c r="D1916" s="82" t="s">
        <v>646</v>
      </c>
      <c r="E1916" s="82" t="s">
        <v>300</v>
      </c>
      <c r="F1916" s="82" t="s">
        <v>301</v>
      </c>
      <c r="G1916" s="85">
        <v>10.57</v>
      </c>
      <c r="H1916" s="85">
        <v>9.4480000000000004</v>
      </c>
      <c r="I1916" s="82" t="s">
        <v>647</v>
      </c>
    </row>
    <row r="1917" spans="2:9">
      <c r="B1917" s="82" t="s">
        <v>279</v>
      </c>
      <c r="C1917" s="82" t="s">
        <v>648</v>
      </c>
      <c r="D1917" s="82" t="s">
        <v>649</v>
      </c>
      <c r="E1917" s="82" t="s">
        <v>300</v>
      </c>
      <c r="F1917" s="82" t="s">
        <v>301</v>
      </c>
      <c r="G1917" s="85">
        <v>8.2759999999999998</v>
      </c>
      <c r="H1917" s="85">
        <v>7.8410000000000002</v>
      </c>
      <c r="I1917" s="82" t="s">
        <v>650</v>
      </c>
    </row>
    <row r="1918" spans="2:9">
      <c r="B1918" s="82" t="s">
        <v>279</v>
      </c>
      <c r="C1918" s="82" t="s">
        <v>651</v>
      </c>
      <c r="D1918" s="82" t="s">
        <v>652</v>
      </c>
      <c r="E1918" s="82" t="s">
        <v>300</v>
      </c>
      <c r="F1918" s="82" t="s">
        <v>301</v>
      </c>
      <c r="G1918" s="85">
        <v>146.24100000000001</v>
      </c>
      <c r="H1918" s="85">
        <v>83.725999999999999</v>
      </c>
      <c r="I1918" s="82" t="s">
        <v>653</v>
      </c>
    </row>
    <row r="1919" spans="2:9">
      <c r="B1919" s="82" t="s">
        <v>279</v>
      </c>
      <c r="C1919" s="82" t="s">
        <v>654</v>
      </c>
      <c r="D1919" s="82" t="s">
        <v>655</v>
      </c>
      <c r="E1919" s="82" t="s">
        <v>300</v>
      </c>
      <c r="F1919" s="82" t="s">
        <v>301</v>
      </c>
      <c r="G1919" s="85">
        <v>171.09800000000001</v>
      </c>
      <c r="H1919" s="85">
        <v>128.066</v>
      </c>
      <c r="I1919" s="82" t="s">
        <v>656</v>
      </c>
    </row>
    <row r="1920" spans="2:9">
      <c r="B1920" s="82" t="s">
        <v>279</v>
      </c>
      <c r="C1920" s="82" t="s">
        <v>657</v>
      </c>
      <c r="D1920" s="82" t="s">
        <v>658</v>
      </c>
      <c r="E1920" s="82" t="s">
        <v>300</v>
      </c>
      <c r="F1920" s="82" t="s">
        <v>301</v>
      </c>
      <c r="G1920" s="85">
        <v>203.65600000000001</v>
      </c>
      <c r="H1920" s="85">
        <v>192.946</v>
      </c>
      <c r="I1920" s="82" t="s">
        <v>659</v>
      </c>
    </row>
    <row r="1921" spans="2:9">
      <c r="B1921" s="82" t="s">
        <v>279</v>
      </c>
      <c r="C1921" s="82" t="s">
        <v>660</v>
      </c>
      <c r="D1921" s="82" t="s">
        <v>661</v>
      </c>
      <c r="E1921" s="82" t="s">
        <v>300</v>
      </c>
      <c r="F1921" s="82" t="s">
        <v>301</v>
      </c>
      <c r="G1921" s="85">
        <v>33.667999999999999</v>
      </c>
      <c r="H1921" s="85">
        <v>13.177</v>
      </c>
      <c r="I1921" s="82" t="s">
        <v>662</v>
      </c>
    </row>
    <row r="1922" spans="2:9">
      <c r="B1922" s="82" t="s">
        <v>279</v>
      </c>
      <c r="C1922" s="82" t="s">
        <v>663</v>
      </c>
      <c r="D1922" s="82" t="s">
        <v>664</v>
      </c>
      <c r="E1922" s="82" t="s">
        <v>300</v>
      </c>
      <c r="F1922" s="82" t="s">
        <v>301</v>
      </c>
      <c r="G1922" s="85">
        <v>31.201000000000001</v>
      </c>
      <c r="H1922" s="85">
        <v>23.353999999999999</v>
      </c>
      <c r="I1922" s="82" t="s">
        <v>665</v>
      </c>
    </row>
    <row r="1923" spans="2:9">
      <c r="B1923" s="82" t="s">
        <v>279</v>
      </c>
      <c r="C1923" s="82" t="s">
        <v>666</v>
      </c>
      <c r="D1923" s="82" t="s">
        <v>667</v>
      </c>
      <c r="E1923" s="82" t="s">
        <v>300</v>
      </c>
      <c r="F1923" s="82" t="s">
        <v>301</v>
      </c>
      <c r="G1923" s="85">
        <v>37.139000000000003</v>
      </c>
      <c r="H1923" s="85">
        <v>35.185000000000002</v>
      </c>
      <c r="I1923" s="82" t="s">
        <v>668</v>
      </c>
    </row>
    <row r="1924" spans="2:9">
      <c r="B1924" s="82" t="s">
        <v>279</v>
      </c>
      <c r="C1924" s="82" t="s">
        <v>669</v>
      </c>
      <c r="D1924" s="82" t="s">
        <v>670</v>
      </c>
      <c r="E1924" s="82" t="s">
        <v>300</v>
      </c>
      <c r="F1924" s="82" t="s">
        <v>301</v>
      </c>
      <c r="G1924" s="85">
        <v>17.346</v>
      </c>
      <c r="H1924" s="85">
        <v>15.957000000000001</v>
      </c>
      <c r="I1924" s="82" t="s">
        <v>671</v>
      </c>
    </row>
    <row r="1925" spans="2:9">
      <c r="B1925" s="82" t="s">
        <v>279</v>
      </c>
      <c r="C1925" s="82" t="s">
        <v>672</v>
      </c>
      <c r="D1925" s="82" t="s">
        <v>673</v>
      </c>
      <c r="E1925" s="82" t="s">
        <v>300</v>
      </c>
      <c r="F1925" s="82" t="s">
        <v>301</v>
      </c>
      <c r="G1925" s="85">
        <v>17.53</v>
      </c>
      <c r="H1925" s="85">
        <v>13.121</v>
      </c>
      <c r="I1925" s="82" t="s">
        <v>674</v>
      </c>
    </row>
    <row r="1926" spans="2:9">
      <c r="B1926" s="82" t="s">
        <v>279</v>
      </c>
      <c r="C1926" s="82" t="s">
        <v>675</v>
      </c>
      <c r="D1926" s="82" t="s">
        <v>676</v>
      </c>
      <c r="E1926" s="82" t="s">
        <v>300</v>
      </c>
      <c r="F1926" s="82" t="s">
        <v>301</v>
      </c>
      <c r="G1926" s="85">
        <v>20.864999999999998</v>
      </c>
      <c r="H1926" s="85">
        <v>19.768000000000001</v>
      </c>
      <c r="I1926" s="82" t="s">
        <v>677</v>
      </c>
    </row>
    <row r="1927" spans="2:9">
      <c r="B1927" s="82" t="s">
        <v>279</v>
      </c>
      <c r="C1927" s="82" t="s">
        <v>678</v>
      </c>
      <c r="D1927" s="82" t="s">
        <v>679</v>
      </c>
      <c r="E1927" s="82" t="s">
        <v>300</v>
      </c>
      <c r="F1927" s="82" t="s">
        <v>301</v>
      </c>
      <c r="G1927" s="85">
        <v>7.8289999999999997</v>
      </c>
      <c r="H1927" s="85">
        <v>6.4219999999999997</v>
      </c>
      <c r="I1927" s="82" t="s">
        <v>680</v>
      </c>
    </row>
    <row r="1928" spans="2:9">
      <c r="B1928" s="82" t="s">
        <v>279</v>
      </c>
      <c r="C1928" s="82" t="s">
        <v>681</v>
      </c>
      <c r="D1928" s="82" t="s">
        <v>682</v>
      </c>
      <c r="E1928" s="82" t="s">
        <v>300</v>
      </c>
      <c r="F1928" s="82" t="s">
        <v>301</v>
      </c>
      <c r="G1928" s="85">
        <v>17.239999999999998</v>
      </c>
      <c r="H1928" s="85">
        <v>12.904</v>
      </c>
      <c r="I1928" s="82" t="s">
        <v>683</v>
      </c>
    </row>
    <row r="1929" spans="2:9">
      <c r="B1929" s="82" t="s">
        <v>279</v>
      </c>
      <c r="C1929" s="82" t="s">
        <v>684</v>
      </c>
      <c r="D1929" s="82" t="s">
        <v>685</v>
      </c>
      <c r="E1929" s="82" t="s">
        <v>300</v>
      </c>
      <c r="F1929" s="82" t="s">
        <v>301</v>
      </c>
      <c r="G1929" s="85">
        <v>20.521000000000001</v>
      </c>
      <c r="H1929" s="85">
        <v>19.442</v>
      </c>
      <c r="I1929" s="82" t="s">
        <v>686</v>
      </c>
    </row>
    <row r="1930" spans="2:9">
      <c r="B1930" s="82" t="s">
        <v>279</v>
      </c>
      <c r="C1930" s="82" t="s">
        <v>684</v>
      </c>
      <c r="D1930" s="82" t="s">
        <v>685</v>
      </c>
      <c r="E1930" s="82" t="s">
        <v>300</v>
      </c>
      <c r="F1930" s="82" t="s">
        <v>301</v>
      </c>
      <c r="G1930" s="85">
        <v>20.521000000000001</v>
      </c>
      <c r="H1930" s="85">
        <v>19.442</v>
      </c>
      <c r="I1930" s="82" t="s">
        <v>686</v>
      </c>
    </row>
    <row r="1931" spans="2:9">
      <c r="B1931" s="82" t="s">
        <v>279</v>
      </c>
      <c r="C1931" s="82" t="s">
        <v>687</v>
      </c>
      <c r="D1931" s="82" t="s">
        <v>688</v>
      </c>
      <c r="E1931" s="82" t="s">
        <v>300</v>
      </c>
      <c r="F1931" s="82" t="s">
        <v>301</v>
      </c>
      <c r="G1931" s="85">
        <v>4.1130000000000004</v>
      </c>
      <c r="H1931" s="85">
        <v>3.0779999999999998</v>
      </c>
      <c r="I1931" s="82" t="s">
        <v>689</v>
      </c>
    </row>
    <row r="1932" spans="2:9">
      <c r="B1932" s="82" t="s">
        <v>279</v>
      </c>
      <c r="C1932" s="82" t="s">
        <v>690</v>
      </c>
      <c r="D1932" s="82" t="s">
        <v>691</v>
      </c>
      <c r="E1932" s="82" t="s">
        <v>300</v>
      </c>
      <c r="F1932" s="82" t="s">
        <v>301</v>
      </c>
      <c r="G1932" s="85">
        <v>4.8949999999999996</v>
      </c>
      <c r="H1932" s="85">
        <v>4.6379999999999999</v>
      </c>
      <c r="I1932" s="82" t="s">
        <v>692</v>
      </c>
    </row>
    <row r="1933" spans="2:9">
      <c r="B1933" s="82" t="s">
        <v>279</v>
      </c>
      <c r="C1933" s="82" t="s">
        <v>693</v>
      </c>
      <c r="D1933" s="82" t="s">
        <v>694</v>
      </c>
      <c r="E1933" s="82" t="s">
        <v>300</v>
      </c>
      <c r="F1933" s="82" t="s">
        <v>301</v>
      </c>
      <c r="G1933" s="85">
        <v>2.3029999999999999</v>
      </c>
      <c r="H1933" s="85">
        <v>1.367</v>
      </c>
      <c r="I1933" s="82" t="s">
        <v>695</v>
      </c>
    </row>
    <row r="1934" spans="2:9">
      <c r="B1934" s="82" t="s">
        <v>279</v>
      </c>
      <c r="C1934" s="82" t="s">
        <v>696</v>
      </c>
      <c r="D1934" s="82" t="s">
        <v>697</v>
      </c>
      <c r="E1934" s="82" t="s">
        <v>300</v>
      </c>
      <c r="F1934" s="82" t="s">
        <v>301</v>
      </c>
      <c r="G1934" s="85">
        <v>0</v>
      </c>
      <c r="H1934" s="85">
        <v>0</v>
      </c>
      <c r="I1934" s="82" t="s">
        <v>698</v>
      </c>
    </row>
    <row r="1935" spans="2:9">
      <c r="B1935" s="82" t="s">
        <v>279</v>
      </c>
      <c r="C1935" s="82" t="s">
        <v>699</v>
      </c>
      <c r="D1935" s="82" t="s">
        <v>700</v>
      </c>
      <c r="E1935" s="82" t="s">
        <v>300</v>
      </c>
      <c r="F1935" s="82" t="s">
        <v>301</v>
      </c>
      <c r="G1935" s="85">
        <v>0</v>
      </c>
      <c r="H1935" s="85">
        <v>4.8490000000000002</v>
      </c>
      <c r="I1935" s="82" t="s">
        <v>701</v>
      </c>
    </row>
    <row r="1936" spans="2:9">
      <c r="B1936" s="82" t="s">
        <v>279</v>
      </c>
      <c r="C1936" s="82" t="s">
        <v>702</v>
      </c>
      <c r="D1936" s="82" t="s">
        <v>703</v>
      </c>
      <c r="E1936" s="82" t="s">
        <v>300</v>
      </c>
      <c r="F1936" s="82" t="s">
        <v>301</v>
      </c>
      <c r="G1936" s="85">
        <v>2.5979999999999999</v>
      </c>
      <c r="H1936" s="85">
        <v>0.56599999999999995</v>
      </c>
      <c r="I1936" s="82" t="s">
        <v>704</v>
      </c>
    </row>
    <row r="1937" spans="2:9">
      <c r="B1937" s="82" t="s">
        <v>279</v>
      </c>
      <c r="C1937" s="82" t="s">
        <v>705</v>
      </c>
      <c r="D1937" s="82" t="s">
        <v>706</v>
      </c>
      <c r="E1937" s="82" t="s">
        <v>300</v>
      </c>
      <c r="F1937" s="82" t="s">
        <v>301</v>
      </c>
      <c r="G1937" s="85">
        <v>2.0249999999999999</v>
      </c>
      <c r="H1937" s="85">
        <v>0.71899999999999997</v>
      </c>
      <c r="I1937" s="82" t="s">
        <v>707</v>
      </c>
    </row>
    <row r="1938" spans="2:9">
      <c r="B1938" s="82" t="s">
        <v>279</v>
      </c>
      <c r="C1938" s="82" t="s">
        <v>708</v>
      </c>
      <c r="D1938" s="82" t="s">
        <v>709</v>
      </c>
      <c r="E1938" s="82" t="s">
        <v>300</v>
      </c>
      <c r="F1938" s="82" t="s">
        <v>301</v>
      </c>
      <c r="G1938" s="85">
        <v>5.1180000000000003</v>
      </c>
      <c r="H1938" s="85">
        <v>0</v>
      </c>
      <c r="I1938" s="82" t="s">
        <v>710</v>
      </c>
    </row>
    <row r="1939" spans="2:9">
      <c r="B1939" s="82" t="s">
        <v>279</v>
      </c>
      <c r="C1939" s="82" t="s">
        <v>711</v>
      </c>
      <c r="D1939" s="82" t="s">
        <v>712</v>
      </c>
      <c r="E1939" s="82" t="s">
        <v>300</v>
      </c>
      <c r="F1939" s="82" t="s">
        <v>301</v>
      </c>
      <c r="G1939" s="85">
        <v>2E-3</v>
      </c>
      <c r="H1939" s="85">
        <v>0</v>
      </c>
      <c r="I1939" s="82" t="s">
        <v>713</v>
      </c>
    </row>
    <row r="1940" spans="2:9">
      <c r="B1940" s="82" t="s">
        <v>279</v>
      </c>
      <c r="C1940" s="82" t="s">
        <v>714</v>
      </c>
      <c r="D1940" s="82" t="s">
        <v>715</v>
      </c>
      <c r="E1940" s="82" t="s">
        <v>300</v>
      </c>
      <c r="F1940" s="82" t="s">
        <v>301</v>
      </c>
      <c r="G1940" s="85">
        <v>0</v>
      </c>
      <c r="H1940" s="85">
        <v>0</v>
      </c>
      <c r="I1940" s="82" t="s">
        <v>716</v>
      </c>
    </row>
    <row r="1941" spans="2:9">
      <c r="B1941" s="82" t="s">
        <v>279</v>
      </c>
      <c r="C1941" s="82" t="s">
        <v>717</v>
      </c>
      <c r="D1941" s="82" t="s">
        <v>718</v>
      </c>
      <c r="E1941" s="82" t="s">
        <v>300</v>
      </c>
      <c r="F1941" s="82" t="s">
        <v>301</v>
      </c>
      <c r="G1941" s="85">
        <v>0</v>
      </c>
      <c r="H1941" s="85">
        <v>0</v>
      </c>
      <c r="I1941" s="82" t="s">
        <v>719</v>
      </c>
    </row>
    <row r="1942" spans="2:9">
      <c r="B1942" s="82" t="s">
        <v>279</v>
      </c>
      <c r="C1942" s="82" t="s">
        <v>720</v>
      </c>
      <c r="D1942" s="82" t="s">
        <v>721</v>
      </c>
      <c r="E1942" s="82" t="s">
        <v>300</v>
      </c>
      <c r="F1942" s="82" t="s">
        <v>301</v>
      </c>
      <c r="G1942" s="85">
        <v>2.1829999999999998</v>
      </c>
      <c r="H1942" s="85">
        <v>2.0289999999999999</v>
      </c>
      <c r="I1942" s="82" t="s">
        <v>722</v>
      </c>
    </row>
    <row r="1943" spans="2:9">
      <c r="B1943" s="82" t="s">
        <v>279</v>
      </c>
      <c r="C1943" s="82" t="s">
        <v>723</v>
      </c>
      <c r="D1943" s="82" t="s">
        <v>724</v>
      </c>
      <c r="E1943" s="82" t="s">
        <v>300</v>
      </c>
      <c r="F1943" s="82" t="s">
        <v>301</v>
      </c>
      <c r="G1943" s="85">
        <v>2.5859999999999999</v>
      </c>
      <c r="H1943" s="85">
        <v>1.9359999999999999</v>
      </c>
      <c r="I1943" s="82" t="s">
        <v>725</v>
      </c>
    </row>
    <row r="1944" spans="2:9">
      <c r="B1944" s="82" t="s">
        <v>279</v>
      </c>
      <c r="C1944" s="82" t="s">
        <v>726</v>
      </c>
      <c r="D1944" s="82" t="s">
        <v>727</v>
      </c>
      <c r="E1944" s="82" t="s">
        <v>300</v>
      </c>
      <c r="F1944" s="82" t="s">
        <v>301</v>
      </c>
      <c r="G1944" s="85">
        <v>3.0779999999999998</v>
      </c>
      <c r="H1944" s="85">
        <v>2.9159999999999999</v>
      </c>
      <c r="I1944" s="82" t="s">
        <v>728</v>
      </c>
    </row>
    <row r="1945" spans="2:9">
      <c r="B1945" s="82" t="s">
        <v>279</v>
      </c>
      <c r="C1945" s="82" t="s">
        <v>729</v>
      </c>
      <c r="D1945" s="82" t="s">
        <v>730</v>
      </c>
      <c r="E1945" s="82" t="s">
        <v>300</v>
      </c>
      <c r="F1945" s="82" t="s">
        <v>301</v>
      </c>
      <c r="G1945" s="85">
        <v>0</v>
      </c>
      <c r="H1945" s="85">
        <v>0</v>
      </c>
      <c r="I1945" s="82" t="s">
        <v>731</v>
      </c>
    </row>
    <row r="1946" spans="2:9">
      <c r="B1946" s="82" t="s">
        <v>279</v>
      </c>
      <c r="C1946" s="82" t="s">
        <v>732</v>
      </c>
      <c r="D1946" s="82" t="s">
        <v>733</v>
      </c>
      <c r="E1946" s="82" t="s">
        <v>300</v>
      </c>
      <c r="F1946" s="82" t="s">
        <v>301</v>
      </c>
      <c r="G1946" s="85">
        <v>0</v>
      </c>
      <c r="H1946" s="85">
        <v>0</v>
      </c>
      <c r="I1946" s="82" t="s">
        <v>734</v>
      </c>
    </row>
    <row r="1947" spans="2:9">
      <c r="B1947" s="82" t="s">
        <v>279</v>
      </c>
      <c r="C1947" s="82" t="s">
        <v>735</v>
      </c>
      <c r="D1947" s="82" t="s">
        <v>736</v>
      </c>
      <c r="E1947" s="82" t="s">
        <v>300</v>
      </c>
      <c r="F1947" s="82" t="s">
        <v>301</v>
      </c>
      <c r="G1947" s="85">
        <v>0</v>
      </c>
      <c r="H1947" s="85">
        <v>0</v>
      </c>
      <c r="I1947" s="82" t="s">
        <v>737</v>
      </c>
    </row>
    <row r="1948" spans="2:9">
      <c r="B1948" s="82" t="s">
        <v>279</v>
      </c>
      <c r="C1948" s="82" t="s">
        <v>738</v>
      </c>
      <c r="D1948" s="82" t="s">
        <v>739</v>
      </c>
      <c r="E1948" s="82" t="s">
        <v>300</v>
      </c>
      <c r="F1948" s="82" t="s">
        <v>301</v>
      </c>
      <c r="G1948" s="85">
        <v>10.54</v>
      </c>
      <c r="H1948" s="85">
        <v>6.7409999999999997</v>
      </c>
      <c r="I1948" s="82" t="s">
        <v>740</v>
      </c>
    </row>
    <row r="1949" spans="2:9">
      <c r="B1949" s="82" t="s">
        <v>279</v>
      </c>
      <c r="C1949" s="82" t="s">
        <v>741</v>
      </c>
      <c r="D1949" s="82" t="s">
        <v>742</v>
      </c>
      <c r="E1949" s="82" t="s">
        <v>300</v>
      </c>
      <c r="F1949" s="82" t="s">
        <v>301</v>
      </c>
      <c r="G1949" s="85">
        <v>0</v>
      </c>
      <c r="H1949" s="85">
        <v>0</v>
      </c>
      <c r="I1949" s="82" t="s">
        <v>743</v>
      </c>
    </row>
    <row r="1950" spans="2:9">
      <c r="B1950" s="82" t="s">
        <v>279</v>
      </c>
      <c r="C1950" s="82" t="s">
        <v>744</v>
      </c>
      <c r="D1950" s="82" t="s">
        <v>745</v>
      </c>
      <c r="E1950" s="82" t="s">
        <v>300</v>
      </c>
      <c r="F1950" s="82" t="s">
        <v>301</v>
      </c>
      <c r="G1950" s="85">
        <v>0</v>
      </c>
      <c r="H1950" s="85">
        <v>0</v>
      </c>
      <c r="I1950" s="82" t="s">
        <v>746</v>
      </c>
    </row>
    <row r="1951" spans="2:9">
      <c r="B1951" s="82" t="s">
        <v>279</v>
      </c>
      <c r="C1951" s="82" t="s">
        <v>747</v>
      </c>
      <c r="D1951" s="82" t="s">
        <v>748</v>
      </c>
      <c r="E1951" s="82" t="s">
        <v>300</v>
      </c>
      <c r="F1951" s="82" t="s">
        <v>301</v>
      </c>
      <c r="G1951" s="85">
        <v>7.0999999999999994E-2</v>
      </c>
      <c r="H1951" s="85">
        <v>0</v>
      </c>
      <c r="I1951" s="82" t="s">
        <v>749</v>
      </c>
    </row>
    <row r="1952" spans="2:9">
      <c r="B1952" s="82" t="s">
        <v>279</v>
      </c>
      <c r="C1952" s="82" t="s">
        <v>750</v>
      </c>
      <c r="D1952" s="82" t="s">
        <v>751</v>
      </c>
      <c r="E1952" s="82" t="s">
        <v>300</v>
      </c>
      <c r="F1952" s="82" t="s">
        <v>301</v>
      </c>
      <c r="G1952" s="85">
        <v>0</v>
      </c>
      <c r="H1952" s="85">
        <v>0</v>
      </c>
      <c r="I1952" s="82" t="s">
        <v>752</v>
      </c>
    </row>
    <row r="1953" spans="2:9">
      <c r="B1953" s="82" t="s">
        <v>279</v>
      </c>
      <c r="C1953" s="82" t="s">
        <v>753</v>
      </c>
      <c r="D1953" s="82" t="s">
        <v>754</v>
      </c>
      <c r="E1953" s="82" t="s">
        <v>300</v>
      </c>
      <c r="F1953" s="82" t="s">
        <v>301</v>
      </c>
      <c r="G1953" s="85">
        <v>0</v>
      </c>
      <c r="H1953" s="85">
        <v>0</v>
      </c>
      <c r="I1953" s="82" t="s">
        <v>755</v>
      </c>
    </row>
    <row r="1954" spans="2:9">
      <c r="B1954" s="82" t="s">
        <v>279</v>
      </c>
      <c r="C1954" s="82" t="s">
        <v>756</v>
      </c>
      <c r="D1954" s="82" t="s">
        <v>757</v>
      </c>
      <c r="E1954" s="82" t="s">
        <v>300</v>
      </c>
      <c r="F1954" s="82" t="s">
        <v>301</v>
      </c>
      <c r="G1954" s="85">
        <v>0</v>
      </c>
      <c r="H1954" s="85">
        <v>6.8000000000000005E-2</v>
      </c>
      <c r="I1954" s="82" t="s">
        <v>749</v>
      </c>
    </row>
    <row r="1955" spans="2:9">
      <c r="B1955" s="82" t="s">
        <v>279</v>
      </c>
      <c r="C1955" s="82" t="s">
        <v>758</v>
      </c>
      <c r="D1955" s="82" t="s">
        <v>759</v>
      </c>
      <c r="E1955" s="82" t="s">
        <v>300</v>
      </c>
      <c r="F1955" s="82" t="s">
        <v>301</v>
      </c>
      <c r="G1955" s="85">
        <v>0</v>
      </c>
      <c r="H1955" s="85">
        <v>0</v>
      </c>
      <c r="I1955" s="82" t="s">
        <v>752</v>
      </c>
    </row>
    <row r="1956" spans="2:9">
      <c r="B1956" s="82" t="s">
        <v>279</v>
      </c>
      <c r="C1956" s="82" t="s">
        <v>760</v>
      </c>
      <c r="D1956" s="82" t="s">
        <v>761</v>
      </c>
      <c r="E1956" s="82" t="s">
        <v>300</v>
      </c>
      <c r="F1956" s="82" t="s">
        <v>301</v>
      </c>
      <c r="G1956" s="85">
        <v>0</v>
      </c>
      <c r="H1956" s="85">
        <v>0</v>
      </c>
      <c r="I1956" s="82" t="s">
        <v>755</v>
      </c>
    </row>
    <row r="1957" spans="2:9">
      <c r="B1957" s="82" t="s">
        <v>279</v>
      </c>
      <c r="C1957" s="82" t="s">
        <v>762</v>
      </c>
      <c r="D1957" s="82" t="s">
        <v>763</v>
      </c>
      <c r="E1957" s="82" t="s">
        <v>300</v>
      </c>
      <c r="F1957" s="82" t="s">
        <v>301</v>
      </c>
      <c r="G1957" s="85">
        <v>1.0960000000000001</v>
      </c>
      <c r="H1957" s="85">
        <v>0</v>
      </c>
      <c r="I1957" s="82" t="s">
        <v>749</v>
      </c>
    </row>
    <row r="1958" spans="2:9">
      <c r="B1958" s="82" t="s">
        <v>279</v>
      </c>
      <c r="C1958" s="82" t="s">
        <v>764</v>
      </c>
      <c r="D1958" s="82" t="s">
        <v>765</v>
      </c>
      <c r="E1958" s="82" t="s">
        <v>300</v>
      </c>
      <c r="F1958" s="82" t="s">
        <v>301</v>
      </c>
      <c r="G1958" s="85">
        <v>0</v>
      </c>
      <c r="H1958" s="85">
        <v>0</v>
      </c>
      <c r="I1958" s="82" t="s">
        <v>752</v>
      </c>
    </row>
    <row r="1959" spans="2:9">
      <c r="B1959" s="82" t="s">
        <v>279</v>
      </c>
      <c r="C1959" s="82" t="s">
        <v>766</v>
      </c>
      <c r="D1959" s="82" t="s">
        <v>767</v>
      </c>
      <c r="E1959" s="82" t="s">
        <v>300</v>
      </c>
      <c r="F1959" s="82" t="s">
        <v>301</v>
      </c>
      <c r="G1959" s="85">
        <v>0</v>
      </c>
      <c r="H1959" s="85">
        <v>0</v>
      </c>
      <c r="I1959" s="82" t="s">
        <v>755</v>
      </c>
    </row>
    <row r="1960" spans="2:9">
      <c r="B1960" s="82" t="s">
        <v>279</v>
      </c>
      <c r="C1960" s="82" t="s">
        <v>768</v>
      </c>
      <c r="D1960" s="82" t="s">
        <v>769</v>
      </c>
      <c r="E1960" s="82" t="s">
        <v>300</v>
      </c>
      <c r="F1960" s="82" t="s">
        <v>301</v>
      </c>
      <c r="G1960" s="85">
        <v>0</v>
      </c>
      <c r="H1960" s="85">
        <v>1.367</v>
      </c>
      <c r="I1960" s="82" t="s">
        <v>749</v>
      </c>
    </row>
    <row r="1961" spans="2:9">
      <c r="B1961" s="82" t="s">
        <v>279</v>
      </c>
      <c r="C1961" s="82" t="s">
        <v>770</v>
      </c>
      <c r="D1961" s="82" t="s">
        <v>771</v>
      </c>
      <c r="E1961" s="82" t="s">
        <v>300</v>
      </c>
      <c r="F1961" s="82" t="s">
        <v>301</v>
      </c>
      <c r="G1961" s="85">
        <v>0</v>
      </c>
      <c r="H1961" s="85">
        <v>1.4530000000000001</v>
      </c>
      <c r="I1961" s="82" t="s">
        <v>752</v>
      </c>
    </row>
    <row r="1962" spans="2:9">
      <c r="B1962" s="82" t="s">
        <v>279</v>
      </c>
      <c r="C1962" s="82" t="s">
        <v>772</v>
      </c>
      <c r="D1962" s="82" t="s">
        <v>773</v>
      </c>
      <c r="E1962" s="82" t="s">
        <v>300</v>
      </c>
      <c r="F1962" s="82" t="s">
        <v>301</v>
      </c>
      <c r="G1962" s="85">
        <v>0</v>
      </c>
      <c r="H1962" s="85">
        <v>2.19</v>
      </c>
      <c r="I1962" s="82" t="s">
        <v>755</v>
      </c>
    </row>
    <row r="1963" spans="2:9">
      <c r="B1963" s="82" t="s">
        <v>279</v>
      </c>
      <c r="C1963" s="82" t="s">
        <v>774</v>
      </c>
      <c r="D1963" s="82" t="s">
        <v>775</v>
      </c>
      <c r="E1963" s="82" t="s">
        <v>300</v>
      </c>
      <c r="F1963" s="82" t="s">
        <v>301</v>
      </c>
      <c r="G1963" s="85">
        <v>49.648000000000003</v>
      </c>
      <c r="H1963" s="85">
        <v>1.913</v>
      </c>
      <c r="I1963" s="82" t="s">
        <v>749</v>
      </c>
    </row>
    <row r="1964" spans="2:9">
      <c r="B1964" s="82" t="s">
        <v>279</v>
      </c>
      <c r="C1964" s="82" t="s">
        <v>776</v>
      </c>
      <c r="D1964" s="82" t="s">
        <v>777</v>
      </c>
      <c r="E1964" s="82" t="s">
        <v>300</v>
      </c>
      <c r="F1964" s="82" t="s">
        <v>301</v>
      </c>
      <c r="G1964" s="85">
        <v>46.747</v>
      </c>
      <c r="H1964" s="85">
        <v>0</v>
      </c>
      <c r="I1964" s="82" t="s">
        <v>752</v>
      </c>
    </row>
    <row r="1965" spans="2:9">
      <c r="B1965" s="82" t="s">
        <v>279</v>
      </c>
      <c r="C1965" s="82" t="s">
        <v>778</v>
      </c>
      <c r="D1965" s="82" t="s">
        <v>779</v>
      </c>
      <c r="E1965" s="82" t="s">
        <v>300</v>
      </c>
      <c r="F1965" s="82" t="s">
        <v>301</v>
      </c>
      <c r="G1965" s="85">
        <v>55.643999999999998</v>
      </c>
      <c r="H1965" s="85">
        <v>0</v>
      </c>
      <c r="I1965" s="82" t="s">
        <v>755</v>
      </c>
    </row>
    <row r="1966" spans="2:9">
      <c r="B1966" s="82" t="s">
        <v>279</v>
      </c>
      <c r="C1966" s="82" t="s">
        <v>780</v>
      </c>
      <c r="D1966" s="82" t="s">
        <v>781</v>
      </c>
      <c r="E1966" s="82" t="s">
        <v>300</v>
      </c>
      <c r="F1966" s="82" t="s">
        <v>301</v>
      </c>
      <c r="G1966" s="85">
        <v>1.9E-2</v>
      </c>
      <c r="H1966" s="85">
        <v>0</v>
      </c>
      <c r="I1966" s="82" t="s">
        <v>749</v>
      </c>
    </row>
    <row r="1967" spans="2:9">
      <c r="B1967" s="82" t="s">
        <v>279</v>
      </c>
      <c r="C1967" s="82" t="s">
        <v>782</v>
      </c>
      <c r="D1967" s="82" t="s">
        <v>783</v>
      </c>
      <c r="E1967" s="82" t="s">
        <v>300</v>
      </c>
      <c r="F1967" s="82" t="s">
        <v>301</v>
      </c>
      <c r="G1967" s="85">
        <v>0</v>
      </c>
      <c r="H1967" s="85">
        <v>0</v>
      </c>
      <c r="I1967" s="82" t="s">
        <v>752</v>
      </c>
    </row>
    <row r="1968" spans="2:9">
      <c r="B1968" s="82" t="s">
        <v>279</v>
      </c>
      <c r="C1968" s="82" t="s">
        <v>784</v>
      </c>
      <c r="D1968" s="82" t="s">
        <v>785</v>
      </c>
      <c r="E1968" s="82" t="s">
        <v>300</v>
      </c>
      <c r="F1968" s="82" t="s">
        <v>301</v>
      </c>
      <c r="G1968" s="85">
        <v>0</v>
      </c>
      <c r="H1968" s="85">
        <v>0</v>
      </c>
      <c r="I1968" s="82" t="s">
        <v>755</v>
      </c>
    </row>
    <row r="1969" spans="2:9">
      <c r="B1969" s="82" t="s">
        <v>279</v>
      </c>
      <c r="C1969" s="82" t="s">
        <v>786</v>
      </c>
      <c r="D1969" s="82" t="s">
        <v>787</v>
      </c>
      <c r="E1969" s="82" t="s">
        <v>300</v>
      </c>
      <c r="F1969" s="82" t="s">
        <v>301</v>
      </c>
      <c r="G1969" s="85">
        <v>0</v>
      </c>
      <c r="H1969" s="85">
        <v>0</v>
      </c>
      <c r="I1969" s="82" t="s">
        <v>749</v>
      </c>
    </row>
    <row r="1970" spans="2:9">
      <c r="B1970" s="82" t="s">
        <v>279</v>
      </c>
      <c r="C1970" s="82" t="s">
        <v>788</v>
      </c>
      <c r="D1970" s="82" t="s">
        <v>789</v>
      </c>
      <c r="E1970" s="82" t="s">
        <v>300</v>
      </c>
      <c r="F1970" s="82" t="s">
        <v>301</v>
      </c>
      <c r="G1970" s="85">
        <v>0</v>
      </c>
      <c r="H1970" s="85">
        <v>0</v>
      </c>
      <c r="I1970" s="82" t="s">
        <v>752</v>
      </c>
    </row>
    <row r="1971" spans="2:9">
      <c r="B1971" s="82" t="s">
        <v>279</v>
      </c>
      <c r="C1971" s="82" t="s">
        <v>790</v>
      </c>
      <c r="D1971" s="82" t="s">
        <v>791</v>
      </c>
      <c r="E1971" s="82" t="s">
        <v>300</v>
      </c>
      <c r="F1971" s="82" t="s">
        <v>301</v>
      </c>
      <c r="G1971" s="85">
        <v>0</v>
      </c>
      <c r="H1971" s="85">
        <v>0</v>
      </c>
      <c r="I1971" s="82" t="s">
        <v>755</v>
      </c>
    </row>
    <row r="1972" spans="2:9">
      <c r="B1972" s="82" t="s">
        <v>279</v>
      </c>
      <c r="C1972" s="82" t="s">
        <v>792</v>
      </c>
      <c r="D1972" s="82" t="s">
        <v>793</v>
      </c>
      <c r="E1972" s="82" t="s">
        <v>300</v>
      </c>
      <c r="F1972" s="82" t="s">
        <v>301</v>
      </c>
      <c r="G1972" s="85">
        <v>1.113</v>
      </c>
      <c r="H1972" s="85">
        <v>0.153</v>
      </c>
      <c r="I1972" s="82" t="s">
        <v>749</v>
      </c>
    </row>
    <row r="1973" spans="2:9">
      <c r="B1973" s="82" t="s">
        <v>279</v>
      </c>
      <c r="C1973" s="82" t="s">
        <v>794</v>
      </c>
      <c r="D1973" s="82" t="s">
        <v>795</v>
      </c>
      <c r="E1973" s="82" t="s">
        <v>300</v>
      </c>
      <c r="F1973" s="82" t="s">
        <v>301</v>
      </c>
      <c r="G1973" s="85">
        <v>0</v>
      </c>
      <c r="H1973" s="85">
        <v>0</v>
      </c>
      <c r="I1973" s="82" t="s">
        <v>752</v>
      </c>
    </row>
    <row r="1974" spans="2:9">
      <c r="B1974" s="82" t="s">
        <v>279</v>
      </c>
      <c r="C1974" s="82" t="s">
        <v>796</v>
      </c>
      <c r="D1974" s="82" t="s">
        <v>797</v>
      </c>
      <c r="E1974" s="82" t="s">
        <v>300</v>
      </c>
      <c r="F1974" s="82" t="s">
        <v>301</v>
      </c>
      <c r="G1974" s="85">
        <v>0</v>
      </c>
      <c r="H1974" s="85">
        <v>0</v>
      </c>
      <c r="I1974" s="82" t="s">
        <v>755</v>
      </c>
    </row>
    <row r="1975" spans="2:9">
      <c r="B1975" s="82" t="s">
        <v>279</v>
      </c>
      <c r="C1975" s="82" t="s">
        <v>798</v>
      </c>
      <c r="D1975" s="82" t="s">
        <v>799</v>
      </c>
      <c r="E1975" s="82" t="s">
        <v>300</v>
      </c>
      <c r="F1975" s="82" t="s">
        <v>301</v>
      </c>
      <c r="G1975" s="85">
        <v>0</v>
      </c>
      <c r="H1975" s="85">
        <v>2.9000000000000001E-2</v>
      </c>
      <c r="I1975" s="82" t="s">
        <v>749</v>
      </c>
    </row>
    <row r="1976" spans="2:9">
      <c r="B1976" s="82" t="s">
        <v>279</v>
      </c>
      <c r="C1976" s="82" t="s">
        <v>800</v>
      </c>
      <c r="D1976" s="82" t="s">
        <v>801</v>
      </c>
      <c r="E1976" s="82" t="s">
        <v>300</v>
      </c>
      <c r="F1976" s="82" t="s">
        <v>301</v>
      </c>
      <c r="G1976" s="85">
        <v>0</v>
      </c>
      <c r="H1976" s="85">
        <v>0</v>
      </c>
      <c r="I1976" s="82" t="s">
        <v>752</v>
      </c>
    </row>
    <row r="1977" spans="2:9">
      <c r="B1977" s="82" t="s">
        <v>279</v>
      </c>
      <c r="C1977" s="82" t="s">
        <v>802</v>
      </c>
      <c r="D1977" s="82" t="s">
        <v>803</v>
      </c>
      <c r="E1977" s="82" t="s">
        <v>300</v>
      </c>
      <c r="F1977" s="82" t="s">
        <v>301</v>
      </c>
      <c r="G1977" s="85">
        <v>0</v>
      </c>
      <c r="H1977" s="85">
        <v>0</v>
      </c>
      <c r="I1977" s="82" t="s">
        <v>755</v>
      </c>
    </row>
    <row r="1978" spans="2:9">
      <c r="B1978" s="82" t="s">
        <v>279</v>
      </c>
      <c r="C1978" s="82" t="s">
        <v>804</v>
      </c>
      <c r="D1978" s="82" t="s">
        <v>805</v>
      </c>
      <c r="E1978" s="82" t="s">
        <v>300</v>
      </c>
      <c r="F1978" s="82" t="s">
        <v>301</v>
      </c>
      <c r="G1978" s="85">
        <v>1.9279999999999999</v>
      </c>
      <c r="H1978" s="85">
        <v>0</v>
      </c>
      <c r="I1978" s="82" t="s">
        <v>749</v>
      </c>
    </row>
    <row r="1979" spans="2:9">
      <c r="B1979" s="82" t="s">
        <v>279</v>
      </c>
      <c r="C1979" s="82" t="s">
        <v>806</v>
      </c>
      <c r="D1979" s="82" t="s">
        <v>807</v>
      </c>
      <c r="E1979" s="82" t="s">
        <v>300</v>
      </c>
      <c r="F1979" s="82" t="s">
        <v>301</v>
      </c>
      <c r="G1979" s="85">
        <v>1.9410000000000001</v>
      </c>
      <c r="H1979" s="85">
        <v>0</v>
      </c>
      <c r="I1979" s="82" t="s">
        <v>752</v>
      </c>
    </row>
    <row r="1980" spans="2:9">
      <c r="B1980" s="82" t="s">
        <v>279</v>
      </c>
      <c r="C1980" s="82" t="s">
        <v>808</v>
      </c>
      <c r="D1980" s="82" t="s">
        <v>809</v>
      </c>
      <c r="E1980" s="82" t="s">
        <v>300</v>
      </c>
      <c r="F1980" s="82" t="s">
        <v>301</v>
      </c>
      <c r="G1980" s="85">
        <v>2.3109999999999999</v>
      </c>
      <c r="H1980" s="85">
        <v>0</v>
      </c>
      <c r="I1980" s="82" t="s">
        <v>755</v>
      </c>
    </row>
    <row r="1981" spans="2:9">
      <c r="B1981" s="82" t="s">
        <v>279</v>
      </c>
      <c r="C1981" s="82" t="s">
        <v>810</v>
      </c>
      <c r="D1981" s="82" t="s">
        <v>811</v>
      </c>
      <c r="E1981" s="82" t="s">
        <v>300</v>
      </c>
      <c r="F1981" s="82" t="s">
        <v>301</v>
      </c>
      <c r="G1981" s="85">
        <v>15.093999999999999</v>
      </c>
      <c r="H1981" s="85">
        <v>3.891</v>
      </c>
      <c r="I1981" s="82" t="s">
        <v>812</v>
      </c>
    </row>
    <row r="1982" spans="2:9">
      <c r="B1982" s="82" t="s">
        <v>279</v>
      </c>
      <c r="C1982" s="82" t="s">
        <v>813</v>
      </c>
      <c r="D1982" s="82" t="s">
        <v>814</v>
      </c>
      <c r="E1982" s="82" t="s">
        <v>300</v>
      </c>
      <c r="F1982" s="82" t="s">
        <v>301</v>
      </c>
      <c r="G1982" s="85">
        <v>16.173999999999999</v>
      </c>
      <c r="H1982" s="85">
        <v>12.106</v>
      </c>
      <c r="I1982" s="82" t="s">
        <v>815</v>
      </c>
    </row>
    <row r="1983" spans="2:9">
      <c r="B1983" s="82" t="s">
        <v>279</v>
      </c>
      <c r="C1983" s="82" t="s">
        <v>816</v>
      </c>
      <c r="D1983" s="82" t="s">
        <v>817</v>
      </c>
      <c r="E1983" s="82" t="s">
        <v>300</v>
      </c>
      <c r="F1983" s="82" t="s">
        <v>301</v>
      </c>
      <c r="G1983" s="85">
        <v>19.251999999999999</v>
      </c>
      <c r="H1983" s="85">
        <v>18.239999999999998</v>
      </c>
      <c r="I1983" s="82" t="s">
        <v>818</v>
      </c>
    </row>
    <row r="1984" spans="2:9">
      <c r="B1984" s="82" t="s">
        <v>279</v>
      </c>
      <c r="C1984" s="82" t="s">
        <v>819</v>
      </c>
      <c r="D1984" s="82" t="s">
        <v>820</v>
      </c>
      <c r="E1984" s="82" t="s">
        <v>300</v>
      </c>
      <c r="F1984" s="82" t="s">
        <v>301</v>
      </c>
      <c r="G1984" s="85">
        <v>6.6210000000000004</v>
      </c>
      <c r="H1984" s="85">
        <v>2.7829999999999999</v>
      </c>
      <c r="I1984" s="82" t="s">
        <v>821</v>
      </c>
    </row>
    <row r="1985" spans="2:9">
      <c r="B1985" s="82" t="s">
        <v>279</v>
      </c>
      <c r="C1985" s="82" t="s">
        <v>687</v>
      </c>
      <c r="D1985" s="82" t="s">
        <v>688</v>
      </c>
      <c r="E1985" s="82" t="s">
        <v>300</v>
      </c>
      <c r="F1985" s="82" t="s">
        <v>301</v>
      </c>
      <c r="G1985" s="85">
        <v>4.1130000000000004</v>
      </c>
      <c r="H1985" s="85">
        <v>3.0779999999999998</v>
      </c>
      <c r="I1985" s="82" t="s">
        <v>689</v>
      </c>
    </row>
    <row r="1986" spans="2:9">
      <c r="B1986" s="82" t="s">
        <v>279</v>
      </c>
      <c r="C1986" s="82" t="s">
        <v>690</v>
      </c>
      <c r="D1986" s="82" t="s">
        <v>691</v>
      </c>
      <c r="E1986" s="82" t="s">
        <v>300</v>
      </c>
      <c r="F1986" s="82" t="s">
        <v>301</v>
      </c>
      <c r="G1986" s="85">
        <v>4.8949999999999996</v>
      </c>
      <c r="H1986" s="85">
        <v>4.6379999999999999</v>
      </c>
      <c r="I1986" s="82" t="s">
        <v>692</v>
      </c>
    </row>
    <row r="1987" spans="2:9">
      <c r="B1987" s="82" t="s">
        <v>279</v>
      </c>
      <c r="C1987" s="82" t="s">
        <v>822</v>
      </c>
      <c r="D1987" s="82" t="s">
        <v>823</v>
      </c>
      <c r="E1987" s="82" t="s">
        <v>300</v>
      </c>
      <c r="F1987" s="82" t="s">
        <v>301</v>
      </c>
      <c r="G1987" s="85">
        <v>6.9530000000000003</v>
      </c>
      <c r="H1987" s="85">
        <v>5.2039999999999997</v>
      </c>
      <c r="I1987" s="82" t="s">
        <v>824</v>
      </c>
    </row>
    <row r="1988" spans="2:9">
      <c r="B1988" s="82" t="s">
        <v>280</v>
      </c>
      <c r="C1988" s="82" t="s">
        <v>298</v>
      </c>
      <c r="D1988" s="82" t="s">
        <v>299</v>
      </c>
      <c r="E1988" s="82" t="s">
        <v>300</v>
      </c>
      <c r="F1988" s="82" t="s">
        <v>301</v>
      </c>
      <c r="G1988" s="85">
        <v>6.681</v>
      </c>
      <c r="H1988" s="85">
        <v>4.3289999999999997</v>
      </c>
      <c r="I1988" s="82" t="s">
        <v>302</v>
      </c>
    </row>
    <row r="1989" spans="2:9">
      <c r="B1989" s="82" t="s">
        <v>280</v>
      </c>
      <c r="C1989" s="82" t="s">
        <v>303</v>
      </c>
      <c r="D1989" s="82" t="s">
        <v>304</v>
      </c>
      <c r="E1989" s="82" t="s">
        <v>300</v>
      </c>
      <c r="F1989" s="82" t="s">
        <v>301</v>
      </c>
      <c r="G1989" s="85">
        <v>6.1870000000000003</v>
      </c>
      <c r="H1989" s="85">
        <v>6.1870000000000003</v>
      </c>
      <c r="I1989" s="82" t="s">
        <v>305</v>
      </c>
    </row>
    <row r="1990" spans="2:9">
      <c r="B1990" s="82" t="s">
        <v>280</v>
      </c>
      <c r="C1990" s="82" t="s">
        <v>306</v>
      </c>
      <c r="D1990" s="82" t="s">
        <v>307</v>
      </c>
      <c r="E1990" s="82" t="s">
        <v>300</v>
      </c>
      <c r="F1990" s="82" t="s">
        <v>301</v>
      </c>
      <c r="G1990" s="85">
        <v>9.0660000000000007</v>
      </c>
      <c r="H1990" s="85">
        <v>9.0660000000000007</v>
      </c>
      <c r="I1990" s="82" t="s">
        <v>308</v>
      </c>
    </row>
    <row r="1991" spans="2:9">
      <c r="B1991" s="82" t="s">
        <v>280</v>
      </c>
      <c r="C1991" s="82" t="s">
        <v>309</v>
      </c>
      <c r="D1991" s="82" t="s">
        <v>310</v>
      </c>
      <c r="E1991" s="82" t="s">
        <v>300</v>
      </c>
      <c r="F1991" s="82" t="s">
        <v>301</v>
      </c>
      <c r="G1991" s="85">
        <v>6.3109999999999999</v>
      </c>
      <c r="H1991" s="85">
        <v>4.2930000000000001</v>
      </c>
      <c r="I1991" s="82" t="s">
        <v>311</v>
      </c>
    </row>
    <row r="1992" spans="2:9">
      <c r="B1992" s="82" t="s">
        <v>280</v>
      </c>
      <c r="C1992" s="82" t="s">
        <v>312</v>
      </c>
      <c r="D1992" s="82" t="s">
        <v>313</v>
      </c>
      <c r="E1992" s="82" t="s">
        <v>300</v>
      </c>
      <c r="F1992" s="82" t="s">
        <v>301</v>
      </c>
      <c r="G1992" s="85">
        <v>0</v>
      </c>
      <c r="H1992" s="85">
        <v>0</v>
      </c>
      <c r="I1992" s="82" t="s">
        <v>314</v>
      </c>
    </row>
    <row r="1993" spans="2:9">
      <c r="B1993" s="82" t="s">
        <v>280</v>
      </c>
      <c r="C1993" s="82" t="s">
        <v>315</v>
      </c>
      <c r="D1993" s="82" t="s">
        <v>316</v>
      </c>
      <c r="E1993" s="82" t="s">
        <v>300</v>
      </c>
      <c r="F1993" s="82" t="s">
        <v>301</v>
      </c>
      <c r="G1993" s="85">
        <v>0</v>
      </c>
      <c r="H1993" s="85">
        <v>0</v>
      </c>
      <c r="I1993" s="82" t="s">
        <v>317</v>
      </c>
    </row>
    <row r="1994" spans="2:9">
      <c r="B1994" s="82" t="s">
        <v>280</v>
      </c>
      <c r="C1994" s="82" t="s">
        <v>318</v>
      </c>
      <c r="D1994" s="82" t="s">
        <v>319</v>
      </c>
      <c r="E1994" s="82" t="s">
        <v>300</v>
      </c>
      <c r="F1994" s="82" t="s">
        <v>301</v>
      </c>
      <c r="G1994" s="85">
        <v>2.629</v>
      </c>
      <c r="H1994" s="85">
        <v>1.76</v>
      </c>
      <c r="I1994" s="82" t="s">
        <v>320</v>
      </c>
    </row>
    <row r="1995" spans="2:9">
      <c r="B1995" s="82" t="s">
        <v>280</v>
      </c>
      <c r="C1995" s="82" t="s">
        <v>321</v>
      </c>
      <c r="D1995" s="82" t="s">
        <v>322</v>
      </c>
      <c r="E1995" s="82" t="s">
        <v>300</v>
      </c>
      <c r="F1995" s="82" t="s">
        <v>301</v>
      </c>
      <c r="G1995" s="85">
        <v>5.9450000000000003</v>
      </c>
      <c r="H1995" s="85">
        <v>5.9450000000000003</v>
      </c>
      <c r="I1995" s="82" t="s">
        <v>323</v>
      </c>
    </row>
    <row r="1996" spans="2:9">
      <c r="B1996" s="82" t="s">
        <v>280</v>
      </c>
      <c r="C1996" s="82" t="s">
        <v>324</v>
      </c>
      <c r="D1996" s="82" t="s">
        <v>325</v>
      </c>
      <c r="E1996" s="82" t="s">
        <v>300</v>
      </c>
      <c r="F1996" s="82" t="s">
        <v>301</v>
      </c>
      <c r="G1996" s="85">
        <v>9.1940000000000008</v>
      </c>
      <c r="H1996" s="85">
        <v>9.1940000000000008</v>
      </c>
      <c r="I1996" s="82" t="s">
        <v>326</v>
      </c>
    </row>
    <row r="1997" spans="2:9">
      <c r="B1997" s="82" t="s">
        <v>280</v>
      </c>
      <c r="C1997" s="82" t="s">
        <v>327</v>
      </c>
      <c r="D1997" s="82" t="s">
        <v>328</v>
      </c>
      <c r="E1997" s="82" t="s">
        <v>300</v>
      </c>
      <c r="F1997" s="82" t="s">
        <v>301</v>
      </c>
      <c r="G1997" s="85">
        <v>8.1159999999999997</v>
      </c>
      <c r="H1997" s="85">
        <v>5.0659999999999998</v>
      </c>
      <c r="I1997" s="82" t="s">
        <v>329</v>
      </c>
    </row>
    <row r="1998" spans="2:9">
      <c r="B1998" s="82" t="s">
        <v>280</v>
      </c>
      <c r="C1998" s="82" t="s">
        <v>330</v>
      </c>
      <c r="D1998" s="82" t="s">
        <v>331</v>
      </c>
      <c r="E1998" s="82" t="s">
        <v>300</v>
      </c>
      <c r="F1998" s="82" t="s">
        <v>301</v>
      </c>
      <c r="G1998" s="85">
        <v>14.97</v>
      </c>
      <c r="H1998" s="85">
        <v>14.97</v>
      </c>
      <c r="I1998" s="82" t="s">
        <v>332</v>
      </c>
    </row>
    <row r="1999" spans="2:9">
      <c r="B1999" s="82" t="s">
        <v>280</v>
      </c>
      <c r="C1999" s="82" t="s">
        <v>333</v>
      </c>
      <c r="D1999" s="82" t="s">
        <v>334</v>
      </c>
      <c r="E1999" s="82" t="s">
        <v>300</v>
      </c>
      <c r="F1999" s="82" t="s">
        <v>301</v>
      </c>
      <c r="G1999" s="85">
        <v>23.193000000000001</v>
      </c>
      <c r="H1999" s="85">
        <v>23.193000000000001</v>
      </c>
      <c r="I1999" s="82" t="s">
        <v>335</v>
      </c>
    </row>
    <row r="2000" spans="2:9">
      <c r="B2000" s="82" t="s">
        <v>280</v>
      </c>
      <c r="C2000" s="82" t="s">
        <v>336</v>
      </c>
      <c r="D2000" s="82" t="s">
        <v>337</v>
      </c>
      <c r="E2000" s="82" t="s">
        <v>300</v>
      </c>
      <c r="F2000" s="82" t="s">
        <v>301</v>
      </c>
      <c r="G2000" s="85">
        <v>0.86399999999999999</v>
      </c>
      <c r="H2000" s="85">
        <v>0.59799999999999998</v>
      </c>
      <c r="I2000" s="82" t="s">
        <v>338</v>
      </c>
    </row>
    <row r="2001" spans="2:9">
      <c r="B2001" s="82" t="s">
        <v>280</v>
      </c>
      <c r="C2001" s="82" t="s">
        <v>339</v>
      </c>
      <c r="D2001" s="82" t="s">
        <v>340</v>
      </c>
      <c r="E2001" s="82" t="s">
        <v>300</v>
      </c>
      <c r="F2001" s="82" t="s">
        <v>301</v>
      </c>
      <c r="G2001" s="85">
        <v>6.6689999999999996</v>
      </c>
      <c r="H2001" s="85">
        <v>6.6689999999999996</v>
      </c>
      <c r="I2001" s="82" t="s">
        <v>341</v>
      </c>
    </row>
    <row r="2002" spans="2:9">
      <c r="B2002" s="82" t="s">
        <v>280</v>
      </c>
      <c r="C2002" s="82" t="s">
        <v>342</v>
      </c>
      <c r="D2002" s="82" t="s">
        <v>343</v>
      </c>
      <c r="E2002" s="82" t="s">
        <v>300</v>
      </c>
      <c r="F2002" s="82" t="s">
        <v>301</v>
      </c>
      <c r="G2002" s="85">
        <v>9.9949999999999992</v>
      </c>
      <c r="H2002" s="85">
        <v>9.9949999999999992</v>
      </c>
      <c r="I2002" s="82" t="s">
        <v>344</v>
      </c>
    </row>
    <row r="2003" spans="2:9">
      <c r="B2003" s="82" t="s">
        <v>280</v>
      </c>
      <c r="C2003" s="82" t="s">
        <v>345</v>
      </c>
      <c r="D2003" s="82" t="s">
        <v>346</v>
      </c>
      <c r="E2003" s="82" t="s">
        <v>300</v>
      </c>
      <c r="F2003" s="82" t="s">
        <v>301</v>
      </c>
      <c r="G2003" s="85">
        <v>4.2110000000000003</v>
      </c>
      <c r="H2003" s="85">
        <v>2.4870000000000001</v>
      </c>
      <c r="I2003" s="82" t="s">
        <v>347</v>
      </c>
    </row>
    <row r="2004" spans="2:9">
      <c r="B2004" s="82" t="s">
        <v>280</v>
      </c>
      <c r="C2004" s="82" t="s">
        <v>348</v>
      </c>
      <c r="D2004" s="82" t="s">
        <v>349</v>
      </c>
      <c r="E2004" s="82" t="s">
        <v>300</v>
      </c>
      <c r="F2004" s="82" t="s">
        <v>301</v>
      </c>
      <c r="G2004" s="85">
        <v>0</v>
      </c>
      <c r="H2004" s="85">
        <v>0</v>
      </c>
      <c r="I2004" s="82" t="s">
        <v>350</v>
      </c>
    </row>
    <row r="2005" spans="2:9">
      <c r="B2005" s="82" t="s">
        <v>280</v>
      </c>
      <c r="C2005" s="82" t="s">
        <v>351</v>
      </c>
      <c r="D2005" s="82" t="s">
        <v>352</v>
      </c>
      <c r="E2005" s="82" t="s">
        <v>300</v>
      </c>
      <c r="F2005" s="82" t="s">
        <v>301</v>
      </c>
      <c r="G2005" s="85">
        <v>0</v>
      </c>
      <c r="H2005" s="85">
        <v>0</v>
      </c>
      <c r="I2005" s="82" t="s">
        <v>353</v>
      </c>
    </row>
    <row r="2006" spans="2:9">
      <c r="B2006" s="82" t="s">
        <v>280</v>
      </c>
      <c r="C2006" s="82" t="s">
        <v>354</v>
      </c>
      <c r="D2006" s="82" t="s">
        <v>355</v>
      </c>
      <c r="E2006" s="82" t="s">
        <v>300</v>
      </c>
      <c r="F2006" s="82" t="s">
        <v>301</v>
      </c>
      <c r="G2006" s="85">
        <v>0.19900000000000001</v>
      </c>
      <c r="H2006" s="85">
        <v>1.0960000000000001</v>
      </c>
      <c r="I2006" s="82" t="s">
        <v>356</v>
      </c>
    </row>
    <row r="2007" spans="2:9">
      <c r="B2007" s="82" t="s">
        <v>280</v>
      </c>
      <c r="C2007" s="82" t="s">
        <v>357</v>
      </c>
      <c r="D2007" s="82" t="s">
        <v>358</v>
      </c>
      <c r="E2007" s="82" t="s">
        <v>300</v>
      </c>
      <c r="F2007" s="82" t="s">
        <v>301</v>
      </c>
      <c r="G2007" s="85">
        <v>0</v>
      </c>
      <c r="H2007" s="85">
        <v>0</v>
      </c>
      <c r="I2007" s="82" t="s">
        <v>359</v>
      </c>
    </row>
    <row r="2008" spans="2:9">
      <c r="B2008" s="82" t="s">
        <v>280</v>
      </c>
      <c r="C2008" s="82" t="s">
        <v>360</v>
      </c>
      <c r="D2008" s="82" t="s">
        <v>361</v>
      </c>
      <c r="E2008" s="82" t="s">
        <v>300</v>
      </c>
      <c r="F2008" s="82" t="s">
        <v>301</v>
      </c>
      <c r="G2008" s="85">
        <v>0</v>
      </c>
      <c r="H2008" s="85">
        <v>0</v>
      </c>
      <c r="I2008" s="82" t="s">
        <v>362</v>
      </c>
    </row>
    <row r="2009" spans="2:9">
      <c r="B2009" s="82" t="s">
        <v>280</v>
      </c>
      <c r="C2009" s="82" t="s">
        <v>363</v>
      </c>
      <c r="D2009" s="82" t="s">
        <v>364</v>
      </c>
      <c r="E2009" s="82" t="s">
        <v>300</v>
      </c>
      <c r="F2009" s="82" t="s">
        <v>301</v>
      </c>
      <c r="G2009" s="85">
        <v>0</v>
      </c>
      <c r="H2009" s="85">
        <v>0</v>
      </c>
      <c r="I2009" s="82" t="s">
        <v>365</v>
      </c>
    </row>
    <row r="2010" spans="2:9">
      <c r="B2010" s="82" t="s">
        <v>280</v>
      </c>
      <c r="C2010" s="82" t="s">
        <v>366</v>
      </c>
      <c r="D2010" s="82" t="s">
        <v>367</v>
      </c>
      <c r="E2010" s="82" t="s">
        <v>300</v>
      </c>
      <c r="F2010" s="82" t="s">
        <v>301</v>
      </c>
      <c r="G2010" s="85">
        <v>0</v>
      </c>
      <c r="H2010" s="85">
        <v>0</v>
      </c>
      <c r="I2010" s="82" t="s">
        <v>368</v>
      </c>
    </row>
    <row r="2011" spans="2:9">
      <c r="B2011" s="82" t="s">
        <v>280</v>
      </c>
      <c r="C2011" s="82" t="s">
        <v>369</v>
      </c>
      <c r="D2011" s="82" t="s">
        <v>370</v>
      </c>
      <c r="E2011" s="82" t="s">
        <v>300</v>
      </c>
      <c r="F2011" s="82" t="s">
        <v>301</v>
      </c>
      <c r="G2011" s="85">
        <v>0</v>
      </c>
      <c r="H2011" s="85">
        <v>0</v>
      </c>
      <c r="I2011" s="82" t="s">
        <v>371</v>
      </c>
    </row>
    <row r="2012" spans="2:9">
      <c r="B2012" s="82" t="s">
        <v>280</v>
      </c>
      <c r="C2012" s="82" t="s">
        <v>372</v>
      </c>
      <c r="D2012" s="82" t="s">
        <v>373</v>
      </c>
      <c r="E2012" s="82" t="s">
        <v>300</v>
      </c>
      <c r="F2012" s="82" t="s">
        <v>301</v>
      </c>
      <c r="G2012" s="85">
        <v>128.87</v>
      </c>
      <c r="H2012" s="85">
        <v>81.534999999999997</v>
      </c>
      <c r="I2012" s="82" t="s">
        <v>374</v>
      </c>
    </row>
    <row r="2013" spans="2:9">
      <c r="B2013" s="82" t="s">
        <v>280</v>
      </c>
      <c r="C2013" s="82" t="s">
        <v>375</v>
      </c>
      <c r="D2013" s="82" t="s">
        <v>376</v>
      </c>
      <c r="E2013" s="82" t="s">
        <v>300</v>
      </c>
      <c r="F2013" s="82" t="s">
        <v>301</v>
      </c>
      <c r="G2013" s="85">
        <v>23.015000000000001</v>
      </c>
      <c r="H2013" s="85">
        <v>23.015000000000001</v>
      </c>
      <c r="I2013" s="82" t="s">
        <v>377</v>
      </c>
    </row>
    <row r="2014" spans="2:9">
      <c r="B2014" s="82" t="s">
        <v>280</v>
      </c>
      <c r="C2014" s="82" t="s">
        <v>378</v>
      </c>
      <c r="D2014" s="82" t="s">
        <v>379</v>
      </c>
      <c r="E2014" s="82" t="s">
        <v>300</v>
      </c>
      <c r="F2014" s="82" t="s">
        <v>301</v>
      </c>
      <c r="G2014" s="85">
        <v>33.293999999999997</v>
      </c>
      <c r="H2014" s="85">
        <v>33.293999999999997</v>
      </c>
      <c r="I2014" s="82" t="s">
        <v>380</v>
      </c>
    </row>
    <row r="2015" spans="2:9">
      <c r="B2015" s="82" t="s">
        <v>280</v>
      </c>
      <c r="C2015" s="82" t="s">
        <v>381</v>
      </c>
      <c r="D2015" s="82" t="s">
        <v>382</v>
      </c>
      <c r="E2015" s="82" t="s">
        <v>300</v>
      </c>
      <c r="F2015" s="82" t="s">
        <v>301</v>
      </c>
      <c r="G2015" s="85">
        <v>0</v>
      </c>
      <c r="H2015" s="85">
        <v>0</v>
      </c>
      <c r="I2015" s="82" t="s">
        <v>383</v>
      </c>
    </row>
    <row r="2016" spans="2:9">
      <c r="B2016" s="82" t="s">
        <v>280</v>
      </c>
      <c r="C2016" s="82" t="s">
        <v>384</v>
      </c>
      <c r="D2016" s="82" t="s">
        <v>385</v>
      </c>
      <c r="E2016" s="82" t="s">
        <v>300</v>
      </c>
      <c r="F2016" s="82" t="s">
        <v>301</v>
      </c>
      <c r="G2016" s="85">
        <v>0</v>
      </c>
      <c r="H2016" s="85">
        <v>0</v>
      </c>
      <c r="I2016" s="82" t="s">
        <v>386</v>
      </c>
    </row>
    <row r="2017" spans="2:9">
      <c r="B2017" s="82" t="s">
        <v>280</v>
      </c>
      <c r="C2017" s="82" t="s">
        <v>387</v>
      </c>
      <c r="D2017" s="82" t="s">
        <v>388</v>
      </c>
      <c r="E2017" s="82" t="s">
        <v>300</v>
      </c>
      <c r="F2017" s="82" t="s">
        <v>301</v>
      </c>
      <c r="G2017" s="85">
        <v>0</v>
      </c>
      <c r="H2017" s="85">
        <v>0</v>
      </c>
      <c r="I2017" s="82" t="s">
        <v>389</v>
      </c>
    </row>
    <row r="2018" spans="2:9">
      <c r="B2018" s="82" t="s">
        <v>280</v>
      </c>
      <c r="C2018" s="82" t="s">
        <v>390</v>
      </c>
      <c r="D2018" s="82" t="s">
        <v>391</v>
      </c>
      <c r="E2018" s="82" t="s">
        <v>300</v>
      </c>
      <c r="F2018" s="82" t="s">
        <v>301</v>
      </c>
      <c r="G2018" s="85">
        <v>0</v>
      </c>
      <c r="H2018" s="85">
        <v>0</v>
      </c>
      <c r="I2018" s="82" t="s">
        <v>392</v>
      </c>
    </row>
    <row r="2019" spans="2:9">
      <c r="B2019" s="82" t="s">
        <v>280</v>
      </c>
      <c r="C2019" s="82" t="s">
        <v>393</v>
      </c>
      <c r="D2019" s="82" t="s">
        <v>394</v>
      </c>
      <c r="E2019" s="82" t="s">
        <v>300</v>
      </c>
      <c r="F2019" s="82" t="s">
        <v>301</v>
      </c>
      <c r="G2019" s="85">
        <v>0</v>
      </c>
      <c r="H2019" s="85">
        <v>0</v>
      </c>
      <c r="I2019" s="82" t="s">
        <v>395</v>
      </c>
    </row>
    <row r="2020" spans="2:9">
      <c r="B2020" s="82" t="s">
        <v>280</v>
      </c>
      <c r="C2020" s="82" t="s">
        <v>396</v>
      </c>
      <c r="D2020" s="82" t="s">
        <v>397</v>
      </c>
      <c r="E2020" s="82" t="s">
        <v>300</v>
      </c>
      <c r="F2020" s="82" t="s">
        <v>301</v>
      </c>
      <c r="G2020" s="85">
        <v>0</v>
      </c>
      <c r="H2020" s="85">
        <v>0</v>
      </c>
      <c r="I2020" s="82" t="s">
        <v>398</v>
      </c>
    </row>
    <row r="2021" spans="2:9">
      <c r="B2021" s="82" t="s">
        <v>280</v>
      </c>
      <c r="C2021" s="82" t="s">
        <v>399</v>
      </c>
      <c r="D2021" s="82" t="s">
        <v>400</v>
      </c>
      <c r="E2021" s="82" t="s">
        <v>300</v>
      </c>
      <c r="F2021" s="82" t="s">
        <v>301</v>
      </c>
      <c r="G2021" s="85">
        <v>0</v>
      </c>
      <c r="H2021" s="85">
        <v>0</v>
      </c>
      <c r="I2021" s="82" t="s">
        <v>401</v>
      </c>
    </row>
    <row r="2022" spans="2:9">
      <c r="B2022" s="82" t="s">
        <v>280</v>
      </c>
      <c r="C2022" s="82" t="s">
        <v>402</v>
      </c>
      <c r="D2022" s="82" t="s">
        <v>403</v>
      </c>
      <c r="E2022" s="82" t="s">
        <v>300</v>
      </c>
      <c r="F2022" s="82" t="s">
        <v>301</v>
      </c>
      <c r="G2022" s="85">
        <v>0</v>
      </c>
      <c r="H2022" s="85">
        <v>0</v>
      </c>
      <c r="I2022" s="82" t="s">
        <v>404</v>
      </c>
    </row>
    <row r="2023" spans="2:9">
      <c r="B2023" s="82" t="s">
        <v>280</v>
      </c>
      <c r="C2023" s="82" t="s">
        <v>405</v>
      </c>
      <c r="D2023" s="82" t="s">
        <v>406</v>
      </c>
      <c r="E2023" s="82" t="s">
        <v>300</v>
      </c>
      <c r="F2023" s="82" t="s">
        <v>301</v>
      </c>
      <c r="G2023" s="85">
        <v>0</v>
      </c>
      <c r="H2023" s="85">
        <v>0</v>
      </c>
      <c r="I2023" s="82" t="s">
        <v>407</v>
      </c>
    </row>
    <row r="2024" spans="2:9">
      <c r="B2024" s="82" t="s">
        <v>280</v>
      </c>
      <c r="C2024" s="82" t="s">
        <v>408</v>
      </c>
      <c r="D2024" s="82" t="s">
        <v>409</v>
      </c>
      <c r="E2024" s="82" t="s">
        <v>300</v>
      </c>
      <c r="F2024" s="82" t="s">
        <v>301</v>
      </c>
      <c r="G2024" s="86">
        <v>23.707000000000001</v>
      </c>
      <c r="H2024" s="85">
        <v>16.718</v>
      </c>
      <c r="I2024" s="82" t="s">
        <v>410</v>
      </c>
    </row>
    <row r="2025" spans="2:9">
      <c r="B2025" s="82" t="s">
        <v>280</v>
      </c>
      <c r="C2025" s="82" t="s">
        <v>411</v>
      </c>
      <c r="D2025" s="82" t="s">
        <v>412</v>
      </c>
      <c r="E2025" s="82" t="s">
        <v>300</v>
      </c>
      <c r="F2025" s="82" t="s">
        <v>301</v>
      </c>
      <c r="G2025" s="86">
        <v>17.623000000000001</v>
      </c>
      <c r="H2025" s="85">
        <v>17.623000000000001</v>
      </c>
      <c r="I2025" s="82" t="s">
        <v>413</v>
      </c>
    </row>
    <row r="2026" spans="2:9">
      <c r="B2026" s="82" t="s">
        <v>280</v>
      </c>
      <c r="C2026" s="82" t="s">
        <v>414</v>
      </c>
      <c r="D2026" s="82" t="s">
        <v>415</v>
      </c>
      <c r="E2026" s="82" t="s">
        <v>300</v>
      </c>
      <c r="F2026" s="82" t="s">
        <v>301</v>
      </c>
      <c r="G2026" s="86">
        <v>25.494</v>
      </c>
      <c r="H2026" s="85">
        <v>25.494</v>
      </c>
      <c r="I2026" s="82" t="s">
        <v>416</v>
      </c>
    </row>
    <row r="2027" spans="2:9">
      <c r="B2027" s="82" t="s">
        <v>280</v>
      </c>
      <c r="C2027" s="82" t="s">
        <v>417</v>
      </c>
      <c r="D2027" s="82" t="s">
        <v>418</v>
      </c>
      <c r="E2027" s="82" t="s">
        <v>300</v>
      </c>
      <c r="F2027" s="82" t="s">
        <v>301</v>
      </c>
      <c r="G2027" s="86">
        <v>31.934000000000001</v>
      </c>
      <c r="H2027" s="85">
        <v>21.097000000000001</v>
      </c>
      <c r="I2027" s="82" t="s">
        <v>419</v>
      </c>
    </row>
    <row r="2028" spans="2:9">
      <c r="B2028" s="82" t="s">
        <v>280</v>
      </c>
      <c r="C2028" s="82" t="s">
        <v>420</v>
      </c>
      <c r="D2028" s="82" t="s">
        <v>421</v>
      </c>
      <c r="E2028" s="82" t="s">
        <v>300</v>
      </c>
      <c r="F2028" s="82" t="s">
        <v>301</v>
      </c>
      <c r="G2028" s="86">
        <v>9.6620000000000008</v>
      </c>
      <c r="H2028" s="85">
        <v>9.6620000000000008</v>
      </c>
      <c r="I2028" s="82" t="s">
        <v>422</v>
      </c>
    </row>
    <row r="2029" spans="2:9">
      <c r="B2029" s="82" t="s">
        <v>280</v>
      </c>
      <c r="C2029" s="82" t="s">
        <v>423</v>
      </c>
      <c r="D2029" s="82" t="s">
        <v>424</v>
      </c>
      <c r="E2029" s="82" t="s">
        <v>300</v>
      </c>
      <c r="F2029" s="82" t="s">
        <v>301</v>
      </c>
      <c r="G2029" s="86">
        <v>13.977</v>
      </c>
      <c r="H2029" s="85">
        <v>13.977</v>
      </c>
      <c r="I2029" s="82" t="s">
        <v>425</v>
      </c>
    </row>
    <row r="2030" spans="2:9">
      <c r="B2030" s="82" t="s">
        <v>280</v>
      </c>
      <c r="C2030" s="82" t="s">
        <v>426</v>
      </c>
      <c r="D2030" s="82" t="s">
        <v>427</v>
      </c>
      <c r="E2030" s="82" t="s">
        <v>300</v>
      </c>
      <c r="F2030" s="82" t="s">
        <v>301</v>
      </c>
      <c r="G2030" s="85">
        <v>0</v>
      </c>
      <c r="H2030" s="85">
        <v>13.031000000000001</v>
      </c>
      <c r="I2030" s="82" t="s">
        <v>428</v>
      </c>
    </row>
    <row r="2031" spans="2:9">
      <c r="B2031" s="82" t="s">
        <v>280</v>
      </c>
      <c r="C2031" s="82" t="s">
        <v>429</v>
      </c>
      <c r="D2031" s="82" t="s">
        <v>430</v>
      </c>
      <c r="E2031" s="82" t="s">
        <v>300</v>
      </c>
      <c r="F2031" s="82" t="s">
        <v>301</v>
      </c>
      <c r="G2031" s="85">
        <v>0</v>
      </c>
      <c r="H2031" s="85">
        <v>38.292000000000002</v>
      </c>
      <c r="I2031" s="82" t="s">
        <v>431</v>
      </c>
    </row>
    <row r="2032" spans="2:9">
      <c r="B2032" s="82" t="s">
        <v>280</v>
      </c>
      <c r="C2032" s="82" t="s">
        <v>432</v>
      </c>
      <c r="D2032" s="82" t="s">
        <v>433</v>
      </c>
      <c r="E2032" s="82" t="s">
        <v>300</v>
      </c>
      <c r="F2032" s="82" t="s">
        <v>301</v>
      </c>
      <c r="G2032" s="85">
        <v>0</v>
      </c>
      <c r="H2032" s="85">
        <v>55.393999999999998</v>
      </c>
      <c r="I2032" s="82" t="s">
        <v>434</v>
      </c>
    </row>
    <row r="2033" spans="2:9">
      <c r="B2033" s="82" t="s">
        <v>280</v>
      </c>
      <c r="C2033" s="82" t="s">
        <v>426</v>
      </c>
      <c r="D2033" s="82" t="s">
        <v>435</v>
      </c>
      <c r="E2033" s="82" t="s">
        <v>300</v>
      </c>
      <c r="F2033" s="82" t="s">
        <v>301</v>
      </c>
      <c r="G2033" s="85">
        <v>0</v>
      </c>
      <c r="H2033" s="85">
        <v>13.031000000000001</v>
      </c>
      <c r="I2033" s="82" t="s">
        <v>436</v>
      </c>
    </row>
    <row r="2034" spans="2:9">
      <c r="B2034" s="82" t="s">
        <v>280</v>
      </c>
      <c r="C2034" s="82" t="s">
        <v>429</v>
      </c>
      <c r="D2034" s="82" t="s">
        <v>437</v>
      </c>
      <c r="E2034" s="82" t="s">
        <v>300</v>
      </c>
      <c r="F2034" s="82" t="s">
        <v>301</v>
      </c>
      <c r="G2034" s="85">
        <v>0</v>
      </c>
      <c r="H2034" s="85">
        <v>38.292000000000002</v>
      </c>
      <c r="I2034" s="82" t="s">
        <v>438</v>
      </c>
    </row>
    <row r="2035" spans="2:9">
      <c r="B2035" s="82" t="s">
        <v>280</v>
      </c>
      <c r="C2035" s="82" t="s">
        <v>432</v>
      </c>
      <c r="D2035" s="82" t="s">
        <v>439</v>
      </c>
      <c r="E2035" s="82" t="s">
        <v>300</v>
      </c>
      <c r="F2035" s="82" t="s">
        <v>301</v>
      </c>
      <c r="G2035" s="85">
        <v>0</v>
      </c>
      <c r="H2035" s="85">
        <v>55.393999999999998</v>
      </c>
      <c r="I2035" s="82" t="s">
        <v>440</v>
      </c>
    </row>
    <row r="2036" spans="2:9">
      <c r="B2036" s="82" t="s">
        <v>280</v>
      </c>
      <c r="C2036" s="82" t="s">
        <v>426</v>
      </c>
      <c r="D2036" s="82" t="s">
        <v>441</v>
      </c>
      <c r="E2036" s="82" t="s">
        <v>300</v>
      </c>
      <c r="F2036" s="82" t="s">
        <v>301</v>
      </c>
      <c r="G2036" s="85">
        <v>0</v>
      </c>
      <c r="H2036" s="85">
        <v>13.031000000000001</v>
      </c>
      <c r="I2036" s="82" t="s">
        <v>442</v>
      </c>
    </row>
    <row r="2037" spans="2:9">
      <c r="B2037" s="82" t="s">
        <v>280</v>
      </c>
      <c r="C2037" s="82" t="s">
        <v>429</v>
      </c>
      <c r="D2037" s="82" t="s">
        <v>443</v>
      </c>
      <c r="E2037" s="82" t="s">
        <v>300</v>
      </c>
      <c r="F2037" s="82" t="s">
        <v>301</v>
      </c>
      <c r="G2037" s="85">
        <v>0</v>
      </c>
      <c r="H2037" s="85">
        <v>38.292000000000002</v>
      </c>
      <c r="I2037" s="82" t="s">
        <v>444</v>
      </c>
    </row>
    <row r="2038" spans="2:9">
      <c r="B2038" s="82" t="s">
        <v>280</v>
      </c>
      <c r="C2038" s="82" t="s">
        <v>432</v>
      </c>
      <c r="D2038" s="82" t="s">
        <v>445</v>
      </c>
      <c r="E2038" s="82" t="s">
        <v>300</v>
      </c>
      <c r="F2038" s="82" t="s">
        <v>301</v>
      </c>
      <c r="G2038" s="85">
        <v>0</v>
      </c>
      <c r="H2038" s="85">
        <v>55.393999999999998</v>
      </c>
      <c r="I2038" s="82" t="s">
        <v>446</v>
      </c>
    </row>
    <row r="2039" spans="2:9">
      <c r="B2039" s="82" t="s">
        <v>280</v>
      </c>
      <c r="C2039" s="82" t="s">
        <v>447</v>
      </c>
      <c r="D2039" s="82" t="s">
        <v>448</v>
      </c>
      <c r="E2039" s="82" t="s">
        <v>300</v>
      </c>
      <c r="F2039" s="82" t="s">
        <v>301</v>
      </c>
      <c r="G2039" s="85">
        <v>0.14399999999999999</v>
      </c>
      <c r="H2039" s="85">
        <v>0.13100000000000001</v>
      </c>
      <c r="I2039" s="82" t="s">
        <v>449</v>
      </c>
    </row>
    <row r="2040" spans="2:9">
      <c r="B2040" s="82" t="s">
        <v>280</v>
      </c>
      <c r="C2040" s="82" t="s">
        <v>450</v>
      </c>
      <c r="D2040" s="82" t="s">
        <v>451</v>
      </c>
      <c r="E2040" s="82" t="s">
        <v>300</v>
      </c>
      <c r="F2040" s="82" t="s">
        <v>301</v>
      </c>
      <c r="G2040" s="85">
        <v>0</v>
      </c>
      <c r="H2040" s="85">
        <v>0</v>
      </c>
      <c r="I2040" s="82" t="s">
        <v>452</v>
      </c>
    </row>
    <row r="2041" spans="2:9">
      <c r="B2041" s="82" t="s">
        <v>280</v>
      </c>
      <c r="C2041" s="82" t="s">
        <v>453</v>
      </c>
      <c r="D2041" s="82" t="s">
        <v>454</v>
      </c>
      <c r="E2041" s="82" t="s">
        <v>300</v>
      </c>
      <c r="F2041" s="82" t="s">
        <v>301</v>
      </c>
      <c r="G2041" s="85">
        <v>0</v>
      </c>
      <c r="H2041" s="85">
        <v>0</v>
      </c>
      <c r="I2041" s="82" t="s">
        <v>455</v>
      </c>
    </row>
    <row r="2042" spans="2:9">
      <c r="B2042" s="82" t="s">
        <v>280</v>
      </c>
      <c r="C2042" s="82" t="s">
        <v>456</v>
      </c>
      <c r="D2042" s="82" t="s">
        <v>457</v>
      </c>
      <c r="E2042" s="82" t="s">
        <v>300</v>
      </c>
      <c r="F2042" s="82" t="s">
        <v>301</v>
      </c>
      <c r="G2042" s="85">
        <v>0</v>
      </c>
      <c r="H2042" s="85">
        <v>0</v>
      </c>
      <c r="I2042" s="82" t="s">
        <v>458</v>
      </c>
    </row>
    <row r="2043" spans="2:9">
      <c r="B2043" s="82" t="s">
        <v>280</v>
      </c>
      <c r="C2043" s="82" t="s">
        <v>459</v>
      </c>
      <c r="D2043" s="82" t="s">
        <v>460</v>
      </c>
      <c r="E2043" s="82" t="s">
        <v>300</v>
      </c>
      <c r="F2043" s="82" t="s">
        <v>301</v>
      </c>
      <c r="G2043" s="85">
        <v>0</v>
      </c>
      <c r="H2043" s="85">
        <v>0</v>
      </c>
      <c r="I2043" s="82" t="s">
        <v>461</v>
      </c>
    </row>
    <row r="2044" spans="2:9">
      <c r="B2044" s="82" t="s">
        <v>280</v>
      </c>
      <c r="C2044" s="82" t="s">
        <v>462</v>
      </c>
      <c r="D2044" s="82" t="s">
        <v>463</v>
      </c>
      <c r="E2044" s="82" t="s">
        <v>300</v>
      </c>
      <c r="F2044" s="82" t="s">
        <v>301</v>
      </c>
      <c r="G2044" s="85">
        <v>0</v>
      </c>
      <c r="H2044" s="85">
        <v>0</v>
      </c>
      <c r="I2044" s="82" t="s">
        <v>464</v>
      </c>
    </row>
    <row r="2045" spans="2:9">
      <c r="B2045" s="82" t="s">
        <v>280</v>
      </c>
      <c r="C2045" s="82" t="s">
        <v>465</v>
      </c>
      <c r="D2045" s="82" t="s">
        <v>466</v>
      </c>
      <c r="E2045" s="82" t="s">
        <v>300</v>
      </c>
      <c r="F2045" s="82" t="s">
        <v>301</v>
      </c>
      <c r="G2045" s="85">
        <v>0</v>
      </c>
      <c r="H2045" s="85">
        <v>0</v>
      </c>
      <c r="I2045" s="82" t="s">
        <v>467</v>
      </c>
    </row>
    <row r="2046" spans="2:9">
      <c r="B2046" s="82" t="s">
        <v>280</v>
      </c>
      <c r="C2046" s="82" t="s">
        <v>468</v>
      </c>
      <c r="D2046" s="82" t="s">
        <v>469</v>
      </c>
      <c r="E2046" s="82" t="s">
        <v>300</v>
      </c>
      <c r="F2046" s="82" t="s">
        <v>301</v>
      </c>
      <c r="G2046" s="85">
        <v>0</v>
      </c>
      <c r="H2046" s="85">
        <v>0</v>
      </c>
      <c r="I2046" s="82" t="s">
        <v>470</v>
      </c>
    </row>
    <row r="2047" spans="2:9">
      <c r="B2047" s="82" t="s">
        <v>280</v>
      </c>
      <c r="C2047" s="82" t="s">
        <v>471</v>
      </c>
      <c r="D2047" s="82" t="s">
        <v>472</v>
      </c>
      <c r="E2047" s="82" t="s">
        <v>300</v>
      </c>
      <c r="F2047" s="82" t="s">
        <v>301</v>
      </c>
      <c r="G2047" s="85">
        <v>0</v>
      </c>
      <c r="H2047" s="85">
        <v>0</v>
      </c>
      <c r="I2047" s="82" t="s">
        <v>473</v>
      </c>
    </row>
    <row r="2048" spans="2:9">
      <c r="B2048" s="82" t="s">
        <v>280</v>
      </c>
      <c r="C2048" s="82" t="s">
        <v>474</v>
      </c>
      <c r="D2048" s="82" t="s">
        <v>475</v>
      </c>
      <c r="E2048" s="82" t="s">
        <v>300</v>
      </c>
      <c r="F2048" s="82" t="s">
        <v>301</v>
      </c>
      <c r="G2048" s="85">
        <v>0</v>
      </c>
      <c r="H2048" s="85">
        <v>0</v>
      </c>
      <c r="I2048" s="82" t="s">
        <v>476</v>
      </c>
    </row>
    <row r="2049" spans="2:9">
      <c r="B2049" s="82" t="s">
        <v>280</v>
      </c>
      <c r="C2049" s="82" t="s">
        <v>477</v>
      </c>
      <c r="D2049" s="82" t="s">
        <v>478</v>
      </c>
      <c r="E2049" s="82" t="s">
        <v>300</v>
      </c>
      <c r="F2049" s="82" t="s">
        <v>301</v>
      </c>
      <c r="G2049" s="85">
        <v>0</v>
      </c>
      <c r="H2049" s="85">
        <v>0</v>
      </c>
      <c r="I2049" s="82" t="s">
        <v>479</v>
      </c>
    </row>
    <row r="2050" spans="2:9">
      <c r="B2050" s="82" t="s">
        <v>280</v>
      </c>
      <c r="C2050" s="82" t="s">
        <v>480</v>
      </c>
      <c r="D2050" s="82" t="s">
        <v>481</v>
      </c>
      <c r="E2050" s="82" t="s">
        <v>300</v>
      </c>
      <c r="F2050" s="82" t="s">
        <v>301</v>
      </c>
      <c r="G2050" s="85">
        <v>0</v>
      </c>
      <c r="H2050" s="85">
        <v>0</v>
      </c>
      <c r="I2050" s="82" t="s">
        <v>482</v>
      </c>
    </row>
    <row r="2051" spans="2:9">
      <c r="B2051" s="82" t="s">
        <v>280</v>
      </c>
      <c r="C2051" s="82" t="s">
        <v>483</v>
      </c>
      <c r="D2051" s="82" t="s">
        <v>484</v>
      </c>
      <c r="E2051" s="82" t="s">
        <v>300</v>
      </c>
      <c r="F2051" s="82" t="s">
        <v>301</v>
      </c>
      <c r="G2051" s="85">
        <v>0</v>
      </c>
      <c r="H2051" s="85">
        <v>0</v>
      </c>
      <c r="I2051" s="82" t="s">
        <v>485</v>
      </c>
    </row>
    <row r="2052" spans="2:9">
      <c r="B2052" s="82" t="s">
        <v>280</v>
      </c>
      <c r="C2052" s="82" t="s">
        <v>486</v>
      </c>
      <c r="D2052" s="82" t="s">
        <v>487</v>
      </c>
      <c r="E2052" s="82" t="s">
        <v>300</v>
      </c>
      <c r="F2052" s="82" t="s">
        <v>301</v>
      </c>
      <c r="G2052" s="85">
        <v>0</v>
      </c>
      <c r="H2052" s="85">
        <v>0</v>
      </c>
      <c r="I2052" s="82" t="s">
        <v>488</v>
      </c>
    </row>
    <row r="2053" spans="2:9">
      <c r="B2053" s="82" t="s">
        <v>280</v>
      </c>
      <c r="C2053" s="82" t="s">
        <v>489</v>
      </c>
      <c r="D2053" s="82" t="s">
        <v>490</v>
      </c>
      <c r="E2053" s="82" t="s">
        <v>300</v>
      </c>
      <c r="F2053" s="82" t="s">
        <v>301</v>
      </c>
      <c r="G2053" s="85">
        <v>0</v>
      </c>
      <c r="H2053" s="85">
        <v>0</v>
      </c>
      <c r="I2053" s="82" t="s">
        <v>491</v>
      </c>
    </row>
    <row r="2054" spans="2:9">
      <c r="B2054" s="82" t="s">
        <v>280</v>
      </c>
      <c r="C2054" s="82" t="s">
        <v>492</v>
      </c>
      <c r="D2054" s="82" t="s">
        <v>493</v>
      </c>
      <c r="E2054" s="82" t="s">
        <v>300</v>
      </c>
      <c r="F2054" s="82" t="s">
        <v>301</v>
      </c>
      <c r="G2054" s="85">
        <v>14.54</v>
      </c>
      <c r="H2054" s="85">
        <v>12.298</v>
      </c>
      <c r="I2054" s="82" t="s">
        <v>494</v>
      </c>
    </row>
    <row r="2055" spans="2:9">
      <c r="B2055" s="82" t="s">
        <v>280</v>
      </c>
      <c r="C2055" s="82" t="s">
        <v>495</v>
      </c>
      <c r="D2055" s="82" t="s">
        <v>496</v>
      </c>
      <c r="E2055" s="82" t="s">
        <v>300</v>
      </c>
      <c r="F2055" s="82" t="s">
        <v>301</v>
      </c>
      <c r="G2055" s="85">
        <v>8.8469999999999995</v>
      </c>
      <c r="H2055" s="85">
        <v>8.8469999999999995</v>
      </c>
      <c r="I2055" s="82" t="s">
        <v>497</v>
      </c>
    </row>
    <row r="2056" spans="2:9">
      <c r="B2056" s="82" t="s">
        <v>280</v>
      </c>
      <c r="C2056" s="82" t="s">
        <v>498</v>
      </c>
      <c r="D2056" s="82" t="s">
        <v>499</v>
      </c>
      <c r="E2056" s="82" t="s">
        <v>300</v>
      </c>
      <c r="F2056" s="82" t="s">
        <v>301</v>
      </c>
      <c r="G2056" s="85">
        <v>12.798</v>
      </c>
      <c r="H2056" s="85">
        <v>12.798</v>
      </c>
      <c r="I2056" s="82" t="s">
        <v>500</v>
      </c>
    </row>
    <row r="2057" spans="2:9">
      <c r="B2057" s="82" t="s">
        <v>280</v>
      </c>
      <c r="C2057" s="82" t="s">
        <v>501</v>
      </c>
      <c r="D2057" s="82" t="s">
        <v>502</v>
      </c>
      <c r="E2057" s="82" t="s">
        <v>300</v>
      </c>
      <c r="F2057" s="82" t="s">
        <v>301</v>
      </c>
      <c r="G2057" s="85">
        <v>1.7000000000000001E-2</v>
      </c>
      <c r="H2057" s="85">
        <v>1.6E-2</v>
      </c>
      <c r="I2057" s="82" t="s">
        <v>503</v>
      </c>
    </row>
    <row r="2058" spans="2:9">
      <c r="B2058" s="82" t="s">
        <v>280</v>
      </c>
      <c r="C2058" s="82" t="s">
        <v>504</v>
      </c>
      <c r="D2058" s="82" t="s">
        <v>505</v>
      </c>
      <c r="E2058" s="82" t="s">
        <v>300</v>
      </c>
      <c r="F2058" s="82" t="s">
        <v>301</v>
      </c>
      <c r="G2058" s="85">
        <v>0</v>
      </c>
      <c r="H2058" s="85">
        <v>0</v>
      </c>
      <c r="I2058" s="82" t="s">
        <v>506</v>
      </c>
    </row>
    <row r="2059" spans="2:9">
      <c r="B2059" s="82" t="s">
        <v>280</v>
      </c>
      <c r="C2059" s="82" t="s">
        <v>507</v>
      </c>
      <c r="D2059" s="82" t="s">
        <v>508</v>
      </c>
      <c r="E2059" s="82" t="s">
        <v>300</v>
      </c>
      <c r="F2059" s="82" t="s">
        <v>301</v>
      </c>
      <c r="G2059" s="85">
        <v>0</v>
      </c>
      <c r="H2059" s="85">
        <v>0</v>
      </c>
      <c r="I2059" s="82" t="s">
        <v>509</v>
      </c>
    </row>
    <row r="2060" spans="2:9">
      <c r="B2060" s="82" t="s">
        <v>280</v>
      </c>
      <c r="C2060" s="82" t="s">
        <v>510</v>
      </c>
      <c r="D2060" s="82" t="s">
        <v>511</v>
      </c>
      <c r="E2060" s="82" t="s">
        <v>300</v>
      </c>
      <c r="F2060" s="82" t="s">
        <v>301</v>
      </c>
      <c r="G2060" s="85">
        <v>0</v>
      </c>
      <c r="H2060" s="85">
        <v>2.782</v>
      </c>
      <c r="I2060" s="82" t="s">
        <v>512</v>
      </c>
    </row>
    <row r="2061" spans="2:9">
      <c r="B2061" s="82" t="s">
        <v>280</v>
      </c>
      <c r="C2061" s="82" t="s">
        <v>513</v>
      </c>
      <c r="D2061" s="82" t="s">
        <v>514</v>
      </c>
      <c r="E2061" s="82" t="s">
        <v>300</v>
      </c>
      <c r="F2061" s="82" t="s">
        <v>301</v>
      </c>
      <c r="G2061" s="85">
        <v>0</v>
      </c>
      <c r="H2061" s="85">
        <v>0</v>
      </c>
      <c r="I2061" s="82" t="s">
        <v>515</v>
      </c>
    </row>
    <row r="2062" spans="2:9">
      <c r="B2062" s="82" t="s">
        <v>280</v>
      </c>
      <c r="C2062" s="82" t="s">
        <v>516</v>
      </c>
      <c r="D2062" s="82" t="s">
        <v>517</v>
      </c>
      <c r="E2062" s="82" t="s">
        <v>300</v>
      </c>
      <c r="F2062" s="82" t="s">
        <v>301</v>
      </c>
      <c r="G2062" s="85">
        <v>0</v>
      </c>
      <c r="H2062" s="85">
        <v>0</v>
      </c>
      <c r="I2062" s="82" t="s">
        <v>518</v>
      </c>
    </row>
    <row r="2063" spans="2:9">
      <c r="B2063" s="82" t="s">
        <v>280</v>
      </c>
      <c r="C2063" s="82" t="s">
        <v>519</v>
      </c>
      <c r="D2063" s="82" t="s">
        <v>520</v>
      </c>
      <c r="E2063" s="82" t="s">
        <v>300</v>
      </c>
      <c r="F2063" s="82" t="s">
        <v>301</v>
      </c>
      <c r="G2063" s="86">
        <v>6.2E-2</v>
      </c>
      <c r="H2063" s="85">
        <v>5.8999999999999997E-2</v>
      </c>
      <c r="I2063" s="82" t="s">
        <v>521</v>
      </c>
    </row>
    <row r="2064" spans="2:9">
      <c r="B2064" s="82" t="s">
        <v>280</v>
      </c>
      <c r="C2064" s="82" t="s">
        <v>522</v>
      </c>
      <c r="D2064" s="82" t="s">
        <v>523</v>
      </c>
      <c r="E2064" s="82" t="s">
        <v>300</v>
      </c>
      <c r="F2064" s="82" t="s">
        <v>301</v>
      </c>
      <c r="G2064" s="86">
        <v>0</v>
      </c>
      <c r="H2064" s="85">
        <v>0</v>
      </c>
      <c r="I2064" s="82" t="s">
        <v>524</v>
      </c>
    </row>
    <row r="2065" spans="2:9">
      <c r="B2065" s="82" t="s">
        <v>280</v>
      </c>
      <c r="C2065" s="82" t="s">
        <v>525</v>
      </c>
      <c r="D2065" s="82" t="s">
        <v>526</v>
      </c>
      <c r="E2065" s="82" t="s">
        <v>300</v>
      </c>
      <c r="F2065" s="82" t="s">
        <v>301</v>
      </c>
      <c r="G2065" s="86">
        <v>0</v>
      </c>
      <c r="H2065" s="85">
        <v>0</v>
      </c>
      <c r="I2065" s="82" t="s">
        <v>527</v>
      </c>
    </row>
    <row r="2066" spans="2:9">
      <c r="B2066" s="82" t="s">
        <v>280</v>
      </c>
      <c r="C2066" s="82" t="s">
        <v>528</v>
      </c>
      <c r="D2066" s="82" t="s">
        <v>529</v>
      </c>
      <c r="E2066" s="82" t="s">
        <v>300</v>
      </c>
      <c r="F2066" s="82" t="s">
        <v>301</v>
      </c>
      <c r="G2066" s="86">
        <v>0</v>
      </c>
      <c r="H2066" s="85">
        <v>0</v>
      </c>
      <c r="I2066" s="82" t="s">
        <v>521</v>
      </c>
    </row>
    <row r="2067" spans="2:9">
      <c r="B2067" s="82" t="s">
        <v>280</v>
      </c>
      <c r="C2067" s="82" t="s">
        <v>530</v>
      </c>
      <c r="D2067" s="82" t="s">
        <v>531</v>
      </c>
      <c r="E2067" s="82" t="s">
        <v>300</v>
      </c>
      <c r="F2067" s="82" t="s">
        <v>301</v>
      </c>
      <c r="G2067" s="86">
        <v>0</v>
      </c>
      <c r="H2067" s="85">
        <v>0</v>
      </c>
      <c r="I2067" s="82" t="s">
        <v>524</v>
      </c>
    </row>
    <row r="2068" spans="2:9">
      <c r="B2068" s="82" t="s">
        <v>280</v>
      </c>
      <c r="C2068" s="82" t="s">
        <v>532</v>
      </c>
      <c r="D2068" s="82" t="s">
        <v>533</v>
      </c>
      <c r="E2068" s="82" t="s">
        <v>300</v>
      </c>
      <c r="F2068" s="82" t="s">
        <v>301</v>
      </c>
      <c r="G2068" s="86">
        <v>0</v>
      </c>
      <c r="H2068" s="85">
        <v>0</v>
      </c>
      <c r="I2068" s="82" t="s">
        <v>527</v>
      </c>
    </row>
    <row r="2069" spans="2:9">
      <c r="B2069" s="82" t="s">
        <v>280</v>
      </c>
      <c r="C2069" s="82" t="s">
        <v>534</v>
      </c>
      <c r="D2069" s="82" t="s">
        <v>535</v>
      </c>
      <c r="E2069" s="82" t="s">
        <v>300</v>
      </c>
      <c r="F2069" s="82" t="s">
        <v>301</v>
      </c>
      <c r="G2069" s="86">
        <v>0</v>
      </c>
      <c r="H2069" s="85">
        <v>0</v>
      </c>
      <c r="I2069" s="82" t="s">
        <v>521</v>
      </c>
    </row>
    <row r="2070" spans="2:9">
      <c r="B2070" s="82" t="s">
        <v>280</v>
      </c>
      <c r="C2070" s="82" t="s">
        <v>536</v>
      </c>
      <c r="D2070" s="82" t="s">
        <v>537</v>
      </c>
      <c r="E2070" s="82" t="s">
        <v>300</v>
      </c>
      <c r="F2070" s="82" t="s">
        <v>301</v>
      </c>
      <c r="G2070" s="86">
        <v>0</v>
      </c>
      <c r="H2070" s="85">
        <v>0</v>
      </c>
      <c r="I2070" s="82" t="s">
        <v>524</v>
      </c>
    </row>
    <row r="2071" spans="2:9">
      <c r="B2071" s="82" t="s">
        <v>280</v>
      </c>
      <c r="C2071" s="82" t="s">
        <v>538</v>
      </c>
      <c r="D2071" s="82" t="s">
        <v>539</v>
      </c>
      <c r="E2071" s="82" t="s">
        <v>300</v>
      </c>
      <c r="F2071" s="82" t="s">
        <v>301</v>
      </c>
      <c r="G2071" s="86">
        <v>0</v>
      </c>
      <c r="H2071" s="85">
        <v>0</v>
      </c>
      <c r="I2071" s="82" t="s">
        <v>527</v>
      </c>
    </row>
    <row r="2072" spans="2:9">
      <c r="B2072" s="82" t="s">
        <v>280</v>
      </c>
      <c r="C2072" s="82" t="s">
        <v>540</v>
      </c>
      <c r="D2072" s="82" t="s">
        <v>541</v>
      </c>
      <c r="E2072" s="82" t="s">
        <v>300</v>
      </c>
      <c r="F2072" s="82" t="s">
        <v>301</v>
      </c>
      <c r="G2072" s="86">
        <v>0</v>
      </c>
      <c r="H2072" s="85">
        <v>0</v>
      </c>
      <c r="I2072" s="82" t="s">
        <v>521</v>
      </c>
    </row>
    <row r="2073" spans="2:9">
      <c r="B2073" s="82" t="s">
        <v>280</v>
      </c>
      <c r="C2073" s="82" t="s">
        <v>542</v>
      </c>
      <c r="D2073" s="82" t="s">
        <v>543</v>
      </c>
      <c r="E2073" s="82" t="s">
        <v>300</v>
      </c>
      <c r="F2073" s="82" t="s">
        <v>301</v>
      </c>
      <c r="G2073" s="86">
        <v>0</v>
      </c>
      <c r="H2073" s="85">
        <v>0</v>
      </c>
      <c r="I2073" s="82" t="s">
        <v>524</v>
      </c>
    </row>
    <row r="2074" spans="2:9">
      <c r="B2074" s="82" t="s">
        <v>280</v>
      </c>
      <c r="C2074" s="82" t="s">
        <v>544</v>
      </c>
      <c r="D2074" s="82" t="s">
        <v>545</v>
      </c>
      <c r="E2074" s="82" t="s">
        <v>300</v>
      </c>
      <c r="F2074" s="82" t="s">
        <v>301</v>
      </c>
      <c r="G2074" s="86">
        <v>0</v>
      </c>
      <c r="H2074" s="85">
        <v>0</v>
      </c>
      <c r="I2074" s="82" t="s">
        <v>527</v>
      </c>
    </row>
    <row r="2075" spans="2:9">
      <c r="B2075" s="82" t="s">
        <v>280</v>
      </c>
      <c r="C2075" s="82" t="s">
        <v>546</v>
      </c>
      <c r="D2075" s="82" t="s">
        <v>547</v>
      </c>
      <c r="E2075" s="82" t="s">
        <v>300</v>
      </c>
      <c r="F2075" s="82" t="s">
        <v>301</v>
      </c>
      <c r="G2075" s="86">
        <v>0</v>
      </c>
      <c r="H2075" s="85">
        <v>0</v>
      </c>
      <c r="I2075" s="82" t="s">
        <v>521</v>
      </c>
    </row>
    <row r="2076" spans="2:9">
      <c r="B2076" s="82" t="s">
        <v>280</v>
      </c>
      <c r="C2076" s="82" t="s">
        <v>548</v>
      </c>
      <c r="D2076" s="82" t="s">
        <v>549</v>
      </c>
      <c r="E2076" s="82" t="s">
        <v>300</v>
      </c>
      <c r="F2076" s="82" t="s">
        <v>301</v>
      </c>
      <c r="G2076" s="86">
        <v>0</v>
      </c>
      <c r="H2076" s="85">
        <v>0</v>
      </c>
      <c r="I2076" s="82" t="s">
        <v>524</v>
      </c>
    </row>
    <row r="2077" spans="2:9">
      <c r="B2077" s="82" t="s">
        <v>280</v>
      </c>
      <c r="C2077" s="82" t="s">
        <v>550</v>
      </c>
      <c r="D2077" s="82" t="s">
        <v>551</v>
      </c>
      <c r="E2077" s="82" t="s">
        <v>300</v>
      </c>
      <c r="F2077" s="82" t="s">
        <v>301</v>
      </c>
      <c r="G2077" s="86">
        <v>0</v>
      </c>
      <c r="H2077" s="85">
        <v>0</v>
      </c>
      <c r="I2077" s="82" t="s">
        <v>527</v>
      </c>
    </row>
    <row r="2078" spans="2:9">
      <c r="B2078" s="82" t="s">
        <v>280</v>
      </c>
      <c r="C2078" s="82" t="s">
        <v>552</v>
      </c>
      <c r="D2078" s="82" t="s">
        <v>553</v>
      </c>
      <c r="E2078" s="82" t="s">
        <v>300</v>
      </c>
      <c r="F2078" s="82" t="s">
        <v>301</v>
      </c>
      <c r="G2078" s="86">
        <v>0</v>
      </c>
      <c r="H2078" s="85">
        <v>0</v>
      </c>
      <c r="I2078" s="82" t="s">
        <v>521</v>
      </c>
    </row>
    <row r="2079" spans="2:9">
      <c r="B2079" s="82" t="s">
        <v>280</v>
      </c>
      <c r="C2079" s="82" t="s">
        <v>554</v>
      </c>
      <c r="D2079" s="82" t="s">
        <v>555</v>
      </c>
      <c r="E2079" s="82" t="s">
        <v>300</v>
      </c>
      <c r="F2079" s="82" t="s">
        <v>301</v>
      </c>
      <c r="G2079" s="86">
        <v>0</v>
      </c>
      <c r="H2079" s="85">
        <v>0</v>
      </c>
      <c r="I2079" s="82" t="s">
        <v>524</v>
      </c>
    </row>
    <row r="2080" spans="2:9">
      <c r="B2080" s="82" t="s">
        <v>280</v>
      </c>
      <c r="C2080" s="82" t="s">
        <v>556</v>
      </c>
      <c r="D2080" s="82" t="s">
        <v>557</v>
      </c>
      <c r="E2080" s="82" t="s">
        <v>300</v>
      </c>
      <c r="F2080" s="82" t="s">
        <v>301</v>
      </c>
      <c r="G2080" s="86">
        <v>0</v>
      </c>
      <c r="H2080" s="85">
        <v>0</v>
      </c>
      <c r="I2080" s="82" t="s">
        <v>527</v>
      </c>
    </row>
    <row r="2081" spans="2:9">
      <c r="B2081" s="82" t="s">
        <v>280</v>
      </c>
      <c r="C2081" s="82" t="s">
        <v>558</v>
      </c>
      <c r="D2081" s="82" t="s">
        <v>559</v>
      </c>
      <c r="E2081" s="82" t="s">
        <v>300</v>
      </c>
      <c r="F2081" s="82" t="s">
        <v>301</v>
      </c>
      <c r="G2081" s="86">
        <v>0</v>
      </c>
      <c r="H2081" s="85">
        <v>0</v>
      </c>
      <c r="I2081" s="82" t="s">
        <v>521</v>
      </c>
    </row>
    <row r="2082" spans="2:9">
      <c r="B2082" s="82" t="s">
        <v>280</v>
      </c>
      <c r="C2082" s="82" t="s">
        <v>560</v>
      </c>
      <c r="D2082" s="82" t="s">
        <v>561</v>
      </c>
      <c r="E2082" s="82" t="s">
        <v>300</v>
      </c>
      <c r="F2082" s="82" t="s">
        <v>301</v>
      </c>
      <c r="G2082" s="86">
        <v>0</v>
      </c>
      <c r="H2082" s="85">
        <v>0</v>
      </c>
      <c r="I2082" s="82" t="s">
        <v>524</v>
      </c>
    </row>
    <row r="2083" spans="2:9">
      <c r="B2083" s="82" t="s">
        <v>280</v>
      </c>
      <c r="C2083" s="82" t="s">
        <v>562</v>
      </c>
      <c r="D2083" s="82" t="s">
        <v>563</v>
      </c>
      <c r="E2083" s="82" t="s">
        <v>300</v>
      </c>
      <c r="F2083" s="82" t="s">
        <v>301</v>
      </c>
      <c r="G2083" s="86">
        <v>0</v>
      </c>
      <c r="H2083" s="85">
        <v>0</v>
      </c>
      <c r="I2083" s="82" t="s">
        <v>527</v>
      </c>
    </row>
    <row r="2084" spans="2:9">
      <c r="B2084" s="82" t="s">
        <v>280</v>
      </c>
      <c r="C2084" s="82" t="s">
        <v>564</v>
      </c>
      <c r="D2084" s="82" t="s">
        <v>565</v>
      </c>
      <c r="E2084" s="82" t="s">
        <v>300</v>
      </c>
      <c r="F2084" s="82" t="s">
        <v>301</v>
      </c>
      <c r="G2084" s="86">
        <v>0</v>
      </c>
      <c r="H2084" s="85">
        <v>0</v>
      </c>
      <c r="I2084" s="82" t="s">
        <v>521</v>
      </c>
    </row>
    <row r="2085" spans="2:9">
      <c r="B2085" s="82" t="s">
        <v>280</v>
      </c>
      <c r="C2085" s="82" t="s">
        <v>566</v>
      </c>
      <c r="D2085" s="82" t="s">
        <v>567</v>
      </c>
      <c r="E2085" s="82" t="s">
        <v>300</v>
      </c>
      <c r="F2085" s="82" t="s">
        <v>301</v>
      </c>
      <c r="G2085" s="86">
        <v>0</v>
      </c>
      <c r="H2085" s="85">
        <v>0</v>
      </c>
      <c r="I2085" s="82" t="s">
        <v>524</v>
      </c>
    </row>
    <row r="2086" spans="2:9">
      <c r="B2086" s="82" t="s">
        <v>280</v>
      </c>
      <c r="C2086" s="82" t="s">
        <v>568</v>
      </c>
      <c r="D2086" s="82" t="s">
        <v>569</v>
      </c>
      <c r="E2086" s="82" t="s">
        <v>300</v>
      </c>
      <c r="F2086" s="82" t="s">
        <v>301</v>
      </c>
      <c r="G2086" s="86">
        <v>0</v>
      </c>
      <c r="H2086" s="85">
        <v>0</v>
      </c>
      <c r="I2086" s="82" t="s">
        <v>527</v>
      </c>
    </row>
    <row r="2087" spans="2:9">
      <c r="B2087" s="82" t="s">
        <v>280</v>
      </c>
      <c r="C2087" s="82" t="s">
        <v>570</v>
      </c>
      <c r="D2087" s="82" t="s">
        <v>571</v>
      </c>
      <c r="E2087" s="82" t="s">
        <v>300</v>
      </c>
      <c r="F2087" s="82" t="s">
        <v>301</v>
      </c>
      <c r="G2087" s="86">
        <v>0</v>
      </c>
      <c r="H2087" s="85">
        <v>0</v>
      </c>
      <c r="I2087" s="82" t="s">
        <v>521</v>
      </c>
    </row>
    <row r="2088" spans="2:9">
      <c r="B2088" s="82" t="s">
        <v>280</v>
      </c>
      <c r="C2088" s="82" t="s">
        <v>572</v>
      </c>
      <c r="D2088" s="82" t="s">
        <v>573</v>
      </c>
      <c r="E2088" s="82" t="s">
        <v>300</v>
      </c>
      <c r="F2088" s="82" t="s">
        <v>301</v>
      </c>
      <c r="G2088" s="86">
        <v>0</v>
      </c>
      <c r="H2088" s="85">
        <v>0</v>
      </c>
      <c r="I2088" s="82" t="s">
        <v>524</v>
      </c>
    </row>
    <row r="2089" spans="2:9">
      <c r="B2089" s="82" t="s">
        <v>280</v>
      </c>
      <c r="C2089" s="82" t="s">
        <v>574</v>
      </c>
      <c r="D2089" s="82" t="s">
        <v>575</v>
      </c>
      <c r="E2089" s="82" t="s">
        <v>300</v>
      </c>
      <c r="F2089" s="82" t="s">
        <v>301</v>
      </c>
      <c r="G2089" s="86">
        <v>0</v>
      </c>
      <c r="H2089" s="85">
        <v>0</v>
      </c>
      <c r="I2089" s="82" t="s">
        <v>527</v>
      </c>
    </row>
    <row r="2090" spans="2:9">
      <c r="B2090" s="82" t="s">
        <v>280</v>
      </c>
      <c r="C2090" s="82" t="s">
        <v>576</v>
      </c>
      <c r="D2090" s="82" t="s">
        <v>577</v>
      </c>
      <c r="E2090" s="82" t="s">
        <v>300</v>
      </c>
      <c r="F2090" s="82" t="s">
        <v>301</v>
      </c>
      <c r="G2090" s="86">
        <v>0</v>
      </c>
      <c r="H2090" s="85">
        <v>0</v>
      </c>
      <c r="I2090" s="82" t="s">
        <v>521</v>
      </c>
    </row>
    <row r="2091" spans="2:9">
      <c r="B2091" s="82" t="s">
        <v>280</v>
      </c>
      <c r="C2091" s="82" t="s">
        <v>578</v>
      </c>
      <c r="D2091" s="82" t="s">
        <v>579</v>
      </c>
      <c r="E2091" s="82" t="s">
        <v>300</v>
      </c>
      <c r="F2091" s="82" t="s">
        <v>301</v>
      </c>
      <c r="G2091" s="86">
        <v>0</v>
      </c>
      <c r="H2091" s="85">
        <v>0</v>
      </c>
      <c r="I2091" s="82" t="s">
        <v>524</v>
      </c>
    </row>
    <row r="2092" spans="2:9">
      <c r="B2092" s="82" t="s">
        <v>280</v>
      </c>
      <c r="C2092" s="82" t="s">
        <v>580</v>
      </c>
      <c r="D2092" s="82" t="s">
        <v>581</v>
      </c>
      <c r="E2092" s="82" t="s">
        <v>300</v>
      </c>
      <c r="F2092" s="82" t="s">
        <v>301</v>
      </c>
      <c r="G2092" s="86">
        <v>0</v>
      </c>
      <c r="H2092" s="85">
        <v>0</v>
      </c>
      <c r="I2092" s="82" t="s">
        <v>527</v>
      </c>
    </row>
    <row r="2093" spans="2:9">
      <c r="B2093" s="82" t="s">
        <v>280</v>
      </c>
      <c r="C2093" s="82" t="s">
        <v>582</v>
      </c>
      <c r="D2093" s="82" t="s">
        <v>583</v>
      </c>
      <c r="E2093" s="82" t="s">
        <v>300</v>
      </c>
      <c r="F2093" s="82" t="s">
        <v>301</v>
      </c>
      <c r="G2093" s="85">
        <v>1.875</v>
      </c>
      <c r="H2093" s="85">
        <v>1.7150000000000001</v>
      </c>
      <c r="I2093" s="82" t="s">
        <v>584</v>
      </c>
    </row>
    <row r="2094" spans="2:9">
      <c r="B2094" s="82" t="s">
        <v>280</v>
      </c>
      <c r="C2094" s="82" t="s">
        <v>585</v>
      </c>
      <c r="D2094" s="82" t="s">
        <v>586</v>
      </c>
      <c r="E2094" s="82" t="s">
        <v>300</v>
      </c>
      <c r="F2094" s="82" t="s">
        <v>301</v>
      </c>
      <c r="G2094" s="85">
        <v>0</v>
      </c>
      <c r="H2094" s="85">
        <v>0</v>
      </c>
      <c r="I2094" s="82" t="s">
        <v>587</v>
      </c>
    </row>
    <row r="2095" spans="2:9">
      <c r="B2095" s="82" t="s">
        <v>280</v>
      </c>
      <c r="C2095" s="82" t="s">
        <v>588</v>
      </c>
      <c r="D2095" s="82" t="s">
        <v>589</v>
      </c>
      <c r="E2095" s="82" t="s">
        <v>300</v>
      </c>
      <c r="F2095" s="82" t="s">
        <v>301</v>
      </c>
      <c r="G2095" s="85">
        <v>0</v>
      </c>
      <c r="H2095" s="85">
        <v>0</v>
      </c>
      <c r="I2095" s="82" t="s">
        <v>590</v>
      </c>
    </row>
    <row r="2096" spans="2:9">
      <c r="B2096" s="82" t="s">
        <v>280</v>
      </c>
      <c r="C2096" s="82" t="s">
        <v>591</v>
      </c>
      <c r="D2096" s="82" t="s">
        <v>592</v>
      </c>
      <c r="E2096" s="82" t="s">
        <v>300</v>
      </c>
      <c r="F2096" s="82" t="s">
        <v>301</v>
      </c>
      <c r="G2096" s="85">
        <v>5.2130000000000001</v>
      </c>
      <c r="H2096" s="85">
        <v>2.4089999999999998</v>
      </c>
      <c r="I2096" s="82" t="s">
        <v>593</v>
      </c>
    </row>
    <row r="2097" spans="2:9">
      <c r="B2097" s="82" t="s">
        <v>280</v>
      </c>
      <c r="C2097" s="82" t="s">
        <v>594</v>
      </c>
      <c r="D2097" s="82" t="s">
        <v>595</v>
      </c>
      <c r="E2097" s="82" t="s">
        <v>300</v>
      </c>
      <c r="F2097" s="82" t="s">
        <v>301</v>
      </c>
      <c r="G2097" s="85">
        <v>2.63</v>
      </c>
      <c r="H2097" s="85">
        <v>2.63</v>
      </c>
      <c r="I2097" s="82" t="s">
        <v>596</v>
      </c>
    </row>
    <row r="2098" spans="2:9">
      <c r="B2098" s="82" t="s">
        <v>280</v>
      </c>
      <c r="C2098" s="82" t="s">
        <v>597</v>
      </c>
      <c r="D2098" s="82" t="s">
        <v>598</v>
      </c>
      <c r="E2098" s="82" t="s">
        <v>300</v>
      </c>
      <c r="F2098" s="82" t="s">
        <v>301</v>
      </c>
      <c r="G2098" s="85">
        <v>3.3149999999999999</v>
      </c>
      <c r="H2098" s="85">
        <v>3.3149999999999999</v>
      </c>
      <c r="I2098" s="82" t="s">
        <v>599</v>
      </c>
    </row>
    <row r="2099" spans="2:9">
      <c r="B2099" s="82" t="s">
        <v>280</v>
      </c>
      <c r="C2099" s="82" t="s">
        <v>600</v>
      </c>
      <c r="D2099" s="82" t="s">
        <v>601</v>
      </c>
      <c r="E2099" s="82" t="s">
        <v>300</v>
      </c>
      <c r="F2099" s="82" t="s">
        <v>301</v>
      </c>
      <c r="G2099" s="85">
        <v>6.0330000000000004</v>
      </c>
      <c r="H2099" s="85">
        <v>1.4119999999999999</v>
      </c>
      <c r="I2099" s="82" t="s">
        <v>602</v>
      </c>
    </row>
    <row r="2100" spans="2:9">
      <c r="B2100" s="82" t="s">
        <v>280</v>
      </c>
      <c r="C2100" s="82" t="s">
        <v>603</v>
      </c>
      <c r="D2100" s="82" t="s">
        <v>604</v>
      </c>
      <c r="E2100" s="82" t="s">
        <v>300</v>
      </c>
      <c r="F2100" s="82" t="s">
        <v>301</v>
      </c>
      <c r="G2100" s="85">
        <v>8.532</v>
      </c>
      <c r="H2100" s="85">
        <v>8.532</v>
      </c>
      <c r="I2100" s="82" t="s">
        <v>605</v>
      </c>
    </row>
    <row r="2101" spans="2:9">
      <c r="B2101" s="82" t="s">
        <v>280</v>
      </c>
      <c r="C2101" s="82" t="s">
        <v>606</v>
      </c>
      <c r="D2101" s="82" t="s">
        <v>607</v>
      </c>
      <c r="E2101" s="82" t="s">
        <v>300</v>
      </c>
      <c r="F2101" s="82" t="s">
        <v>301</v>
      </c>
      <c r="G2101" s="85">
        <v>10.752000000000001</v>
      </c>
      <c r="H2101" s="85">
        <v>10.752000000000001</v>
      </c>
      <c r="I2101" s="82" t="s">
        <v>608</v>
      </c>
    </row>
    <row r="2102" spans="2:9">
      <c r="B2102" s="82" t="s">
        <v>280</v>
      </c>
      <c r="C2102" s="82" t="s">
        <v>609</v>
      </c>
      <c r="D2102" s="82" t="s">
        <v>610</v>
      </c>
      <c r="E2102" s="82" t="s">
        <v>300</v>
      </c>
      <c r="F2102" s="82" t="s">
        <v>301</v>
      </c>
      <c r="G2102" s="85">
        <v>9.8770000000000007</v>
      </c>
      <c r="H2102" s="85">
        <v>2.5369999999999999</v>
      </c>
      <c r="I2102" s="82" t="s">
        <v>611</v>
      </c>
    </row>
    <row r="2103" spans="2:9">
      <c r="B2103" s="82" t="s">
        <v>280</v>
      </c>
      <c r="C2103" s="82" t="s">
        <v>612</v>
      </c>
      <c r="D2103" s="82" t="s">
        <v>613</v>
      </c>
      <c r="E2103" s="82" t="s">
        <v>300</v>
      </c>
      <c r="F2103" s="82" t="s">
        <v>301</v>
      </c>
      <c r="G2103" s="85">
        <v>18.844000000000001</v>
      </c>
      <c r="H2103" s="85">
        <v>18.844000000000001</v>
      </c>
      <c r="I2103" s="82" t="s">
        <v>614</v>
      </c>
    </row>
    <row r="2104" spans="2:9">
      <c r="B2104" s="82" t="s">
        <v>280</v>
      </c>
      <c r="C2104" s="82" t="s">
        <v>615</v>
      </c>
      <c r="D2104" s="82" t="s">
        <v>616</v>
      </c>
      <c r="E2104" s="82" t="s">
        <v>300</v>
      </c>
      <c r="F2104" s="82" t="s">
        <v>301</v>
      </c>
      <c r="G2104" s="85">
        <v>23.748000000000001</v>
      </c>
      <c r="H2104" s="85">
        <v>23.748000000000001</v>
      </c>
      <c r="I2104" s="82" t="s">
        <v>617</v>
      </c>
    </row>
    <row r="2105" spans="2:9">
      <c r="B2105" s="82" t="s">
        <v>280</v>
      </c>
      <c r="C2105" s="82" t="s">
        <v>618</v>
      </c>
      <c r="D2105" s="82" t="s">
        <v>619</v>
      </c>
      <c r="E2105" s="82" t="s">
        <v>300</v>
      </c>
      <c r="F2105" s="82" t="s">
        <v>301</v>
      </c>
      <c r="G2105" s="85">
        <v>17.183</v>
      </c>
      <c r="H2105" s="85">
        <v>6.3109999999999999</v>
      </c>
      <c r="I2105" s="82" t="s">
        <v>620</v>
      </c>
    </row>
    <row r="2106" spans="2:9">
      <c r="B2106" s="82" t="s">
        <v>280</v>
      </c>
      <c r="C2106" s="82" t="s">
        <v>621</v>
      </c>
      <c r="D2106" s="82" t="s">
        <v>622</v>
      </c>
      <c r="E2106" s="82" t="s">
        <v>300</v>
      </c>
      <c r="F2106" s="82" t="s">
        <v>301</v>
      </c>
      <c r="G2106" s="85">
        <v>39.371000000000002</v>
      </c>
      <c r="H2106" s="85">
        <v>39.371000000000002</v>
      </c>
      <c r="I2106" s="82" t="s">
        <v>623</v>
      </c>
    </row>
    <row r="2107" spans="2:9">
      <c r="B2107" s="82" t="s">
        <v>280</v>
      </c>
      <c r="C2107" s="82" t="s">
        <v>624</v>
      </c>
      <c r="D2107" s="82" t="s">
        <v>625</v>
      </c>
      <c r="E2107" s="82" t="s">
        <v>300</v>
      </c>
      <c r="F2107" s="82" t="s">
        <v>301</v>
      </c>
      <c r="G2107" s="85">
        <v>49.615000000000002</v>
      </c>
      <c r="H2107" s="85">
        <v>49.615000000000002</v>
      </c>
      <c r="I2107" s="82" t="s">
        <v>626</v>
      </c>
    </row>
    <row r="2108" spans="2:9">
      <c r="B2108" s="82" t="s">
        <v>280</v>
      </c>
      <c r="C2108" s="82" t="s">
        <v>627</v>
      </c>
      <c r="D2108" s="82" t="s">
        <v>628</v>
      </c>
      <c r="E2108" s="82" t="s">
        <v>300</v>
      </c>
      <c r="F2108" s="82" t="s">
        <v>301</v>
      </c>
      <c r="G2108" s="85">
        <v>1.7649999999999999</v>
      </c>
      <c r="H2108" s="85">
        <v>0</v>
      </c>
      <c r="I2108" s="82" t="s">
        <v>629</v>
      </c>
    </row>
    <row r="2109" spans="2:9">
      <c r="B2109" s="82" t="s">
        <v>280</v>
      </c>
      <c r="C2109" s="82" t="s">
        <v>630</v>
      </c>
      <c r="D2109" s="82" t="s">
        <v>631</v>
      </c>
      <c r="E2109" s="82" t="s">
        <v>300</v>
      </c>
      <c r="F2109" s="82" t="s">
        <v>301</v>
      </c>
      <c r="G2109" s="85">
        <v>10.42</v>
      </c>
      <c r="H2109" s="85">
        <v>10.42</v>
      </c>
      <c r="I2109" s="82" t="s">
        <v>632</v>
      </c>
    </row>
    <row r="2110" spans="2:9">
      <c r="B2110" s="82" t="s">
        <v>280</v>
      </c>
      <c r="C2110" s="82" t="s">
        <v>633</v>
      </c>
      <c r="D2110" s="82" t="s">
        <v>634</v>
      </c>
      <c r="E2110" s="82" t="s">
        <v>300</v>
      </c>
      <c r="F2110" s="82" t="s">
        <v>301</v>
      </c>
      <c r="G2110" s="85">
        <v>13.132</v>
      </c>
      <c r="H2110" s="85">
        <v>13.132</v>
      </c>
      <c r="I2110" s="82" t="s">
        <v>635</v>
      </c>
    </row>
    <row r="2111" spans="2:9">
      <c r="B2111" s="82" t="s">
        <v>280</v>
      </c>
      <c r="C2111" s="82" t="s">
        <v>636</v>
      </c>
      <c r="D2111" s="82" t="s">
        <v>637</v>
      </c>
      <c r="E2111" s="82" t="s">
        <v>300</v>
      </c>
      <c r="F2111" s="82" t="s">
        <v>301</v>
      </c>
      <c r="G2111" s="85">
        <v>1.202</v>
      </c>
      <c r="H2111" s="85">
        <v>0.29399999999999998</v>
      </c>
      <c r="I2111" s="82" t="s">
        <v>638</v>
      </c>
    </row>
    <row r="2112" spans="2:9">
      <c r="B2112" s="82" t="s">
        <v>280</v>
      </c>
      <c r="C2112" s="82" t="s">
        <v>639</v>
      </c>
      <c r="D2112" s="82" t="s">
        <v>640</v>
      </c>
      <c r="E2112" s="82" t="s">
        <v>300</v>
      </c>
      <c r="F2112" s="82" t="s">
        <v>301</v>
      </c>
      <c r="G2112" s="85">
        <v>1.921</v>
      </c>
      <c r="H2112" s="85">
        <v>1.921</v>
      </c>
      <c r="I2112" s="82" t="s">
        <v>641</v>
      </c>
    </row>
    <row r="2113" spans="2:9">
      <c r="B2113" s="82" t="s">
        <v>280</v>
      </c>
      <c r="C2113" s="82" t="s">
        <v>642</v>
      </c>
      <c r="D2113" s="82" t="s">
        <v>643</v>
      </c>
      <c r="E2113" s="82" t="s">
        <v>300</v>
      </c>
      <c r="F2113" s="82" t="s">
        <v>301</v>
      </c>
      <c r="G2113" s="85">
        <v>2.4209999999999998</v>
      </c>
      <c r="H2113" s="85">
        <v>2.4209999999999998</v>
      </c>
      <c r="I2113" s="82" t="s">
        <v>644</v>
      </c>
    </row>
    <row r="2114" spans="2:9">
      <c r="B2114" s="82" t="s">
        <v>280</v>
      </c>
      <c r="C2114" s="82" t="s">
        <v>645</v>
      </c>
      <c r="D2114" s="82" t="s">
        <v>646</v>
      </c>
      <c r="E2114" s="82" t="s">
        <v>300</v>
      </c>
      <c r="F2114" s="82" t="s">
        <v>301</v>
      </c>
      <c r="G2114" s="85">
        <v>0</v>
      </c>
      <c r="H2114" s="85">
        <v>0</v>
      </c>
      <c r="I2114" s="82" t="s">
        <v>647</v>
      </c>
    </row>
    <row r="2115" spans="2:9">
      <c r="B2115" s="82" t="s">
        <v>280</v>
      </c>
      <c r="C2115" s="82" t="s">
        <v>648</v>
      </c>
      <c r="D2115" s="82" t="s">
        <v>649</v>
      </c>
      <c r="E2115" s="82" t="s">
        <v>300</v>
      </c>
      <c r="F2115" s="82" t="s">
        <v>301</v>
      </c>
      <c r="G2115" s="85">
        <v>0</v>
      </c>
      <c r="H2115" s="85">
        <v>0</v>
      </c>
      <c r="I2115" s="82" t="s">
        <v>650</v>
      </c>
    </row>
    <row r="2116" spans="2:9">
      <c r="B2116" s="82" t="s">
        <v>280</v>
      </c>
      <c r="C2116" s="82" t="s">
        <v>651</v>
      </c>
      <c r="D2116" s="82" t="s">
        <v>652</v>
      </c>
      <c r="E2116" s="82" t="s">
        <v>300</v>
      </c>
      <c r="F2116" s="82" t="s">
        <v>301</v>
      </c>
      <c r="G2116" s="85">
        <v>342.20600000000002</v>
      </c>
      <c r="H2116" s="85">
        <v>99.962999999999994</v>
      </c>
      <c r="I2116" s="82" t="s">
        <v>653</v>
      </c>
    </row>
    <row r="2117" spans="2:9">
      <c r="B2117" s="82" t="s">
        <v>280</v>
      </c>
      <c r="C2117" s="82" t="s">
        <v>654</v>
      </c>
      <c r="D2117" s="82" t="s">
        <v>655</v>
      </c>
      <c r="E2117" s="82" t="s">
        <v>300</v>
      </c>
      <c r="F2117" s="82" t="s">
        <v>301</v>
      </c>
      <c r="G2117" s="85">
        <v>515.65099999999995</v>
      </c>
      <c r="H2117" s="85">
        <v>515.65099999999995</v>
      </c>
      <c r="I2117" s="82" t="s">
        <v>656</v>
      </c>
    </row>
    <row r="2118" spans="2:9">
      <c r="B2118" s="82" t="s">
        <v>280</v>
      </c>
      <c r="C2118" s="82" t="s">
        <v>657</v>
      </c>
      <c r="D2118" s="82" t="s">
        <v>658</v>
      </c>
      <c r="E2118" s="82" t="s">
        <v>300</v>
      </c>
      <c r="F2118" s="82" t="s">
        <v>301</v>
      </c>
      <c r="G2118" s="85">
        <v>649.827</v>
      </c>
      <c r="H2118" s="85">
        <v>649.827</v>
      </c>
      <c r="I2118" s="82" t="s">
        <v>659</v>
      </c>
    </row>
    <row r="2119" spans="2:9">
      <c r="B2119" s="82" t="s">
        <v>280</v>
      </c>
      <c r="C2119" s="82" t="s">
        <v>660</v>
      </c>
      <c r="D2119" s="82" t="s">
        <v>661</v>
      </c>
      <c r="E2119" s="82" t="s">
        <v>300</v>
      </c>
      <c r="F2119" s="82" t="s">
        <v>301</v>
      </c>
      <c r="G2119" s="85">
        <v>9.5289999999999999</v>
      </c>
      <c r="H2119" s="85">
        <v>3.1259999999999999</v>
      </c>
      <c r="I2119" s="82" t="s">
        <v>662</v>
      </c>
    </row>
    <row r="2120" spans="2:9">
      <c r="B2120" s="82" t="s">
        <v>280</v>
      </c>
      <c r="C2120" s="82" t="s">
        <v>663</v>
      </c>
      <c r="D2120" s="82" t="s">
        <v>664</v>
      </c>
      <c r="E2120" s="82" t="s">
        <v>300</v>
      </c>
      <c r="F2120" s="82" t="s">
        <v>301</v>
      </c>
      <c r="G2120" s="85">
        <v>9.3539999999999992</v>
      </c>
      <c r="H2120" s="85">
        <v>9.3539999999999992</v>
      </c>
      <c r="I2120" s="82" t="s">
        <v>665</v>
      </c>
    </row>
    <row r="2121" spans="2:9">
      <c r="B2121" s="82" t="s">
        <v>280</v>
      </c>
      <c r="C2121" s="82" t="s">
        <v>666</v>
      </c>
      <c r="D2121" s="82" t="s">
        <v>667</v>
      </c>
      <c r="E2121" s="82" t="s">
        <v>300</v>
      </c>
      <c r="F2121" s="82" t="s">
        <v>301</v>
      </c>
      <c r="G2121" s="85">
        <v>11.788</v>
      </c>
      <c r="H2121" s="85">
        <v>11.788</v>
      </c>
      <c r="I2121" s="82" t="s">
        <v>668</v>
      </c>
    </row>
    <row r="2122" spans="2:9">
      <c r="B2122" s="82" t="s">
        <v>280</v>
      </c>
      <c r="C2122" s="82" t="s">
        <v>669</v>
      </c>
      <c r="D2122" s="82" t="s">
        <v>670</v>
      </c>
      <c r="E2122" s="82" t="s">
        <v>300</v>
      </c>
      <c r="F2122" s="82" t="s">
        <v>301</v>
      </c>
      <c r="G2122" s="85">
        <v>9.7000000000000003E-2</v>
      </c>
      <c r="H2122" s="85">
        <v>0</v>
      </c>
      <c r="I2122" s="82" t="s">
        <v>671</v>
      </c>
    </row>
    <row r="2123" spans="2:9">
      <c r="B2123" s="82" t="s">
        <v>280</v>
      </c>
      <c r="C2123" s="82" t="s">
        <v>672</v>
      </c>
      <c r="D2123" s="82" t="s">
        <v>673</v>
      </c>
      <c r="E2123" s="82" t="s">
        <v>300</v>
      </c>
      <c r="F2123" s="82" t="s">
        <v>301</v>
      </c>
      <c r="G2123" s="85">
        <v>0</v>
      </c>
      <c r="H2123" s="85">
        <v>0</v>
      </c>
      <c r="I2123" s="82" t="s">
        <v>674</v>
      </c>
    </row>
    <row r="2124" spans="2:9">
      <c r="B2124" s="82" t="s">
        <v>280</v>
      </c>
      <c r="C2124" s="82" t="s">
        <v>675</v>
      </c>
      <c r="D2124" s="82" t="s">
        <v>676</v>
      </c>
      <c r="E2124" s="82" t="s">
        <v>300</v>
      </c>
      <c r="F2124" s="82" t="s">
        <v>301</v>
      </c>
      <c r="G2124" s="85">
        <v>0</v>
      </c>
      <c r="H2124" s="85">
        <v>0</v>
      </c>
      <c r="I2124" s="82" t="s">
        <v>677</v>
      </c>
    </row>
    <row r="2125" spans="2:9">
      <c r="B2125" s="82" t="s">
        <v>280</v>
      </c>
      <c r="C2125" s="82" t="s">
        <v>678</v>
      </c>
      <c r="D2125" s="82" t="s">
        <v>679</v>
      </c>
      <c r="E2125" s="82" t="s">
        <v>300</v>
      </c>
      <c r="F2125" s="82" t="s">
        <v>301</v>
      </c>
      <c r="G2125" s="85">
        <v>10.123000000000001</v>
      </c>
      <c r="H2125" s="85">
        <v>3.2210000000000001</v>
      </c>
      <c r="I2125" s="82" t="s">
        <v>680</v>
      </c>
    </row>
    <row r="2126" spans="2:9">
      <c r="B2126" s="82" t="s">
        <v>280</v>
      </c>
      <c r="C2126" s="82" t="s">
        <v>681</v>
      </c>
      <c r="D2126" s="82" t="s">
        <v>682</v>
      </c>
      <c r="E2126" s="82" t="s">
        <v>300</v>
      </c>
      <c r="F2126" s="82" t="s">
        <v>301</v>
      </c>
      <c r="G2126" s="85">
        <v>31.574000000000002</v>
      </c>
      <c r="H2126" s="85">
        <v>31.574000000000002</v>
      </c>
      <c r="I2126" s="82" t="s">
        <v>683</v>
      </c>
    </row>
    <row r="2127" spans="2:9">
      <c r="B2127" s="82" t="s">
        <v>280</v>
      </c>
      <c r="C2127" s="82" t="s">
        <v>684</v>
      </c>
      <c r="D2127" s="82" t="s">
        <v>685</v>
      </c>
      <c r="E2127" s="82" t="s">
        <v>300</v>
      </c>
      <c r="F2127" s="82" t="s">
        <v>301</v>
      </c>
      <c r="G2127" s="85">
        <v>39.79</v>
      </c>
      <c r="H2127" s="85">
        <v>39.79</v>
      </c>
      <c r="I2127" s="82" t="s">
        <v>686</v>
      </c>
    </row>
    <row r="2128" spans="2:9">
      <c r="B2128" s="82" t="s">
        <v>280</v>
      </c>
      <c r="C2128" s="82" t="s">
        <v>684</v>
      </c>
      <c r="D2128" s="82" t="s">
        <v>685</v>
      </c>
      <c r="E2128" s="82" t="s">
        <v>300</v>
      </c>
      <c r="F2128" s="82" t="s">
        <v>301</v>
      </c>
      <c r="G2128" s="85">
        <v>39.79</v>
      </c>
      <c r="H2128" s="85">
        <v>39.79</v>
      </c>
      <c r="I2128" s="82" t="s">
        <v>686</v>
      </c>
    </row>
    <row r="2129" spans="2:9">
      <c r="B2129" s="82" t="s">
        <v>280</v>
      </c>
      <c r="C2129" s="82" t="s">
        <v>687</v>
      </c>
      <c r="D2129" s="82" t="s">
        <v>688</v>
      </c>
      <c r="E2129" s="82" t="s">
        <v>300</v>
      </c>
      <c r="F2129" s="82" t="s">
        <v>301</v>
      </c>
      <c r="G2129" s="85">
        <v>0.95199999999999996</v>
      </c>
      <c r="H2129" s="85">
        <v>0.95199999999999996</v>
      </c>
      <c r="I2129" s="82" t="s">
        <v>689</v>
      </c>
    </row>
    <row r="2130" spans="2:9">
      <c r="B2130" s="82" t="s">
        <v>280</v>
      </c>
      <c r="C2130" s="82" t="s">
        <v>690</v>
      </c>
      <c r="D2130" s="82" t="s">
        <v>691</v>
      </c>
      <c r="E2130" s="82" t="s">
        <v>300</v>
      </c>
      <c r="F2130" s="82" t="s">
        <v>301</v>
      </c>
      <c r="G2130" s="85">
        <v>1.1990000000000001</v>
      </c>
      <c r="H2130" s="85">
        <v>1.1990000000000001</v>
      </c>
      <c r="I2130" s="82" t="s">
        <v>692</v>
      </c>
    </row>
    <row r="2131" spans="2:9">
      <c r="B2131" s="82" t="s">
        <v>280</v>
      </c>
      <c r="C2131" s="82" t="s">
        <v>693</v>
      </c>
      <c r="D2131" s="82" t="s">
        <v>694</v>
      </c>
      <c r="E2131" s="82" t="s">
        <v>300</v>
      </c>
      <c r="F2131" s="82" t="s">
        <v>301</v>
      </c>
      <c r="G2131" s="85">
        <v>4.4949999999999992</v>
      </c>
      <c r="H2131" s="85">
        <v>1.643</v>
      </c>
      <c r="I2131" s="82" t="s">
        <v>695</v>
      </c>
    </row>
    <row r="2132" spans="2:9">
      <c r="B2132" s="82" t="s">
        <v>280</v>
      </c>
      <c r="C2132" s="82" t="s">
        <v>696</v>
      </c>
      <c r="D2132" s="82" t="s">
        <v>697</v>
      </c>
      <c r="E2132" s="82" t="s">
        <v>300</v>
      </c>
      <c r="F2132" s="82" t="s">
        <v>301</v>
      </c>
      <c r="G2132" s="85">
        <v>5.5469999999999997</v>
      </c>
      <c r="H2132" s="85">
        <v>5.5469999999999997</v>
      </c>
      <c r="I2132" s="82" t="s">
        <v>698</v>
      </c>
    </row>
    <row r="2133" spans="2:9">
      <c r="B2133" s="82" t="s">
        <v>280</v>
      </c>
      <c r="C2133" s="82" t="s">
        <v>699</v>
      </c>
      <c r="D2133" s="82" t="s">
        <v>700</v>
      </c>
      <c r="E2133" s="82" t="s">
        <v>300</v>
      </c>
      <c r="F2133" s="82" t="s">
        <v>301</v>
      </c>
      <c r="G2133" s="85">
        <v>41.01</v>
      </c>
      <c r="H2133" s="85">
        <v>41.01</v>
      </c>
      <c r="I2133" s="82" t="s">
        <v>701</v>
      </c>
    </row>
    <row r="2134" spans="2:9">
      <c r="B2134" s="82" t="s">
        <v>280</v>
      </c>
      <c r="C2134" s="82" t="s">
        <v>702</v>
      </c>
      <c r="D2134" s="82" t="s">
        <v>703</v>
      </c>
      <c r="E2134" s="82" t="s">
        <v>300</v>
      </c>
      <c r="F2134" s="82" t="s">
        <v>301</v>
      </c>
      <c r="G2134" s="85">
        <v>9.2999999999999999E-2</v>
      </c>
      <c r="H2134" s="85">
        <v>3.6999999999999998E-2</v>
      </c>
      <c r="I2134" s="82" t="s">
        <v>704</v>
      </c>
    </row>
    <row r="2135" spans="2:9">
      <c r="B2135" s="82" t="s">
        <v>280</v>
      </c>
      <c r="C2135" s="82" t="s">
        <v>705</v>
      </c>
      <c r="D2135" s="82" t="s">
        <v>706</v>
      </c>
      <c r="E2135" s="82" t="s">
        <v>300</v>
      </c>
      <c r="F2135" s="82" t="s">
        <v>301</v>
      </c>
      <c r="G2135" s="85">
        <v>0</v>
      </c>
      <c r="H2135" s="85">
        <v>0</v>
      </c>
      <c r="I2135" s="82" t="s">
        <v>707</v>
      </c>
    </row>
    <row r="2136" spans="2:9">
      <c r="B2136" s="82" t="s">
        <v>280</v>
      </c>
      <c r="C2136" s="82" t="s">
        <v>708</v>
      </c>
      <c r="D2136" s="82" t="s">
        <v>709</v>
      </c>
      <c r="E2136" s="82" t="s">
        <v>300</v>
      </c>
      <c r="F2136" s="82" t="s">
        <v>301</v>
      </c>
      <c r="G2136" s="85">
        <v>0</v>
      </c>
      <c r="H2136" s="85">
        <v>0</v>
      </c>
      <c r="I2136" s="82" t="s">
        <v>710</v>
      </c>
    </row>
    <row r="2137" spans="2:9">
      <c r="B2137" s="82" t="s">
        <v>280</v>
      </c>
      <c r="C2137" s="82" t="s">
        <v>711</v>
      </c>
      <c r="D2137" s="82" t="s">
        <v>712</v>
      </c>
      <c r="E2137" s="82" t="s">
        <v>300</v>
      </c>
      <c r="F2137" s="82" t="s">
        <v>301</v>
      </c>
      <c r="G2137" s="85">
        <v>0</v>
      </c>
      <c r="H2137" s="85">
        <v>0</v>
      </c>
      <c r="I2137" s="82" t="s">
        <v>713</v>
      </c>
    </row>
    <row r="2138" spans="2:9">
      <c r="B2138" s="82" t="s">
        <v>280</v>
      </c>
      <c r="C2138" s="82" t="s">
        <v>714</v>
      </c>
      <c r="D2138" s="82" t="s">
        <v>715</v>
      </c>
      <c r="E2138" s="82" t="s">
        <v>300</v>
      </c>
      <c r="F2138" s="82" t="s">
        <v>301</v>
      </c>
      <c r="G2138" s="85">
        <v>0</v>
      </c>
      <c r="H2138" s="85">
        <v>0</v>
      </c>
      <c r="I2138" s="82" t="s">
        <v>716</v>
      </c>
    </row>
    <row r="2139" spans="2:9">
      <c r="B2139" s="82" t="s">
        <v>280</v>
      </c>
      <c r="C2139" s="82" t="s">
        <v>717</v>
      </c>
      <c r="D2139" s="82" t="s">
        <v>718</v>
      </c>
      <c r="E2139" s="82" t="s">
        <v>300</v>
      </c>
      <c r="F2139" s="82" t="s">
        <v>301</v>
      </c>
      <c r="G2139" s="85">
        <v>0</v>
      </c>
      <c r="H2139" s="85">
        <v>0</v>
      </c>
      <c r="I2139" s="82" t="s">
        <v>719</v>
      </c>
    </row>
    <row r="2140" spans="2:9">
      <c r="B2140" s="82" t="s">
        <v>280</v>
      </c>
      <c r="C2140" s="82" t="s">
        <v>720</v>
      </c>
      <c r="D2140" s="82" t="s">
        <v>721</v>
      </c>
      <c r="E2140" s="82" t="s">
        <v>300</v>
      </c>
      <c r="F2140" s="82" t="s">
        <v>301</v>
      </c>
      <c r="G2140" s="85">
        <v>0.75800000000000001</v>
      </c>
      <c r="H2140" s="85">
        <v>0.63100000000000001</v>
      </c>
      <c r="I2140" s="82" t="s">
        <v>722</v>
      </c>
    </row>
    <row r="2141" spans="2:9">
      <c r="B2141" s="82" t="s">
        <v>280</v>
      </c>
      <c r="C2141" s="82" t="s">
        <v>723</v>
      </c>
      <c r="D2141" s="82" t="s">
        <v>724</v>
      </c>
      <c r="E2141" s="82" t="s">
        <v>300</v>
      </c>
      <c r="F2141" s="82" t="s">
        <v>301</v>
      </c>
      <c r="G2141" s="85">
        <v>0</v>
      </c>
      <c r="H2141" s="85">
        <v>0</v>
      </c>
      <c r="I2141" s="82" t="s">
        <v>725</v>
      </c>
    </row>
    <row r="2142" spans="2:9">
      <c r="B2142" s="82" t="s">
        <v>280</v>
      </c>
      <c r="C2142" s="82" t="s">
        <v>726</v>
      </c>
      <c r="D2142" s="82" t="s">
        <v>727</v>
      </c>
      <c r="E2142" s="82" t="s">
        <v>300</v>
      </c>
      <c r="F2142" s="82" t="s">
        <v>301</v>
      </c>
      <c r="G2142" s="85">
        <v>0</v>
      </c>
      <c r="H2142" s="85">
        <v>0</v>
      </c>
      <c r="I2142" s="82" t="s">
        <v>728</v>
      </c>
    </row>
    <row r="2143" spans="2:9">
      <c r="B2143" s="82" t="s">
        <v>280</v>
      </c>
      <c r="C2143" s="82" t="s">
        <v>729</v>
      </c>
      <c r="D2143" s="82" t="s">
        <v>730</v>
      </c>
      <c r="E2143" s="82" t="s">
        <v>300</v>
      </c>
      <c r="F2143" s="82" t="s">
        <v>301</v>
      </c>
      <c r="G2143" s="85">
        <v>2.3E-2</v>
      </c>
      <c r="H2143" s="85">
        <v>0.02</v>
      </c>
      <c r="I2143" s="82" t="s">
        <v>731</v>
      </c>
    </row>
    <row r="2144" spans="2:9">
      <c r="B2144" s="82" t="s">
        <v>280</v>
      </c>
      <c r="C2144" s="82" t="s">
        <v>732</v>
      </c>
      <c r="D2144" s="82" t="s">
        <v>733</v>
      </c>
      <c r="E2144" s="82" t="s">
        <v>300</v>
      </c>
      <c r="F2144" s="82" t="s">
        <v>301</v>
      </c>
      <c r="G2144" s="85">
        <v>0</v>
      </c>
      <c r="H2144" s="85">
        <v>0</v>
      </c>
      <c r="I2144" s="82" t="s">
        <v>734</v>
      </c>
    </row>
    <row r="2145" spans="2:9">
      <c r="B2145" s="82" t="s">
        <v>280</v>
      </c>
      <c r="C2145" s="82" t="s">
        <v>735</v>
      </c>
      <c r="D2145" s="82" t="s">
        <v>736</v>
      </c>
      <c r="E2145" s="82" t="s">
        <v>300</v>
      </c>
      <c r="F2145" s="82" t="s">
        <v>301</v>
      </c>
      <c r="G2145" s="85">
        <v>0</v>
      </c>
      <c r="H2145" s="85">
        <v>0</v>
      </c>
      <c r="I2145" s="82" t="s">
        <v>737</v>
      </c>
    </row>
    <row r="2146" spans="2:9">
      <c r="B2146" s="82" t="s">
        <v>280</v>
      </c>
      <c r="C2146" s="82" t="s">
        <v>738</v>
      </c>
      <c r="D2146" s="82" t="s">
        <v>739</v>
      </c>
      <c r="E2146" s="82" t="s">
        <v>300</v>
      </c>
      <c r="F2146" s="82" t="s">
        <v>301</v>
      </c>
      <c r="G2146" s="85">
        <v>8.3339999999999996</v>
      </c>
      <c r="H2146" s="85">
        <v>0.998</v>
      </c>
      <c r="I2146" s="82" t="s">
        <v>740</v>
      </c>
    </row>
    <row r="2147" spans="2:9">
      <c r="B2147" s="82" t="s">
        <v>280</v>
      </c>
      <c r="C2147" s="82" t="s">
        <v>741</v>
      </c>
      <c r="D2147" s="82" t="s">
        <v>742</v>
      </c>
      <c r="E2147" s="82" t="s">
        <v>300</v>
      </c>
      <c r="F2147" s="82" t="s">
        <v>301</v>
      </c>
      <c r="G2147" s="85">
        <v>0.14000000000000001</v>
      </c>
      <c r="H2147" s="85">
        <v>0.14000000000000001</v>
      </c>
      <c r="I2147" s="82" t="s">
        <v>743</v>
      </c>
    </row>
    <row r="2148" spans="2:9">
      <c r="B2148" s="82" t="s">
        <v>280</v>
      </c>
      <c r="C2148" s="82" t="s">
        <v>744</v>
      </c>
      <c r="D2148" s="82" t="s">
        <v>745</v>
      </c>
      <c r="E2148" s="82" t="s">
        <v>300</v>
      </c>
      <c r="F2148" s="82" t="s">
        <v>301</v>
      </c>
      <c r="G2148" s="85">
        <v>0.33500000000000002</v>
      </c>
      <c r="H2148" s="85">
        <v>0.33500000000000002</v>
      </c>
      <c r="I2148" s="82" t="s">
        <v>746</v>
      </c>
    </row>
    <row r="2149" spans="2:9">
      <c r="B2149" s="82" t="s">
        <v>280</v>
      </c>
      <c r="C2149" s="82" t="s">
        <v>747</v>
      </c>
      <c r="D2149" s="82" t="s">
        <v>748</v>
      </c>
      <c r="E2149" s="82" t="s">
        <v>300</v>
      </c>
      <c r="F2149" s="82" t="s">
        <v>301</v>
      </c>
      <c r="G2149" s="85">
        <v>12.766</v>
      </c>
      <c r="H2149" s="85">
        <v>4.4580000000000002</v>
      </c>
      <c r="I2149" s="82" t="s">
        <v>749</v>
      </c>
    </row>
    <row r="2150" spans="2:9">
      <c r="B2150" s="82" t="s">
        <v>280</v>
      </c>
      <c r="C2150" s="82" t="s">
        <v>750</v>
      </c>
      <c r="D2150" s="82" t="s">
        <v>751</v>
      </c>
      <c r="E2150" s="82" t="s">
        <v>300</v>
      </c>
      <c r="F2150" s="82" t="s">
        <v>301</v>
      </c>
      <c r="G2150" s="85">
        <v>0</v>
      </c>
      <c r="H2150" s="85">
        <v>0</v>
      </c>
      <c r="I2150" s="82" t="s">
        <v>752</v>
      </c>
    </row>
    <row r="2151" spans="2:9">
      <c r="B2151" s="82" t="s">
        <v>280</v>
      </c>
      <c r="C2151" s="82" t="s">
        <v>753</v>
      </c>
      <c r="D2151" s="82" t="s">
        <v>754</v>
      </c>
      <c r="E2151" s="82" t="s">
        <v>300</v>
      </c>
      <c r="F2151" s="82" t="s">
        <v>301</v>
      </c>
      <c r="G2151" s="85">
        <v>0</v>
      </c>
      <c r="H2151" s="85">
        <v>0</v>
      </c>
      <c r="I2151" s="82" t="s">
        <v>755</v>
      </c>
    </row>
    <row r="2152" spans="2:9">
      <c r="B2152" s="82" t="s">
        <v>280</v>
      </c>
      <c r="C2152" s="82" t="s">
        <v>756</v>
      </c>
      <c r="D2152" s="82" t="s">
        <v>757</v>
      </c>
      <c r="E2152" s="82" t="s">
        <v>300</v>
      </c>
      <c r="F2152" s="82" t="s">
        <v>301</v>
      </c>
      <c r="G2152" s="85">
        <v>0</v>
      </c>
      <c r="H2152" s="85">
        <v>0</v>
      </c>
      <c r="I2152" s="82" t="s">
        <v>749</v>
      </c>
    </row>
    <row r="2153" spans="2:9">
      <c r="B2153" s="82" t="s">
        <v>280</v>
      </c>
      <c r="C2153" s="82" t="s">
        <v>758</v>
      </c>
      <c r="D2153" s="82" t="s">
        <v>759</v>
      </c>
      <c r="E2153" s="82" t="s">
        <v>300</v>
      </c>
      <c r="F2153" s="82" t="s">
        <v>301</v>
      </c>
      <c r="G2153" s="85">
        <v>0</v>
      </c>
      <c r="H2153" s="85">
        <v>0</v>
      </c>
      <c r="I2153" s="82" t="s">
        <v>752</v>
      </c>
    </row>
    <row r="2154" spans="2:9">
      <c r="B2154" s="82" t="s">
        <v>280</v>
      </c>
      <c r="C2154" s="82" t="s">
        <v>760</v>
      </c>
      <c r="D2154" s="82" t="s">
        <v>761</v>
      </c>
      <c r="E2154" s="82" t="s">
        <v>300</v>
      </c>
      <c r="F2154" s="82" t="s">
        <v>301</v>
      </c>
      <c r="G2154" s="85">
        <v>0</v>
      </c>
      <c r="H2154" s="85">
        <v>0</v>
      </c>
      <c r="I2154" s="82" t="s">
        <v>755</v>
      </c>
    </row>
    <row r="2155" spans="2:9">
      <c r="B2155" s="82" t="s">
        <v>280</v>
      </c>
      <c r="C2155" s="82" t="s">
        <v>762</v>
      </c>
      <c r="D2155" s="82" t="s">
        <v>763</v>
      </c>
      <c r="E2155" s="82" t="s">
        <v>300</v>
      </c>
      <c r="F2155" s="82" t="s">
        <v>301</v>
      </c>
      <c r="G2155" s="85">
        <v>1.3129999999999999</v>
      </c>
      <c r="H2155" s="85">
        <v>0</v>
      </c>
      <c r="I2155" s="82" t="s">
        <v>749</v>
      </c>
    </row>
    <row r="2156" spans="2:9">
      <c r="B2156" s="82" t="s">
        <v>280</v>
      </c>
      <c r="C2156" s="82" t="s">
        <v>764</v>
      </c>
      <c r="D2156" s="82" t="s">
        <v>765</v>
      </c>
      <c r="E2156" s="82" t="s">
        <v>300</v>
      </c>
      <c r="F2156" s="82" t="s">
        <v>301</v>
      </c>
      <c r="G2156" s="85">
        <v>0</v>
      </c>
      <c r="H2156" s="85">
        <v>0</v>
      </c>
      <c r="I2156" s="82" t="s">
        <v>752</v>
      </c>
    </row>
    <row r="2157" spans="2:9">
      <c r="B2157" s="82" t="s">
        <v>280</v>
      </c>
      <c r="C2157" s="82" t="s">
        <v>766</v>
      </c>
      <c r="D2157" s="82" t="s">
        <v>767</v>
      </c>
      <c r="E2157" s="82" t="s">
        <v>300</v>
      </c>
      <c r="F2157" s="82" t="s">
        <v>301</v>
      </c>
      <c r="G2157" s="85">
        <v>0</v>
      </c>
      <c r="H2157" s="85">
        <v>0</v>
      </c>
      <c r="I2157" s="82" t="s">
        <v>755</v>
      </c>
    </row>
    <row r="2158" spans="2:9">
      <c r="B2158" s="82" t="s">
        <v>280</v>
      </c>
      <c r="C2158" s="82" t="s">
        <v>768</v>
      </c>
      <c r="D2158" s="82" t="s">
        <v>769</v>
      </c>
      <c r="E2158" s="82" t="s">
        <v>300</v>
      </c>
      <c r="F2158" s="82" t="s">
        <v>301</v>
      </c>
      <c r="G2158" s="85">
        <v>0</v>
      </c>
      <c r="H2158" s="85">
        <v>0</v>
      </c>
      <c r="I2158" s="82" t="s">
        <v>749</v>
      </c>
    </row>
    <row r="2159" spans="2:9">
      <c r="B2159" s="82" t="s">
        <v>280</v>
      </c>
      <c r="C2159" s="82" t="s">
        <v>770</v>
      </c>
      <c r="D2159" s="82" t="s">
        <v>771</v>
      </c>
      <c r="E2159" s="82" t="s">
        <v>300</v>
      </c>
      <c r="F2159" s="82" t="s">
        <v>301</v>
      </c>
      <c r="G2159" s="85">
        <v>0</v>
      </c>
      <c r="H2159" s="85">
        <v>0</v>
      </c>
      <c r="I2159" s="82" t="s">
        <v>752</v>
      </c>
    </row>
    <row r="2160" spans="2:9">
      <c r="B2160" s="82" t="s">
        <v>280</v>
      </c>
      <c r="C2160" s="82" t="s">
        <v>772</v>
      </c>
      <c r="D2160" s="82" t="s">
        <v>773</v>
      </c>
      <c r="E2160" s="82" t="s">
        <v>300</v>
      </c>
      <c r="F2160" s="82" t="s">
        <v>301</v>
      </c>
      <c r="G2160" s="85">
        <v>0</v>
      </c>
      <c r="H2160" s="85">
        <v>0</v>
      </c>
      <c r="I2160" s="82" t="s">
        <v>755</v>
      </c>
    </row>
    <row r="2161" spans="2:9">
      <c r="B2161" s="82" t="s">
        <v>280</v>
      </c>
      <c r="C2161" s="82" t="s">
        <v>774</v>
      </c>
      <c r="D2161" s="82" t="s">
        <v>775</v>
      </c>
      <c r="E2161" s="82" t="s">
        <v>300</v>
      </c>
      <c r="F2161" s="82" t="s">
        <v>301</v>
      </c>
      <c r="G2161" s="85">
        <v>10.402000000000001</v>
      </c>
      <c r="H2161" s="85">
        <v>3.1429999999999998</v>
      </c>
      <c r="I2161" s="82" t="s">
        <v>749</v>
      </c>
    </row>
    <row r="2162" spans="2:9">
      <c r="B2162" s="82" t="s">
        <v>280</v>
      </c>
      <c r="C2162" s="82" t="s">
        <v>776</v>
      </c>
      <c r="D2162" s="82" t="s">
        <v>777</v>
      </c>
      <c r="E2162" s="82" t="s">
        <v>300</v>
      </c>
      <c r="F2162" s="82" t="s">
        <v>301</v>
      </c>
      <c r="G2162" s="85">
        <v>6.0439999999999996</v>
      </c>
      <c r="H2162" s="85">
        <v>6.0439999999999996</v>
      </c>
      <c r="I2162" s="82" t="s">
        <v>752</v>
      </c>
    </row>
    <row r="2163" spans="2:9">
      <c r="B2163" s="82" t="s">
        <v>280</v>
      </c>
      <c r="C2163" s="82" t="s">
        <v>778</v>
      </c>
      <c r="D2163" s="82" t="s">
        <v>779</v>
      </c>
      <c r="E2163" s="82" t="s">
        <v>300</v>
      </c>
      <c r="F2163" s="82" t="s">
        <v>301</v>
      </c>
      <c r="G2163" s="85">
        <v>7.617</v>
      </c>
      <c r="H2163" s="85">
        <v>7.617</v>
      </c>
      <c r="I2163" s="82" t="s">
        <v>755</v>
      </c>
    </row>
    <row r="2164" spans="2:9">
      <c r="B2164" s="82" t="s">
        <v>280</v>
      </c>
      <c r="C2164" s="82" t="s">
        <v>780</v>
      </c>
      <c r="D2164" s="82" t="s">
        <v>781</v>
      </c>
      <c r="E2164" s="82" t="s">
        <v>300</v>
      </c>
      <c r="F2164" s="82" t="s">
        <v>301</v>
      </c>
      <c r="G2164" s="85">
        <v>0</v>
      </c>
      <c r="H2164" s="85">
        <v>0</v>
      </c>
      <c r="I2164" s="82" t="s">
        <v>749</v>
      </c>
    </row>
    <row r="2165" spans="2:9">
      <c r="B2165" s="82" t="s">
        <v>280</v>
      </c>
      <c r="C2165" s="82" t="s">
        <v>782</v>
      </c>
      <c r="D2165" s="82" t="s">
        <v>783</v>
      </c>
      <c r="E2165" s="82" t="s">
        <v>300</v>
      </c>
      <c r="F2165" s="82" t="s">
        <v>301</v>
      </c>
      <c r="G2165" s="85">
        <v>0</v>
      </c>
      <c r="H2165" s="85">
        <v>0</v>
      </c>
      <c r="I2165" s="82" t="s">
        <v>752</v>
      </c>
    </row>
    <row r="2166" spans="2:9">
      <c r="B2166" s="82" t="s">
        <v>280</v>
      </c>
      <c r="C2166" s="82" t="s">
        <v>784</v>
      </c>
      <c r="D2166" s="82" t="s">
        <v>785</v>
      </c>
      <c r="E2166" s="82" t="s">
        <v>300</v>
      </c>
      <c r="F2166" s="82" t="s">
        <v>301</v>
      </c>
      <c r="G2166" s="85">
        <v>0</v>
      </c>
      <c r="H2166" s="85">
        <v>0</v>
      </c>
      <c r="I2166" s="82" t="s">
        <v>755</v>
      </c>
    </row>
    <row r="2167" spans="2:9">
      <c r="B2167" s="82" t="s">
        <v>280</v>
      </c>
      <c r="C2167" s="82" t="s">
        <v>786</v>
      </c>
      <c r="D2167" s="82" t="s">
        <v>787</v>
      </c>
      <c r="E2167" s="82" t="s">
        <v>300</v>
      </c>
      <c r="F2167" s="82" t="s">
        <v>301</v>
      </c>
      <c r="G2167" s="85">
        <v>6.9429999999999996</v>
      </c>
      <c r="H2167" s="85">
        <v>0</v>
      </c>
      <c r="I2167" s="82" t="s">
        <v>749</v>
      </c>
    </row>
    <row r="2168" spans="2:9">
      <c r="B2168" s="82" t="s">
        <v>280</v>
      </c>
      <c r="C2168" s="82" t="s">
        <v>788</v>
      </c>
      <c r="D2168" s="82" t="s">
        <v>789</v>
      </c>
      <c r="E2168" s="82" t="s">
        <v>300</v>
      </c>
      <c r="F2168" s="82" t="s">
        <v>301</v>
      </c>
      <c r="G2168" s="85">
        <v>0</v>
      </c>
      <c r="H2168" s="85">
        <v>0</v>
      </c>
      <c r="I2168" s="82" t="s">
        <v>752</v>
      </c>
    </row>
    <row r="2169" spans="2:9">
      <c r="B2169" s="82" t="s">
        <v>280</v>
      </c>
      <c r="C2169" s="82" t="s">
        <v>790</v>
      </c>
      <c r="D2169" s="82" t="s">
        <v>791</v>
      </c>
      <c r="E2169" s="82" t="s">
        <v>300</v>
      </c>
      <c r="F2169" s="82" t="s">
        <v>301</v>
      </c>
      <c r="G2169" s="85">
        <v>0</v>
      </c>
      <c r="H2169" s="85">
        <v>0</v>
      </c>
      <c r="I2169" s="82" t="s">
        <v>755</v>
      </c>
    </row>
    <row r="2170" spans="2:9">
      <c r="B2170" s="82" t="s">
        <v>280</v>
      </c>
      <c r="C2170" s="82" t="s">
        <v>792</v>
      </c>
      <c r="D2170" s="82" t="s">
        <v>793</v>
      </c>
      <c r="E2170" s="82" t="s">
        <v>300</v>
      </c>
      <c r="F2170" s="82" t="s">
        <v>301</v>
      </c>
      <c r="G2170" s="85">
        <v>0</v>
      </c>
      <c r="H2170" s="85">
        <v>0</v>
      </c>
      <c r="I2170" s="82" t="s">
        <v>749</v>
      </c>
    </row>
    <row r="2171" spans="2:9">
      <c r="B2171" s="82" t="s">
        <v>280</v>
      </c>
      <c r="C2171" s="82" t="s">
        <v>794</v>
      </c>
      <c r="D2171" s="82" t="s">
        <v>795</v>
      </c>
      <c r="E2171" s="82" t="s">
        <v>300</v>
      </c>
      <c r="F2171" s="82" t="s">
        <v>301</v>
      </c>
      <c r="G2171" s="85">
        <v>0</v>
      </c>
      <c r="H2171" s="85">
        <v>0</v>
      </c>
      <c r="I2171" s="82" t="s">
        <v>752</v>
      </c>
    </row>
    <row r="2172" spans="2:9">
      <c r="B2172" s="82" t="s">
        <v>280</v>
      </c>
      <c r="C2172" s="82" t="s">
        <v>796</v>
      </c>
      <c r="D2172" s="82" t="s">
        <v>797</v>
      </c>
      <c r="E2172" s="82" t="s">
        <v>300</v>
      </c>
      <c r="F2172" s="82" t="s">
        <v>301</v>
      </c>
      <c r="G2172" s="85">
        <v>0</v>
      </c>
      <c r="H2172" s="85">
        <v>0</v>
      </c>
      <c r="I2172" s="82" t="s">
        <v>755</v>
      </c>
    </row>
    <row r="2173" spans="2:9">
      <c r="B2173" s="82" t="s">
        <v>280</v>
      </c>
      <c r="C2173" s="82" t="s">
        <v>798</v>
      </c>
      <c r="D2173" s="82" t="s">
        <v>799</v>
      </c>
      <c r="E2173" s="82" t="s">
        <v>300</v>
      </c>
      <c r="F2173" s="82" t="s">
        <v>301</v>
      </c>
      <c r="G2173" s="85">
        <v>27.568000000000001</v>
      </c>
      <c r="H2173" s="85">
        <v>0</v>
      </c>
      <c r="I2173" s="82" t="s">
        <v>749</v>
      </c>
    </row>
    <row r="2174" spans="2:9">
      <c r="B2174" s="82" t="s">
        <v>280</v>
      </c>
      <c r="C2174" s="82" t="s">
        <v>800</v>
      </c>
      <c r="D2174" s="82" t="s">
        <v>801</v>
      </c>
      <c r="E2174" s="82" t="s">
        <v>300</v>
      </c>
      <c r="F2174" s="82" t="s">
        <v>301</v>
      </c>
      <c r="G2174" s="85">
        <v>0</v>
      </c>
      <c r="H2174" s="85">
        <v>0</v>
      </c>
      <c r="I2174" s="82" t="s">
        <v>752</v>
      </c>
    </row>
    <row r="2175" spans="2:9">
      <c r="B2175" s="82" t="s">
        <v>280</v>
      </c>
      <c r="C2175" s="82" t="s">
        <v>802</v>
      </c>
      <c r="D2175" s="82" t="s">
        <v>803</v>
      </c>
      <c r="E2175" s="82" t="s">
        <v>300</v>
      </c>
      <c r="F2175" s="82" t="s">
        <v>301</v>
      </c>
      <c r="G2175" s="85">
        <v>0</v>
      </c>
      <c r="H2175" s="85">
        <v>0</v>
      </c>
      <c r="I2175" s="82" t="s">
        <v>755</v>
      </c>
    </row>
    <row r="2176" spans="2:9">
      <c r="B2176" s="82" t="s">
        <v>280</v>
      </c>
      <c r="C2176" s="82" t="s">
        <v>804</v>
      </c>
      <c r="D2176" s="82" t="s">
        <v>805</v>
      </c>
      <c r="E2176" s="82" t="s">
        <v>300</v>
      </c>
      <c r="F2176" s="82" t="s">
        <v>301</v>
      </c>
      <c r="G2176" s="85">
        <v>0</v>
      </c>
      <c r="H2176" s="85">
        <v>0</v>
      </c>
      <c r="I2176" s="82" t="s">
        <v>749</v>
      </c>
    </row>
    <row r="2177" spans="2:9">
      <c r="B2177" s="82" t="s">
        <v>280</v>
      </c>
      <c r="C2177" s="82" t="s">
        <v>806</v>
      </c>
      <c r="D2177" s="82" t="s">
        <v>807</v>
      </c>
      <c r="E2177" s="82" t="s">
        <v>300</v>
      </c>
      <c r="F2177" s="82" t="s">
        <v>301</v>
      </c>
      <c r="G2177" s="85">
        <v>0</v>
      </c>
      <c r="H2177" s="85">
        <v>0</v>
      </c>
      <c r="I2177" s="82" t="s">
        <v>752</v>
      </c>
    </row>
    <row r="2178" spans="2:9">
      <c r="B2178" s="82" t="s">
        <v>280</v>
      </c>
      <c r="C2178" s="82" t="s">
        <v>808</v>
      </c>
      <c r="D2178" s="82" t="s">
        <v>809</v>
      </c>
      <c r="E2178" s="82" t="s">
        <v>300</v>
      </c>
      <c r="F2178" s="82" t="s">
        <v>301</v>
      </c>
      <c r="G2178" s="85">
        <v>0</v>
      </c>
      <c r="H2178" s="85">
        <v>0</v>
      </c>
      <c r="I2178" s="82" t="s">
        <v>755</v>
      </c>
    </row>
    <row r="2179" spans="2:9">
      <c r="B2179" s="82" t="s">
        <v>280</v>
      </c>
      <c r="C2179" s="82" t="s">
        <v>810</v>
      </c>
      <c r="D2179" s="82" t="s">
        <v>811</v>
      </c>
      <c r="E2179" s="82" t="s">
        <v>300</v>
      </c>
      <c r="F2179" s="82" t="s">
        <v>301</v>
      </c>
      <c r="G2179" s="85">
        <v>5.383</v>
      </c>
      <c r="H2179" s="85">
        <v>8.077</v>
      </c>
      <c r="I2179" s="82" t="s">
        <v>812</v>
      </c>
    </row>
    <row r="2180" spans="2:9">
      <c r="B2180" s="82" t="s">
        <v>280</v>
      </c>
      <c r="C2180" s="82" t="s">
        <v>813</v>
      </c>
      <c r="D2180" s="82" t="s">
        <v>814</v>
      </c>
      <c r="E2180" s="82" t="s">
        <v>300</v>
      </c>
      <c r="F2180" s="82" t="s">
        <v>301</v>
      </c>
      <c r="G2180" s="85">
        <v>52.817999999999998</v>
      </c>
      <c r="H2180" s="85">
        <v>52.817999999999998</v>
      </c>
      <c r="I2180" s="82" t="s">
        <v>815</v>
      </c>
    </row>
    <row r="2181" spans="2:9">
      <c r="B2181" s="82" t="s">
        <v>280</v>
      </c>
      <c r="C2181" s="82" t="s">
        <v>816</v>
      </c>
      <c r="D2181" s="82" t="s">
        <v>817</v>
      </c>
      <c r="E2181" s="82" t="s">
        <v>300</v>
      </c>
      <c r="F2181" s="82" t="s">
        <v>301</v>
      </c>
      <c r="G2181" s="85">
        <v>66.561000000000007</v>
      </c>
      <c r="H2181" s="85">
        <v>66.561000000000007</v>
      </c>
      <c r="I2181" s="82" t="s">
        <v>818</v>
      </c>
    </row>
    <row r="2182" spans="2:9">
      <c r="B2182" s="82" t="s">
        <v>280</v>
      </c>
      <c r="C2182" s="82" t="s">
        <v>819</v>
      </c>
      <c r="D2182" s="82" t="s">
        <v>820</v>
      </c>
      <c r="E2182" s="82" t="s">
        <v>300</v>
      </c>
      <c r="F2182" s="82" t="s">
        <v>301</v>
      </c>
      <c r="G2182" s="85">
        <v>0.2</v>
      </c>
      <c r="H2182" s="85">
        <v>0.129</v>
      </c>
      <c r="I2182" s="82" t="s">
        <v>821</v>
      </c>
    </row>
    <row r="2183" spans="2:9">
      <c r="B2183" s="82" t="s">
        <v>280</v>
      </c>
      <c r="C2183" s="82" t="s">
        <v>687</v>
      </c>
      <c r="D2183" s="82" t="s">
        <v>688</v>
      </c>
      <c r="E2183" s="82" t="s">
        <v>300</v>
      </c>
      <c r="F2183" s="82" t="s">
        <v>301</v>
      </c>
      <c r="G2183" s="85">
        <v>0.95199999999999996</v>
      </c>
      <c r="H2183" s="85">
        <v>0.95199999999999996</v>
      </c>
      <c r="I2183" s="82" t="s">
        <v>689</v>
      </c>
    </row>
    <row r="2184" spans="2:9">
      <c r="B2184" s="82" t="s">
        <v>280</v>
      </c>
      <c r="C2184" s="82" t="s">
        <v>690</v>
      </c>
      <c r="D2184" s="82" t="s">
        <v>691</v>
      </c>
      <c r="E2184" s="82" t="s">
        <v>300</v>
      </c>
      <c r="F2184" s="82" t="s">
        <v>301</v>
      </c>
      <c r="G2184" s="85">
        <v>1.1990000000000001</v>
      </c>
      <c r="H2184" s="85">
        <v>1.1990000000000001</v>
      </c>
      <c r="I2184" s="82" t="s">
        <v>692</v>
      </c>
    </row>
    <row r="2185" spans="2:9">
      <c r="B2185" s="82" t="s">
        <v>280</v>
      </c>
      <c r="C2185" s="82" t="s">
        <v>822</v>
      </c>
      <c r="D2185" s="82" t="s">
        <v>823</v>
      </c>
      <c r="E2185" s="82" t="s">
        <v>300</v>
      </c>
      <c r="F2185" s="82" t="s">
        <v>301</v>
      </c>
      <c r="G2185" s="85">
        <v>0</v>
      </c>
      <c r="H2185" s="85">
        <v>0</v>
      </c>
      <c r="I2185" s="82" t="s">
        <v>824</v>
      </c>
    </row>
    <row r="2186" spans="2:9">
      <c r="B2186" s="82" t="s">
        <v>281</v>
      </c>
      <c r="C2186" s="82" t="s">
        <v>298</v>
      </c>
      <c r="D2186" s="82" t="s">
        <v>299</v>
      </c>
      <c r="E2186" s="82" t="s">
        <v>300</v>
      </c>
      <c r="F2186" s="82" t="s">
        <v>301</v>
      </c>
      <c r="G2186" s="85">
        <v>8.8428463594178588</v>
      </c>
      <c r="H2186" s="85">
        <v>4.7167651214441291</v>
      </c>
      <c r="I2186" s="82" t="s">
        <v>302</v>
      </c>
    </row>
    <row r="2187" spans="2:9">
      <c r="B2187" s="82" t="s">
        <v>281</v>
      </c>
      <c r="C2187" s="82" t="s">
        <v>303</v>
      </c>
      <c r="D2187" s="82" t="s">
        <v>304</v>
      </c>
      <c r="E2187" s="82" t="s">
        <v>300</v>
      </c>
      <c r="F2187" s="82" t="s">
        <v>301</v>
      </c>
      <c r="G2187" s="85">
        <v>20.636620191712737</v>
      </c>
      <c r="H2187" s="85">
        <v>13.12071483462949</v>
      </c>
      <c r="I2187" s="82" t="s">
        <v>305</v>
      </c>
    </row>
    <row r="2188" spans="2:9">
      <c r="B2188" s="82" t="s">
        <v>281</v>
      </c>
      <c r="C2188" s="82" t="s">
        <v>306</v>
      </c>
      <c r="D2188" s="82" t="s">
        <v>307</v>
      </c>
      <c r="E2188" s="82" t="s">
        <v>300</v>
      </c>
      <c r="F2188" s="82" t="s">
        <v>301</v>
      </c>
      <c r="G2188" s="85">
        <v>24.775396343733387</v>
      </c>
      <c r="H2188" s="85">
        <v>23.473355948205811</v>
      </c>
      <c r="I2188" s="82" t="s">
        <v>308</v>
      </c>
    </row>
    <row r="2189" spans="2:9">
      <c r="B2189" s="82" t="s">
        <v>281</v>
      </c>
      <c r="C2189" s="82" t="s">
        <v>309</v>
      </c>
      <c r="D2189" s="82" t="s">
        <v>310</v>
      </c>
      <c r="E2189" s="82" t="s">
        <v>300</v>
      </c>
      <c r="F2189" s="82" t="s">
        <v>301</v>
      </c>
      <c r="G2189" s="85">
        <v>0</v>
      </c>
      <c r="H2189" s="85">
        <v>0</v>
      </c>
      <c r="I2189" s="82" t="s">
        <v>311</v>
      </c>
    </row>
    <row r="2190" spans="2:9">
      <c r="B2190" s="82" t="s">
        <v>281</v>
      </c>
      <c r="C2190" s="82" t="s">
        <v>312</v>
      </c>
      <c r="D2190" s="82" t="s">
        <v>313</v>
      </c>
      <c r="E2190" s="82" t="s">
        <v>300</v>
      </c>
      <c r="F2190" s="82" t="s">
        <v>301</v>
      </c>
      <c r="G2190" s="85">
        <v>0</v>
      </c>
      <c r="H2190" s="85">
        <v>0</v>
      </c>
      <c r="I2190" s="82" t="s">
        <v>314</v>
      </c>
    </row>
    <row r="2191" spans="2:9">
      <c r="B2191" s="82" t="s">
        <v>281</v>
      </c>
      <c r="C2191" s="82" t="s">
        <v>315</v>
      </c>
      <c r="D2191" s="82" t="s">
        <v>316</v>
      </c>
      <c r="E2191" s="82" t="s">
        <v>300</v>
      </c>
      <c r="F2191" s="82" t="s">
        <v>301</v>
      </c>
      <c r="G2191" s="85">
        <v>0</v>
      </c>
      <c r="H2191" s="85">
        <v>0</v>
      </c>
      <c r="I2191" s="82" t="s">
        <v>317</v>
      </c>
    </row>
    <row r="2192" spans="2:9">
      <c r="B2192" s="82" t="s">
        <v>281</v>
      </c>
      <c r="C2192" s="82" t="s">
        <v>318</v>
      </c>
      <c r="D2192" s="82" t="s">
        <v>319</v>
      </c>
      <c r="E2192" s="82" t="s">
        <v>300</v>
      </c>
      <c r="F2192" s="82" t="s">
        <v>301</v>
      </c>
      <c r="G2192" s="85">
        <v>0.27455623911272675</v>
      </c>
      <c r="H2192" s="85">
        <v>0.23916048703199189</v>
      </c>
      <c r="I2192" s="82" t="s">
        <v>320</v>
      </c>
    </row>
    <row r="2193" spans="2:9">
      <c r="B2193" s="82" t="s">
        <v>281</v>
      </c>
      <c r="C2193" s="82" t="s">
        <v>321</v>
      </c>
      <c r="D2193" s="82" t="s">
        <v>322</v>
      </c>
      <c r="E2193" s="82" t="s">
        <v>300</v>
      </c>
      <c r="F2193" s="82" t="s">
        <v>301</v>
      </c>
      <c r="G2193" s="85">
        <v>0.38311117170305475</v>
      </c>
      <c r="H2193" s="85">
        <v>0.24358118660802691</v>
      </c>
      <c r="I2193" s="82" t="s">
        <v>323</v>
      </c>
    </row>
    <row r="2194" spans="2:9">
      <c r="B2194" s="82" t="s">
        <v>281</v>
      </c>
      <c r="C2194" s="82" t="s">
        <v>324</v>
      </c>
      <c r="D2194" s="82" t="s">
        <v>325</v>
      </c>
      <c r="E2194" s="82" t="s">
        <v>300</v>
      </c>
      <c r="F2194" s="82" t="s">
        <v>301</v>
      </c>
      <c r="G2194" s="85">
        <v>0.45994601027095372</v>
      </c>
      <c r="H2194" s="85">
        <v>0.43577411502351387</v>
      </c>
      <c r="I2194" s="82" t="s">
        <v>326</v>
      </c>
    </row>
    <row r="2195" spans="2:9">
      <c r="B2195" s="82" t="s">
        <v>281</v>
      </c>
      <c r="C2195" s="82" t="s">
        <v>327</v>
      </c>
      <c r="D2195" s="82" t="s">
        <v>328</v>
      </c>
      <c r="E2195" s="82" t="s">
        <v>300</v>
      </c>
      <c r="F2195" s="82" t="s">
        <v>301</v>
      </c>
      <c r="G2195" s="85">
        <v>6.99392050928382E-2</v>
      </c>
      <c r="H2195" s="85">
        <v>6.0922652519893913E-2</v>
      </c>
      <c r="I2195" s="82" t="s">
        <v>329</v>
      </c>
    </row>
    <row r="2196" spans="2:9">
      <c r="B2196" s="82" t="s">
        <v>281</v>
      </c>
      <c r="C2196" s="82" t="s">
        <v>330</v>
      </c>
      <c r="D2196" s="82" t="s">
        <v>331</v>
      </c>
      <c r="E2196" s="82" t="s">
        <v>300</v>
      </c>
      <c r="F2196" s="82" t="s">
        <v>301</v>
      </c>
      <c r="G2196" s="85">
        <v>0</v>
      </c>
      <c r="H2196" s="85">
        <v>0</v>
      </c>
      <c r="I2196" s="82" t="s">
        <v>332</v>
      </c>
    </row>
    <row r="2197" spans="2:9">
      <c r="B2197" s="82" t="s">
        <v>281</v>
      </c>
      <c r="C2197" s="82" t="s">
        <v>333</v>
      </c>
      <c r="D2197" s="82" t="s">
        <v>334</v>
      </c>
      <c r="E2197" s="82" t="s">
        <v>300</v>
      </c>
      <c r="F2197" s="82" t="s">
        <v>301</v>
      </c>
      <c r="G2197" s="85">
        <v>0</v>
      </c>
      <c r="H2197" s="85">
        <v>0</v>
      </c>
      <c r="I2197" s="82" t="s">
        <v>335</v>
      </c>
    </row>
    <row r="2198" spans="2:9">
      <c r="B2198" s="82" t="s">
        <v>281</v>
      </c>
      <c r="C2198" s="82" t="s">
        <v>336</v>
      </c>
      <c r="D2198" s="82" t="s">
        <v>337</v>
      </c>
      <c r="E2198" s="82" t="s">
        <v>300</v>
      </c>
      <c r="F2198" s="82" t="s">
        <v>301</v>
      </c>
      <c r="G2198" s="85">
        <v>43.542540691696871</v>
      </c>
      <c r="H2198" s="85">
        <v>24.832352518899711</v>
      </c>
      <c r="I2198" s="82" t="s">
        <v>338</v>
      </c>
    </row>
    <row r="2199" spans="2:9">
      <c r="B2199" s="82" t="s">
        <v>281</v>
      </c>
      <c r="C2199" s="82" t="s">
        <v>339</v>
      </c>
      <c r="D2199" s="82" t="s">
        <v>340</v>
      </c>
      <c r="E2199" s="82" t="s">
        <v>300</v>
      </c>
      <c r="F2199" s="82" t="s">
        <v>301</v>
      </c>
      <c r="G2199" s="85">
        <v>98.388753487962106</v>
      </c>
      <c r="H2199" s="85">
        <v>63.834675836923722</v>
      </c>
      <c r="I2199" s="82" t="s">
        <v>341</v>
      </c>
    </row>
    <row r="2200" spans="2:9">
      <c r="B2200" s="82" t="s">
        <v>281</v>
      </c>
      <c r="C2200" s="82" t="s">
        <v>342</v>
      </c>
      <c r="D2200" s="82" t="s">
        <v>343</v>
      </c>
      <c r="E2200" s="82" t="s">
        <v>300</v>
      </c>
      <c r="F2200" s="82" t="s">
        <v>301</v>
      </c>
      <c r="G2200" s="85">
        <v>118.14456808627754</v>
      </c>
      <c r="H2200" s="85">
        <v>111.9356260364201</v>
      </c>
      <c r="I2200" s="82" t="s">
        <v>344</v>
      </c>
    </row>
    <row r="2201" spans="2:9">
      <c r="B2201" s="82" t="s">
        <v>281</v>
      </c>
      <c r="C2201" s="82" t="s">
        <v>345</v>
      </c>
      <c r="D2201" s="82" t="s">
        <v>346</v>
      </c>
      <c r="E2201" s="82" t="s">
        <v>300</v>
      </c>
      <c r="F2201" s="82" t="s">
        <v>301</v>
      </c>
      <c r="G2201" s="85">
        <v>5.2703020676377346</v>
      </c>
      <c r="H2201" s="85">
        <v>3.792074971809873</v>
      </c>
      <c r="I2201" s="82" t="s">
        <v>347</v>
      </c>
    </row>
    <row r="2202" spans="2:9">
      <c r="B2202" s="82" t="s">
        <v>281</v>
      </c>
      <c r="C2202" s="82" t="s">
        <v>348</v>
      </c>
      <c r="D2202" s="82" t="s">
        <v>349</v>
      </c>
      <c r="E2202" s="82" t="s">
        <v>300</v>
      </c>
      <c r="F2202" s="82" t="s">
        <v>301</v>
      </c>
      <c r="G2202" s="85">
        <v>6.1973967729978705</v>
      </c>
      <c r="H2202" s="85">
        <v>3.9402903682945292</v>
      </c>
      <c r="I2202" s="82" t="s">
        <v>350</v>
      </c>
    </row>
    <row r="2203" spans="2:9">
      <c r="B2203" s="82" t="s">
        <v>281</v>
      </c>
      <c r="C2203" s="82" t="s">
        <v>351</v>
      </c>
      <c r="D2203" s="82" t="s">
        <v>352</v>
      </c>
      <c r="E2203" s="82" t="s">
        <v>300</v>
      </c>
      <c r="F2203" s="82" t="s">
        <v>301</v>
      </c>
      <c r="G2203" s="85">
        <v>7.4403153192719227</v>
      </c>
      <c r="H2203" s="85">
        <v>7.0492987249559631</v>
      </c>
      <c r="I2203" s="82" t="s">
        <v>353</v>
      </c>
    </row>
    <row r="2204" spans="2:9">
      <c r="B2204" s="82" t="s">
        <v>281</v>
      </c>
      <c r="C2204" s="82" t="s">
        <v>354</v>
      </c>
      <c r="D2204" s="82" t="s">
        <v>355</v>
      </c>
      <c r="E2204" s="82" t="s">
        <v>300</v>
      </c>
      <c r="F2204" s="82" t="s">
        <v>301</v>
      </c>
      <c r="G2204" s="85">
        <v>6.5023351692693465</v>
      </c>
      <c r="H2204" s="85">
        <v>3.2110933530220791</v>
      </c>
      <c r="I2204" s="82" t="s">
        <v>356</v>
      </c>
    </row>
    <row r="2205" spans="2:9">
      <c r="B2205" s="82" t="s">
        <v>281</v>
      </c>
      <c r="C2205" s="82" t="s">
        <v>357</v>
      </c>
      <c r="D2205" s="82" t="s">
        <v>358</v>
      </c>
      <c r="E2205" s="82" t="s">
        <v>300</v>
      </c>
      <c r="F2205" s="82" t="s">
        <v>301</v>
      </c>
      <c r="G2205" s="85">
        <v>6.5974498925283021</v>
      </c>
      <c r="H2205" s="85">
        <v>4.4633714472632624</v>
      </c>
      <c r="I2205" s="82" t="s">
        <v>359</v>
      </c>
    </row>
    <row r="2206" spans="2:9">
      <c r="B2206" s="82" t="s">
        <v>281</v>
      </c>
      <c r="C2206" s="82" t="s">
        <v>360</v>
      </c>
      <c r="D2206" s="82" t="s">
        <v>361</v>
      </c>
      <c r="E2206" s="82" t="s">
        <v>300</v>
      </c>
      <c r="F2206" s="82" t="s">
        <v>301</v>
      </c>
      <c r="G2206" s="85">
        <v>7.9255297297893978</v>
      </c>
      <c r="H2206" s="85">
        <v>7.5090132906184577</v>
      </c>
      <c r="I2206" s="82" t="s">
        <v>362</v>
      </c>
    </row>
    <row r="2207" spans="2:9">
      <c r="B2207" s="82" t="s">
        <v>281</v>
      </c>
      <c r="C2207" s="82" t="s">
        <v>363</v>
      </c>
      <c r="D2207" s="82" t="s">
        <v>364</v>
      </c>
      <c r="E2207" s="82" t="s">
        <v>300</v>
      </c>
      <c r="F2207" s="82" t="s">
        <v>301</v>
      </c>
      <c r="G2207" s="85">
        <v>26.10454268022832</v>
      </c>
      <c r="H2207" s="85">
        <v>16.247859477550801</v>
      </c>
      <c r="I2207" s="82" t="s">
        <v>365</v>
      </c>
    </row>
    <row r="2208" spans="2:9">
      <c r="B2208" s="82" t="s">
        <v>281</v>
      </c>
      <c r="C2208" s="82" t="s">
        <v>366</v>
      </c>
      <c r="D2208" s="82" t="s">
        <v>367</v>
      </c>
      <c r="E2208" s="82" t="s">
        <v>300</v>
      </c>
      <c r="F2208" s="82" t="s">
        <v>301</v>
      </c>
      <c r="G2208" s="85">
        <v>36.002827377026421</v>
      </c>
      <c r="H2208" s="85">
        <v>26.784249654318241</v>
      </c>
      <c r="I2208" s="82" t="s">
        <v>368</v>
      </c>
    </row>
    <row r="2209" spans="2:9">
      <c r="B2209" s="82" t="s">
        <v>281</v>
      </c>
      <c r="C2209" s="82" t="s">
        <v>369</v>
      </c>
      <c r="D2209" s="82" t="s">
        <v>370</v>
      </c>
      <c r="E2209" s="82" t="s">
        <v>300</v>
      </c>
      <c r="F2209" s="82" t="s">
        <v>301</v>
      </c>
      <c r="G2209" s="85">
        <v>43.294786114669158</v>
      </c>
      <c r="H2209" s="85">
        <v>41.019482032549632</v>
      </c>
      <c r="I2209" s="82" t="s">
        <v>371</v>
      </c>
    </row>
    <row r="2210" spans="2:9">
      <c r="B2210" s="82" t="s">
        <v>281</v>
      </c>
      <c r="C2210" s="82" t="s">
        <v>372</v>
      </c>
      <c r="D2210" s="82" t="s">
        <v>373</v>
      </c>
      <c r="E2210" s="82" t="s">
        <v>300</v>
      </c>
      <c r="F2210" s="82" t="s">
        <v>301</v>
      </c>
      <c r="G2210" s="85">
        <v>0</v>
      </c>
      <c r="H2210" s="85">
        <v>0</v>
      </c>
      <c r="I2210" s="82" t="s">
        <v>374</v>
      </c>
    </row>
    <row r="2211" spans="2:9">
      <c r="B2211" s="82" t="s">
        <v>281</v>
      </c>
      <c r="C2211" s="82" t="s">
        <v>375</v>
      </c>
      <c r="D2211" s="82" t="s">
        <v>376</v>
      </c>
      <c r="E2211" s="82" t="s">
        <v>300</v>
      </c>
      <c r="F2211" s="82" t="s">
        <v>301</v>
      </c>
      <c r="G2211" s="85">
        <v>0</v>
      </c>
      <c r="H2211" s="85">
        <v>0</v>
      </c>
      <c r="I2211" s="82" t="s">
        <v>377</v>
      </c>
    </row>
    <row r="2212" spans="2:9">
      <c r="B2212" s="82" t="s">
        <v>281</v>
      </c>
      <c r="C2212" s="82" t="s">
        <v>378</v>
      </c>
      <c r="D2212" s="82" t="s">
        <v>379</v>
      </c>
      <c r="E2212" s="82" t="s">
        <v>300</v>
      </c>
      <c r="F2212" s="82" t="s">
        <v>301</v>
      </c>
      <c r="G2212" s="85">
        <v>0</v>
      </c>
      <c r="H2212" s="85">
        <v>0</v>
      </c>
      <c r="I2212" s="82" t="s">
        <v>380</v>
      </c>
    </row>
    <row r="2213" spans="2:9">
      <c r="B2213" s="82" t="s">
        <v>281</v>
      </c>
      <c r="C2213" s="82" t="s">
        <v>381</v>
      </c>
      <c r="D2213" s="82" t="s">
        <v>382</v>
      </c>
      <c r="E2213" s="82" t="s">
        <v>300</v>
      </c>
      <c r="F2213" s="82" t="s">
        <v>301</v>
      </c>
      <c r="G2213" s="85">
        <v>0</v>
      </c>
      <c r="H2213" s="85">
        <v>0</v>
      </c>
      <c r="I2213" s="82" t="s">
        <v>383</v>
      </c>
    </row>
    <row r="2214" spans="2:9">
      <c r="B2214" s="82" t="s">
        <v>281</v>
      </c>
      <c r="C2214" s="82" t="s">
        <v>384</v>
      </c>
      <c r="D2214" s="82" t="s">
        <v>385</v>
      </c>
      <c r="E2214" s="82" t="s">
        <v>300</v>
      </c>
      <c r="F2214" s="82" t="s">
        <v>301</v>
      </c>
      <c r="G2214" s="85">
        <v>0</v>
      </c>
      <c r="H2214" s="85">
        <v>0</v>
      </c>
      <c r="I2214" s="82" t="s">
        <v>386</v>
      </c>
    </row>
    <row r="2215" spans="2:9">
      <c r="B2215" s="82" t="s">
        <v>281</v>
      </c>
      <c r="C2215" s="82" t="s">
        <v>387</v>
      </c>
      <c r="D2215" s="82" t="s">
        <v>388</v>
      </c>
      <c r="E2215" s="82" t="s">
        <v>300</v>
      </c>
      <c r="F2215" s="82" t="s">
        <v>301</v>
      </c>
      <c r="G2215" s="85">
        <v>0</v>
      </c>
      <c r="H2215" s="85">
        <v>0</v>
      </c>
      <c r="I2215" s="82" t="s">
        <v>389</v>
      </c>
    </row>
    <row r="2216" spans="2:9">
      <c r="B2216" s="82" t="s">
        <v>281</v>
      </c>
      <c r="C2216" s="82" t="s">
        <v>390</v>
      </c>
      <c r="D2216" s="82" t="s">
        <v>391</v>
      </c>
      <c r="E2216" s="82" t="s">
        <v>300</v>
      </c>
      <c r="F2216" s="82" t="s">
        <v>301</v>
      </c>
      <c r="G2216" s="85">
        <v>24.575053431260237</v>
      </c>
      <c r="H2216" s="85">
        <v>13.478269539425289</v>
      </c>
      <c r="I2216" s="82" t="s">
        <v>392</v>
      </c>
    </row>
    <row r="2217" spans="2:9">
      <c r="B2217" s="82" t="s">
        <v>281</v>
      </c>
      <c r="C2217" s="82" t="s">
        <v>393</v>
      </c>
      <c r="D2217" s="82" t="s">
        <v>394</v>
      </c>
      <c r="E2217" s="82" t="s">
        <v>300</v>
      </c>
      <c r="F2217" s="82" t="s">
        <v>301</v>
      </c>
      <c r="G2217" s="85">
        <v>22.421589443019958</v>
      </c>
      <c r="H2217" s="85">
        <v>15.168873390849379</v>
      </c>
      <c r="I2217" s="82" t="s">
        <v>395</v>
      </c>
    </row>
    <row r="2218" spans="2:9">
      <c r="B2218" s="82" t="s">
        <v>281</v>
      </c>
      <c r="C2218" s="82" t="s">
        <v>396</v>
      </c>
      <c r="D2218" s="82" t="s">
        <v>397</v>
      </c>
      <c r="E2218" s="82" t="s">
        <v>300</v>
      </c>
      <c r="F2218" s="82" t="s">
        <v>301</v>
      </c>
      <c r="G2218" s="85">
        <v>26.935100169694007</v>
      </c>
      <c r="H2218" s="85">
        <v>25.519559203488878</v>
      </c>
      <c r="I2218" s="82" t="s">
        <v>398</v>
      </c>
    </row>
    <row r="2219" spans="2:9">
      <c r="B2219" s="82" t="s">
        <v>281</v>
      </c>
      <c r="C2219" s="82" t="s">
        <v>399</v>
      </c>
      <c r="D2219" s="82" t="s">
        <v>400</v>
      </c>
      <c r="E2219" s="82" t="s">
        <v>300</v>
      </c>
      <c r="F2219" s="82" t="s">
        <v>301</v>
      </c>
      <c r="G2219" s="85">
        <v>28.808474632853034</v>
      </c>
      <c r="H2219" s="85">
        <v>12.258253164506129</v>
      </c>
      <c r="I2219" s="82" t="s">
        <v>401</v>
      </c>
    </row>
    <row r="2220" spans="2:9">
      <c r="B2220" s="82" t="s">
        <v>281</v>
      </c>
      <c r="C2220" s="82" t="s">
        <v>402</v>
      </c>
      <c r="D2220" s="82" t="s">
        <v>403</v>
      </c>
      <c r="E2220" s="82" t="s">
        <v>300</v>
      </c>
      <c r="F2220" s="82" t="s">
        <v>301</v>
      </c>
      <c r="G2220" s="85">
        <v>88.705128673824802</v>
      </c>
      <c r="H2220" s="85">
        <v>43.362278476640093</v>
      </c>
      <c r="I2220" s="82" t="s">
        <v>404</v>
      </c>
    </row>
    <row r="2221" spans="2:9">
      <c r="B2221" s="82" t="s">
        <v>281</v>
      </c>
      <c r="C2221" s="82" t="s">
        <v>405</v>
      </c>
      <c r="D2221" s="82" t="s">
        <v>406</v>
      </c>
      <c r="E2221" s="82" t="s">
        <v>300</v>
      </c>
      <c r="F2221" s="82" t="s">
        <v>301</v>
      </c>
      <c r="G2221" s="85">
        <v>103.80437773108035</v>
      </c>
      <c r="H2221" s="85">
        <v>98.349066697371839</v>
      </c>
      <c r="I2221" s="82" t="s">
        <v>407</v>
      </c>
    </row>
    <row r="2222" spans="2:9">
      <c r="B2222" s="82" t="s">
        <v>281</v>
      </c>
      <c r="C2222" s="82" t="s">
        <v>408</v>
      </c>
      <c r="D2222" s="82" t="s">
        <v>409</v>
      </c>
      <c r="E2222" s="82" t="s">
        <v>300</v>
      </c>
      <c r="F2222" s="82" t="s">
        <v>301</v>
      </c>
      <c r="G2222" s="86">
        <v>72.357049670645139</v>
      </c>
      <c r="H2222" s="85">
        <v>42.223039782791929</v>
      </c>
      <c r="I2222" s="82" t="s">
        <v>410</v>
      </c>
    </row>
    <row r="2223" spans="2:9">
      <c r="B2223" s="82" t="s">
        <v>281</v>
      </c>
      <c r="C2223" s="82" t="s">
        <v>411</v>
      </c>
      <c r="D2223" s="82" t="s">
        <v>412</v>
      </c>
      <c r="E2223" s="82" t="s">
        <v>300</v>
      </c>
      <c r="F2223" s="82" t="s">
        <v>301</v>
      </c>
      <c r="G2223" s="86">
        <v>59.390409674709865</v>
      </c>
      <c r="H2223" s="85">
        <v>44.183406573638088</v>
      </c>
      <c r="I2223" s="82" t="s">
        <v>413</v>
      </c>
    </row>
    <row r="2224" spans="2:9">
      <c r="B2224" s="82" t="s">
        <v>281</v>
      </c>
      <c r="C2224" s="82" t="s">
        <v>414</v>
      </c>
      <c r="D2224" s="82" t="s">
        <v>415</v>
      </c>
      <c r="E2224" s="82" t="s">
        <v>300</v>
      </c>
      <c r="F2224" s="82" t="s">
        <v>301</v>
      </c>
      <c r="G2224" s="86">
        <v>71.419254304729904</v>
      </c>
      <c r="H2224" s="85">
        <v>67.665903487125888</v>
      </c>
      <c r="I2224" s="82" t="s">
        <v>416</v>
      </c>
    </row>
    <row r="2225" spans="2:9">
      <c r="B2225" s="82" t="s">
        <v>281</v>
      </c>
      <c r="C2225" s="82" t="s">
        <v>417</v>
      </c>
      <c r="D2225" s="82" t="s">
        <v>418</v>
      </c>
      <c r="E2225" s="82" t="s">
        <v>300</v>
      </c>
      <c r="F2225" s="82" t="s">
        <v>301</v>
      </c>
      <c r="G2225" s="86">
        <v>0.29314037113976327</v>
      </c>
      <c r="H2225" s="85">
        <v>0.25534875534822588</v>
      </c>
      <c r="I2225" s="82" t="s">
        <v>419</v>
      </c>
    </row>
    <row r="2226" spans="2:9">
      <c r="B2226" s="82" t="s">
        <v>281</v>
      </c>
      <c r="C2226" s="82" t="s">
        <v>420</v>
      </c>
      <c r="D2226" s="82" t="s">
        <v>421</v>
      </c>
      <c r="E2226" s="82" t="s">
        <v>300</v>
      </c>
      <c r="F2226" s="82" t="s">
        <v>301</v>
      </c>
      <c r="G2226" s="86">
        <v>0</v>
      </c>
      <c r="H2226" s="85">
        <v>0</v>
      </c>
      <c r="I2226" s="82" t="s">
        <v>422</v>
      </c>
    </row>
    <row r="2227" spans="2:9">
      <c r="B2227" s="82" t="s">
        <v>281</v>
      </c>
      <c r="C2227" s="82" t="s">
        <v>423</v>
      </c>
      <c r="D2227" s="82" t="s">
        <v>424</v>
      </c>
      <c r="E2227" s="82" t="s">
        <v>300</v>
      </c>
      <c r="F2227" s="82" t="s">
        <v>301</v>
      </c>
      <c r="G2227" s="86">
        <v>0</v>
      </c>
      <c r="H2227" s="85">
        <v>0</v>
      </c>
      <c r="I2227" s="82" t="s">
        <v>425</v>
      </c>
    </row>
    <row r="2228" spans="2:9">
      <c r="B2228" s="82" t="s">
        <v>281</v>
      </c>
      <c r="C2228" s="82" t="s">
        <v>426</v>
      </c>
      <c r="D2228" s="82" t="s">
        <v>427</v>
      </c>
      <c r="E2228" s="82" t="s">
        <v>300</v>
      </c>
      <c r="F2228" s="82" t="s">
        <v>301</v>
      </c>
      <c r="G2228" s="85">
        <v>23.93911642901341</v>
      </c>
      <c r="H2228" s="85">
        <v>14.01926518206743</v>
      </c>
      <c r="I2228" s="82" t="s">
        <v>428</v>
      </c>
    </row>
    <row r="2229" spans="2:9">
      <c r="B2229" s="82" t="s">
        <v>281</v>
      </c>
      <c r="C2229" s="82" t="s">
        <v>429</v>
      </c>
      <c r="D2229" s="82" t="s">
        <v>430</v>
      </c>
      <c r="E2229" s="82" t="s">
        <v>300</v>
      </c>
      <c r="F2229" s="82" t="s">
        <v>301</v>
      </c>
      <c r="G2229" s="85">
        <v>3.12</v>
      </c>
      <c r="H2229" s="85">
        <v>2.194942923099604</v>
      </c>
      <c r="I2229" s="82" t="s">
        <v>431</v>
      </c>
    </row>
    <row r="2230" spans="2:9">
      <c r="B2230" s="82" t="s">
        <v>281</v>
      </c>
      <c r="C2230" s="82" t="s">
        <v>432</v>
      </c>
      <c r="D2230" s="82" t="s">
        <v>433</v>
      </c>
      <c r="E2230" s="82" t="s">
        <v>300</v>
      </c>
      <c r="F2230" s="82" t="s">
        <v>301</v>
      </c>
      <c r="G2230" s="85">
        <v>3.75</v>
      </c>
      <c r="H2230" s="85">
        <v>3.5527367409509139</v>
      </c>
      <c r="I2230" s="82" t="s">
        <v>434</v>
      </c>
    </row>
    <row r="2231" spans="2:9">
      <c r="B2231" s="82" t="s">
        <v>281</v>
      </c>
      <c r="C2231" s="82" t="s">
        <v>426</v>
      </c>
      <c r="D2231" s="82" t="s">
        <v>435</v>
      </c>
      <c r="E2231" s="82" t="s">
        <v>300</v>
      </c>
      <c r="F2231" s="82" t="s">
        <v>301</v>
      </c>
      <c r="G2231" s="85">
        <v>23.93911642901341</v>
      </c>
      <c r="H2231" s="85">
        <v>14.01926518206743</v>
      </c>
      <c r="I2231" s="82" t="s">
        <v>436</v>
      </c>
    </row>
    <row r="2232" spans="2:9">
      <c r="B2232" s="82" t="s">
        <v>281</v>
      </c>
      <c r="C2232" s="82" t="s">
        <v>429</v>
      </c>
      <c r="D2232" s="82" t="s">
        <v>437</v>
      </c>
      <c r="E2232" s="82" t="s">
        <v>300</v>
      </c>
      <c r="F2232" s="82" t="s">
        <v>301</v>
      </c>
      <c r="G2232" s="85">
        <v>3.12</v>
      </c>
      <c r="H2232" s="85">
        <v>2.194942923099604</v>
      </c>
      <c r="I2232" s="82" t="s">
        <v>438</v>
      </c>
    </row>
    <row r="2233" spans="2:9">
      <c r="B2233" s="82" t="s">
        <v>281</v>
      </c>
      <c r="C2233" s="82" t="s">
        <v>432</v>
      </c>
      <c r="D2233" s="82" t="s">
        <v>439</v>
      </c>
      <c r="E2233" s="82" t="s">
        <v>300</v>
      </c>
      <c r="F2233" s="82" t="s">
        <v>301</v>
      </c>
      <c r="G2233" s="85">
        <v>3.75</v>
      </c>
      <c r="H2233" s="85">
        <v>3.5527367409509139</v>
      </c>
      <c r="I2233" s="82" t="s">
        <v>440</v>
      </c>
    </row>
    <row r="2234" spans="2:9">
      <c r="B2234" s="82" t="s">
        <v>281</v>
      </c>
      <c r="C2234" s="82" t="s">
        <v>426</v>
      </c>
      <c r="D2234" s="82" t="s">
        <v>441</v>
      </c>
      <c r="E2234" s="82" t="s">
        <v>300</v>
      </c>
      <c r="F2234" s="82" t="s">
        <v>301</v>
      </c>
      <c r="G2234" s="85">
        <v>23.93911642901341</v>
      </c>
      <c r="H2234" s="85">
        <v>14.01926518206743</v>
      </c>
      <c r="I2234" s="82" t="s">
        <v>442</v>
      </c>
    </row>
    <row r="2235" spans="2:9">
      <c r="B2235" s="82" t="s">
        <v>281</v>
      </c>
      <c r="C2235" s="82" t="s">
        <v>429</v>
      </c>
      <c r="D2235" s="82" t="s">
        <v>443</v>
      </c>
      <c r="E2235" s="82" t="s">
        <v>300</v>
      </c>
      <c r="F2235" s="82" t="s">
        <v>301</v>
      </c>
      <c r="G2235" s="85">
        <v>3.12</v>
      </c>
      <c r="H2235" s="85">
        <v>2.194942923099604</v>
      </c>
      <c r="I2235" s="82" t="s">
        <v>444</v>
      </c>
    </row>
    <row r="2236" spans="2:9">
      <c r="B2236" s="82" t="s">
        <v>281</v>
      </c>
      <c r="C2236" s="82" t="s">
        <v>432</v>
      </c>
      <c r="D2236" s="82" t="s">
        <v>445</v>
      </c>
      <c r="E2236" s="82" t="s">
        <v>300</v>
      </c>
      <c r="F2236" s="82" t="s">
        <v>301</v>
      </c>
      <c r="G2236" s="85">
        <v>3.75</v>
      </c>
      <c r="H2236" s="85">
        <v>3.5527367409509139</v>
      </c>
      <c r="I2236" s="82" t="s">
        <v>446</v>
      </c>
    </row>
    <row r="2237" spans="2:9">
      <c r="B2237" s="82" t="s">
        <v>281</v>
      </c>
      <c r="C2237" s="82" t="s">
        <v>447</v>
      </c>
      <c r="D2237" s="82" t="s">
        <v>448</v>
      </c>
      <c r="E2237" s="82" t="s">
        <v>300</v>
      </c>
      <c r="F2237" s="82" t="s">
        <v>301</v>
      </c>
      <c r="G2237" s="85">
        <v>4.5915044763957476E-2</v>
      </c>
      <c r="H2237" s="85">
        <v>3.9995683592297458E-2</v>
      </c>
      <c r="I2237" s="82" t="s">
        <v>449</v>
      </c>
    </row>
    <row r="2238" spans="2:9">
      <c r="B2238" s="82" t="s">
        <v>281</v>
      </c>
      <c r="C2238" s="82" t="s">
        <v>450</v>
      </c>
      <c r="D2238" s="82" t="s">
        <v>451</v>
      </c>
      <c r="E2238" s="82" t="s">
        <v>300</v>
      </c>
      <c r="F2238" s="82" t="s">
        <v>301</v>
      </c>
      <c r="G2238" s="85">
        <v>0.51900000000000002</v>
      </c>
      <c r="H2238" s="85">
        <v>0.32996443403835363</v>
      </c>
      <c r="I2238" s="82" t="s">
        <v>452</v>
      </c>
    </row>
    <row r="2239" spans="2:9">
      <c r="B2239" s="82" t="s">
        <v>281</v>
      </c>
      <c r="C2239" s="82" t="s">
        <v>453</v>
      </c>
      <c r="D2239" s="82" t="s">
        <v>454</v>
      </c>
      <c r="E2239" s="82" t="s">
        <v>300</v>
      </c>
      <c r="F2239" s="82" t="s">
        <v>301</v>
      </c>
      <c r="G2239" s="85">
        <v>0.623</v>
      </c>
      <c r="H2239" s="85">
        <v>0.59031635913526581</v>
      </c>
      <c r="I2239" s="82" t="s">
        <v>455</v>
      </c>
    </row>
    <row r="2240" spans="2:9">
      <c r="B2240" s="82" t="s">
        <v>281</v>
      </c>
      <c r="C2240" s="82" t="s">
        <v>456</v>
      </c>
      <c r="D2240" s="82" t="s">
        <v>457</v>
      </c>
      <c r="E2240" s="82" t="s">
        <v>300</v>
      </c>
      <c r="F2240" s="82" t="s">
        <v>301</v>
      </c>
      <c r="G2240" s="85">
        <v>10.913310194486552</v>
      </c>
      <c r="H2240" s="85">
        <v>2.5331515937625428</v>
      </c>
      <c r="I2240" s="82" t="s">
        <v>458</v>
      </c>
    </row>
    <row r="2241" spans="2:9">
      <c r="B2241" s="82" t="s">
        <v>281</v>
      </c>
      <c r="C2241" s="82" t="s">
        <v>459</v>
      </c>
      <c r="D2241" s="82" t="s">
        <v>460</v>
      </c>
      <c r="E2241" s="82" t="s">
        <v>300</v>
      </c>
      <c r="F2241" s="82" t="s">
        <v>301</v>
      </c>
      <c r="G2241" s="85">
        <v>14.058</v>
      </c>
      <c r="H2241" s="85">
        <v>10.45817583725602</v>
      </c>
      <c r="I2241" s="82" t="s">
        <v>461</v>
      </c>
    </row>
    <row r="2242" spans="2:9">
      <c r="B2242" s="82" t="s">
        <v>281</v>
      </c>
      <c r="C2242" s="82" t="s">
        <v>462</v>
      </c>
      <c r="D2242" s="82" t="s">
        <v>463</v>
      </c>
      <c r="E2242" s="82" t="s">
        <v>300</v>
      </c>
      <c r="F2242" s="82" t="s">
        <v>301</v>
      </c>
      <c r="G2242" s="85">
        <v>16.905000000000001</v>
      </c>
      <c r="H2242" s="85">
        <v>16.016463458419299</v>
      </c>
      <c r="I2242" s="82" t="s">
        <v>464</v>
      </c>
    </row>
    <row r="2243" spans="2:9">
      <c r="B2243" s="82" t="s">
        <v>281</v>
      </c>
      <c r="C2243" s="82" t="s">
        <v>465</v>
      </c>
      <c r="D2243" s="82" t="s">
        <v>466</v>
      </c>
      <c r="E2243" s="82" t="s">
        <v>300</v>
      </c>
      <c r="F2243" s="82" t="s">
        <v>301</v>
      </c>
      <c r="G2243" s="86">
        <v>0</v>
      </c>
      <c r="H2243" s="85">
        <v>0</v>
      </c>
      <c r="I2243" s="82" t="s">
        <v>467</v>
      </c>
    </row>
    <row r="2244" spans="2:9">
      <c r="B2244" s="82" t="s">
        <v>281</v>
      </c>
      <c r="C2244" s="82" t="s">
        <v>468</v>
      </c>
      <c r="D2244" s="82" t="s">
        <v>469</v>
      </c>
      <c r="E2244" s="82" t="s">
        <v>300</v>
      </c>
      <c r="F2244" s="82" t="s">
        <v>301</v>
      </c>
      <c r="G2244" s="86">
        <v>0</v>
      </c>
      <c r="H2244" s="85">
        <v>0</v>
      </c>
      <c r="I2244" s="82" t="s">
        <v>470</v>
      </c>
    </row>
    <row r="2245" spans="2:9">
      <c r="B2245" s="82" t="s">
        <v>281</v>
      </c>
      <c r="C2245" s="82" t="s">
        <v>471</v>
      </c>
      <c r="D2245" s="82" t="s">
        <v>472</v>
      </c>
      <c r="E2245" s="82" t="s">
        <v>300</v>
      </c>
      <c r="F2245" s="82" t="s">
        <v>301</v>
      </c>
      <c r="G2245" s="86">
        <v>0</v>
      </c>
      <c r="H2245" s="85">
        <v>0</v>
      </c>
      <c r="I2245" s="82" t="s">
        <v>473</v>
      </c>
    </row>
    <row r="2246" spans="2:9">
      <c r="B2246" s="82" t="s">
        <v>281</v>
      </c>
      <c r="C2246" s="82" t="s">
        <v>474</v>
      </c>
      <c r="D2246" s="82" t="s">
        <v>475</v>
      </c>
      <c r="E2246" s="82" t="s">
        <v>300</v>
      </c>
      <c r="F2246" s="82" t="s">
        <v>301</v>
      </c>
      <c r="G2246" s="86">
        <v>0</v>
      </c>
      <c r="H2246" s="85">
        <v>0</v>
      </c>
      <c r="I2246" s="82" t="s">
        <v>476</v>
      </c>
    </row>
    <row r="2247" spans="2:9">
      <c r="B2247" s="82" t="s">
        <v>281</v>
      </c>
      <c r="C2247" s="82" t="s">
        <v>477</v>
      </c>
      <c r="D2247" s="82" t="s">
        <v>478</v>
      </c>
      <c r="E2247" s="82" t="s">
        <v>300</v>
      </c>
      <c r="F2247" s="82" t="s">
        <v>301</v>
      </c>
      <c r="G2247" s="86">
        <v>0</v>
      </c>
      <c r="H2247" s="85">
        <v>0</v>
      </c>
      <c r="I2247" s="82" t="s">
        <v>479</v>
      </c>
    </row>
    <row r="2248" spans="2:9">
      <c r="B2248" s="82" t="s">
        <v>281</v>
      </c>
      <c r="C2248" s="82" t="s">
        <v>480</v>
      </c>
      <c r="D2248" s="82" t="s">
        <v>481</v>
      </c>
      <c r="E2248" s="82" t="s">
        <v>300</v>
      </c>
      <c r="F2248" s="82" t="s">
        <v>301</v>
      </c>
      <c r="G2248" s="86">
        <v>0</v>
      </c>
      <c r="H2248" s="85">
        <v>0</v>
      </c>
      <c r="I2248" s="82" t="s">
        <v>482</v>
      </c>
    </row>
    <row r="2249" spans="2:9">
      <c r="B2249" s="82" t="s">
        <v>281</v>
      </c>
      <c r="C2249" s="82" t="s">
        <v>483</v>
      </c>
      <c r="D2249" s="82" t="s">
        <v>484</v>
      </c>
      <c r="E2249" s="82" t="s">
        <v>300</v>
      </c>
      <c r="F2249" s="82" t="s">
        <v>301</v>
      </c>
      <c r="G2249" s="86">
        <v>0</v>
      </c>
      <c r="H2249" s="85">
        <v>0</v>
      </c>
      <c r="I2249" s="82" t="s">
        <v>485</v>
      </c>
    </row>
    <row r="2250" spans="2:9">
      <c r="B2250" s="82" t="s">
        <v>281</v>
      </c>
      <c r="C2250" s="82" t="s">
        <v>486</v>
      </c>
      <c r="D2250" s="82" t="s">
        <v>487</v>
      </c>
      <c r="E2250" s="82" t="s">
        <v>300</v>
      </c>
      <c r="F2250" s="82" t="s">
        <v>301</v>
      </c>
      <c r="G2250" s="86">
        <v>0</v>
      </c>
      <c r="H2250" s="85">
        <v>0</v>
      </c>
      <c r="I2250" s="82" t="s">
        <v>488</v>
      </c>
    </row>
    <row r="2251" spans="2:9">
      <c r="B2251" s="82" t="s">
        <v>281</v>
      </c>
      <c r="C2251" s="82" t="s">
        <v>489</v>
      </c>
      <c r="D2251" s="82" t="s">
        <v>490</v>
      </c>
      <c r="E2251" s="82" t="s">
        <v>300</v>
      </c>
      <c r="F2251" s="82" t="s">
        <v>301</v>
      </c>
      <c r="G2251" s="86">
        <v>0</v>
      </c>
      <c r="H2251" s="85">
        <v>0</v>
      </c>
      <c r="I2251" s="82" t="s">
        <v>491</v>
      </c>
    </row>
    <row r="2252" spans="2:9">
      <c r="B2252" s="82" t="s">
        <v>281</v>
      </c>
      <c r="C2252" s="82" t="s">
        <v>492</v>
      </c>
      <c r="D2252" s="82" t="s">
        <v>493</v>
      </c>
      <c r="E2252" s="82" t="s">
        <v>300</v>
      </c>
      <c r="F2252" s="82" t="s">
        <v>301</v>
      </c>
      <c r="G2252" s="85">
        <v>7.7431910867194329</v>
      </c>
      <c r="H2252" s="85">
        <v>6.6421525145639659</v>
      </c>
      <c r="I2252" s="82" t="s">
        <v>494</v>
      </c>
    </row>
    <row r="2253" spans="2:9">
      <c r="B2253" s="82" t="s">
        <v>281</v>
      </c>
      <c r="C2253" s="82" t="s">
        <v>495</v>
      </c>
      <c r="D2253" s="82" t="s">
        <v>496</v>
      </c>
      <c r="E2253" s="82" t="s">
        <v>300</v>
      </c>
      <c r="F2253" s="82" t="s">
        <v>301</v>
      </c>
      <c r="G2253" s="85">
        <v>8.7200000000000006</v>
      </c>
      <c r="H2253" s="85">
        <v>6.4869998856339883</v>
      </c>
      <c r="I2253" s="82" t="s">
        <v>497</v>
      </c>
    </row>
    <row r="2254" spans="2:9">
      <c r="B2254" s="82" t="s">
        <v>281</v>
      </c>
      <c r="C2254" s="82" t="s">
        <v>498</v>
      </c>
      <c r="D2254" s="82" t="s">
        <v>499</v>
      </c>
      <c r="E2254" s="82" t="s">
        <v>300</v>
      </c>
      <c r="F2254" s="82" t="s">
        <v>301</v>
      </c>
      <c r="G2254" s="85">
        <v>10.486000000000001</v>
      </c>
      <c r="H2254" s="85">
        <v>9.9346959010671583</v>
      </c>
      <c r="I2254" s="82" t="s">
        <v>500</v>
      </c>
    </row>
    <row r="2255" spans="2:9">
      <c r="B2255" s="82" t="s">
        <v>281</v>
      </c>
      <c r="C2255" s="82" t="s">
        <v>501</v>
      </c>
      <c r="D2255" s="82" t="s">
        <v>502</v>
      </c>
      <c r="E2255" s="82" t="s">
        <v>300</v>
      </c>
      <c r="F2255" s="82" t="s">
        <v>301</v>
      </c>
      <c r="G2255" s="85">
        <v>3.6560043371361422E-18</v>
      </c>
      <c r="H2255" s="85">
        <v>3.1846727675401939E-18</v>
      </c>
      <c r="I2255" s="82" t="s">
        <v>503</v>
      </c>
    </row>
    <row r="2256" spans="2:9">
      <c r="B2256" s="82" t="s">
        <v>281</v>
      </c>
      <c r="C2256" s="82" t="s">
        <v>504</v>
      </c>
      <c r="D2256" s="82" t="s">
        <v>505</v>
      </c>
      <c r="E2256" s="82" t="s">
        <v>300</v>
      </c>
      <c r="F2256" s="82" t="s">
        <v>301</v>
      </c>
      <c r="G2256" s="85">
        <v>0</v>
      </c>
      <c r="H2256" s="85">
        <v>0</v>
      </c>
      <c r="I2256" s="82" t="s">
        <v>506</v>
      </c>
    </row>
    <row r="2257" spans="2:9">
      <c r="B2257" s="82" t="s">
        <v>281</v>
      </c>
      <c r="C2257" s="82" t="s">
        <v>507</v>
      </c>
      <c r="D2257" s="82" t="s">
        <v>508</v>
      </c>
      <c r="E2257" s="82" t="s">
        <v>300</v>
      </c>
      <c r="F2257" s="82" t="s">
        <v>301</v>
      </c>
      <c r="G2257" s="85">
        <v>0</v>
      </c>
      <c r="H2257" s="85">
        <v>0</v>
      </c>
      <c r="I2257" s="82" t="s">
        <v>509</v>
      </c>
    </row>
    <row r="2258" spans="2:9">
      <c r="B2258" s="82" t="s">
        <v>281</v>
      </c>
      <c r="C2258" s="82" t="s">
        <v>510</v>
      </c>
      <c r="D2258" s="82" t="s">
        <v>511</v>
      </c>
      <c r="E2258" s="82" t="s">
        <v>300</v>
      </c>
      <c r="F2258" s="82" t="s">
        <v>301</v>
      </c>
      <c r="G2258" s="85">
        <v>0</v>
      </c>
      <c r="H2258" s="85">
        <v>0</v>
      </c>
      <c r="I2258" s="82" t="s">
        <v>512</v>
      </c>
    </row>
    <row r="2259" spans="2:9">
      <c r="B2259" s="82" t="s">
        <v>281</v>
      </c>
      <c r="C2259" s="82" t="s">
        <v>513</v>
      </c>
      <c r="D2259" s="82" t="s">
        <v>514</v>
      </c>
      <c r="E2259" s="82" t="s">
        <v>300</v>
      </c>
      <c r="F2259" s="82" t="s">
        <v>301</v>
      </c>
      <c r="G2259" s="85">
        <v>0</v>
      </c>
      <c r="H2259" s="85">
        <v>0</v>
      </c>
      <c r="I2259" s="82" t="s">
        <v>515</v>
      </c>
    </row>
    <row r="2260" spans="2:9">
      <c r="B2260" s="82" t="s">
        <v>281</v>
      </c>
      <c r="C2260" s="82" t="s">
        <v>516</v>
      </c>
      <c r="D2260" s="82" t="s">
        <v>517</v>
      </c>
      <c r="E2260" s="82" t="s">
        <v>300</v>
      </c>
      <c r="F2260" s="82" t="s">
        <v>301</v>
      </c>
      <c r="G2260" s="85">
        <v>0</v>
      </c>
      <c r="H2260" s="85">
        <v>0</v>
      </c>
      <c r="I2260" s="82" t="s">
        <v>518</v>
      </c>
    </row>
    <row r="2261" spans="2:9">
      <c r="B2261" s="82" t="s">
        <v>281</v>
      </c>
      <c r="C2261" s="82" t="s">
        <v>519</v>
      </c>
      <c r="D2261" s="82" t="s">
        <v>520</v>
      </c>
      <c r="E2261" s="82" t="s">
        <v>300</v>
      </c>
      <c r="F2261" s="82" t="s">
        <v>301</v>
      </c>
      <c r="G2261" s="86">
        <v>0</v>
      </c>
      <c r="H2261" s="85">
        <v>0</v>
      </c>
      <c r="I2261" s="82" t="s">
        <v>521</v>
      </c>
    </row>
    <row r="2262" spans="2:9">
      <c r="B2262" s="82" t="s">
        <v>281</v>
      </c>
      <c r="C2262" s="82" t="s">
        <v>522</v>
      </c>
      <c r="D2262" s="82" t="s">
        <v>523</v>
      </c>
      <c r="E2262" s="82" t="s">
        <v>300</v>
      </c>
      <c r="F2262" s="82" t="s">
        <v>301</v>
      </c>
      <c r="G2262" s="86">
        <v>0</v>
      </c>
      <c r="H2262" s="85">
        <v>0</v>
      </c>
      <c r="I2262" s="82" t="s">
        <v>524</v>
      </c>
    </row>
    <row r="2263" spans="2:9">
      <c r="B2263" s="82" t="s">
        <v>281</v>
      </c>
      <c r="C2263" s="82" t="s">
        <v>525</v>
      </c>
      <c r="D2263" s="82" t="s">
        <v>526</v>
      </c>
      <c r="E2263" s="82" t="s">
        <v>300</v>
      </c>
      <c r="F2263" s="82" t="s">
        <v>301</v>
      </c>
      <c r="G2263" s="86">
        <v>0</v>
      </c>
      <c r="H2263" s="85">
        <v>0</v>
      </c>
      <c r="I2263" s="82" t="s">
        <v>527</v>
      </c>
    </row>
    <row r="2264" spans="2:9">
      <c r="B2264" s="82" t="s">
        <v>281</v>
      </c>
      <c r="C2264" s="82" t="s">
        <v>528</v>
      </c>
      <c r="D2264" s="82" t="s">
        <v>529</v>
      </c>
      <c r="E2264" s="82" t="s">
        <v>300</v>
      </c>
      <c r="F2264" s="82" t="s">
        <v>301</v>
      </c>
      <c r="G2264" s="86">
        <v>0</v>
      </c>
      <c r="H2264" s="85">
        <v>0</v>
      </c>
      <c r="I2264" s="82" t="s">
        <v>521</v>
      </c>
    </row>
    <row r="2265" spans="2:9">
      <c r="B2265" s="82" t="s">
        <v>281</v>
      </c>
      <c r="C2265" s="82" t="s">
        <v>530</v>
      </c>
      <c r="D2265" s="82" t="s">
        <v>531</v>
      </c>
      <c r="E2265" s="82" t="s">
        <v>300</v>
      </c>
      <c r="F2265" s="82" t="s">
        <v>301</v>
      </c>
      <c r="G2265" s="86">
        <v>0</v>
      </c>
      <c r="H2265" s="85">
        <v>0</v>
      </c>
      <c r="I2265" s="82" t="s">
        <v>524</v>
      </c>
    </row>
    <row r="2266" spans="2:9">
      <c r="B2266" s="82" t="s">
        <v>281</v>
      </c>
      <c r="C2266" s="82" t="s">
        <v>532</v>
      </c>
      <c r="D2266" s="82" t="s">
        <v>533</v>
      </c>
      <c r="E2266" s="82" t="s">
        <v>300</v>
      </c>
      <c r="F2266" s="82" t="s">
        <v>301</v>
      </c>
      <c r="G2266" s="86">
        <v>0</v>
      </c>
      <c r="H2266" s="85">
        <v>0</v>
      </c>
      <c r="I2266" s="82" t="s">
        <v>527</v>
      </c>
    </row>
    <row r="2267" spans="2:9">
      <c r="B2267" s="82" t="s">
        <v>281</v>
      </c>
      <c r="C2267" s="82" t="s">
        <v>534</v>
      </c>
      <c r="D2267" s="82" t="s">
        <v>535</v>
      </c>
      <c r="E2267" s="82" t="s">
        <v>300</v>
      </c>
      <c r="F2267" s="82" t="s">
        <v>301</v>
      </c>
      <c r="G2267" s="86">
        <v>0</v>
      </c>
      <c r="H2267" s="85">
        <v>0</v>
      </c>
      <c r="I2267" s="82" t="s">
        <v>521</v>
      </c>
    </row>
    <row r="2268" spans="2:9">
      <c r="B2268" s="82" t="s">
        <v>281</v>
      </c>
      <c r="C2268" s="82" t="s">
        <v>536</v>
      </c>
      <c r="D2268" s="82" t="s">
        <v>537</v>
      </c>
      <c r="E2268" s="82" t="s">
        <v>300</v>
      </c>
      <c r="F2268" s="82" t="s">
        <v>301</v>
      </c>
      <c r="G2268" s="86">
        <v>0</v>
      </c>
      <c r="H2268" s="85">
        <v>0</v>
      </c>
      <c r="I2268" s="82" t="s">
        <v>524</v>
      </c>
    </row>
    <row r="2269" spans="2:9">
      <c r="B2269" s="82" t="s">
        <v>281</v>
      </c>
      <c r="C2269" s="82" t="s">
        <v>538</v>
      </c>
      <c r="D2269" s="82" t="s">
        <v>539</v>
      </c>
      <c r="E2269" s="82" t="s">
        <v>300</v>
      </c>
      <c r="F2269" s="82" t="s">
        <v>301</v>
      </c>
      <c r="G2269" s="86">
        <v>0</v>
      </c>
      <c r="H2269" s="85">
        <v>0</v>
      </c>
      <c r="I2269" s="82" t="s">
        <v>527</v>
      </c>
    </row>
    <row r="2270" spans="2:9">
      <c r="B2270" s="82" t="s">
        <v>281</v>
      </c>
      <c r="C2270" s="82" t="s">
        <v>540</v>
      </c>
      <c r="D2270" s="82" t="s">
        <v>541</v>
      </c>
      <c r="E2270" s="82" t="s">
        <v>300</v>
      </c>
      <c r="F2270" s="82" t="s">
        <v>301</v>
      </c>
      <c r="G2270" s="86">
        <v>0</v>
      </c>
      <c r="H2270" s="85">
        <v>0</v>
      </c>
      <c r="I2270" s="82" t="s">
        <v>521</v>
      </c>
    </row>
    <row r="2271" spans="2:9">
      <c r="B2271" s="82" t="s">
        <v>281</v>
      </c>
      <c r="C2271" s="82" t="s">
        <v>542</v>
      </c>
      <c r="D2271" s="82" t="s">
        <v>543</v>
      </c>
      <c r="E2271" s="82" t="s">
        <v>300</v>
      </c>
      <c r="F2271" s="82" t="s">
        <v>301</v>
      </c>
      <c r="G2271" s="86">
        <v>0</v>
      </c>
      <c r="H2271" s="85">
        <v>0</v>
      </c>
      <c r="I2271" s="82" t="s">
        <v>524</v>
      </c>
    </row>
    <row r="2272" spans="2:9">
      <c r="B2272" s="82" t="s">
        <v>281</v>
      </c>
      <c r="C2272" s="82" t="s">
        <v>544</v>
      </c>
      <c r="D2272" s="82" t="s">
        <v>545</v>
      </c>
      <c r="E2272" s="82" t="s">
        <v>300</v>
      </c>
      <c r="F2272" s="82" t="s">
        <v>301</v>
      </c>
      <c r="G2272" s="86">
        <v>0</v>
      </c>
      <c r="H2272" s="85">
        <v>0</v>
      </c>
      <c r="I2272" s="82" t="s">
        <v>527</v>
      </c>
    </row>
    <row r="2273" spans="2:9">
      <c r="B2273" s="82" t="s">
        <v>281</v>
      </c>
      <c r="C2273" s="82" t="s">
        <v>546</v>
      </c>
      <c r="D2273" s="82" t="s">
        <v>547</v>
      </c>
      <c r="E2273" s="82" t="s">
        <v>300</v>
      </c>
      <c r="F2273" s="82" t="s">
        <v>301</v>
      </c>
      <c r="G2273" s="86">
        <v>0</v>
      </c>
      <c r="H2273" s="85">
        <v>0</v>
      </c>
      <c r="I2273" s="82" t="s">
        <v>521</v>
      </c>
    </row>
    <row r="2274" spans="2:9">
      <c r="B2274" s="82" t="s">
        <v>281</v>
      </c>
      <c r="C2274" s="82" t="s">
        <v>548</v>
      </c>
      <c r="D2274" s="82" t="s">
        <v>549</v>
      </c>
      <c r="E2274" s="82" t="s">
        <v>300</v>
      </c>
      <c r="F2274" s="82" t="s">
        <v>301</v>
      </c>
      <c r="G2274" s="86">
        <v>0</v>
      </c>
      <c r="H2274" s="85">
        <v>0</v>
      </c>
      <c r="I2274" s="82" t="s">
        <v>524</v>
      </c>
    </row>
    <row r="2275" spans="2:9">
      <c r="B2275" s="82" t="s">
        <v>281</v>
      </c>
      <c r="C2275" s="82" t="s">
        <v>550</v>
      </c>
      <c r="D2275" s="82" t="s">
        <v>551</v>
      </c>
      <c r="E2275" s="82" t="s">
        <v>300</v>
      </c>
      <c r="F2275" s="82" t="s">
        <v>301</v>
      </c>
      <c r="G2275" s="86">
        <v>0</v>
      </c>
      <c r="H2275" s="85">
        <v>0</v>
      </c>
      <c r="I2275" s="82" t="s">
        <v>527</v>
      </c>
    </row>
    <row r="2276" spans="2:9">
      <c r="B2276" s="82" t="s">
        <v>281</v>
      </c>
      <c r="C2276" s="82" t="s">
        <v>552</v>
      </c>
      <c r="D2276" s="82" t="s">
        <v>553</v>
      </c>
      <c r="E2276" s="82" t="s">
        <v>300</v>
      </c>
      <c r="F2276" s="82" t="s">
        <v>301</v>
      </c>
      <c r="G2276" s="86">
        <v>0</v>
      </c>
      <c r="H2276" s="85">
        <v>0</v>
      </c>
      <c r="I2276" s="82" t="s">
        <v>521</v>
      </c>
    </row>
    <row r="2277" spans="2:9">
      <c r="B2277" s="82" t="s">
        <v>281</v>
      </c>
      <c r="C2277" s="82" t="s">
        <v>554</v>
      </c>
      <c r="D2277" s="82" t="s">
        <v>555</v>
      </c>
      <c r="E2277" s="82" t="s">
        <v>300</v>
      </c>
      <c r="F2277" s="82" t="s">
        <v>301</v>
      </c>
      <c r="G2277" s="86">
        <v>0</v>
      </c>
      <c r="H2277" s="85">
        <v>0</v>
      </c>
      <c r="I2277" s="82" t="s">
        <v>524</v>
      </c>
    </row>
    <row r="2278" spans="2:9">
      <c r="B2278" s="82" t="s">
        <v>281</v>
      </c>
      <c r="C2278" s="82" t="s">
        <v>556</v>
      </c>
      <c r="D2278" s="82" t="s">
        <v>557</v>
      </c>
      <c r="E2278" s="82" t="s">
        <v>300</v>
      </c>
      <c r="F2278" s="82" t="s">
        <v>301</v>
      </c>
      <c r="G2278" s="86">
        <v>0</v>
      </c>
      <c r="H2278" s="85">
        <v>0</v>
      </c>
      <c r="I2278" s="82" t="s">
        <v>527</v>
      </c>
    </row>
    <row r="2279" spans="2:9">
      <c r="B2279" s="82" t="s">
        <v>281</v>
      </c>
      <c r="C2279" s="82" t="s">
        <v>558</v>
      </c>
      <c r="D2279" s="82" t="s">
        <v>559</v>
      </c>
      <c r="E2279" s="82" t="s">
        <v>300</v>
      </c>
      <c r="F2279" s="82" t="s">
        <v>301</v>
      </c>
      <c r="G2279" s="86">
        <v>0</v>
      </c>
      <c r="H2279" s="85">
        <v>0</v>
      </c>
      <c r="I2279" s="82" t="s">
        <v>521</v>
      </c>
    </row>
    <row r="2280" spans="2:9">
      <c r="B2280" s="82" t="s">
        <v>281</v>
      </c>
      <c r="C2280" s="82" t="s">
        <v>560</v>
      </c>
      <c r="D2280" s="82" t="s">
        <v>561</v>
      </c>
      <c r="E2280" s="82" t="s">
        <v>300</v>
      </c>
      <c r="F2280" s="82" t="s">
        <v>301</v>
      </c>
      <c r="G2280" s="86">
        <v>0</v>
      </c>
      <c r="H2280" s="85">
        <v>0</v>
      </c>
      <c r="I2280" s="82" t="s">
        <v>524</v>
      </c>
    </row>
    <row r="2281" spans="2:9">
      <c r="B2281" s="82" t="s">
        <v>281</v>
      </c>
      <c r="C2281" s="82" t="s">
        <v>562</v>
      </c>
      <c r="D2281" s="82" t="s">
        <v>563</v>
      </c>
      <c r="E2281" s="82" t="s">
        <v>300</v>
      </c>
      <c r="F2281" s="82" t="s">
        <v>301</v>
      </c>
      <c r="G2281" s="86">
        <v>0</v>
      </c>
      <c r="H2281" s="85">
        <v>0</v>
      </c>
      <c r="I2281" s="82" t="s">
        <v>527</v>
      </c>
    </row>
    <row r="2282" spans="2:9">
      <c r="B2282" s="82" t="s">
        <v>281</v>
      </c>
      <c r="C2282" s="82" t="s">
        <v>564</v>
      </c>
      <c r="D2282" s="82" t="s">
        <v>565</v>
      </c>
      <c r="E2282" s="82" t="s">
        <v>300</v>
      </c>
      <c r="F2282" s="82" t="s">
        <v>301</v>
      </c>
      <c r="G2282" s="86">
        <v>0</v>
      </c>
      <c r="H2282" s="85">
        <v>0</v>
      </c>
      <c r="I2282" s="82" t="s">
        <v>521</v>
      </c>
    </row>
    <row r="2283" spans="2:9">
      <c r="B2283" s="82" t="s">
        <v>281</v>
      </c>
      <c r="C2283" s="82" t="s">
        <v>566</v>
      </c>
      <c r="D2283" s="82" t="s">
        <v>567</v>
      </c>
      <c r="E2283" s="82" t="s">
        <v>300</v>
      </c>
      <c r="F2283" s="82" t="s">
        <v>301</v>
      </c>
      <c r="G2283" s="86">
        <v>0</v>
      </c>
      <c r="H2283" s="85">
        <v>0</v>
      </c>
      <c r="I2283" s="82" t="s">
        <v>524</v>
      </c>
    </row>
    <row r="2284" spans="2:9">
      <c r="B2284" s="82" t="s">
        <v>281</v>
      </c>
      <c r="C2284" s="82" t="s">
        <v>568</v>
      </c>
      <c r="D2284" s="82" t="s">
        <v>569</v>
      </c>
      <c r="E2284" s="82" t="s">
        <v>300</v>
      </c>
      <c r="F2284" s="82" t="s">
        <v>301</v>
      </c>
      <c r="G2284" s="86">
        <v>0</v>
      </c>
      <c r="H2284" s="85">
        <v>0</v>
      </c>
      <c r="I2284" s="82" t="s">
        <v>527</v>
      </c>
    </row>
    <row r="2285" spans="2:9">
      <c r="B2285" s="82" t="s">
        <v>281</v>
      </c>
      <c r="C2285" s="82" t="s">
        <v>570</v>
      </c>
      <c r="D2285" s="82" t="s">
        <v>571</v>
      </c>
      <c r="E2285" s="82" t="s">
        <v>300</v>
      </c>
      <c r="F2285" s="82" t="s">
        <v>301</v>
      </c>
      <c r="G2285" s="86">
        <v>0</v>
      </c>
      <c r="H2285" s="85">
        <v>0</v>
      </c>
      <c r="I2285" s="82" t="s">
        <v>521</v>
      </c>
    </row>
    <row r="2286" spans="2:9">
      <c r="B2286" s="82" t="s">
        <v>281</v>
      </c>
      <c r="C2286" s="82" t="s">
        <v>572</v>
      </c>
      <c r="D2286" s="82" t="s">
        <v>573</v>
      </c>
      <c r="E2286" s="82" t="s">
        <v>300</v>
      </c>
      <c r="F2286" s="82" t="s">
        <v>301</v>
      </c>
      <c r="G2286" s="86">
        <v>0</v>
      </c>
      <c r="H2286" s="85">
        <v>0</v>
      </c>
      <c r="I2286" s="82" t="s">
        <v>524</v>
      </c>
    </row>
    <row r="2287" spans="2:9">
      <c r="B2287" s="82" t="s">
        <v>281</v>
      </c>
      <c r="C2287" s="82" t="s">
        <v>574</v>
      </c>
      <c r="D2287" s="82" t="s">
        <v>575</v>
      </c>
      <c r="E2287" s="82" t="s">
        <v>300</v>
      </c>
      <c r="F2287" s="82" t="s">
        <v>301</v>
      </c>
      <c r="G2287" s="86">
        <v>0</v>
      </c>
      <c r="H2287" s="85">
        <v>0</v>
      </c>
      <c r="I2287" s="82" t="s">
        <v>527</v>
      </c>
    </row>
    <row r="2288" spans="2:9">
      <c r="B2288" s="82" t="s">
        <v>281</v>
      </c>
      <c r="C2288" s="82" t="s">
        <v>576</v>
      </c>
      <c r="D2288" s="82" t="s">
        <v>577</v>
      </c>
      <c r="E2288" s="82" t="s">
        <v>300</v>
      </c>
      <c r="F2288" s="82" t="s">
        <v>301</v>
      </c>
      <c r="G2288" s="86">
        <v>0</v>
      </c>
      <c r="H2288" s="85">
        <v>0</v>
      </c>
      <c r="I2288" s="82" t="s">
        <v>521</v>
      </c>
    </row>
    <row r="2289" spans="2:9">
      <c r="B2289" s="82" t="s">
        <v>281</v>
      </c>
      <c r="C2289" s="82" t="s">
        <v>578</v>
      </c>
      <c r="D2289" s="82" t="s">
        <v>579</v>
      </c>
      <c r="E2289" s="82" t="s">
        <v>300</v>
      </c>
      <c r="F2289" s="82" t="s">
        <v>301</v>
      </c>
      <c r="G2289" s="86">
        <v>0</v>
      </c>
      <c r="H2289" s="85">
        <v>0</v>
      </c>
      <c r="I2289" s="82" t="s">
        <v>524</v>
      </c>
    </row>
    <row r="2290" spans="2:9">
      <c r="B2290" s="82" t="s">
        <v>281</v>
      </c>
      <c r="C2290" s="82" t="s">
        <v>580</v>
      </c>
      <c r="D2290" s="82" t="s">
        <v>581</v>
      </c>
      <c r="E2290" s="82" t="s">
        <v>300</v>
      </c>
      <c r="F2290" s="82" t="s">
        <v>301</v>
      </c>
      <c r="G2290" s="86">
        <v>0</v>
      </c>
      <c r="H2290" s="85">
        <v>0</v>
      </c>
      <c r="I2290" s="82" t="s">
        <v>527</v>
      </c>
    </row>
    <row r="2291" spans="2:9">
      <c r="B2291" s="82" t="s">
        <v>281</v>
      </c>
      <c r="C2291" s="82" t="s">
        <v>582</v>
      </c>
      <c r="D2291" s="82" t="s">
        <v>583</v>
      </c>
      <c r="E2291" s="82" t="s">
        <v>300</v>
      </c>
      <c r="F2291" s="82" t="s">
        <v>301</v>
      </c>
      <c r="G2291" s="86">
        <v>0</v>
      </c>
      <c r="H2291" s="85">
        <v>0</v>
      </c>
      <c r="I2291" s="82" t="s">
        <v>584</v>
      </c>
    </row>
    <row r="2292" spans="2:9">
      <c r="B2292" s="82" t="s">
        <v>281</v>
      </c>
      <c r="C2292" s="82" t="s">
        <v>585</v>
      </c>
      <c r="D2292" s="82" t="s">
        <v>586</v>
      </c>
      <c r="E2292" s="82" t="s">
        <v>300</v>
      </c>
      <c r="F2292" s="82" t="s">
        <v>301</v>
      </c>
      <c r="G2292" s="86">
        <v>0</v>
      </c>
      <c r="H2292" s="85">
        <v>0</v>
      </c>
      <c r="I2292" s="82" t="s">
        <v>587</v>
      </c>
    </row>
    <row r="2293" spans="2:9">
      <c r="B2293" s="82" t="s">
        <v>281</v>
      </c>
      <c r="C2293" s="82" t="s">
        <v>588</v>
      </c>
      <c r="D2293" s="82" t="s">
        <v>589</v>
      </c>
      <c r="E2293" s="82" t="s">
        <v>300</v>
      </c>
      <c r="F2293" s="82" t="s">
        <v>301</v>
      </c>
      <c r="G2293" s="86">
        <v>0</v>
      </c>
      <c r="H2293" s="85">
        <v>0</v>
      </c>
      <c r="I2293" s="82" t="s">
        <v>590</v>
      </c>
    </row>
    <row r="2294" spans="2:9">
      <c r="B2294" s="82" t="s">
        <v>281</v>
      </c>
      <c r="C2294" s="82" t="s">
        <v>591</v>
      </c>
      <c r="D2294" s="82" t="s">
        <v>592</v>
      </c>
      <c r="E2294" s="82" t="s">
        <v>300</v>
      </c>
      <c r="F2294" s="82" t="s">
        <v>301</v>
      </c>
      <c r="G2294" s="86">
        <v>0</v>
      </c>
      <c r="H2294" s="85">
        <v>0</v>
      </c>
      <c r="I2294" s="82" t="s">
        <v>593</v>
      </c>
    </row>
    <row r="2295" spans="2:9">
      <c r="B2295" s="82" t="s">
        <v>281</v>
      </c>
      <c r="C2295" s="82" t="s">
        <v>594</v>
      </c>
      <c r="D2295" s="82" t="s">
        <v>595</v>
      </c>
      <c r="E2295" s="82" t="s">
        <v>300</v>
      </c>
      <c r="F2295" s="82" t="s">
        <v>301</v>
      </c>
      <c r="G2295" s="86">
        <v>0</v>
      </c>
      <c r="H2295" s="85">
        <v>0</v>
      </c>
      <c r="I2295" s="82" t="s">
        <v>596</v>
      </c>
    </row>
    <row r="2296" spans="2:9">
      <c r="B2296" s="82" t="s">
        <v>281</v>
      </c>
      <c r="C2296" s="82" t="s">
        <v>597</v>
      </c>
      <c r="D2296" s="82" t="s">
        <v>598</v>
      </c>
      <c r="E2296" s="82" t="s">
        <v>300</v>
      </c>
      <c r="F2296" s="82" t="s">
        <v>301</v>
      </c>
      <c r="G2296" s="86">
        <v>0</v>
      </c>
      <c r="H2296" s="85">
        <v>0</v>
      </c>
      <c r="I2296" s="82" t="s">
        <v>599</v>
      </c>
    </row>
    <row r="2297" spans="2:9">
      <c r="B2297" s="82" t="s">
        <v>281</v>
      </c>
      <c r="C2297" s="82" t="s">
        <v>600</v>
      </c>
      <c r="D2297" s="82" t="s">
        <v>601</v>
      </c>
      <c r="E2297" s="82" t="s">
        <v>300</v>
      </c>
      <c r="F2297" s="82" t="s">
        <v>301</v>
      </c>
      <c r="G2297" s="86">
        <v>0</v>
      </c>
      <c r="H2297" s="85">
        <v>0</v>
      </c>
      <c r="I2297" s="82" t="s">
        <v>602</v>
      </c>
    </row>
    <row r="2298" spans="2:9">
      <c r="B2298" s="82" t="s">
        <v>281</v>
      </c>
      <c r="C2298" s="82" t="s">
        <v>603</v>
      </c>
      <c r="D2298" s="82" t="s">
        <v>604</v>
      </c>
      <c r="E2298" s="82" t="s">
        <v>300</v>
      </c>
      <c r="F2298" s="82" t="s">
        <v>301</v>
      </c>
      <c r="G2298" s="86">
        <v>0</v>
      </c>
      <c r="H2298" s="85">
        <v>0</v>
      </c>
      <c r="I2298" s="82" t="s">
        <v>605</v>
      </c>
    </row>
    <row r="2299" spans="2:9">
      <c r="B2299" s="82" t="s">
        <v>281</v>
      </c>
      <c r="C2299" s="82" t="s">
        <v>606</v>
      </c>
      <c r="D2299" s="82" t="s">
        <v>607</v>
      </c>
      <c r="E2299" s="82" t="s">
        <v>300</v>
      </c>
      <c r="F2299" s="82" t="s">
        <v>301</v>
      </c>
      <c r="G2299" s="86">
        <v>0</v>
      </c>
      <c r="H2299" s="85">
        <v>0</v>
      </c>
      <c r="I2299" s="82" t="s">
        <v>608</v>
      </c>
    </row>
    <row r="2300" spans="2:9">
      <c r="B2300" s="82" t="s">
        <v>281</v>
      </c>
      <c r="C2300" s="82" t="s">
        <v>609</v>
      </c>
      <c r="D2300" s="82" t="s">
        <v>610</v>
      </c>
      <c r="E2300" s="82" t="s">
        <v>300</v>
      </c>
      <c r="F2300" s="82" t="s">
        <v>301</v>
      </c>
      <c r="G2300" s="86">
        <v>0</v>
      </c>
      <c r="H2300" s="85">
        <v>0</v>
      </c>
      <c r="I2300" s="82" t="s">
        <v>611</v>
      </c>
    </row>
    <row r="2301" spans="2:9">
      <c r="B2301" s="82" t="s">
        <v>281</v>
      </c>
      <c r="C2301" s="82" t="s">
        <v>612</v>
      </c>
      <c r="D2301" s="82" t="s">
        <v>613</v>
      </c>
      <c r="E2301" s="82" t="s">
        <v>300</v>
      </c>
      <c r="F2301" s="82" t="s">
        <v>301</v>
      </c>
      <c r="G2301" s="86">
        <v>0</v>
      </c>
      <c r="H2301" s="85">
        <v>0</v>
      </c>
      <c r="I2301" s="82" t="s">
        <v>614</v>
      </c>
    </row>
    <row r="2302" spans="2:9">
      <c r="B2302" s="82" t="s">
        <v>281</v>
      </c>
      <c r="C2302" s="82" t="s">
        <v>615</v>
      </c>
      <c r="D2302" s="82" t="s">
        <v>616</v>
      </c>
      <c r="E2302" s="82" t="s">
        <v>300</v>
      </c>
      <c r="F2302" s="82" t="s">
        <v>301</v>
      </c>
      <c r="G2302" s="86">
        <v>0</v>
      </c>
      <c r="H2302" s="85">
        <v>0</v>
      </c>
      <c r="I2302" s="82" t="s">
        <v>617</v>
      </c>
    </row>
    <row r="2303" spans="2:9">
      <c r="B2303" s="82" t="s">
        <v>281</v>
      </c>
      <c r="C2303" s="82" t="s">
        <v>618</v>
      </c>
      <c r="D2303" s="82" t="s">
        <v>619</v>
      </c>
      <c r="E2303" s="82" t="s">
        <v>300</v>
      </c>
      <c r="F2303" s="82" t="s">
        <v>301</v>
      </c>
      <c r="G2303" s="86">
        <v>0</v>
      </c>
      <c r="H2303" s="85">
        <v>0</v>
      </c>
      <c r="I2303" s="82" t="s">
        <v>620</v>
      </c>
    </row>
    <row r="2304" spans="2:9">
      <c r="B2304" s="82" t="s">
        <v>281</v>
      </c>
      <c r="C2304" s="82" t="s">
        <v>621</v>
      </c>
      <c r="D2304" s="82" t="s">
        <v>622</v>
      </c>
      <c r="E2304" s="82" t="s">
        <v>300</v>
      </c>
      <c r="F2304" s="82" t="s">
        <v>301</v>
      </c>
      <c r="G2304" s="86">
        <v>0</v>
      </c>
      <c r="H2304" s="85">
        <v>0</v>
      </c>
      <c r="I2304" s="82" t="s">
        <v>623</v>
      </c>
    </row>
    <row r="2305" spans="2:9">
      <c r="B2305" s="82" t="s">
        <v>281</v>
      </c>
      <c r="C2305" s="82" t="s">
        <v>624</v>
      </c>
      <c r="D2305" s="82" t="s">
        <v>625</v>
      </c>
      <c r="E2305" s="82" t="s">
        <v>300</v>
      </c>
      <c r="F2305" s="82" t="s">
        <v>301</v>
      </c>
      <c r="G2305" s="86">
        <v>0</v>
      </c>
      <c r="H2305" s="85">
        <v>0</v>
      </c>
      <c r="I2305" s="82" t="s">
        <v>626</v>
      </c>
    </row>
    <row r="2306" spans="2:9">
      <c r="B2306" s="82" t="s">
        <v>281</v>
      </c>
      <c r="C2306" s="82" t="s">
        <v>627</v>
      </c>
      <c r="D2306" s="82" t="s">
        <v>628</v>
      </c>
      <c r="E2306" s="82" t="s">
        <v>300</v>
      </c>
      <c r="F2306" s="82" t="s">
        <v>301</v>
      </c>
      <c r="G2306" s="86">
        <v>0</v>
      </c>
      <c r="H2306" s="85">
        <v>0</v>
      </c>
      <c r="I2306" s="82" t="s">
        <v>629</v>
      </c>
    </row>
    <row r="2307" spans="2:9">
      <c r="B2307" s="82" t="s">
        <v>281</v>
      </c>
      <c r="C2307" s="82" t="s">
        <v>630</v>
      </c>
      <c r="D2307" s="82" t="s">
        <v>631</v>
      </c>
      <c r="E2307" s="82" t="s">
        <v>300</v>
      </c>
      <c r="F2307" s="82" t="s">
        <v>301</v>
      </c>
      <c r="G2307" s="86">
        <v>0</v>
      </c>
      <c r="H2307" s="85">
        <v>0</v>
      </c>
      <c r="I2307" s="82" t="s">
        <v>632</v>
      </c>
    </row>
    <row r="2308" spans="2:9">
      <c r="B2308" s="82" t="s">
        <v>281</v>
      </c>
      <c r="C2308" s="82" t="s">
        <v>633</v>
      </c>
      <c r="D2308" s="82" t="s">
        <v>634</v>
      </c>
      <c r="E2308" s="82" t="s">
        <v>300</v>
      </c>
      <c r="F2308" s="82" t="s">
        <v>301</v>
      </c>
      <c r="G2308" s="86">
        <v>0</v>
      </c>
      <c r="H2308" s="85">
        <v>0</v>
      </c>
      <c r="I2308" s="82" t="s">
        <v>635</v>
      </c>
    </row>
    <row r="2309" spans="2:9">
      <c r="B2309" s="82" t="s">
        <v>281</v>
      </c>
      <c r="C2309" s="82" t="s">
        <v>636</v>
      </c>
      <c r="D2309" s="82" t="s">
        <v>637</v>
      </c>
      <c r="E2309" s="82" t="s">
        <v>300</v>
      </c>
      <c r="F2309" s="82" t="s">
        <v>301</v>
      </c>
      <c r="G2309" s="86">
        <v>0</v>
      </c>
      <c r="H2309" s="85">
        <v>0</v>
      </c>
      <c r="I2309" s="82" t="s">
        <v>638</v>
      </c>
    </row>
    <row r="2310" spans="2:9">
      <c r="B2310" s="82" t="s">
        <v>281</v>
      </c>
      <c r="C2310" s="82" t="s">
        <v>639</v>
      </c>
      <c r="D2310" s="82" t="s">
        <v>640</v>
      </c>
      <c r="E2310" s="82" t="s">
        <v>300</v>
      </c>
      <c r="F2310" s="82" t="s">
        <v>301</v>
      </c>
      <c r="G2310" s="86">
        <v>0</v>
      </c>
      <c r="H2310" s="85">
        <v>0</v>
      </c>
      <c r="I2310" s="82" t="s">
        <v>641</v>
      </c>
    </row>
    <row r="2311" spans="2:9">
      <c r="B2311" s="82" t="s">
        <v>281</v>
      </c>
      <c r="C2311" s="82" t="s">
        <v>642</v>
      </c>
      <c r="D2311" s="82" t="s">
        <v>643</v>
      </c>
      <c r="E2311" s="82" t="s">
        <v>300</v>
      </c>
      <c r="F2311" s="82" t="s">
        <v>301</v>
      </c>
      <c r="G2311" s="86">
        <v>0</v>
      </c>
      <c r="H2311" s="85">
        <v>0</v>
      </c>
      <c r="I2311" s="82" t="s">
        <v>644</v>
      </c>
    </row>
    <row r="2312" spans="2:9">
      <c r="B2312" s="82" t="s">
        <v>281</v>
      </c>
      <c r="C2312" s="82" t="s">
        <v>645</v>
      </c>
      <c r="D2312" s="82" t="s">
        <v>646</v>
      </c>
      <c r="E2312" s="82" t="s">
        <v>300</v>
      </c>
      <c r="F2312" s="82" t="s">
        <v>301</v>
      </c>
      <c r="G2312" s="86">
        <v>0</v>
      </c>
      <c r="H2312" s="85">
        <v>0</v>
      </c>
      <c r="I2312" s="82" t="s">
        <v>647</v>
      </c>
    </row>
    <row r="2313" spans="2:9">
      <c r="B2313" s="82" t="s">
        <v>281</v>
      </c>
      <c r="C2313" s="82" t="s">
        <v>648</v>
      </c>
      <c r="D2313" s="82" t="s">
        <v>649</v>
      </c>
      <c r="E2313" s="82" t="s">
        <v>300</v>
      </c>
      <c r="F2313" s="82" t="s">
        <v>301</v>
      </c>
      <c r="G2313" s="86">
        <v>0</v>
      </c>
      <c r="H2313" s="85">
        <v>0</v>
      </c>
      <c r="I2313" s="82" t="s">
        <v>650</v>
      </c>
    </row>
    <row r="2314" spans="2:9">
      <c r="B2314" s="82" t="s">
        <v>281</v>
      </c>
      <c r="C2314" s="82" t="s">
        <v>651</v>
      </c>
      <c r="D2314" s="82" t="s">
        <v>652</v>
      </c>
      <c r="E2314" s="82" t="s">
        <v>300</v>
      </c>
      <c r="F2314" s="82" t="s">
        <v>301</v>
      </c>
      <c r="G2314" s="86">
        <v>0</v>
      </c>
      <c r="H2314" s="85">
        <v>0</v>
      </c>
      <c r="I2314" s="82" t="s">
        <v>653</v>
      </c>
    </row>
    <row r="2315" spans="2:9">
      <c r="B2315" s="82" t="s">
        <v>281</v>
      </c>
      <c r="C2315" s="82" t="s">
        <v>654</v>
      </c>
      <c r="D2315" s="82" t="s">
        <v>655</v>
      </c>
      <c r="E2315" s="82" t="s">
        <v>300</v>
      </c>
      <c r="F2315" s="82" t="s">
        <v>301</v>
      </c>
      <c r="G2315" s="86">
        <v>0</v>
      </c>
      <c r="H2315" s="85">
        <v>0</v>
      </c>
      <c r="I2315" s="82" t="s">
        <v>656</v>
      </c>
    </row>
    <row r="2316" spans="2:9">
      <c r="B2316" s="82" t="s">
        <v>281</v>
      </c>
      <c r="C2316" s="82" t="s">
        <v>657</v>
      </c>
      <c r="D2316" s="82" t="s">
        <v>658</v>
      </c>
      <c r="E2316" s="82" t="s">
        <v>300</v>
      </c>
      <c r="F2316" s="82" t="s">
        <v>301</v>
      </c>
      <c r="G2316" s="86">
        <v>0</v>
      </c>
      <c r="H2316" s="85">
        <v>0</v>
      </c>
      <c r="I2316" s="82" t="s">
        <v>659</v>
      </c>
    </row>
    <row r="2317" spans="2:9">
      <c r="B2317" s="82" t="s">
        <v>281</v>
      </c>
      <c r="C2317" s="82" t="s">
        <v>660</v>
      </c>
      <c r="D2317" s="82" t="s">
        <v>661</v>
      </c>
      <c r="E2317" s="82" t="s">
        <v>300</v>
      </c>
      <c r="F2317" s="82" t="s">
        <v>301</v>
      </c>
      <c r="G2317" s="86">
        <v>0</v>
      </c>
      <c r="H2317" s="85">
        <v>0</v>
      </c>
      <c r="I2317" s="82" t="s">
        <v>662</v>
      </c>
    </row>
    <row r="2318" spans="2:9">
      <c r="B2318" s="82" t="s">
        <v>281</v>
      </c>
      <c r="C2318" s="82" t="s">
        <v>663</v>
      </c>
      <c r="D2318" s="82" t="s">
        <v>664</v>
      </c>
      <c r="E2318" s="82" t="s">
        <v>300</v>
      </c>
      <c r="F2318" s="82" t="s">
        <v>301</v>
      </c>
      <c r="G2318" s="86">
        <v>0</v>
      </c>
      <c r="H2318" s="85">
        <v>0</v>
      </c>
      <c r="I2318" s="82" t="s">
        <v>665</v>
      </c>
    </row>
    <row r="2319" spans="2:9">
      <c r="B2319" s="82" t="s">
        <v>281</v>
      </c>
      <c r="C2319" s="82" t="s">
        <v>666</v>
      </c>
      <c r="D2319" s="82" t="s">
        <v>667</v>
      </c>
      <c r="E2319" s="82" t="s">
        <v>300</v>
      </c>
      <c r="F2319" s="82" t="s">
        <v>301</v>
      </c>
      <c r="G2319" s="86">
        <v>0</v>
      </c>
      <c r="H2319" s="85">
        <v>0</v>
      </c>
      <c r="I2319" s="82" t="s">
        <v>668</v>
      </c>
    </row>
    <row r="2320" spans="2:9">
      <c r="B2320" s="82" t="s">
        <v>281</v>
      </c>
      <c r="C2320" s="82" t="s">
        <v>669</v>
      </c>
      <c r="D2320" s="82" t="s">
        <v>670</v>
      </c>
      <c r="E2320" s="82" t="s">
        <v>300</v>
      </c>
      <c r="F2320" s="82" t="s">
        <v>301</v>
      </c>
      <c r="G2320" s="86">
        <v>0</v>
      </c>
      <c r="H2320" s="85">
        <v>0</v>
      </c>
      <c r="I2320" s="82" t="s">
        <v>671</v>
      </c>
    </row>
    <row r="2321" spans="2:9">
      <c r="B2321" s="82" t="s">
        <v>281</v>
      </c>
      <c r="C2321" s="82" t="s">
        <v>672</v>
      </c>
      <c r="D2321" s="82" t="s">
        <v>673</v>
      </c>
      <c r="E2321" s="82" t="s">
        <v>300</v>
      </c>
      <c r="F2321" s="82" t="s">
        <v>301</v>
      </c>
      <c r="G2321" s="86">
        <v>0</v>
      </c>
      <c r="H2321" s="85">
        <v>0</v>
      </c>
      <c r="I2321" s="82" t="s">
        <v>674</v>
      </c>
    </row>
    <row r="2322" spans="2:9">
      <c r="B2322" s="82" t="s">
        <v>281</v>
      </c>
      <c r="C2322" s="82" t="s">
        <v>675</v>
      </c>
      <c r="D2322" s="82" t="s">
        <v>676</v>
      </c>
      <c r="E2322" s="82" t="s">
        <v>300</v>
      </c>
      <c r="F2322" s="82" t="s">
        <v>301</v>
      </c>
      <c r="G2322" s="86">
        <v>0</v>
      </c>
      <c r="H2322" s="85">
        <v>0</v>
      </c>
      <c r="I2322" s="82" t="s">
        <v>677</v>
      </c>
    </row>
    <row r="2323" spans="2:9">
      <c r="B2323" s="82" t="s">
        <v>281</v>
      </c>
      <c r="C2323" s="82" t="s">
        <v>678</v>
      </c>
      <c r="D2323" s="82" t="s">
        <v>679</v>
      </c>
      <c r="E2323" s="82" t="s">
        <v>300</v>
      </c>
      <c r="F2323" s="82" t="s">
        <v>301</v>
      </c>
      <c r="G2323" s="86">
        <v>0</v>
      </c>
      <c r="H2323" s="85">
        <v>0</v>
      </c>
      <c r="I2323" s="82" t="s">
        <v>680</v>
      </c>
    </row>
    <row r="2324" spans="2:9">
      <c r="B2324" s="82" t="s">
        <v>281</v>
      </c>
      <c r="C2324" s="82" t="s">
        <v>681</v>
      </c>
      <c r="D2324" s="82" t="s">
        <v>682</v>
      </c>
      <c r="E2324" s="82" t="s">
        <v>300</v>
      </c>
      <c r="F2324" s="82" t="s">
        <v>301</v>
      </c>
      <c r="G2324" s="86">
        <v>0</v>
      </c>
      <c r="H2324" s="85">
        <v>0</v>
      </c>
      <c r="I2324" s="82" t="s">
        <v>683</v>
      </c>
    </row>
    <row r="2325" spans="2:9">
      <c r="B2325" s="82" t="s">
        <v>281</v>
      </c>
      <c r="C2325" s="82" t="s">
        <v>684</v>
      </c>
      <c r="D2325" s="82" t="s">
        <v>685</v>
      </c>
      <c r="E2325" s="82" t="s">
        <v>300</v>
      </c>
      <c r="F2325" s="82" t="s">
        <v>301</v>
      </c>
      <c r="G2325" s="86">
        <v>0</v>
      </c>
      <c r="H2325" s="85">
        <v>0</v>
      </c>
      <c r="I2325" s="82" t="s">
        <v>686</v>
      </c>
    </row>
    <row r="2326" spans="2:9">
      <c r="B2326" s="82" t="s">
        <v>281</v>
      </c>
      <c r="C2326" s="82" t="s">
        <v>684</v>
      </c>
      <c r="D2326" s="82" t="s">
        <v>685</v>
      </c>
      <c r="E2326" s="82" t="s">
        <v>300</v>
      </c>
      <c r="F2326" s="82" t="s">
        <v>301</v>
      </c>
      <c r="G2326" s="86">
        <v>0</v>
      </c>
      <c r="H2326" s="85">
        <v>0</v>
      </c>
      <c r="I2326" s="82" t="s">
        <v>686</v>
      </c>
    </row>
    <row r="2327" spans="2:9">
      <c r="B2327" s="82" t="s">
        <v>281</v>
      </c>
      <c r="C2327" s="82" t="s">
        <v>687</v>
      </c>
      <c r="D2327" s="82" t="s">
        <v>688</v>
      </c>
      <c r="E2327" s="82" t="s">
        <v>300</v>
      </c>
      <c r="F2327" s="82" t="s">
        <v>301</v>
      </c>
      <c r="G2327" s="86">
        <v>0</v>
      </c>
      <c r="H2327" s="85">
        <v>0</v>
      </c>
      <c r="I2327" s="82" t="s">
        <v>689</v>
      </c>
    </row>
    <row r="2328" spans="2:9">
      <c r="B2328" s="82" t="s">
        <v>281</v>
      </c>
      <c r="C2328" s="82" t="s">
        <v>690</v>
      </c>
      <c r="D2328" s="82" t="s">
        <v>691</v>
      </c>
      <c r="E2328" s="82" t="s">
        <v>300</v>
      </c>
      <c r="F2328" s="82" t="s">
        <v>301</v>
      </c>
      <c r="G2328" s="86">
        <v>0</v>
      </c>
      <c r="H2328" s="85">
        <v>0</v>
      </c>
      <c r="I2328" s="82" t="s">
        <v>692</v>
      </c>
    </row>
    <row r="2329" spans="2:9">
      <c r="B2329" s="82" t="s">
        <v>281</v>
      </c>
      <c r="C2329" s="82" t="s">
        <v>693</v>
      </c>
      <c r="D2329" s="82" t="s">
        <v>694</v>
      </c>
      <c r="E2329" s="82" t="s">
        <v>300</v>
      </c>
      <c r="F2329" s="82" t="s">
        <v>301</v>
      </c>
      <c r="G2329" s="86">
        <v>0</v>
      </c>
      <c r="H2329" s="85">
        <v>0</v>
      </c>
      <c r="I2329" s="82" t="s">
        <v>695</v>
      </c>
    </row>
    <row r="2330" spans="2:9">
      <c r="B2330" s="82" t="s">
        <v>281</v>
      </c>
      <c r="C2330" s="82" t="s">
        <v>696</v>
      </c>
      <c r="D2330" s="82" t="s">
        <v>697</v>
      </c>
      <c r="E2330" s="82" t="s">
        <v>300</v>
      </c>
      <c r="F2330" s="82" t="s">
        <v>301</v>
      </c>
      <c r="G2330" s="86">
        <v>0</v>
      </c>
      <c r="H2330" s="85">
        <v>0</v>
      </c>
      <c r="I2330" s="82" t="s">
        <v>698</v>
      </c>
    </row>
    <row r="2331" spans="2:9">
      <c r="B2331" s="82" t="s">
        <v>281</v>
      </c>
      <c r="C2331" s="82" t="s">
        <v>699</v>
      </c>
      <c r="D2331" s="82" t="s">
        <v>700</v>
      </c>
      <c r="E2331" s="82" t="s">
        <v>300</v>
      </c>
      <c r="F2331" s="82" t="s">
        <v>301</v>
      </c>
      <c r="G2331" s="86">
        <v>0</v>
      </c>
      <c r="H2331" s="85">
        <v>0</v>
      </c>
      <c r="I2331" s="82" t="s">
        <v>701</v>
      </c>
    </row>
    <row r="2332" spans="2:9">
      <c r="B2332" s="82" t="s">
        <v>281</v>
      </c>
      <c r="C2332" s="82" t="s">
        <v>702</v>
      </c>
      <c r="D2332" s="82" t="s">
        <v>703</v>
      </c>
      <c r="E2332" s="82" t="s">
        <v>300</v>
      </c>
      <c r="F2332" s="82" t="s">
        <v>301</v>
      </c>
      <c r="G2332" s="86">
        <v>0</v>
      </c>
      <c r="H2332" s="85">
        <v>0</v>
      </c>
      <c r="I2332" s="82" t="s">
        <v>704</v>
      </c>
    </row>
    <row r="2333" spans="2:9">
      <c r="B2333" s="82" t="s">
        <v>281</v>
      </c>
      <c r="C2333" s="82" t="s">
        <v>705</v>
      </c>
      <c r="D2333" s="82" t="s">
        <v>706</v>
      </c>
      <c r="E2333" s="82" t="s">
        <v>300</v>
      </c>
      <c r="F2333" s="82" t="s">
        <v>301</v>
      </c>
      <c r="G2333" s="86">
        <v>0</v>
      </c>
      <c r="H2333" s="85">
        <v>0</v>
      </c>
      <c r="I2333" s="82" t="s">
        <v>707</v>
      </c>
    </row>
    <row r="2334" spans="2:9">
      <c r="B2334" s="82" t="s">
        <v>281</v>
      </c>
      <c r="C2334" s="82" t="s">
        <v>708</v>
      </c>
      <c r="D2334" s="82" t="s">
        <v>709</v>
      </c>
      <c r="E2334" s="82" t="s">
        <v>300</v>
      </c>
      <c r="F2334" s="82" t="s">
        <v>301</v>
      </c>
      <c r="G2334" s="86">
        <v>0</v>
      </c>
      <c r="H2334" s="85">
        <v>0</v>
      </c>
      <c r="I2334" s="82" t="s">
        <v>710</v>
      </c>
    </row>
    <row r="2335" spans="2:9">
      <c r="B2335" s="82" t="s">
        <v>281</v>
      </c>
      <c r="C2335" s="82" t="s">
        <v>711</v>
      </c>
      <c r="D2335" s="82" t="s">
        <v>712</v>
      </c>
      <c r="E2335" s="82" t="s">
        <v>300</v>
      </c>
      <c r="F2335" s="82" t="s">
        <v>301</v>
      </c>
      <c r="G2335" s="86">
        <v>0</v>
      </c>
      <c r="H2335" s="85">
        <v>0</v>
      </c>
      <c r="I2335" s="82" t="s">
        <v>713</v>
      </c>
    </row>
    <row r="2336" spans="2:9">
      <c r="B2336" s="82" t="s">
        <v>281</v>
      </c>
      <c r="C2336" s="82" t="s">
        <v>714</v>
      </c>
      <c r="D2336" s="82" t="s">
        <v>715</v>
      </c>
      <c r="E2336" s="82" t="s">
        <v>300</v>
      </c>
      <c r="F2336" s="82" t="s">
        <v>301</v>
      </c>
      <c r="G2336" s="86">
        <v>0</v>
      </c>
      <c r="H2336" s="85">
        <v>0</v>
      </c>
      <c r="I2336" s="82" t="s">
        <v>716</v>
      </c>
    </row>
    <row r="2337" spans="2:9">
      <c r="B2337" s="82" t="s">
        <v>281</v>
      </c>
      <c r="C2337" s="82" t="s">
        <v>717</v>
      </c>
      <c r="D2337" s="82" t="s">
        <v>718</v>
      </c>
      <c r="E2337" s="82" t="s">
        <v>300</v>
      </c>
      <c r="F2337" s="82" t="s">
        <v>301</v>
      </c>
      <c r="G2337" s="86">
        <v>0</v>
      </c>
      <c r="H2337" s="85">
        <v>0</v>
      </c>
      <c r="I2337" s="82" t="s">
        <v>719</v>
      </c>
    </row>
    <row r="2338" spans="2:9">
      <c r="B2338" s="82" t="s">
        <v>281</v>
      </c>
      <c r="C2338" s="82" t="s">
        <v>720</v>
      </c>
      <c r="D2338" s="82" t="s">
        <v>721</v>
      </c>
      <c r="E2338" s="82" t="s">
        <v>300</v>
      </c>
      <c r="F2338" s="82" t="s">
        <v>301</v>
      </c>
      <c r="G2338" s="86">
        <v>0</v>
      </c>
      <c r="H2338" s="85">
        <v>0</v>
      </c>
      <c r="I2338" s="82" t="s">
        <v>722</v>
      </c>
    </row>
    <row r="2339" spans="2:9">
      <c r="B2339" s="82" t="s">
        <v>281</v>
      </c>
      <c r="C2339" s="82" t="s">
        <v>723</v>
      </c>
      <c r="D2339" s="82" t="s">
        <v>724</v>
      </c>
      <c r="E2339" s="82" t="s">
        <v>300</v>
      </c>
      <c r="F2339" s="82" t="s">
        <v>301</v>
      </c>
      <c r="G2339" s="86">
        <v>0</v>
      </c>
      <c r="H2339" s="85">
        <v>0</v>
      </c>
      <c r="I2339" s="82" t="s">
        <v>725</v>
      </c>
    </row>
    <row r="2340" spans="2:9">
      <c r="B2340" s="82" t="s">
        <v>281</v>
      </c>
      <c r="C2340" s="82" t="s">
        <v>726</v>
      </c>
      <c r="D2340" s="82" t="s">
        <v>727</v>
      </c>
      <c r="E2340" s="82" t="s">
        <v>300</v>
      </c>
      <c r="F2340" s="82" t="s">
        <v>301</v>
      </c>
      <c r="G2340" s="86">
        <v>0</v>
      </c>
      <c r="H2340" s="85">
        <v>0</v>
      </c>
      <c r="I2340" s="82" t="s">
        <v>728</v>
      </c>
    </row>
    <row r="2341" spans="2:9">
      <c r="B2341" s="82" t="s">
        <v>281</v>
      </c>
      <c r="C2341" s="82" t="s">
        <v>729</v>
      </c>
      <c r="D2341" s="82" t="s">
        <v>730</v>
      </c>
      <c r="E2341" s="82" t="s">
        <v>300</v>
      </c>
      <c r="F2341" s="82" t="s">
        <v>301</v>
      </c>
      <c r="G2341" s="86">
        <v>0</v>
      </c>
      <c r="H2341" s="85">
        <v>0</v>
      </c>
      <c r="I2341" s="82" t="s">
        <v>731</v>
      </c>
    </row>
    <row r="2342" spans="2:9">
      <c r="B2342" s="82" t="s">
        <v>281</v>
      </c>
      <c r="C2342" s="82" t="s">
        <v>732</v>
      </c>
      <c r="D2342" s="82" t="s">
        <v>733</v>
      </c>
      <c r="E2342" s="82" t="s">
        <v>300</v>
      </c>
      <c r="F2342" s="82" t="s">
        <v>301</v>
      </c>
      <c r="G2342" s="86">
        <v>0</v>
      </c>
      <c r="H2342" s="85">
        <v>0</v>
      </c>
      <c r="I2342" s="82" t="s">
        <v>734</v>
      </c>
    </row>
    <row r="2343" spans="2:9">
      <c r="B2343" s="82" t="s">
        <v>281</v>
      </c>
      <c r="C2343" s="82" t="s">
        <v>735</v>
      </c>
      <c r="D2343" s="82" t="s">
        <v>736</v>
      </c>
      <c r="E2343" s="82" t="s">
        <v>300</v>
      </c>
      <c r="F2343" s="82" t="s">
        <v>301</v>
      </c>
      <c r="G2343" s="86">
        <v>0</v>
      </c>
      <c r="H2343" s="85">
        <v>0</v>
      </c>
      <c r="I2343" s="82" t="s">
        <v>737</v>
      </c>
    </row>
    <row r="2344" spans="2:9">
      <c r="B2344" s="82" t="s">
        <v>281</v>
      </c>
      <c r="C2344" s="82" t="s">
        <v>738</v>
      </c>
      <c r="D2344" s="82" t="s">
        <v>739</v>
      </c>
      <c r="E2344" s="82" t="s">
        <v>300</v>
      </c>
      <c r="F2344" s="82" t="s">
        <v>301</v>
      </c>
      <c r="G2344" s="86">
        <v>0</v>
      </c>
      <c r="H2344" s="85">
        <v>0</v>
      </c>
      <c r="I2344" s="82" t="s">
        <v>740</v>
      </c>
    </row>
    <row r="2345" spans="2:9">
      <c r="B2345" s="82" t="s">
        <v>281</v>
      </c>
      <c r="C2345" s="82" t="s">
        <v>741</v>
      </c>
      <c r="D2345" s="82" t="s">
        <v>742</v>
      </c>
      <c r="E2345" s="82" t="s">
        <v>300</v>
      </c>
      <c r="F2345" s="82" t="s">
        <v>301</v>
      </c>
      <c r="G2345" s="86">
        <v>0</v>
      </c>
      <c r="H2345" s="85">
        <v>0</v>
      </c>
      <c r="I2345" s="82" t="s">
        <v>743</v>
      </c>
    </row>
    <row r="2346" spans="2:9">
      <c r="B2346" s="82" t="s">
        <v>281</v>
      </c>
      <c r="C2346" s="82" t="s">
        <v>744</v>
      </c>
      <c r="D2346" s="82" t="s">
        <v>745</v>
      </c>
      <c r="E2346" s="82" t="s">
        <v>300</v>
      </c>
      <c r="F2346" s="82" t="s">
        <v>301</v>
      </c>
      <c r="G2346" s="86">
        <v>0</v>
      </c>
      <c r="H2346" s="85">
        <v>0</v>
      </c>
      <c r="I2346" s="82" t="s">
        <v>746</v>
      </c>
    </row>
    <row r="2347" spans="2:9">
      <c r="B2347" s="82" t="s">
        <v>281</v>
      </c>
      <c r="C2347" s="82" t="s">
        <v>747</v>
      </c>
      <c r="D2347" s="82" t="s">
        <v>748</v>
      </c>
      <c r="E2347" s="82" t="s">
        <v>300</v>
      </c>
      <c r="F2347" s="82" t="s">
        <v>301</v>
      </c>
      <c r="G2347" s="86">
        <v>0</v>
      </c>
      <c r="H2347" s="85">
        <v>0</v>
      </c>
      <c r="I2347" s="82" t="s">
        <v>749</v>
      </c>
    </row>
    <row r="2348" spans="2:9">
      <c r="B2348" s="82" t="s">
        <v>281</v>
      </c>
      <c r="C2348" s="82" t="s">
        <v>750</v>
      </c>
      <c r="D2348" s="82" t="s">
        <v>751</v>
      </c>
      <c r="E2348" s="82" t="s">
        <v>300</v>
      </c>
      <c r="F2348" s="82" t="s">
        <v>301</v>
      </c>
      <c r="G2348" s="86">
        <v>0</v>
      </c>
      <c r="H2348" s="85">
        <v>0</v>
      </c>
      <c r="I2348" s="82" t="s">
        <v>752</v>
      </c>
    </row>
    <row r="2349" spans="2:9">
      <c r="B2349" s="82" t="s">
        <v>281</v>
      </c>
      <c r="C2349" s="82" t="s">
        <v>753</v>
      </c>
      <c r="D2349" s="82" t="s">
        <v>754</v>
      </c>
      <c r="E2349" s="82" t="s">
        <v>300</v>
      </c>
      <c r="F2349" s="82" t="s">
        <v>301</v>
      </c>
      <c r="G2349" s="86">
        <v>0</v>
      </c>
      <c r="H2349" s="85">
        <v>0</v>
      </c>
      <c r="I2349" s="82" t="s">
        <v>755</v>
      </c>
    </row>
    <row r="2350" spans="2:9">
      <c r="B2350" s="82" t="s">
        <v>281</v>
      </c>
      <c r="C2350" s="82" t="s">
        <v>756</v>
      </c>
      <c r="D2350" s="82" t="s">
        <v>757</v>
      </c>
      <c r="E2350" s="82" t="s">
        <v>300</v>
      </c>
      <c r="F2350" s="82" t="s">
        <v>301</v>
      </c>
      <c r="G2350" s="86">
        <v>0</v>
      </c>
      <c r="H2350" s="85">
        <v>0</v>
      </c>
      <c r="I2350" s="82" t="s">
        <v>749</v>
      </c>
    </row>
    <row r="2351" spans="2:9">
      <c r="B2351" s="82" t="s">
        <v>281</v>
      </c>
      <c r="C2351" s="82" t="s">
        <v>758</v>
      </c>
      <c r="D2351" s="82" t="s">
        <v>759</v>
      </c>
      <c r="E2351" s="82" t="s">
        <v>300</v>
      </c>
      <c r="F2351" s="82" t="s">
        <v>301</v>
      </c>
      <c r="G2351" s="86">
        <v>0</v>
      </c>
      <c r="H2351" s="85">
        <v>0</v>
      </c>
      <c r="I2351" s="82" t="s">
        <v>752</v>
      </c>
    </row>
    <row r="2352" spans="2:9">
      <c r="B2352" s="82" t="s">
        <v>281</v>
      </c>
      <c r="C2352" s="82" t="s">
        <v>760</v>
      </c>
      <c r="D2352" s="82" t="s">
        <v>761</v>
      </c>
      <c r="E2352" s="82" t="s">
        <v>300</v>
      </c>
      <c r="F2352" s="82" t="s">
        <v>301</v>
      </c>
      <c r="G2352" s="86">
        <v>0</v>
      </c>
      <c r="H2352" s="85">
        <v>0</v>
      </c>
      <c r="I2352" s="82" t="s">
        <v>755</v>
      </c>
    </row>
    <row r="2353" spans="2:9">
      <c r="B2353" s="82" t="s">
        <v>281</v>
      </c>
      <c r="C2353" s="82" t="s">
        <v>762</v>
      </c>
      <c r="D2353" s="82" t="s">
        <v>763</v>
      </c>
      <c r="E2353" s="82" t="s">
        <v>300</v>
      </c>
      <c r="F2353" s="82" t="s">
        <v>301</v>
      </c>
      <c r="G2353" s="86">
        <v>0</v>
      </c>
      <c r="H2353" s="85">
        <v>0</v>
      </c>
      <c r="I2353" s="82" t="s">
        <v>749</v>
      </c>
    </row>
    <row r="2354" spans="2:9">
      <c r="B2354" s="82" t="s">
        <v>281</v>
      </c>
      <c r="C2354" s="82" t="s">
        <v>764</v>
      </c>
      <c r="D2354" s="82" t="s">
        <v>765</v>
      </c>
      <c r="E2354" s="82" t="s">
        <v>300</v>
      </c>
      <c r="F2354" s="82" t="s">
        <v>301</v>
      </c>
      <c r="G2354" s="86">
        <v>0</v>
      </c>
      <c r="H2354" s="85">
        <v>0</v>
      </c>
      <c r="I2354" s="82" t="s">
        <v>752</v>
      </c>
    </row>
    <row r="2355" spans="2:9">
      <c r="B2355" s="82" t="s">
        <v>281</v>
      </c>
      <c r="C2355" s="82" t="s">
        <v>766</v>
      </c>
      <c r="D2355" s="82" t="s">
        <v>767</v>
      </c>
      <c r="E2355" s="82" t="s">
        <v>300</v>
      </c>
      <c r="F2355" s="82" t="s">
        <v>301</v>
      </c>
      <c r="G2355" s="86">
        <v>0</v>
      </c>
      <c r="H2355" s="85">
        <v>0</v>
      </c>
      <c r="I2355" s="82" t="s">
        <v>755</v>
      </c>
    </row>
    <row r="2356" spans="2:9">
      <c r="B2356" s="82" t="s">
        <v>281</v>
      </c>
      <c r="C2356" s="82" t="s">
        <v>768</v>
      </c>
      <c r="D2356" s="82" t="s">
        <v>769</v>
      </c>
      <c r="E2356" s="82" t="s">
        <v>300</v>
      </c>
      <c r="F2356" s="82" t="s">
        <v>301</v>
      </c>
      <c r="G2356" s="86">
        <v>0</v>
      </c>
      <c r="H2356" s="85">
        <v>0</v>
      </c>
      <c r="I2356" s="82" t="s">
        <v>749</v>
      </c>
    </row>
    <row r="2357" spans="2:9">
      <c r="B2357" s="82" t="s">
        <v>281</v>
      </c>
      <c r="C2357" s="82" t="s">
        <v>770</v>
      </c>
      <c r="D2357" s="82" t="s">
        <v>771</v>
      </c>
      <c r="E2357" s="82" t="s">
        <v>300</v>
      </c>
      <c r="F2357" s="82" t="s">
        <v>301</v>
      </c>
      <c r="G2357" s="86">
        <v>0</v>
      </c>
      <c r="H2357" s="85">
        <v>0</v>
      </c>
      <c r="I2357" s="82" t="s">
        <v>752</v>
      </c>
    </row>
    <row r="2358" spans="2:9">
      <c r="B2358" s="82" t="s">
        <v>281</v>
      </c>
      <c r="C2358" s="82" t="s">
        <v>772</v>
      </c>
      <c r="D2358" s="82" t="s">
        <v>773</v>
      </c>
      <c r="E2358" s="82" t="s">
        <v>300</v>
      </c>
      <c r="F2358" s="82" t="s">
        <v>301</v>
      </c>
      <c r="G2358" s="86">
        <v>0</v>
      </c>
      <c r="H2358" s="85">
        <v>0</v>
      </c>
      <c r="I2358" s="82" t="s">
        <v>755</v>
      </c>
    </row>
    <row r="2359" spans="2:9">
      <c r="B2359" s="82" t="s">
        <v>281</v>
      </c>
      <c r="C2359" s="82" t="s">
        <v>774</v>
      </c>
      <c r="D2359" s="82" t="s">
        <v>775</v>
      </c>
      <c r="E2359" s="82" t="s">
        <v>300</v>
      </c>
      <c r="F2359" s="82" t="s">
        <v>301</v>
      </c>
      <c r="G2359" s="86">
        <v>0</v>
      </c>
      <c r="H2359" s="85">
        <v>0</v>
      </c>
      <c r="I2359" s="82" t="s">
        <v>749</v>
      </c>
    </row>
    <row r="2360" spans="2:9">
      <c r="B2360" s="82" t="s">
        <v>281</v>
      </c>
      <c r="C2360" s="82" t="s">
        <v>776</v>
      </c>
      <c r="D2360" s="82" t="s">
        <v>777</v>
      </c>
      <c r="E2360" s="82" t="s">
        <v>300</v>
      </c>
      <c r="F2360" s="82" t="s">
        <v>301</v>
      </c>
      <c r="G2360" s="86">
        <v>0</v>
      </c>
      <c r="H2360" s="85">
        <v>0</v>
      </c>
      <c r="I2360" s="82" t="s">
        <v>752</v>
      </c>
    </row>
    <row r="2361" spans="2:9">
      <c r="B2361" s="82" t="s">
        <v>281</v>
      </c>
      <c r="C2361" s="82" t="s">
        <v>778</v>
      </c>
      <c r="D2361" s="82" t="s">
        <v>779</v>
      </c>
      <c r="E2361" s="82" t="s">
        <v>300</v>
      </c>
      <c r="F2361" s="82" t="s">
        <v>301</v>
      </c>
      <c r="G2361" s="86">
        <v>0</v>
      </c>
      <c r="H2361" s="85">
        <v>0</v>
      </c>
      <c r="I2361" s="82" t="s">
        <v>755</v>
      </c>
    </row>
    <row r="2362" spans="2:9">
      <c r="B2362" s="82" t="s">
        <v>281</v>
      </c>
      <c r="C2362" s="82" t="s">
        <v>780</v>
      </c>
      <c r="D2362" s="82" t="s">
        <v>781</v>
      </c>
      <c r="E2362" s="82" t="s">
        <v>300</v>
      </c>
      <c r="F2362" s="82" t="s">
        <v>301</v>
      </c>
      <c r="G2362" s="86">
        <v>0</v>
      </c>
      <c r="H2362" s="85">
        <v>0</v>
      </c>
      <c r="I2362" s="82" t="s">
        <v>749</v>
      </c>
    </row>
    <row r="2363" spans="2:9">
      <c r="B2363" s="82" t="s">
        <v>281</v>
      </c>
      <c r="C2363" s="82" t="s">
        <v>782</v>
      </c>
      <c r="D2363" s="82" t="s">
        <v>783</v>
      </c>
      <c r="E2363" s="82" t="s">
        <v>300</v>
      </c>
      <c r="F2363" s="82" t="s">
        <v>301</v>
      </c>
      <c r="G2363" s="86">
        <v>0</v>
      </c>
      <c r="H2363" s="85">
        <v>0</v>
      </c>
      <c r="I2363" s="82" t="s">
        <v>752</v>
      </c>
    </row>
    <row r="2364" spans="2:9">
      <c r="B2364" s="82" t="s">
        <v>281</v>
      </c>
      <c r="C2364" s="82" t="s">
        <v>784</v>
      </c>
      <c r="D2364" s="82" t="s">
        <v>785</v>
      </c>
      <c r="E2364" s="82" t="s">
        <v>300</v>
      </c>
      <c r="F2364" s="82" t="s">
        <v>301</v>
      </c>
      <c r="G2364" s="86">
        <v>0</v>
      </c>
      <c r="H2364" s="85">
        <v>0</v>
      </c>
      <c r="I2364" s="82" t="s">
        <v>755</v>
      </c>
    </row>
    <row r="2365" spans="2:9">
      <c r="B2365" s="82" t="s">
        <v>281</v>
      </c>
      <c r="C2365" s="82" t="s">
        <v>786</v>
      </c>
      <c r="D2365" s="82" t="s">
        <v>787</v>
      </c>
      <c r="E2365" s="82" t="s">
        <v>300</v>
      </c>
      <c r="F2365" s="82" t="s">
        <v>301</v>
      </c>
      <c r="G2365" s="86">
        <v>0</v>
      </c>
      <c r="H2365" s="85">
        <v>0</v>
      </c>
      <c r="I2365" s="82" t="s">
        <v>749</v>
      </c>
    </row>
    <row r="2366" spans="2:9">
      <c r="B2366" s="82" t="s">
        <v>281</v>
      </c>
      <c r="C2366" s="82" t="s">
        <v>788</v>
      </c>
      <c r="D2366" s="82" t="s">
        <v>789</v>
      </c>
      <c r="E2366" s="82" t="s">
        <v>300</v>
      </c>
      <c r="F2366" s="82" t="s">
        <v>301</v>
      </c>
      <c r="G2366" s="86">
        <v>0</v>
      </c>
      <c r="H2366" s="85">
        <v>0</v>
      </c>
      <c r="I2366" s="82" t="s">
        <v>752</v>
      </c>
    </row>
    <row r="2367" spans="2:9">
      <c r="B2367" s="82" t="s">
        <v>281</v>
      </c>
      <c r="C2367" s="82" t="s">
        <v>790</v>
      </c>
      <c r="D2367" s="82" t="s">
        <v>791</v>
      </c>
      <c r="E2367" s="82" t="s">
        <v>300</v>
      </c>
      <c r="F2367" s="82" t="s">
        <v>301</v>
      </c>
      <c r="G2367" s="86">
        <v>0</v>
      </c>
      <c r="H2367" s="85">
        <v>0</v>
      </c>
      <c r="I2367" s="82" t="s">
        <v>755</v>
      </c>
    </row>
    <row r="2368" spans="2:9">
      <c r="B2368" s="82" t="s">
        <v>281</v>
      </c>
      <c r="C2368" s="82" t="s">
        <v>792</v>
      </c>
      <c r="D2368" s="82" t="s">
        <v>793</v>
      </c>
      <c r="E2368" s="82" t="s">
        <v>300</v>
      </c>
      <c r="F2368" s="82" t="s">
        <v>301</v>
      </c>
      <c r="G2368" s="86">
        <v>0</v>
      </c>
      <c r="H2368" s="85">
        <v>0</v>
      </c>
      <c r="I2368" s="82" t="s">
        <v>749</v>
      </c>
    </row>
    <row r="2369" spans="2:9">
      <c r="B2369" s="82" t="s">
        <v>281</v>
      </c>
      <c r="C2369" s="82" t="s">
        <v>794</v>
      </c>
      <c r="D2369" s="82" t="s">
        <v>795</v>
      </c>
      <c r="E2369" s="82" t="s">
        <v>300</v>
      </c>
      <c r="F2369" s="82" t="s">
        <v>301</v>
      </c>
      <c r="G2369" s="86">
        <v>0</v>
      </c>
      <c r="H2369" s="85">
        <v>0</v>
      </c>
      <c r="I2369" s="82" t="s">
        <v>752</v>
      </c>
    </row>
    <row r="2370" spans="2:9">
      <c r="B2370" s="82" t="s">
        <v>281</v>
      </c>
      <c r="C2370" s="82" t="s">
        <v>796</v>
      </c>
      <c r="D2370" s="82" t="s">
        <v>797</v>
      </c>
      <c r="E2370" s="82" t="s">
        <v>300</v>
      </c>
      <c r="F2370" s="82" t="s">
        <v>301</v>
      </c>
      <c r="G2370" s="86">
        <v>0</v>
      </c>
      <c r="H2370" s="85">
        <v>0</v>
      </c>
      <c r="I2370" s="82" t="s">
        <v>755</v>
      </c>
    </row>
    <row r="2371" spans="2:9">
      <c r="B2371" s="82" t="s">
        <v>281</v>
      </c>
      <c r="C2371" s="82" t="s">
        <v>798</v>
      </c>
      <c r="D2371" s="82" t="s">
        <v>799</v>
      </c>
      <c r="E2371" s="82" t="s">
        <v>300</v>
      </c>
      <c r="F2371" s="82" t="s">
        <v>301</v>
      </c>
      <c r="G2371" s="86">
        <v>0</v>
      </c>
      <c r="H2371" s="85">
        <v>0</v>
      </c>
      <c r="I2371" s="82" t="s">
        <v>749</v>
      </c>
    </row>
    <row r="2372" spans="2:9">
      <c r="B2372" s="82" t="s">
        <v>281</v>
      </c>
      <c r="C2372" s="82" t="s">
        <v>800</v>
      </c>
      <c r="D2372" s="82" t="s">
        <v>801</v>
      </c>
      <c r="E2372" s="82" t="s">
        <v>300</v>
      </c>
      <c r="F2372" s="82" t="s">
        <v>301</v>
      </c>
      <c r="G2372" s="86">
        <v>0</v>
      </c>
      <c r="H2372" s="85">
        <v>0</v>
      </c>
      <c r="I2372" s="82" t="s">
        <v>752</v>
      </c>
    </row>
    <row r="2373" spans="2:9">
      <c r="B2373" s="82" t="s">
        <v>281</v>
      </c>
      <c r="C2373" s="82" t="s">
        <v>802</v>
      </c>
      <c r="D2373" s="82" t="s">
        <v>803</v>
      </c>
      <c r="E2373" s="82" t="s">
        <v>300</v>
      </c>
      <c r="F2373" s="82" t="s">
        <v>301</v>
      </c>
      <c r="G2373" s="86">
        <v>0</v>
      </c>
      <c r="H2373" s="85">
        <v>0</v>
      </c>
      <c r="I2373" s="82" t="s">
        <v>755</v>
      </c>
    </row>
    <row r="2374" spans="2:9">
      <c r="B2374" s="82" t="s">
        <v>281</v>
      </c>
      <c r="C2374" s="82" t="s">
        <v>804</v>
      </c>
      <c r="D2374" s="82" t="s">
        <v>805</v>
      </c>
      <c r="E2374" s="82" t="s">
        <v>300</v>
      </c>
      <c r="F2374" s="82" t="s">
        <v>301</v>
      </c>
      <c r="G2374" s="86">
        <v>0</v>
      </c>
      <c r="H2374" s="85">
        <v>0</v>
      </c>
      <c r="I2374" s="82" t="s">
        <v>749</v>
      </c>
    </row>
    <row r="2375" spans="2:9">
      <c r="B2375" s="82" t="s">
        <v>281</v>
      </c>
      <c r="C2375" s="82" t="s">
        <v>806</v>
      </c>
      <c r="D2375" s="82" t="s">
        <v>807</v>
      </c>
      <c r="E2375" s="82" t="s">
        <v>300</v>
      </c>
      <c r="F2375" s="82" t="s">
        <v>301</v>
      </c>
      <c r="G2375" s="86">
        <v>0</v>
      </c>
      <c r="H2375" s="85">
        <v>0</v>
      </c>
      <c r="I2375" s="82" t="s">
        <v>752</v>
      </c>
    </row>
    <row r="2376" spans="2:9">
      <c r="B2376" s="82" t="s">
        <v>281</v>
      </c>
      <c r="C2376" s="82" t="s">
        <v>808</v>
      </c>
      <c r="D2376" s="82" t="s">
        <v>809</v>
      </c>
      <c r="E2376" s="82" t="s">
        <v>300</v>
      </c>
      <c r="F2376" s="82" t="s">
        <v>301</v>
      </c>
      <c r="G2376" s="86">
        <v>0</v>
      </c>
      <c r="H2376" s="85">
        <v>0</v>
      </c>
      <c r="I2376" s="82" t="s">
        <v>755</v>
      </c>
    </row>
    <row r="2377" spans="2:9">
      <c r="B2377" s="82" t="s">
        <v>281</v>
      </c>
      <c r="C2377" s="82" t="s">
        <v>810</v>
      </c>
      <c r="D2377" s="82" t="s">
        <v>811</v>
      </c>
      <c r="E2377" s="82" t="s">
        <v>300</v>
      </c>
      <c r="F2377" s="82" t="s">
        <v>301</v>
      </c>
      <c r="G2377" s="86">
        <v>0</v>
      </c>
      <c r="H2377" s="85">
        <v>0</v>
      </c>
      <c r="I2377" s="82" t="s">
        <v>812</v>
      </c>
    </row>
    <row r="2378" spans="2:9">
      <c r="B2378" s="82" t="s">
        <v>281</v>
      </c>
      <c r="C2378" s="82" t="s">
        <v>813</v>
      </c>
      <c r="D2378" s="82" t="s">
        <v>814</v>
      </c>
      <c r="E2378" s="82" t="s">
        <v>300</v>
      </c>
      <c r="F2378" s="82" t="s">
        <v>301</v>
      </c>
      <c r="G2378" s="86">
        <v>0</v>
      </c>
      <c r="H2378" s="85">
        <v>0</v>
      </c>
      <c r="I2378" s="82" t="s">
        <v>815</v>
      </c>
    </row>
    <row r="2379" spans="2:9">
      <c r="B2379" s="82" t="s">
        <v>281</v>
      </c>
      <c r="C2379" s="82" t="s">
        <v>816</v>
      </c>
      <c r="D2379" s="82" t="s">
        <v>817</v>
      </c>
      <c r="E2379" s="82" t="s">
        <v>300</v>
      </c>
      <c r="F2379" s="82" t="s">
        <v>301</v>
      </c>
      <c r="G2379" s="86">
        <v>0</v>
      </c>
      <c r="H2379" s="85">
        <v>0</v>
      </c>
      <c r="I2379" s="82" t="s">
        <v>818</v>
      </c>
    </row>
    <row r="2380" spans="2:9">
      <c r="B2380" s="82" t="s">
        <v>281</v>
      </c>
      <c r="C2380" s="82" t="s">
        <v>819</v>
      </c>
      <c r="D2380" s="82" t="s">
        <v>820</v>
      </c>
      <c r="E2380" s="82" t="s">
        <v>300</v>
      </c>
      <c r="F2380" s="82" t="s">
        <v>301</v>
      </c>
      <c r="G2380" s="86">
        <v>0</v>
      </c>
      <c r="H2380" s="85">
        <v>0</v>
      </c>
      <c r="I2380" s="82" t="s">
        <v>821</v>
      </c>
    </row>
    <row r="2381" spans="2:9">
      <c r="B2381" s="82" t="s">
        <v>281</v>
      </c>
      <c r="C2381" s="82" t="s">
        <v>687</v>
      </c>
      <c r="D2381" s="82" t="s">
        <v>688</v>
      </c>
      <c r="E2381" s="82" t="s">
        <v>300</v>
      </c>
      <c r="F2381" s="82" t="s">
        <v>301</v>
      </c>
      <c r="G2381" s="86">
        <v>0</v>
      </c>
      <c r="H2381" s="85">
        <v>0</v>
      </c>
      <c r="I2381" s="82" t="s">
        <v>689</v>
      </c>
    </row>
    <row r="2382" spans="2:9">
      <c r="B2382" s="82" t="s">
        <v>281</v>
      </c>
      <c r="C2382" s="82" t="s">
        <v>690</v>
      </c>
      <c r="D2382" s="82" t="s">
        <v>691</v>
      </c>
      <c r="E2382" s="82" t="s">
        <v>300</v>
      </c>
      <c r="F2382" s="82" t="s">
        <v>301</v>
      </c>
      <c r="G2382" s="86">
        <v>0</v>
      </c>
      <c r="H2382" s="85">
        <v>0</v>
      </c>
      <c r="I2382" s="82" t="s">
        <v>692</v>
      </c>
    </row>
    <row r="2383" spans="2:9">
      <c r="B2383" s="82" t="s">
        <v>281</v>
      </c>
      <c r="C2383" s="82" t="s">
        <v>822</v>
      </c>
      <c r="D2383" s="82" t="s">
        <v>823</v>
      </c>
      <c r="E2383" s="82" t="s">
        <v>300</v>
      </c>
      <c r="F2383" s="82" t="s">
        <v>301</v>
      </c>
      <c r="G2383" s="86">
        <v>0</v>
      </c>
      <c r="H2383" s="85">
        <v>0</v>
      </c>
      <c r="I2383" s="82" t="s">
        <v>824</v>
      </c>
    </row>
    <row r="2384" spans="2:9">
      <c r="B2384" s="82" t="s">
        <v>282</v>
      </c>
      <c r="C2384" s="82" t="s">
        <v>298</v>
      </c>
      <c r="D2384" s="82" t="s">
        <v>299</v>
      </c>
      <c r="E2384" s="82" t="s">
        <v>300</v>
      </c>
      <c r="F2384" s="82" t="s">
        <v>301</v>
      </c>
      <c r="G2384" s="85">
        <v>0.27300000000000002</v>
      </c>
      <c r="H2384" s="85">
        <v>0.182</v>
      </c>
      <c r="I2384" s="82" t="s">
        <v>302</v>
      </c>
    </row>
    <row r="2385" spans="2:9">
      <c r="B2385" s="82" t="s">
        <v>282</v>
      </c>
      <c r="C2385" s="82" t="s">
        <v>303</v>
      </c>
      <c r="D2385" s="82" t="s">
        <v>304</v>
      </c>
      <c r="E2385" s="82" t="s">
        <v>300</v>
      </c>
      <c r="F2385" s="82" t="s">
        <v>301</v>
      </c>
      <c r="G2385" s="85">
        <v>3.0510000000000002</v>
      </c>
      <c r="H2385" s="85">
        <v>2.2389999999999999</v>
      </c>
      <c r="I2385" s="82" t="s">
        <v>305</v>
      </c>
    </row>
    <row r="2386" spans="2:9">
      <c r="B2386" s="82" t="s">
        <v>282</v>
      </c>
      <c r="C2386" s="82" t="s">
        <v>306</v>
      </c>
      <c r="D2386" s="82" t="s">
        <v>307</v>
      </c>
      <c r="E2386" s="82" t="s">
        <v>300</v>
      </c>
      <c r="F2386" s="82" t="s">
        <v>301</v>
      </c>
      <c r="G2386" s="85">
        <v>3.76</v>
      </c>
      <c r="H2386" s="85">
        <v>3.5630000000000002</v>
      </c>
      <c r="I2386" s="82" t="s">
        <v>308</v>
      </c>
    </row>
    <row r="2387" spans="2:9">
      <c r="B2387" s="82" t="s">
        <v>282</v>
      </c>
      <c r="C2387" s="82" t="s">
        <v>309</v>
      </c>
      <c r="D2387" s="82" t="s">
        <v>310</v>
      </c>
      <c r="E2387" s="82" t="s">
        <v>300</v>
      </c>
      <c r="F2387" s="82" t="s">
        <v>301</v>
      </c>
      <c r="G2387" s="85">
        <v>1.954</v>
      </c>
      <c r="H2387" s="85">
        <v>1.7030000000000001</v>
      </c>
      <c r="I2387" s="82" t="s">
        <v>311</v>
      </c>
    </row>
    <row r="2388" spans="2:9">
      <c r="B2388" s="82" t="s">
        <v>282</v>
      </c>
      <c r="C2388" s="82" t="s">
        <v>312</v>
      </c>
      <c r="D2388" s="82" t="s">
        <v>313</v>
      </c>
      <c r="E2388" s="82" t="s">
        <v>300</v>
      </c>
      <c r="F2388" s="82" t="s">
        <v>301</v>
      </c>
      <c r="G2388" s="85">
        <v>0.39400000000000002</v>
      </c>
      <c r="H2388" s="85">
        <v>0.28899999999999998</v>
      </c>
      <c r="I2388" s="82" t="s">
        <v>314</v>
      </c>
    </row>
    <row r="2389" spans="2:9">
      <c r="B2389" s="82" t="s">
        <v>282</v>
      </c>
      <c r="C2389" s="82" t="s">
        <v>315</v>
      </c>
      <c r="D2389" s="82" t="s">
        <v>316</v>
      </c>
      <c r="E2389" s="82" t="s">
        <v>300</v>
      </c>
      <c r="F2389" s="82" t="s">
        <v>301</v>
      </c>
      <c r="G2389" s="85">
        <v>0.48599999999999999</v>
      </c>
      <c r="H2389" s="85">
        <v>0.46</v>
      </c>
      <c r="I2389" s="82" t="s">
        <v>317</v>
      </c>
    </row>
    <row r="2390" spans="2:9">
      <c r="B2390" s="82" t="s">
        <v>282</v>
      </c>
      <c r="C2390" s="82" t="s">
        <v>318</v>
      </c>
      <c r="D2390" s="82" t="s">
        <v>319</v>
      </c>
      <c r="E2390" s="82" t="s">
        <v>300</v>
      </c>
      <c r="F2390" s="82" t="s">
        <v>301</v>
      </c>
      <c r="G2390" s="85">
        <v>0.80300000000000005</v>
      </c>
      <c r="H2390" s="85">
        <v>0.33900000000000002</v>
      </c>
      <c r="I2390" s="82" t="s">
        <v>320</v>
      </c>
    </row>
    <row r="2391" spans="2:9">
      <c r="B2391" s="82" t="s">
        <v>282</v>
      </c>
      <c r="C2391" s="82" t="s">
        <v>321</v>
      </c>
      <c r="D2391" s="82" t="s">
        <v>322</v>
      </c>
      <c r="E2391" s="82" t="s">
        <v>300</v>
      </c>
      <c r="F2391" s="82" t="s">
        <v>301</v>
      </c>
      <c r="G2391" s="85">
        <v>0.52</v>
      </c>
      <c r="H2391" s="85">
        <v>0.38100000000000001</v>
      </c>
      <c r="I2391" s="82" t="s">
        <v>323</v>
      </c>
    </row>
    <row r="2392" spans="2:9">
      <c r="B2392" s="82" t="s">
        <v>282</v>
      </c>
      <c r="C2392" s="82" t="s">
        <v>324</v>
      </c>
      <c r="D2392" s="82" t="s">
        <v>325</v>
      </c>
      <c r="E2392" s="82" t="s">
        <v>300</v>
      </c>
      <c r="F2392" s="82" t="s">
        <v>301</v>
      </c>
      <c r="G2392" s="85">
        <v>0.64100000000000001</v>
      </c>
      <c r="H2392" s="85">
        <v>0.60699999999999998</v>
      </c>
      <c r="I2392" s="82" t="s">
        <v>326</v>
      </c>
    </row>
    <row r="2393" spans="2:9">
      <c r="B2393" s="82" t="s">
        <v>282</v>
      </c>
      <c r="C2393" s="82" t="s">
        <v>327</v>
      </c>
      <c r="D2393" s="82" t="s">
        <v>328</v>
      </c>
      <c r="E2393" s="82" t="s">
        <v>300</v>
      </c>
      <c r="F2393" s="82" t="s">
        <v>301</v>
      </c>
      <c r="G2393" s="85">
        <v>0.37</v>
      </c>
      <c r="H2393" s="85">
        <v>0.21</v>
      </c>
      <c r="I2393" s="82" t="s">
        <v>329</v>
      </c>
    </row>
    <row r="2394" spans="2:9">
      <c r="B2394" s="82" t="s">
        <v>282</v>
      </c>
      <c r="C2394" s="82" t="s">
        <v>330</v>
      </c>
      <c r="D2394" s="82" t="s">
        <v>331</v>
      </c>
      <c r="E2394" s="82" t="s">
        <v>300</v>
      </c>
      <c r="F2394" s="82" t="s">
        <v>301</v>
      </c>
      <c r="G2394" s="85">
        <v>1.4219999999999999</v>
      </c>
      <c r="H2394" s="85">
        <v>1.0429999999999999</v>
      </c>
      <c r="I2394" s="82" t="s">
        <v>332</v>
      </c>
    </row>
    <row r="2395" spans="2:9">
      <c r="B2395" s="82" t="s">
        <v>282</v>
      </c>
      <c r="C2395" s="82" t="s">
        <v>333</v>
      </c>
      <c r="D2395" s="82" t="s">
        <v>334</v>
      </c>
      <c r="E2395" s="82" t="s">
        <v>300</v>
      </c>
      <c r="F2395" s="82" t="s">
        <v>301</v>
      </c>
      <c r="G2395" s="85">
        <v>1.752</v>
      </c>
      <c r="H2395" s="85">
        <v>1.66</v>
      </c>
      <c r="I2395" s="82" t="s">
        <v>335</v>
      </c>
    </row>
    <row r="2396" spans="2:9">
      <c r="B2396" s="82" t="s">
        <v>282</v>
      </c>
      <c r="C2396" s="82" t="s">
        <v>336</v>
      </c>
      <c r="D2396" s="82" t="s">
        <v>337</v>
      </c>
      <c r="E2396" s="82" t="s">
        <v>300</v>
      </c>
      <c r="F2396" s="82" t="s">
        <v>301</v>
      </c>
      <c r="G2396" s="85">
        <v>0</v>
      </c>
      <c r="H2396" s="85">
        <v>0</v>
      </c>
      <c r="I2396" s="82" t="s">
        <v>338</v>
      </c>
    </row>
    <row r="2397" spans="2:9">
      <c r="B2397" s="82" t="s">
        <v>282</v>
      </c>
      <c r="C2397" s="82" t="s">
        <v>339</v>
      </c>
      <c r="D2397" s="82" t="s">
        <v>340</v>
      </c>
      <c r="E2397" s="82" t="s">
        <v>300</v>
      </c>
      <c r="F2397" s="82" t="s">
        <v>301</v>
      </c>
      <c r="G2397" s="85">
        <v>0.223</v>
      </c>
      <c r="H2397" s="85">
        <v>0.16400000000000001</v>
      </c>
      <c r="I2397" s="82" t="s">
        <v>341</v>
      </c>
    </row>
    <row r="2398" spans="2:9">
      <c r="B2398" s="82" t="s">
        <v>282</v>
      </c>
      <c r="C2398" s="82" t="s">
        <v>342</v>
      </c>
      <c r="D2398" s="82" t="s">
        <v>343</v>
      </c>
      <c r="E2398" s="82" t="s">
        <v>300</v>
      </c>
      <c r="F2398" s="82" t="s">
        <v>301</v>
      </c>
      <c r="G2398" s="85">
        <v>0.27500000000000002</v>
      </c>
      <c r="H2398" s="85">
        <v>0.26100000000000001</v>
      </c>
      <c r="I2398" s="82" t="s">
        <v>344</v>
      </c>
    </row>
    <row r="2399" spans="2:9">
      <c r="B2399" s="82" t="s">
        <v>282</v>
      </c>
      <c r="C2399" s="82" t="s">
        <v>345</v>
      </c>
      <c r="D2399" s="82" t="s">
        <v>346</v>
      </c>
      <c r="E2399" s="82" t="s">
        <v>300</v>
      </c>
      <c r="F2399" s="82" t="s">
        <v>301</v>
      </c>
      <c r="G2399" s="85">
        <v>1.0529999999999999</v>
      </c>
      <c r="H2399" s="85">
        <v>0.67600000000000005</v>
      </c>
      <c r="I2399" s="82" t="s">
        <v>347</v>
      </c>
    </row>
    <row r="2400" spans="2:9">
      <c r="B2400" s="82" t="s">
        <v>282</v>
      </c>
      <c r="C2400" s="82" t="s">
        <v>348</v>
      </c>
      <c r="D2400" s="82" t="s">
        <v>349</v>
      </c>
      <c r="E2400" s="82" t="s">
        <v>300</v>
      </c>
      <c r="F2400" s="82" t="s">
        <v>301</v>
      </c>
      <c r="G2400" s="85">
        <v>0.45500000000000002</v>
      </c>
      <c r="H2400" s="85">
        <v>0.33400000000000002</v>
      </c>
      <c r="I2400" s="82" t="s">
        <v>350</v>
      </c>
    </row>
    <row r="2401" spans="2:9">
      <c r="B2401" s="82" t="s">
        <v>282</v>
      </c>
      <c r="C2401" s="82" t="s">
        <v>351</v>
      </c>
      <c r="D2401" s="82" t="s">
        <v>352</v>
      </c>
      <c r="E2401" s="82" t="s">
        <v>300</v>
      </c>
      <c r="F2401" s="82" t="s">
        <v>301</v>
      </c>
      <c r="G2401" s="85">
        <v>0.56100000000000005</v>
      </c>
      <c r="H2401" s="85">
        <v>0.53100000000000003</v>
      </c>
      <c r="I2401" s="82" t="s">
        <v>353</v>
      </c>
    </row>
    <row r="2402" spans="2:9">
      <c r="B2402" s="82" t="s">
        <v>282</v>
      </c>
      <c r="C2402" s="82" t="s">
        <v>354</v>
      </c>
      <c r="D2402" s="82" t="s">
        <v>355</v>
      </c>
      <c r="E2402" s="82" t="s">
        <v>300</v>
      </c>
      <c r="F2402" s="82" t="s">
        <v>301</v>
      </c>
      <c r="G2402" s="85">
        <v>0</v>
      </c>
      <c r="H2402" s="85">
        <v>0</v>
      </c>
      <c r="I2402" s="82" t="s">
        <v>356</v>
      </c>
    </row>
    <row r="2403" spans="2:9">
      <c r="B2403" s="82" t="s">
        <v>282</v>
      </c>
      <c r="C2403" s="82" t="s">
        <v>357</v>
      </c>
      <c r="D2403" s="82" t="s">
        <v>358</v>
      </c>
      <c r="E2403" s="82" t="s">
        <v>300</v>
      </c>
      <c r="F2403" s="82" t="s">
        <v>301</v>
      </c>
      <c r="G2403" s="85">
        <v>0</v>
      </c>
      <c r="H2403" s="85">
        <v>0</v>
      </c>
      <c r="I2403" s="82" t="s">
        <v>359</v>
      </c>
    </row>
    <row r="2404" spans="2:9">
      <c r="B2404" s="82" t="s">
        <v>282</v>
      </c>
      <c r="C2404" s="82" t="s">
        <v>360</v>
      </c>
      <c r="D2404" s="82" t="s">
        <v>361</v>
      </c>
      <c r="E2404" s="82" t="s">
        <v>300</v>
      </c>
      <c r="F2404" s="82" t="s">
        <v>301</v>
      </c>
      <c r="G2404" s="85">
        <v>0</v>
      </c>
      <c r="H2404" s="85">
        <v>0</v>
      </c>
      <c r="I2404" s="82" t="s">
        <v>362</v>
      </c>
    </row>
    <row r="2405" spans="2:9">
      <c r="B2405" s="82" t="s">
        <v>282</v>
      </c>
      <c r="C2405" s="82" t="s">
        <v>363</v>
      </c>
      <c r="D2405" s="82" t="s">
        <v>364</v>
      </c>
      <c r="E2405" s="82" t="s">
        <v>300</v>
      </c>
      <c r="F2405" s="82" t="s">
        <v>301</v>
      </c>
      <c r="G2405" s="85">
        <v>0.11899999999999999</v>
      </c>
      <c r="H2405" s="85">
        <v>0.24</v>
      </c>
      <c r="I2405" s="82" t="s">
        <v>365</v>
      </c>
    </row>
    <row r="2406" spans="2:9">
      <c r="B2406" s="82" t="s">
        <v>282</v>
      </c>
      <c r="C2406" s="82" t="s">
        <v>366</v>
      </c>
      <c r="D2406" s="82" t="s">
        <v>367</v>
      </c>
      <c r="E2406" s="82" t="s">
        <v>300</v>
      </c>
      <c r="F2406" s="82" t="s">
        <v>301</v>
      </c>
      <c r="G2406" s="85">
        <v>0</v>
      </c>
      <c r="H2406" s="85">
        <v>0</v>
      </c>
      <c r="I2406" s="82" t="s">
        <v>368</v>
      </c>
    </row>
    <row r="2407" spans="2:9">
      <c r="B2407" s="82" t="s">
        <v>282</v>
      </c>
      <c r="C2407" s="82" t="s">
        <v>369</v>
      </c>
      <c r="D2407" s="82" t="s">
        <v>370</v>
      </c>
      <c r="E2407" s="82" t="s">
        <v>300</v>
      </c>
      <c r="F2407" s="82" t="s">
        <v>301</v>
      </c>
      <c r="G2407" s="85">
        <v>0</v>
      </c>
      <c r="H2407" s="85">
        <v>0</v>
      </c>
      <c r="I2407" s="82" t="s">
        <v>371</v>
      </c>
    </row>
    <row r="2408" spans="2:9">
      <c r="B2408" s="82" t="s">
        <v>282</v>
      </c>
      <c r="C2408" s="82" t="s">
        <v>372</v>
      </c>
      <c r="D2408" s="82" t="s">
        <v>373</v>
      </c>
      <c r="E2408" s="82" t="s">
        <v>300</v>
      </c>
      <c r="F2408" s="82" t="s">
        <v>301</v>
      </c>
      <c r="G2408" s="85">
        <v>15.541</v>
      </c>
      <c r="H2408" s="85">
        <v>7.2649999999999997</v>
      </c>
      <c r="I2408" s="82" t="s">
        <v>374</v>
      </c>
    </row>
    <row r="2409" spans="2:9">
      <c r="B2409" s="82" t="s">
        <v>282</v>
      </c>
      <c r="C2409" s="82" t="s">
        <v>375</v>
      </c>
      <c r="D2409" s="82" t="s">
        <v>376</v>
      </c>
      <c r="E2409" s="82" t="s">
        <v>300</v>
      </c>
      <c r="F2409" s="82" t="s">
        <v>301</v>
      </c>
      <c r="G2409" s="85">
        <v>4.7489999999999997</v>
      </c>
      <c r="H2409" s="85">
        <v>3.4809999999999999</v>
      </c>
      <c r="I2409" s="82" t="s">
        <v>377</v>
      </c>
    </row>
    <row r="2410" spans="2:9">
      <c r="B2410" s="82" t="s">
        <v>282</v>
      </c>
      <c r="C2410" s="82" t="s">
        <v>378</v>
      </c>
      <c r="D2410" s="82" t="s">
        <v>379</v>
      </c>
      <c r="E2410" s="82" t="s">
        <v>300</v>
      </c>
      <c r="F2410" s="82" t="s">
        <v>301</v>
      </c>
      <c r="G2410" s="85">
        <v>5.8490000000000002</v>
      </c>
      <c r="H2410" s="85">
        <v>5.5419999999999998</v>
      </c>
      <c r="I2410" s="82" t="s">
        <v>380</v>
      </c>
    </row>
    <row r="2411" spans="2:9">
      <c r="B2411" s="82" t="s">
        <v>282</v>
      </c>
      <c r="C2411" s="82" t="s">
        <v>381</v>
      </c>
      <c r="D2411" s="82" t="s">
        <v>382</v>
      </c>
      <c r="E2411" s="82" t="s">
        <v>300</v>
      </c>
      <c r="F2411" s="82" t="s">
        <v>301</v>
      </c>
      <c r="G2411" s="85">
        <v>0</v>
      </c>
      <c r="H2411" s="85">
        <v>0</v>
      </c>
      <c r="I2411" s="82" t="s">
        <v>383</v>
      </c>
    </row>
    <row r="2412" spans="2:9">
      <c r="B2412" s="82" t="s">
        <v>282</v>
      </c>
      <c r="C2412" s="82" t="s">
        <v>384</v>
      </c>
      <c r="D2412" s="82" t="s">
        <v>385</v>
      </c>
      <c r="E2412" s="82" t="s">
        <v>300</v>
      </c>
      <c r="F2412" s="82" t="s">
        <v>301</v>
      </c>
      <c r="G2412" s="85">
        <v>0</v>
      </c>
      <c r="H2412" s="85">
        <v>0</v>
      </c>
      <c r="I2412" s="82" t="s">
        <v>386</v>
      </c>
    </row>
    <row r="2413" spans="2:9">
      <c r="B2413" s="82" t="s">
        <v>282</v>
      </c>
      <c r="C2413" s="82" t="s">
        <v>387</v>
      </c>
      <c r="D2413" s="82" t="s">
        <v>388</v>
      </c>
      <c r="E2413" s="82" t="s">
        <v>300</v>
      </c>
      <c r="F2413" s="82" t="s">
        <v>301</v>
      </c>
      <c r="G2413" s="85">
        <v>0</v>
      </c>
      <c r="H2413" s="85">
        <v>0</v>
      </c>
      <c r="I2413" s="82" t="s">
        <v>389</v>
      </c>
    </row>
    <row r="2414" spans="2:9">
      <c r="B2414" s="82" t="s">
        <v>282</v>
      </c>
      <c r="C2414" s="82" t="s">
        <v>390</v>
      </c>
      <c r="D2414" s="82" t="s">
        <v>391</v>
      </c>
      <c r="E2414" s="82" t="s">
        <v>300</v>
      </c>
      <c r="F2414" s="82" t="s">
        <v>301</v>
      </c>
      <c r="G2414" s="85">
        <v>0.309</v>
      </c>
      <c r="H2414" s="85">
        <v>0.11899999999999999</v>
      </c>
      <c r="I2414" s="82" t="s">
        <v>392</v>
      </c>
    </row>
    <row r="2415" spans="2:9">
      <c r="B2415" s="82" t="s">
        <v>282</v>
      </c>
      <c r="C2415" s="82" t="s">
        <v>393</v>
      </c>
      <c r="D2415" s="82" t="s">
        <v>394</v>
      </c>
      <c r="E2415" s="82" t="s">
        <v>300</v>
      </c>
      <c r="F2415" s="82" t="s">
        <v>301</v>
      </c>
      <c r="G2415" s="85">
        <v>0</v>
      </c>
      <c r="H2415" s="85">
        <v>0</v>
      </c>
      <c r="I2415" s="82" t="s">
        <v>395</v>
      </c>
    </row>
    <row r="2416" spans="2:9">
      <c r="B2416" s="82" t="s">
        <v>282</v>
      </c>
      <c r="C2416" s="82" t="s">
        <v>396</v>
      </c>
      <c r="D2416" s="82" t="s">
        <v>397</v>
      </c>
      <c r="E2416" s="82" t="s">
        <v>300</v>
      </c>
      <c r="F2416" s="82" t="s">
        <v>301</v>
      </c>
      <c r="G2416" s="85">
        <v>0</v>
      </c>
      <c r="H2416" s="85">
        <v>0</v>
      </c>
      <c r="I2416" s="82" t="s">
        <v>398</v>
      </c>
    </row>
    <row r="2417" spans="2:9">
      <c r="B2417" s="82" t="s">
        <v>282</v>
      </c>
      <c r="C2417" s="82" t="s">
        <v>399</v>
      </c>
      <c r="D2417" s="82" t="s">
        <v>400</v>
      </c>
      <c r="E2417" s="82" t="s">
        <v>300</v>
      </c>
      <c r="F2417" s="82" t="s">
        <v>301</v>
      </c>
      <c r="G2417" s="85">
        <v>0.84899999999999998</v>
      </c>
      <c r="H2417" s="85">
        <v>0.55600000000000005</v>
      </c>
      <c r="I2417" s="82" t="s">
        <v>401</v>
      </c>
    </row>
    <row r="2418" spans="2:9">
      <c r="B2418" s="82" t="s">
        <v>282</v>
      </c>
      <c r="C2418" s="82" t="s">
        <v>402</v>
      </c>
      <c r="D2418" s="82" t="s">
        <v>403</v>
      </c>
      <c r="E2418" s="82" t="s">
        <v>300</v>
      </c>
      <c r="F2418" s="82" t="s">
        <v>301</v>
      </c>
      <c r="G2418" s="85">
        <v>2.5049999999999999</v>
      </c>
      <c r="H2418" s="85">
        <v>2.2789999999999999</v>
      </c>
      <c r="I2418" s="82" t="s">
        <v>404</v>
      </c>
    </row>
    <row r="2419" spans="2:9">
      <c r="B2419" s="82" t="s">
        <v>282</v>
      </c>
      <c r="C2419" s="82" t="s">
        <v>405</v>
      </c>
      <c r="D2419" s="82" t="s">
        <v>406</v>
      </c>
      <c r="E2419" s="82" t="s">
        <v>300</v>
      </c>
      <c r="F2419" s="82" t="s">
        <v>301</v>
      </c>
      <c r="G2419" s="85">
        <v>2.5049999999999999</v>
      </c>
      <c r="H2419" s="85">
        <v>2.3730000000000002</v>
      </c>
      <c r="I2419" s="82" t="s">
        <v>407</v>
      </c>
    </row>
    <row r="2420" spans="2:9">
      <c r="B2420" s="82" t="s">
        <v>282</v>
      </c>
      <c r="C2420" s="82" t="s">
        <v>408</v>
      </c>
      <c r="D2420" s="82" t="s">
        <v>409</v>
      </c>
      <c r="E2420" s="82" t="s">
        <v>300</v>
      </c>
      <c r="F2420" s="82" t="s">
        <v>301</v>
      </c>
      <c r="G2420" s="86">
        <v>14.957000000000001</v>
      </c>
      <c r="H2420" s="85">
        <v>8.9719999999999995</v>
      </c>
      <c r="I2420" s="82" t="s">
        <v>410</v>
      </c>
    </row>
    <row r="2421" spans="2:9">
      <c r="B2421" s="82" t="s">
        <v>282</v>
      </c>
      <c r="C2421" s="82" t="s">
        <v>411</v>
      </c>
      <c r="D2421" s="82" t="s">
        <v>412</v>
      </c>
      <c r="E2421" s="82" t="s">
        <v>300</v>
      </c>
      <c r="F2421" s="82" t="s">
        <v>301</v>
      </c>
      <c r="G2421" s="86">
        <v>9.2550000000000008</v>
      </c>
      <c r="H2421" s="85">
        <v>6.7839999999999998</v>
      </c>
      <c r="I2421" s="82" t="s">
        <v>413</v>
      </c>
    </row>
    <row r="2422" spans="2:9">
      <c r="B2422" s="82" t="s">
        <v>282</v>
      </c>
      <c r="C2422" s="82" t="s">
        <v>414</v>
      </c>
      <c r="D2422" s="82" t="s">
        <v>415</v>
      </c>
      <c r="E2422" s="82" t="s">
        <v>300</v>
      </c>
      <c r="F2422" s="82" t="s">
        <v>301</v>
      </c>
      <c r="G2422" s="86">
        <v>11.398999999999999</v>
      </c>
      <c r="H2422" s="85">
        <v>10.8</v>
      </c>
      <c r="I2422" s="82" t="s">
        <v>416</v>
      </c>
    </row>
    <row r="2423" spans="2:9">
      <c r="B2423" s="82" t="s">
        <v>282</v>
      </c>
      <c r="C2423" s="82" t="s">
        <v>417</v>
      </c>
      <c r="D2423" s="82" t="s">
        <v>418</v>
      </c>
      <c r="E2423" s="82" t="s">
        <v>300</v>
      </c>
      <c r="F2423" s="82" t="s">
        <v>301</v>
      </c>
      <c r="G2423" s="86">
        <v>0</v>
      </c>
      <c r="H2423" s="85">
        <v>0</v>
      </c>
      <c r="I2423" s="82" t="s">
        <v>419</v>
      </c>
    </row>
    <row r="2424" spans="2:9">
      <c r="B2424" s="82" t="s">
        <v>282</v>
      </c>
      <c r="C2424" s="82" t="s">
        <v>420</v>
      </c>
      <c r="D2424" s="82" t="s">
        <v>421</v>
      </c>
      <c r="E2424" s="82" t="s">
        <v>300</v>
      </c>
      <c r="F2424" s="82" t="s">
        <v>301</v>
      </c>
      <c r="G2424" s="86">
        <v>0</v>
      </c>
      <c r="H2424" s="85">
        <v>0</v>
      </c>
      <c r="I2424" s="82" t="s">
        <v>422</v>
      </c>
    </row>
    <row r="2425" spans="2:9">
      <c r="B2425" s="82" t="s">
        <v>282</v>
      </c>
      <c r="C2425" s="82" t="s">
        <v>423</v>
      </c>
      <c r="D2425" s="82" t="s">
        <v>424</v>
      </c>
      <c r="E2425" s="82" t="s">
        <v>300</v>
      </c>
      <c r="F2425" s="82" t="s">
        <v>301</v>
      </c>
      <c r="G2425" s="86">
        <v>0</v>
      </c>
      <c r="H2425" s="85">
        <v>0</v>
      </c>
      <c r="I2425" s="82" t="s">
        <v>425</v>
      </c>
    </row>
    <row r="2426" spans="2:9">
      <c r="B2426" s="82" t="s">
        <v>282</v>
      </c>
      <c r="C2426" s="82" t="s">
        <v>426</v>
      </c>
      <c r="D2426" s="82" t="s">
        <v>427</v>
      </c>
      <c r="E2426" s="82" t="s">
        <v>300</v>
      </c>
      <c r="F2426" s="82" t="s">
        <v>301</v>
      </c>
      <c r="G2426" s="85">
        <v>1.1439999999999999</v>
      </c>
      <c r="H2426" s="85">
        <v>0.91200000000000003</v>
      </c>
      <c r="I2426" s="82" t="s">
        <v>428</v>
      </c>
    </row>
    <row r="2427" spans="2:9">
      <c r="B2427" s="82" t="s">
        <v>282</v>
      </c>
      <c r="C2427" s="82" t="s">
        <v>429</v>
      </c>
      <c r="D2427" s="82" t="s">
        <v>430</v>
      </c>
      <c r="E2427" s="82" t="s">
        <v>300</v>
      </c>
      <c r="F2427" s="82" t="s">
        <v>301</v>
      </c>
      <c r="G2427" s="85">
        <v>1.466</v>
      </c>
      <c r="H2427" s="85">
        <v>1.075</v>
      </c>
      <c r="I2427" s="82" t="s">
        <v>431</v>
      </c>
    </row>
    <row r="2428" spans="2:9">
      <c r="B2428" s="82" t="s">
        <v>282</v>
      </c>
      <c r="C2428" s="82" t="s">
        <v>432</v>
      </c>
      <c r="D2428" s="82" t="s">
        <v>433</v>
      </c>
      <c r="E2428" s="82" t="s">
        <v>300</v>
      </c>
      <c r="F2428" s="82" t="s">
        <v>301</v>
      </c>
      <c r="G2428" s="85">
        <v>1.806</v>
      </c>
      <c r="H2428" s="85">
        <v>1.7110000000000001</v>
      </c>
      <c r="I2428" s="82" t="s">
        <v>434</v>
      </c>
    </row>
    <row r="2429" spans="2:9">
      <c r="B2429" s="82" t="s">
        <v>282</v>
      </c>
      <c r="C2429" s="82" t="s">
        <v>426</v>
      </c>
      <c r="D2429" s="82" t="s">
        <v>435</v>
      </c>
      <c r="E2429" s="82" t="s">
        <v>300</v>
      </c>
      <c r="F2429" s="82" t="s">
        <v>301</v>
      </c>
      <c r="G2429" s="85">
        <v>1.1439999999999999</v>
      </c>
      <c r="H2429" s="85">
        <v>0.91200000000000003</v>
      </c>
      <c r="I2429" s="82" t="s">
        <v>436</v>
      </c>
    </row>
    <row r="2430" spans="2:9">
      <c r="B2430" s="82" t="s">
        <v>282</v>
      </c>
      <c r="C2430" s="82" t="s">
        <v>429</v>
      </c>
      <c r="D2430" s="82" t="s">
        <v>437</v>
      </c>
      <c r="E2430" s="82" t="s">
        <v>300</v>
      </c>
      <c r="F2430" s="82" t="s">
        <v>301</v>
      </c>
      <c r="G2430" s="85">
        <v>1.466</v>
      </c>
      <c r="H2430" s="85">
        <v>1.075</v>
      </c>
      <c r="I2430" s="82" t="s">
        <v>438</v>
      </c>
    </row>
    <row r="2431" spans="2:9">
      <c r="B2431" s="82" t="s">
        <v>282</v>
      </c>
      <c r="C2431" s="82" t="s">
        <v>432</v>
      </c>
      <c r="D2431" s="82" t="s">
        <v>439</v>
      </c>
      <c r="E2431" s="82" t="s">
        <v>300</v>
      </c>
      <c r="F2431" s="82" t="s">
        <v>301</v>
      </c>
      <c r="G2431" s="85">
        <v>1.806</v>
      </c>
      <c r="H2431" s="85">
        <v>1.7110000000000001</v>
      </c>
      <c r="I2431" s="82" t="s">
        <v>440</v>
      </c>
    </row>
    <row r="2432" spans="2:9">
      <c r="B2432" s="82" t="s">
        <v>282</v>
      </c>
      <c r="C2432" s="82" t="s">
        <v>426</v>
      </c>
      <c r="D2432" s="82" t="s">
        <v>441</v>
      </c>
      <c r="E2432" s="82" t="s">
        <v>300</v>
      </c>
      <c r="F2432" s="82" t="s">
        <v>301</v>
      </c>
      <c r="G2432" s="85">
        <v>1.1439999999999999</v>
      </c>
      <c r="H2432" s="85">
        <v>0.91200000000000003</v>
      </c>
      <c r="I2432" s="82" t="s">
        <v>442</v>
      </c>
    </row>
    <row r="2433" spans="2:9">
      <c r="B2433" s="82" t="s">
        <v>282</v>
      </c>
      <c r="C2433" s="82" t="s">
        <v>429</v>
      </c>
      <c r="D2433" s="82" t="s">
        <v>443</v>
      </c>
      <c r="E2433" s="82" t="s">
        <v>300</v>
      </c>
      <c r="F2433" s="82" t="s">
        <v>301</v>
      </c>
      <c r="G2433" s="85">
        <v>1.466</v>
      </c>
      <c r="H2433" s="85">
        <v>1.075</v>
      </c>
      <c r="I2433" s="82" t="s">
        <v>444</v>
      </c>
    </row>
    <row r="2434" spans="2:9">
      <c r="B2434" s="82" t="s">
        <v>282</v>
      </c>
      <c r="C2434" s="82" t="s">
        <v>432</v>
      </c>
      <c r="D2434" s="82" t="s">
        <v>445</v>
      </c>
      <c r="E2434" s="82" t="s">
        <v>300</v>
      </c>
      <c r="F2434" s="82" t="s">
        <v>301</v>
      </c>
      <c r="G2434" s="85">
        <v>1.806</v>
      </c>
      <c r="H2434" s="85">
        <v>1.7110000000000001</v>
      </c>
      <c r="I2434" s="82" t="s">
        <v>446</v>
      </c>
    </row>
    <row r="2435" spans="2:9">
      <c r="B2435" s="82" t="s">
        <v>282</v>
      </c>
      <c r="C2435" s="82" t="s">
        <v>447</v>
      </c>
      <c r="D2435" s="82" t="s">
        <v>448</v>
      </c>
      <c r="E2435" s="82" t="s">
        <v>300</v>
      </c>
      <c r="F2435" s="82" t="s">
        <v>301</v>
      </c>
      <c r="G2435" s="85">
        <v>0</v>
      </c>
      <c r="H2435" s="85">
        <v>0</v>
      </c>
      <c r="I2435" s="82" t="s">
        <v>449</v>
      </c>
    </row>
    <row r="2436" spans="2:9">
      <c r="B2436" s="82" t="s">
        <v>282</v>
      </c>
      <c r="C2436" s="82" t="s">
        <v>450</v>
      </c>
      <c r="D2436" s="82" t="s">
        <v>451</v>
      </c>
      <c r="E2436" s="82" t="s">
        <v>300</v>
      </c>
      <c r="F2436" s="82" t="s">
        <v>301</v>
      </c>
      <c r="G2436" s="85">
        <v>0</v>
      </c>
      <c r="H2436" s="85">
        <v>0</v>
      </c>
      <c r="I2436" s="82" t="s">
        <v>452</v>
      </c>
    </row>
    <row r="2437" spans="2:9">
      <c r="B2437" s="82" t="s">
        <v>282</v>
      </c>
      <c r="C2437" s="82" t="s">
        <v>453</v>
      </c>
      <c r="D2437" s="82" t="s">
        <v>454</v>
      </c>
      <c r="E2437" s="82" t="s">
        <v>300</v>
      </c>
      <c r="F2437" s="82" t="s">
        <v>301</v>
      </c>
      <c r="G2437" s="85">
        <v>0</v>
      </c>
      <c r="H2437" s="85">
        <v>0</v>
      </c>
      <c r="I2437" s="82" t="s">
        <v>455</v>
      </c>
    </row>
    <row r="2438" spans="2:9">
      <c r="B2438" s="82" t="s">
        <v>282</v>
      </c>
      <c r="C2438" s="82" t="s">
        <v>456</v>
      </c>
      <c r="D2438" s="82" t="s">
        <v>457</v>
      </c>
      <c r="E2438" s="82" t="s">
        <v>300</v>
      </c>
      <c r="F2438" s="82" t="s">
        <v>301</v>
      </c>
      <c r="G2438" s="85">
        <v>7.2859999999999996</v>
      </c>
      <c r="H2438" s="85">
        <v>6.5860000000000003</v>
      </c>
      <c r="I2438" s="82" t="s">
        <v>458</v>
      </c>
    </row>
    <row r="2439" spans="2:9">
      <c r="B2439" s="82" t="s">
        <v>282</v>
      </c>
      <c r="C2439" s="82" t="s">
        <v>459</v>
      </c>
      <c r="D2439" s="82" t="s">
        <v>460</v>
      </c>
      <c r="E2439" s="82" t="s">
        <v>300</v>
      </c>
      <c r="F2439" s="82" t="s">
        <v>301</v>
      </c>
      <c r="G2439" s="85">
        <v>7.98</v>
      </c>
      <c r="H2439" s="85">
        <v>5.8490000000000002</v>
      </c>
      <c r="I2439" s="82" t="s">
        <v>461</v>
      </c>
    </row>
    <row r="2440" spans="2:9">
      <c r="B2440" s="82" t="s">
        <v>282</v>
      </c>
      <c r="C2440" s="82" t="s">
        <v>462</v>
      </c>
      <c r="D2440" s="82" t="s">
        <v>463</v>
      </c>
      <c r="E2440" s="82" t="s">
        <v>300</v>
      </c>
      <c r="F2440" s="82" t="s">
        <v>301</v>
      </c>
      <c r="G2440" s="85">
        <v>9.8290000000000006</v>
      </c>
      <c r="H2440" s="85">
        <v>9.3130000000000006</v>
      </c>
      <c r="I2440" s="82" t="s">
        <v>464</v>
      </c>
    </row>
    <row r="2441" spans="2:9">
      <c r="B2441" s="82" t="s">
        <v>282</v>
      </c>
      <c r="C2441" s="82" t="s">
        <v>465</v>
      </c>
      <c r="D2441" s="82" t="s">
        <v>466</v>
      </c>
      <c r="E2441" s="82" t="s">
        <v>300</v>
      </c>
      <c r="F2441" s="82" t="s">
        <v>301</v>
      </c>
      <c r="G2441" s="85">
        <v>0</v>
      </c>
      <c r="H2441" s="85">
        <v>0</v>
      </c>
      <c r="I2441" s="82" t="s">
        <v>467</v>
      </c>
    </row>
    <row r="2442" spans="2:9">
      <c r="B2442" s="82" t="s">
        <v>282</v>
      </c>
      <c r="C2442" s="82" t="s">
        <v>468</v>
      </c>
      <c r="D2442" s="82" t="s">
        <v>469</v>
      </c>
      <c r="E2442" s="82" t="s">
        <v>300</v>
      </c>
      <c r="F2442" s="82" t="s">
        <v>301</v>
      </c>
      <c r="G2442" s="85">
        <v>0</v>
      </c>
      <c r="H2442" s="85">
        <v>0</v>
      </c>
      <c r="I2442" s="82" t="s">
        <v>470</v>
      </c>
    </row>
    <row r="2443" spans="2:9">
      <c r="B2443" s="82" t="s">
        <v>282</v>
      </c>
      <c r="C2443" s="82" t="s">
        <v>471</v>
      </c>
      <c r="D2443" s="82" t="s">
        <v>472</v>
      </c>
      <c r="E2443" s="82" t="s">
        <v>300</v>
      </c>
      <c r="F2443" s="82" t="s">
        <v>301</v>
      </c>
      <c r="G2443" s="85">
        <v>0</v>
      </c>
      <c r="H2443" s="85">
        <v>0</v>
      </c>
      <c r="I2443" s="82" t="s">
        <v>473</v>
      </c>
    </row>
    <row r="2444" spans="2:9">
      <c r="B2444" s="82" t="s">
        <v>282</v>
      </c>
      <c r="C2444" s="82" t="s">
        <v>474</v>
      </c>
      <c r="D2444" s="82" t="s">
        <v>475</v>
      </c>
      <c r="E2444" s="82" t="s">
        <v>300</v>
      </c>
      <c r="F2444" s="82" t="s">
        <v>301</v>
      </c>
      <c r="G2444" s="85">
        <v>2.4279999999999999</v>
      </c>
      <c r="H2444" s="85">
        <v>2.0089999999999999</v>
      </c>
      <c r="I2444" s="82" t="s">
        <v>476</v>
      </c>
    </row>
    <row r="2445" spans="2:9">
      <c r="B2445" s="82" t="s">
        <v>282</v>
      </c>
      <c r="C2445" s="82" t="s">
        <v>477</v>
      </c>
      <c r="D2445" s="82" t="s">
        <v>478</v>
      </c>
      <c r="E2445" s="82" t="s">
        <v>300</v>
      </c>
      <c r="F2445" s="82" t="s">
        <v>301</v>
      </c>
      <c r="G2445" s="85">
        <v>0.32</v>
      </c>
      <c r="H2445" s="85">
        <v>0.23499999999999999</v>
      </c>
      <c r="I2445" s="82" t="s">
        <v>479</v>
      </c>
    </row>
    <row r="2446" spans="2:9">
      <c r="B2446" s="82" t="s">
        <v>282</v>
      </c>
      <c r="C2446" s="82" t="s">
        <v>480</v>
      </c>
      <c r="D2446" s="82" t="s">
        <v>481</v>
      </c>
      <c r="E2446" s="82" t="s">
        <v>300</v>
      </c>
      <c r="F2446" s="82" t="s">
        <v>301</v>
      </c>
      <c r="G2446" s="85">
        <v>0.39400000000000002</v>
      </c>
      <c r="H2446" s="85">
        <v>0.374</v>
      </c>
      <c r="I2446" s="82" t="s">
        <v>482</v>
      </c>
    </row>
    <row r="2447" spans="2:9">
      <c r="B2447" s="82" t="s">
        <v>282</v>
      </c>
      <c r="C2447" s="82" t="s">
        <v>483</v>
      </c>
      <c r="D2447" s="82" t="s">
        <v>484</v>
      </c>
      <c r="E2447" s="82" t="s">
        <v>300</v>
      </c>
      <c r="F2447" s="82" t="s">
        <v>301</v>
      </c>
      <c r="G2447" s="85">
        <v>0</v>
      </c>
      <c r="H2447" s="85">
        <v>0</v>
      </c>
      <c r="I2447" s="82" t="s">
        <v>485</v>
      </c>
    </row>
    <row r="2448" spans="2:9">
      <c r="B2448" s="82" t="s">
        <v>282</v>
      </c>
      <c r="C2448" s="82" t="s">
        <v>486</v>
      </c>
      <c r="D2448" s="82" t="s">
        <v>487</v>
      </c>
      <c r="E2448" s="82" t="s">
        <v>300</v>
      </c>
      <c r="F2448" s="82" t="s">
        <v>301</v>
      </c>
      <c r="G2448" s="85">
        <v>0</v>
      </c>
      <c r="H2448" s="85">
        <v>0</v>
      </c>
      <c r="I2448" s="82" t="s">
        <v>488</v>
      </c>
    </row>
    <row r="2449" spans="2:9">
      <c r="B2449" s="82" t="s">
        <v>282</v>
      </c>
      <c r="C2449" s="82" t="s">
        <v>489</v>
      </c>
      <c r="D2449" s="82" t="s">
        <v>490</v>
      </c>
      <c r="E2449" s="82" t="s">
        <v>300</v>
      </c>
      <c r="F2449" s="82" t="s">
        <v>301</v>
      </c>
      <c r="G2449" s="85">
        <v>0</v>
      </c>
      <c r="H2449" s="85">
        <v>0</v>
      </c>
      <c r="I2449" s="82" t="s">
        <v>491</v>
      </c>
    </row>
    <row r="2450" spans="2:9">
      <c r="B2450" s="82" t="s">
        <v>282</v>
      </c>
      <c r="C2450" s="82" t="s">
        <v>492</v>
      </c>
      <c r="D2450" s="82" t="s">
        <v>493</v>
      </c>
      <c r="E2450" s="82" t="s">
        <v>300</v>
      </c>
      <c r="F2450" s="82" t="s">
        <v>301</v>
      </c>
      <c r="G2450" s="85">
        <v>2.4279999999999999</v>
      </c>
      <c r="H2450" s="85">
        <v>2.0089999999999999</v>
      </c>
      <c r="I2450" s="82" t="s">
        <v>494</v>
      </c>
    </row>
    <row r="2451" spans="2:9">
      <c r="B2451" s="82" t="s">
        <v>282</v>
      </c>
      <c r="C2451" s="82" t="s">
        <v>495</v>
      </c>
      <c r="D2451" s="82" t="s">
        <v>496</v>
      </c>
      <c r="E2451" s="82" t="s">
        <v>300</v>
      </c>
      <c r="F2451" s="82" t="s">
        <v>301</v>
      </c>
      <c r="G2451" s="85">
        <v>0.32</v>
      </c>
      <c r="H2451" s="85">
        <v>0.23499999999999999</v>
      </c>
      <c r="I2451" s="82" t="s">
        <v>497</v>
      </c>
    </row>
    <row r="2452" spans="2:9">
      <c r="B2452" s="82" t="s">
        <v>282</v>
      </c>
      <c r="C2452" s="82" t="s">
        <v>498</v>
      </c>
      <c r="D2452" s="82" t="s">
        <v>499</v>
      </c>
      <c r="E2452" s="82" t="s">
        <v>300</v>
      </c>
      <c r="F2452" s="82" t="s">
        <v>301</v>
      </c>
      <c r="G2452" s="85">
        <v>0.39400000000000002</v>
      </c>
      <c r="H2452" s="85">
        <v>0.374</v>
      </c>
      <c r="I2452" s="82" t="s">
        <v>500</v>
      </c>
    </row>
    <row r="2453" spans="2:9">
      <c r="B2453" s="82" t="s">
        <v>282</v>
      </c>
      <c r="C2453" s="82" t="s">
        <v>501</v>
      </c>
      <c r="D2453" s="82" t="s">
        <v>502</v>
      </c>
      <c r="E2453" s="82" t="s">
        <v>300</v>
      </c>
      <c r="F2453" s="82" t="s">
        <v>301</v>
      </c>
      <c r="G2453" s="85">
        <v>0</v>
      </c>
      <c r="H2453" s="85">
        <v>0</v>
      </c>
      <c r="I2453" s="82" t="s">
        <v>503</v>
      </c>
    </row>
    <row r="2454" spans="2:9">
      <c r="B2454" s="82" t="s">
        <v>282</v>
      </c>
      <c r="C2454" s="82" t="s">
        <v>504</v>
      </c>
      <c r="D2454" s="82" t="s">
        <v>505</v>
      </c>
      <c r="E2454" s="82" t="s">
        <v>300</v>
      </c>
      <c r="F2454" s="82" t="s">
        <v>301</v>
      </c>
      <c r="G2454" s="85">
        <v>0.11799999999999999</v>
      </c>
      <c r="H2454" s="85">
        <v>8.6999999999999994E-2</v>
      </c>
      <c r="I2454" s="82" t="s">
        <v>506</v>
      </c>
    </row>
    <row r="2455" spans="2:9">
      <c r="B2455" s="82" t="s">
        <v>282</v>
      </c>
      <c r="C2455" s="82" t="s">
        <v>507</v>
      </c>
      <c r="D2455" s="82" t="s">
        <v>508</v>
      </c>
      <c r="E2455" s="82" t="s">
        <v>300</v>
      </c>
      <c r="F2455" s="82" t="s">
        <v>301</v>
      </c>
      <c r="G2455" s="85">
        <v>0.14599999999999999</v>
      </c>
      <c r="H2455" s="85">
        <v>0.13800000000000001</v>
      </c>
      <c r="I2455" s="82" t="s">
        <v>509</v>
      </c>
    </row>
    <row r="2456" spans="2:9">
      <c r="B2456" s="82" t="s">
        <v>282</v>
      </c>
      <c r="C2456" s="82" t="s">
        <v>510</v>
      </c>
      <c r="D2456" s="82" t="s">
        <v>511</v>
      </c>
      <c r="E2456" s="82" t="s">
        <v>300</v>
      </c>
      <c r="F2456" s="82" t="s">
        <v>301</v>
      </c>
      <c r="G2456" s="85">
        <v>0</v>
      </c>
      <c r="H2456" s="85">
        <v>0</v>
      </c>
      <c r="I2456" s="82" t="s">
        <v>512</v>
      </c>
    </row>
    <row r="2457" spans="2:9">
      <c r="B2457" s="82" t="s">
        <v>282</v>
      </c>
      <c r="C2457" s="82" t="s">
        <v>513</v>
      </c>
      <c r="D2457" s="82" t="s">
        <v>514</v>
      </c>
      <c r="E2457" s="82" t="s">
        <v>300</v>
      </c>
      <c r="F2457" s="82" t="s">
        <v>301</v>
      </c>
      <c r="G2457" s="85">
        <v>0</v>
      </c>
      <c r="H2457" s="85">
        <v>0</v>
      </c>
      <c r="I2457" s="82" t="s">
        <v>515</v>
      </c>
    </row>
    <row r="2458" spans="2:9">
      <c r="B2458" s="82" t="s">
        <v>282</v>
      </c>
      <c r="C2458" s="82" t="s">
        <v>516</v>
      </c>
      <c r="D2458" s="82" t="s">
        <v>517</v>
      </c>
      <c r="E2458" s="82" t="s">
        <v>300</v>
      </c>
      <c r="F2458" s="82" t="s">
        <v>301</v>
      </c>
      <c r="G2458" s="85">
        <v>0</v>
      </c>
      <c r="H2458" s="85">
        <v>0</v>
      </c>
      <c r="I2458" s="82" t="s">
        <v>518</v>
      </c>
    </row>
    <row r="2459" spans="2:9">
      <c r="B2459" s="82" t="s">
        <v>282</v>
      </c>
      <c r="C2459" s="82" t="s">
        <v>519</v>
      </c>
      <c r="D2459" s="82" t="s">
        <v>520</v>
      </c>
      <c r="E2459" s="82" t="s">
        <v>300</v>
      </c>
      <c r="F2459" s="82" t="s">
        <v>301</v>
      </c>
      <c r="G2459" s="86">
        <v>0</v>
      </c>
      <c r="H2459" s="85">
        <v>0</v>
      </c>
      <c r="I2459" s="82" t="s">
        <v>521</v>
      </c>
    </row>
    <row r="2460" spans="2:9">
      <c r="B2460" s="82" t="s">
        <v>282</v>
      </c>
      <c r="C2460" s="82" t="s">
        <v>522</v>
      </c>
      <c r="D2460" s="82" t="s">
        <v>523</v>
      </c>
      <c r="E2460" s="82" t="s">
        <v>300</v>
      </c>
      <c r="F2460" s="82" t="s">
        <v>301</v>
      </c>
      <c r="G2460" s="86">
        <v>0</v>
      </c>
      <c r="H2460" s="85">
        <v>0</v>
      </c>
      <c r="I2460" s="82" t="s">
        <v>524</v>
      </c>
    </row>
    <row r="2461" spans="2:9">
      <c r="B2461" s="82" t="s">
        <v>282</v>
      </c>
      <c r="C2461" s="82" t="s">
        <v>525</v>
      </c>
      <c r="D2461" s="82" t="s">
        <v>526</v>
      </c>
      <c r="E2461" s="82" t="s">
        <v>300</v>
      </c>
      <c r="F2461" s="82" t="s">
        <v>301</v>
      </c>
      <c r="G2461" s="86">
        <v>0</v>
      </c>
      <c r="H2461" s="85">
        <v>0</v>
      </c>
      <c r="I2461" s="82" t="s">
        <v>527</v>
      </c>
    </row>
    <row r="2462" spans="2:9">
      <c r="B2462" s="82" t="s">
        <v>282</v>
      </c>
      <c r="C2462" s="82" t="s">
        <v>528</v>
      </c>
      <c r="D2462" s="82" t="s">
        <v>529</v>
      </c>
      <c r="E2462" s="82" t="s">
        <v>300</v>
      </c>
      <c r="F2462" s="82" t="s">
        <v>301</v>
      </c>
      <c r="G2462" s="86">
        <v>0</v>
      </c>
      <c r="H2462" s="85">
        <v>0</v>
      </c>
      <c r="I2462" s="82" t="s">
        <v>521</v>
      </c>
    </row>
    <row r="2463" spans="2:9">
      <c r="B2463" s="82" t="s">
        <v>282</v>
      </c>
      <c r="C2463" s="82" t="s">
        <v>530</v>
      </c>
      <c r="D2463" s="82" t="s">
        <v>531</v>
      </c>
      <c r="E2463" s="82" t="s">
        <v>300</v>
      </c>
      <c r="F2463" s="82" t="s">
        <v>301</v>
      </c>
      <c r="G2463" s="86">
        <v>0</v>
      </c>
      <c r="H2463" s="85">
        <v>0</v>
      </c>
      <c r="I2463" s="82" t="s">
        <v>524</v>
      </c>
    </row>
    <row r="2464" spans="2:9">
      <c r="B2464" s="82" t="s">
        <v>282</v>
      </c>
      <c r="C2464" s="82" t="s">
        <v>532</v>
      </c>
      <c r="D2464" s="82" t="s">
        <v>533</v>
      </c>
      <c r="E2464" s="82" t="s">
        <v>300</v>
      </c>
      <c r="F2464" s="82" t="s">
        <v>301</v>
      </c>
      <c r="G2464" s="86">
        <v>0</v>
      </c>
      <c r="H2464" s="85">
        <v>0</v>
      </c>
      <c r="I2464" s="82" t="s">
        <v>527</v>
      </c>
    </row>
    <row r="2465" spans="2:9">
      <c r="B2465" s="82" t="s">
        <v>282</v>
      </c>
      <c r="C2465" s="82" t="s">
        <v>534</v>
      </c>
      <c r="D2465" s="82" t="s">
        <v>535</v>
      </c>
      <c r="E2465" s="82" t="s">
        <v>300</v>
      </c>
      <c r="F2465" s="82" t="s">
        <v>301</v>
      </c>
      <c r="G2465" s="86">
        <v>0</v>
      </c>
      <c r="H2465" s="85">
        <v>0</v>
      </c>
      <c r="I2465" s="82" t="s">
        <v>521</v>
      </c>
    </row>
    <row r="2466" spans="2:9">
      <c r="B2466" s="82" t="s">
        <v>282</v>
      </c>
      <c r="C2466" s="82" t="s">
        <v>536</v>
      </c>
      <c r="D2466" s="82" t="s">
        <v>537</v>
      </c>
      <c r="E2466" s="82" t="s">
        <v>300</v>
      </c>
      <c r="F2466" s="82" t="s">
        <v>301</v>
      </c>
      <c r="G2466" s="86">
        <v>0</v>
      </c>
      <c r="H2466" s="85">
        <v>0</v>
      </c>
      <c r="I2466" s="82" t="s">
        <v>524</v>
      </c>
    </row>
    <row r="2467" spans="2:9">
      <c r="B2467" s="82" t="s">
        <v>282</v>
      </c>
      <c r="C2467" s="82" t="s">
        <v>538</v>
      </c>
      <c r="D2467" s="82" t="s">
        <v>539</v>
      </c>
      <c r="E2467" s="82" t="s">
        <v>300</v>
      </c>
      <c r="F2467" s="82" t="s">
        <v>301</v>
      </c>
      <c r="G2467" s="86">
        <v>0</v>
      </c>
      <c r="H2467" s="85">
        <v>0</v>
      </c>
      <c r="I2467" s="82" t="s">
        <v>527</v>
      </c>
    </row>
    <row r="2468" spans="2:9">
      <c r="B2468" s="82" t="s">
        <v>282</v>
      </c>
      <c r="C2468" s="82" t="s">
        <v>540</v>
      </c>
      <c r="D2468" s="82" t="s">
        <v>541</v>
      </c>
      <c r="E2468" s="82" t="s">
        <v>300</v>
      </c>
      <c r="F2468" s="82" t="s">
        <v>301</v>
      </c>
      <c r="G2468" s="86">
        <v>0</v>
      </c>
      <c r="H2468" s="85">
        <v>0</v>
      </c>
      <c r="I2468" s="82" t="s">
        <v>521</v>
      </c>
    </row>
    <row r="2469" spans="2:9">
      <c r="B2469" s="82" t="s">
        <v>282</v>
      </c>
      <c r="C2469" s="82" t="s">
        <v>542</v>
      </c>
      <c r="D2469" s="82" t="s">
        <v>543</v>
      </c>
      <c r="E2469" s="82" t="s">
        <v>300</v>
      </c>
      <c r="F2469" s="82" t="s">
        <v>301</v>
      </c>
      <c r="G2469" s="86">
        <v>0</v>
      </c>
      <c r="H2469" s="85">
        <v>0</v>
      </c>
      <c r="I2469" s="82" t="s">
        <v>524</v>
      </c>
    </row>
    <row r="2470" spans="2:9">
      <c r="B2470" s="82" t="s">
        <v>282</v>
      </c>
      <c r="C2470" s="82" t="s">
        <v>544</v>
      </c>
      <c r="D2470" s="82" t="s">
        <v>545</v>
      </c>
      <c r="E2470" s="82" t="s">
        <v>300</v>
      </c>
      <c r="F2470" s="82" t="s">
        <v>301</v>
      </c>
      <c r="G2470" s="86">
        <v>0</v>
      </c>
      <c r="H2470" s="85">
        <v>0</v>
      </c>
      <c r="I2470" s="82" t="s">
        <v>527</v>
      </c>
    </row>
    <row r="2471" spans="2:9">
      <c r="B2471" s="82" t="s">
        <v>282</v>
      </c>
      <c r="C2471" s="82" t="s">
        <v>546</v>
      </c>
      <c r="D2471" s="82" t="s">
        <v>547</v>
      </c>
      <c r="E2471" s="82" t="s">
        <v>300</v>
      </c>
      <c r="F2471" s="82" t="s">
        <v>301</v>
      </c>
      <c r="G2471" s="86">
        <v>0</v>
      </c>
      <c r="H2471" s="85">
        <v>0</v>
      </c>
      <c r="I2471" s="82" t="s">
        <v>521</v>
      </c>
    </row>
    <row r="2472" spans="2:9">
      <c r="B2472" s="82" t="s">
        <v>282</v>
      </c>
      <c r="C2472" s="82" t="s">
        <v>548</v>
      </c>
      <c r="D2472" s="82" t="s">
        <v>549</v>
      </c>
      <c r="E2472" s="82" t="s">
        <v>300</v>
      </c>
      <c r="F2472" s="82" t="s">
        <v>301</v>
      </c>
      <c r="G2472" s="86">
        <v>0</v>
      </c>
      <c r="H2472" s="85">
        <v>0</v>
      </c>
      <c r="I2472" s="82" t="s">
        <v>524</v>
      </c>
    </row>
    <row r="2473" spans="2:9">
      <c r="B2473" s="82" t="s">
        <v>282</v>
      </c>
      <c r="C2473" s="82" t="s">
        <v>550</v>
      </c>
      <c r="D2473" s="82" t="s">
        <v>551</v>
      </c>
      <c r="E2473" s="82" t="s">
        <v>300</v>
      </c>
      <c r="F2473" s="82" t="s">
        <v>301</v>
      </c>
      <c r="G2473" s="86">
        <v>0</v>
      </c>
      <c r="H2473" s="85">
        <v>0</v>
      </c>
      <c r="I2473" s="82" t="s">
        <v>527</v>
      </c>
    </row>
    <row r="2474" spans="2:9">
      <c r="B2474" s="82" t="s">
        <v>282</v>
      </c>
      <c r="C2474" s="82" t="s">
        <v>552</v>
      </c>
      <c r="D2474" s="82" t="s">
        <v>553</v>
      </c>
      <c r="E2474" s="82" t="s">
        <v>300</v>
      </c>
      <c r="F2474" s="82" t="s">
        <v>301</v>
      </c>
      <c r="G2474" s="86">
        <v>0</v>
      </c>
      <c r="H2474" s="85">
        <v>0</v>
      </c>
      <c r="I2474" s="82" t="s">
        <v>521</v>
      </c>
    </row>
    <row r="2475" spans="2:9">
      <c r="B2475" s="82" t="s">
        <v>282</v>
      </c>
      <c r="C2475" s="82" t="s">
        <v>554</v>
      </c>
      <c r="D2475" s="82" t="s">
        <v>555</v>
      </c>
      <c r="E2475" s="82" t="s">
        <v>300</v>
      </c>
      <c r="F2475" s="82" t="s">
        <v>301</v>
      </c>
      <c r="G2475" s="86">
        <v>0</v>
      </c>
      <c r="H2475" s="85">
        <v>0</v>
      </c>
      <c r="I2475" s="82" t="s">
        <v>524</v>
      </c>
    </row>
    <row r="2476" spans="2:9">
      <c r="B2476" s="82" t="s">
        <v>282</v>
      </c>
      <c r="C2476" s="82" t="s">
        <v>556</v>
      </c>
      <c r="D2476" s="82" t="s">
        <v>557</v>
      </c>
      <c r="E2476" s="82" t="s">
        <v>300</v>
      </c>
      <c r="F2476" s="82" t="s">
        <v>301</v>
      </c>
      <c r="G2476" s="86">
        <v>0</v>
      </c>
      <c r="H2476" s="85">
        <v>0</v>
      </c>
      <c r="I2476" s="82" t="s">
        <v>527</v>
      </c>
    </row>
    <row r="2477" spans="2:9">
      <c r="B2477" s="82" t="s">
        <v>282</v>
      </c>
      <c r="C2477" s="82" t="s">
        <v>558</v>
      </c>
      <c r="D2477" s="82" t="s">
        <v>559</v>
      </c>
      <c r="E2477" s="82" t="s">
        <v>300</v>
      </c>
      <c r="F2477" s="82" t="s">
        <v>301</v>
      </c>
      <c r="G2477" s="86">
        <v>0</v>
      </c>
      <c r="H2477" s="85">
        <v>0</v>
      </c>
      <c r="I2477" s="82" t="s">
        <v>521</v>
      </c>
    </row>
    <row r="2478" spans="2:9">
      <c r="B2478" s="82" t="s">
        <v>282</v>
      </c>
      <c r="C2478" s="82" t="s">
        <v>560</v>
      </c>
      <c r="D2478" s="82" t="s">
        <v>561</v>
      </c>
      <c r="E2478" s="82" t="s">
        <v>300</v>
      </c>
      <c r="F2478" s="82" t="s">
        <v>301</v>
      </c>
      <c r="G2478" s="86">
        <v>0</v>
      </c>
      <c r="H2478" s="85">
        <v>0</v>
      </c>
      <c r="I2478" s="82" t="s">
        <v>524</v>
      </c>
    </row>
    <row r="2479" spans="2:9">
      <c r="B2479" s="82" t="s">
        <v>282</v>
      </c>
      <c r="C2479" s="82" t="s">
        <v>562</v>
      </c>
      <c r="D2479" s="82" t="s">
        <v>563</v>
      </c>
      <c r="E2479" s="82" t="s">
        <v>300</v>
      </c>
      <c r="F2479" s="82" t="s">
        <v>301</v>
      </c>
      <c r="G2479" s="86">
        <v>0</v>
      </c>
      <c r="H2479" s="85">
        <v>0</v>
      </c>
      <c r="I2479" s="82" t="s">
        <v>527</v>
      </c>
    </row>
    <row r="2480" spans="2:9">
      <c r="B2480" s="82" t="s">
        <v>282</v>
      </c>
      <c r="C2480" s="82" t="s">
        <v>564</v>
      </c>
      <c r="D2480" s="82" t="s">
        <v>565</v>
      </c>
      <c r="E2480" s="82" t="s">
        <v>300</v>
      </c>
      <c r="F2480" s="82" t="s">
        <v>301</v>
      </c>
      <c r="G2480" s="86">
        <v>0</v>
      </c>
      <c r="H2480" s="85">
        <v>0</v>
      </c>
      <c r="I2480" s="82" t="s">
        <v>521</v>
      </c>
    </row>
    <row r="2481" spans="2:9">
      <c r="B2481" s="82" t="s">
        <v>282</v>
      </c>
      <c r="C2481" s="82" t="s">
        <v>566</v>
      </c>
      <c r="D2481" s="82" t="s">
        <v>567</v>
      </c>
      <c r="E2481" s="82" t="s">
        <v>300</v>
      </c>
      <c r="F2481" s="82" t="s">
        <v>301</v>
      </c>
      <c r="G2481" s="86">
        <v>0</v>
      </c>
      <c r="H2481" s="85">
        <v>0</v>
      </c>
      <c r="I2481" s="82" t="s">
        <v>524</v>
      </c>
    </row>
    <row r="2482" spans="2:9">
      <c r="B2482" s="82" t="s">
        <v>282</v>
      </c>
      <c r="C2482" s="82" t="s">
        <v>568</v>
      </c>
      <c r="D2482" s="82" t="s">
        <v>569</v>
      </c>
      <c r="E2482" s="82" t="s">
        <v>300</v>
      </c>
      <c r="F2482" s="82" t="s">
        <v>301</v>
      </c>
      <c r="G2482" s="86">
        <v>0</v>
      </c>
      <c r="H2482" s="85">
        <v>0</v>
      </c>
      <c r="I2482" s="82" t="s">
        <v>527</v>
      </c>
    </row>
    <row r="2483" spans="2:9">
      <c r="B2483" s="82" t="s">
        <v>282</v>
      </c>
      <c r="C2483" s="82" t="s">
        <v>570</v>
      </c>
      <c r="D2483" s="82" t="s">
        <v>571</v>
      </c>
      <c r="E2483" s="82" t="s">
        <v>300</v>
      </c>
      <c r="F2483" s="82" t="s">
        <v>301</v>
      </c>
      <c r="G2483" s="86">
        <v>0</v>
      </c>
      <c r="H2483" s="85">
        <v>0</v>
      </c>
      <c r="I2483" s="82" t="s">
        <v>521</v>
      </c>
    </row>
    <row r="2484" spans="2:9">
      <c r="B2484" s="82" t="s">
        <v>282</v>
      </c>
      <c r="C2484" s="82" t="s">
        <v>572</v>
      </c>
      <c r="D2484" s="82" t="s">
        <v>573</v>
      </c>
      <c r="E2484" s="82" t="s">
        <v>300</v>
      </c>
      <c r="F2484" s="82" t="s">
        <v>301</v>
      </c>
      <c r="G2484" s="86">
        <v>0</v>
      </c>
      <c r="H2484" s="85">
        <v>0</v>
      </c>
      <c r="I2484" s="82" t="s">
        <v>524</v>
      </c>
    </row>
    <row r="2485" spans="2:9">
      <c r="B2485" s="82" t="s">
        <v>282</v>
      </c>
      <c r="C2485" s="82" t="s">
        <v>574</v>
      </c>
      <c r="D2485" s="82" t="s">
        <v>575</v>
      </c>
      <c r="E2485" s="82" t="s">
        <v>300</v>
      </c>
      <c r="F2485" s="82" t="s">
        <v>301</v>
      </c>
      <c r="G2485" s="86">
        <v>0</v>
      </c>
      <c r="H2485" s="85">
        <v>0</v>
      </c>
      <c r="I2485" s="82" t="s">
        <v>527</v>
      </c>
    </row>
    <row r="2486" spans="2:9">
      <c r="B2486" s="82" t="s">
        <v>282</v>
      </c>
      <c r="C2486" s="82" t="s">
        <v>576</v>
      </c>
      <c r="D2486" s="82" t="s">
        <v>577</v>
      </c>
      <c r="E2486" s="82" t="s">
        <v>300</v>
      </c>
      <c r="F2486" s="82" t="s">
        <v>301</v>
      </c>
      <c r="G2486" s="86">
        <v>0</v>
      </c>
      <c r="H2486" s="85">
        <v>0</v>
      </c>
      <c r="I2486" s="82" t="s">
        <v>521</v>
      </c>
    </row>
    <row r="2487" spans="2:9">
      <c r="B2487" s="82" t="s">
        <v>282</v>
      </c>
      <c r="C2487" s="82" t="s">
        <v>578</v>
      </c>
      <c r="D2487" s="82" t="s">
        <v>579</v>
      </c>
      <c r="E2487" s="82" t="s">
        <v>300</v>
      </c>
      <c r="F2487" s="82" t="s">
        <v>301</v>
      </c>
      <c r="G2487" s="86">
        <v>0</v>
      </c>
      <c r="H2487" s="85">
        <v>0</v>
      </c>
      <c r="I2487" s="82" t="s">
        <v>524</v>
      </c>
    </row>
    <row r="2488" spans="2:9">
      <c r="B2488" s="82" t="s">
        <v>282</v>
      </c>
      <c r="C2488" s="82" t="s">
        <v>580</v>
      </c>
      <c r="D2488" s="82" t="s">
        <v>581</v>
      </c>
      <c r="E2488" s="82" t="s">
        <v>300</v>
      </c>
      <c r="F2488" s="82" t="s">
        <v>301</v>
      </c>
      <c r="G2488" s="86">
        <v>0</v>
      </c>
      <c r="H2488" s="85">
        <v>0</v>
      </c>
      <c r="I2488" s="82" t="s">
        <v>527</v>
      </c>
    </row>
    <row r="2489" spans="2:9">
      <c r="B2489" s="82" t="s">
        <v>282</v>
      </c>
      <c r="C2489" s="82" t="s">
        <v>582</v>
      </c>
      <c r="D2489" s="82" t="s">
        <v>583</v>
      </c>
      <c r="E2489" s="82" t="s">
        <v>300</v>
      </c>
      <c r="F2489" s="82" t="s">
        <v>301</v>
      </c>
      <c r="G2489" s="86">
        <v>0</v>
      </c>
      <c r="H2489" s="85">
        <v>0</v>
      </c>
      <c r="I2489" s="82" t="s">
        <v>584</v>
      </c>
    </row>
    <row r="2490" spans="2:9">
      <c r="B2490" s="82" t="s">
        <v>282</v>
      </c>
      <c r="C2490" s="82" t="s">
        <v>585</v>
      </c>
      <c r="D2490" s="82" t="s">
        <v>586</v>
      </c>
      <c r="E2490" s="82" t="s">
        <v>300</v>
      </c>
      <c r="F2490" s="82" t="s">
        <v>301</v>
      </c>
      <c r="G2490" s="86">
        <v>0</v>
      </c>
      <c r="H2490" s="85">
        <v>0</v>
      </c>
      <c r="I2490" s="82" t="s">
        <v>587</v>
      </c>
    </row>
    <row r="2491" spans="2:9">
      <c r="B2491" s="82" t="s">
        <v>282</v>
      </c>
      <c r="C2491" s="82" t="s">
        <v>588</v>
      </c>
      <c r="D2491" s="82" t="s">
        <v>589</v>
      </c>
      <c r="E2491" s="82" t="s">
        <v>300</v>
      </c>
      <c r="F2491" s="82" t="s">
        <v>301</v>
      </c>
      <c r="G2491" s="86">
        <v>0</v>
      </c>
      <c r="H2491" s="85">
        <v>0</v>
      </c>
      <c r="I2491" s="82" t="s">
        <v>590</v>
      </c>
    </row>
    <row r="2492" spans="2:9">
      <c r="B2492" s="82" t="s">
        <v>282</v>
      </c>
      <c r="C2492" s="82" t="s">
        <v>591</v>
      </c>
      <c r="D2492" s="82" t="s">
        <v>592</v>
      </c>
      <c r="E2492" s="82" t="s">
        <v>300</v>
      </c>
      <c r="F2492" s="82" t="s">
        <v>301</v>
      </c>
      <c r="G2492" s="86">
        <v>0</v>
      </c>
      <c r="H2492" s="85">
        <v>0</v>
      </c>
      <c r="I2492" s="82" t="s">
        <v>593</v>
      </c>
    </row>
    <row r="2493" spans="2:9">
      <c r="B2493" s="82" t="s">
        <v>282</v>
      </c>
      <c r="C2493" s="82" t="s">
        <v>594</v>
      </c>
      <c r="D2493" s="82" t="s">
        <v>595</v>
      </c>
      <c r="E2493" s="82" t="s">
        <v>300</v>
      </c>
      <c r="F2493" s="82" t="s">
        <v>301</v>
      </c>
      <c r="G2493" s="86">
        <v>0</v>
      </c>
      <c r="H2493" s="85">
        <v>0</v>
      </c>
      <c r="I2493" s="82" t="s">
        <v>596</v>
      </c>
    </row>
    <row r="2494" spans="2:9">
      <c r="B2494" s="82" t="s">
        <v>282</v>
      </c>
      <c r="C2494" s="82" t="s">
        <v>597</v>
      </c>
      <c r="D2494" s="82" t="s">
        <v>598</v>
      </c>
      <c r="E2494" s="82" t="s">
        <v>300</v>
      </c>
      <c r="F2494" s="82" t="s">
        <v>301</v>
      </c>
      <c r="G2494" s="86">
        <v>0</v>
      </c>
      <c r="H2494" s="85">
        <v>0</v>
      </c>
      <c r="I2494" s="82" t="s">
        <v>599</v>
      </c>
    </row>
    <row r="2495" spans="2:9">
      <c r="B2495" s="82" t="s">
        <v>282</v>
      </c>
      <c r="C2495" s="82" t="s">
        <v>600</v>
      </c>
      <c r="D2495" s="82" t="s">
        <v>601</v>
      </c>
      <c r="E2495" s="82" t="s">
        <v>300</v>
      </c>
      <c r="F2495" s="82" t="s">
        <v>301</v>
      </c>
      <c r="G2495" s="86">
        <v>0</v>
      </c>
      <c r="H2495" s="85">
        <v>0</v>
      </c>
      <c r="I2495" s="82" t="s">
        <v>602</v>
      </c>
    </row>
    <row r="2496" spans="2:9">
      <c r="B2496" s="82" t="s">
        <v>282</v>
      </c>
      <c r="C2496" s="82" t="s">
        <v>603</v>
      </c>
      <c r="D2496" s="82" t="s">
        <v>604</v>
      </c>
      <c r="E2496" s="82" t="s">
        <v>300</v>
      </c>
      <c r="F2496" s="82" t="s">
        <v>301</v>
      </c>
      <c r="G2496" s="86">
        <v>0</v>
      </c>
      <c r="H2496" s="85">
        <v>0</v>
      </c>
      <c r="I2496" s="82" t="s">
        <v>605</v>
      </c>
    </row>
    <row r="2497" spans="2:9">
      <c r="B2497" s="82" t="s">
        <v>282</v>
      </c>
      <c r="C2497" s="82" t="s">
        <v>606</v>
      </c>
      <c r="D2497" s="82" t="s">
        <v>607</v>
      </c>
      <c r="E2497" s="82" t="s">
        <v>300</v>
      </c>
      <c r="F2497" s="82" t="s">
        <v>301</v>
      </c>
      <c r="G2497" s="86">
        <v>0</v>
      </c>
      <c r="H2497" s="85">
        <v>0</v>
      </c>
      <c r="I2497" s="82" t="s">
        <v>608</v>
      </c>
    </row>
    <row r="2498" spans="2:9">
      <c r="B2498" s="82" t="s">
        <v>282</v>
      </c>
      <c r="C2498" s="82" t="s">
        <v>609</v>
      </c>
      <c r="D2498" s="82" t="s">
        <v>610</v>
      </c>
      <c r="E2498" s="82" t="s">
        <v>300</v>
      </c>
      <c r="F2498" s="82" t="s">
        <v>301</v>
      </c>
      <c r="G2498" s="86">
        <v>0</v>
      </c>
      <c r="H2498" s="85">
        <v>0</v>
      </c>
      <c r="I2498" s="82" t="s">
        <v>611</v>
      </c>
    </row>
    <row r="2499" spans="2:9">
      <c r="B2499" s="82" t="s">
        <v>282</v>
      </c>
      <c r="C2499" s="82" t="s">
        <v>612</v>
      </c>
      <c r="D2499" s="82" t="s">
        <v>613</v>
      </c>
      <c r="E2499" s="82" t="s">
        <v>300</v>
      </c>
      <c r="F2499" s="82" t="s">
        <v>301</v>
      </c>
      <c r="G2499" s="86">
        <v>0</v>
      </c>
      <c r="H2499" s="85">
        <v>0</v>
      </c>
      <c r="I2499" s="82" t="s">
        <v>614</v>
      </c>
    </row>
    <row r="2500" spans="2:9">
      <c r="B2500" s="82" t="s">
        <v>282</v>
      </c>
      <c r="C2500" s="82" t="s">
        <v>615</v>
      </c>
      <c r="D2500" s="82" t="s">
        <v>616</v>
      </c>
      <c r="E2500" s="82" t="s">
        <v>300</v>
      </c>
      <c r="F2500" s="82" t="s">
        <v>301</v>
      </c>
      <c r="G2500" s="86">
        <v>0</v>
      </c>
      <c r="H2500" s="85">
        <v>0</v>
      </c>
      <c r="I2500" s="82" t="s">
        <v>617</v>
      </c>
    </row>
    <row r="2501" spans="2:9">
      <c r="B2501" s="82" t="s">
        <v>282</v>
      </c>
      <c r="C2501" s="82" t="s">
        <v>618</v>
      </c>
      <c r="D2501" s="82" t="s">
        <v>619</v>
      </c>
      <c r="E2501" s="82" t="s">
        <v>300</v>
      </c>
      <c r="F2501" s="82" t="s">
        <v>301</v>
      </c>
      <c r="G2501" s="86">
        <v>0</v>
      </c>
      <c r="H2501" s="85">
        <v>0</v>
      </c>
      <c r="I2501" s="82" t="s">
        <v>620</v>
      </c>
    </row>
    <row r="2502" spans="2:9">
      <c r="B2502" s="82" t="s">
        <v>282</v>
      </c>
      <c r="C2502" s="82" t="s">
        <v>621</v>
      </c>
      <c r="D2502" s="82" t="s">
        <v>622</v>
      </c>
      <c r="E2502" s="82" t="s">
        <v>300</v>
      </c>
      <c r="F2502" s="82" t="s">
        <v>301</v>
      </c>
      <c r="G2502" s="86">
        <v>0</v>
      </c>
      <c r="H2502" s="85">
        <v>0</v>
      </c>
      <c r="I2502" s="82" t="s">
        <v>623</v>
      </c>
    </row>
    <row r="2503" spans="2:9">
      <c r="B2503" s="82" t="s">
        <v>282</v>
      </c>
      <c r="C2503" s="82" t="s">
        <v>624</v>
      </c>
      <c r="D2503" s="82" t="s">
        <v>625</v>
      </c>
      <c r="E2503" s="82" t="s">
        <v>300</v>
      </c>
      <c r="F2503" s="82" t="s">
        <v>301</v>
      </c>
      <c r="G2503" s="86">
        <v>0</v>
      </c>
      <c r="H2503" s="85">
        <v>0</v>
      </c>
      <c r="I2503" s="82" t="s">
        <v>626</v>
      </c>
    </row>
    <row r="2504" spans="2:9">
      <c r="B2504" s="82" t="s">
        <v>282</v>
      </c>
      <c r="C2504" s="82" t="s">
        <v>627</v>
      </c>
      <c r="D2504" s="82" t="s">
        <v>628</v>
      </c>
      <c r="E2504" s="82" t="s">
        <v>300</v>
      </c>
      <c r="F2504" s="82" t="s">
        <v>301</v>
      </c>
      <c r="G2504" s="86">
        <v>0</v>
      </c>
      <c r="H2504" s="85">
        <v>0</v>
      </c>
      <c r="I2504" s="82" t="s">
        <v>629</v>
      </c>
    </row>
    <row r="2505" spans="2:9">
      <c r="B2505" s="82" t="s">
        <v>282</v>
      </c>
      <c r="C2505" s="82" t="s">
        <v>630</v>
      </c>
      <c r="D2505" s="82" t="s">
        <v>631</v>
      </c>
      <c r="E2505" s="82" t="s">
        <v>300</v>
      </c>
      <c r="F2505" s="82" t="s">
        <v>301</v>
      </c>
      <c r="G2505" s="86">
        <v>0</v>
      </c>
      <c r="H2505" s="85">
        <v>0</v>
      </c>
      <c r="I2505" s="82" t="s">
        <v>632</v>
      </c>
    </row>
    <row r="2506" spans="2:9">
      <c r="B2506" s="82" t="s">
        <v>282</v>
      </c>
      <c r="C2506" s="82" t="s">
        <v>633</v>
      </c>
      <c r="D2506" s="82" t="s">
        <v>634</v>
      </c>
      <c r="E2506" s="82" t="s">
        <v>300</v>
      </c>
      <c r="F2506" s="82" t="s">
        <v>301</v>
      </c>
      <c r="G2506" s="86">
        <v>0</v>
      </c>
      <c r="H2506" s="85">
        <v>0</v>
      </c>
      <c r="I2506" s="82" t="s">
        <v>635</v>
      </c>
    </row>
    <row r="2507" spans="2:9">
      <c r="B2507" s="82" t="s">
        <v>282</v>
      </c>
      <c r="C2507" s="82" t="s">
        <v>636</v>
      </c>
      <c r="D2507" s="82" t="s">
        <v>637</v>
      </c>
      <c r="E2507" s="82" t="s">
        <v>300</v>
      </c>
      <c r="F2507" s="82" t="s">
        <v>301</v>
      </c>
      <c r="G2507" s="86">
        <v>0</v>
      </c>
      <c r="H2507" s="85">
        <v>0</v>
      </c>
      <c r="I2507" s="82" t="s">
        <v>638</v>
      </c>
    </row>
    <row r="2508" spans="2:9">
      <c r="B2508" s="82" t="s">
        <v>282</v>
      </c>
      <c r="C2508" s="82" t="s">
        <v>639</v>
      </c>
      <c r="D2508" s="82" t="s">
        <v>640</v>
      </c>
      <c r="E2508" s="82" t="s">
        <v>300</v>
      </c>
      <c r="F2508" s="82" t="s">
        <v>301</v>
      </c>
      <c r="G2508" s="86">
        <v>0</v>
      </c>
      <c r="H2508" s="85">
        <v>0</v>
      </c>
      <c r="I2508" s="82" t="s">
        <v>641</v>
      </c>
    </row>
    <row r="2509" spans="2:9">
      <c r="B2509" s="82" t="s">
        <v>282</v>
      </c>
      <c r="C2509" s="82" t="s">
        <v>642</v>
      </c>
      <c r="D2509" s="82" t="s">
        <v>643</v>
      </c>
      <c r="E2509" s="82" t="s">
        <v>300</v>
      </c>
      <c r="F2509" s="82" t="s">
        <v>301</v>
      </c>
      <c r="G2509" s="86">
        <v>0</v>
      </c>
      <c r="H2509" s="85">
        <v>0</v>
      </c>
      <c r="I2509" s="82" t="s">
        <v>644</v>
      </c>
    </row>
    <row r="2510" spans="2:9">
      <c r="B2510" s="82" t="s">
        <v>282</v>
      </c>
      <c r="C2510" s="82" t="s">
        <v>645</v>
      </c>
      <c r="D2510" s="82" t="s">
        <v>646</v>
      </c>
      <c r="E2510" s="82" t="s">
        <v>300</v>
      </c>
      <c r="F2510" s="82" t="s">
        <v>301</v>
      </c>
      <c r="G2510" s="86">
        <v>0</v>
      </c>
      <c r="H2510" s="85">
        <v>0</v>
      </c>
      <c r="I2510" s="82" t="s">
        <v>647</v>
      </c>
    </row>
    <row r="2511" spans="2:9">
      <c r="B2511" s="82" t="s">
        <v>282</v>
      </c>
      <c r="C2511" s="82" t="s">
        <v>648</v>
      </c>
      <c r="D2511" s="82" t="s">
        <v>649</v>
      </c>
      <c r="E2511" s="82" t="s">
        <v>300</v>
      </c>
      <c r="F2511" s="82" t="s">
        <v>301</v>
      </c>
      <c r="G2511" s="86">
        <v>0</v>
      </c>
      <c r="H2511" s="85">
        <v>0</v>
      </c>
      <c r="I2511" s="82" t="s">
        <v>650</v>
      </c>
    </row>
    <row r="2512" spans="2:9">
      <c r="B2512" s="82" t="s">
        <v>282</v>
      </c>
      <c r="C2512" s="82" t="s">
        <v>651</v>
      </c>
      <c r="D2512" s="82" t="s">
        <v>652</v>
      </c>
      <c r="E2512" s="82" t="s">
        <v>300</v>
      </c>
      <c r="F2512" s="82" t="s">
        <v>301</v>
      </c>
      <c r="G2512" s="86">
        <v>0</v>
      </c>
      <c r="H2512" s="85">
        <v>0</v>
      </c>
      <c r="I2512" s="82" t="s">
        <v>653</v>
      </c>
    </row>
    <row r="2513" spans="2:9">
      <c r="B2513" s="82" t="s">
        <v>282</v>
      </c>
      <c r="C2513" s="82" t="s">
        <v>654</v>
      </c>
      <c r="D2513" s="82" t="s">
        <v>655</v>
      </c>
      <c r="E2513" s="82" t="s">
        <v>300</v>
      </c>
      <c r="F2513" s="82" t="s">
        <v>301</v>
      </c>
      <c r="G2513" s="86">
        <v>0</v>
      </c>
      <c r="H2513" s="85">
        <v>0</v>
      </c>
      <c r="I2513" s="82" t="s">
        <v>656</v>
      </c>
    </row>
    <row r="2514" spans="2:9">
      <c r="B2514" s="82" t="s">
        <v>282</v>
      </c>
      <c r="C2514" s="82" t="s">
        <v>657</v>
      </c>
      <c r="D2514" s="82" t="s">
        <v>658</v>
      </c>
      <c r="E2514" s="82" t="s">
        <v>300</v>
      </c>
      <c r="F2514" s="82" t="s">
        <v>301</v>
      </c>
      <c r="G2514" s="86">
        <v>0</v>
      </c>
      <c r="H2514" s="85">
        <v>0</v>
      </c>
      <c r="I2514" s="82" t="s">
        <v>659</v>
      </c>
    </row>
    <row r="2515" spans="2:9">
      <c r="B2515" s="82" t="s">
        <v>282</v>
      </c>
      <c r="C2515" s="82" t="s">
        <v>660</v>
      </c>
      <c r="D2515" s="82" t="s">
        <v>661</v>
      </c>
      <c r="E2515" s="82" t="s">
        <v>300</v>
      </c>
      <c r="F2515" s="82" t="s">
        <v>301</v>
      </c>
      <c r="G2515" s="86">
        <v>0</v>
      </c>
      <c r="H2515" s="85">
        <v>0</v>
      </c>
      <c r="I2515" s="82" t="s">
        <v>662</v>
      </c>
    </row>
    <row r="2516" spans="2:9">
      <c r="B2516" s="82" t="s">
        <v>282</v>
      </c>
      <c r="C2516" s="82" t="s">
        <v>663</v>
      </c>
      <c r="D2516" s="82" t="s">
        <v>664</v>
      </c>
      <c r="E2516" s="82" t="s">
        <v>300</v>
      </c>
      <c r="F2516" s="82" t="s">
        <v>301</v>
      </c>
      <c r="G2516" s="86">
        <v>0</v>
      </c>
      <c r="H2516" s="85">
        <v>0</v>
      </c>
      <c r="I2516" s="82" t="s">
        <v>665</v>
      </c>
    </row>
    <row r="2517" spans="2:9">
      <c r="B2517" s="82" t="s">
        <v>282</v>
      </c>
      <c r="C2517" s="82" t="s">
        <v>666</v>
      </c>
      <c r="D2517" s="82" t="s">
        <v>667</v>
      </c>
      <c r="E2517" s="82" t="s">
        <v>300</v>
      </c>
      <c r="F2517" s="82" t="s">
        <v>301</v>
      </c>
      <c r="G2517" s="86">
        <v>0</v>
      </c>
      <c r="H2517" s="85">
        <v>0</v>
      </c>
      <c r="I2517" s="82" t="s">
        <v>668</v>
      </c>
    </row>
    <row r="2518" spans="2:9">
      <c r="B2518" s="82" t="s">
        <v>282</v>
      </c>
      <c r="C2518" s="82" t="s">
        <v>669</v>
      </c>
      <c r="D2518" s="82" t="s">
        <v>670</v>
      </c>
      <c r="E2518" s="82" t="s">
        <v>300</v>
      </c>
      <c r="F2518" s="82" t="s">
        <v>301</v>
      </c>
      <c r="G2518" s="86">
        <v>0</v>
      </c>
      <c r="H2518" s="85">
        <v>0</v>
      </c>
      <c r="I2518" s="82" t="s">
        <v>671</v>
      </c>
    </row>
    <row r="2519" spans="2:9">
      <c r="B2519" s="82" t="s">
        <v>282</v>
      </c>
      <c r="C2519" s="82" t="s">
        <v>672</v>
      </c>
      <c r="D2519" s="82" t="s">
        <v>673</v>
      </c>
      <c r="E2519" s="82" t="s">
        <v>300</v>
      </c>
      <c r="F2519" s="82" t="s">
        <v>301</v>
      </c>
      <c r="G2519" s="86">
        <v>0</v>
      </c>
      <c r="H2519" s="85">
        <v>0</v>
      </c>
      <c r="I2519" s="82" t="s">
        <v>674</v>
      </c>
    </row>
    <row r="2520" spans="2:9">
      <c r="B2520" s="82" t="s">
        <v>282</v>
      </c>
      <c r="C2520" s="82" t="s">
        <v>675</v>
      </c>
      <c r="D2520" s="82" t="s">
        <v>676</v>
      </c>
      <c r="E2520" s="82" t="s">
        <v>300</v>
      </c>
      <c r="F2520" s="82" t="s">
        <v>301</v>
      </c>
      <c r="G2520" s="86">
        <v>0</v>
      </c>
      <c r="H2520" s="85">
        <v>0</v>
      </c>
      <c r="I2520" s="82" t="s">
        <v>677</v>
      </c>
    </row>
    <row r="2521" spans="2:9">
      <c r="B2521" s="82" t="s">
        <v>282</v>
      </c>
      <c r="C2521" s="82" t="s">
        <v>678</v>
      </c>
      <c r="D2521" s="82" t="s">
        <v>679</v>
      </c>
      <c r="E2521" s="82" t="s">
        <v>300</v>
      </c>
      <c r="F2521" s="82" t="s">
        <v>301</v>
      </c>
      <c r="G2521" s="86">
        <v>0</v>
      </c>
      <c r="H2521" s="85">
        <v>0</v>
      </c>
      <c r="I2521" s="82" t="s">
        <v>680</v>
      </c>
    </row>
    <row r="2522" spans="2:9">
      <c r="B2522" s="82" t="s">
        <v>282</v>
      </c>
      <c r="C2522" s="82" t="s">
        <v>681</v>
      </c>
      <c r="D2522" s="82" t="s">
        <v>682</v>
      </c>
      <c r="E2522" s="82" t="s">
        <v>300</v>
      </c>
      <c r="F2522" s="82" t="s">
        <v>301</v>
      </c>
      <c r="G2522" s="86">
        <v>0</v>
      </c>
      <c r="H2522" s="85">
        <v>0</v>
      </c>
      <c r="I2522" s="82" t="s">
        <v>683</v>
      </c>
    </row>
    <row r="2523" spans="2:9">
      <c r="B2523" s="82" t="s">
        <v>282</v>
      </c>
      <c r="C2523" s="82" t="s">
        <v>684</v>
      </c>
      <c r="D2523" s="82" t="s">
        <v>685</v>
      </c>
      <c r="E2523" s="82" t="s">
        <v>300</v>
      </c>
      <c r="F2523" s="82" t="s">
        <v>301</v>
      </c>
      <c r="G2523" s="86">
        <v>0</v>
      </c>
      <c r="H2523" s="85">
        <v>0</v>
      </c>
      <c r="I2523" s="82" t="s">
        <v>686</v>
      </c>
    </row>
    <row r="2524" spans="2:9">
      <c r="B2524" s="82" t="s">
        <v>282</v>
      </c>
      <c r="C2524" s="82" t="s">
        <v>684</v>
      </c>
      <c r="D2524" s="82" t="s">
        <v>685</v>
      </c>
      <c r="E2524" s="82" t="s">
        <v>300</v>
      </c>
      <c r="F2524" s="82" t="s">
        <v>301</v>
      </c>
      <c r="G2524" s="86">
        <v>0</v>
      </c>
      <c r="H2524" s="85">
        <v>0</v>
      </c>
      <c r="I2524" s="82" t="s">
        <v>686</v>
      </c>
    </row>
    <row r="2525" spans="2:9">
      <c r="B2525" s="82" t="s">
        <v>282</v>
      </c>
      <c r="C2525" s="82" t="s">
        <v>687</v>
      </c>
      <c r="D2525" s="82" t="s">
        <v>688</v>
      </c>
      <c r="E2525" s="82" t="s">
        <v>300</v>
      </c>
      <c r="F2525" s="82" t="s">
        <v>301</v>
      </c>
      <c r="G2525" s="86">
        <v>0</v>
      </c>
      <c r="H2525" s="85">
        <v>0</v>
      </c>
      <c r="I2525" s="82" t="s">
        <v>689</v>
      </c>
    </row>
    <row r="2526" spans="2:9">
      <c r="B2526" s="82" t="s">
        <v>282</v>
      </c>
      <c r="C2526" s="82" t="s">
        <v>690</v>
      </c>
      <c r="D2526" s="82" t="s">
        <v>691</v>
      </c>
      <c r="E2526" s="82" t="s">
        <v>300</v>
      </c>
      <c r="F2526" s="82" t="s">
        <v>301</v>
      </c>
      <c r="G2526" s="86">
        <v>0</v>
      </c>
      <c r="H2526" s="85">
        <v>0</v>
      </c>
      <c r="I2526" s="82" t="s">
        <v>692</v>
      </c>
    </row>
    <row r="2527" spans="2:9">
      <c r="B2527" s="82" t="s">
        <v>282</v>
      </c>
      <c r="C2527" s="82" t="s">
        <v>693</v>
      </c>
      <c r="D2527" s="82" t="s">
        <v>694</v>
      </c>
      <c r="E2527" s="82" t="s">
        <v>300</v>
      </c>
      <c r="F2527" s="82" t="s">
        <v>301</v>
      </c>
      <c r="G2527" s="86">
        <v>0</v>
      </c>
      <c r="H2527" s="85">
        <v>0</v>
      </c>
      <c r="I2527" s="82" t="s">
        <v>695</v>
      </c>
    </row>
    <row r="2528" spans="2:9">
      <c r="B2528" s="82" t="s">
        <v>282</v>
      </c>
      <c r="C2528" s="82" t="s">
        <v>696</v>
      </c>
      <c r="D2528" s="82" t="s">
        <v>697</v>
      </c>
      <c r="E2528" s="82" t="s">
        <v>300</v>
      </c>
      <c r="F2528" s="82" t="s">
        <v>301</v>
      </c>
      <c r="G2528" s="86">
        <v>0</v>
      </c>
      <c r="H2528" s="85">
        <v>0</v>
      </c>
      <c r="I2528" s="82" t="s">
        <v>698</v>
      </c>
    </row>
    <row r="2529" spans="2:9">
      <c r="B2529" s="82" t="s">
        <v>282</v>
      </c>
      <c r="C2529" s="82" t="s">
        <v>699</v>
      </c>
      <c r="D2529" s="82" t="s">
        <v>700</v>
      </c>
      <c r="E2529" s="82" t="s">
        <v>300</v>
      </c>
      <c r="F2529" s="82" t="s">
        <v>301</v>
      </c>
      <c r="G2529" s="86">
        <v>0</v>
      </c>
      <c r="H2529" s="85">
        <v>0</v>
      </c>
      <c r="I2529" s="82" t="s">
        <v>701</v>
      </c>
    </row>
    <row r="2530" spans="2:9">
      <c r="B2530" s="82" t="s">
        <v>282</v>
      </c>
      <c r="C2530" s="82" t="s">
        <v>702</v>
      </c>
      <c r="D2530" s="82" t="s">
        <v>703</v>
      </c>
      <c r="E2530" s="82" t="s">
        <v>300</v>
      </c>
      <c r="F2530" s="82" t="s">
        <v>301</v>
      </c>
      <c r="G2530" s="86">
        <v>0</v>
      </c>
      <c r="H2530" s="85">
        <v>0</v>
      </c>
      <c r="I2530" s="82" t="s">
        <v>704</v>
      </c>
    </row>
    <row r="2531" spans="2:9">
      <c r="B2531" s="82" t="s">
        <v>282</v>
      </c>
      <c r="C2531" s="82" t="s">
        <v>705</v>
      </c>
      <c r="D2531" s="82" t="s">
        <v>706</v>
      </c>
      <c r="E2531" s="82" t="s">
        <v>300</v>
      </c>
      <c r="F2531" s="82" t="s">
        <v>301</v>
      </c>
      <c r="G2531" s="86">
        <v>0</v>
      </c>
      <c r="H2531" s="85">
        <v>0</v>
      </c>
      <c r="I2531" s="82" t="s">
        <v>707</v>
      </c>
    </row>
    <row r="2532" spans="2:9">
      <c r="B2532" s="82" t="s">
        <v>282</v>
      </c>
      <c r="C2532" s="82" t="s">
        <v>708</v>
      </c>
      <c r="D2532" s="82" t="s">
        <v>709</v>
      </c>
      <c r="E2532" s="82" t="s">
        <v>300</v>
      </c>
      <c r="F2532" s="82" t="s">
        <v>301</v>
      </c>
      <c r="G2532" s="86">
        <v>0</v>
      </c>
      <c r="H2532" s="85">
        <v>0</v>
      </c>
      <c r="I2532" s="82" t="s">
        <v>710</v>
      </c>
    </row>
    <row r="2533" spans="2:9">
      <c r="B2533" s="82" t="s">
        <v>282</v>
      </c>
      <c r="C2533" s="82" t="s">
        <v>711</v>
      </c>
      <c r="D2533" s="82" t="s">
        <v>712</v>
      </c>
      <c r="E2533" s="82" t="s">
        <v>300</v>
      </c>
      <c r="F2533" s="82" t="s">
        <v>301</v>
      </c>
      <c r="G2533" s="86">
        <v>0</v>
      </c>
      <c r="H2533" s="85">
        <v>0</v>
      </c>
      <c r="I2533" s="82" t="s">
        <v>713</v>
      </c>
    </row>
    <row r="2534" spans="2:9">
      <c r="B2534" s="82" t="s">
        <v>282</v>
      </c>
      <c r="C2534" s="82" t="s">
        <v>714</v>
      </c>
      <c r="D2534" s="82" t="s">
        <v>715</v>
      </c>
      <c r="E2534" s="82" t="s">
        <v>300</v>
      </c>
      <c r="F2534" s="82" t="s">
        <v>301</v>
      </c>
      <c r="G2534" s="86">
        <v>0</v>
      </c>
      <c r="H2534" s="85">
        <v>0</v>
      </c>
      <c r="I2534" s="82" t="s">
        <v>716</v>
      </c>
    </row>
    <row r="2535" spans="2:9">
      <c r="B2535" s="82" t="s">
        <v>282</v>
      </c>
      <c r="C2535" s="82" t="s">
        <v>717</v>
      </c>
      <c r="D2535" s="82" t="s">
        <v>718</v>
      </c>
      <c r="E2535" s="82" t="s">
        <v>300</v>
      </c>
      <c r="F2535" s="82" t="s">
        <v>301</v>
      </c>
      <c r="G2535" s="86">
        <v>0</v>
      </c>
      <c r="H2535" s="85">
        <v>0</v>
      </c>
      <c r="I2535" s="82" t="s">
        <v>719</v>
      </c>
    </row>
    <row r="2536" spans="2:9">
      <c r="B2536" s="82" t="s">
        <v>282</v>
      </c>
      <c r="C2536" s="82" t="s">
        <v>720</v>
      </c>
      <c r="D2536" s="82" t="s">
        <v>721</v>
      </c>
      <c r="E2536" s="82" t="s">
        <v>300</v>
      </c>
      <c r="F2536" s="82" t="s">
        <v>301</v>
      </c>
      <c r="G2536" s="86">
        <v>0</v>
      </c>
      <c r="H2536" s="85">
        <v>0</v>
      </c>
      <c r="I2536" s="82" t="s">
        <v>722</v>
      </c>
    </row>
    <row r="2537" spans="2:9">
      <c r="B2537" s="82" t="s">
        <v>282</v>
      </c>
      <c r="C2537" s="82" t="s">
        <v>723</v>
      </c>
      <c r="D2537" s="82" t="s">
        <v>724</v>
      </c>
      <c r="E2537" s="82" t="s">
        <v>300</v>
      </c>
      <c r="F2537" s="82" t="s">
        <v>301</v>
      </c>
      <c r="G2537" s="86">
        <v>0</v>
      </c>
      <c r="H2537" s="85">
        <v>0</v>
      </c>
      <c r="I2537" s="82" t="s">
        <v>725</v>
      </c>
    </row>
    <row r="2538" spans="2:9">
      <c r="B2538" s="82" t="s">
        <v>282</v>
      </c>
      <c r="C2538" s="82" t="s">
        <v>726</v>
      </c>
      <c r="D2538" s="82" t="s">
        <v>727</v>
      </c>
      <c r="E2538" s="82" t="s">
        <v>300</v>
      </c>
      <c r="F2538" s="82" t="s">
        <v>301</v>
      </c>
      <c r="G2538" s="86">
        <v>0</v>
      </c>
      <c r="H2538" s="85">
        <v>0</v>
      </c>
      <c r="I2538" s="82" t="s">
        <v>728</v>
      </c>
    </row>
    <row r="2539" spans="2:9">
      <c r="B2539" s="82" t="s">
        <v>282</v>
      </c>
      <c r="C2539" s="82" t="s">
        <v>729</v>
      </c>
      <c r="D2539" s="82" t="s">
        <v>730</v>
      </c>
      <c r="E2539" s="82" t="s">
        <v>300</v>
      </c>
      <c r="F2539" s="82" t="s">
        <v>301</v>
      </c>
      <c r="G2539" s="86">
        <v>0</v>
      </c>
      <c r="H2539" s="85">
        <v>0</v>
      </c>
      <c r="I2539" s="82" t="s">
        <v>731</v>
      </c>
    </row>
    <row r="2540" spans="2:9">
      <c r="B2540" s="82" t="s">
        <v>282</v>
      </c>
      <c r="C2540" s="82" t="s">
        <v>732</v>
      </c>
      <c r="D2540" s="82" t="s">
        <v>733</v>
      </c>
      <c r="E2540" s="82" t="s">
        <v>300</v>
      </c>
      <c r="F2540" s="82" t="s">
        <v>301</v>
      </c>
      <c r="G2540" s="86">
        <v>0</v>
      </c>
      <c r="H2540" s="85">
        <v>0</v>
      </c>
      <c r="I2540" s="82" t="s">
        <v>734</v>
      </c>
    </row>
    <row r="2541" spans="2:9">
      <c r="B2541" s="82" t="s">
        <v>282</v>
      </c>
      <c r="C2541" s="82" t="s">
        <v>735</v>
      </c>
      <c r="D2541" s="82" t="s">
        <v>736</v>
      </c>
      <c r="E2541" s="82" t="s">
        <v>300</v>
      </c>
      <c r="F2541" s="82" t="s">
        <v>301</v>
      </c>
      <c r="G2541" s="86">
        <v>0</v>
      </c>
      <c r="H2541" s="85">
        <v>0</v>
      </c>
      <c r="I2541" s="82" t="s">
        <v>737</v>
      </c>
    </row>
    <row r="2542" spans="2:9">
      <c r="B2542" s="82" t="s">
        <v>282</v>
      </c>
      <c r="C2542" s="82" t="s">
        <v>738</v>
      </c>
      <c r="D2542" s="82" t="s">
        <v>739</v>
      </c>
      <c r="E2542" s="82" t="s">
        <v>300</v>
      </c>
      <c r="F2542" s="82" t="s">
        <v>301</v>
      </c>
      <c r="G2542" s="86">
        <v>0</v>
      </c>
      <c r="H2542" s="85">
        <v>0</v>
      </c>
      <c r="I2542" s="82" t="s">
        <v>740</v>
      </c>
    </row>
    <row r="2543" spans="2:9">
      <c r="B2543" s="82" t="s">
        <v>282</v>
      </c>
      <c r="C2543" s="82" t="s">
        <v>741</v>
      </c>
      <c r="D2543" s="82" t="s">
        <v>742</v>
      </c>
      <c r="E2543" s="82" t="s">
        <v>300</v>
      </c>
      <c r="F2543" s="82" t="s">
        <v>301</v>
      </c>
      <c r="G2543" s="86">
        <v>0</v>
      </c>
      <c r="H2543" s="85">
        <v>0</v>
      </c>
      <c r="I2543" s="82" t="s">
        <v>743</v>
      </c>
    </row>
    <row r="2544" spans="2:9">
      <c r="B2544" s="82" t="s">
        <v>282</v>
      </c>
      <c r="C2544" s="82" t="s">
        <v>744</v>
      </c>
      <c r="D2544" s="82" t="s">
        <v>745</v>
      </c>
      <c r="E2544" s="82" t="s">
        <v>300</v>
      </c>
      <c r="F2544" s="82" t="s">
        <v>301</v>
      </c>
      <c r="G2544" s="86">
        <v>0</v>
      </c>
      <c r="H2544" s="85">
        <v>0</v>
      </c>
      <c r="I2544" s="82" t="s">
        <v>746</v>
      </c>
    </row>
    <row r="2545" spans="2:9">
      <c r="B2545" s="82" t="s">
        <v>282</v>
      </c>
      <c r="C2545" s="82" t="s">
        <v>747</v>
      </c>
      <c r="D2545" s="82" t="s">
        <v>748</v>
      </c>
      <c r="E2545" s="82" t="s">
        <v>300</v>
      </c>
      <c r="F2545" s="82" t="s">
        <v>301</v>
      </c>
      <c r="G2545" s="86">
        <v>0</v>
      </c>
      <c r="H2545" s="85">
        <v>0</v>
      </c>
      <c r="I2545" s="82" t="s">
        <v>749</v>
      </c>
    </row>
    <row r="2546" spans="2:9">
      <c r="B2546" s="82" t="s">
        <v>282</v>
      </c>
      <c r="C2546" s="82" t="s">
        <v>750</v>
      </c>
      <c r="D2546" s="82" t="s">
        <v>751</v>
      </c>
      <c r="E2546" s="82" t="s">
        <v>300</v>
      </c>
      <c r="F2546" s="82" t="s">
        <v>301</v>
      </c>
      <c r="G2546" s="86">
        <v>0</v>
      </c>
      <c r="H2546" s="85">
        <v>0</v>
      </c>
      <c r="I2546" s="82" t="s">
        <v>752</v>
      </c>
    </row>
    <row r="2547" spans="2:9">
      <c r="B2547" s="82" t="s">
        <v>282</v>
      </c>
      <c r="C2547" s="82" t="s">
        <v>753</v>
      </c>
      <c r="D2547" s="82" t="s">
        <v>754</v>
      </c>
      <c r="E2547" s="82" t="s">
        <v>300</v>
      </c>
      <c r="F2547" s="82" t="s">
        <v>301</v>
      </c>
      <c r="G2547" s="86">
        <v>0</v>
      </c>
      <c r="H2547" s="85">
        <v>0</v>
      </c>
      <c r="I2547" s="82" t="s">
        <v>755</v>
      </c>
    </row>
    <row r="2548" spans="2:9">
      <c r="B2548" s="82" t="s">
        <v>282</v>
      </c>
      <c r="C2548" s="82" t="s">
        <v>756</v>
      </c>
      <c r="D2548" s="82" t="s">
        <v>757</v>
      </c>
      <c r="E2548" s="82" t="s">
        <v>300</v>
      </c>
      <c r="F2548" s="82" t="s">
        <v>301</v>
      </c>
      <c r="G2548" s="86">
        <v>0</v>
      </c>
      <c r="H2548" s="85">
        <v>0</v>
      </c>
      <c r="I2548" s="82" t="s">
        <v>749</v>
      </c>
    </row>
    <row r="2549" spans="2:9">
      <c r="B2549" s="82" t="s">
        <v>282</v>
      </c>
      <c r="C2549" s="82" t="s">
        <v>758</v>
      </c>
      <c r="D2549" s="82" t="s">
        <v>759</v>
      </c>
      <c r="E2549" s="82" t="s">
        <v>300</v>
      </c>
      <c r="F2549" s="82" t="s">
        <v>301</v>
      </c>
      <c r="G2549" s="86">
        <v>0</v>
      </c>
      <c r="H2549" s="85">
        <v>0</v>
      </c>
      <c r="I2549" s="82" t="s">
        <v>752</v>
      </c>
    </row>
    <row r="2550" spans="2:9">
      <c r="B2550" s="82" t="s">
        <v>282</v>
      </c>
      <c r="C2550" s="82" t="s">
        <v>760</v>
      </c>
      <c r="D2550" s="82" t="s">
        <v>761</v>
      </c>
      <c r="E2550" s="82" t="s">
        <v>300</v>
      </c>
      <c r="F2550" s="82" t="s">
        <v>301</v>
      </c>
      <c r="G2550" s="86">
        <v>0</v>
      </c>
      <c r="H2550" s="85">
        <v>0</v>
      </c>
      <c r="I2550" s="82" t="s">
        <v>755</v>
      </c>
    </row>
    <row r="2551" spans="2:9">
      <c r="B2551" s="82" t="s">
        <v>282</v>
      </c>
      <c r="C2551" s="82" t="s">
        <v>762</v>
      </c>
      <c r="D2551" s="82" t="s">
        <v>763</v>
      </c>
      <c r="E2551" s="82" t="s">
        <v>300</v>
      </c>
      <c r="F2551" s="82" t="s">
        <v>301</v>
      </c>
      <c r="G2551" s="86">
        <v>0</v>
      </c>
      <c r="H2551" s="85">
        <v>0</v>
      </c>
      <c r="I2551" s="82" t="s">
        <v>749</v>
      </c>
    </row>
    <row r="2552" spans="2:9">
      <c r="B2552" s="82" t="s">
        <v>282</v>
      </c>
      <c r="C2552" s="82" t="s">
        <v>764</v>
      </c>
      <c r="D2552" s="82" t="s">
        <v>765</v>
      </c>
      <c r="E2552" s="82" t="s">
        <v>300</v>
      </c>
      <c r="F2552" s="82" t="s">
        <v>301</v>
      </c>
      <c r="G2552" s="86">
        <v>0</v>
      </c>
      <c r="H2552" s="85">
        <v>0</v>
      </c>
      <c r="I2552" s="82" t="s">
        <v>752</v>
      </c>
    </row>
    <row r="2553" spans="2:9">
      <c r="B2553" s="82" t="s">
        <v>282</v>
      </c>
      <c r="C2553" s="82" t="s">
        <v>766</v>
      </c>
      <c r="D2553" s="82" t="s">
        <v>767</v>
      </c>
      <c r="E2553" s="82" t="s">
        <v>300</v>
      </c>
      <c r="F2553" s="82" t="s">
        <v>301</v>
      </c>
      <c r="G2553" s="86">
        <v>0</v>
      </c>
      <c r="H2553" s="85">
        <v>0</v>
      </c>
      <c r="I2553" s="82" t="s">
        <v>755</v>
      </c>
    </row>
    <row r="2554" spans="2:9">
      <c r="B2554" s="82" t="s">
        <v>282</v>
      </c>
      <c r="C2554" s="82" t="s">
        <v>768</v>
      </c>
      <c r="D2554" s="82" t="s">
        <v>769</v>
      </c>
      <c r="E2554" s="82" t="s">
        <v>300</v>
      </c>
      <c r="F2554" s="82" t="s">
        <v>301</v>
      </c>
      <c r="G2554" s="86">
        <v>0</v>
      </c>
      <c r="H2554" s="85">
        <v>0</v>
      </c>
      <c r="I2554" s="82" t="s">
        <v>749</v>
      </c>
    </row>
    <row r="2555" spans="2:9">
      <c r="B2555" s="82" t="s">
        <v>282</v>
      </c>
      <c r="C2555" s="82" t="s">
        <v>770</v>
      </c>
      <c r="D2555" s="82" t="s">
        <v>771</v>
      </c>
      <c r="E2555" s="82" t="s">
        <v>300</v>
      </c>
      <c r="F2555" s="82" t="s">
        <v>301</v>
      </c>
      <c r="G2555" s="86">
        <v>0</v>
      </c>
      <c r="H2555" s="85">
        <v>0</v>
      </c>
      <c r="I2555" s="82" t="s">
        <v>752</v>
      </c>
    </row>
    <row r="2556" spans="2:9">
      <c r="B2556" s="82" t="s">
        <v>282</v>
      </c>
      <c r="C2556" s="82" t="s">
        <v>772</v>
      </c>
      <c r="D2556" s="82" t="s">
        <v>773</v>
      </c>
      <c r="E2556" s="82" t="s">
        <v>300</v>
      </c>
      <c r="F2556" s="82" t="s">
        <v>301</v>
      </c>
      <c r="G2556" s="86">
        <v>0</v>
      </c>
      <c r="H2556" s="85">
        <v>0</v>
      </c>
      <c r="I2556" s="82" t="s">
        <v>755</v>
      </c>
    </row>
    <row r="2557" spans="2:9">
      <c r="B2557" s="82" t="s">
        <v>282</v>
      </c>
      <c r="C2557" s="82" t="s">
        <v>774</v>
      </c>
      <c r="D2557" s="82" t="s">
        <v>775</v>
      </c>
      <c r="E2557" s="82" t="s">
        <v>300</v>
      </c>
      <c r="F2557" s="82" t="s">
        <v>301</v>
      </c>
      <c r="G2557" s="86">
        <v>0</v>
      </c>
      <c r="H2557" s="85">
        <v>0</v>
      </c>
      <c r="I2557" s="82" t="s">
        <v>749</v>
      </c>
    </row>
    <row r="2558" spans="2:9">
      <c r="B2558" s="82" t="s">
        <v>282</v>
      </c>
      <c r="C2558" s="82" t="s">
        <v>776</v>
      </c>
      <c r="D2558" s="82" t="s">
        <v>777</v>
      </c>
      <c r="E2558" s="82" t="s">
        <v>300</v>
      </c>
      <c r="F2558" s="82" t="s">
        <v>301</v>
      </c>
      <c r="G2558" s="86">
        <v>0</v>
      </c>
      <c r="H2558" s="85">
        <v>0</v>
      </c>
      <c r="I2558" s="82" t="s">
        <v>752</v>
      </c>
    </row>
    <row r="2559" spans="2:9">
      <c r="B2559" s="82" t="s">
        <v>282</v>
      </c>
      <c r="C2559" s="82" t="s">
        <v>778</v>
      </c>
      <c r="D2559" s="82" t="s">
        <v>779</v>
      </c>
      <c r="E2559" s="82" t="s">
        <v>300</v>
      </c>
      <c r="F2559" s="82" t="s">
        <v>301</v>
      </c>
      <c r="G2559" s="86">
        <v>0</v>
      </c>
      <c r="H2559" s="85">
        <v>0</v>
      </c>
      <c r="I2559" s="82" t="s">
        <v>755</v>
      </c>
    </row>
    <row r="2560" spans="2:9">
      <c r="B2560" s="82" t="s">
        <v>282</v>
      </c>
      <c r="C2560" s="82" t="s">
        <v>780</v>
      </c>
      <c r="D2560" s="82" t="s">
        <v>781</v>
      </c>
      <c r="E2560" s="82" t="s">
        <v>300</v>
      </c>
      <c r="F2560" s="82" t="s">
        <v>301</v>
      </c>
      <c r="G2560" s="86">
        <v>0</v>
      </c>
      <c r="H2560" s="85">
        <v>0</v>
      </c>
      <c r="I2560" s="82" t="s">
        <v>749</v>
      </c>
    </row>
    <row r="2561" spans="2:9">
      <c r="B2561" s="82" t="s">
        <v>282</v>
      </c>
      <c r="C2561" s="82" t="s">
        <v>782</v>
      </c>
      <c r="D2561" s="82" t="s">
        <v>783</v>
      </c>
      <c r="E2561" s="82" t="s">
        <v>300</v>
      </c>
      <c r="F2561" s="82" t="s">
        <v>301</v>
      </c>
      <c r="G2561" s="86">
        <v>0</v>
      </c>
      <c r="H2561" s="85">
        <v>0</v>
      </c>
      <c r="I2561" s="82" t="s">
        <v>752</v>
      </c>
    </row>
    <row r="2562" spans="2:9">
      <c r="B2562" s="82" t="s">
        <v>282</v>
      </c>
      <c r="C2562" s="82" t="s">
        <v>784</v>
      </c>
      <c r="D2562" s="82" t="s">
        <v>785</v>
      </c>
      <c r="E2562" s="82" t="s">
        <v>300</v>
      </c>
      <c r="F2562" s="82" t="s">
        <v>301</v>
      </c>
      <c r="G2562" s="86">
        <v>0</v>
      </c>
      <c r="H2562" s="85">
        <v>0</v>
      </c>
      <c r="I2562" s="82" t="s">
        <v>755</v>
      </c>
    </row>
    <row r="2563" spans="2:9">
      <c r="B2563" s="82" t="s">
        <v>282</v>
      </c>
      <c r="C2563" s="82" t="s">
        <v>786</v>
      </c>
      <c r="D2563" s="82" t="s">
        <v>787</v>
      </c>
      <c r="E2563" s="82" t="s">
        <v>300</v>
      </c>
      <c r="F2563" s="82" t="s">
        <v>301</v>
      </c>
      <c r="G2563" s="86">
        <v>0</v>
      </c>
      <c r="H2563" s="85">
        <v>0</v>
      </c>
      <c r="I2563" s="82" t="s">
        <v>749</v>
      </c>
    </row>
    <row r="2564" spans="2:9">
      <c r="B2564" s="82" t="s">
        <v>282</v>
      </c>
      <c r="C2564" s="82" t="s">
        <v>788</v>
      </c>
      <c r="D2564" s="82" t="s">
        <v>789</v>
      </c>
      <c r="E2564" s="82" t="s">
        <v>300</v>
      </c>
      <c r="F2564" s="82" t="s">
        <v>301</v>
      </c>
      <c r="G2564" s="86">
        <v>0</v>
      </c>
      <c r="H2564" s="85">
        <v>0</v>
      </c>
      <c r="I2564" s="82" t="s">
        <v>752</v>
      </c>
    </row>
    <row r="2565" spans="2:9">
      <c r="B2565" s="82" t="s">
        <v>282</v>
      </c>
      <c r="C2565" s="82" t="s">
        <v>790</v>
      </c>
      <c r="D2565" s="82" t="s">
        <v>791</v>
      </c>
      <c r="E2565" s="82" t="s">
        <v>300</v>
      </c>
      <c r="F2565" s="82" t="s">
        <v>301</v>
      </c>
      <c r="G2565" s="86">
        <v>0</v>
      </c>
      <c r="H2565" s="85">
        <v>0</v>
      </c>
      <c r="I2565" s="82" t="s">
        <v>755</v>
      </c>
    </row>
    <row r="2566" spans="2:9">
      <c r="B2566" s="82" t="s">
        <v>282</v>
      </c>
      <c r="C2566" s="82" t="s">
        <v>792</v>
      </c>
      <c r="D2566" s="82" t="s">
        <v>793</v>
      </c>
      <c r="E2566" s="82" t="s">
        <v>300</v>
      </c>
      <c r="F2566" s="82" t="s">
        <v>301</v>
      </c>
      <c r="G2566" s="86">
        <v>0</v>
      </c>
      <c r="H2566" s="85">
        <v>0</v>
      </c>
      <c r="I2566" s="82" t="s">
        <v>749</v>
      </c>
    </row>
    <row r="2567" spans="2:9">
      <c r="B2567" s="82" t="s">
        <v>282</v>
      </c>
      <c r="C2567" s="82" t="s">
        <v>794</v>
      </c>
      <c r="D2567" s="82" t="s">
        <v>795</v>
      </c>
      <c r="E2567" s="82" t="s">
        <v>300</v>
      </c>
      <c r="F2567" s="82" t="s">
        <v>301</v>
      </c>
      <c r="G2567" s="86">
        <v>0</v>
      </c>
      <c r="H2567" s="85">
        <v>0</v>
      </c>
      <c r="I2567" s="82" t="s">
        <v>752</v>
      </c>
    </row>
    <row r="2568" spans="2:9">
      <c r="B2568" s="82" t="s">
        <v>282</v>
      </c>
      <c r="C2568" s="82" t="s">
        <v>796</v>
      </c>
      <c r="D2568" s="82" t="s">
        <v>797</v>
      </c>
      <c r="E2568" s="82" t="s">
        <v>300</v>
      </c>
      <c r="F2568" s="82" t="s">
        <v>301</v>
      </c>
      <c r="G2568" s="86">
        <v>0</v>
      </c>
      <c r="H2568" s="85">
        <v>0</v>
      </c>
      <c r="I2568" s="82" t="s">
        <v>755</v>
      </c>
    </row>
    <row r="2569" spans="2:9">
      <c r="B2569" s="82" t="s">
        <v>282</v>
      </c>
      <c r="C2569" s="82" t="s">
        <v>798</v>
      </c>
      <c r="D2569" s="82" t="s">
        <v>799</v>
      </c>
      <c r="E2569" s="82" t="s">
        <v>300</v>
      </c>
      <c r="F2569" s="82" t="s">
        <v>301</v>
      </c>
      <c r="G2569" s="86">
        <v>0</v>
      </c>
      <c r="H2569" s="85">
        <v>0</v>
      </c>
      <c r="I2569" s="82" t="s">
        <v>749</v>
      </c>
    </row>
    <row r="2570" spans="2:9">
      <c r="B2570" s="82" t="s">
        <v>282</v>
      </c>
      <c r="C2570" s="82" t="s">
        <v>800</v>
      </c>
      <c r="D2570" s="82" t="s">
        <v>801</v>
      </c>
      <c r="E2570" s="82" t="s">
        <v>300</v>
      </c>
      <c r="F2570" s="82" t="s">
        <v>301</v>
      </c>
      <c r="G2570" s="86">
        <v>0</v>
      </c>
      <c r="H2570" s="85">
        <v>0</v>
      </c>
      <c r="I2570" s="82" t="s">
        <v>752</v>
      </c>
    </row>
    <row r="2571" spans="2:9">
      <c r="B2571" s="82" t="s">
        <v>282</v>
      </c>
      <c r="C2571" s="82" t="s">
        <v>802</v>
      </c>
      <c r="D2571" s="82" t="s">
        <v>803</v>
      </c>
      <c r="E2571" s="82" t="s">
        <v>300</v>
      </c>
      <c r="F2571" s="82" t="s">
        <v>301</v>
      </c>
      <c r="G2571" s="86">
        <v>0</v>
      </c>
      <c r="H2571" s="85">
        <v>0</v>
      </c>
      <c r="I2571" s="82" t="s">
        <v>755</v>
      </c>
    </row>
    <row r="2572" spans="2:9">
      <c r="B2572" s="82" t="s">
        <v>282</v>
      </c>
      <c r="C2572" s="82" t="s">
        <v>804</v>
      </c>
      <c r="D2572" s="82" t="s">
        <v>805</v>
      </c>
      <c r="E2572" s="82" t="s">
        <v>300</v>
      </c>
      <c r="F2572" s="82" t="s">
        <v>301</v>
      </c>
      <c r="G2572" s="86">
        <v>0</v>
      </c>
      <c r="H2572" s="85">
        <v>0</v>
      </c>
      <c r="I2572" s="82" t="s">
        <v>749</v>
      </c>
    </row>
    <row r="2573" spans="2:9">
      <c r="B2573" s="82" t="s">
        <v>282</v>
      </c>
      <c r="C2573" s="82" t="s">
        <v>806</v>
      </c>
      <c r="D2573" s="82" t="s">
        <v>807</v>
      </c>
      <c r="E2573" s="82" t="s">
        <v>300</v>
      </c>
      <c r="F2573" s="82" t="s">
        <v>301</v>
      </c>
      <c r="G2573" s="86">
        <v>0</v>
      </c>
      <c r="H2573" s="85">
        <v>0</v>
      </c>
      <c r="I2573" s="82" t="s">
        <v>752</v>
      </c>
    </row>
    <row r="2574" spans="2:9">
      <c r="B2574" s="82" t="s">
        <v>282</v>
      </c>
      <c r="C2574" s="82" t="s">
        <v>808</v>
      </c>
      <c r="D2574" s="82" t="s">
        <v>809</v>
      </c>
      <c r="E2574" s="82" t="s">
        <v>300</v>
      </c>
      <c r="F2574" s="82" t="s">
        <v>301</v>
      </c>
      <c r="G2574" s="86">
        <v>0</v>
      </c>
      <c r="H2574" s="85">
        <v>0</v>
      </c>
      <c r="I2574" s="82" t="s">
        <v>755</v>
      </c>
    </row>
    <row r="2575" spans="2:9">
      <c r="B2575" s="82" t="s">
        <v>282</v>
      </c>
      <c r="C2575" s="82" t="s">
        <v>810</v>
      </c>
      <c r="D2575" s="82" t="s">
        <v>811</v>
      </c>
      <c r="E2575" s="82" t="s">
        <v>300</v>
      </c>
      <c r="F2575" s="82" t="s">
        <v>301</v>
      </c>
      <c r="G2575" s="86">
        <v>0</v>
      </c>
      <c r="H2575" s="85">
        <v>0</v>
      </c>
      <c r="I2575" s="82" t="s">
        <v>812</v>
      </c>
    </row>
    <row r="2576" spans="2:9">
      <c r="B2576" s="82" t="s">
        <v>282</v>
      </c>
      <c r="C2576" s="82" t="s">
        <v>813</v>
      </c>
      <c r="D2576" s="82" t="s">
        <v>814</v>
      </c>
      <c r="E2576" s="82" t="s">
        <v>300</v>
      </c>
      <c r="F2576" s="82" t="s">
        <v>301</v>
      </c>
      <c r="G2576" s="86">
        <v>0</v>
      </c>
      <c r="H2576" s="85">
        <v>0</v>
      </c>
      <c r="I2576" s="82" t="s">
        <v>815</v>
      </c>
    </row>
    <row r="2577" spans="2:9">
      <c r="B2577" s="82" t="s">
        <v>282</v>
      </c>
      <c r="C2577" s="82" t="s">
        <v>816</v>
      </c>
      <c r="D2577" s="82" t="s">
        <v>817</v>
      </c>
      <c r="E2577" s="82" t="s">
        <v>300</v>
      </c>
      <c r="F2577" s="82" t="s">
        <v>301</v>
      </c>
      <c r="G2577" s="86">
        <v>0</v>
      </c>
      <c r="H2577" s="85">
        <v>0</v>
      </c>
      <c r="I2577" s="82" t="s">
        <v>818</v>
      </c>
    </row>
    <row r="2578" spans="2:9">
      <c r="B2578" s="82" t="s">
        <v>282</v>
      </c>
      <c r="C2578" s="82" t="s">
        <v>819</v>
      </c>
      <c r="D2578" s="82" t="s">
        <v>820</v>
      </c>
      <c r="E2578" s="82" t="s">
        <v>300</v>
      </c>
      <c r="F2578" s="82" t="s">
        <v>301</v>
      </c>
      <c r="G2578" s="86">
        <v>0</v>
      </c>
      <c r="H2578" s="85">
        <v>0</v>
      </c>
      <c r="I2578" s="82" t="s">
        <v>821</v>
      </c>
    </row>
    <row r="2579" spans="2:9">
      <c r="B2579" s="82" t="s">
        <v>282</v>
      </c>
      <c r="C2579" s="82" t="s">
        <v>687</v>
      </c>
      <c r="D2579" s="82" t="s">
        <v>688</v>
      </c>
      <c r="E2579" s="82" t="s">
        <v>300</v>
      </c>
      <c r="F2579" s="82" t="s">
        <v>301</v>
      </c>
      <c r="G2579" s="86">
        <v>0</v>
      </c>
      <c r="H2579" s="85">
        <v>0</v>
      </c>
      <c r="I2579" s="82" t="s">
        <v>689</v>
      </c>
    </row>
    <row r="2580" spans="2:9">
      <c r="B2580" s="82" t="s">
        <v>282</v>
      </c>
      <c r="C2580" s="82" t="s">
        <v>690</v>
      </c>
      <c r="D2580" s="82" t="s">
        <v>691</v>
      </c>
      <c r="E2580" s="82" t="s">
        <v>300</v>
      </c>
      <c r="F2580" s="82" t="s">
        <v>301</v>
      </c>
      <c r="G2580" s="86">
        <v>0</v>
      </c>
      <c r="H2580" s="85">
        <v>0</v>
      </c>
      <c r="I2580" s="82" t="s">
        <v>692</v>
      </c>
    </row>
    <row r="2581" spans="2:9">
      <c r="B2581" s="82" t="s">
        <v>282</v>
      </c>
      <c r="C2581" s="82" t="s">
        <v>822</v>
      </c>
      <c r="D2581" s="82" t="s">
        <v>823</v>
      </c>
      <c r="E2581" s="82" t="s">
        <v>300</v>
      </c>
      <c r="F2581" s="82" t="s">
        <v>301</v>
      </c>
      <c r="G2581" s="86">
        <v>0</v>
      </c>
      <c r="H2581" s="85">
        <v>0</v>
      </c>
      <c r="I2581" s="82" t="s">
        <v>824</v>
      </c>
    </row>
    <row r="2582" spans="2:9">
      <c r="B2582" s="82" t="s">
        <v>283</v>
      </c>
      <c r="C2582" s="82" t="s">
        <v>298</v>
      </c>
      <c r="D2582" s="82" t="s">
        <v>299</v>
      </c>
      <c r="E2582" s="82" t="s">
        <v>300</v>
      </c>
      <c r="F2582" s="82" t="s">
        <v>301</v>
      </c>
      <c r="G2582" s="85">
        <v>3.5999999999999997E-2</v>
      </c>
      <c r="H2582" s="85">
        <v>0</v>
      </c>
      <c r="I2582" s="82" t="s">
        <v>302</v>
      </c>
    </row>
    <row r="2583" spans="2:9">
      <c r="B2583" s="82" t="s">
        <v>283</v>
      </c>
      <c r="C2583" s="82" t="s">
        <v>303</v>
      </c>
      <c r="D2583" s="82" t="s">
        <v>304</v>
      </c>
      <c r="E2583" s="82" t="s">
        <v>300</v>
      </c>
      <c r="F2583" s="82" t="s">
        <v>301</v>
      </c>
      <c r="G2583" s="85">
        <v>0</v>
      </c>
      <c r="H2583" s="85">
        <v>0</v>
      </c>
      <c r="I2583" s="82" t="s">
        <v>305</v>
      </c>
    </row>
    <row r="2584" spans="2:9">
      <c r="B2584" s="82" t="s">
        <v>283</v>
      </c>
      <c r="C2584" s="82" t="s">
        <v>306</v>
      </c>
      <c r="D2584" s="82" t="s">
        <v>307</v>
      </c>
      <c r="E2584" s="82" t="s">
        <v>300</v>
      </c>
      <c r="F2584" s="82" t="s">
        <v>301</v>
      </c>
      <c r="G2584" s="85">
        <v>0</v>
      </c>
      <c r="H2584" s="85">
        <v>0</v>
      </c>
      <c r="I2584" s="82" t="s">
        <v>308</v>
      </c>
    </row>
    <row r="2585" spans="2:9">
      <c r="B2585" s="82" t="s">
        <v>283</v>
      </c>
      <c r="C2585" s="82" t="s">
        <v>309</v>
      </c>
      <c r="D2585" s="82" t="s">
        <v>310</v>
      </c>
      <c r="E2585" s="82" t="s">
        <v>300</v>
      </c>
      <c r="F2585" s="82" t="s">
        <v>301</v>
      </c>
      <c r="G2585" s="85">
        <v>1.204</v>
      </c>
      <c r="H2585" s="85">
        <v>1.141</v>
      </c>
      <c r="I2585" s="82" t="s">
        <v>311</v>
      </c>
    </row>
    <row r="2586" spans="2:9">
      <c r="B2586" s="82" t="s">
        <v>283</v>
      </c>
      <c r="C2586" s="82" t="s">
        <v>312</v>
      </c>
      <c r="D2586" s="82" t="s">
        <v>313</v>
      </c>
      <c r="E2586" s="82" t="s">
        <v>300</v>
      </c>
      <c r="F2586" s="82" t="s">
        <v>301</v>
      </c>
      <c r="G2586" s="85">
        <v>1.66</v>
      </c>
      <c r="H2586" s="85">
        <v>1.034</v>
      </c>
      <c r="I2586" s="82" t="s">
        <v>314</v>
      </c>
    </row>
    <row r="2587" spans="2:9">
      <c r="B2587" s="82" t="s">
        <v>283</v>
      </c>
      <c r="C2587" s="82" t="s">
        <v>315</v>
      </c>
      <c r="D2587" s="82" t="s">
        <v>316</v>
      </c>
      <c r="E2587" s="82" t="s">
        <v>300</v>
      </c>
      <c r="F2587" s="82" t="s">
        <v>301</v>
      </c>
      <c r="G2587" s="85">
        <v>2.161</v>
      </c>
      <c r="H2587" s="85">
        <v>2.0470000000000002</v>
      </c>
      <c r="I2587" s="82" t="s">
        <v>317</v>
      </c>
    </row>
    <row r="2588" spans="2:9">
      <c r="B2588" s="82" t="s">
        <v>283</v>
      </c>
      <c r="C2588" s="82" t="s">
        <v>318</v>
      </c>
      <c r="D2588" s="82" t="s">
        <v>319</v>
      </c>
      <c r="E2588" s="82" t="s">
        <v>300</v>
      </c>
      <c r="F2588" s="82" t="s">
        <v>301</v>
      </c>
      <c r="G2588" s="85">
        <v>0</v>
      </c>
      <c r="H2588" s="85">
        <v>0</v>
      </c>
      <c r="I2588" s="82" t="s">
        <v>320</v>
      </c>
    </row>
    <row r="2589" spans="2:9">
      <c r="B2589" s="82" t="s">
        <v>283</v>
      </c>
      <c r="C2589" s="82" t="s">
        <v>321</v>
      </c>
      <c r="D2589" s="82" t="s">
        <v>322</v>
      </c>
      <c r="E2589" s="82" t="s">
        <v>300</v>
      </c>
      <c r="F2589" s="82" t="s">
        <v>301</v>
      </c>
      <c r="G2589" s="85">
        <v>0</v>
      </c>
      <c r="H2589" s="85">
        <v>0</v>
      </c>
      <c r="I2589" s="82" t="s">
        <v>323</v>
      </c>
    </row>
    <row r="2590" spans="2:9">
      <c r="B2590" s="82" t="s">
        <v>283</v>
      </c>
      <c r="C2590" s="82" t="s">
        <v>324</v>
      </c>
      <c r="D2590" s="82" t="s">
        <v>325</v>
      </c>
      <c r="E2590" s="82" t="s">
        <v>300</v>
      </c>
      <c r="F2590" s="82" t="s">
        <v>301</v>
      </c>
      <c r="G2590" s="85">
        <v>0</v>
      </c>
      <c r="H2590" s="85">
        <v>0</v>
      </c>
      <c r="I2590" s="82" t="s">
        <v>326</v>
      </c>
    </row>
    <row r="2591" spans="2:9">
      <c r="B2591" s="82" t="s">
        <v>283</v>
      </c>
      <c r="C2591" s="82" t="s">
        <v>327</v>
      </c>
      <c r="D2591" s="82" t="s">
        <v>328</v>
      </c>
      <c r="E2591" s="82" t="s">
        <v>300</v>
      </c>
      <c r="F2591" s="82" t="s">
        <v>301</v>
      </c>
      <c r="G2591" s="85">
        <v>1.137</v>
      </c>
      <c r="H2591" s="85">
        <v>0.84899999999999998</v>
      </c>
      <c r="I2591" s="82" t="s">
        <v>329</v>
      </c>
    </row>
    <row r="2592" spans="2:9">
      <c r="B2592" s="82" t="s">
        <v>283</v>
      </c>
      <c r="C2592" s="82" t="s">
        <v>330</v>
      </c>
      <c r="D2592" s="82" t="s">
        <v>331</v>
      </c>
      <c r="E2592" s="82" t="s">
        <v>300</v>
      </c>
      <c r="F2592" s="82" t="s">
        <v>301</v>
      </c>
      <c r="G2592" s="85">
        <v>2.3010000000000002</v>
      </c>
      <c r="H2592" s="85">
        <v>1.4339999999999999</v>
      </c>
      <c r="I2592" s="82" t="s">
        <v>332</v>
      </c>
    </row>
    <row r="2593" spans="2:9">
      <c r="B2593" s="82" t="s">
        <v>283</v>
      </c>
      <c r="C2593" s="82" t="s">
        <v>333</v>
      </c>
      <c r="D2593" s="82" t="s">
        <v>334</v>
      </c>
      <c r="E2593" s="82" t="s">
        <v>300</v>
      </c>
      <c r="F2593" s="82" t="s">
        <v>301</v>
      </c>
      <c r="G2593" s="85">
        <v>2.9950000000000001</v>
      </c>
      <c r="H2593" s="85">
        <v>2.8380000000000001</v>
      </c>
      <c r="I2593" s="82" t="s">
        <v>335</v>
      </c>
    </row>
    <row r="2594" spans="2:9">
      <c r="B2594" s="82" t="s">
        <v>283</v>
      </c>
      <c r="C2594" s="82" t="s">
        <v>336</v>
      </c>
      <c r="D2594" s="82" t="s">
        <v>337</v>
      </c>
      <c r="E2594" s="82" t="s">
        <v>300</v>
      </c>
      <c r="F2594" s="82" t="s">
        <v>301</v>
      </c>
      <c r="G2594" s="85">
        <v>0</v>
      </c>
      <c r="H2594" s="85">
        <v>0</v>
      </c>
      <c r="I2594" s="82" t="s">
        <v>338</v>
      </c>
    </row>
    <row r="2595" spans="2:9">
      <c r="B2595" s="82" t="s">
        <v>283</v>
      </c>
      <c r="C2595" s="82" t="s">
        <v>339</v>
      </c>
      <c r="D2595" s="82" t="s">
        <v>340</v>
      </c>
      <c r="E2595" s="82" t="s">
        <v>300</v>
      </c>
      <c r="F2595" s="82" t="s">
        <v>301</v>
      </c>
      <c r="G2595" s="85">
        <v>0</v>
      </c>
      <c r="H2595" s="85">
        <v>0</v>
      </c>
      <c r="I2595" s="82" t="s">
        <v>341</v>
      </c>
    </row>
    <row r="2596" spans="2:9">
      <c r="B2596" s="82" t="s">
        <v>283</v>
      </c>
      <c r="C2596" s="82" t="s">
        <v>342</v>
      </c>
      <c r="D2596" s="82" t="s">
        <v>343</v>
      </c>
      <c r="E2596" s="82" t="s">
        <v>300</v>
      </c>
      <c r="F2596" s="82" t="s">
        <v>301</v>
      </c>
      <c r="G2596" s="85">
        <v>0</v>
      </c>
      <c r="H2596" s="85">
        <v>0</v>
      </c>
      <c r="I2596" s="82" t="s">
        <v>344</v>
      </c>
    </row>
    <row r="2597" spans="2:9">
      <c r="B2597" s="82" t="s">
        <v>283</v>
      </c>
      <c r="C2597" s="82" t="s">
        <v>345</v>
      </c>
      <c r="D2597" s="82" t="s">
        <v>346</v>
      </c>
      <c r="E2597" s="82" t="s">
        <v>300</v>
      </c>
      <c r="F2597" s="82" t="s">
        <v>301</v>
      </c>
      <c r="G2597" s="85">
        <v>0</v>
      </c>
      <c r="H2597" s="85">
        <v>0</v>
      </c>
      <c r="I2597" s="82" t="s">
        <v>347</v>
      </c>
    </row>
    <row r="2598" spans="2:9">
      <c r="B2598" s="82" t="s">
        <v>283</v>
      </c>
      <c r="C2598" s="82" t="s">
        <v>348</v>
      </c>
      <c r="D2598" s="82" t="s">
        <v>349</v>
      </c>
      <c r="E2598" s="82" t="s">
        <v>300</v>
      </c>
      <c r="F2598" s="82" t="s">
        <v>301</v>
      </c>
      <c r="G2598" s="85">
        <v>0</v>
      </c>
      <c r="H2598" s="85">
        <v>0</v>
      </c>
      <c r="I2598" s="82" t="s">
        <v>350</v>
      </c>
    </row>
    <row r="2599" spans="2:9">
      <c r="B2599" s="82" t="s">
        <v>283</v>
      </c>
      <c r="C2599" s="82" t="s">
        <v>351</v>
      </c>
      <c r="D2599" s="82" t="s">
        <v>352</v>
      </c>
      <c r="E2599" s="82" t="s">
        <v>300</v>
      </c>
      <c r="F2599" s="82" t="s">
        <v>301</v>
      </c>
      <c r="G2599" s="85">
        <v>0</v>
      </c>
      <c r="H2599" s="85">
        <v>0</v>
      </c>
      <c r="I2599" s="82" t="s">
        <v>353</v>
      </c>
    </row>
    <row r="2600" spans="2:9">
      <c r="B2600" s="82" t="s">
        <v>283</v>
      </c>
      <c r="C2600" s="82" t="s">
        <v>354</v>
      </c>
      <c r="D2600" s="82" t="s">
        <v>355</v>
      </c>
      <c r="E2600" s="82" t="s">
        <v>300</v>
      </c>
      <c r="F2600" s="82" t="s">
        <v>301</v>
      </c>
      <c r="G2600" s="85">
        <v>2.5539999999999998</v>
      </c>
      <c r="H2600" s="85">
        <v>0.84499999999999997</v>
      </c>
      <c r="I2600" s="82" t="s">
        <v>356</v>
      </c>
    </row>
    <row r="2601" spans="2:9">
      <c r="B2601" s="82" t="s">
        <v>283</v>
      </c>
      <c r="C2601" s="82" t="s">
        <v>357</v>
      </c>
      <c r="D2601" s="82" t="s">
        <v>358</v>
      </c>
      <c r="E2601" s="82" t="s">
        <v>300</v>
      </c>
      <c r="F2601" s="82" t="s">
        <v>301</v>
      </c>
      <c r="G2601" s="85">
        <v>2.5419999999999998</v>
      </c>
      <c r="H2601" s="85">
        <v>1.583</v>
      </c>
      <c r="I2601" s="82" t="s">
        <v>359</v>
      </c>
    </row>
    <row r="2602" spans="2:9">
      <c r="B2602" s="82" t="s">
        <v>283</v>
      </c>
      <c r="C2602" s="82" t="s">
        <v>360</v>
      </c>
      <c r="D2602" s="82" t="s">
        <v>361</v>
      </c>
      <c r="E2602" s="82" t="s">
        <v>300</v>
      </c>
      <c r="F2602" s="82" t="s">
        <v>301</v>
      </c>
      <c r="G2602" s="85">
        <v>3.3079999999999998</v>
      </c>
      <c r="H2602" s="85">
        <v>3.1339999999999999</v>
      </c>
      <c r="I2602" s="82" t="s">
        <v>362</v>
      </c>
    </row>
    <row r="2603" spans="2:9">
      <c r="B2603" s="82" t="s">
        <v>283</v>
      </c>
      <c r="C2603" s="82" t="s">
        <v>363</v>
      </c>
      <c r="D2603" s="82" t="s">
        <v>364</v>
      </c>
      <c r="E2603" s="82" t="s">
        <v>300</v>
      </c>
      <c r="F2603" s="82" t="s">
        <v>301</v>
      </c>
      <c r="G2603" s="85">
        <v>0</v>
      </c>
      <c r="H2603" s="85">
        <v>0</v>
      </c>
      <c r="I2603" s="82" t="s">
        <v>365</v>
      </c>
    </row>
    <row r="2604" spans="2:9">
      <c r="B2604" s="82" t="s">
        <v>283</v>
      </c>
      <c r="C2604" s="82" t="s">
        <v>366</v>
      </c>
      <c r="D2604" s="82" t="s">
        <v>367</v>
      </c>
      <c r="E2604" s="82" t="s">
        <v>300</v>
      </c>
      <c r="F2604" s="82" t="s">
        <v>301</v>
      </c>
      <c r="G2604" s="85">
        <v>0</v>
      </c>
      <c r="H2604" s="85">
        <v>0</v>
      </c>
      <c r="I2604" s="82" t="s">
        <v>368</v>
      </c>
    </row>
    <row r="2605" spans="2:9">
      <c r="B2605" s="82" t="s">
        <v>283</v>
      </c>
      <c r="C2605" s="82" t="s">
        <v>369</v>
      </c>
      <c r="D2605" s="82" t="s">
        <v>370</v>
      </c>
      <c r="E2605" s="82" t="s">
        <v>300</v>
      </c>
      <c r="F2605" s="82" t="s">
        <v>301</v>
      </c>
      <c r="G2605" s="85">
        <v>0</v>
      </c>
      <c r="H2605" s="85">
        <v>0</v>
      </c>
      <c r="I2605" s="82" t="s">
        <v>371</v>
      </c>
    </row>
    <row r="2606" spans="2:9">
      <c r="B2606" s="82" t="s">
        <v>283</v>
      </c>
      <c r="C2606" s="82" t="s">
        <v>372</v>
      </c>
      <c r="D2606" s="82" t="s">
        <v>373</v>
      </c>
      <c r="E2606" s="82" t="s">
        <v>300</v>
      </c>
      <c r="F2606" s="82" t="s">
        <v>301</v>
      </c>
      <c r="G2606" s="85">
        <v>1.1359999999999999</v>
      </c>
      <c r="H2606" s="85">
        <v>1.077</v>
      </c>
      <c r="I2606" s="82" t="s">
        <v>374</v>
      </c>
    </row>
    <row r="2607" spans="2:9">
      <c r="B2607" s="82" t="s">
        <v>283</v>
      </c>
      <c r="C2607" s="82" t="s">
        <v>375</v>
      </c>
      <c r="D2607" s="82" t="s">
        <v>376</v>
      </c>
      <c r="E2607" s="82" t="s">
        <v>300</v>
      </c>
      <c r="F2607" s="82" t="s">
        <v>301</v>
      </c>
      <c r="G2607" s="85">
        <v>0</v>
      </c>
      <c r="H2607" s="85">
        <v>0</v>
      </c>
      <c r="I2607" s="82" t="s">
        <v>377</v>
      </c>
    </row>
    <row r="2608" spans="2:9">
      <c r="B2608" s="82" t="s">
        <v>283</v>
      </c>
      <c r="C2608" s="82" t="s">
        <v>378</v>
      </c>
      <c r="D2608" s="82" t="s">
        <v>379</v>
      </c>
      <c r="E2608" s="82" t="s">
        <v>300</v>
      </c>
      <c r="F2608" s="82" t="s">
        <v>301</v>
      </c>
      <c r="G2608" s="85">
        <v>0</v>
      </c>
      <c r="H2608" s="85">
        <v>0</v>
      </c>
      <c r="I2608" s="82" t="s">
        <v>380</v>
      </c>
    </row>
    <row r="2609" spans="2:9">
      <c r="B2609" s="82" t="s">
        <v>283</v>
      </c>
      <c r="C2609" s="82" t="s">
        <v>381</v>
      </c>
      <c r="D2609" s="82" t="s">
        <v>382</v>
      </c>
      <c r="E2609" s="82" t="s">
        <v>300</v>
      </c>
      <c r="F2609" s="82" t="s">
        <v>301</v>
      </c>
      <c r="G2609" s="85">
        <v>0</v>
      </c>
      <c r="H2609" s="85">
        <v>0</v>
      </c>
      <c r="I2609" s="82" t="s">
        <v>383</v>
      </c>
    </row>
    <row r="2610" spans="2:9">
      <c r="B2610" s="82" t="s">
        <v>283</v>
      </c>
      <c r="C2610" s="82" t="s">
        <v>384</v>
      </c>
      <c r="D2610" s="82" t="s">
        <v>385</v>
      </c>
      <c r="E2610" s="82" t="s">
        <v>300</v>
      </c>
      <c r="F2610" s="82" t="s">
        <v>301</v>
      </c>
      <c r="G2610" s="85">
        <v>0</v>
      </c>
      <c r="H2610" s="85">
        <v>0</v>
      </c>
      <c r="I2610" s="82" t="s">
        <v>386</v>
      </c>
    </row>
    <row r="2611" spans="2:9">
      <c r="B2611" s="82" t="s">
        <v>283</v>
      </c>
      <c r="C2611" s="82" t="s">
        <v>387</v>
      </c>
      <c r="D2611" s="82" t="s">
        <v>388</v>
      </c>
      <c r="E2611" s="82" t="s">
        <v>300</v>
      </c>
      <c r="F2611" s="82" t="s">
        <v>301</v>
      </c>
      <c r="G2611" s="85">
        <v>0</v>
      </c>
      <c r="H2611" s="85">
        <v>0</v>
      </c>
      <c r="I2611" s="82" t="s">
        <v>389</v>
      </c>
    </row>
    <row r="2612" spans="2:9">
      <c r="B2612" s="82" t="s">
        <v>283</v>
      </c>
      <c r="C2612" s="82" t="s">
        <v>390</v>
      </c>
      <c r="D2612" s="82" t="s">
        <v>391</v>
      </c>
      <c r="E2612" s="82" t="s">
        <v>300</v>
      </c>
      <c r="F2612" s="82" t="s">
        <v>301</v>
      </c>
      <c r="G2612" s="85">
        <v>0.74</v>
      </c>
      <c r="H2612" s="85">
        <v>0.70099999999999996</v>
      </c>
      <c r="I2612" s="82" t="s">
        <v>392</v>
      </c>
    </row>
    <row r="2613" spans="2:9">
      <c r="B2613" s="82" t="s">
        <v>283</v>
      </c>
      <c r="C2613" s="82" t="s">
        <v>393</v>
      </c>
      <c r="D2613" s="82" t="s">
        <v>394</v>
      </c>
      <c r="E2613" s="82" t="s">
        <v>300</v>
      </c>
      <c r="F2613" s="82" t="s">
        <v>301</v>
      </c>
      <c r="G2613" s="85">
        <v>0</v>
      </c>
      <c r="H2613" s="85">
        <v>0</v>
      </c>
      <c r="I2613" s="82" t="s">
        <v>395</v>
      </c>
    </row>
    <row r="2614" spans="2:9">
      <c r="B2614" s="82" t="s">
        <v>283</v>
      </c>
      <c r="C2614" s="82" t="s">
        <v>396</v>
      </c>
      <c r="D2614" s="82" t="s">
        <v>397</v>
      </c>
      <c r="E2614" s="82" t="s">
        <v>300</v>
      </c>
      <c r="F2614" s="82" t="s">
        <v>301</v>
      </c>
      <c r="G2614" s="85">
        <v>0</v>
      </c>
      <c r="H2614" s="85">
        <v>0</v>
      </c>
      <c r="I2614" s="82" t="s">
        <v>398</v>
      </c>
    </row>
    <row r="2615" spans="2:9">
      <c r="B2615" s="82" t="s">
        <v>283</v>
      </c>
      <c r="C2615" s="82" t="s">
        <v>399</v>
      </c>
      <c r="D2615" s="82" t="s">
        <v>400</v>
      </c>
      <c r="E2615" s="82" t="s">
        <v>300</v>
      </c>
      <c r="F2615" s="82" t="s">
        <v>301</v>
      </c>
      <c r="G2615" s="85">
        <v>0</v>
      </c>
      <c r="H2615" s="85">
        <v>0</v>
      </c>
      <c r="I2615" s="82" t="s">
        <v>401</v>
      </c>
    </row>
    <row r="2616" spans="2:9">
      <c r="B2616" s="82" t="s">
        <v>283</v>
      </c>
      <c r="C2616" s="82" t="s">
        <v>402</v>
      </c>
      <c r="D2616" s="82" t="s">
        <v>403</v>
      </c>
      <c r="E2616" s="82" t="s">
        <v>300</v>
      </c>
      <c r="F2616" s="82" t="s">
        <v>301</v>
      </c>
      <c r="G2616" s="85">
        <v>0</v>
      </c>
      <c r="H2616" s="85">
        <v>0</v>
      </c>
      <c r="I2616" s="82" t="s">
        <v>404</v>
      </c>
    </row>
    <row r="2617" spans="2:9">
      <c r="B2617" s="82" t="s">
        <v>283</v>
      </c>
      <c r="C2617" s="82" t="s">
        <v>405</v>
      </c>
      <c r="D2617" s="82" t="s">
        <v>406</v>
      </c>
      <c r="E2617" s="82" t="s">
        <v>300</v>
      </c>
      <c r="F2617" s="82" t="s">
        <v>301</v>
      </c>
      <c r="G2617" s="85">
        <v>0</v>
      </c>
      <c r="H2617" s="85">
        <v>0</v>
      </c>
      <c r="I2617" s="82" t="s">
        <v>407</v>
      </c>
    </row>
    <row r="2618" spans="2:9">
      <c r="B2618" s="82" t="s">
        <v>283</v>
      </c>
      <c r="C2618" s="82" t="s">
        <v>408</v>
      </c>
      <c r="D2618" s="82" t="s">
        <v>409</v>
      </c>
      <c r="E2618" s="82" t="s">
        <v>300</v>
      </c>
      <c r="F2618" s="82" t="s">
        <v>301</v>
      </c>
      <c r="G2618" s="86">
        <v>4.66</v>
      </c>
      <c r="H2618" s="85">
        <v>2.7349999999999999</v>
      </c>
      <c r="I2618" s="82" t="s">
        <v>410</v>
      </c>
    </row>
    <row r="2619" spans="2:9">
      <c r="B2619" s="82" t="s">
        <v>283</v>
      </c>
      <c r="C2619" s="82" t="s">
        <v>411</v>
      </c>
      <c r="D2619" s="82" t="s">
        <v>412</v>
      </c>
      <c r="E2619" s="82" t="s">
        <v>300</v>
      </c>
      <c r="F2619" s="82" t="s">
        <v>301</v>
      </c>
      <c r="G2619" s="86">
        <v>5.3920000000000003</v>
      </c>
      <c r="H2619" s="85">
        <v>3.5939999999999999</v>
      </c>
      <c r="I2619" s="82" t="s">
        <v>413</v>
      </c>
    </row>
    <row r="2620" spans="2:9">
      <c r="B2620" s="82" t="s">
        <v>283</v>
      </c>
      <c r="C2620" s="82" t="s">
        <v>414</v>
      </c>
      <c r="D2620" s="82" t="s">
        <v>415</v>
      </c>
      <c r="E2620" s="82" t="s">
        <v>300</v>
      </c>
      <c r="F2620" s="82" t="s">
        <v>301</v>
      </c>
      <c r="G2620" s="86">
        <v>6.5170000000000003</v>
      </c>
      <c r="H2620" s="85">
        <v>6.1749999999999998</v>
      </c>
      <c r="I2620" s="82" t="s">
        <v>416</v>
      </c>
    </row>
    <row r="2621" spans="2:9">
      <c r="B2621" s="82" t="s">
        <v>283</v>
      </c>
      <c r="C2621" s="82" t="s">
        <v>417</v>
      </c>
      <c r="D2621" s="82" t="s">
        <v>418</v>
      </c>
      <c r="E2621" s="82" t="s">
        <v>300</v>
      </c>
      <c r="F2621" s="82" t="s">
        <v>301</v>
      </c>
      <c r="G2621" s="86">
        <v>0</v>
      </c>
      <c r="H2621" s="85">
        <v>0</v>
      </c>
      <c r="I2621" s="82" t="s">
        <v>419</v>
      </c>
    </row>
    <row r="2622" spans="2:9">
      <c r="B2622" s="82" t="s">
        <v>283</v>
      </c>
      <c r="C2622" s="82" t="s">
        <v>420</v>
      </c>
      <c r="D2622" s="82" t="s">
        <v>421</v>
      </c>
      <c r="E2622" s="82" t="s">
        <v>300</v>
      </c>
      <c r="F2622" s="82" t="s">
        <v>301</v>
      </c>
      <c r="G2622" s="86">
        <v>0</v>
      </c>
      <c r="H2622" s="85">
        <v>0</v>
      </c>
      <c r="I2622" s="82" t="s">
        <v>422</v>
      </c>
    </row>
    <row r="2623" spans="2:9">
      <c r="B2623" s="82" t="s">
        <v>283</v>
      </c>
      <c r="C2623" s="82" t="s">
        <v>423</v>
      </c>
      <c r="D2623" s="82" t="s">
        <v>424</v>
      </c>
      <c r="E2623" s="82" t="s">
        <v>300</v>
      </c>
      <c r="F2623" s="82" t="s">
        <v>301</v>
      </c>
      <c r="G2623" s="86">
        <v>0</v>
      </c>
      <c r="H2623" s="85">
        <v>0</v>
      </c>
      <c r="I2623" s="82" t="s">
        <v>425</v>
      </c>
    </row>
    <row r="2624" spans="2:9">
      <c r="B2624" s="82" t="s">
        <v>283</v>
      </c>
      <c r="C2624" s="82" t="s">
        <v>426</v>
      </c>
      <c r="D2624" s="82" t="s">
        <v>427</v>
      </c>
      <c r="E2624" s="82" t="s">
        <v>300</v>
      </c>
      <c r="F2624" s="82" t="s">
        <v>301</v>
      </c>
      <c r="G2624" s="85">
        <v>7.6</v>
      </c>
      <c r="H2624" s="85">
        <v>4.8650000000000002</v>
      </c>
      <c r="I2624" s="82" t="s">
        <v>428</v>
      </c>
    </row>
    <row r="2625" spans="2:9">
      <c r="B2625" s="82" t="s">
        <v>283</v>
      </c>
      <c r="C2625" s="82" t="s">
        <v>429</v>
      </c>
      <c r="D2625" s="82" t="s">
        <v>430</v>
      </c>
      <c r="E2625" s="82" t="s">
        <v>300</v>
      </c>
      <c r="F2625" s="82" t="s">
        <v>301</v>
      </c>
      <c r="G2625" s="85">
        <v>5.657</v>
      </c>
      <c r="H2625" s="85">
        <v>3.7709999999999999</v>
      </c>
      <c r="I2625" s="82" t="s">
        <v>431</v>
      </c>
    </row>
    <row r="2626" spans="2:9">
      <c r="B2626" s="82" t="s">
        <v>283</v>
      </c>
      <c r="C2626" s="82" t="s">
        <v>432</v>
      </c>
      <c r="D2626" s="82" t="s">
        <v>433</v>
      </c>
      <c r="E2626" s="82" t="s">
        <v>300</v>
      </c>
      <c r="F2626" s="82" t="s">
        <v>301</v>
      </c>
      <c r="G2626" s="85">
        <v>6.8380000000000001</v>
      </c>
      <c r="H2626" s="85">
        <v>6.4779999999999998</v>
      </c>
      <c r="I2626" s="82" t="s">
        <v>434</v>
      </c>
    </row>
    <row r="2627" spans="2:9">
      <c r="B2627" s="82" t="s">
        <v>283</v>
      </c>
      <c r="C2627" s="82" t="s">
        <v>426</v>
      </c>
      <c r="D2627" s="82" t="s">
        <v>435</v>
      </c>
      <c r="E2627" s="82" t="s">
        <v>300</v>
      </c>
      <c r="F2627" s="82" t="s">
        <v>301</v>
      </c>
      <c r="G2627" s="85">
        <v>7.6</v>
      </c>
      <c r="H2627" s="85">
        <v>4.8650000000000002</v>
      </c>
      <c r="I2627" s="82" t="s">
        <v>436</v>
      </c>
    </row>
    <row r="2628" spans="2:9">
      <c r="B2628" s="82" t="s">
        <v>283</v>
      </c>
      <c r="C2628" s="82" t="s">
        <v>429</v>
      </c>
      <c r="D2628" s="82" t="s">
        <v>437</v>
      </c>
      <c r="E2628" s="82" t="s">
        <v>300</v>
      </c>
      <c r="F2628" s="82" t="s">
        <v>301</v>
      </c>
      <c r="G2628" s="85">
        <v>5.657</v>
      </c>
      <c r="H2628" s="85">
        <v>3.7709999999999999</v>
      </c>
      <c r="I2628" s="82" t="s">
        <v>438</v>
      </c>
    </row>
    <row r="2629" spans="2:9">
      <c r="B2629" s="82" t="s">
        <v>283</v>
      </c>
      <c r="C2629" s="82" t="s">
        <v>432</v>
      </c>
      <c r="D2629" s="82" t="s">
        <v>439</v>
      </c>
      <c r="E2629" s="82" t="s">
        <v>300</v>
      </c>
      <c r="F2629" s="82" t="s">
        <v>301</v>
      </c>
      <c r="G2629" s="85">
        <v>6.8380000000000001</v>
      </c>
      <c r="H2629" s="85">
        <v>6.4779999999999998</v>
      </c>
      <c r="I2629" s="82" t="s">
        <v>440</v>
      </c>
    </row>
    <row r="2630" spans="2:9">
      <c r="B2630" s="82" t="s">
        <v>283</v>
      </c>
      <c r="C2630" s="82" t="s">
        <v>426</v>
      </c>
      <c r="D2630" s="82" t="s">
        <v>441</v>
      </c>
      <c r="E2630" s="82" t="s">
        <v>300</v>
      </c>
      <c r="F2630" s="82" t="s">
        <v>301</v>
      </c>
      <c r="G2630" s="85">
        <v>7.6</v>
      </c>
      <c r="H2630" s="85">
        <v>4.8650000000000002</v>
      </c>
      <c r="I2630" s="82" t="s">
        <v>442</v>
      </c>
    </row>
    <row r="2631" spans="2:9">
      <c r="B2631" s="82" t="s">
        <v>283</v>
      </c>
      <c r="C2631" s="82" t="s">
        <v>429</v>
      </c>
      <c r="D2631" s="82" t="s">
        <v>443</v>
      </c>
      <c r="E2631" s="82" t="s">
        <v>300</v>
      </c>
      <c r="F2631" s="82" t="s">
        <v>301</v>
      </c>
      <c r="G2631" s="85">
        <v>5.657</v>
      </c>
      <c r="H2631" s="85">
        <v>3.7709999999999999</v>
      </c>
      <c r="I2631" s="82" t="s">
        <v>444</v>
      </c>
    </row>
    <row r="2632" spans="2:9">
      <c r="B2632" s="82" t="s">
        <v>283</v>
      </c>
      <c r="C2632" s="82" t="s">
        <v>432</v>
      </c>
      <c r="D2632" s="82" t="s">
        <v>445</v>
      </c>
      <c r="E2632" s="82" t="s">
        <v>300</v>
      </c>
      <c r="F2632" s="82" t="s">
        <v>301</v>
      </c>
      <c r="G2632" s="85">
        <v>6.8380000000000001</v>
      </c>
      <c r="H2632" s="85">
        <v>6.4779999999999998</v>
      </c>
      <c r="I2632" s="82" t="s">
        <v>446</v>
      </c>
    </row>
    <row r="2633" spans="2:9">
      <c r="B2633" s="82" t="s">
        <v>283</v>
      </c>
      <c r="C2633" s="82" t="s">
        <v>447</v>
      </c>
      <c r="D2633" s="82" t="s">
        <v>448</v>
      </c>
      <c r="E2633" s="82" t="s">
        <v>300</v>
      </c>
      <c r="F2633" s="82" t="s">
        <v>301</v>
      </c>
      <c r="G2633" s="85">
        <v>0.17699999999999999</v>
      </c>
      <c r="H2633" s="85">
        <v>9.8000000000000004E-2</v>
      </c>
      <c r="I2633" s="82" t="s">
        <v>449</v>
      </c>
    </row>
    <row r="2634" spans="2:9">
      <c r="B2634" s="82" t="s">
        <v>283</v>
      </c>
      <c r="C2634" s="82" t="s">
        <v>450</v>
      </c>
      <c r="D2634" s="82" t="s">
        <v>451</v>
      </c>
      <c r="E2634" s="82" t="s">
        <v>300</v>
      </c>
      <c r="F2634" s="82" t="s">
        <v>301</v>
      </c>
      <c r="G2634" s="85">
        <v>0</v>
      </c>
      <c r="H2634" s="85">
        <v>0</v>
      </c>
      <c r="I2634" s="82" t="s">
        <v>452</v>
      </c>
    </row>
    <row r="2635" spans="2:9">
      <c r="B2635" s="82" t="s">
        <v>283</v>
      </c>
      <c r="C2635" s="82" t="s">
        <v>453</v>
      </c>
      <c r="D2635" s="82" t="s">
        <v>454</v>
      </c>
      <c r="E2635" s="82" t="s">
        <v>300</v>
      </c>
      <c r="F2635" s="82" t="s">
        <v>301</v>
      </c>
      <c r="G2635" s="85">
        <v>0</v>
      </c>
      <c r="H2635" s="85">
        <v>0</v>
      </c>
      <c r="I2635" s="82" t="s">
        <v>455</v>
      </c>
    </row>
    <row r="2636" spans="2:9">
      <c r="B2636" s="82" t="s">
        <v>283</v>
      </c>
      <c r="C2636" s="82" t="s">
        <v>456</v>
      </c>
      <c r="D2636" s="82" t="s">
        <v>457</v>
      </c>
      <c r="E2636" s="82" t="s">
        <v>300</v>
      </c>
      <c r="F2636" s="82" t="s">
        <v>301</v>
      </c>
      <c r="G2636" s="85">
        <v>0.65600000000000003</v>
      </c>
      <c r="H2636" s="85">
        <v>0.61899999999999999</v>
      </c>
      <c r="I2636" s="82" t="s">
        <v>458</v>
      </c>
    </row>
    <row r="2637" spans="2:9">
      <c r="B2637" s="82" t="s">
        <v>283</v>
      </c>
      <c r="C2637" s="82" t="s">
        <v>459</v>
      </c>
      <c r="D2637" s="82" t="s">
        <v>460</v>
      </c>
      <c r="E2637" s="82" t="s">
        <v>300</v>
      </c>
      <c r="F2637" s="82" t="s">
        <v>301</v>
      </c>
      <c r="G2637" s="85">
        <v>1.2070000000000001</v>
      </c>
      <c r="H2637" s="85">
        <v>0.80400000000000005</v>
      </c>
      <c r="I2637" s="82" t="s">
        <v>461</v>
      </c>
    </row>
    <row r="2638" spans="2:9">
      <c r="B2638" s="82" t="s">
        <v>283</v>
      </c>
      <c r="C2638" s="82" t="s">
        <v>462</v>
      </c>
      <c r="D2638" s="82" t="s">
        <v>463</v>
      </c>
      <c r="E2638" s="82" t="s">
        <v>300</v>
      </c>
      <c r="F2638" s="82" t="s">
        <v>301</v>
      </c>
      <c r="G2638" s="85">
        <v>1.458</v>
      </c>
      <c r="H2638" s="85">
        <v>1.381</v>
      </c>
      <c r="I2638" s="82" t="s">
        <v>464</v>
      </c>
    </row>
    <row r="2639" spans="2:9">
      <c r="B2639" s="82" t="s">
        <v>283</v>
      </c>
      <c r="C2639" s="82" t="s">
        <v>465</v>
      </c>
      <c r="D2639" s="82" t="s">
        <v>466</v>
      </c>
      <c r="E2639" s="82" t="s">
        <v>300</v>
      </c>
      <c r="F2639" s="82" t="s">
        <v>301</v>
      </c>
      <c r="G2639" s="85">
        <v>0</v>
      </c>
      <c r="H2639" s="85">
        <v>0</v>
      </c>
      <c r="I2639" s="82" t="s">
        <v>467</v>
      </c>
    </row>
    <row r="2640" spans="2:9">
      <c r="B2640" s="82" t="s">
        <v>283</v>
      </c>
      <c r="C2640" s="82" t="s">
        <v>468</v>
      </c>
      <c r="D2640" s="82" t="s">
        <v>469</v>
      </c>
      <c r="E2640" s="82" t="s">
        <v>300</v>
      </c>
      <c r="F2640" s="82" t="s">
        <v>301</v>
      </c>
      <c r="G2640" s="85">
        <v>0</v>
      </c>
      <c r="H2640" s="85">
        <v>0</v>
      </c>
      <c r="I2640" s="82" t="s">
        <v>470</v>
      </c>
    </row>
    <row r="2641" spans="2:9">
      <c r="B2641" s="82" t="s">
        <v>283</v>
      </c>
      <c r="C2641" s="82" t="s">
        <v>471</v>
      </c>
      <c r="D2641" s="82" t="s">
        <v>472</v>
      </c>
      <c r="E2641" s="82" t="s">
        <v>300</v>
      </c>
      <c r="F2641" s="82" t="s">
        <v>301</v>
      </c>
      <c r="G2641" s="85">
        <v>0</v>
      </c>
      <c r="H2641" s="85">
        <v>0</v>
      </c>
      <c r="I2641" s="82" t="s">
        <v>473</v>
      </c>
    </row>
    <row r="2642" spans="2:9">
      <c r="B2642" s="82" t="s">
        <v>283</v>
      </c>
      <c r="C2642" s="82" t="s">
        <v>474</v>
      </c>
      <c r="D2642" s="82" t="s">
        <v>475</v>
      </c>
      <c r="E2642" s="82" t="s">
        <v>300</v>
      </c>
      <c r="F2642" s="82" t="s">
        <v>301</v>
      </c>
      <c r="G2642" s="85">
        <v>0.247</v>
      </c>
      <c r="H2642" s="85">
        <v>0.155</v>
      </c>
      <c r="I2642" s="82" t="s">
        <v>476</v>
      </c>
    </row>
    <row r="2643" spans="2:9">
      <c r="B2643" s="82" t="s">
        <v>283</v>
      </c>
      <c r="C2643" s="82" t="s">
        <v>477</v>
      </c>
      <c r="D2643" s="82" t="s">
        <v>478</v>
      </c>
      <c r="E2643" s="82" t="s">
        <v>300</v>
      </c>
      <c r="F2643" s="82" t="s">
        <v>301</v>
      </c>
      <c r="G2643" s="85">
        <v>0.16</v>
      </c>
      <c r="H2643" s="85">
        <v>0.106</v>
      </c>
      <c r="I2643" s="82" t="s">
        <v>479</v>
      </c>
    </row>
    <row r="2644" spans="2:9">
      <c r="B2644" s="82" t="s">
        <v>283</v>
      </c>
      <c r="C2644" s="82" t="s">
        <v>480</v>
      </c>
      <c r="D2644" s="82" t="s">
        <v>481</v>
      </c>
      <c r="E2644" s="82" t="s">
        <v>300</v>
      </c>
      <c r="F2644" s="82" t="s">
        <v>301</v>
      </c>
      <c r="G2644" s="85">
        <v>0.193</v>
      </c>
      <c r="H2644" s="85">
        <v>0.183</v>
      </c>
      <c r="I2644" s="82" t="s">
        <v>482</v>
      </c>
    </row>
    <row r="2645" spans="2:9">
      <c r="B2645" s="82" t="s">
        <v>283</v>
      </c>
      <c r="C2645" s="82" t="s">
        <v>483</v>
      </c>
      <c r="D2645" s="82" t="s">
        <v>484</v>
      </c>
      <c r="E2645" s="82" t="s">
        <v>300</v>
      </c>
      <c r="F2645" s="82" t="s">
        <v>301</v>
      </c>
      <c r="G2645" s="85">
        <v>0</v>
      </c>
      <c r="H2645" s="85">
        <v>0</v>
      </c>
      <c r="I2645" s="82" t="s">
        <v>485</v>
      </c>
    </row>
    <row r="2646" spans="2:9">
      <c r="B2646" s="82" t="s">
        <v>283</v>
      </c>
      <c r="C2646" s="82" t="s">
        <v>486</v>
      </c>
      <c r="D2646" s="82" t="s">
        <v>487</v>
      </c>
      <c r="E2646" s="82" t="s">
        <v>300</v>
      </c>
      <c r="F2646" s="82" t="s">
        <v>301</v>
      </c>
      <c r="G2646" s="85">
        <v>0</v>
      </c>
      <c r="H2646" s="85">
        <v>0</v>
      </c>
      <c r="I2646" s="82" t="s">
        <v>488</v>
      </c>
    </row>
    <row r="2647" spans="2:9">
      <c r="B2647" s="82" t="s">
        <v>283</v>
      </c>
      <c r="C2647" s="82" t="s">
        <v>489</v>
      </c>
      <c r="D2647" s="82" t="s">
        <v>490</v>
      </c>
      <c r="E2647" s="82" t="s">
        <v>300</v>
      </c>
      <c r="F2647" s="82" t="s">
        <v>301</v>
      </c>
      <c r="G2647" s="85">
        <v>0</v>
      </c>
      <c r="H2647" s="85">
        <v>0</v>
      </c>
      <c r="I2647" s="82" t="s">
        <v>491</v>
      </c>
    </row>
    <row r="2648" spans="2:9">
      <c r="B2648" s="82" t="s">
        <v>283</v>
      </c>
      <c r="C2648" s="82" t="s">
        <v>492</v>
      </c>
      <c r="D2648" s="82" t="s">
        <v>493</v>
      </c>
      <c r="E2648" s="82" t="s">
        <v>300</v>
      </c>
      <c r="F2648" s="82" t="s">
        <v>301</v>
      </c>
      <c r="G2648" s="85">
        <v>0.247</v>
      </c>
      <c r="H2648" s="85">
        <v>0.155</v>
      </c>
      <c r="I2648" s="82" t="s">
        <v>494</v>
      </c>
    </row>
    <row r="2649" spans="2:9">
      <c r="B2649" s="82" t="s">
        <v>283</v>
      </c>
      <c r="C2649" s="82" t="s">
        <v>495</v>
      </c>
      <c r="D2649" s="82" t="s">
        <v>496</v>
      </c>
      <c r="E2649" s="82" t="s">
        <v>300</v>
      </c>
      <c r="F2649" s="82" t="s">
        <v>301</v>
      </c>
      <c r="G2649" s="85">
        <v>0.16</v>
      </c>
      <c r="H2649" s="85">
        <v>0.106</v>
      </c>
      <c r="I2649" s="82" t="s">
        <v>497</v>
      </c>
    </row>
    <row r="2650" spans="2:9">
      <c r="B2650" s="82" t="s">
        <v>283</v>
      </c>
      <c r="C2650" s="82" t="s">
        <v>498</v>
      </c>
      <c r="D2650" s="82" t="s">
        <v>499</v>
      </c>
      <c r="E2650" s="82" t="s">
        <v>300</v>
      </c>
      <c r="F2650" s="82" t="s">
        <v>301</v>
      </c>
      <c r="G2650" s="85">
        <v>0.193</v>
      </c>
      <c r="H2650" s="85">
        <v>0.183</v>
      </c>
      <c r="I2650" s="82" t="s">
        <v>500</v>
      </c>
    </row>
    <row r="2651" spans="2:9">
      <c r="B2651" s="82" t="s">
        <v>283</v>
      </c>
      <c r="C2651" s="82" t="s">
        <v>501</v>
      </c>
      <c r="D2651" s="82" t="s">
        <v>502</v>
      </c>
      <c r="E2651" s="82" t="s">
        <v>300</v>
      </c>
      <c r="F2651" s="82" t="s">
        <v>301</v>
      </c>
      <c r="G2651" s="85">
        <v>0.88700000000000001</v>
      </c>
      <c r="H2651" s="85">
        <v>0.77400000000000002</v>
      </c>
      <c r="I2651" s="82" t="s">
        <v>503</v>
      </c>
    </row>
    <row r="2652" spans="2:9">
      <c r="B2652" s="82" t="s">
        <v>283</v>
      </c>
      <c r="C2652" s="82" t="s">
        <v>504</v>
      </c>
      <c r="D2652" s="82" t="s">
        <v>505</v>
      </c>
      <c r="E2652" s="82" t="s">
        <v>300</v>
      </c>
      <c r="F2652" s="82" t="s">
        <v>301</v>
      </c>
      <c r="G2652" s="85">
        <v>0</v>
      </c>
      <c r="H2652" s="85">
        <v>0</v>
      </c>
      <c r="I2652" s="82" t="s">
        <v>506</v>
      </c>
    </row>
    <row r="2653" spans="2:9">
      <c r="B2653" s="82" t="s">
        <v>283</v>
      </c>
      <c r="C2653" s="82" t="s">
        <v>507</v>
      </c>
      <c r="D2653" s="82" t="s">
        <v>508</v>
      </c>
      <c r="E2653" s="82" t="s">
        <v>300</v>
      </c>
      <c r="F2653" s="82" t="s">
        <v>301</v>
      </c>
      <c r="G2653" s="85">
        <v>0</v>
      </c>
      <c r="H2653" s="85">
        <v>0</v>
      </c>
      <c r="I2653" s="82" t="s">
        <v>509</v>
      </c>
    </row>
    <row r="2654" spans="2:9">
      <c r="B2654" s="82" t="s">
        <v>283</v>
      </c>
      <c r="C2654" s="82" t="s">
        <v>510</v>
      </c>
      <c r="D2654" s="82" t="s">
        <v>511</v>
      </c>
      <c r="E2654" s="82" t="s">
        <v>300</v>
      </c>
      <c r="F2654" s="82" t="s">
        <v>301</v>
      </c>
      <c r="G2654" s="85">
        <v>0</v>
      </c>
      <c r="H2654" s="85">
        <v>0</v>
      </c>
      <c r="I2654" s="82" t="s">
        <v>512</v>
      </c>
    </row>
    <row r="2655" spans="2:9">
      <c r="B2655" s="82" t="s">
        <v>283</v>
      </c>
      <c r="C2655" s="82" t="s">
        <v>513</v>
      </c>
      <c r="D2655" s="82" t="s">
        <v>514</v>
      </c>
      <c r="E2655" s="82" t="s">
        <v>300</v>
      </c>
      <c r="F2655" s="82" t="s">
        <v>301</v>
      </c>
      <c r="G2655" s="85">
        <v>0</v>
      </c>
      <c r="H2655" s="85">
        <v>0</v>
      </c>
      <c r="I2655" s="82" t="s">
        <v>515</v>
      </c>
    </row>
    <row r="2656" spans="2:9">
      <c r="B2656" s="82" t="s">
        <v>283</v>
      </c>
      <c r="C2656" s="82" t="s">
        <v>516</v>
      </c>
      <c r="D2656" s="82" t="s">
        <v>517</v>
      </c>
      <c r="E2656" s="82" t="s">
        <v>300</v>
      </c>
      <c r="F2656" s="82" t="s">
        <v>301</v>
      </c>
      <c r="G2656" s="85">
        <v>0</v>
      </c>
      <c r="H2656" s="85">
        <v>0</v>
      </c>
      <c r="I2656" s="82" t="s">
        <v>518</v>
      </c>
    </row>
    <row r="2657" spans="2:9">
      <c r="B2657" s="82" t="s">
        <v>283</v>
      </c>
      <c r="C2657" s="82" t="s">
        <v>519</v>
      </c>
      <c r="D2657" s="82" t="s">
        <v>520</v>
      </c>
      <c r="E2657" s="82" t="s">
        <v>300</v>
      </c>
      <c r="F2657" s="82" t="s">
        <v>301</v>
      </c>
      <c r="G2657" s="86">
        <v>1.4179999999999999</v>
      </c>
      <c r="H2657" s="85">
        <v>1.0109999999999999</v>
      </c>
      <c r="I2657" s="82" t="s">
        <v>521</v>
      </c>
    </row>
    <row r="2658" spans="2:9">
      <c r="B2658" s="82" t="s">
        <v>283</v>
      </c>
      <c r="C2658" s="82" t="s">
        <v>522</v>
      </c>
      <c r="D2658" s="82" t="s">
        <v>523</v>
      </c>
      <c r="E2658" s="82" t="s">
        <v>300</v>
      </c>
      <c r="F2658" s="82" t="s">
        <v>301</v>
      </c>
      <c r="G2658" s="86">
        <v>0</v>
      </c>
      <c r="H2658" s="85">
        <v>0</v>
      </c>
      <c r="I2658" s="82" t="s">
        <v>524</v>
      </c>
    </row>
    <row r="2659" spans="2:9">
      <c r="B2659" s="82" t="s">
        <v>283</v>
      </c>
      <c r="C2659" s="82" t="s">
        <v>525</v>
      </c>
      <c r="D2659" s="82" t="s">
        <v>526</v>
      </c>
      <c r="E2659" s="82" t="s">
        <v>300</v>
      </c>
      <c r="F2659" s="82" t="s">
        <v>301</v>
      </c>
      <c r="G2659" s="86">
        <v>0</v>
      </c>
      <c r="H2659" s="85">
        <v>0</v>
      </c>
      <c r="I2659" s="82" t="s">
        <v>527</v>
      </c>
    </row>
    <row r="2660" spans="2:9">
      <c r="B2660" s="82" t="s">
        <v>283</v>
      </c>
      <c r="C2660" s="82" t="s">
        <v>528</v>
      </c>
      <c r="D2660" s="82" t="s">
        <v>529</v>
      </c>
      <c r="E2660" s="82" t="s">
        <v>300</v>
      </c>
      <c r="F2660" s="82" t="s">
        <v>301</v>
      </c>
      <c r="G2660" s="86">
        <v>0</v>
      </c>
      <c r="H2660" s="85">
        <v>0</v>
      </c>
      <c r="I2660" s="82" t="s">
        <v>521</v>
      </c>
    </row>
    <row r="2661" spans="2:9">
      <c r="B2661" s="82" t="s">
        <v>283</v>
      </c>
      <c r="C2661" s="82" t="s">
        <v>530</v>
      </c>
      <c r="D2661" s="82" t="s">
        <v>531</v>
      </c>
      <c r="E2661" s="82" t="s">
        <v>300</v>
      </c>
      <c r="F2661" s="82" t="s">
        <v>301</v>
      </c>
      <c r="G2661" s="86">
        <v>0</v>
      </c>
      <c r="H2661" s="85">
        <v>0</v>
      </c>
      <c r="I2661" s="82" t="s">
        <v>524</v>
      </c>
    </row>
    <row r="2662" spans="2:9">
      <c r="B2662" s="82" t="s">
        <v>283</v>
      </c>
      <c r="C2662" s="82" t="s">
        <v>532</v>
      </c>
      <c r="D2662" s="82" t="s">
        <v>533</v>
      </c>
      <c r="E2662" s="82" t="s">
        <v>300</v>
      </c>
      <c r="F2662" s="82" t="s">
        <v>301</v>
      </c>
      <c r="G2662" s="86">
        <v>0</v>
      </c>
      <c r="H2662" s="85">
        <v>0</v>
      </c>
      <c r="I2662" s="82" t="s">
        <v>527</v>
      </c>
    </row>
    <row r="2663" spans="2:9">
      <c r="B2663" s="82" t="s">
        <v>283</v>
      </c>
      <c r="C2663" s="82" t="s">
        <v>534</v>
      </c>
      <c r="D2663" s="82" t="s">
        <v>535</v>
      </c>
      <c r="E2663" s="82" t="s">
        <v>300</v>
      </c>
      <c r="F2663" s="82" t="s">
        <v>301</v>
      </c>
      <c r="G2663" s="86">
        <v>0</v>
      </c>
      <c r="H2663" s="85">
        <v>0</v>
      </c>
      <c r="I2663" s="82" t="s">
        <v>521</v>
      </c>
    </row>
    <row r="2664" spans="2:9">
      <c r="B2664" s="82" t="s">
        <v>283</v>
      </c>
      <c r="C2664" s="82" t="s">
        <v>536</v>
      </c>
      <c r="D2664" s="82" t="s">
        <v>537</v>
      </c>
      <c r="E2664" s="82" t="s">
        <v>300</v>
      </c>
      <c r="F2664" s="82" t="s">
        <v>301</v>
      </c>
      <c r="G2664" s="86">
        <v>0</v>
      </c>
      <c r="H2664" s="85">
        <v>0</v>
      </c>
      <c r="I2664" s="82" t="s">
        <v>524</v>
      </c>
    </row>
    <row r="2665" spans="2:9">
      <c r="B2665" s="82" t="s">
        <v>283</v>
      </c>
      <c r="C2665" s="82" t="s">
        <v>538</v>
      </c>
      <c r="D2665" s="82" t="s">
        <v>539</v>
      </c>
      <c r="E2665" s="82" t="s">
        <v>300</v>
      </c>
      <c r="F2665" s="82" t="s">
        <v>301</v>
      </c>
      <c r="G2665" s="86">
        <v>0</v>
      </c>
      <c r="H2665" s="85">
        <v>0</v>
      </c>
      <c r="I2665" s="82" t="s">
        <v>527</v>
      </c>
    </row>
    <row r="2666" spans="2:9">
      <c r="B2666" s="82" t="s">
        <v>283</v>
      </c>
      <c r="C2666" s="82" t="s">
        <v>540</v>
      </c>
      <c r="D2666" s="82" t="s">
        <v>541</v>
      </c>
      <c r="E2666" s="82" t="s">
        <v>300</v>
      </c>
      <c r="F2666" s="82" t="s">
        <v>301</v>
      </c>
      <c r="G2666" s="86">
        <v>0</v>
      </c>
      <c r="H2666" s="85">
        <v>0</v>
      </c>
      <c r="I2666" s="82" t="s">
        <v>521</v>
      </c>
    </row>
    <row r="2667" spans="2:9">
      <c r="B2667" s="82" t="s">
        <v>283</v>
      </c>
      <c r="C2667" s="82" t="s">
        <v>542</v>
      </c>
      <c r="D2667" s="82" t="s">
        <v>543</v>
      </c>
      <c r="E2667" s="82" t="s">
        <v>300</v>
      </c>
      <c r="F2667" s="82" t="s">
        <v>301</v>
      </c>
      <c r="G2667" s="86">
        <v>0</v>
      </c>
      <c r="H2667" s="85">
        <v>0</v>
      </c>
      <c r="I2667" s="82" t="s">
        <v>524</v>
      </c>
    </row>
    <row r="2668" spans="2:9">
      <c r="B2668" s="82" t="s">
        <v>283</v>
      </c>
      <c r="C2668" s="82" t="s">
        <v>544</v>
      </c>
      <c r="D2668" s="82" t="s">
        <v>545</v>
      </c>
      <c r="E2668" s="82" t="s">
        <v>300</v>
      </c>
      <c r="F2668" s="82" t="s">
        <v>301</v>
      </c>
      <c r="G2668" s="86">
        <v>0</v>
      </c>
      <c r="H2668" s="85">
        <v>0</v>
      </c>
      <c r="I2668" s="82" t="s">
        <v>527</v>
      </c>
    </row>
    <row r="2669" spans="2:9">
      <c r="B2669" s="82" t="s">
        <v>283</v>
      </c>
      <c r="C2669" s="82" t="s">
        <v>546</v>
      </c>
      <c r="D2669" s="82" t="s">
        <v>547</v>
      </c>
      <c r="E2669" s="82" t="s">
        <v>300</v>
      </c>
      <c r="F2669" s="82" t="s">
        <v>301</v>
      </c>
      <c r="G2669" s="86">
        <v>0</v>
      </c>
      <c r="H2669" s="85">
        <v>0</v>
      </c>
      <c r="I2669" s="82" t="s">
        <v>521</v>
      </c>
    </row>
    <row r="2670" spans="2:9">
      <c r="B2670" s="82" t="s">
        <v>283</v>
      </c>
      <c r="C2670" s="82" t="s">
        <v>548</v>
      </c>
      <c r="D2670" s="82" t="s">
        <v>549</v>
      </c>
      <c r="E2670" s="82" t="s">
        <v>300</v>
      </c>
      <c r="F2670" s="82" t="s">
        <v>301</v>
      </c>
      <c r="G2670" s="86">
        <v>0</v>
      </c>
      <c r="H2670" s="85">
        <v>0</v>
      </c>
      <c r="I2670" s="82" t="s">
        <v>524</v>
      </c>
    </row>
    <row r="2671" spans="2:9">
      <c r="B2671" s="82" t="s">
        <v>283</v>
      </c>
      <c r="C2671" s="82" t="s">
        <v>550</v>
      </c>
      <c r="D2671" s="82" t="s">
        <v>551</v>
      </c>
      <c r="E2671" s="82" t="s">
        <v>300</v>
      </c>
      <c r="F2671" s="82" t="s">
        <v>301</v>
      </c>
      <c r="G2671" s="86">
        <v>0</v>
      </c>
      <c r="H2671" s="85">
        <v>0</v>
      </c>
      <c r="I2671" s="82" t="s">
        <v>527</v>
      </c>
    </row>
    <row r="2672" spans="2:9">
      <c r="B2672" s="82" t="s">
        <v>283</v>
      </c>
      <c r="C2672" s="82" t="s">
        <v>552</v>
      </c>
      <c r="D2672" s="82" t="s">
        <v>553</v>
      </c>
      <c r="E2672" s="82" t="s">
        <v>300</v>
      </c>
      <c r="F2672" s="82" t="s">
        <v>301</v>
      </c>
      <c r="G2672" s="86">
        <v>0</v>
      </c>
      <c r="H2672" s="85">
        <v>0</v>
      </c>
      <c r="I2672" s="82" t="s">
        <v>521</v>
      </c>
    </row>
    <row r="2673" spans="2:9">
      <c r="B2673" s="82" t="s">
        <v>283</v>
      </c>
      <c r="C2673" s="82" t="s">
        <v>554</v>
      </c>
      <c r="D2673" s="82" t="s">
        <v>555</v>
      </c>
      <c r="E2673" s="82" t="s">
        <v>300</v>
      </c>
      <c r="F2673" s="82" t="s">
        <v>301</v>
      </c>
      <c r="G2673" s="86">
        <v>0</v>
      </c>
      <c r="H2673" s="85">
        <v>0</v>
      </c>
      <c r="I2673" s="82" t="s">
        <v>524</v>
      </c>
    </row>
    <row r="2674" spans="2:9">
      <c r="B2674" s="82" t="s">
        <v>283</v>
      </c>
      <c r="C2674" s="82" t="s">
        <v>556</v>
      </c>
      <c r="D2674" s="82" t="s">
        <v>557</v>
      </c>
      <c r="E2674" s="82" t="s">
        <v>300</v>
      </c>
      <c r="F2674" s="82" t="s">
        <v>301</v>
      </c>
      <c r="G2674" s="86">
        <v>0</v>
      </c>
      <c r="H2674" s="85">
        <v>0</v>
      </c>
      <c r="I2674" s="82" t="s">
        <v>527</v>
      </c>
    </row>
    <row r="2675" spans="2:9">
      <c r="B2675" s="82" t="s">
        <v>283</v>
      </c>
      <c r="C2675" s="82" t="s">
        <v>558</v>
      </c>
      <c r="D2675" s="82" t="s">
        <v>559</v>
      </c>
      <c r="E2675" s="82" t="s">
        <v>300</v>
      </c>
      <c r="F2675" s="82" t="s">
        <v>301</v>
      </c>
      <c r="G2675" s="86">
        <v>0</v>
      </c>
      <c r="H2675" s="85">
        <v>0</v>
      </c>
      <c r="I2675" s="82" t="s">
        <v>521</v>
      </c>
    </row>
    <row r="2676" spans="2:9">
      <c r="B2676" s="82" t="s">
        <v>283</v>
      </c>
      <c r="C2676" s="82" t="s">
        <v>560</v>
      </c>
      <c r="D2676" s="82" t="s">
        <v>561</v>
      </c>
      <c r="E2676" s="82" t="s">
        <v>300</v>
      </c>
      <c r="F2676" s="82" t="s">
        <v>301</v>
      </c>
      <c r="G2676" s="86">
        <v>0</v>
      </c>
      <c r="H2676" s="85">
        <v>0</v>
      </c>
      <c r="I2676" s="82" t="s">
        <v>524</v>
      </c>
    </row>
    <row r="2677" spans="2:9">
      <c r="B2677" s="82" t="s">
        <v>283</v>
      </c>
      <c r="C2677" s="82" t="s">
        <v>562</v>
      </c>
      <c r="D2677" s="82" t="s">
        <v>563</v>
      </c>
      <c r="E2677" s="82" t="s">
        <v>300</v>
      </c>
      <c r="F2677" s="82" t="s">
        <v>301</v>
      </c>
      <c r="G2677" s="86">
        <v>0</v>
      </c>
      <c r="H2677" s="85">
        <v>0</v>
      </c>
      <c r="I2677" s="82" t="s">
        <v>527</v>
      </c>
    </row>
    <row r="2678" spans="2:9">
      <c r="B2678" s="82" t="s">
        <v>283</v>
      </c>
      <c r="C2678" s="82" t="s">
        <v>564</v>
      </c>
      <c r="D2678" s="82" t="s">
        <v>565</v>
      </c>
      <c r="E2678" s="82" t="s">
        <v>300</v>
      </c>
      <c r="F2678" s="82" t="s">
        <v>301</v>
      </c>
      <c r="G2678" s="86">
        <v>0</v>
      </c>
      <c r="H2678" s="85">
        <v>0</v>
      </c>
      <c r="I2678" s="82" t="s">
        <v>521</v>
      </c>
    </row>
    <row r="2679" spans="2:9">
      <c r="B2679" s="82" t="s">
        <v>283</v>
      </c>
      <c r="C2679" s="82" t="s">
        <v>566</v>
      </c>
      <c r="D2679" s="82" t="s">
        <v>567</v>
      </c>
      <c r="E2679" s="82" t="s">
        <v>300</v>
      </c>
      <c r="F2679" s="82" t="s">
        <v>301</v>
      </c>
      <c r="G2679" s="86">
        <v>0</v>
      </c>
      <c r="H2679" s="85">
        <v>0</v>
      </c>
      <c r="I2679" s="82" t="s">
        <v>524</v>
      </c>
    </row>
    <row r="2680" spans="2:9">
      <c r="B2680" s="82" t="s">
        <v>283</v>
      </c>
      <c r="C2680" s="82" t="s">
        <v>568</v>
      </c>
      <c r="D2680" s="82" t="s">
        <v>569</v>
      </c>
      <c r="E2680" s="82" t="s">
        <v>300</v>
      </c>
      <c r="F2680" s="82" t="s">
        <v>301</v>
      </c>
      <c r="G2680" s="86">
        <v>0</v>
      </c>
      <c r="H2680" s="85">
        <v>0</v>
      </c>
      <c r="I2680" s="82" t="s">
        <v>527</v>
      </c>
    </row>
    <row r="2681" spans="2:9">
      <c r="B2681" s="82" t="s">
        <v>283</v>
      </c>
      <c r="C2681" s="82" t="s">
        <v>570</v>
      </c>
      <c r="D2681" s="82" t="s">
        <v>571</v>
      </c>
      <c r="E2681" s="82" t="s">
        <v>300</v>
      </c>
      <c r="F2681" s="82" t="s">
        <v>301</v>
      </c>
      <c r="G2681" s="86">
        <v>0</v>
      </c>
      <c r="H2681" s="85">
        <v>0</v>
      </c>
      <c r="I2681" s="82" t="s">
        <v>521</v>
      </c>
    </row>
    <row r="2682" spans="2:9">
      <c r="B2682" s="82" t="s">
        <v>283</v>
      </c>
      <c r="C2682" s="82" t="s">
        <v>572</v>
      </c>
      <c r="D2682" s="82" t="s">
        <v>573</v>
      </c>
      <c r="E2682" s="82" t="s">
        <v>300</v>
      </c>
      <c r="F2682" s="82" t="s">
        <v>301</v>
      </c>
      <c r="G2682" s="86">
        <v>0</v>
      </c>
      <c r="H2682" s="85">
        <v>0</v>
      </c>
      <c r="I2682" s="82" t="s">
        <v>524</v>
      </c>
    </row>
    <row r="2683" spans="2:9">
      <c r="B2683" s="82" t="s">
        <v>283</v>
      </c>
      <c r="C2683" s="82" t="s">
        <v>574</v>
      </c>
      <c r="D2683" s="82" t="s">
        <v>575</v>
      </c>
      <c r="E2683" s="82" t="s">
        <v>300</v>
      </c>
      <c r="F2683" s="82" t="s">
        <v>301</v>
      </c>
      <c r="G2683" s="86">
        <v>0</v>
      </c>
      <c r="H2683" s="85">
        <v>0</v>
      </c>
      <c r="I2683" s="82" t="s">
        <v>527</v>
      </c>
    </row>
    <row r="2684" spans="2:9">
      <c r="B2684" s="82" t="s">
        <v>283</v>
      </c>
      <c r="C2684" s="82" t="s">
        <v>576</v>
      </c>
      <c r="D2684" s="82" t="s">
        <v>577</v>
      </c>
      <c r="E2684" s="82" t="s">
        <v>300</v>
      </c>
      <c r="F2684" s="82" t="s">
        <v>301</v>
      </c>
      <c r="G2684" s="86">
        <v>0</v>
      </c>
      <c r="H2684" s="85">
        <v>0</v>
      </c>
      <c r="I2684" s="82" t="s">
        <v>521</v>
      </c>
    </row>
    <row r="2685" spans="2:9">
      <c r="B2685" s="82" t="s">
        <v>283</v>
      </c>
      <c r="C2685" s="82" t="s">
        <v>578</v>
      </c>
      <c r="D2685" s="82" t="s">
        <v>579</v>
      </c>
      <c r="E2685" s="82" t="s">
        <v>300</v>
      </c>
      <c r="F2685" s="82" t="s">
        <v>301</v>
      </c>
      <c r="G2685" s="86">
        <v>0</v>
      </c>
      <c r="H2685" s="85">
        <v>0</v>
      </c>
      <c r="I2685" s="82" t="s">
        <v>524</v>
      </c>
    </row>
    <row r="2686" spans="2:9">
      <c r="B2686" s="82" t="s">
        <v>283</v>
      </c>
      <c r="C2686" s="82" t="s">
        <v>580</v>
      </c>
      <c r="D2686" s="82" t="s">
        <v>581</v>
      </c>
      <c r="E2686" s="82" t="s">
        <v>300</v>
      </c>
      <c r="F2686" s="82" t="s">
        <v>301</v>
      </c>
      <c r="G2686" s="86">
        <v>0</v>
      </c>
      <c r="H2686" s="85">
        <v>0</v>
      </c>
      <c r="I2686" s="82" t="s">
        <v>527</v>
      </c>
    </row>
    <row r="2687" spans="2:9">
      <c r="B2687" s="82" t="s">
        <v>283</v>
      </c>
      <c r="C2687" s="82" t="s">
        <v>582</v>
      </c>
      <c r="D2687" s="82" t="s">
        <v>583</v>
      </c>
      <c r="E2687" s="82" t="s">
        <v>300</v>
      </c>
      <c r="F2687" s="82" t="s">
        <v>301</v>
      </c>
      <c r="G2687" s="86">
        <v>0</v>
      </c>
      <c r="H2687" s="85">
        <v>0</v>
      </c>
      <c r="I2687" s="82" t="s">
        <v>584</v>
      </c>
    </row>
    <row r="2688" spans="2:9">
      <c r="B2688" s="82" t="s">
        <v>283</v>
      </c>
      <c r="C2688" s="82" t="s">
        <v>585</v>
      </c>
      <c r="D2688" s="82" t="s">
        <v>586</v>
      </c>
      <c r="E2688" s="82" t="s">
        <v>300</v>
      </c>
      <c r="F2688" s="82" t="s">
        <v>301</v>
      </c>
      <c r="G2688" s="86">
        <v>0</v>
      </c>
      <c r="H2688" s="85">
        <v>0</v>
      </c>
      <c r="I2688" s="82" t="s">
        <v>587</v>
      </c>
    </row>
    <row r="2689" spans="2:9">
      <c r="B2689" s="82" t="s">
        <v>283</v>
      </c>
      <c r="C2689" s="82" t="s">
        <v>588</v>
      </c>
      <c r="D2689" s="82" t="s">
        <v>589</v>
      </c>
      <c r="E2689" s="82" t="s">
        <v>300</v>
      </c>
      <c r="F2689" s="82" t="s">
        <v>301</v>
      </c>
      <c r="G2689" s="86">
        <v>0</v>
      </c>
      <c r="H2689" s="85">
        <v>0</v>
      </c>
      <c r="I2689" s="82" t="s">
        <v>590</v>
      </c>
    </row>
    <row r="2690" spans="2:9">
      <c r="B2690" s="82" t="s">
        <v>283</v>
      </c>
      <c r="C2690" s="82" t="s">
        <v>591</v>
      </c>
      <c r="D2690" s="82" t="s">
        <v>592</v>
      </c>
      <c r="E2690" s="82" t="s">
        <v>300</v>
      </c>
      <c r="F2690" s="82" t="s">
        <v>301</v>
      </c>
      <c r="G2690" s="86">
        <v>0</v>
      </c>
      <c r="H2690" s="85">
        <v>0</v>
      </c>
      <c r="I2690" s="82" t="s">
        <v>593</v>
      </c>
    </row>
    <row r="2691" spans="2:9">
      <c r="B2691" s="82" t="s">
        <v>283</v>
      </c>
      <c r="C2691" s="82" t="s">
        <v>594</v>
      </c>
      <c r="D2691" s="82" t="s">
        <v>595</v>
      </c>
      <c r="E2691" s="82" t="s">
        <v>300</v>
      </c>
      <c r="F2691" s="82" t="s">
        <v>301</v>
      </c>
      <c r="G2691" s="86">
        <v>0</v>
      </c>
      <c r="H2691" s="85">
        <v>0</v>
      </c>
      <c r="I2691" s="82" t="s">
        <v>596</v>
      </c>
    </row>
    <row r="2692" spans="2:9">
      <c r="B2692" s="82" t="s">
        <v>283</v>
      </c>
      <c r="C2692" s="82" t="s">
        <v>597</v>
      </c>
      <c r="D2692" s="82" t="s">
        <v>598</v>
      </c>
      <c r="E2692" s="82" t="s">
        <v>300</v>
      </c>
      <c r="F2692" s="82" t="s">
        <v>301</v>
      </c>
      <c r="G2692" s="86">
        <v>0</v>
      </c>
      <c r="H2692" s="85">
        <v>0</v>
      </c>
      <c r="I2692" s="82" t="s">
        <v>599</v>
      </c>
    </row>
    <row r="2693" spans="2:9">
      <c r="B2693" s="82" t="s">
        <v>283</v>
      </c>
      <c r="C2693" s="82" t="s">
        <v>600</v>
      </c>
      <c r="D2693" s="82" t="s">
        <v>601</v>
      </c>
      <c r="E2693" s="82" t="s">
        <v>300</v>
      </c>
      <c r="F2693" s="82" t="s">
        <v>301</v>
      </c>
      <c r="G2693" s="86">
        <v>0</v>
      </c>
      <c r="H2693" s="85">
        <v>0</v>
      </c>
      <c r="I2693" s="82" t="s">
        <v>602</v>
      </c>
    </row>
    <row r="2694" spans="2:9">
      <c r="B2694" s="82" t="s">
        <v>283</v>
      </c>
      <c r="C2694" s="82" t="s">
        <v>603</v>
      </c>
      <c r="D2694" s="82" t="s">
        <v>604</v>
      </c>
      <c r="E2694" s="82" t="s">
        <v>300</v>
      </c>
      <c r="F2694" s="82" t="s">
        <v>301</v>
      </c>
      <c r="G2694" s="86">
        <v>0</v>
      </c>
      <c r="H2694" s="85">
        <v>0</v>
      </c>
      <c r="I2694" s="82" t="s">
        <v>605</v>
      </c>
    </row>
    <row r="2695" spans="2:9">
      <c r="B2695" s="82" t="s">
        <v>283</v>
      </c>
      <c r="C2695" s="82" t="s">
        <v>606</v>
      </c>
      <c r="D2695" s="82" t="s">
        <v>607</v>
      </c>
      <c r="E2695" s="82" t="s">
        <v>300</v>
      </c>
      <c r="F2695" s="82" t="s">
        <v>301</v>
      </c>
      <c r="G2695" s="86">
        <v>0</v>
      </c>
      <c r="H2695" s="85">
        <v>0</v>
      </c>
      <c r="I2695" s="82" t="s">
        <v>608</v>
      </c>
    </row>
    <row r="2696" spans="2:9">
      <c r="B2696" s="82" t="s">
        <v>283</v>
      </c>
      <c r="C2696" s="82" t="s">
        <v>609</v>
      </c>
      <c r="D2696" s="82" t="s">
        <v>610</v>
      </c>
      <c r="E2696" s="82" t="s">
        <v>300</v>
      </c>
      <c r="F2696" s="82" t="s">
        <v>301</v>
      </c>
      <c r="G2696" s="86">
        <v>0</v>
      </c>
      <c r="H2696" s="85">
        <v>0</v>
      </c>
      <c r="I2696" s="82" t="s">
        <v>611</v>
      </c>
    </row>
    <row r="2697" spans="2:9">
      <c r="B2697" s="82" t="s">
        <v>283</v>
      </c>
      <c r="C2697" s="82" t="s">
        <v>612</v>
      </c>
      <c r="D2697" s="82" t="s">
        <v>613</v>
      </c>
      <c r="E2697" s="82" t="s">
        <v>300</v>
      </c>
      <c r="F2697" s="82" t="s">
        <v>301</v>
      </c>
      <c r="G2697" s="86">
        <v>0</v>
      </c>
      <c r="H2697" s="85">
        <v>0</v>
      </c>
      <c r="I2697" s="82" t="s">
        <v>614</v>
      </c>
    </row>
    <row r="2698" spans="2:9">
      <c r="B2698" s="82" t="s">
        <v>283</v>
      </c>
      <c r="C2698" s="82" t="s">
        <v>615</v>
      </c>
      <c r="D2698" s="82" t="s">
        <v>616</v>
      </c>
      <c r="E2698" s="82" t="s">
        <v>300</v>
      </c>
      <c r="F2698" s="82" t="s">
        <v>301</v>
      </c>
      <c r="G2698" s="86">
        <v>0</v>
      </c>
      <c r="H2698" s="85">
        <v>0</v>
      </c>
      <c r="I2698" s="82" t="s">
        <v>617</v>
      </c>
    </row>
    <row r="2699" spans="2:9">
      <c r="B2699" s="82" t="s">
        <v>283</v>
      </c>
      <c r="C2699" s="82" t="s">
        <v>618</v>
      </c>
      <c r="D2699" s="82" t="s">
        <v>619</v>
      </c>
      <c r="E2699" s="82" t="s">
        <v>300</v>
      </c>
      <c r="F2699" s="82" t="s">
        <v>301</v>
      </c>
      <c r="G2699" s="86">
        <v>0</v>
      </c>
      <c r="H2699" s="85">
        <v>0</v>
      </c>
      <c r="I2699" s="82" t="s">
        <v>620</v>
      </c>
    </row>
    <row r="2700" spans="2:9">
      <c r="B2700" s="82" t="s">
        <v>283</v>
      </c>
      <c r="C2700" s="82" t="s">
        <v>621</v>
      </c>
      <c r="D2700" s="82" t="s">
        <v>622</v>
      </c>
      <c r="E2700" s="82" t="s">
        <v>300</v>
      </c>
      <c r="F2700" s="82" t="s">
        <v>301</v>
      </c>
      <c r="G2700" s="86">
        <v>0</v>
      </c>
      <c r="H2700" s="85">
        <v>0</v>
      </c>
      <c r="I2700" s="82" t="s">
        <v>623</v>
      </c>
    </row>
    <row r="2701" spans="2:9">
      <c r="B2701" s="82" t="s">
        <v>283</v>
      </c>
      <c r="C2701" s="82" t="s">
        <v>624</v>
      </c>
      <c r="D2701" s="82" t="s">
        <v>625</v>
      </c>
      <c r="E2701" s="82" t="s">
        <v>300</v>
      </c>
      <c r="F2701" s="82" t="s">
        <v>301</v>
      </c>
      <c r="G2701" s="86">
        <v>0</v>
      </c>
      <c r="H2701" s="85">
        <v>0</v>
      </c>
      <c r="I2701" s="82" t="s">
        <v>626</v>
      </c>
    </row>
    <row r="2702" spans="2:9">
      <c r="B2702" s="82" t="s">
        <v>283</v>
      </c>
      <c r="C2702" s="82" t="s">
        <v>627</v>
      </c>
      <c r="D2702" s="82" t="s">
        <v>628</v>
      </c>
      <c r="E2702" s="82" t="s">
        <v>300</v>
      </c>
      <c r="F2702" s="82" t="s">
        <v>301</v>
      </c>
      <c r="G2702" s="86">
        <v>0</v>
      </c>
      <c r="H2702" s="85">
        <v>0</v>
      </c>
      <c r="I2702" s="82" t="s">
        <v>629</v>
      </c>
    </row>
    <row r="2703" spans="2:9">
      <c r="B2703" s="82" t="s">
        <v>283</v>
      </c>
      <c r="C2703" s="82" t="s">
        <v>630</v>
      </c>
      <c r="D2703" s="82" t="s">
        <v>631</v>
      </c>
      <c r="E2703" s="82" t="s">
        <v>300</v>
      </c>
      <c r="F2703" s="82" t="s">
        <v>301</v>
      </c>
      <c r="G2703" s="86">
        <v>0</v>
      </c>
      <c r="H2703" s="85">
        <v>0</v>
      </c>
      <c r="I2703" s="82" t="s">
        <v>632</v>
      </c>
    </row>
    <row r="2704" spans="2:9">
      <c r="B2704" s="82" t="s">
        <v>283</v>
      </c>
      <c r="C2704" s="82" t="s">
        <v>633</v>
      </c>
      <c r="D2704" s="82" t="s">
        <v>634</v>
      </c>
      <c r="E2704" s="82" t="s">
        <v>300</v>
      </c>
      <c r="F2704" s="82" t="s">
        <v>301</v>
      </c>
      <c r="G2704" s="86">
        <v>0</v>
      </c>
      <c r="H2704" s="85">
        <v>0</v>
      </c>
      <c r="I2704" s="82" t="s">
        <v>635</v>
      </c>
    </row>
    <row r="2705" spans="2:9">
      <c r="B2705" s="82" t="s">
        <v>283</v>
      </c>
      <c r="C2705" s="82" t="s">
        <v>636</v>
      </c>
      <c r="D2705" s="82" t="s">
        <v>637</v>
      </c>
      <c r="E2705" s="82" t="s">
        <v>300</v>
      </c>
      <c r="F2705" s="82" t="s">
        <v>301</v>
      </c>
      <c r="G2705" s="86">
        <v>0</v>
      </c>
      <c r="H2705" s="85">
        <v>0</v>
      </c>
      <c r="I2705" s="82" t="s">
        <v>638</v>
      </c>
    </row>
    <row r="2706" spans="2:9">
      <c r="B2706" s="82" t="s">
        <v>283</v>
      </c>
      <c r="C2706" s="82" t="s">
        <v>639</v>
      </c>
      <c r="D2706" s="82" t="s">
        <v>640</v>
      </c>
      <c r="E2706" s="82" t="s">
        <v>300</v>
      </c>
      <c r="F2706" s="82" t="s">
        <v>301</v>
      </c>
      <c r="G2706" s="86">
        <v>0</v>
      </c>
      <c r="H2706" s="85">
        <v>0</v>
      </c>
      <c r="I2706" s="82" t="s">
        <v>641</v>
      </c>
    </row>
    <row r="2707" spans="2:9">
      <c r="B2707" s="82" t="s">
        <v>283</v>
      </c>
      <c r="C2707" s="82" t="s">
        <v>642</v>
      </c>
      <c r="D2707" s="82" t="s">
        <v>643</v>
      </c>
      <c r="E2707" s="82" t="s">
        <v>300</v>
      </c>
      <c r="F2707" s="82" t="s">
        <v>301</v>
      </c>
      <c r="G2707" s="86">
        <v>0</v>
      </c>
      <c r="H2707" s="85">
        <v>0</v>
      </c>
      <c r="I2707" s="82" t="s">
        <v>644</v>
      </c>
    </row>
    <row r="2708" spans="2:9">
      <c r="B2708" s="82" t="s">
        <v>283</v>
      </c>
      <c r="C2708" s="82" t="s">
        <v>645</v>
      </c>
      <c r="D2708" s="82" t="s">
        <v>646</v>
      </c>
      <c r="E2708" s="82" t="s">
        <v>300</v>
      </c>
      <c r="F2708" s="82" t="s">
        <v>301</v>
      </c>
      <c r="G2708" s="86">
        <v>0</v>
      </c>
      <c r="H2708" s="85">
        <v>0</v>
      </c>
      <c r="I2708" s="82" t="s">
        <v>647</v>
      </c>
    </row>
    <row r="2709" spans="2:9">
      <c r="B2709" s="82" t="s">
        <v>283</v>
      </c>
      <c r="C2709" s="82" t="s">
        <v>648</v>
      </c>
      <c r="D2709" s="82" t="s">
        <v>649</v>
      </c>
      <c r="E2709" s="82" t="s">
        <v>300</v>
      </c>
      <c r="F2709" s="82" t="s">
        <v>301</v>
      </c>
      <c r="G2709" s="86">
        <v>0</v>
      </c>
      <c r="H2709" s="85">
        <v>0</v>
      </c>
      <c r="I2709" s="82" t="s">
        <v>650</v>
      </c>
    </row>
    <row r="2710" spans="2:9">
      <c r="B2710" s="82" t="s">
        <v>283</v>
      </c>
      <c r="C2710" s="82" t="s">
        <v>651</v>
      </c>
      <c r="D2710" s="82" t="s">
        <v>652</v>
      </c>
      <c r="E2710" s="82" t="s">
        <v>300</v>
      </c>
      <c r="F2710" s="82" t="s">
        <v>301</v>
      </c>
      <c r="G2710" s="86">
        <v>0</v>
      </c>
      <c r="H2710" s="85">
        <v>0</v>
      </c>
      <c r="I2710" s="82" t="s">
        <v>653</v>
      </c>
    </row>
    <row r="2711" spans="2:9">
      <c r="B2711" s="82" t="s">
        <v>283</v>
      </c>
      <c r="C2711" s="82" t="s">
        <v>654</v>
      </c>
      <c r="D2711" s="82" t="s">
        <v>655</v>
      </c>
      <c r="E2711" s="82" t="s">
        <v>300</v>
      </c>
      <c r="F2711" s="82" t="s">
        <v>301</v>
      </c>
      <c r="G2711" s="86">
        <v>0</v>
      </c>
      <c r="H2711" s="85">
        <v>0</v>
      </c>
      <c r="I2711" s="82" t="s">
        <v>656</v>
      </c>
    </row>
    <row r="2712" spans="2:9">
      <c r="B2712" s="82" t="s">
        <v>283</v>
      </c>
      <c r="C2712" s="82" t="s">
        <v>657</v>
      </c>
      <c r="D2712" s="82" t="s">
        <v>658</v>
      </c>
      <c r="E2712" s="82" t="s">
        <v>300</v>
      </c>
      <c r="F2712" s="82" t="s">
        <v>301</v>
      </c>
      <c r="G2712" s="86">
        <v>0</v>
      </c>
      <c r="H2712" s="85">
        <v>0</v>
      </c>
      <c r="I2712" s="82" t="s">
        <v>659</v>
      </c>
    </row>
    <row r="2713" spans="2:9">
      <c r="B2713" s="82" t="s">
        <v>283</v>
      </c>
      <c r="C2713" s="82" t="s">
        <v>660</v>
      </c>
      <c r="D2713" s="82" t="s">
        <v>661</v>
      </c>
      <c r="E2713" s="82" t="s">
        <v>300</v>
      </c>
      <c r="F2713" s="82" t="s">
        <v>301</v>
      </c>
      <c r="G2713" s="86">
        <v>0</v>
      </c>
      <c r="H2713" s="85">
        <v>0</v>
      </c>
      <c r="I2713" s="82" t="s">
        <v>662</v>
      </c>
    </row>
    <row r="2714" spans="2:9">
      <c r="B2714" s="82" t="s">
        <v>283</v>
      </c>
      <c r="C2714" s="82" t="s">
        <v>663</v>
      </c>
      <c r="D2714" s="82" t="s">
        <v>664</v>
      </c>
      <c r="E2714" s="82" t="s">
        <v>300</v>
      </c>
      <c r="F2714" s="82" t="s">
        <v>301</v>
      </c>
      <c r="G2714" s="86">
        <v>0</v>
      </c>
      <c r="H2714" s="85">
        <v>0</v>
      </c>
      <c r="I2714" s="82" t="s">
        <v>665</v>
      </c>
    </row>
    <row r="2715" spans="2:9">
      <c r="B2715" s="82" t="s">
        <v>283</v>
      </c>
      <c r="C2715" s="82" t="s">
        <v>666</v>
      </c>
      <c r="D2715" s="82" t="s">
        <v>667</v>
      </c>
      <c r="E2715" s="82" t="s">
        <v>300</v>
      </c>
      <c r="F2715" s="82" t="s">
        <v>301</v>
      </c>
      <c r="G2715" s="86">
        <v>0</v>
      </c>
      <c r="H2715" s="85">
        <v>0</v>
      </c>
      <c r="I2715" s="82" t="s">
        <v>668</v>
      </c>
    </row>
    <row r="2716" spans="2:9">
      <c r="B2716" s="82" t="s">
        <v>283</v>
      </c>
      <c r="C2716" s="82" t="s">
        <v>669</v>
      </c>
      <c r="D2716" s="82" t="s">
        <v>670</v>
      </c>
      <c r="E2716" s="82" t="s">
        <v>300</v>
      </c>
      <c r="F2716" s="82" t="s">
        <v>301</v>
      </c>
      <c r="G2716" s="86">
        <v>0</v>
      </c>
      <c r="H2716" s="85">
        <v>0</v>
      </c>
      <c r="I2716" s="82" t="s">
        <v>671</v>
      </c>
    </row>
    <row r="2717" spans="2:9">
      <c r="B2717" s="82" t="s">
        <v>283</v>
      </c>
      <c r="C2717" s="82" t="s">
        <v>672</v>
      </c>
      <c r="D2717" s="82" t="s">
        <v>673</v>
      </c>
      <c r="E2717" s="82" t="s">
        <v>300</v>
      </c>
      <c r="F2717" s="82" t="s">
        <v>301</v>
      </c>
      <c r="G2717" s="86">
        <v>0</v>
      </c>
      <c r="H2717" s="85">
        <v>0</v>
      </c>
      <c r="I2717" s="82" t="s">
        <v>674</v>
      </c>
    </row>
    <row r="2718" spans="2:9">
      <c r="B2718" s="82" t="s">
        <v>283</v>
      </c>
      <c r="C2718" s="82" t="s">
        <v>675</v>
      </c>
      <c r="D2718" s="82" t="s">
        <v>676</v>
      </c>
      <c r="E2718" s="82" t="s">
        <v>300</v>
      </c>
      <c r="F2718" s="82" t="s">
        <v>301</v>
      </c>
      <c r="G2718" s="86">
        <v>0</v>
      </c>
      <c r="H2718" s="85">
        <v>0</v>
      </c>
      <c r="I2718" s="82" t="s">
        <v>677</v>
      </c>
    </row>
    <row r="2719" spans="2:9">
      <c r="B2719" s="82" t="s">
        <v>283</v>
      </c>
      <c r="C2719" s="82" t="s">
        <v>678</v>
      </c>
      <c r="D2719" s="82" t="s">
        <v>679</v>
      </c>
      <c r="E2719" s="82" t="s">
        <v>300</v>
      </c>
      <c r="F2719" s="82" t="s">
        <v>301</v>
      </c>
      <c r="G2719" s="86">
        <v>0</v>
      </c>
      <c r="H2719" s="85">
        <v>0</v>
      </c>
      <c r="I2719" s="82" t="s">
        <v>680</v>
      </c>
    </row>
    <row r="2720" spans="2:9">
      <c r="B2720" s="82" t="s">
        <v>283</v>
      </c>
      <c r="C2720" s="82" t="s">
        <v>681</v>
      </c>
      <c r="D2720" s="82" t="s">
        <v>682</v>
      </c>
      <c r="E2720" s="82" t="s">
        <v>300</v>
      </c>
      <c r="F2720" s="82" t="s">
        <v>301</v>
      </c>
      <c r="G2720" s="86">
        <v>0</v>
      </c>
      <c r="H2720" s="85">
        <v>0</v>
      </c>
      <c r="I2720" s="82" t="s">
        <v>683</v>
      </c>
    </row>
    <row r="2721" spans="2:9">
      <c r="B2721" s="82" t="s">
        <v>283</v>
      </c>
      <c r="C2721" s="82" t="s">
        <v>684</v>
      </c>
      <c r="D2721" s="82" t="s">
        <v>685</v>
      </c>
      <c r="E2721" s="82" t="s">
        <v>300</v>
      </c>
      <c r="F2721" s="82" t="s">
        <v>301</v>
      </c>
      <c r="G2721" s="86">
        <v>0</v>
      </c>
      <c r="H2721" s="85">
        <v>0</v>
      </c>
      <c r="I2721" s="82" t="s">
        <v>686</v>
      </c>
    </row>
    <row r="2722" spans="2:9">
      <c r="B2722" s="82" t="s">
        <v>283</v>
      </c>
      <c r="C2722" s="82" t="s">
        <v>684</v>
      </c>
      <c r="D2722" s="82" t="s">
        <v>685</v>
      </c>
      <c r="E2722" s="82" t="s">
        <v>300</v>
      </c>
      <c r="F2722" s="82" t="s">
        <v>301</v>
      </c>
      <c r="G2722" s="86">
        <v>0</v>
      </c>
      <c r="H2722" s="85">
        <v>0</v>
      </c>
      <c r="I2722" s="82" t="s">
        <v>686</v>
      </c>
    </row>
    <row r="2723" spans="2:9">
      <c r="B2723" s="82" t="s">
        <v>283</v>
      </c>
      <c r="C2723" s="82" t="s">
        <v>687</v>
      </c>
      <c r="D2723" s="82" t="s">
        <v>688</v>
      </c>
      <c r="E2723" s="82" t="s">
        <v>300</v>
      </c>
      <c r="F2723" s="82" t="s">
        <v>301</v>
      </c>
      <c r="G2723" s="86">
        <v>0</v>
      </c>
      <c r="H2723" s="85">
        <v>0</v>
      </c>
      <c r="I2723" s="82" t="s">
        <v>689</v>
      </c>
    </row>
    <row r="2724" spans="2:9">
      <c r="B2724" s="82" t="s">
        <v>283</v>
      </c>
      <c r="C2724" s="82" t="s">
        <v>690</v>
      </c>
      <c r="D2724" s="82" t="s">
        <v>691</v>
      </c>
      <c r="E2724" s="82" t="s">
        <v>300</v>
      </c>
      <c r="F2724" s="82" t="s">
        <v>301</v>
      </c>
      <c r="G2724" s="86">
        <v>0</v>
      </c>
      <c r="H2724" s="85">
        <v>0</v>
      </c>
      <c r="I2724" s="82" t="s">
        <v>692</v>
      </c>
    </row>
    <row r="2725" spans="2:9">
      <c r="B2725" s="82" t="s">
        <v>283</v>
      </c>
      <c r="C2725" s="82" t="s">
        <v>693</v>
      </c>
      <c r="D2725" s="82" t="s">
        <v>694</v>
      </c>
      <c r="E2725" s="82" t="s">
        <v>300</v>
      </c>
      <c r="F2725" s="82" t="s">
        <v>301</v>
      </c>
      <c r="G2725" s="86">
        <v>0</v>
      </c>
      <c r="H2725" s="85">
        <v>0</v>
      </c>
      <c r="I2725" s="82" t="s">
        <v>695</v>
      </c>
    </row>
    <row r="2726" spans="2:9">
      <c r="B2726" s="82" t="s">
        <v>283</v>
      </c>
      <c r="C2726" s="82" t="s">
        <v>696</v>
      </c>
      <c r="D2726" s="82" t="s">
        <v>697</v>
      </c>
      <c r="E2726" s="82" t="s">
        <v>300</v>
      </c>
      <c r="F2726" s="82" t="s">
        <v>301</v>
      </c>
      <c r="G2726" s="86">
        <v>0</v>
      </c>
      <c r="H2726" s="85">
        <v>0</v>
      </c>
      <c r="I2726" s="82" t="s">
        <v>698</v>
      </c>
    </row>
    <row r="2727" spans="2:9">
      <c r="B2727" s="82" t="s">
        <v>283</v>
      </c>
      <c r="C2727" s="82" t="s">
        <v>699</v>
      </c>
      <c r="D2727" s="82" t="s">
        <v>700</v>
      </c>
      <c r="E2727" s="82" t="s">
        <v>300</v>
      </c>
      <c r="F2727" s="82" t="s">
        <v>301</v>
      </c>
      <c r="G2727" s="86">
        <v>0</v>
      </c>
      <c r="H2727" s="85">
        <v>0</v>
      </c>
      <c r="I2727" s="82" t="s">
        <v>701</v>
      </c>
    </row>
    <row r="2728" spans="2:9">
      <c r="B2728" s="82" t="s">
        <v>283</v>
      </c>
      <c r="C2728" s="82" t="s">
        <v>702</v>
      </c>
      <c r="D2728" s="82" t="s">
        <v>703</v>
      </c>
      <c r="E2728" s="82" t="s">
        <v>300</v>
      </c>
      <c r="F2728" s="82" t="s">
        <v>301</v>
      </c>
      <c r="G2728" s="86">
        <v>0</v>
      </c>
      <c r="H2728" s="85">
        <v>0</v>
      </c>
      <c r="I2728" s="82" t="s">
        <v>704</v>
      </c>
    </row>
    <row r="2729" spans="2:9">
      <c r="B2729" s="82" t="s">
        <v>283</v>
      </c>
      <c r="C2729" s="82" t="s">
        <v>705</v>
      </c>
      <c r="D2729" s="82" t="s">
        <v>706</v>
      </c>
      <c r="E2729" s="82" t="s">
        <v>300</v>
      </c>
      <c r="F2729" s="82" t="s">
        <v>301</v>
      </c>
      <c r="G2729" s="86">
        <v>0</v>
      </c>
      <c r="H2729" s="85">
        <v>0</v>
      </c>
      <c r="I2729" s="82" t="s">
        <v>707</v>
      </c>
    </row>
    <row r="2730" spans="2:9">
      <c r="B2730" s="82" t="s">
        <v>283</v>
      </c>
      <c r="C2730" s="82" t="s">
        <v>708</v>
      </c>
      <c r="D2730" s="82" t="s">
        <v>709</v>
      </c>
      <c r="E2730" s="82" t="s">
        <v>300</v>
      </c>
      <c r="F2730" s="82" t="s">
        <v>301</v>
      </c>
      <c r="G2730" s="86">
        <v>0</v>
      </c>
      <c r="H2730" s="85">
        <v>0</v>
      </c>
      <c r="I2730" s="82" t="s">
        <v>710</v>
      </c>
    </row>
    <row r="2731" spans="2:9">
      <c r="B2731" s="82" t="s">
        <v>283</v>
      </c>
      <c r="C2731" s="82" t="s">
        <v>711</v>
      </c>
      <c r="D2731" s="82" t="s">
        <v>712</v>
      </c>
      <c r="E2731" s="82" t="s">
        <v>300</v>
      </c>
      <c r="F2731" s="82" t="s">
        <v>301</v>
      </c>
      <c r="G2731" s="86">
        <v>0</v>
      </c>
      <c r="H2731" s="85">
        <v>0</v>
      </c>
      <c r="I2731" s="82" t="s">
        <v>713</v>
      </c>
    </row>
    <row r="2732" spans="2:9">
      <c r="B2732" s="82" t="s">
        <v>283</v>
      </c>
      <c r="C2732" s="82" t="s">
        <v>714</v>
      </c>
      <c r="D2732" s="82" t="s">
        <v>715</v>
      </c>
      <c r="E2732" s="82" t="s">
        <v>300</v>
      </c>
      <c r="F2732" s="82" t="s">
        <v>301</v>
      </c>
      <c r="G2732" s="86">
        <v>0</v>
      </c>
      <c r="H2732" s="85">
        <v>0</v>
      </c>
      <c r="I2732" s="82" t="s">
        <v>716</v>
      </c>
    </row>
    <row r="2733" spans="2:9">
      <c r="B2733" s="82" t="s">
        <v>283</v>
      </c>
      <c r="C2733" s="82" t="s">
        <v>717</v>
      </c>
      <c r="D2733" s="82" t="s">
        <v>718</v>
      </c>
      <c r="E2733" s="82" t="s">
        <v>300</v>
      </c>
      <c r="F2733" s="82" t="s">
        <v>301</v>
      </c>
      <c r="G2733" s="86">
        <v>0</v>
      </c>
      <c r="H2733" s="85">
        <v>0</v>
      </c>
      <c r="I2733" s="82" t="s">
        <v>719</v>
      </c>
    </row>
    <row r="2734" spans="2:9">
      <c r="B2734" s="82" t="s">
        <v>283</v>
      </c>
      <c r="C2734" s="82" t="s">
        <v>720</v>
      </c>
      <c r="D2734" s="82" t="s">
        <v>721</v>
      </c>
      <c r="E2734" s="82" t="s">
        <v>300</v>
      </c>
      <c r="F2734" s="82" t="s">
        <v>301</v>
      </c>
      <c r="G2734" s="86">
        <v>0</v>
      </c>
      <c r="H2734" s="85">
        <v>0</v>
      </c>
      <c r="I2734" s="82" t="s">
        <v>722</v>
      </c>
    </row>
    <row r="2735" spans="2:9">
      <c r="B2735" s="82" t="s">
        <v>283</v>
      </c>
      <c r="C2735" s="82" t="s">
        <v>723</v>
      </c>
      <c r="D2735" s="82" t="s">
        <v>724</v>
      </c>
      <c r="E2735" s="82" t="s">
        <v>300</v>
      </c>
      <c r="F2735" s="82" t="s">
        <v>301</v>
      </c>
      <c r="G2735" s="86">
        <v>0</v>
      </c>
      <c r="H2735" s="85">
        <v>0</v>
      </c>
      <c r="I2735" s="82" t="s">
        <v>725</v>
      </c>
    </row>
    <row r="2736" spans="2:9">
      <c r="B2736" s="82" t="s">
        <v>283</v>
      </c>
      <c r="C2736" s="82" t="s">
        <v>726</v>
      </c>
      <c r="D2736" s="82" t="s">
        <v>727</v>
      </c>
      <c r="E2736" s="82" t="s">
        <v>300</v>
      </c>
      <c r="F2736" s="82" t="s">
        <v>301</v>
      </c>
      <c r="G2736" s="86">
        <v>0</v>
      </c>
      <c r="H2736" s="85">
        <v>0</v>
      </c>
      <c r="I2736" s="82" t="s">
        <v>728</v>
      </c>
    </row>
    <row r="2737" spans="2:9">
      <c r="B2737" s="82" t="s">
        <v>283</v>
      </c>
      <c r="C2737" s="82" t="s">
        <v>729</v>
      </c>
      <c r="D2737" s="82" t="s">
        <v>730</v>
      </c>
      <c r="E2737" s="82" t="s">
        <v>300</v>
      </c>
      <c r="F2737" s="82" t="s">
        <v>301</v>
      </c>
      <c r="G2737" s="86">
        <v>0</v>
      </c>
      <c r="H2737" s="85">
        <v>0</v>
      </c>
      <c r="I2737" s="82" t="s">
        <v>731</v>
      </c>
    </row>
    <row r="2738" spans="2:9">
      <c r="B2738" s="82" t="s">
        <v>283</v>
      </c>
      <c r="C2738" s="82" t="s">
        <v>732</v>
      </c>
      <c r="D2738" s="82" t="s">
        <v>733</v>
      </c>
      <c r="E2738" s="82" t="s">
        <v>300</v>
      </c>
      <c r="F2738" s="82" t="s">
        <v>301</v>
      </c>
      <c r="G2738" s="86">
        <v>0</v>
      </c>
      <c r="H2738" s="85">
        <v>0</v>
      </c>
      <c r="I2738" s="82" t="s">
        <v>734</v>
      </c>
    </row>
    <row r="2739" spans="2:9">
      <c r="B2739" s="82" t="s">
        <v>283</v>
      </c>
      <c r="C2739" s="82" t="s">
        <v>735</v>
      </c>
      <c r="D2739" s="82" t="s">
        <v>736</v>
      </c>
      <c r="E2739" s="82" t="s">
        <v>300</v>
      </c>
      <c r="F2739" s="82" t="s">
        <v>301</v>
      </c>
      <c r="G2739" s="86">
        <v>0</v>
      </c>
      <c r="H2739" s="85">
        <v>0</v>
      </c>
      <c r="I2739" s="82" t="s">
        <v>737</v>
      </c>
    </row>
    <row r="2740" spans="2:9">
      <c r="B2740" s="82" t="s">
        <v>283</v>
      </c>
      <c r="C2740" s="82" t="s">
        <v>738</v>
      </c>
      <c r="D2740" s="82" t="s">
        <v>739</v>
      </c>
      <c r="E2740" s="82" t="s">
        <v>300</v>
      </c>
      <c r="F2740" s="82" t="s">
        <v>301</v>
      </c>
      <c r="G2740" s="86">
        <v>0</v>
      </c>
      <c r="H2740" s="85">
        <v>0</v>
      </c>
      <c r="I2740" s="82" t="s">
        <v>740</v>
      </c>
    </row>
    <row r="2741" spans="2:9">
      <c r="B2741" s="82" t="s">
        <v>283</v>
      </c>
      <c r="C2741" s="82" t="s">
        <v>741</v>
      </c>
      <c r="D2741" s="82" t="s">
        <v>742</v>
      </c>
      <c r="E2741" s="82" t="s">
        <v>300</v>
      </c>
      <c r="F2741" s="82" t="s">
        <v>301</v>
      </c>
      <c r="G2741" s="86">
        <v>0</v>
      </c>
      <c r="H2741" s="85">
        <v>0</v>
      </c>
      <c r="I2741" s="82" t="s">
        <v>743</v>
      </c>
    </row>
    <row r="2742" spans="2:9">
      <c r="B2742" s="82" t="s">
        <v>283</v>
      </c>
      <c r="C2742" s="82" t="s">
        <v>744</v>
      </c>
      <c r="D2742" s="82" t="s">
        <v>745</v>
      </c>
      <c r="E2742" s="82" t="s">
        <v>300</v>
      </c>
      <c r="F2742" s="82" t="s">
        <v>301</v>
      </c>
      <c r="G2742" s="86">
        <v>0</v>
      </c>
      <c r="H2742" s="85">
        <v>0</v>
      </c>
      <c r="I2742" s="82" t="s">
        <v>746</v>
      </c>
    </row>
    <row r="2743" spans="2:9">
      <c r="B2743" s="82" t="s">
        <v>283</v>
      </c>
      <c r="C2743" s="82" t="s">
        <v>747</v>
      </c>
      <c r="D2743" s="82" t="s">
        <v>748</v>
      </c>
      <c r="E2743" s="82" t="s">
        <v>300</v>
      </c>
      <c r="F2743" s="82" t="s">
        <v>301</v>
      </c>
      <c r="G2743" s="86">
        <v>0</v>
      </c>
      <c r="H2743" s="85">
        <v>0</v>
      </c>
      <c r="I2743" s="82" t="s">
        <v>749</v>
      </c>
    </row>
    <row r="2744" spans="2:9">
      <c r="B2744" s="82" t="s">
        <v>283</v>
      </c>
      <c r="C2744" s="82" t="s">
        <v>750</v>
      </c>
      <c r="D2744" s="82" t="s">
        <v>751</v>
      </c>
      <c r="E2744" s="82" t="s">
        <v>300</v>
      </c>
      <c r="F2744" s="82" t="s">
        <v>301</v>
      </c>
      <c r="G2744" s="86">
        <v>0</v>
      </c>
      <c r="H2744" s="85">
        <v>0</v>
      </c>
      <c r="I2744" s="82" t="s">
        <v>752</v>
      </c>
    </row>
    <row r="2745" spans="2:9">
      <c r="B2745" s="82" t="s">
        <v>283</v>
      </c>
      <c r="C2745" s="82" t="s">
        <v>753</v>
      </c>
      <c r="D2745" s="82" t="s">
        <v>754</v>
      </c>
      <c r="E2745" s="82" t="s">
        <v>300</v>
      </c>
      <c r="F2745" s="82" t="s">
        <v>301</v>
      </c>
      <c r="G2745" s="86">
        <v>0</v>
      </c>
      <c r="H2745" s="85">
        <v>0</v>
      </c>
      <c r="I2745" s="82" t="s">
        <v>755</v>
      </c>
    </row>
    <row r="2746" spans="2:9">
      <c r="B2746" s="82" t="s">
        <v>283</v>
      </c>
      <c r="C2746" s="82" t="s">
        <v>756</v>
      </c>
      <c r="D2746" s="82" t="s">
        <v>757</v>
      </c>
      <c r="E2746" s="82" t="s">
        <v>300</v>
      </c>
      <c r="F2746" s="82" t="s">
        <v>301</v>
      </c>
      <c r="G2746" s="86">
        <v>0</v>
      </c>
      <c r="H2746" s="85">
        <v>0</v>
      </c>
      <c r="I2746" s="82" t="s">
        <v>749</v>
      </c>
    </row>
    <row r="2747" spans="2:9">
      <c r="B2747" s="82" t="s">
        <v>283</v>
      </c>
      <c r="C2747" s="82" t="s">
        <v>758</v>
      </c>
      <c r="D2747" s="82" t="s">
        <v>759</v>
      </c>
      <c r="E2747" s="82" t="s">
        <v>300</v>
      </c>
      <c r="F2747" s="82" t="s">
        <v>301</v>
      </c>
      <c r="G2747" s="86">
        <v>0</v>
      </c>
      <c r="H2747" s="85">
        <v>0</v>
      </c>
      <c r="I2747" s="82" t="s">
        <v>752</v>
      </c>
    </row>
    <row r="2748" spans="2:9">
      <c r="B2748" s="82" t="s">
        <v>283</v>
      </c>
      <c r="C2748" s="82" t="s">
        <v>760</v>
      </c>
      <c r="D2748" s="82" t="s">
        <v>761</v>
      </c>
      <c r="E2748" s="82" t="s">
        <v>300</v>
      </c>
      <c r="F2748" s="82" t="s">
        <v>301</v>
      </c>
      <c r="G2748" s="86">
        <v>0</v>
      </c>
      <c r="H2748" s="85">
        <v>0</v>
      </c>
      <c r="I2748" s="82" t="s">
        <v>755</v>
      </c>
    </row>
    <row r="2749" spans="2:9">
      <c r="B2749" s="82" t="s">
        <v>283</v>
      </c>
      <c r="C2749" s="82" t="s">
        <v>762</v>
      </c>
      <c r="D2749" s="82" t="s">
        <v>763</v>
      </c>
      <c r="E2749" s="82" t="s">
        <v>300</v>
      </c>
      <c r="F2749" s="82" t="s">
        <v>301</v>
      </c>
      <c r="G2749" s="86">
        <v>0</v>
      </c>
      <c r="H2749" s="85">
        <v>0</v>
      </c>
      <c r="I2749" s="82" t="s">
        <v>749</v>
      </c>
    </row>
    <row r="2750" spans="2:9">
      <c r="B2750" s="82" t="s">
        <v>283</v>
      </c>
      <c r="C2750" s="82" t="s">
        <v>764</v>
      </c>
      <c r="D2750" s="82" t="s">
        <v>765</v>
      </c>
      <c r="E2750" s="82" t="s">
        <v>300</v>
      </c>
      <c r="F2750" s="82" t="s">
        <v>301</v>
      </c>
      <c r="G2750" s="86">
        <v>0</v>
      </c>
      <c r="H2750" s="85">
        <v>0</v>
      </c>
      <c r="I2750" s="82" t="s">
        <v>752</v>
      </c>
    </row>
    <row r="2751" spans="2:9">
      <c r="B2751" s="82" t="s">
        <v>283</v>
      </c>
      <c r="C2751" s="82" t="s">
        <v>766</v>
      </c>
      <c r="D2751" s="82" t="s">
        <v>767</v>
      </c>
      <c r="E2751" s="82" t="s">
        <v>300</v>
      </c>
      <c r="F2751" s="82" t="s">
        <v>301</v>
      </c>
      <c r="G2751" s="86">
        <v>0</v>
      </c>
      <c r="H2751" s="85">
        <v>0</v>
      </c>
      <c r="I2751" s="82" t="s">
        <v>755</v>
      </c>
    </row>
    <row r="2752" spans="2:9">
      <c r="B2752" s="82" t="s">
        <v>283</v>
      </c>
      <c r="C2752" s="82" t="s">
        <v>768</v>
      </c>
      <c r="D2752" s="82" t="s">
        <v>769</v>
      </c>
      <c r="E2752" s="82" t="s">
        <v>300</v>
      </c>
      <c r="F2752" s="82" t="s">
        <v>301</v>
      </c>
      <c r="G2752" s="86">
        <v>0</v>
      </c>
      <c r="H2752" s="85">
        <v>0</v>
      </c>
      <c r="I2752" s="82" t="s">
        <v>749</v>
      </c>
    </row>
    <row r="2753" spans="2:9">
      <c r="B2753" s="82" t="s">
        <v>283</v>
      </c>
      <c r="C2753" s="82" t="s">
        <v>770</v>
      </c>
      <c r="D2753" s="82" t="s">
        <v>771</v>
      </c>
      <c r="E2753" s="82" t="s">
        <v>300</v>
      </c>
      <c r="F2753" s="82" t="s">
        <v>301</v>
      </c>
      <c r="G2753" s="86">
        <v>0</v>
      </c>
      <c r="H2753" s="85">
        <v>0</v>
      </c>
      <c r="I2753" s="82" t="s">
        <v>752</v>
      </c>
    </row>
    <row r="2754" spans="2:9">
      <c r="B2754" s="82" t="s">
        <v>283</v>
      </c>
      <c r="C2754" s="82" t="s">
        <v>772</v>
      </c>
      <c r="D2754" s="82" t="s">
        <v>773</v>
      </c>
      <c r="E2754" s="82" t="s">
        <v>300</v>
      </c>
      <c r="F2754" s="82" t="s">
        <v>301</v>
      </c>
      <c r="G2754" s="86">
        <v>0</v>
      </c>
      <c r="H2754" s="85">
        <v>0</v>
      </c>
      <c r="I2754" s="82" t="s">
        <v>755</v>
      </c>
    </row>
    <row r="2755" spans="2:9">
      <c r="B2755" s="82" t="s">
        <v>283</v>
      </c>
      <c r="C2755" s="82" t="s">
        <v>774</v>
      </c>
      <c r="D2755" s="82" t="s">
        <v>775</v>
      </c>
      <c r="E2755" s="82" t="s">
        <v>300</v>
      </c>
      <c r="F2755" s="82" t="s">
        <v>301</v>
      </c>
      <c r="G2755" s="86">
        <v>0</v>
      </c>
      <c r="H2755" s="85">
        <v>0</v>
      </c>
      <c r="I2755" s="82" t="s">
        <v>749</v>
      </c>
    </row>
    <row r="2756" spans="2:9">
      <c r="B2756" s="82" t="s">
        <v>283</v>
      </c>
      <c r="C2756" s="82" t="s">
        <v>776</v>
      </c>
      <c r="D2756" s="82" t="s">
        <v>777</v>
      </c>
      <c r="E2756" s="82" t="s">
        <v>300</v>
      </c>
      <c r="F2756" s="82" t="s">
        <v>301</v>
      </c>
      <c r="G2756" s="86">
        <v>0</v>
      </c>
      <c r="H2756" s="85">
        <v>0</v>
      </c>
      <c r="I2756" s="82" t="s">
        <v>752</v>
      </c>
    </row>
    <row r="2757" spans="2:9">
      <c r="B2757" s="82" t="s">
        <v>283</v>
      </c>
      <c r="C2757" s="82" t="s">
        <v>778</v>
      </c>
      <c r="D2757" s="82" t="s">
        <v>779</v>
      </c>
      <c r="E2757" s="82" t="s">
        <v>300</v>
      </c>
      <c r="F2757" s="82" t="s">
        <v>301</v>
      </c>
      <c r="G2757" s="86">
        <v>0</v>
      </c>
      <c r="H2757" s="85">
        <v>0</v>
      </c>
      <c r="I2757" s="82" t="s">
        <v>755</v>
      </c>
    </row>
    <row r="2758" spans="2:9">
      <c r="B2758" s="82" t="s">
        <v>283</v>
      </c>
      <c r="C2758" s="82" t="s">
        <v>780</v>
      </c>
      <c r="D2758" s="82" t="s">
        <v>781</v>
      </c>
      <c r="E2758" s="82" t="s">
        <v>300</v>
      </c>
      <c r="F2758" s="82" t="s">
        <v>301</v>
      </c>
      <c r="G2758" s="86">
        <v>0</v>
      </c>
      <c r="H2758" s="85">
        <v>0</v>
      </c>
      <c r="I2758" s="82" t="s">
        <v>749</v>
      </c>
    </row>
    <row r="2759" spans="2:9">
      <c r="B2759" s="82" t="s">
        <v>283</v>
      </c>
      <c r="C2759" s="82" t="s">
        <v>782</v>
      </c>
      <c r="D2759" s="82" t="s">
        <v>783</v>
      </c>
      <c r="E2759" s="82" t="s">
        <v>300</v>
      </c>
      <c r="F2759" s="82" t="s">
        <v>301</v>
      </c>
      <c r="G2759" s="86">
        <v>0</v>
      </c>
      <c r="H2759" s="85">
        <v>0</v>
      </c>
      <c r="I2759" s="82" t="s">
        <v>752</v>
      </c>
    </row>
    <row r="2760" spans="2:9">
      <c r="B2760" s="82" t="s">
        <v>283</v>
      </c>
      <c r="C2760" s="82" t="s">
        <v>784</v>
      </c>
      <c r="D2760" s="82" t="s">
        <v>785</v>
      </c>
      <c r="E2760" s="82" t="s">
        <v>300</v>
      </c>
      <c r="F2760" s="82" t="s">
        <v>301</v>
      </c>
      <c r="G2760" s="86">
        <v>0</v>
      </c>
      <c r="H2760" s="85">
        <v>0</v>
      </c>
      <c r="I2760" s="82" t="s">
        <v>755</v>
      </c>
    </row>
    <row r="2761" spans="2:9">
      <c r="B2761" s="82" t="s">
        <v>283</v>
      </c>
      <c r="C2761" s="82" t="s">
        <v>786</v>
      </c>
      <c r="D2761" s="82" t="s">
        <v>787</v>
      </c>
      <c r="E2761" s="82" t="s">
        <v>300</v>
      </c>
      <c r="F2761" s="82" t="s">
        <v>301</v>
      </c>
      <c r="G2761" s="86">
        <v>0</v>
      </c>
      <c r="H2761" s="85">
        <v>0</v>
      </c>
      <c r="I2761" s="82" t="s">
        <v>749</v>
      </c>
    </row>
    <row r="2762" spans="2:9">
      <c r="B2762" s="82" t="s">
        <v>283</v>
      </c>
      <c r="C2762" s="82" t="s">
        <v>788</v>
      </c>
      <c r="D2762" s="82" t="s">
        <v>789</v>
      </c>
      <c r="E2762" s="82" t="s">
        <v>300</v>
      </c>
      <c r="F2762" s="82" t="s">
        <v>301</v>
      </c>
      <c r="G2762" s="86">
        <v>0</v>
      </c>
      <c r="H2762" s="85">
        <v>0</v>
      </c>
      <c r="I2762" s="82" t="s">
        <v>752</v>
      </c>
    </row>
    <row r="2763" spans="2:9">
      <c r="B2763" s="82" t="s">
        <v>283</v>
      </c>
      <c r="C2763" s="82" t="s">
        <v>790</v>
      </c>
      <c r="D2763" s="82" t="s">
        <v>791</v>
      </c>
      <c r="E2763" s="82" t="s">
        <v>300</v>
      </c>
      <c r="F2763" s="82" t="s">
        <v>301</v>
      </c>
      <c r="G2763" s="86">
        <v>0</v>
      </c>
      <c r="H2763" s="85">
        <v>0</v>
      </c>
      <c r="I2763" s="82" t="s">
        <v>755</v>
      </c>
    </row>
    <row r="2764" spans="2:9">
      <c r="B2764" s="82" t="s">
        <v>283</v>
      </c>
      <c r="C2764" s="82" t="s">
        <v>792</v>
      </c>
      <c r="D2764" s="82" t="s">
        <v>793</v>
      </c>
      <c r="E2764" s="82" t="s">
        <v>300</v>
      </c>
      <c r="F2764" s="82" t="s">
        <v>301</v>
      </c>
      <c r="G2764" s="86">
        <v>0</v>
      </c>
      <c r="H2764" s="85">
        <v>0</v>
      </c>
      <c r="I2764" s="82" t="s">
        <v>749</v>
      </c>
    </row>
    <row r="2765" spans="2:9">
      <c r="B2765" s="82" t="s">
        <v>283</v>
      </c>
      <c r="C2765" s="82" t="s">
        <v>794</v>
      </c>
      <c r="D2765" s="82" t="s">
        <v>795</v>
      </c>
      <c r="E2765" s="82" t="s">
        <v>300</v>
      </c>
      <c r="F2765" s="82" t="s">
        <v>301</v>
      </c>
      <c r="G2765" s="86">
        <v>0</v>
      </c>
      <c r="H2765" s="85">
        <v>0</v>
      </c>
      <c r="I2765" s="82" t="s">
        <v>752</v>
      </c>
    </row>
    <row r="2766" spans="2:9">
      <c r="B2766" s="82" t="s">
        <v>283</v>
      </c>
      <c r="C2766" s="82" t="s">
        <v>796</v>
      </c>
      <c r="D2766" s="82" t="s">
        <v>797</v>
      </c>
      <c r="E2766" s="82" t="s">
        <v>300</v>
      </c>
      <c r="F2766" s="82" t="s">
        <v>301</v>
      </c>
      <c r="G2766" s="86">
        <v>0</v>
      </c>
      <c r="H2766" s="85">
        <v>0</v>
      </c>
      <c r="I2766" s="82" t="s">
        <v>755</v>
      </c>
    </row>
    <row r="2767" spans="2:9">
      <c r="B2767" s="82" t="s">
        <v>283</v>
      </c>
      <c r="C2767" s="82" t="s">
        <v>798</v>
      </c>
      <c r="D2767" s="82" t="s">
        <v>799</v>
      </c>
      <c r="E2767" s="82" t="s">
        <v>300</v>
      </c>
      <c r="F2767" s="82" t="s">
        <v>301</v>
      </c>
      <c r="G2767" s="86">
        <v>0</v>
      </c>
      <c r="H2767" s="85">
        <v>0</v>
      </c>
      <c r="I2767" s="82" t="s">
        <v>749</v>
      </c>
    </row>
    <row r="2768" spans="2:9">
      <c r="B2768" s="82" t="s">
        <v>283</v>
      </c>
      <c r="C2768" s="82" t="s">
        <v>800</v>
      </c>
      <c r="D2768" s="82" t="s">
        <v>801</v>
      </c>
      <c r="E2768" s="82" t="s">
        <v>300</v>
      </c>
      <c r="F2768" s="82" t="s">
        <v>301</v>
      </c>
      <c r="G2768" s="86">
        <v>0</v>
      </c>
      <c r="H2768" s="85">
        <v>0</v>
      </c>
      <c r="I2768" s="82" t="s">
        <v>752</v>
      </c>
    </row>
    <row r="2769" spans="2:9">
      <c r="B2769" s="82" t="s">
        <v>283</v>
      </c>
      <c r="C2769" s="82" t="s">
        <v>802</v>
      </c>
      <c r="D2769" s="82" t="s">
        <v>803</v>
      </c>
      <c r="E2769" s="82" t="s">
        <v>300</v>
      </c>
      <c r="F2769" s="82" t="s">
        <v>301</v>
      </c>
      <c r="G2769" s="86">
        <v>0</v>
      </c>
      <c r="H2769" s="85">
        <v>0</v>
      </c>
      <c r="I2769" s="82" t="s">
        <v>755</v>
      </c>
    </row>
    <row r="2770" spans="2:9">
      <c r="B2770" s="82" t="s">
        <v>283</v>
      </c>
      <c r="C2770" s="82" t="s">
        <v>804</v>
      </c>
      <c r="D2770" s="82" t="s">
        <v>805</v>
      </c>
      <c r="E2770" s="82" t="s">
        <v>300</v>
      </c>
      <c r="F2770" s="82" t="s">
        <v>301</v>
      </c>
      <c r="G2770" s="86">
        <v>0</v>
      </c>
      <c r="H2770" s="85">
        <v>0</v>
      </c>
      <c r="I2770" s="82" t="s">
        <v>749</v>
      </c>
    </row>
    <row r="2771" spans="2:9">
      <c r="B2771" s="82" t="s">
        <v>283</v>
      </c>
      <c r="C2771" s="82" t="s">
        <v>806</v>
      </c>
      <c r="D2771" s="82" t="s">
        <v>807</v>
      </c>
      <c r="E2771" s="82" t="s">
        <v>300</v>
      </c>
      <c r="F2771" s="82" t="s">
        <v>301</v>
      </c>
      <c r="G2771" s="86">
        <v>0</v>
      </c>
      <c r="H2771" s="85">
        <v>0</v>
      </c>
      <c r="I2771" s="82" t="s">
        <v>752</v>
      </c>
    </row>
    <row r="2772" spans="2:9">
      <c r="B2772" s="82" t="s">
        <v>283</v>
      </c>
      <c r="C2772" s="82" t="s">
        <v>808</v>
      </c>
      <c r="D2772" s="82" t="s">
        <v>809</v>
      </c>
      <c r="E2772" s="82" t="s">
        <v>300</v>
      </c>
      <c r="F2772" s="82" t="s">
        <v>301</v>
      </c>
      <c r="G2772" s="86">
        <v>0</v>
      </c>
      <c r="H2772" s="85">
        <v>0</v>
      </c>
      <c r="I2772" s="82" t="s">
        <v>755</v>
      </c>
    </row>
    <row r="2773" spans="2:9">
      <c r="B2773" s="82" t="s">
        <v>283</v>
      </c>
      <c r="C2773" s="82" t="s">
        <v>810</v>
      </c>
      <c r="D2773" s="82" t="s">
        <v>811</v>
      </c>
      <c r="E2773" s="82" t="s">
        <v>300</v>
      </c>
      <c r="F2773" s="82" t="s">
        <v>301</v>
      </c>
      <c r="G2773" s="86">
        <v>0</v>
      </c>
      <c r="H2773" s="85">
        <v>0</v>
      </c>
      <c r="I2773" s="82" t="s">
        <v>812</v>
      </c>
    </row>
    <row r="2774" spans="2:9">
      <c r="B2774" s="82" t="s">
        <v>283</v>
      </c>
      <c r="C2774" s="82" t="s">
        <v>813</v>
      </c>
      <c r="D2774" s="82" t="s">
        <v>814</v>
      </c>
      <c r="E2774" s="82" t="s">
        <v>300</v>
      </c>
      <c r="F2774" s="82" t="s">
        <v>301</v>
      </c>
      <c r="G2774" s="86">
        <v>0</v>
      </c>
      <c r="H2774" s="85">
        <v>0</v>
      </c>
      <c r="I2774" s="82" t="s">
        <v>815</v>
      </c>
    </row>
    <row r="2775" spans="2:9">
      <c r="B2775" s="82" t="s">
        <v>283</v>
      </c>
      <c r="C2775" s="82" t="s">
        <v>816</v>
      </c>
      <c r="D2775" s="82" t="s">
        <v>817</v>
      </c>
      <c r="E2775" s="82" t="s">
        <v>300</v>
      </c>
      <c r="F2775" s="82" t="s">
        <v>301</v>
      </c>
      <c r="G2775" s="86">
        <v>0</v>
      </c>
      <c r="H2775" s="85">
        <v>0</v>
      </c>
      <c r="I2775" s="82" t="s">
        <v>818</v>
      </c>
    </row>
    <row r="2776" spans="2:9">
      <c r="B2776" s="82" t="s">
        <v>283</v>
      </c>
      <c r="C2776" s="82" t="s">
        <v>819</v>
      </c>
      <c r="D2776" s="82" t="s">
        <v>820</v>
      </c>
      <c r="E2776" s="82" t="s">
        <v>300</v>
      </c>
      <c r="F2776" s="82" t="s">
        <v>301</v>
      </c>
      <c r="G2776" s="86">
        <v>0</v>
      </c>
      <c r="H2776" s="85">
        <v>0</v>
      </c>
      <c r="I2776" s="82" t="s">
        <v>821</v>
      </c>
    </row>
    <row r="2777" spans="2:9">
      <c r="B2777" s="82" t="s">
        <v>283</v>
      </c>
      <c r="C2777" s="82" t="s">
        <v>687</v>
      </c>
      <c r="D2777" s="82" t="s">
        <v>688</v>
      </c>
      <c r="E2777" s="82" t="s">
        <v>300</v>
      </c>
      <c r="F2777" s="82" t="s">
        <v>301</v>
      </c>
      <c r="G2777" s="86">
        <v>0</v>
      </c>
      <c r="H2777" s="85">
        <v>0</v>
      </c>
      <c r="I2777" s="82" t="s">
        <v>689</v>
      </c>
    </row>
    <row r="2778" spans="2:9">
      <c r="B2778" s="82" t="s">
        <v>283</v>
      </c>
      <c r="C2778" s="82" t="s">
        <v>690</v>
      </c>
      <c r="D2778" s="82" t="s">
        <v>691</v>
      </c>
      <c r="E2778" s="82" t="s">
        <v>300</v>
      </c>
      <c r="F2778" s="82" t="s">
        <v>301</v>
      </c>
      <c r="G2778" s="86">
        <v>0</v>
      </c>
      <c r="H2778" s="85">
        <v>0</v>
      </c>
      <c r="I2778" s="82" t="s">
        <v>692</v>
      </c>
    </row>
    <row r="2779" spans="2:9">
      <c r="B2779" s="82" t="s">
        <v>283</v>
      </c>
      <c r="C2779" s="82" t="s">
        <v>822</v>
      </c>
      <c r="D2779" s="82" t="s">
        <v>823</v>
      </c>
      <c r="E2779" s="82" t="s">
        <v>300</v>
      </c>
      <c r="F2779" s="82" t="s">
        <v>301</v>
      </c>
      <c r="G2779" s="86">
        <v>0</v>
      </c>
      <c r="H2779" s="85">
        <v>0</v>
      </c>
      <c r="I2779" s="82" t="s">
        <v>824</v>
      </c>
    </row>
    <row r="2780" spans="2:9">
      <c r="B2780" s="82" t="s">
        <v>284</v>
      </c>
      <c r="C2780" s="82" t="s">
        <v>298</v>
      </c>
      <c r="D2780" s="82" t="s">
        <v>299</v>
      </c>
      <c r="E2780" s="82" t="s">
        <v>300</v>
      </c>
      <c r="F2780" s="82" t="s">
        <v>301</v>
      </c>
      <c r="G2780" s="85">
        <v>9.9594056214019648</v>
      </c>
      <c r="H2780" s="85">
        <v>9.4359360393789515</v>
      </c>
      <c r="I2780" s="82" t="s">
        <v>302</v>
      </c>
    </row>
    <row r="2781" spans="2:9">
      <c r="B2781" s="82" t="s">
        <v>284</v>
      </c>
      <c r="C2781" s="82" t="s">
        <v>303</v>
      </c>
      <c r="D2781" s="82" t="s">
        <v>304</v>
      </c>
      <c r="E2781" s="82" t="s">
        <v>300</v>
      </c>
      <c r="F2781" s="82" t="s">
        <v>301</v>
      </c>
      <c r="G2781" s="85">
        <v>2.5216993854659573</v>
      </c>
      <c r="H2781" s="85">
        <v>1.9443808550232</v>
      </c>
      <c r="I2781" s="82" t="s">
        <v>305</v>
      </c>
    </row>
    <row r="2782" spans="2:9">
      <c r="B2782" s="82" t="s">
        <v>284</v>
      </c>
      <c r="C2782" s="82" t="s">
        <v>306</v>
      </c>
      <c r="D2782" s="82" t="s">
        <v>307</v>
      </c>
      <c r="E2782" s="82" t="s">
        <v>300</v>
      </c>
      <c r="F2782" s="82" t="s">
        <v>301</v>
      </c>
      <c r="G2782" s="85">
        <v>3.0089892748318969</v>
      </c>
      <c r="H2782" s="85">
        <v>2.8508551490562728</v>
      </c>
      <c r="I2782" s="82" t="s">
        <v>308</v>
      </c>
    </row>
    <row r="2783" spans="2:9">
      <c r="B2783" s="82" t="s">
        <v>284</v>
      </c>
      <c r="C2783" s="82" t="s">
        <v>309</v>
      </c>
      <c r="D2783" s="82" t="s">
        <v>310</v>
      </c>
      <c r="E2783" s="82" t="s">
        <v>300</v>
      </c>
      <c r="F2783" s="82" t="s">
        <v>301</v>
      </c>
      <c r="G2783" s="85">
        <v>0.19177595884450965</v>
      </c>
      <c r="H2783" s="85">
        <v>0.154</v>
      </c>
      <c r="I2783" s="82" t="s">
        <v>311</v>
      </c>
    </row>
    <row r="2784" spans="2:9">
      <c r="B2784" s="82" t="s">
        <v>284</v>
      </c>
      <c r="C2784" s="82" t="s">
        <v>312</v>
      </c>
      <c r="D2784" s="82" t="s">
        <v>313</v>
      </c>
      <c r="E2784" s="82" t="s">
        <v>300</v>
      </c>
      <c r="F2784" s="82" t="s">
        <v>301</v>
      </c>
      <c r="G2784" s="85">
        <v>0</v>
      </c>
      <c r="H2784" s="85">
        <v>0</v>
      </c>
      <c r="I2784" s="82" t="s">
        <v>314</v>
      </c>
    </row>
    <row r="2785" spans="2:9">
      <c r="B2785" s="82" t="s">
        <v>284</v>
      </c>
      <c r="C2785" s="82" t="s">
        <v>315</v>
      </c>
      <c r="D2785" s="82" t="s">
        <v>316</v>
      </c>
      <c r="E2785" s="82" t="s">
        <v>300</v>
      </c>
      <c r="F2785" s="82" t="s">
        <v>301</v>
      </c>
      <c r="G2785" s="85">
        <v>0</v>
      </c>
      <c r="H2785" s="85">
        <v>0</v>
      </c>
      <c r="I2785" s="82" t="s">
        <v>317</v>
      </c>
    </row>
    <row r="2786" spans="2:9">
      <c r="B2786" s="82" t="s">
        <v>284</v>
      </c>
      <c r="C2786" s="82" t="s">
        <v>318</v>
      </c>
      <c r="D2786" s="82" t="s">
        <v>319</v>
      </c>
      <c r="E2786" s="82" t="s">
        <v>300</v>
      </c>
      <c r="F2786" s="82" t="s">
        <v>301</v>
      </c>
      <c r="G2786" s="85">
        <v>5.8566412930208456</v>
      </c>
      <c r="H2786" s="85">
        <v>2.1511938844687828</v>
      </c>
      <c r="I2786" s="82" t="s">
        <v>320</v>
      </c>
    </row>
    <row r="2787" spans="2:9">
      <c r="B2787" s="82" t="s">
        <v>284</v>
      </c>
      <c r="C2787" s="82" t="s">
        <v>321</v>
      </c>
      <c r="D2787" s="82" t="s">
        <v>322</v>
      </c>
      <c r="E2787" s="82" t="s">
        <v>300</v>
      </c>
      <c r="F2787" s="82" t="s">
        <v>301</v>
      </c>
      <c r="G2787" s="85">
        <v>31.990655340442558</v>
      </c>
      <c r="H2787" s="85">
        <v>23.250979620969389</v>
      </c>
      <c r="I2787" s="82" t="s">
        <v>323</v>
      </c>
    </row>
    <row r="2788" spans="2:9">
      <c r="B2788" s="82" t="s">
        <v>284</v>
      </c>
      <c r="C2788" s="82" t="s">
        <v>324</v>
      </c>
      <c r="D2788" s="82" t="s">
        <v>325</v>
      </c>
      <c r="E2788" s="82" t="s">
        <v>300</v>
      </c>
      <c r="F2788" s="82" t="s">
        <v>301</v>
      </c>
      <c r="G2788" s="85">
        <v>41.209249960019193</v>
      </c>
      <c r="H2788" s="85">
        <v>39.04354309931233</v>
      </c>
      <c r="I2788" s="82" t="s">
        <v>326</v>
      </c>
    </row>
    <row r="2789" spans="2:9">
      <c r="B2789" s="82" t="s">
        <v>284</v>
      </c>
      <c r="C2789" s="82" t="s">
        <v>327</v>
      </c>
      <c r="D2789" s="82" t="s">
        <v>328</v>
      </c>
      <c r="E2789" s="82" t="s">
        <v>300</v>
      </c>
      <c r="F2789" s="82" t="s">
        <v>301</v>
      </c>
      <c r="G2789" s="85">
        <v>3.3870000677277345</v>
      </c>
      <c r="H2789" s="85">
        <v>3.2090851554818061</v>
      </c>
      <c r="I2789" s="82" t="s">
        <v>329</v>
      </c>
    </row>
    <row r="2790" spans="2:9">
      <c r="B2790" s="82" t="s">
        <v>284</v>
      </c>
      <c r="C2790" s="82" t="s">
        <v>330</v>
      </c>
      <c r="D2790" s="82" t="s">
        <v>331</v>
      </c>
      <c r="E2790" s="82" t="s">
        <v>300</v>
      </c>
      <c r="F2790" s="82" t="s">
        <v>301</v>
      </c>
      <c r="G2790" s="85">
        <v>6.348858891499364</v>
      </c>
      <c r="H2790" s="85">
        <v>4.8953440498776457</v>
      </c>
      <c r="I2790" s="82" t="s">
        <v>332</v>
      </c>
    </row>
    <row r="2791" spans="2:9">
      <c r="B2791" s="82" t="s">
        <v>284</v>
      </c>
      <c r="C2791" s="82" t="s">
        <v>333</v>
      </c>
      <c r="D2791" s="82" t="s">
        <v>334</v>
      </c>
      <c r="E2791" s="82" t="s">
        <v>300</v>
      </c>
      <c r="F2791" s="82" t="s">
        <v>301</v>
      </c>
      <c r="G2791" s="85">
        <v>7.5757156421156244</v>
      </c>
      <c r="H2791" s="85">
        <v>7.1775822289423266</v>
      </c>
      <c r="I2791" s="82" t="s">
        <v>335</v>
      </c>
    </row>
    <row r="2792" spans="2:9">
      <c r="B2792" s="82" t="s">
        <v>284</v>
      </c>
      <c r="C2792" s="82" t="s">
        <v>336</v>
      </c>
      <c r="D2792" s="82" t="s">
        <v>337</v>
      </c>
      <c r="E2792" s="82" t="s">
        <v>300</v>
      </c>
      <c r="F2792" s="82" t="s">
        <v>301</v>
      </c>
      <c r="G2792" s="85">
        <v>9.8275965159267766</v>
      </c>
      <c r="H2792" s="85">
        <v>5.0515496307298102</v>
      </c>
      <c r="I2792" s="82" t="s">
        <v>338</v>
      </c>
    </row>
    <row r="2793" spans="2:9">
      <c r="B2793" s="82" t="s">
        <v>284</v>
      </c>
      <c r="C2793" s="82" t="s">
        <v>339</v>
      </c>
      <c r="D2793" s="82" t="s">
        <v>340</v>
      </c>
      <c r="E2793" s="82" t="s">
        <v>300</v>
      </c>
      <c r="F2793" s="82" t="s">
        <v>301</v>
      </c>
      <c r="G2793" s="85">
        <v>4.1437745432806068</v>
      </c>
      <c r="H2793" s="85">
        <v>3.1950941737960989</v>
      </c>
      <c r="I2793" s="82" t="s">
        <v>341</v>
      </c>
    </row>
    <row r="2794" spans="2:9">
      <c r="B2794" s="82" t="s">
        <v>284</v>
      </c>
      <c r="C2794" s="82" t="s">
        <v>342</v>
      </c>
      <c r="D2794" s="82" t="s">
        <v>343</v>
      </c>
      <c r="E2794" s="82" t="s">
        <v>300</v>
      </c>
      <c r="F2794" s="82" t="s">
        <v>301</v>
      </c>
      <c r="G2794" s="85">
        <v>4.9445196627323034</v>
      </c>
      <c r="H2794" s="85">
        <v>4.6846658637219241</v>
      </c>
      <c r="I2794" s="82" t="s">
        <v>344</v>
      </c>
    </row>
    <row r="2795" spans="2:9">
      <c r="B2795" s="82" t="s">
        <v>284</v>
      </c>
      <c r="C2795" s="82" t="s">
        <v>345</v>
      </c>
      <c r="D2795" s="82" t="s">
        <v>346</v>
      </c>
      <c r="E2795" s="82" t="s">
        <v>300</v>
      </c>
      <c r="F2795" s="82" t="s">
        <v>301</v>
      </c>
      <c r="G2795" s="85">
        <v>0</v>
      </c>
      <c r="H2795" s="85">
        <v>0</v>
      </c>
      <c r="I2795" s="82" t="s">
        <v>347</v>
      </c>
    </row>
    <row r="2796" spans="2:9">
      <c r="B2796" s="82" t="s">
        <v>284</v>
      </c>
      <c r="C2796" s="82" t="s">
        <v>348</v>
      </c>
      <c r="D2796" s="82" t="s">
        <v>349</v>
      </c>
      <c r="E2796" s="82" t="s">
        <v>300</v>
      </c>
      <c r="F2796" s="82" t="s">
        <v>301</v>
      </c>
      <c r="G2796" s="85">
        <v>19.012334441501206</v>
      </c>
      <c r="H2796" s="85">
        <v>14.659749193992459</v>
      </c>
      <c r="I2796" s="82" t="s">
        <v>350</v>
      </c>
    </row>
    <row r="2797" spans="2:9">
      <c r="B2797" s="82" t="s">
        <v>284</v>
      </c>
      <c r="C2797" s="82" t="s">
        <v>351</v>
      </c>
      <c r="D2797" s="82" t="s">
        <v>352</v>
      </c>
      <c r="E2797" s="82" t="s">
        <v>300</v>
      </c>
      <c r="F2797" s="82" t="s">
        <v>301</v>
      </c>
      <c r="G2797" s="85">
        <v>22.686030685377283</v>
      </c>
      <c r="H2797" s="85">
        <v>21.493791264732771</v>
      </c>
      <c r="I2797" s="82" t="s">
        <v>353</v>
      </c>
    </row>
    <row r="2798" spans="2:9">
      <c r="B2798" s="82" t="s">
        <v>284</v>
      </c>
      <c r="C2798" s="82" t="s">
        <v>354</v>
      </c>
      <c r="D2798" s="82" t="s">
        <v>355</v>
      </c>
      <c r="E2798" s="82" t="s">
        <v>300</v>
      </c>
      <c r="F2798" s="82" t="s">
        <v>301</v>
      </c>
      <c r="G2798" s="85">
        <v>34.693969765530198</v>
      </c>
      <c r="H2798" s="85">
        <v>18.105621429242881</v>
      </c>
      <c r="I2798" s="82" t="s">
        <v>356</v>
      </c>
    </row>
    <row r="2799" spans="2:9">
      <c r="B2799" s="82" t="s">
        <v>284</v>
      </c>
      <c r="C2799" s="82" t="s">
        <v>357</v>
      </c>
      <c r="D2799" s="82" t="s">
        <v>358</v>
      </c>
      <c r="E2799" s="82" t="s">
        <v>300</v>
      </c>
      <c r="F2799" s="82" t="s">
        <v>301</v>
      </c>
      <c r="G2799" s="85">
        <v>30.154623194302189</v>
      </c>
      <c r="H2799" s="85">
        <v>22.06875950271942</v>
      </c>
      <c r="I2799" s="82" t="s">
        <v>359</v>
      </c>
    </row>
    <row r="2800" spans="2:9">
      <c r="B2800" s="82" t="s">
        <v>284</v>
      </c>
      <c r="C2800" s="82" t="s">
        <v>360</v>
      </c>
      <c r="D2800" s="82" t="s">
        <v>361</v>
      </c>
      <c r="E2800" s="82" t="s">
        <v>300</v>
      </c>
      <c r="F2800" s="82" t="s">
        <v>301</v>
      </c>
      <c r="G2800" s="85">
        <v>38.517626739165195</v>
      </c>
      <c r="H2800" s="85">
        <v>36.493375179913642</v>
      </c>
      <c r="I2800" s="82" t="s">
        <v>362</v>
      </c>
    </row>
    <row r="2801" spans="2:9">
      <c r="B2801" s="82" t="s">
        <v>284</v>
      </c>
      <c r="C2801" s="82" t="s">
        <v>363</v>
      </c>
      <c r="D2801" s="82" t="s">
        <v>364</v>
      </c>
      <c r="E2801" s="82" t="s">
        <v>300</v>
      </c>
      <c r="F2801" s="82" t="s">
        <v>301</v>
      </c>
      <c r="G2801" s="85">
        <v>2.7882403108703016</v>
      </c>
      <c r="H2801" s="85">
        <v>2.12</v>
      </c>
      <c r="I2801" s="82" t="s">
        <v>365</v>
      </c>
    </row>
    <row r="2802" spans="2:9">
      <c r="B2802" s="82" t="s">
        <v>284</v>
      </c>
      <c r="C2802" s="82" t="s">
        <v>366</v>
      </c>
      <c r="D2802" s="82" t="s">
        <v>367</v>
      </c>
      <c r="E2802" s="82" t="s">
        <v>300</v>
      </c>
      <c r="F2802" s="82" t="s">
        <v>301</v>
      </c>
      <c r="G2802" s="85">
        <v>6.5700622524896621</v>
      </c>
      <c r="H2802" s="85">
        <v>4.7471157788631926</v>
      </c>
      <c r="I2802" s="82" t="s">
        <v>368</v>
      </c>
    </row>
    <row r="2803" spans="2:9">
      <c r="B2803" s="82" t="s">
        <v>284</v>
      </c>
      <c r="C2803" s="82" t="s">
        <v>369</v>
      </c>
      <c r="D2803" s="82" t="s">
        <v>370</v>
      </c>
      <c r="E2803" s="82" t="s">
        <v>300</v>
      </c>
      <c r="F2803" s="82" t="s">
        <v>301</v>
      </c>
      <c r="G2803" s="85">
        <v>8.5234735327043012</v>
      </c>
      <c r="H2803" s="85">
        <v>8.0755317447625128</v>
      </c>
      <c r="I2803" s="82" t="s">
        <v>371</v>
      </c>
    </row>
    <row r="2804" spans="2:9">
      <c r="B2804" s="82" t="s">
        <v>284</v>
      </c>
      <c r="C2804" s="82" t="s">
        <v>372</v>
      </c>
      <c r="D2804" s="82" t="s">
        <v>373</v>
      </c>
      <c r="E2804" s="82" t="s">
        <v>300</v>
      </c>
      <c r="F2804" s="82" t="s">
        <v>301</v>
      </c>
      <c r="G2804" s="85">
        <v>39.689635202235472</v>
      </c>
      <c r="H2804" s="85">
        <v>24.822343898223959</v>
      </c>
      <c r="I2804" s="82" t="s">
        <v>374</v>
      </c>
    </row>
    <row r="2805" spans="2:9">
      <c r="B2805" s="82" t="s">
        <v>284</v>
      </c>
      <c r="C2805" s="82" t="s">
        <v>375</v>
      </c>
      <c r="D2805" s="82" t="s">
        <v>376</v>
      </c>
      <c r="E2805" s="82" t="s">
        <v>300</v>
      </c>
      <c r="F2805" s="82" t="s">
        <v>301</v>
      </c>
      <c r="G2805" s="85">
        <v>25.597308328449856</v>
      </c>
      <c r="H2805" s="85">
        <v>18.495012922649892</v>
      </c>
      <c r="I2805" s="82" t="s">
        <v>377</v>
      </c>
    </row>
    <row r="2806" spans="2:9">
      <c r="B2806" s="82" t="s">
        <v>284</v>
      </c>
      <c r="C2806" s="82" t="s">
        <v>378</v>
      </c>
      <c r="D2806" s="82" t="s">
        <v>379</v>
      </c>
      <c r="E2806" s="82" t="s">
        <v>300</v>
      </c>
      <c r="F2806" s="82" t="s">
        <v>301</v>
      </c>
      <c r="G2806" s="85">
        <v>33.207901487286101</v>
      </c>
      <c r="H2806" s="85">
        <v>31.462696705581319</v>
      </c>
      <c r="I2806" s="82" t="s">
        <v>380</v>
      </c>
    </row>
    <row r="2807" spans="2:9">
      <c r="B2807" s="82" t="s">
        <v>284</v>
      </c>
      <c r="C2807" s="82" t="s">
        <v>381</v>
      </c>
      <c r="D2807" s="82" t="s">
        <v>382</v>
      </c>
      <c r="E2807" s="82" t="s">
        <v>300</v>
      </c>
      <c r="F2807" s="82" t="s">
        <v>301</v>
      </c>
      <c r="G2807" s="85">
        <v>8.4076711120340542E-3</v>
      </c>
      <c r="H2807" s="85">
        <v>0</v>
      </c>
      <c r="I2807" s="82" t="s">
        <v>383</v>
      </c>
    </row>
    <row r="2808" spans="2:9">
      <c r="B2808" s="82" t="s">
        <v>284</v>
      </c>
      <c r="C2808" s="82" t="s">
        <v>384</v>
      </c>
      <c r="D2808" s="82" t="s">
        <v>385</v>
      </c>
      <c r="E2808" s="82" t="s">
        <v>300</v>
      </c>
      <c r="F2808" s="82" t="s">
        <v>301</v>
      </c>
      <c r="G2808" s="85">
        <v>2.0401772257731059</v>
      </c>
      <c r="H2808" s="85">
        <v>1.4741043734364649</v>
      </c>
      <c r="I2808" s="82" t="s">
        <v>386</v>
      </c>
    </row>
    <row r="2809" spans="2:9">
      <c r="B2809" s="82" t="s">
        <v>284</v>
      </c>
      <c r="C2809" s="82" t="s">
        <v>387</v>
      </c>
      <c r="D2809" s="82" t="s">
        <v>388</v>
      </c>
      <c r="E2809" s="82" t="s">
        <v>300</v>
      </c>
      <c r="F2809" s="82" t="s">
        <v>301</v>
      </c>
      <c r="G2809" s="85">
        <v>2.6467628338397571</v>
      </c>
      <c r="H2809" s="85">
        <v>2.5076651207420442</v>
      </c>
      <c r="I2809" s="82" t="s">
        <v>389</v>
      </c>
    </row>
    <row r="2810" spans="2:9">
      <c r="B2810" s="82" t="s">
        <v>284</v>
      </c>
      <c r="C2810" s="82" t="s">
        <v>390</v>
      </c>
      <c r="D2810" s="82" t="s">
        <v>391</v>
      </c>
      <c r="E2810" s="82" t="s">
        <v>300</v>
      </c>
      <c r="F2810" s="82" t="s">
        <v>301</v>
      </c>
      <c r="G2810" s="85">
        <v>2.6807062735051721</v>
      </c>
      <c r="H2810" s="85">
        <v>1.1666640443224381</v>
      </c>
      <c r="I2810" s="82" t="s">
        <v>392</v>
      </c>
    </row>
    <row r="2811" spans="2:9">
      <c r="B2811" s="82" t="s">
        <v>284</v>
      </c>
      <c r="C2811" s="82" t="s">
        <v>393</v>
      </c>
      <c r="D2811" s="82" t="s">
        <v>394</v>
      </c>
      <c r="E2811" s="82" t="s">
        <v>300</v>
      </c>
      <c r="F2811" s="82" t="s">
        <v>301</v>
      </c>
      <c r="G2811" s="85">
        <v>4.0124867420952741</v>
      </c>
      <c r="H2811" s="85">
        <v>2.9365515313712391</v>
      </c>
      <c r="I2811" s="82" t="s">
        <v>395</v>
      </c>
    </row>
    <row r="2812" spans="2:9">
      <c r="B2812" s="82" t="s">
        <v>284</v>
      </c>
      <c r="C2812" s="82" t="s">
        <v>396</v>
      </c>
      <c r="D2812" s="82" t="s">
        <v>397</v>
      </c>
      <c r="E2812" s="82" t="s">
        <v>300</v>
      </c>
      <c r="F2812" s="82" t="s">
        <v>301</v>
      </c>
      <c r="G2812" s="85">
        <v>5.1252992163761393</v>
      </c>
      <c r="H2812" s="85">
        <v>4.8559447465216694</v>
      </c>
      <c r="I2812" s="82" t="s">
        <v>398</v>
      </c>
    </row>
    <row r="2813" spans="2:9">
      <c r="B2813" s="82" t="s">
        <v>284</v>
      </c>
      <c r="C2813" s="82" t="s">
        <v>399</v>
      </c>
      <c r="D2813" s="82" t="s">
        <v>400</v>
      </c>
      <c r="E2813" s="82" t="s">
        <v>300</v>
      </c>
      <c r="F2813" s="82" t="s">
        <v>301</v>
      </c>
      <c r="G2813" s="85">
        <v>0.82657956592359683</v>
      </c>
      <c r="H2813" s="85">
        <v>0</v>
      </c>
      <c r="I2813" s="82" t="s">
        <v>401</v>
      </c>
    </row>
    <row r="2814" spans="2:9">
      <c r="B2814" s="82" t="s">
        <v>284</v>
      </c>
      <c r="C2814" s="82" t="s">
        <v>402</v>
      </c>
      <c r="D2814" s="82" t="s">
        <v>403</v>
      </c>
      <c r="E2814" s="82" t="s">
        <v>300</v>
      </c>
      <c r="F2814" s="82" t="s">
        <v>301</v>
      </c>
      <c r="G2814" s="85">
        <v>0</v>
      </c>
      <c r="H2814" s="85">
        <v>0</v>
      </c>
      <c r="I2814" s="82" t="s">
        <v>404</v>
      </c>
    </row>
    <row r="2815" spans="2:9">
      <c r="B2815" s="82" t="s">
        <v>284</v>
      </c>
      <c r="C2815" s="82" t="s">
        <v>405</v>
      </c>
      <c r="D2815" s="82" t="s">
        <v>406</v>
      </c>
      <c r="E2815" s="82" t="s">
        <v>300</v>
      </c>
      <c r="F2815" s="82" t="s">
        <v>301</v>
      </c>
      <c r="G2815" s="85">
        <v>0</v>
      </c>
      <c r="H2815" s="85">
        <v>0</v>
      </c>
      <c r="I2815" s="82" t="s">
        <v>407</v>
      </c>
    </row>
    <row r="2816" spans="2:9">
      <c r="B2816" s="82" t="s">
        <v>284</v>
      </c>
      <c r="C2816" s="82" t="s">
        <v>408</v>
      </c>
      <c r="D2816" s="82" t="s">
        <v>409</v>
      </c>
      <c r="E2816" s="82" t="s">
        <v>300</v>
      </c>
      <c r="F2816" s="82" t="s">
        <v>301</v>
      </c>
      <c r="G2816" s="86">
        <v>2.3967834342174954</v>
      </c>
      <c r="H2816" s="85">
        <v>1.7335843119504319</v>
      </c>
      <c r="I2816" s="82" t="s">
        <v>410</v>
      </c>
    </row>
    <row r="2817" spans="2:9">
      <c r="B2817" s="82" t="s">
        <v>284</v>
      </c>
      <c r="C2817" s="82" t="s">
        <v>411</v>
      </c>
      <c r="D2817" s="82" t="s">
        <v>412</v>
      </c>
      <c r="E2817" s="82" t="s">
        <v>300</v>
      </c>
      <c r="F2817" s="82" t="s">
        <v>301</v>
      </c>
      <c r="G2817" s="86">
        <v>0.58431464667002542</v>
      </c>
      <c r="H2817" s="85">
        <v>0.42218919280057671</v>
      </c>
      <c r="I2817" s="82" t="s">
        <v>413</v>
      </c>
    </row>
    <row r="2818" spans="2:9">
      <c r="B2818" s="82" t="s">
        <v>284</v>
      </c>
      <c r="C2818" s="82" t="s">
        <v>414</v>
      </c>
      <c r="D2818" s="82" t="s">
        <v>415</v>
      </c>
      <c r="E2818" s="82" t="s">
        <v>300</v>
      </c>
      <c r="F2818" s="82" t="s">
        <v>301</v>
      </c>
      <c r="G2818" s="86">
        <v>0.75804311044026351</v>
      </c>
      <c r="H2818" s="85">
        <v>0.71820498752890738</v>
      </c>
      <c r="I2818" s="82" t="s">
        <v>416</v>
      </c>
    </row>
    <row r="2819" spans="2:9">
      <c r="B2819" s="82" t="s">
        <v>284</v>
      </c>
      <c r="C2819" s="82" t="s">
        <v>417</v>
      </c>
      <c r="D2819" s="82" t="s">
        <v>418</v>
      </c>
      <c r="E2819" s="82" t="s">
        <v>300</v>
      </c>
      <c r="F2819" s="82" t="s">
        <v>301</v>
      </c>
      <c r="G2819" s="86">
        <v>0</v>
      </c>
      <c r="H2819" s="85">
        <v>0</v>
      </c>
      <c r="I2819" s="82" t="s">
        <v>419</v>
      </c>
    </row>
    <row r="2820" spans="2:9">
      <c r="B2820" s="82" t="s">
        <v>284</v>
      </c>
      <c r="C2820" s="82" t="s">
        <v>420</v>
      </c>
      <c r="D2820" s="82" t="s">
        <v>421</v>
      </c>
      <c r="E2820" s="82" t="s">
        <v>300</v>
      </c>
      <c r="F2820" s="82" t="s">
        <v>301</v>
      </c>
      <c r="G2820" s="86">
        <v>0</v>
      </c>
      <c r="H2820" s="85">
        <v>0</v>
      </c>
      <c r="I2820" s="82" t="s">
        <v>422</v>
      </c>
    </row>
    <row r="2821" spans="2:9">
      <c r="B2821" s="82" t="s">
        <v>284</v>
      </c>
      <c r="C2821" s="82" t="s">
        <v>423</v>
      </c>
      <c r="D2821" s="82" t="s">
        <v>424</v>
      </c>
      <c r="E2821" s="82" t="s">
        <v>300</v>
      </c>
      <c r="F2821" s="82" t="s">
        <v>301</v>
      </c>
      <c r="G2821" s="86">
        <v>0</v>
      </c>
      <c r="H2821" s="85">
        <v>0</v>
      </c>
      <c r="I2821" s="82" t="s">
        <v>425</v>
      </c>
    </row>
    <row r="2822" spans="2:9">
      <c r="B2822" s="82" t="s">
        <v>284</v>
      </c>
      <c r="C2822" s="82" t="s">
        <v>426</v>
      </c>
      <c r="D2822" s="82" t="s">
        <v>427</v>
      </c>
      <c r="E2822" s="82" t="s">
        <v>300</v>
      </c>
      <c r="F2822" s="82" t="s">
        <v>301</v>
      </c>
      <c r="G2822" s="85">
        <v>22.970225909713164</v>
      </c>
      <c r="H2822" s="85">
        <v>11.424653560076189</v>
      </c>
      <c r="I2822" s="82" t="s">
        <v>428</v>
      </c>
    </row>
    <row r="2823" spans="2:9">
      <c r="B2823" s="82" t="s">
        <v>284</v>
      </c>
      <c r="C2823" s="82" t="s">
        <v>429</v>
      </c>
      <c r="D2823" s="82" t="s">
        <v>430</v>
      </c>
      <c r="E2823" s="82" t="s">
        <v>300</v>
      </c>
      <c r="F2823" s="82" t="s">
        <v>301</v>
      </c>
      <c r="G2823" s="85">
        <v>14.299933055372835</v>
      </c>
      <c r="H2823" s="85">
        <v>10.34947665557681</v>
      </c>
      <c r="I2823" s="82" t="s">
        <v>431</v>
      </c>
    </row>
    <row r="2824" spans="2:9">
      <c r="B2824" s="82" t="s">
        <v>284</v>
      </c>
      <c r="C2824" s="82" t="s">
        <v>432</v>
      </c>
      <c r="D2824" s="82" t="s">
        <v>433</v>
      </c>
      <c r="E2824" s="82" t="s">
        <v>300</v>
      </c>
      <c r="F2824" s="82" t="s">
        <v>301</v>
      </c>
      <c r="G2824" s="85">
        <v>18.514609746533512</v>
      </c>
      <c r="H2824" s="85">
        <v>17.541594770762789</v>
      </c>
      <c r="I2824" s="82" t="s">
        <v>434</v>
      </c>
    </row>
    <row r="2825" spans="2:9">
      <c r="B2825" s="82" t="s">
        <v>284</v>
      </c>
      <c r="C2825" s="82" t="s">
        <v>426</v>
      </c>
      <c r="D2825" s="82" t="s">
        <v>435</v>
      </c>
      <c r="E2825" s="82" t="s">
        <v>300</v>
      </c>
      <c r="F2825" s="82" t="s">
        <v>301</v>
      </c>
      <c r="G2825" s="85">
        <v>22.970225909713164</v>
      </c>
      <c r="H2825" s="85">
        <v>11.424653560076189</v>
      </c>
      <c r="I2825" s="82" t="s">
        <v>436</v>
      </c>
    </row>
    <row r="2826" spans="2:9">
      <c r="B2826" s="82" t="s">
        <v>284</v>
      </c>
      <c r="C2826" s="82" t="s">
        <v>429</v>
      </c>
      <c r="D2826" s="82" t="s">
        <v>437</v>
      </c>
      <c r="E2826" s="82" t="s">
        <v>300</v>
      </c>
      <c r="F2826" s="82" t="s">
        <v>301</v>
      </c>
      <c r="G2826" s="85">
        <v>14.299933055372835</v>
      </c>
      <c r="H2826" s="85">
        <v>10.34947665557681</v>
      </c>
      <c r="I2826" s="82" t="s">
        <v>438</v>
      </c>
    </row>
    <row r="2827" spans="2:9">
      <c r="B2827" s="82" t="s">
        <v>284</v>
      </c>
      <c r="C2827" s="82" t="s">
        <v>432</v>
      </c>
      <c r="D2827" s="82" t="s">
        <v>439</v>
      </c>
      <c r="E2827" s="82" t="s">
        <v>300</v>
      </c>
      <c r="F2827" s="82" t="s">
        <v>301</v>
      </c>
      <c r="G2827" s="85">
        <v>18.514609746533512</v>
      </c>
      <c r="H2827" s="85">
        <v>17.541594770762789</v>
      </c>
      <c r="I2827" s="82" t="s">
        <v>440</v>
      </c>
    </row>
    <row r="2828" spans="2:9">
      <c r="B2828" s="82" t="s">
        <v>284</v>
      </c>
      <c r="C2828" s="82" t="s">
        <v>426</v>
      </c>
      <c r="D2828" s="82" t="s">
        <v>441</v>
      </c>
      <c r="E2828" s="82" t="s">
        <v>300</v>
      </c>
      <c r="F2828" s="82" t="s">
        <v>301</v>
      </c>
      <c r="G2828" s="85">
        <v>22.970225909713164</v>
      </c>
      <c r="H2828" s="85">
        <v>11.424653560076189</v>
      </c>
      <c r="I2828" s="82" t="s">
        <v>442</v>
      </c>
    </row>
    <row r="2829" spans="2:9">
      <c r="B2829" s="82" t="s">
        <v>284</v>
      </c>
      <c r="C2829" s="82" t="s">
        <v>429</v>
      </c>
      <c r="D2829" s="82" t="s">
        <v>443</v>
      </c>
      <c r="E2829" s="82" t="s">
        <v>300</v>
      </c>
      <c r="F2829" s="82" t="s">
        <v>301</v>
      </c>
      <c r="G2829" s="85">
        <v>14.299933055372835</v>
      </c>
      <c r="H2829" s="85">
        <v>10.34947665557681</v>
      </c>
      <c r="I2829" s="82" t="s">
        <v>444</v>
      </c>
    </row>
    <row r="2830" spans="2:9">
      <c r="B2830" s="82" t="s">
        <v>284</v>
      </c>
      <c r="C2830" s="82" t="s">
        <v>432</v>
      </c>
      <c r="D2830" s="82" t="s">
        <v>445</v>
      </c>
      <c r="E2830" s="82" t="s">
        <v>300</v>
      </c>
      <c r="F2830" s="82" t="s">
        <v>301</v>
      </c>
      <c r="G2830" s="85">
        <v>18.514609746533512</v>
      </c>
      <c r="H2830" s="85">
        <v>17.541594770762789</v>
      </c>
      <c r="I2830" s="82" t="s">
        <v>446</v>
      </c>
    </row>
    <row r="2831" spans="2:9">
      <c r="B2831" s="82" t="s">
        <v>284</v>
      </c>
      <c r="C2831" s="82" t="s">
        <v>447</v>
      </c>
      <c r="D2831" s="82" t="s">
        <v>448</v>
      </c>
      <c r="E2831" s="82" t="s">
        <v>300</v>
      </c>
      <c r="F2831" s="82" t="s">
        <v>301</v>
      </c>
      <c r="G2831" s="85">
        <v>0</v>
      </c>
      <c r="H2831" s="85">
        <v>0</v>
      </c>
      <c r="I2831" s="82" t="s">
        <v>449</v>
      </c>
    </row>
    <row r="2832" spans="2:9">
      <c r="B2832" s="82" t="s">
        <v>284</v>
      </c>
      <c r="C2832" s="82" t="s">
        <v>450</v>
      </c>
      <c r="D2832" s="82" t="s">
        <v>451</v>
      </c>
      <c r="E2832" s="82" t="s">
        <v>300</v>
      </c>
      <c r="F2832" s="82" t="s">
        <v>301</v>
      </c>
      <c r="G2832" s="85">
        <v>1.7964903275411248</v>
      </c>
      <c r="H2832" s="85">
        <v>1.385226900876622</v>
      </c>
      <c r="I2832" s="82" t="s">
        <v>452</v>
      </c>
    </row>
    <row r="2833" spans="2:9">
      <c r="B2833" s="82" t="s">
        <v>284</v>
      </c>
      <c r="C2833" s="82" t="s">
        <v>453</v>
      </c>
      <c r="D2833" s="82" t="s">
        <v>454</v>
      </c>
      <c r="E2833" s="82" t="s">
        <v>300</v>
      </c>
      <c r="F2833" s="82" t="s">
        <v>301</v>
      </c>
      <c r="G2833" s="85">
        <v>2.1435869655658895</v>
      </c>
      <c r="H2833" s="85">
        <v>2.0309331074551058</v>
      </c>
      <c r="I2833" s="82" t="s">
        <v>455</v>
      </c>
    </row>
    <row r="2834" spans="2:9">
      <c r="B2834" s="82" t="s">
        <v>284</v>
      </c>
      <c r="C2834" s="82" t="s">
        <v>456</v>
      </c>
      <c r="D2834" s="82" t="s">
        <v>457</v>
      </c>
      <c r="E2834" s="82" t="s">
        <v>300</v>
      </c>
      <c r="F2834" s="82" t="s">
        <v>301</v>
      </c>
      <c r="G2834" s="85">
        <v>12.134673479679693</v>
      </c>
      <c r="H2834" s="85">
        <v>3.2052995950703211</v>
      </c>
      <c r="I2834" s="82" t="s">
        <v>458</v>
      </c>
    </row>
    <row r="2835" spans="2:9">
      <c r="B2835" s="82" t="s">
        <v>284</v>
      </c>
      <c r="C2835" s="82" t="s">
        <v>459</v>
      </c>
      <c r="D2835" s="82" t="s">
        <v>460</v>
      </c>
      <c r="E2835" s="82" t="s">
        <v>300</v>
      </c>
      <c r="F2835" s="82" t="s">
        <v>301</v>
      </c>
      <c r="G2835" s="85">
        <v>10.458526504751838</v>
      </c>
      <c r="H2835" s="85">
        <v>7.5726591336547697</v>
      </c>
      <c r="I2835" s="82" t="s">
        <v>461</v>
      </c>
    </row>
    <row r="2836" spans="2:9">
      <c r="B2836" s="82" t="s">
        <v>284</v>
      </c>
      <c r="C2836" s="82" t="s">
        <v>462</v>
      </c>
      <c r="D2836" s="82" t="s">
        <v>463</v>
      </c>
      <c r="E2836" s="82" t="s">
        <v>300</v>
      </c>
      <c r="F2836" s="82" t="s">
        <v>301</v>
      </c>
      <c r="G2836" s="85">
        <v>13.533773503004269</v>
      </c>
      <c r="H2836" s="85">
        <v>12.82252090425167</v>
      </c>
      <c r="I2836" s="82" t="s">
        <v>464</v>
      </c>
    </row>
    <row r="2837" spans="2:9">
      <c r="B2837" s="82" t="s">
        <v>284</v>
      </c>
      <c r="C2837" s="82" t="s">
        <v>465</v>
      </c>
      <c r="D2837" s="82" t="s">
        <v>466</v>
      </c>
      <c r="E2837" s="82" t="s">
        <v>300</v>
      </c>
      <c r="F2837" s="82" t="s">
        <v>301</v>
      </c>
      <c r="G2837" s="85">
        <v>0</v>
      </c>
      <c r="H2837" s="85">
        <v>0</v>
      </c>
      <c r="I2837" s="82" t="s">
        <v>467</v>
      </c>
    </row>
    <row r="2838" spans="2:9">
      <c r="B2838" s="82" t="s">
        <v>284</v>
      </c>
      <c r="C2838" s="82" t="s">
        <v>468</v>
      </c>
      <c r="D2838" s="82" t="s">
        <v>469</v>
      </c>
      <c r="E2838" s="82" t="s">
        <v>300</v>
      </c>
      <c r="F2838" s="82" t="s">
        <v>301</v>
      </c>
      <c r="G2838" s="85">
        <v>0</v>
      </c>
      <c r="H2838" s="85">
        <v>0</v>
      </c>
      <c r="I2838" s="82" t="s">
        <v>470</v>
      </c>
    </row>
    <row r="2839" spans="2:9">
      <c r="B2839" s="82" t="s">
        <v>284</v>
      </c>
      <c r="C2839" s="82" t="s">
        <v>471</v>
      </c>
      <c r="D2839" s="82" t="s">
        <v>472</v>
      </c>
      <c r="E2839" s="82" t="s">
        <v>300</v>
      </c>
      <c r="F2839" s="82" t="s">
        <v>301</v>
      </c>
      <c r="G2839" s="85">
        <v>0</v>
      </c>
      <c r="H2839" s="85">
        <v>0</v>
      </c>
      <c r="I2839" s="82" t="s">
        <v>473</v>
      </c>
    </row>
    <row r="2840" spans="2:9">
      <c r="B2840" s="82" t="s">
        <v>284</v>
      </c>
      <c r="C2840" s="82" t="s">
        <v>474</v>
      </c>
      <c r="D2840" s="82" t="s">
        <v>475</v>
      </c>
      <c r="E2840" s="82" t="s">
        <v>300</v>
      </c>
      <c r="F2840" s="82" t="s">
        <v>301</v>
      </c>
      <c r="G2840" s="85">
        <v>0</v>
      </c>
      <c r="H2840" s="85">
        <v>0</v>
      </c>
      <c r="I2840" s="82" t="s">
        <v>476</v>
      </c>
    </row>
    <row r="2841" spans="2:9">
      <c r="B2841" s="82" t="s">
        <v>284</v>
      </c>
      <c r="C2841" s="82" t="s">
        <v>477</v>
      </c>
      <c r="D2841" s="82" t="s">
        <v>478</v>
      </c>
      <c r="E2841" s="82" t="s">
        <v>300</v>
      </c>
      <c r="F2841" s="82" t="s">
        <v>301</v>
      </c>
      <c r="G2841" s="85">
        <v>0</v>
      </c>
      <c r="H2841" s="85">
        <v>0</v>
      </c>
      <c r="I2841" s="82" t="s">
        <v>479</v>
      </c>
    </row>
    <row r="2842" spans="2:9">
      <c r="B2842" s="82" t="s">
        <v>284</v>
      </c>
      <c r="C2842" s="82" t="s">
        <v>480</v>
      </c>
      <c r="D2842" s="82" t="s">
        <v>481</v>
      </c>
      <c r="E2842" s="82" t="s">
        <v>300</v>
      </c>
      <c r="F2842" s="82" t="s">
        <v>301</v>
      </c>
      <c r="G2842" s="85">
        <v>0</v>
      </c>
      <c r="H2842" s="85">
        <v>0</v>
      </c>
      <c r="I2842" s="82" t="s">
        <v>482</v>
      </c>
    </row>
    <row r="2843" spans="2:9">
      <c r="B2843" s="82" t="s">
        <v>284</v>
      </c>
      <c r="C2843" s="82" t="s">
        <v>483</v>
      </c>
      <c r="D2843" s="82" t="s">
        <v>484</v>
      </c>
      <c r="E2843" s="82" t="s">
        <v>300</v>
      </c>
      <c r="F2843" s="82" t="s">
        <v>301</v>
      </c>
      <c r="G2843" s="85">
        <v>0</v>
      </c>
      <c r="H2843" s="85">
        <v>0</v>
      </c>
      <c r="I2843" s="82" t="s">
        <v>485</v>
      </c>
    </row>
    <row r="2844" spans="2:9">
      <c r="B2844" s="82" t="s">
        <v>284</v>
      </c>
      <c r="C2844" s="82" t="s">
        <v>486</v>
      </c>
      <c r="D2844" s="82" t="s">
        <v>487</v>
      </c>
      <c r="E2844" s="82" t="s">
        <v>300</v>
      </c>
      <c r="F2844" s="82" t="s">
        <v>301</v>
      </c>
      <c r="G2844" s="85">
        <v>0</v>
      </c>
      <c r="H2844" s="85">
        <v>0</v>
      </c>
      <c r="I2844" s="82" t="s">
        <v>488</v>
      </c>
    </row>
    <row r="2845" spans="2:9">
      <c r="B2845" s="82" t="s">
        <v>284</v>
      </c>
      <c r="C2845" s="82" t="s">
        <v>489</v>
      </c>
      <c r="D2845" s="82" t="s">
        <v>490</v>
      </c>
      <c r="E2845" s="82" t="s">
        <v>300</v>
      </c>
      <c r="F2845" s="82" t="s">
        <v>301</v>
      </c>
      <c r="G2845" s="85">
        <v>0</v>
      </c>
      <c r="H2845" s="85">
        <v>0</v>
      </c>
      <c r="I2845" s="82" t="s">
        <v>491</v>
      </c>
    </row>
    <row r="2846" spans="2:9">
      <c r="B2846" s="82" t="s">
        <v>284</v>
      </c>
      <c r="C2846" s="82" t="s">
        <v>492</v>
      </c>
      <c r="D2846" s="82" t="s">
        <v>493</v>
      </c>
      <c r="E2846" s="82" t="s">
        <v>300</v>
      </c>
      <c r="F2846" s="82" t="s">
        <v>301</v>
      </c>
      <c r="G2846" s="85">
        <v>0</v>
      </c>
      <c r="H2846" s="85">
        <v>0</v>
      </c>
      <c r="I2846" s="82" t="s">
        <v>494</v>
      </c>
    </row>
    <row r="2847" spans="2:9">
      <c r="B2847" s="82" t="s">
        <v>284</v>
      </c>
      <c r="C2847" s="82" t="s">
        <v>495</v>
      </c>
      <c r="D2847" s="82" t="s">
        <v>496</v>
      </c>
      <c r="E2847" s="82" t="s">
        <v>300</v>
      </c>
      <c r="F2847" s="82" t="s">
        <v>301</v>
      </c>
      <c r="G2847" s="85">
        <v>0</v>
      </c>
      <c r="H2847" s="85">
        <v>0</v>
      </c>
      <c r="I2847" s="82" t="s">
        <v>497</v>
      </c>
    </row>
    <row r="2848" spans="2:9">
      <c r="B2848" s="82" t="s">
        <v>284</v>
      </c>
      <c r="C2848" s="82" t="s">
        <v>498</v>
      </c>
      <c r="D2848" s="82" t="s">
        <v>499</v>
      </c>
      <c r="E2848" s="82" t="s">
        <v>300</v>
      </c>
      <c r="F2848" s="82" t="s">
        <v>301</v>
      </c>
      <c r="G2848" s="85">
        <v>0</v>
      </c>
      <c r="H2848" s="85">
        <v>0</v>
      </c>
      <c r="I2848" s="82" t="s">
        <v>500</v>
      </c>
    </row>
    <row r="2849" spans="2:9">
      <c r="B2849" s="82" t="s">
        <v>284</v>
      </c>
      <c r="C2849" s="82" t="s">
        <v>501</v>
      </c>
      <c r="D2849" s="82" t="s">
        <v>502</v>
      </c>
      <c r="E2849" s="82" t="s">
        <v>300</v>
      </c>
      <c r="F2849" s="82" t="s">
        <v>301</v>
      </c>
      <c r="G2849" s="85">
        <v>0.41268838469353203</v>
      </c>
      <c r="H2849" s="85">
        <v>0.39059559697930157</v>
      </c>
      <c r="I2849" s="82" t="s">
        <v>503</v>
      </c>
    </row>
    <row r="2850" spans="2:9">
      <c r="B2850" s="82" t="s">
        <v>284</v>
      </c>
      <c r="C2850" s="82" t="s">
        <v>504</v>
      </c>
      <c r="D2850" s="82" t="s">
        <v>505</v>
      </c>
      <c r="E2850" s="82" t="s">
        <v>300</v>
      </c>
      <c r="F2850" s="82" t="s">
        <v>301</v>
      </c>
      <c r="G2850" s="85">
        <v>0</v>
      </c>
      <c r="H2850" s="85">
        <v>0</v>
      </c>
      <c r="I2850" s="82" t="s">
        <v>506</v>
      </c>
    </row>
    <row r="2851" spans="2:9">
      <c r="B2851" s="82" t="s">
        <v>284</v>
      </c>
      <c r="C2851" s="82" t="s">
        <v>507</v>
      </c>
      <c r="D2851" s="82" t="s">
        <v>508</v>
      </c>
      <c r="E2851" s="82" t="s">
        <v>300</v>
      </c>
      <c r="F2851" s="82" t="s">
        <v>301</v>
      </c>
      <c r="G2851" s="85">
        <v>0</v>
      </c>
      <c r="H2851" s="85">
        <v>0</v>
      </c>
      <c r="I2851" s="82" t="s">
        <v>509</v>
      </c>
    </row>
    <row r="2852" spans="2:9">
      <c r="B2852" s="82" t="s">
        <v>284</v>
      </c>
      <c r="C2852" s="82" t="s">
        <v>510</v>
      </c>
      <c r="D2852" s="82" t="s">
        <v>511</v>
      </c>
      <c r="E2852" s="82" t="s">
        <v>300</v>
      </c>
      <c r="F2852" s="82" t="s">
        <v>301</v>
      </c>
      <c r="G2852" s="85">
        <v>0.53404146411171971</v>
      </c>
      <c r="H2852" s="85">
        <v>0.21448844931924529</v>
      </c>
      <c r="I2852" s="82" t="s">
        <v>512</v>
      </c>
    </row>
    <row r="2853" spans="2:9">
      <c r="B2853" s="82" t="s">
        <v>284</v>
      </c>
      <c r="C2853" s="82" t="s">
        <v>513</v>
      </c>
      <c r="D2853" s="82" t="s">
        <v>514</v>
      </c>
      <c r="E2853" s="82" t="s">
        <v>300</v>
      </c>
      <c r="F2853" s="82" t="s">
        <v>301</v>
      </c>
      <c r="G2853" s="85">
        <v>0</v>
      </c>
      <c r="H2853" s="85">
        <v>0</v>
      </c>
      <c r="I2853" s="82" t="s">
        <v>515</v>
      </c>
    </row>
    <row r="2854" spans="2:9">
      <c r="B2854" s="82" t="s">
        <v>284</v>
      </c>
      <c r="C2854" s="82" t="s">
        <v>516</v>
      </c>
      <c r="D2854" s="82" t="s">
        <v>517</v>
      </c>
      <c r="E2854" s="82" t="s">
        <v>300</v>
      </c>
      <c r="F2854" s="82" t="s">
        <v>301</v>
      </c>
      <c r="G2854" s="85">
        <v>0</v>
      </c>
      <c r="H2854" s="85">
        <v>0</v>
      </c>
      <c r="I2854" s="82" t="s">
        <v>518</v>
      </c>
    </row>
    <row r="2855" spans="2:9">
      <c r="B2855" s="82" t="s">
        <v>284</v>
      </c>
      <c r="C2855" s="82" t="s">
        <v>519</v>
      </c>
      <c r="D2855" s="82" t="s">
        <v>520</v>
      </c>
      <c r="E2855" s="82" t="s">
        <v>300</v>
      </c>
      <c r="F2855" s="82" t="s">
        <v>301</v>
      </c>
      <c r="G2855" s="86">
        <v>0</v>
      </c>
      <c r="H2855" s="85">
        <v>0</v>
      </c>
      <c r="I2855" s="82" t="s">
        <v>521</v>
      </c>
    </row>
    <row r="2856" spans="2:9">
      <c r="B2856" s="82" t="s">
        <v>284</v>
      </c>
      <c r="C2856" s="82" t="s">
        <v>522</v>
      </c>
      <c r="D2856" s="82" t="s">
        <v>523</v>
      </c>
      <c r="E2856" s="82" t="s">
        <v>300</v>
      </c>
      <c r="F2856" s="82" t="s">
        <v>301</v>
      </c>
      <c r="G2856" s="86">
        <v>0</v>
      </c>
      <c r="H2856" s="85">
        <v>0</v>
      </c>
      <c r="I2856" s="82" t="s">
        <v>524</v>
      </c>
    </row>
    <row r="2857" spans="2:9">
      <c r="B2857" s="82" t="s">
        <v>284</v>
      </c>
      <c r="C2857" s="82" t="s">
        <v>525</v>
      </c>
      <c r="D2857" s="82" t="s">
        <v>526</v>
      </c>
      <c r="E2857" s="82" t="s">
        <v>300</v>
      </c>
      <c r="F2857" s="82" t="s">
        <v>301</v>
      </c>
      <c r="G2857" s="86">
        <v>0</v>
      </c>
      <c r="H2857" s="85">
        <v>0</v>
      </c>
      <c r="I2857" s="82" t="s">
        <v>527</v>
      </c>
    </row>
    <row r="2858" spans="2:9">
      <c r="B2858" s="82" t="s">
        <v>284</v>
      </c>
      <c r="C2858" s="82" t="s">
        <v>528</v>
      </c>
      <c r="D2858" s="82" t="s">
        <v>529</v>
      </c>
      <c r="E2858" s="82" t="s">
        <v>300</v>
      </c>
      <c r="F2858" s="82" t="s">
        <v>301</v>
      </c>
      <c r="G2858" s="86">
        <v>0</v>
      </c>
      <c r="H2858" s="85">
        <v>0</v>
      </c>
      <c r="I2858" s="82" t="s">
        <v>521</v>
      </c>
    </row>
    <row r="2859" spans="2:9">
      <c r="B2859" s="82" t="s">
        <v>284</v>
      </c>
      <c r="C2859" s="82" t="s">
        <v>530</v>
      </c>
      <c r="D2859" s="82" t="s">
        <v>531</v>
      </c>
      <c r="E2859" s="82" t="s">
        <v>300</v>
      </c>
      <c r="F2859" s="82" t="s">
        <v>301</v>
      </c>
      <c r="G2859" s="86">
        <v>0</v>
      </c>
      <c r="H2859" s="85">
        <v>0</v>
      </c>
      <c r="I2859" s="82" t="s">
        <v>524</v>
      </c>
    </row>
    <row r="2860" spans="2:9">
      <c r="B2860" s="82" t="s">
        <v>284</v>
      </c>
      <c r="C2860" s="82" t="s">
        <v>532</v>
      </c>
      <c r="D2860" s="82" t="s">
        <v>533</v>
      </c>
      <c r="E2860" s="82" t="s">
        <v>300</v>
      </c>
      <c r="F2860" s="82" t="s">
        <v>301</v>
      </c>
      <c r="G2860" s="86">
        <v>0</v>
      </c>
      <c r="H2860" s="85">
        <v>0</v>
      </c>
      <c r="I2860" s="82" t="s">
        <v>527</v>
      </c>
    </row>
    <row r="2861" spans="2:9">
      <c r="B2861" s="82" t="s">
        <v>284</v>
      </c>
      <c r="C2861" s="82" t="s">
        <v>534</v>
      </c>
      <c r="D2861" s="82" t="s">
        <v>535</v>
      </c>
      <c r="E2861" s="82" t="s">
        <v>300</v>
      </c>
      <c r="F2861" s="82" t="s">
        <v>301</v>
      </c>
      <c r="G2861" s="86">
        <v>0</v>
      </c>
      <c r="H2861" s="85">
        <v>0</v>
      </c>
      <c r="I2861" s="82" t="s">
        <v>521</v>
      </c>
    </row>
    <row r="2862" spans="2:9">
      <c r="B2862" s="82" t="s">
        <v>284</v>
      </c>
      <c r="C2862" s="82" t="s">
        <v>536</v>
      </c>
      <c r="D2862" s="82" t="s">
        <v>537</v>
      </c>
      <c r="E2862" s="82" t="s">
        <v>300</v>
      </c>
      <c r="F2862" s="82" t="s">
        <v>301</v>
      </c>
      <c r="G2862" s="86">
        <v>0</v>
      </c>
      <c r="H2862" s="85">
        <v>0</v>
      </c>
      <c r="I2862" s="82" t="s">
        <v>524</v>
      </c>
    </row>
    <row r="2863" spans="2:9">
      <c r="B2863" s="82" t="s">
        <v>284</v>
      </c>
      <c r="C2863" s="82" t="s">
        <v>538</v>
      </c>
      <c r="D2863" s="82" t="s">
        <v>539</v>
      </c>
      <c r="E2863" s="82" t="s">
        <v>300</v>
      </c>
      <c r="F2863" s="82" t="s">
        <v>301</v>
      </c>
      <c r="G2863" s="86">
        <v>0</v>
      </c>
      <c r="H2863" s="85">
        <v>0</v>
      </c>
      <c r="I2863" s="82" t="s">
        <v>527</v>
      </c>
    </row>
    <row r="2864" spans="2:9">
      <c r="B2864" s="82" t="s">
        <v>284</v>
      </c>
      <c r="C2864" s="82" t="s">
        <v>540</v>
      </c>
      <c r="D2864" s="82" t="s">
        <v>541</v>
      </c>
      <c r="E2864" s="82" t="s">
        <v>300</v>
      </c>
      <c r="F2864" s="82" t="s">
        <v>301</v>
      </c>
      <c r="G2864" s="86">
        <v>0</v>
      </c>
      <c r="H2864" s="85">
        <v>0</v>
      </c>
      <c r="I2864" s="82" t="s">
        <v>521</v>
      </c>
    </row>
    <row r="2865" spans="2:9">
      <c r="B2865" s="82" t="s">
        <v>284</v>
      </c>
      <c r="C2865" s="82" t="s">
        <v>542</v>
      </c>
      <c r="D2865" s="82" t="s">
        <v>543</v>
      </c>
      <c r="E2865" s="82" t="s">
        <v>300</v>
      </c>
      <c r="F2865" s="82" t="s">
        <v>301</v>
      </c>
      <c r="G2865" s="86">
        <v>0</v>
      </c>
      <c r="H2865" s="85">
        <v>0</v>
      </c>
      <c r="I2865" s="82" t="s">
        <v>524</v>
      </c>
    </row>
    <row r="2866" spans="2:9">
      <c r="B2866" s="82" t="s">
        <v>284</v>
      </c>
      <c r="C2866" s="82" t="s">
        <v>544</v>
      </c>
      <c r="D2866" s="82" t="s">
        <v>545</v>
      </c>
      <c r="E2866" s="82" t="s">
        <v>300</v>
      </c>
      <c r="F2866" s="82" t="s">
        <v>301</v>
      </c>
      <c r="G2866" s="86">
        <v>0</v>
      </c>
      <c r="H2866" s="85">
        <v>0</v>
      </c>
      <c r="I2866" s="82" t="s">
        <v>527</v>
      </c>
    </row>
    <row r="2867" spans="2:9">
      <c r="B2867" s="82" t="s">
        <v>284</v>
      </c>
      <c r="C2867" s="82" t="s">
        <v>546</v>
      </c>
      <c r="D2867" s="82" t="s">
        <v>547</v>
      </c>
      <c r="E2867" s="82" t="s">
        <v>300</v>
      </c>
      <c r="F2867" s="82" t="s">
        <v>301</v>
      </c>
      <c r="G2867" s="86">
        <v>0</v>
      </c>
      <c r="H2867" s="85">
        <v>0</v>
      </c>
      <c r="I2867" s="82" t="s">
        <v>521</v>
      </c>
    </row>
    <row r="2868" spans="2:9">
      <c r="B2868" s="82" t="s">
        <v>284</v>
      </c>
      <c r="C2868" s="82" t="s">
        <v>548</v>
      </c>
      <c r="D2868" s="82" t="s">
        <v>549</v>
      </c>
      <c r="E2868" s="82" t="s">
        <v>300</v>
      </c>
      <c r="F2868" s="82" t="s">
        <v>301</v>
      </c>
      <c r="G2868" s="86">
        <v>0</v>
      </c>
      <c r="H2868" s="85">
        <v>0</v>
      </c>
      <c r="I2868" s="82" t="s">
        <v>524</v>
      </c>
    </row>
    <row r="2869" spans="2:9">
      <c r="B2869" s="82" t="s">
        <v>284</v>
      </c>
      <c r="C2869" s="82" t="s">
        <v>550</v>
      </c>
      <c r="D2869" s="82" t="s">
        <v>551</v>
      </c>
      <c r="E2869" s="82" t="s">
        <v>300</v>
      </c>
      <c r="F2869" s="82" t="s">
        <v>301</v>
      </c>
      <c r="G2869" s="86">
        <v>0</v>
      </c>
      <c r="H2869" s="85">
        <v>0</v>
      </c>
      <c r="I2869" s="82" t="s">
        <v>527</v>
      </c>
    </row>
    <row r="2870" spans="2:9">
      <c r="B2870" s="82" t="s">
        <v>284</v>
      </c>
      <c r="C2870" s="82" t="s">
        <v>552</v>
      </c>
      <c r="D2870" s="82" t="s">
        <v>553</v>
      </c>
      <c r="E2870" s="82" t="s">
        <v>300</v>
      </c>
      <c r="F2870" s="82" t="s">
        <v>301</v>
      </c>
      <c r="G2870" s="86">
        <v>0</v>
      </c>
      <c r="H2870" s="85">
        <v>0</v>
      </c>
      <c r="I2870" s="82" t="s">
        <v>521</v>
      </c>
    </row>
    <row r="2871" spans="2:9">
      <c r="B2871" s="82" t="s">
        <v>284</v>
      </c>
      <c r="C2871" s="82" t="s">
        <v>554</v>
      </c>
      <c r="D2871" s="82" t="s">
        <v>555</v>
      </c>
      <c r="E2871" s="82" t="s">
        <v>300</v>
      </c>
      <c r="F2871" s="82" t="s">
        <v>301</v>
      </c>
      <c r="G2871" s="86">
        <v>0</v>
      </c>
      <c r="H2871" s="85">
        <v>0</v>
      </c>
      <c r="I2871" s="82" t="s">
        <v>524</v>
      </c>
    </row>
    <row r="2872" spans="2:9">
      <c r="B2872" s="82" t="s">
        <v>284</v>
      </c>
      <c r="C2872" s="82" t="s">
        <v>556</v>
      </c>
      <c r="D2872" s="82" t="s">
        <v>557</v>
      </c>
      <c r="E2872" s="82" t="s">
        <v>300</v>
      </c>
      <c r="F2872" s="82" t="s">
        <v>301</v>
      </c>
      <c r="G2872" s="86">
        <v>0</v>
      </c>
      <c r="H2872" s="85">
        <v>0</v>
      </c>
      <c r="I2872" s="82" t="s">
        <v>527</v>
      </c>
    </row>
    <row r="2873" spans="2:9">
      <c r="B2873" s="82" t="s">
        <v>284</v>
      </c>
      <c r="C2873" s="82" t="s">
        <v>558</v>
      </c>
      <c r="D2873" s="82" t="s">
        <v>559</v>
      </c>
      <c r="E2873" s="82" t="s">
        <v>300</v>
      </c>
      <c r="F2873" s="82" t="s">
        <v>301</v>
      </c>
      <c r="G2873" s="86">
        <v>0</v>
      </c>
      <c r="H2873" s="85">
        <v>0</v>
      </c>
      <c r="I2873" s="82" t="s">
        <v>521</v>
      </c>
    </row>
    <row r="2874" spans="2:9">
      <c r="B2874" s="82" t="s">
        <v>284</v>
      </c>
      <c r="C2874" s="82" t="s">
        <v>560</v>
      </c>
      <c r="D2874" s="82" t="s">
        <v>561</v>
      </c>
      <c r="E2874" s="82" t="s">
        <v>300</v>
      </c>
      <c r="F2874" s="82" t="s">
        <v>301</v>
      </c>
      <c r="G2874" s="86">
        <v>0</v>
      </c>
      <c r="H2874" s="85">
        <v>0</v>
      </c>
      <c r="I2874" s="82" t="s">
        <v>524</v>
      </c>
    </row>
    <row r="2875" spans="2:9">
      <c r="B2875" s="82" t="s">
        <v>284</v>
      </c>
      <c r="C2875" s="82" t="s">
        <v>562</v>
      </c>
      <c r="D2875" s="82" t="s">
        <v>563</v>
      </c>
      <c r="E2875" s="82" t="s">
        <v>300</v>
      </c>
      <c r="F2875" s="82" t="s">
        <v>301</v>
      </c>
      <c r="G2875" s="86">
        <v>0</v>
      </c>
      <c r="H2875" s="85">
        <v>0</v>
      </c>
      <c r="I2875" s="82" t="s">
        <v>527</v>
      </c>
    </row>
    <row r="2876" spans="2:9">
      <c r="B2876" s="82" t="s">
        <v>284</v>
      </c>
      <c r="C2876" s="82" t="s">
        <v>564</v>
      </c>
      <c r="D2876" s="82" t="s">
        <v>565</v>
      </c>
      <c r="E2876" s="82" t="s">
        <v>300</v>
      </c>
      <c r="F2876" s="82" t="s">
        <v>301</v>
      </c>
      <c r="G2876" s="86">
        <v>0</v>
      </c>
      <c r="H2876" s="85">
        <v>0</v>
      </c>
      <c r="I2876" s="82" t="s">
        <v>521</v>
      </c>
    </row>
    <row r="2877" spans="2:9">
      <c r="B2877" s="82" t="s">
        <v>284</v>
      </c>
      <c r="C2877" s="82" t="s">
        <v>566</v>
      </c>
      <c r="D2877" s="82" t="s">
        <v>567</v>
      </c>
      <c r="E2877" s="82" t="s">
        <v>300</v>
      </c>
      <c r="F2877" s="82" t="s">
        <v>301</v>
      </c>
      <c r="G2877" s="86">
        <v>0</v>
      </c>
      <c r="H2877" s="85">
        <v>0</v>
      </c>
      <c r="I2877" s="82" t="s">
        <v>524</v>
      </c>
    </row>
    <row r="2878" spans="2:9">
      <c r="B2878" s="82" t="s">
        <v>284</v>
      </c>
      <c r="C2878" s="82" t="s">
        <v>568</v>
      </c>
      <c r="D2878" s="82" t="s">
        <v>569</v>
      </c>
      <c r="E2878" s="82" t="s">
        <v>300</v>
      </c>
      <c r="F2878" s="82" t="s">
        <v>301</v>
      </c>
      <c r="G2878" s="86">
        <v>0</v>
      </c>
      <c r="H2878" s="85">
        <v>0</v>
      </c>
      <c r="I2878" s="82" t="s">
        <v>527</v>
      </c>
    </row>
    <row r="2879" spans="2:9">
      <c r="B2879" s="82" t="s">
        <v>284</v>
      </c>
      <c r="C2879" s="82" t="s">
        <v>570</v>
      </c>
      <c r="D2879" s="82" t="s">
        <v>571</v>
      </c>
      <c r="E2879" s="82" t="s">
        <v>300</v>
      </c>
      <c r="F2879" s="82" t="s">
        <v>301</v>
      </c>
      <c r="G2879" s="86">
        <v>0</v>
      </c>
      <c r="H2879" s="85">
        <v>0</v>
      </c>
      <c r="I2879" s="82" t="s">
        <v>521</v>
      </c>
    </row>
    <row r="2880" spans="2:9">
      <c r="B2880" s="82" t="s">
        <v>284</v>
      </c>
      <c r="C2880" s="82" t="s">
        <v>572</v>
      </c>
      <c r="D2880" s="82" t="s">
        <v>573</v>
      </c>
      <c r="E2880" s="82" t="s">
        <v>300</v>
      </c>
      <c r="F2880" s="82" t="s">
        <v>301</v>
      </c>
      <c r="G2880" s="86">
        <v>0</v>
      </c>
      <c r="H2880" s="85">
        <v>0</v>
      </c>
      <c r="I2880" s="82" t="s">
        <v>524</v>
      </c>
    </row>
    <row r="2881" spans="2:9">
      <c r="B2881" s="82" t="s">
        <v>284</v>
      </c>
      <c r="C2881" s="82" t="s">
        <v>574</v>
      </c>
      <c r="D2881" s="82" t="s">
        <v>575</v>
      </c>
      <c r="E2881" s="82" t="s">
        <v>300</v>
      </c>
      <c r="F2881" s="82" t="s">
        <v>301</v>
      </c>
      <c r="G2881" s="86">
        <v>0</v>
      </c>
      <c r="H2881" s="85">
        <v>0</v>
      </c>
      <c r="I2881" s="82" t="s">
        <v>527</v>
      </c>
    </row>
    <row r="2882" spans="2:9">
      <c r="B2882" s="82" t="s">
        <v>284</v>
      </c>
      <c r="C2882" s="82" t="s">
        <v>576</v>
      </c>
      <c r="D2882" s="82" t="s">
        <v>577</v>
      </c>
      <c r="E2882" s="82" t="s">
        <v>300</v>
      </c>
      <c r="F2882" s="82" t="s">
        <v>301</v>
      </c>
      <c r="G2882" s="86">
        <v>0</v>
      </c>
      <c r="H2882" s="85">
        <v>0</v>
      </c>
      <c r="I2882" s="82" t="s">
        <v>521</v>
      </c>
    </row>
    <row r="2883" spans="2:9">
      <c r="B2883" s="82" t="s">
        <v>284</v>
      </c>
      <c r="C2883" s="82" t="s">
        <v>578</v>
      </c>
      <c r="D2883" s="82" t="s">
        <v>579</v>
      </c>
      <c r="E2883" s="82" t="s">
        <v>300</v>
      </c>
      <c r="F2883" s="82" t="s">
        <v>301</v>
      </c>
      <c r="G2883" s="86">
        <v>0</v>
      </c>
      <c r="H2883" s="85">
        <v>0</v>
      </c>
      <c r="I2883" s="82" t="s">
        <v>524</v>
      </c>
    </row>
    <row r="2884" spans="2:9">
      <c r="B2884" s="82" t="s">
        <v>284</v>
      </c>
      <c r="C2884" s="82" t="s">
        <v>580</v>
      </c>
      <c r="D2884" s="82" t="s">
        <v>581</v>
      </c>
      <c r="E2884" s="82" t="s">
        <v>300</v>
      </c>
      <c r="F2884" s="82" t="s">
        <v>301</v>
      </c>
      <c r="G2884" s="86">
        <v>0</v>
      </c>
      <c r="H2884" s="85">
        <v>0</v>
      </c>
      <c r="I2884" s="82" t="s">
        <v>527</v>
      </c>
    </row>
    <row r="2885" spans="2:9">
      <c r="B2885" s="82" t="s">
        <v>284</v>
      </c>
      <c r="C2885" s="82" t="s">
        <v>582</v>
      </c>
      <c r="D2885" s="82" t="s">
        <v>583</v>
      </c>
      <c r="E2885" s="82" t="s">
        <v>300</v>
      </c>
      <c r="F2885" s="82" t="s">
        <v>301</v>
      </c>
      <c r="G2885" s="86">
        <v>0</v>
      </c>
      <c r="H2885" s="85">
        <v>0</v>
      </c>
      <c r="I2885" s="82" t="s">
        <v>584</v>
      </c>
    </row>
    <row r="2886" spans="2:9">
      <c r="B2886" s="82" t="s">
        <v>284</v>
      </c>
      <c r="C2886" s="82" t="s">
        <v>585</v>
      </c>
      <c r="D2886" s="82" t="s">
        <v>586</v>
      </c>
      <c r="E2886" s="82" t="s">
        <v>300</v>
      </c>
      <c r="F2886" s="82" t="s">
        <v>301</v>
      </c>
      <c r="G2886" s="86">
        <v>0</v>
      </c>
      <c r="H2886" s="85">
        <v>0</v>
      </c>
      <c r="I2886" s="82" t="s">
        <v>587</v>
      </c>
    </row>
    <row r="2887" spans="2:9">
      <c r="B2887" s="82" t="s">
        <v>284</v>
      </c>
      <c r="C2887" s="82" t="s">
        <v>588</v>
      </c>
      <c r="D2887" s="82" t="s">
        <v>589</v>
      </c>
      <c r="E2887" s="82" t="s">
        <v>300</v>
      </c>
      <c r="F2887" s="82" t="s">
        <v>301</v>
      </c>
      <c r="G2887" s="86">
        <v>0</v>
      </c>
      <c r="H2887" s="85">
        <v>0</v>
      </c>
      <c r="I2887" s="82" t="s">
        <v>590</v>
      </c>
    </row>
    <row r="2888" spans="2:9">
      <c r="B2888" s="82" t="s">
        <v>284</v>
      </c>
      <c r="C2888" s="82" t="s">
        <v>591</v>
      </c>
      <c r="D2888" s="82" t="s">
        <v>592</v>
      </c>
      <c r="E2888" s="82" t="s">
        <v>300</v>
      </c>
      <c r="F2888" s="82" t="s">
        <v>301</v>
      </c>
      <c r="G2888" s="86">
        <v>0</v>
      </c>
      <c r="H2888" s="85">
        <v>0</v>
      </c>
      <c r="I2888" s="82" t="s">
        <v>593</v>
      </c>
    </row>
    <row r="2889" spans="2:9">
      <c r="B2889" s="82" t="s">
        <v>284</v>
      </c>
      <c r="C2889" s="82" t="s">
        <v>594</v>
      </c>
      <c r="D2889" s="82" t="s">
        <v>595</v>
      </c>
      <c r="E2889" s="82" t="s">
        <v>300</v>
      </c>
      <c r="F2889" s="82" t="s">
        <v>301</v>
      </c>
      <c r="G2889" s="86">
        <v>0</v>
      </c>
      <c r="H2889" s="85">
        <v>0</v>
      </c>
      <c r="I2889" s="82" t="s">
        <v>596</v>
      </c>
    </row>
    <row r="2890" spans="2:9">
      <c r="B2890" s="82" t="s">
        <v>284</v>
      </c>
      <c r="C2890" s="82" t="s">
        <v>597</v>
      </c>
      <c r="D2890" s="82" t="s">
        <v>598</v>
      </c>
      <c r="E2890" s="82" t="s">
        <v>300</v>
      </c>
      <c r="F2890" s="82" t="s">
        <v>301</v>
      </c>
      <c r="G2890" s="86">
        <v>0</v>
      </c>
      <c r="H2890" s="85">
        <v>0</v>
      </c>
      <c r="I2890" s="82" t="s">
        <v>599</v>
      </c>
    </row>
    <row r="2891" spans="2:9">
      <c r="B2891" s="82" t="s">
        <v>284</v>
      </c>
      <c r="C2891" s="82" t="s">
        <v>600</v>
      </c>
      <c r="D2891" s="82" t="s">
        <v>601</v>
      </c>
      <c r="E2891" s="82" t="s">
        <v>300</v>
      </c>
      <c r="F2891" s="82" t="s">
        <v>301</v>
      </c>
      <c r="G2891" s="86">
        <v>0</v>
      </c>
      <c r="H2891" s="85">
        <v>0</v>
      </c>
      <c r="I2891" s="82" t="s">
        <v>602</v>
      </c>
    </row>
    <row r="2892" spans="2:9">
      <c r="B2892" s="82" t="s">
        <v>284</v>
      </c>
      <c r="C2892" s="82" t="s">
        <v>603</v>
      </c>
      <c r="D2892" s="82" t="s">
        <v>604</v>
      </c>
      <c r="E2892" s="82" t="s">
        <v>300</v>
      </c>
      <c r="F2892" s="82" t="s">
        <v>301</v>
      </c>
      <c r="G2892" s="86">
        <v>0</v>
      </c>
      <c r="H2892" s="85">
        <v>0</v>
      </c>
      <c r="I2892" s="82" t="s">
        <v>605</v>
      </c>
    </row>
    <row r="2893" spans="2:9">
      <c r="B2893" s="82" t="s">
        <v>284</v>
      </c>
      <c r="C2893" s="82" t="s">
        <v>606</v>
      </c>
      <c r="D2893" s="82" t="s">
        <v>607</v>
      </c>
      <c r="E2893" s="82" t="s">
        <v>300</v>
      </c>
      <c r="F2893" s="82" t="s">
        <v>301</v>
      </c>
      <c r="G2893" s="86">
        <v>0</v>
      </c>
      <c r="H2893" s="85">
        <v>0</v>
      </c>
      <c r="I2893" s="82" t="s">
        <v>608</v>
      </c>
    </row>
    <row r="2894" spans="2:9">
      <c r="B2894" s="82" t="s">
        <v>284</v>
      </c>
      <c r="C2894" s="82" t="s">
        <v>609</v>
      </c>
      <c r="D2894" s="82" t="s">
        <v>610</v>
      </c>
      <c r="E2894" s="82" t="s">
        <v>300</v>
      </c>
      <c r="F2894" s="82" t="s">
        <v>301</v>
      </c>
      <c r="G2894" s="86">
        <v>0</v>
      </c>
      <c r="H2894" s="85">
        <v>0</v>
      </c>
      <c r="I2894" s="82" t="s">
        <v>611</v>
      </c>
    </row>
    <row r="2895" spans="2:9">
      <c r="B2895" s="82" t="s">
        <v>284</v>
      </c>
      <c r="C2895" s="82" t="s">
        <v>612</v>
      </c>
      <c r="D2895" s="82" t="s">
        <v>613</v>
      </c>
      <c r="E2895" s="82" t="s">
        <v>300</v>
      </c>
      <c r="F2895" s="82" t="s">
        <v>301</v>
      </c>
      <c r="G2895" s="86">
        <v>0</v>
      </c>
      <c r="H2895" s="85">
        <v>0</v>
      </c>
      <c r="I2895" s="82" t="s">
        <v>614</v>
      </c>
    </row>
    <row r="2896" spans="2:9">
      <c r="B2896" s="82" t="s">
        <v>284</v>
      </c>
      <c r="C2896" s="82" t="s">
        <v>615</v>
      </c>
      <c r="D2896" s="82" t="s">
        <v>616</v>
      </c>
      <c r="E2896" s="82" t="s">
        <v>300</v>
      </c>
      <c r="F2896" s="82" t="s">
        <v>301</v>
      </c>
      <c r="G2896" s="86">
        <v>0</v>
      </c>
      <c r="H2896" s="85">
        <v>0</v>
      </c>
      <c r="I2896" s="82" t="s">
        <v>617</v>
      </c>
    </row>
    <row r="2897" spans="2:9">
      <c r="B2897" s="82" t="s">
        <v>284</v>
      </c>
      <c r="C2897" s="82" t="s">
        <v>618</v>
      </c>
      <c r="D2897" s="82" t="s">
        <v>619</v>
      </c>
      <c r="E2897" s="82" t="s">
        <v>300</v>
      </c>
      <c r="F2897" s="82" t="s">
        <v>301</v>
      </c>
      <c r="G2897" s="86">
        <v>0</v>
      </c>
      <c r="H2897" s="85">
        <v>0</v>
      </c>
      <c r="I2897" s="82" t="s">
        <v>620</v>
      </c>
    </row>
    <row r="2898" spans="2:9">
      <c r="B2898" s="82" t="s">
        <v>284</v>
      </c>
      <c r="C2898" s="82" t="s">
        <v>621</v>
      </c>
      <c r="D2898" s="82" t="s">
        <v>622</v>
      </c>
      <c r="E2898" s="82" t="s">
        <v>300</v>
      </c>
      <c r="F2898" s="82" t="s">
        <v>301</v>
      </c>
      <c r="G2898" s="86">
        <v>0</v>
      </c>
      <c r="H2898" s="85">
        <v>0</v>
      </c>
      <c r="I2898" s="82" t="s">
        <v>623</v>
      </c>
    </row>
    <row r="2899" spans="2:9">
      <c r="B2899" s="82" t="s">
        <v>284</v>
      </c>
      <c r="C2899" s="82" t="s">
        <v>624</v>
      </c>
      <c r="D2899" s="82" t="s">
        <v>625</v>
      </c>
      <c r="E2899" s="82" t="s">
        <v>300</v>
      </c>
      <c r="F2899" s="82" t="s">
        <v>301</v>
      </c>
      <c r="G2899" s="86">
        <v>0</v>
      </c>
      <c r="H2899" s="85">
        <v>0</v>
      </c>
      <c r="I2899" s="82" t="s">
        <v>626</v>
      </c>
    </row>
    <row r="2900" spans="2:9">
      <c r="B2900" s="82" t="s">
        <v>284</v>
      </c>
      <c r="C2900" s="82" t="s">
        <v>627</v>
      </c>
      <c r="D2900" s="82" t="s">
        <v>628</v>
      </c>
      <c r="E2900" s="82" t="s">
        <v>300</v>
      </c>
      <c r="F2900" s="82" t="s">
        <v>301</v>
      </c>
      <c r="G2900" s="86">
        <v>0</v>
      </c>
      <c r="H2900" s="85">
        <v>0</v>
      </c>
      <c r="I2900" s="82" t="s">
        <v>629</v>
      </c>
    </row>
    <row r="2901" spans="2:9">
      <c r="B2901" s="82" t="s">
        <v>284</v>
      </c>
      <c r="C2901" s="82" t="s">
        <v>630</v>
      </c>
      <c r="D2901" s="82" t="s">
        <v>631</v>
      </c>
      <c r="E2901" s="82" t="s">
        <v>300</v>
      </c>
      <c r="F2901" s="82" t="s">
        <v>301</v>
      </c>
      <c r="G2901" s="86">
        <v>0</v>
      </c>
      <c r="H2901" s="85">
        <v>0</v>
      </c>
      <c r="I2901" s="82" t="s">
        <v>632</v>
      </c>
    </row>
    <row r="2902" spans="2:9">
      <c r="B2902" s="82" t="s">
        <v>284</v>
      </c>
      <c r="C2902" s="82" t="s">
        <v>633</v>
      </c>
      <c r="D2902" s="82" t="s">
        <v>634</v>
      </c>
      <c r="E2902" s="82" t="s">
        <v>300</v>
      </c>
      <c r="F2902" s="82" t="s">
        <v>301</v>
      </c>
      <c r="G2902" s="86">
        <v>0</v>
      </c>
      <c r="H2902" s="85">
        <v>0</v>
      </c>
      <c r="I2902" s="82" t="s">
        <v>635</v>
      </c>
    </row>
    <row r="2903" spans="2:9">
      <c r="B2903" s="82" t="s">
        <v>284</v>
      </c>
      <c r="C2903" s="82" t="s">
        <v>636</v>
      </c>
      <c r="D2903" s="82" t="s">
        <v>637</v>
      </c>
      <c r="E2903" s="82" t="s">
        <v>300</v>
      </c>
      <c r="F2903" s="82" t="s">
        <v>301</v>
      </c>
      <c r="G2903" s="86">
        <v>0</v>
      </c>
      <c r="H2903" s="85">
        <v>0</v>
      </c>
      <c r="I2903" s="82" t="s">
        <v>638</v>
      </c>
    </row>
    <row r="2904" spans="2:9">
      <c r="B2904" s="82" t="s">
        <v>284</v>
      </c>
      <c r="C2904" s="82" t="s">
        <v>639</v>
      </c>
      <c r="D2904" s="82" t="s">
        <v>640</v>
      </c>
      <c r="E2904" s="82" t="s">
        <v>300</v>
      </c>
      <c r="F2904" s="82" t="s">
        <v>301</v>
      </c>
      <c r="G2904" s="86">
        <v>0</v>
      </c>
      <c r="H2904" s="85">
        <v>0</v>
      </c>
      <c r="I2904" s="82" t="s">
        <v>641</v>
      </c>
    </row>
    <row r="2905" spans="2:9">
      <c r="B2905" s="82" t="s">
        <v>284</v>
      </c>
      <c r="C2905" s="82" t="s">
        <v>642</v>
      </c>
      <c r="D2905" s="82" t="s">
        <v>643</v>
      </c>
      <c r="E2905" s="82" t="s">
        <v>300</v>
      </c>
      <c r="F2905" s="82" t="s">
        <v>301</v>
      </c>
      <c r="G2905" s="86">
        <v>0</v>
      </c>
      <c r="H2905" s="85">
        <v>0</v>
      </c>
      <c r="I2905" s="82" t="s">
        <v>644</v>
      </c>
    </row>
    <row r="2906" spans="2:9">
      <c r="B2906" s="82" t="s">
        <v>284</v>
      </c>
      <c r="C2906" s="82" t="s">
        <v>645</v>
      </c>
      <c r="D2906" s="82" t="s">
        <v>646</v>
      </c>
      <c r="E2906" s="82" t="s">
        <v>300</v>
      </c>
      <c r="F2906" s="82" t="s">
        <v>301</v>
      </c>
      <c r="G2906" s="86">
        <v>0</v>
      </c>
      <c r="H2906" s="85">
        <v>0</v>
      </c>
      <c r="I2906" s="82" t="s">
        <v>647</v>
      </c>
    </row>
    <row r="2907" spans="2:9">
      <c r="B2907" s="82" t="s">
        <v>284</v>
      </c>
      <c r="C2907" s="82" t="s">
        <v>648</v>
      </c>
      <c r="D2907" s="82" t="s">
        <v>649</v>
      </c>
      <c r="E2907" s="82" t="s">
        <v>300</v>
      </c>
      <c r="F2907" s="82" t="s">
        <v>301</v>
      </c>
      <c r="G2907" s="86">
        <v>0</v>
      </c>
      <c r="H2907" s="85">
        <v>0</v>
      </c>
      <c r="I2907" s="82" t="s">
        <v>650</v>
      </c>
    </row>
    <row r="2908" spans="2:9">
      <c r="B2908" s="82" t="s">
        <v>284</v>
      </c>
      <c r="C2908" s="82" t="s">
        <v>651</v>
      </c>
      <c r="D2908" s="82" t="s">
        <v>652</v>
      </c>
      <c r="E2908" s="82" t="s">
        <v>300</v>
      </c>
      <c r="F2908" s="82" t="s">
        <v>301</v>
      </c>
      <c r="G2908" s="86">
        <v>0</v>
      </c>
      <c r="H2908" s="85">
        <v>0</v>
      </c>
      <c r="I2908" s="82" t="s">
        <v>653</v>
      </c>
    </row>
    <row r="2909" spans="2:9">
      <c r="B2909" s="82" t="s">
        <v>284</v>
      </c>
      <c r="C2909" s="82" t="s">
        <v>654</v>
      </c>
      <c r="D2909" s="82" t="s">
        <v>655</v>
      </c>
      <c r="E2909" s="82" t="s">
        <v>300</v>
      </c>
      <c r="F2909" s="82" t="s">
        <v>301</v>
      </c>
      <c r="G2909" s="86">
        <v>0</v>
      </c>
      <c r="H2909" s="85">
        <v>0</v>
      </c>
      <c r="I2909" s="82" t="s">
        <v>656</v>
      </c>
    </row>
    <row r="2910" spans="2:9">
      <c r="B2910" s="82" t="s">
        <v>284</v>
      </c>
      <c r="C2910" s="82" t="s">
        <v>657</v>
      </c>
      <c r="D2910" s="82" t="s">
        <v>658</v>
      </c>
      <c r="E2910" s="82" t="s">
        <v>300</v>
      </c>
      <c r="F2910" s="82" t="s">
        <v>301</v>
      </c>
      <c r="G2910" s="86">
        <v>0</v>
      </c>
      <c r="H2910" s="85">
        <v>0</v>
      </c>
      <c r="I2910" s="82" t="s">
        <v>659</v>
      </c>
    </row>
    <row r="2911" spans="2:9">
      <c r="B2911" s="82" t="s">
        <v>284</v>
      </c>
      <c r="C2911" s="82" t="s">
        <v>660</v>
      </c>
      <c r="D2911" s="82" t="s">
        <v>661</v>
      </c>
      <c r="E2911" s="82" t="s">
        <v>300</v>
      </c>
      <c r="F2911" s="82" t="s">
        <v>301</v>
      </c>
      <c r="G2911" s="86">
        <v>0</v>
      </c>
      <c r="H2911" s="85">
        <v>0</v>
      </c>
      <c r="I2911" s="82" t="s">
        <v>662</v>
      </c>
    </row>
    <row r="2912" spans="2:9">
      <c r="B2912" s="82" t="s">
        <v>284</v>
      </c>
      <c r="C2912" s="82" t="s">
        <v>663</v>
      </c>
      <c r="D2912" s="82" t="s">
        <v>664</v>
      </c>
      <c r="E2912" s="82" t="s">
        <v>300</v>
      </c>
      <c r="F2912" s="82" t="s">
        <v>301</v>
      </c>
      <c r="G2912" s="86">
        <v>0</v>
      </c>
      <c r="H2912" s="85">
        <v>0</v>
      </c>
      <c r="I2912" s="82" t="s">
        <v>665</v>
      </c>
    </row>
    <row r="2913" spans="2:9">
      <c r="B2913" s="82" t="s">
        <v>284</v>
      </c>
      <c r="C2913" s="82" t="s">
        <v>666</v>
      </c>
      <c r="D2913" s="82" t="s">
        <v>667</v>
      </c>
      <c r="E2913" s="82" t="s">
        <v>300</v>
      </c>
      <c r="F2913" s="82" t="s">
        <v>301</v>
      </c>
      <c r="G2913" s="86">
        <v>0</v>
      </c>
      <c r="H2913" s="85">
        <v>0</v>
      </c>
      <c r="I2913" s="82" t="s">
        <v>668</v>
      </c>
    </row>
    <row r="2914" spans="2:9">
      <c r="B2914" s="82" t="s">
        <v>284</v>
      </c>
      <c r="C2914" s="82" t="s">
        <v>669</v>
      </c>
      <c r="D2914" s="82" t="s">
        <v>670</v>
      </c>
      <c r="E2914" s="82" t="s">
        <v>300</v>
      </c>
      <c r="F2914" s="82" t="s">
        <v>301</v>
      </c>
      <c r="G2914" s="86">
        <v>0</v>
      </c>
      <c r="H2914" s="85">
        <v>0</v>
      </c>
      <c r="I2914" s="82" t="s">
        <v>671</v>
      </c>
    </row>
    <row r="2915" spans="2:9">
      <c r="B2915" s="82" t="s">
        <v>284</v>
      </c>
      <c r="C2915" s="82" t="s">
        <v>672</v>
      </c>
      <c r="D2915" s="82" t="s">
        <v>673</v>
      </c>
      <c r="E2915" s="82" t="s">
        <v>300</v>
      </c>
      <c r="F2915" s="82" t="s">
        <v>301</v>
      </c>
      <c r="G2915" s="86">
        <v>0</v>
      </c>
      <c r="H2915" s="85">
        <v>0</v>
      </c>
      <c r="I2915" s="82" t="s">
        <v>674</v>
      </c>
    </row>
    <row r="2916" spans="2:9">
      <c r="B2916" s="82" t="s">
        <v>284</v>
      </c>
      <c r="C2916" s="82" t="s">
        <v>675</v>
      </c>
      <c r="D2916" s="82" t="s">
        <v>676</v>
      </c>
      <c r="E2916" s="82" t="s">
        <v>300</v>
      </c>
      <c r="F2916" s="82" t="s">
        <v>301</v>
      </c>
      <c r="G2916" s="86">
        <v>0</v>
      </c>
      <c r="H2916" s="85">
        <v>0</v>
      </c>
      <c r="I2916" s="82" t="s">
        <v>677</v>
      </c>
    </row>
    <row r="2917" spans="2:9">
      <c r="B2917" s="82" t="s">
        <v>284</v>
      </c>
      <c r="C2917" s="82" t="s">
        <v>678</v>
      </c>
      <c r="D2917" s="82" t="s">
        <v>679</v>
      </c>
      <c r="E2917" s="82" t="s">
        <v>300</v>
      </c>
      <c r="F2917" s="82" t="s">
        <v>301</v>
      </c>
      <c r="G2917" s="86">
        <v>0</v>
      </c>
      <c r="H2917" s="85">
        <v>0</v>
      </c>
      <c r="I2917" s="82" t="s">
        <v>680</v>
      </c>
    </row>
    <row r="2918" spans="2:9">
      <c r="B2918" s="82" t="s">
        <v>284</v>
      </c>
      <c r="C2918" s="82" t="s">
        <v>681</v>
      </c>
      <c r="D2918" s="82" t="s">
        <v>682</v>
      </c>
      <c r="E2918" s="82" t="s">
        <v>300</v>
      </c>
      <c r="F2918" s="82" t="s">
        <v>301</v>
      </c>
      <c r="G2918" s="86">
        <v>0</v>
      </c>
      <c r="H2918" s="85">
        <v>0</v>
      </c>
      <c r="I2918" s="82" t="s">
        <v>683</v>
      </c>
    </row>
    <row r="2919" spans="2:9">
      <c r="B2919" s="82" t="s">
        <v>284</v>
      </c>
      <c r="C2919" s="82" t="s">
        <v>684</v>
      </c>
      <c r="D2919" s="82" t="s">
        <v>685</v>
      </c>
      <c r="E2919" s="82" t="s">
        <v>300</v>
      </c>
      <c r="F2919" s="82" t="s">
        <v>301</v>
      </c>
      <c r="G2919" s="86">
        <v>0</v>
      </c>
      <c r="H2919" s="85">
        <v>0</v>
      </c>
      <c r="I2919" s="82" t="s">
        <v>686</v>
      </c>
    </row>
    <row r="2920" spans="2:9">
      <c r="B2920" s="82" t="s">
        <v>284</v>
      </c>
      <c r="C2920" s="82" t="s">
        <v>684</v>
      </c>
      <c r="D2920" s="82" t="s">
        <v>685</v>
      </c>
      <c r="E2920" s="82" t="s">
        <v>300</v>
      </c>
      <c r="F2920" s="82" t="s">
        <v>301</v>
      </c>
      <c r="G2920" s="86">
        <v>0</v>
      </c>
      <c r="H2920" s="85">
        <v>0</v>
      </c>
      <c r="I2920" s="82" t="s">
        <v>686</v>
      </c>
    </row>
    <row r="2921" spans="2:9">
      <c r="B2921" s="82" t="s">
        <v>284</v>
      </c>
      <c r="C2921" s="82" t="s">
        <v>687</v>
      </c>
      <c r="D2921" s="82" t="s">
        <v>688</v>
      </c>
      <c r="E2921" s="82" t="s">
        <v>300</v>
      </c>
      <c r="F2921" s="82" t="s">
        <v>301</v>
      </c>
      <c r="G2921" s="86">
        <v>0</v>
      </c>
      <c r="H2921" s="85">
        <v>0</v>
      </c>
      <c r="I2921" s="82" t="s">
        <v>689</v>
      </c>
    </row>
    <row r="2922" spans="2:9">
      <c r="B2922" s="82" t="s">
        <v>284</v>
      </c>
      <c r="C2922" s="82" t="s">
        <v>690</v>
      </c>
      <c r="D2922" s="82" t="s">
        <v>691</v>
      </c>
      <c r="E2922" s="82" t="s">
        <v>300</v>
      </c>
      <c r="F2922" s="82" t="s">
        <v>301</v>
      </c>
      <c r="G2922" s="86">
        <v>0</v>
      </c>
      <c r="H2922" s="85">
        <v>0</v>
      </c>
      <c r="I2922" s="82" t="s">
        <v>692</v>
      </c>
    </row>
    <row r="2923" spans="2:9">
      <c r="B2923" s="82" t="s">
        <v>284</v>
      </c>
      <c r="C2923" s="82" t="s">
        <v>693</v>
      </c>
      <c r="D2923" s="82" t="s">
        <v>694</v>
      </c>
      <c r="E2923" s="82" t="s">
        <v>300</v>
      </c>
      <c r="F2923" s="82" t="s">
        <v>301</v>
      </c>
      <c r="G2923" s="86">
        <v>0</v>
      </c>
      <c r="H2923" s="85">
        <v>0</v>
      </c>
      <c r="I2923" s="82" t="s">
        <v>695</v>
      </c>
    </row>
    <row r="2924" spans="2:9">
      <c r="B2924" s="82" t="s">
        <v>284</v>
      </c>
      <c r="C2924" s="82" t="s">
        <v>696</v>
      </c>
      <c r="D2924" s="82" t="s">
        <v>697</v>
      </c>
      <c r="E2924" s="82" t="s">
        <v>300</v>
      </c>
      <c r="F2924" s="82" t="s">
        <v>301</v>
      </c>
      <c r="G2924" s="86">
        <v>0</v>
      </c>
      <c r="H2924" s="85">
        <v>0</v>
      </c>
      <c r="I2924" s="82" t="s">
        <v>698</v>
      </c>
    </row>
    <row r="2925" spans="2:9">
      <c r="B2925" s="82" t="s">
        <v>284</v>
      </c>
      <c r="C2925" s="82" t="s">
        <v>699</v>
      </c>
      <c r="D2925" s="82" t="s">
        <v>700</v>
      </c>
      <c r="E2925" s="82" t="s">
        <v>300</v>
      </c>
      <c r="F2925" s="82" t="s">
        <v>301</v>
      </c>
      <c r="G2925" s="86">
        <v>0</v>
      </c>
      <c r="H2925" s="85">
        <v>0</v>
      </c>
      <c r="I2925" s="82" t="s">
        <v>701</v>
      </c>
    </row>
    <row r="2926" spans="2:9">
      <c r="B2926" s="82" t="s">
        <v>284</v>
      </c>
      <c r="C2926" s="82" t="s">
        <v>702</v>
      </c>
      <c r="D2926" s="82" t="s">
        <v>703</v>
      </c>
      <c r="E2926" s="82" t="s">
        <v>300</v>
      </c>
      <c r="F2926" s="82" t="s">
        <v>301</v>
      </c>
      <c r="G2926" s="86">
        <v>0</v>
      </c>
      <c r="H2926" s="85">
        <v>0</v>
      </c>
      <c r="I2926" s="82" t="s">
        <v>704</v>
      </c>
    </row>
    <row r="2927" spans="2:9">
      <c r="B2927" s="82" t="s">
        <v>284</v>
      </c>
      <c r="C2927" s="82" t="s">
        <v>705</v>
      </c>
      <c r="D2927" s="82" t="s">
        <v>706</v>
      </c>
      <c r="E2927" s="82" t="s">
        <v>300</v>
      </c>
      <c r="F2927" s="82" t="s">
        <v>301</v>
      </c>
      <c r="G2927" s="86">
        <v>0</v>
      </c>
      <c r="H2927" s="85">
        <v>0</v>
      </c>
      <c r="I2927" s="82" t="s">
        <v>707</v>
      </c>
    </row>
    <row r="2928" spans="2:9">
      <c r="B2928" s="82" t="s">
        <v>284</v>
      </c>
      <c r="C2928" s="82" t="s">
        <v>708</v>
      </c>
      <c r="D2928" s="82" t="s">
        <v>709</v>
      </c>
      <c r="E2928" s="82" t="s">
        <v>300</v>
      </c>
      <c r="F2928" s="82" t="s">
        <v>301</v>
      </c>
      <c r="G2928" s="86">
        <v>0</v>
      </c>
      <c r="H2928" s="85">
        <v>0</v>
      </c>
      <c r="I2928" s="82" t="s">
        <v>710</v>
      </c>
    </row>
    <row r="2929" spans="2:9">
      <c r="B2929" s="82" t="s">
        <v>284</v>
      </c>
      <c r="C2929" s="82" t="s">
        <v>711</v>
      </c>
      <c r="D2929" s="82" t="s">
        <v>712</v>
      </c>
      <c r="E2929" s="82" t="s">
        <v>300</v>
      </c>
      <c r="F2929" s="82" t="s">
        <v>301</v>
      </c>
      <c r="G2929" s="86">
        <v>0</v>
      </c>
      <c r="H2929" s="85">
        <v>0</v>
      </c>
      <c r="I2929" s="82" t="s">
        <v>713</v>
      </c>
    </row>
    <row r="2930" spans="2:9">
      <c r="B2930" s="82" t="s">
        <v>284</v>
      </c>
      <c r="C2930" s="82" t="s">
        <v>714</v>
      </c>
      <c r="D2930" s="82" t="s">
        <v>715</v>
      </c>
      <c r="E2930" s="82" t="s">
        <v>300</v>
      </c>
      <c r="F2930" s="82" t="s">
        <v>301</v>
      </c>
      <c r="G2930" s="86">
        <v>0</v>
      </c>
      <c r="H2930" s="85">
        <v>0</v>
      </c>
      <c r="I2930" s="82" t="s">
        <v>716</v>
      </c>
    </row>
    <row r="2931" spans="2:9">
      <c r="B2931" s="82" t="s">
        <v>284</v>
      </c>
      <c r="C2931" s="82" t="s">
        <v>717</v>
      </c>
      <c r="D2931" s="82" t="s">
        <v>718</v>
      </c>
      <c r="E2931" s="82" t="s">
        <v>300</v>
      </c>
      <c r="F2931" s="82" t="s">
        <v>301</v>
      </c>
      <c r="G2931" s="86">
        <v>0</v>
      </c>
      <c r="H2931" s="85">
        <v>0</v>
      </c>
      <c r="I2931" s="82" t="s">
        <v>719</v>
      </c>
    </row>
    <row r="2932" spans="2:9">
      <c r="B2932" s="82" t="s">
        <v>284</v>
      </c>
      <c r="C2932" s="82" t="s">
        <v>720</v>
      </c>
      <c r="D2932" s="82" t="s">
        <v>721</v>
      </c>
      <c r="E2932" s="82" t="s">
        <v>300</v>
      </c>
      <c r="F2932" s="82" t="s">
        <v>301</v>
      </c>
      <c r="G2932" s="86">
        <v>0</v>
      </c>
      <c r="H2932" s="85">
        <v>0</v>
      </c>
      <c r="I2932" s="82" t="s">
        <v>722</v>
      </c>
    </row>
    <row r="2933" spans="2:9">
      <c r="B2933" s="82" t="s">
        <v>284</v>
      </c>
      <c r="C2933" s="82" t="s">
        <v>723</v>
      </c>
      <c r="D2933" s="82" t="s">
        <v>724</v>
      </c>
      <c r="E2933" s="82" t="s">
        <v>300</v>
      </c>
      <c r="F2933" s="82" t="s">
        <v>301</v>
      </c>
      <c r="G2933" s="86">
        <v>0</v>
      </c>
      <c r="H2933" s="85">
        <v>0</v>
      </c>
      <c r="I2933" s="82" t="s">
        <v>725</v>
      </c>
    </row>
    <row r="2934" spans="2:9">
      <c r="B2934" s="82" t="s">
        <v>284</v>
      </c>
      <c r="C2934" s="82" t="s">
        <v>726</v>
      </c>
      <c r="D2934" s="82" t="s">
        <v>727</v>
      </c>
      <c r="E2934" s="82" t="s">
        <v>300</v>
      </c>
      <c r="F2934" s="82" t="s">
        <v>301</v>
      </c>
      <c r="G2934" s="86">
        <v>0</v>
      </c>
      <c r="H2934" s="85">
        <v>0</v>
      </c>
      <c r="I2934" s="82" t="s">
        <v>728</v>
      </c>
    </row>
    <row r="2935" spans="2:9">
      <c r="B2935" s="82" t="s">
        <v>284</v>
      </c>
      <c r="C2935" s="82" t="s">
        <v>729</v>
      </c>
      <c r="D2935" s="82" t="s">
        <v>730</v>
      </c>
      <c r="E2935" s="82" t="s">
        <v>300</v>
      </c>
      <c r="F2935" s="82" t="s">
        <v>301</v>
      </c>
      <c r="G2935" s="86">
        <v>0</v>
      </c>
      <c r="H2935" s="85">
        <v>0</v>
      </c>
      <c r="I2935" s="82" t="s">
        <v>731</v>
      </c>
    </row>
    <row r="2936" spans="2:9">
      <c r="B2936" s="82" t="s">
        <v>284</v>
      </c>
      <c r="C2936" s="82" t="s">
        <v>732</v>
      </c>
      <c r="D2936" s="82" t="s">
        <v>733</v>
      </c>
      <c r="E2936" s="82" t="s">
        <v>300</v>
      </c>
      <c r="F2936" s="82" t="s">
        <v>301</v>
      </c>
      <c r="G2936" s="86">
        <v>0</v>
      </c>
      <c r="H2936" s="85">
        <v>0</v>
      </c>
      <c r="I2936" s="82" t="s">
        <v>734</v>
      </c>
    </row>
    <row r="2937" spans="2:9">
      <c r="B2937" s="82" t="s">
        <v>284</v>
      </c>
      <c r="C2937" s="82" t="s">
        <v>735</v>
      </c>
      <c r="D2937" s="82" t="s">
        <v>736</v>
      </c>
      <c r="E2937" s="82" t="s">
        <v>300</v>
      </c>
      <c r="F2937" s="82" t="s">
        <v>301</v>
      </c>
      <c r="G2937" s="86">
        <v>0</v>
      </c>
      <c r="H2937" s="85">
        <v>0</v>
      </c>
      <c r="I2937" s="82" t="s">
        <v>737</v>
      </c>
    </row>
    <row r="2938" spans="2:9">
      <c r="B2938" s="82" t="s">
        <v>284</v>
      </c>
      <c r="C2938" s="82" t="s">
        <v>738</v>
      </c>
      <c r="D2938" s="82" t="s">
        <v>739</v>
      </c>
      <c r="E2938" s="82" t="s">
        <v>300</v>
      </c>
      <c r="F2938" s="82" t="s">
        <v>301</v>
      </c>
      <c r="G2938" s="86">
        <v>0</v>
      </c>
      <c r="H2938" s="85">
        <v>0</v>
      </c>
      <c r="I2938" s="82" t="s">
        <v>740</v>
      </c>
    </row>
    <row r="2939" spans="2:9">
      <c r="B2939" s="82" t="s">
        <v>284</v>
      </c>
      <c r="C2939" s="82" t="s">
        <v>741</v>
      </c>
      <c r="D2939" s="82" t="s">
        <v>742</v>
      </c>
      <c r="E2939" s="82" t="s">
        <v>300</v>
      </c>
      <c r="F2939" s="82" t="s">
        <v>301</v>
      </c>
      <c r="G2939" s="86">
        <v>0</v>
      </c>
      <c r="H2939" s="85">
        <v>0</v>
      </c>
      <c r="I2939" s="82" t="s">
        <v>743</v>
      </c>
    </row>
    <row r="2940" spans="2:9">
      <c r="B2940" s="82" t="s">
        <v>284</v>
      </c>
      <c r="C2940" s="82" t="s">
        <v>744</v>
      </c>
      <c r="D2940" s="82" t="s">
        <v>745</v>
      </c>
      <c r="E2940" s="82" t="s">
        <v>300</v>
      </c>
      <c r="F2940" s="82" t="s">
        <v>301</v>
      </c>
      <c r="G2940" s="86">
        <v>0</v>
      </c>
      <c r="H2940" s="85">
        <v>0</v>
      </c>
      <c r="I2940" s="82" t="s">
        <v>746</v>
      </c>
    </row>
    <row r="2941" spans="2:9">
      <c r="B2941" s="82" t="s">
        <v>284</v>
      </c>
      <c r="C2941" s="82" t="s">
        <v>747</v>
      </c>
      <c r="D2941" s="82" t="s">
        <v>748</v>
      </c>
      <c r="E2941" s="82" t="s">
        <v>300</v>
      </c>
      <c r="F2941" s="82" t="s">
        <v>301</v>
      </c>
      <c r="G2941" s="86">
        <v>0</v>
      </c>
      <c r="H2941" s="85">
        <v>0</v>
      </c>
      <c r="I2941" s="82" t="s">
        <v>749</v>
      </c>
    </row>
    <row r="2942" spans="2:9">
      <c r="B2942" s="82" t="s">
        <v>284</v>
      </c>
      <c r="C2942" s="82" t="s">
        <v>750</v>
      </c>
      <c r="D2942" s="82" t="s">
        <v>751</v>
      </c>
      <c r="E2942" s="82" t="s">
        <v>300</v>
      </c>
      <c r="F2942" s="82" t="s">
        <v>301</v>
      </c>
      <c r="G2942" s="86">
        <v>0</v>
      </c>
      <c r="H2942" s="85">
        <v>0</v>
      </c>
      <c r="I2942" s="82" t="s">
        <v>752</v>
      </c>
    </row>
    <row r="2943" spans="2:9">
      <c r="B2943" s="82" t="s">
        <v>284</v>
      </c>
      <c r="C2943" s="82" t="s">
        <v>753</v>
      </c>
      <c r="D2943" s="82" t="s">
        <v>754</v>
      </c>
      <c r="E2943" s="82" t="s">
        <v>300</v>
      </c>
      <c r="F2943" s="82" t="s">
        <v>301</v>
      </c>
      <c r="G2943" s="86">
        <v>0</v>
      </c>
      <c r="H2943" s="85">
        <v>0</v>
      </c>
      <c r="I2943" s="82" t="s">
        <v>755</v>
      </c>
    </row>
    <row r="2944" spans="2:9">
      <c r="B2944" s="82" t="s">
        <v>284</v>
      </c>
      <c r="C2944" s="82" t="s">
        <v>756</v>
      </c>
      <c r="D2944" s="82" t="s">
        <v>757</v>
      </c>
      <c r="E2944" s="82" t="s">
        <v>300</v>
      </c>
      <c r="F2944" s="82" t="s">
        <v>301</v>
      </c>
      <c r="G2944" s="86">
        <v>0</v>
      </c>
      <c r="H2944" s="85">
        <v>0</v>
      </c>
      <c r="I2944" s="82" t="s">
        <v>749</v>
      </c>
    </row>
    <row r="2945" spans="2:9">
      <c r="B2945" s="82" t="s">
        <v>284</v>
      </c>
      <c r="C2945" s="82" t="s">
        <v>758</v>
      </c>
      <c r="D2945" s="82" t="s">
        <v>759</v>
      </c>
      <c r="E2945" s="82" t="s">
        <v>300</v>
      </c>
      <c r="F2945" s="82" t="s">
        <v>301</v>
      </c>
      <c r="G2945" s="86">
        <v>0</v>
      </c>
      <c r="H2945" s="85">
        <v>0</v>
      </c>
      <c r="I2945" s="82" t="s">
        <v>752</v>
      </c>
    </row>
    <row r="2946" spans="2:9">
      <c r="B2946" s="82" t="s">
        <v>284</v>
      </c>
      <c r="C2946" s="82" t="s">
        <v>760</v>
      </c>
      <c r="D2946" s="82" t="s">
        <v>761</v>
      </c>
      <c r="E2946" s="82" t="s">
        <v>300</v>
      </c>
      <c r="F2946" s="82" t="s">
        <v>301</v>
      </c>
      <c r="G2946" s="86">
        <v>0</v>
      </c>
      <c r="H2946" s="85">
        <v>0</v>
      </c>
      <c r="I2946" s="82" t="s">
        <v>755</v>
      </c>
    </row>
    <row r="2947" spans="2:9">
      <c r="B2947" s="82" t="s">
        <v>284</v>
      </c>
      <c r="C2947" s="82" t="s">
        <v>762</v>
      </c>
      <c r="D2947" s="82" t="s">
        <v>763</v>
      </c>
      <c r="E2947" s="82" t="s">
        <v>300</v>
      </c>
      <c r="F2947" s="82" t="s">
        <v>301</v>
      </c>
      <c r="G2947" s="86">
        <v>0</v>
      </c>
      <c r="H2947" s="85">
        <v>0</v>
      </c>
      <c r="I2947" s="82" t="s">
        <v>749</v>
      </c>
    </row>
    <row r="2948" spans="2:9">
      <c r="B2948" s="82" t="s">
        <v>284</v>
      </c>
      <c r="C2948" s="82" t="s">
        <v>764</v>
      </c>
      <c r="D2948" s="82" t="s">
        <v>765</v>
      </c>
      <c r="E2948" s="82" t="s">
        <v>300</v>
      </c>
      <c r="F2948" s="82" t="s">
        <v>301</v>
      </c>
      <c r="G2948" s="86">
        <v>0</v>
      </c>
      <c r="H2948" s="85">
        <v>0</v>
      </c>
      <c r="I2948" s="82" t="s">
        <v>752</v>
      </c>
    </row>
    <row r="2949" spans="2:9">
      <c r="B2949" s="82" t="s">
        <v>284</v>
      </c>
      <c r="C2949" s="82" t="s">
        <v>766</v>
      </c>
      <c r="D2949" s="82" t="s">
        <v>767</v>
      </c>
      <c r="E2949" s="82" t="s">
        <v>300</v>
      </c>
      <c r="F2949" s="82" t="s">
        <v>301</v>
      </c>
      <c r="G2949" s="86">
        <v>0</v>
      </c>
      <c r="H2949" s="85">
        <v>0</v>
      </c>
      <c r="I2949" s="82" t="s">
        <v>755</v>
      </c>
    </row>
    <row r="2950" spans="2:9">
      <c r="B2950" s="82" t="s">
        <v>284</v>
      </c>
      <c r="C2950" s="82" t="s">
        <v>768</v>
      </c>
      <c r="D2950" s="82" t="s">
        <v>769</v>
      </c>
      <c r="E2950" s="82" t="s">
        <v>300</v>
      </c>
      <c r="F2950" s="82" t="s">
        <v>301</v>
      </c>
      <c r="G2950" s="86">
        <v>0</v>
      </c>
      <c r="H2950" s="85">
        <v>0</v>
      </c>
      <c r="I2950" s="82" t="s">
        <v>749</v>
      </c>
    </row>
    <row r="2951" spans="2:9">
      <c r="B2951" s="82" t="s">
        <v>284</v>
      </c>
      <c r="C2951" s="82" t="s">
        <v>770</v>
      </c>
      <c r="D2951" s="82" t="s">
        <v>771</v>
      </c>
      <c r="E2951" s="82" t="s">
        <v>300</v>
      </c>
      <c r="F2951" s="82" t="s">
        <v>301</v>
      </c>
      <c r="G2951" s="86">
        <v>0</v>
      </c>
      <c r="H2951" s="85">
        <v>0</v>
      </c>
      <c r="I2951" s="82" t="s">
        <v>752</v>
      </c>
    </row>
    <row r="2952" spans="2:9">
      <c r="B2952" s="82" t="s">
        <v>284</v>
      </c>
      <c r="C2952" s="82" t="s">
        <v>772</v>
      </c>
      <c r="D2952" s="82" t="s">
        <v>773</v>
      </c>
      <c r="E2952" s="82" t="s">
        <v>300</v>
      </c>
      <c r="F2952" s="82" t="s">
        <v>301</v>
      </c>
      <c r="G2952" s="86">
        <v>0</v>
      </c>
      <c r="H2952" s="85">
        <v>0</v>
      </c>
      <c r="I2952" s="82" t="s">
        <v>755</v>
      </c>
    </row>
    <row r="2953" spans="2:9">
      <c r="B2953" s="82" t="s">
        <v>284</v>
      </c>
      <c r="C2953" s="82" t="s">
        <v>774</v>
      </c>
      <c r="D2953" s="82" t="s">
        <v>775</v>
      </c>
      <c r="E2953" s="82" t="s">
        <v>300</v>
      </c>
      <c r="F2953" s="82" t="s">
        <v>301</v>
      </c>
      <c r="G2953" s="86">
        <v>0</v>
      </c>
      <c r="H2953" s="85">
        <v>0</v>
      </c>
      <c r="I2953" s="82" t="s">
        <v>749</v>
      </c>
    </row>
    <row r="2954" spans="2:9">
      <c r="B2954" s="82" t="s">
        <v>284</v>
      </c>
      <c r="C2954" s="82" t="s">
        <v>776</v>
      </c>
      <c r="D2954" s="82" t="s">
        <v>777</v>
      </c>
      <c r="E2954" s="82" t="s">
        <v>300</v>
      </c>
      <c r="F2954" s="82" t="s">
        <v>301</v>
      </c>
      <c r="G2954" s="86">
        <v>0</v>
      </c>
      <c r="H2954" s="85">
        <v>0</v>
      </c>
      <c r="I2954" s="82" t="s">
        <v>752</v>
      </c>
    </row>
    <row r="2955" spans="2:9">
      <c r="B2955" s="82" t="s">
        <v>284</v>
      </c>
      <c r="C2955" s="82" t="s">
        <v>778</v>
      </c>
      <c r="D2955" s="82" t="s">
        <v>779</v>
      </c>
      <c r="E2955" s="82" t="s">
        <v>300</v>
      </c>
      <c r="F2955" s="82" t="s">
        <v>301</v>
      </c>
      <c r="G2955" s="86">
        <v>0</v>
      </c>
      <c r="H2955" s="85">
        <v>0</v>
      </c>
      <c r="I2955" s="82" t="s">
        <v>755</v>
      </c>
    </row>
    <row r="2956" spans="2:9">
      <c r="B2956" s="82" t="s">
        <v>284</v>
      </c>
      <c r="C2956" s="82" t="s">
        <v>780</v>
      </c>
      <c r="D2956" s="82" t="s">
        <v>781</v>
      </c>
      <c r="E2956" s="82" t="s">
        <v>300</v>
      </c>
      <c r="F2956" s="82" t="s">
        <v>301</v>
      </c>
      <c r="G2956" s="86">
        <v>0</v>
      </c>
      <c r="H2956" s="85">
        <v>0</v>
      </c>
      <c r="I2956" s="82" t="s">
        <v>749</v>
      </c>
    </row>
    <row r="2957" spans="2:9">
      <c r="B2957" s="82" t="s">
        <v>284</v>
      </c>
      <c r="C2957" s="82" t="s">
        <v>782</v>
      </c>
      <c r="D2957" s="82" t="s">
        <v>783</v>
      </c>
      <c r="E2957" s="82" t="s">
        <v>300</v>
      </c>
      <c r="F2957" s="82" t="s">
        <v>301</v>
      </c>
      <c r="G2957" s="86">
        <v>0</v>
      </c>
      <c r="H2957" s="85">
        <v>0</v>
      </c>
      <c r="I2957" s="82" t="s">
        <v>752</v>
      </c>
    </row>
    <row r="2958" spans="2:9">
      <c r="B2958" s="82" t="s">
        <v>284</v>
      </c>
      <c r="C2958" s="82" t="s">
        <v>784</v>
      </c>
      <c r="D2958" s="82" t="s">
        <v>785</v>
      </c>
      <c r="E2958" s="82" t="s">
        <v>300</v>
      </c>
      <c r="F2958" s="82" t="s">
        <v>301</v>
      </c>
      <c r="G2958" s="86">
        <v>0</v>
      </c>
      <c r="H2958" s="85">
        <v>0</v>
      </c>
      <c r="I2958" s="82" t="s">
        <v>755</v>
      </c>
    </row>
    <row r="2959" spans="2:9">
      <c r="B2959" s="82" t="s">
        <v>284</v>
      </c>
      <c r="C2959" s="82" t="s">
        <v>786</v>
      </c>
      <c r="D2959" s="82" t="s">
        <v>787</v>
      </c>
      <c r="E2959" s="82" t="s">
        <v>300</v>
      </c>
      <c r="F2959" s="82" t="s">
        <v>301</v>
      </c>
      <c r="G2959" s="86">
        <v>0</v>
      </c>
      <c r="H2959" s="85">
        <v>0</v>
      </c>
      <c r="I2959" s="82" t="s">
        <v>749</v>
      </c>
    </row>
    <row r="2960" spans="2:9">
      <c r="B2960" s="82" t="s">
        <v>284</v>
      </c>
      <c r="C2960" s="82" t="s">
        <v>788</v>
      </c>
      <c r="D2960" s="82" t="s">
        <v>789</v>
      </c>
      <c r="E2960" s="82" t="s">
        <v>300</v>
      </c>
      <c r="F2960" s="82" t="s">
        <v>301</v>
      </c>
      <c r="G2960" s="86">
        <v>0</v>
      </c>
      <c r="H2960" s="85">
        <v>0</v>
      </c>
      <c r="I2960" s="82" t="s">
        <v>752</v>
      </c>
    </row>
    <row r="2961" spans="2:9">
      <c r="B2961" s="82" t="s">
        <v>284</v>
      </c>
      <c r="C2961" s="82" t="s">
        <v>790</v>
      </c>
      <c r="D2961" s="82" t="s">
        <v>791</v>
      </c>
      <c r="E2961" s="82" t="s">
        <v>300</v>
      </c>
      <c r="F2961" s="82" t="s">
        <v>301</v>
      </c>
      <c r="G2961" s="86">
        <v>0</v>
      </c>
      <c r="H2961" s="85">
        <v>0</v>
      </c>
      <c r="I2961" s="82" t="s">
        <v>755</v>
      </c>
    </row>
    <row r="2962" spans="2:9">
      <c r="B2962" s="82" t="s">
        <v>284</v>
      </c>
      <c r="C2962" s="82" t="s">
        <v>792</v>
      </c>
      <c r="D2962" s="82" t="s">
        <v>793</v>
      </c>
      <c r="E2962" s="82" t="s">
        <v>300</v>
      </c>
      <c r="F2962" s="82" t="s">
        <v>301</v>
      </c>
      <c r="G2962" s="86">
        <v>0</v>
      </c>
      <c r="H2962" s="85">
        <v>0</v>
      </c>
      <c r="I2962" s="82" t="s">
        <v>749</v>
      </c>
    </row>
    <row r="2963" spans="2:9">
      <c r="B2963" s="82" t="s">
        <v>284</v>
      </c>
      <c r="C2963" s="82" t="s">
        <v>794</v>
      </c>
      <c r="D2963" s="82" t="s">
        <v>795</v>
      </c>
      <c r="E2963" s="82" t="s">
        <v>300</v>
      </c>
      <c r="F2963" s="82" t="s">
        <v>301</v>
      </c>
      <c r="G2963" s="86">
        <v>0</v>
      </c>
      <c r="H2963" s="85">
        <v>0</v>
      </c>
      <c r="I2963" s="82" t="s">
        <v>752</v>
      </c>
    </row>
    <row r="2964" spans="2:9">
      <c r="B2964" s="82" t="s">
        <v>284</v>
      </c>
      <c r="C2964" s="82" t="s">
        <v>796</v>
      </c>
      <c r="D2964" s="82" t="s">
        <v>797</v>
      </c>
      <c r="E2964" s="82" t="s">
        <v>300</v>
      </c>
      <c r="F2964" s="82" t="s">
        <v>301</v>
      </c>
      <c r="G2964" s="86">
        <v>0</v>
      </c>
      <c r="H2964" s="85">
        <v>0</v>
      </c>
      <c r="I2964" s="82" t="s">
        <v>755</v>
      </c>
    </row>
    <row r="2965" spans="2:9">
      <c r="B2965" s="82" t="s">
        <v>284</v>
      </c>
      <c r="C2965" s="82" t="s">
        <v>798</v>
      </c>
      <c r="D2965" s="82" t="s">
        <v>799</v>
      </c>
      <c r="E2965" s="82" t="s">
        <v>300</v>
      </c>
      <c r="F2965" s="82" t="s">
        <v>301</v>
      </c>
      <c r="G2965" s="86">
        <v>0</v>
      </c>
      <c r="H2965" s="85">
        <v>0</v>
      </c>
      <c r="I2965" s="82" t="s">
        <v>749</v>
      </c>
    </row>
    <row r="2966" spans="2:9">
      <c r="B2966" s="82" t="s">
        <v>284</v>
      </c>
      <c r="C2966" s="82" t="s">
        <v>800</v>
      </c>
      <c r="D2966" s="82" t="s">
        <v>801</v>
      </c>
      <c r="E2966" s="82" t="s">
        <v>300</v>
      </c>
      <c r="F2966" s="82" t="s">
        <v>301</v>
      </c>
      <c r="G2966" s="86">
        <v>0</v>
      </c>
      <c r="H2966" s="85">
        <v>0</v>
      </c>
      <c r="I2966" s="82" t="s">
        <v>752</v>
      </c>
    </row>
    <row r="2967" spans="2:9">
      <c r="B2967" s="82" t="s">
        <v>284</v>
      </c>
      <c r="C2967" s="82" t="s">
        <v>802</v>
      </c>
      <c r="D2967" s="82" t="s">
        <v>803</v>
      </c>
      <c r="E2967" s="82" t="s">
        <v>300</v>
      </c>
      <c r="F2967" s="82" t="s">
        <v>301</v>
      </c>
      <c r="G2967" s="86">
        <v>0</v>
      </c>
      <c r="H2967" s="85">
        <v>0</v>
      </c>
      <c r="I2967" s="82" t="s">
        <v>755</v>
      </c>
    </row>
    <row r="2968" spans="2:9">
      <c r="B2968" s="82" t="s">
        <v>284</v>
      </c>
      <c r="C2968" s="82" t="s">
        <v>804</v>
      </c>
      <c r="D2968" s="82" t="s">
        <v>805</v>
      </c>
      <c r="E2968" s="82" t="s">
        <v>300</v>
      </c>
      <c r="F2968" s="82" t="s">
        <v>301</v>
      </c>
      <c r="G2968" s="86">
        <v>0</v>
      </c>
      <c r="H2968" s="85">
        <v>0</v>
      </c>
      <c r="I2968" s="82" t="s">
        <v>749</v>
      </c>
    </row>
    <row r="2969" spans="2:9">
      <c r="B2969" s="82" t="s">
        <v>284</v>
      </c>
      <c r="C2969" s="82" t="s">
        <v>806</v>
      </c>
      <c r="D2969" s="82" t="s">
        <v>807</v>
      </c>
      <c r="E2969" s="82" t="s">
        <v>300</v>
      </c>
      <c r="F2969" s="82" t="s">
        <v>301</v>
      </c>
      <c r="G2969" s="86">
        <v>0</v>
      </c>
      <c r="H2969" s="85">
        <v>0</v>
      </c>
      <c r="I2969" s="82" t="s">
        <v>752</v>
      </c>
    </row>
    <row r="2970" spans="2:9">
      <c r="B2970" s="82" t="s">
        <v>284</v>
      </c>
      <c r="C2970" s="82" t="s">
        <v>808</v>
      </c>
      <c r="D2970" s="82" t="s">
        <v>809</v>
      </c>
      <c r="E2970" s="82" t="s">
        <v>300</v>
      </c>
      <c r="F2970" s="82" t="s">
        <v>301</v>
      </c>
      <c r="G2970" s="86">
        <v>0</v>
      </c>
      <c r="H2970" s="85">
        <v>0</v>
      </c>
      <c r="I2970" s="82" t="s">
        <v>755</v>
      </c>
    </row>
    <row r="2971" spans="2:9">
      <c r="B2971" s="82" t="s">
        <v>284</v>
      </c>
      <c r="C2971" s="82" t="s">
        <v>810</v>
      </c>
      <c r="D2971" s="82" t="s">
        <v>811</v>
      </c>
      <c r="E2971" s="82" t="s">
        <v>300</v>
      </c>
      <c r="F2971" s="82" t="s">
        <v>301</v>
      </c>
      <c r="G2971" s="86">
        <v>0</v>
      </c>
      <c r="H2971" s="85">
        <v>0</v>
      </c>
      <c r="I2971" s="82" t="s">
        <v>812</v>
      </c>
    </row>
    <row r="2972" spans="2:9">
      <c r="B2972" s="82" t="s">
        <v>284</v>
      </c>
      <c r="C2972" s="82" t="s">
        <v>813</v>
      </c>
      <c r="D2972" s="82" t="s">
        <v>814</v>
      </c>
      <c r="E2972" s="82" t="s">
        <v>300</v>
      </c>
      <c r="F2972" s="82" t="s">
        <v>301</v>
      </c>
      <c r="G2972" s="86">
        <v>0</v>
      </c>
      <c r="H2972" s="85">
        <v>0</v>
      </c>
      <c r="I2972" s="82" t="s">
        <v>815</v>
      </c>
    </row>
    <row r="2973" spans="2:9">
      <c r="B2973" s="82" t="s">
        <v>284</v>
      </c>
      <c r="C2973" s="82" t="s">
        <v>816</v>
      </c>
      <c r="D2973" s="82" t="s">
        <v>817</v>
      </c>
      <c r="E2973" s="82" t="s">
        <v>300</v>
      </c>
      <c r="F2973" s="82" t="s">
        <v>301</v>
      </c>
      <c r="G2973" s="86">
        <v>0</v>
      </c>
      <c r="H2973" s="85">
        <v>0</v>
      </c>
      <c r="I2973" s="82" t="s">
        <v>818</v>
      </c>
    </row>
    <row r="2974" spans="2:9">
      <c r="B2974" s="82" t="s">
        <v>284</v>
      </c>
      <c r="C2974" s="82" t="s">
        <v>819</v>
      </c>
      <c r="D2974" s="82" t="s">
        <v>820</v>
      </c>
      <c r="E2974" s="82" t="s">
        <v>300</v>
      </c>
      <c r="F2974" s="82" t="s">
        <v>301</v>
      </c>
      <c r="G2974" s="86">
        <v>0</v>
      </c>
      <c r="H2974" s="85">
        <v>0</v>
      </c>
      <c r="I2974" s="82" t="s">
        <v>821</v>
      </c>
    </row>
    <row r="2975" spans="2:9">
      <c r="B2975" s="82" t="s">
        <v>284</v>
      </c>
      <c r="C2975" s="82" t="s">
        <v>687</v>
      </c>
      <c r="D2975" s="82" t="s">
        <v>688</v>
      </c>
      <c r="E2975" s="82" t="s">
        <v>300</v>
      </c>
      <c r="F2975" s="82" t="s">
        <v>301</v>
      </c>
      <c r="G2975" s="86">
        <v>0</v>
      </c>
      <c r="H2975" s="85">
        <v>0</v>
      </c>
      <c r="I2975" s="82" t="s">
        <v>689</v>
      </c>
    </row>
    <row r="2976" spans="2:9">
      <c r="B2976" s="82" t="s">
        <v>284</v>
      </c>
      <c r="C2976" s="82" t="s">
        <v>690</v>
      </c>
      <c r="D2976" s="82" t="s">
        <v>691</v>
      </c>
      <c r="E2976" s="82" t="s">
        <v>300</v>
      </c>
      <c r="F2976" s="82" t="s">
        <v>301</v>
      </c>
      <c r="G2976" s="86">
        <v>0</v>
      </c>
      <c r="H2976" s="85">
        <v>0</v>
      </c>
      <c r="I2976" s="82" t="s">
        <v>692</v>
      </c>
    </row>
    <row r="2977" spans="2:9">
      <c r="B2977" s="82" t="s">
        <v>284</v>
      </c>
      <c r="C2977" s="82" t="s">
        <v>822</v>
      </c>
      <c r="D2977" s="82" t="s">
        <v>823</v>
      </c>
      <c r="E2977" s="82" t="s">
        <v>300</v>
      </c>
      <c r="F2977" s="82" t="s">
        <v>301</v>
      </c>
      <c r="G2977" s="86">
        <v>0</v>
      </c>
      <c r="H2977" s="85">
        <v>0</v>
      </c>
      <c r="I2977" s="82" t="s">
        <v>824</v>
      </c>
    </row>
    <row r="2978" spans="2:9">
      <c r="B2978" s="82" t="s">
        <v>285</v>
      </c>
      <c r="C2978" s="82" t="s">
        <v>298</v>
      </c>
      <c r="D2978" s="82" t="s">
        <v>299</v>
      </c>
      <c r="E2978" s="82" t="s">
        <v>300</v>
      </c>
      <c r="F2978" s="82" t="s">
        <v>301</v>
      </c>
      <c r="G2978" s="85">
        <v>0.85299999999999998</v>
      </c>
      <c r="H2978" s="85">
        <v>0</v>
      </c>
      <c r="I2978" s="82" t="s">
        <v>302</v>
      </c>
    </row>
    <row r="2979" spans="2:9">
      <c r="B2979" s="82" t="s">
        <v>285</v>
      </c>
      <c r="C2979" s="82" t="s">
        <v>303</v>
      </c>
      <c r="D2979" s="82" t="s">
        <v>304</v>
      </c>
      <c r="E2979" s="82" t="s">
        <v>300</v>
      </c>
      <c r="F2979" s="82" t="s">
        <v>301</v>
      </c>
      <c r="G2979" s="85">
        <v>0.31653081018829327</v>
      </c>
      <c r="H2979" s="85">
        <v>0.25193412290121453</v>
      </c>
      <c r="I2979" s="82" t="s">
        <v>305</v>
      </c>
    </row>
    <row r="2980" spans="2:9">
      <c r="B2980" s="82" t="s">
        <v>285</v>
      </c>
      <c r="C2980" s="82" t="s">
        <v>306</v>
      </c>
      <c r="D2980" s="82" t="s">
        <v>307</v>
      </c>
      <c r="E2980" s="82" t="s">
        <v>300</v>
      </c>
      <c r="F2980" s="82" t="s">
        <v>301</v>
      </c>
      <c r="G2980" s="85">
        <v>0.36044277560978932</v>
      </c>
      <c r="H2980" s="85">
        <v>0.34150010150657978</v>
      </c>
      <c r="I2980" s="82" t="s">
        <v>308</v>
      </c>
    </row>
    <row r="2981" spans="2:9">
      <c r="B2981" s="82" t="s">
        <v>285</v>
      </c>
      <c r="C2981" s="82" t="s">
        <v>309</v>
      </c>
      <c r="D2981" s="82" t="s">
        <v>310</v>
      </c>
      <c r="E2981" s="82" t="s">
        <v>300</v>
      </c>
      <c r="F2981" s="82" t="s">
        <v>301</v>
      </c>
      <c r="G2981" s="85">
        <v>2.2691849241976305</v>
      </c>
      <c r="H2981" s="85">
        <v>2.1271916969826754</v>
      </c>
      <c r="I2981" s="82" t="s">
        <v>311</v>
      </c>
    </row>
    <row r="2982" spans="2:9">
      <c r="B2982" s="82" t="s">
        <v>285</v>
      </c>
      <c r="C2982" s="82" t="s">
        <v>312</v>
      </c>
      <c r="D2982" s="82" t="s">
        <v>313</v>
      </c>
      <c r="E2982" s="82" t="s">
        <v>300</v>
      </c>
      <c r="F2982" s="82" t="s">
        <v>301</v>
      </c>
      <c r="G2982" s="85">
        <v>3.0300410344469997</v>
      </c>
      <c r="H2982" s="85">
        <v>2.411679071348507</v>
      </c>
      <c r="I2982" s="82" t="s">
        <v>314</v>
      </c>
    </row>
    <row r="2983" spans="2:9">
      <c r="B2983" s="82" t="s">
        <v>285</v>
      </c>
      <c r="C2983" s="82" t="s">
        <v>315</v>
      </c>
      <c r="D2983" s="82" t="s">
        <v>316</v>
      </c>
      <c r="E2983" s="82" t="s">
        <v>300</v>
      </c>
      <c r="F2983" s="82" t="s">
        <v>301</v>
      </c>
      <c r="G2983" s="85">
        <v>3.4503952396227962</v>
      </c>
      <c r="H2983" s="85">
        <v>3.2690635082796833</v>
      </c>
      <c r="I2983" s="82" t="s">
        <v>317</v>
      </c>
    </row>
    <row r="2984" spans="2:9">
      <c r="B2984" s="82" t="s">
        <v>285</v>
      </c>
      <c r="C2984" s="82" t="s">
        <v>318</v>
      </c>
      <c r="D2984" s="82" t="s">
        <v>319</v>
      </c>
      <c r="E2984" s="82" t="s">
        <v>300</v>
      </c>
      <c r="F2984" s="82" t="s">
        <v>301</v>
      </c>
      <c r="G2984" s="85">
        <v>0.27273683634509938</v>
      </c>
      <c r="H2984" s="85">
        <v>0.19492456292578234</v>
      </c>
      <c r="I2984" s="82" t="s">
        <v>320</v>
      </c>
    </row>
    <row r="2985" spans="2:9">
      <c r="B2985" s="82" t="s">
        <v>285</v>
      </c>
      <c r="C2985" s="82" t="s">
        <v>321</v>
      </c>
      <c r="D2985" s="82" t="s">
        <v>322</v>
      </c>
      <c r="E2985" s="82" t="s">
        <v>300</v>
      </c>
      <c r="F2985" s="82" t="s">
        <v>301</v>
      </c>
      <c r="G2985" s="85">
        <v>0.25917287814075046</v>
      </c>
      <c r="H2985" s="85">
        <v>0.20628163083186718</v>
      </c>
      <c r="I2985" s="82" t="s">
        <v>323</v>
      </c>
    </row>
    <row r="2986" spans="2:9">
      <c r="B2986" s="82" t="s">
        <v>285</v>
      </c>
      <c r="C2986" s="82" t="s">
        <v>324</v>
      </c>
      <c r="D2986" s="82" t="s">
        <v>325</v>
      </c>
      <c r="E2986" s="82" t="s">
        <v>300</v>
      </c>
      <c r="F2986" s="82" t="s">
        <v>301</v>
      </c>
      <c r="G2986" s="85">
        <v>0.29512764177445866</v>
      </c>
      <c r="H2986" s="85">
        <v>0.27961753277719981</v>
      </c>
      <c r="I2986" s="82" t="s">
        <v>326</v>
      </c>
    </row>
    <row r="2987" spans="2:9">
      <c r="B2987" s="82" t="s">
        <v>285</v>
      </c>
      <c r="C2987" s="82" t="s">
        <v>327</v>
      </c>
      <c r="D2987" s="82" t="s">
        <v>328</v>
      </c>
      <c r="E2987" s="82" t="s">
        <v>300</v>
      </c>
      <c r="F2987" s="82" t="s">
        <v>301</v>
      </c>
      <c r="G2987" s="85">
        <v>2.8607770659395753</v>
      </c>
      <c r="H2987" s="85">
        <v>1.8927860869223454</v>
      </c>
      <c r="I2987" s="82" t="s">
        <v>329</v>
      </c>
    </row>
    <row r="2988" spans="2:9">
      <c r="B2988" s="82" t="s">
        <v>285</v>
      </c>
      <c r="C2988" s="82" t="s">
        <v>330</v>
      </c>
      <c r="D2988" s="82" t="s">
        <v>331</v>
      </c>
      <c r="E2988" s="82" t="s">
        <v>300</v>
      </c>
      <c r="F2988" s="82" t="s">
        <v>301</v>
      </c>
      <c r="G2988" s="85">
        <v>2.7393907951990397</v>
      </c>
      <c r="H2988" s="85">
        <v>2.1803438877295602</v>
      </c>
      <c r="I2988" s="82" t="s">
        <v>332</v>
      </c>
    </row>
    <row r="2989" spans="2:9">
      <c r="B2989" s="82" t="s">
        <v>285</v>
      </c>
      <c r="C2989" s="82" t="s">
        <v>333</v>
      </c>
      <c r="D2989" s="82" t="s">
        <v>334</v>
      </c>
      <c r="E2989" s="82" t="s">
        <v>300</v>
      </c>
      <c r="F2989" s="82" t="s">
        <v>301</v>
      </c>
      <c r="G2989" s="85">
        <v>3.1194234176258657</v>
      </c>
      <c r="H2989" s="85">
        <v>2.9554855467945265</v>
      </c>
      <c r="I2989" s="82" t="s">
        <v>335</v>
      </c>
    </row>
    <row r="2990" spans="2:9">
      <c r="B2990" s="82" t="s">
        <v>285</v>
      </c>
      <c r="C2990" s="82" t="s">
        <v>336</v>
      </c>
      <c r="D2990" s="82" t="s">
        <v>337</v>
      </c>
      <c r="E2990" s="82" t="s">
        <v>300</v>
      </c>
      <c r="F2990" s="82" t="s">
        <v>301</v>
      </c>
      <c r="G2990" s="85">
        <v>0.50116630154463448</v>
      </c>
      <c r="H2990" s="85">
        <v>0.29670819059975151</v>
      </c>
      <c r="I2990" s="82" t="s">
        <v>338</v>
      </c>
    </row>
    <row r="2991" spans="2:9">
      <c r="B2991" s="82" t="s">
        <v>285</v>
      </c>
      <c r="C2991" s="82" t="s">
        <v>339</v>
      </c>
      <c r="D2991" s="82" t="s">
        <v>340</v>
      </c>
      <c r="E2991" s="82" t="s">
        <v>300</v>
      </c>
      <c r="F2991" s="82" t="s">
        <v>301</v>
      </c>
      <c r="G2991" s="85">
        <v>3.2617134627981064</v>
      </c>
      <c r="H2991" s="85">
        <v>2.5960724642138358</v>
      </c>
      <c r="I2991" s="82" t="s">
        <v>341</v>
      </c>
    </row>
    <row r="2992" spans="2:9">
      <c r="B2992" s="82" t="s">
        <v>285</v>
      </c>
      <c r="C2992" s="82" t="s">
        <v>342</v>
      </c>
      <c r="D2992" s="82" t="s">
        <v>343</v>
      </c>
      <c r="E2992" s="82" t="s">
        <v>300</v>
      </c>
      <c r="F2992" s="82" t="s">
        <v>301</v>
      </c>
      <c r="G2992" s="85">
        <v>3.7142073249533172</v>
      </c>
      <c r="H2992" s="85">
        <v>3.5190112392797568</v>
      </c>
      <c r="I2992" s="82" t="s">
        <v>344</v>
      </c>
    </row>
    <row r="2993" spans="2:9">
      <c r="B2993" s="82" t="s">
        <v>285</v>
      </c>
      <c r="C2993" s="82" t="s">
        <v>345</v>
      </c>
      <c r="D2993" s="82" t="s">
        <v>346</v>
      </c>
      <c r="E2993" s="82" t="s">
        <v>300</v>
      </c>
      <c r="F2993" s="82" t="s">
        <v>301</v>
      </c>
      <c r="G2993" s="85">
        <v>1.4121784601014795</v>
      </c>
      <c r="H2993" s="85">
        <v>1.2479555931338773</v>
      </c>
      <c r="I2993" s="82" t="s">
        <v>347</v>
      </c>
    </row>
    <row r="2994" spans="2:9">
      <c r="B2994" s="82" t="s">
        <v>285</v>
      </c>
      <c r="C2994" s="82" t="s">
        <v>348</v>
      </c>
      <c r="D2994" s="82" t="s">
        <v>349</v>
      </c>
      <c r="E2994" s="82" t="s">
        <v>300</v>
      </c>
      <c r="F2994" s="82" t="s">
        <v>301</v>
      </c>
      <c r="G2994" s="85">
        <v>0</v>
      </c>
      <c r="H2994" s="85">
        <v>0</v>
      </c>
      <c r="I2994" s="82" t="s">
        <v>350</v>
      </c>
    </row>
    <row r="2995" spans="2:9">
      <c r="B2995" s="82" t="s">
        <v>285</v>
      </c>
      <c r="C2995" s="82" t="s">
        <v>351</v>
      </c>
      <c r="D2995" s="82" t="s">
        <v>352</v>
      </c>
      <c r="E2995" s="82" t="s">
        <v>300</v>
      </c>
      <c r="F2995" s="82" t="s">
        <v>301</v>
      </c>
      <c r="G2995" s="85">
        <v>0</v>
      </c>
      <c r="H2995" s="85">
        <v>0</v>
      </c>
      <c r="I2995" s="82" t="s">
        <v>353</v>
      </c>
    </row>
    <row r="2996" spans="2:9">
      <c r="B2996" s="82" t="s">
        <v>285</v>
      </c>
      <c r="C2996" s="82" t="s">
        <v>354</v>
      </c>
      <c r="D2996" s="82" t="s">
        <v>355</v>
      </c>
      <c r="E2996" s="82" t="s">
        <v>300</v>
      </c>
      <c r="F2996" s="82" t="s">
        <v>301</v>
      </c>
      <c r="G2996" s="85">
        <v>0.28080103130761369</v>
      </c>
      <c r="H2996" s="85">
        <v>0.2650963954861984</v>
      </c>
      <c r="I2996" s="82" t="s">
        <v>356</v>
      </c>
    </row>
    <row r="2997" spans="2:9">
      <c r="B2997" s="82" t="s">
        <v>285</v>
      </c>
      <c r="C2997" s="82" t="s">
        <v>357</v>
      </c>
      <c r="D2997" s="82" t="s">
        <v>358</v>
      </c>
      <c r="E2997" s="82" t="s">
        <v>300</v>
      </c>
      <c r="F2997" s="82" t="s">
        <v>301</v>
      </c>
      <c r="G2997" s="85">
        <v>3.1671700749831437</v>
      </c>
      <c r="H2997" s="85">
        <v>2.6433918624553177</v>
      </c>
      <c r="I2997" s="82" t="s">
        <v>359</v>
      </c>
    </row>
    <row r="2998" spans="2:9">
      <c r="B2998" s="82" t="s">
        <v>285</v>
      </c>
      <c r="C2998" s="82" t="s">
        <v>360</v>
      </c>
      <c r="D2998" s="82" t="s">
        <v>361</v>
      </c>
      <c r="E2998" s="82" t="s">
        <v>300</v>
      </c>
      <c r="F2998" s="82" t="s">
        <v>301</v>
      </c>
      <c r="G2998" s="85">
        <v>3.6386758355989128</v>
      </c>
      <c r="H2998" s="85">
        <v>3.4474492243723014</v>
      </c>
      <c r="I2998" s="82" t="s">
        <v>362</v>
      </c>
    </row>
    <row r="2999" spans="2:9">
      <c r="B2999" s="82" t="s">
        <v>285</v>
      </c>
      <c r="C2999" s="82" t="s">
        <v>363</v>
      </c>
      <c r="D2999" s="82" t="s">
        <v>364</v>
      </c>
      <c r="E2999" s="82" t="s">
        <v>300</v>
      </c>
      <c r="F2999" s="82" t="s">
        <v>301</v>
      </c>
      <c r="G2999" s="85">
        <v>1.3958263973231197</v>
      </c>
      <c r="H2999" s="85">
        <v>0.81937639607776325</v>
      </c>
      <c r="I2999" s="82" t="s">
        <v>365</v>
      </c>
    </row>
    <row r="3000" spans="2:9">
      <c r="B3000" s="82" t="s">
        <v>285</v>
      </c>
      <c r="C3000" s="82" t="s">
        <v>366</v>
      </c>
      <c r="D3000" s="82" t="s">
        <v>367</v>
      </c>
      <c r="E3000" s="82" t="s">
        <v>300</v>
      </c>
      <c r="F3000" s="82" t="s">
        <v>301</v>
      </c>
      <c r="G3000" s="85">
        <v>3.1489543731636553</v>
      </c>
      <c r="H3000" s="85">
        <v>2.6604878779890644</v>
      </c>
      <c r="I3000" s="82" t="s">
        <v>368</v>
      </c>
    </row>
    <row r="3001" spans="2:9">
      <c r="B3001" s="82" t="s">
        <v>285</v>
      </c>
      <c r="C3001" s="82" t="s">
        <v>369</v>
      </c>
      <c r="D3001" s="82" t="s">
        <v>370</v>
      </c>
      <c r="E3001" s="82" t="s">
        <v>300</v>
      </c>
      <c r="F3001" s="82" t="s">
        <v>301</v>
      </c>
      <c r="G3001" s="85">
        <v>3.6262146169838485</v>
      </c>
      <c r="H3001" s="85">
        <v>3.4356428914121224</v>
      </c>
      <c r="I3001" s="82" t="s">
        <v>371</v>
      </c>
    </row>
    <row r="3002" spans="2:9">
      <c r="B3002" s="82" t="s">
        <v>285</v>
      </c>
      <c r="C3002" s="82" t="s">
        <v>372</v>
      </c>
      <c r="D3002" s="82" t="s">
        <v>373</v>
      </c>
      <c r="E3002" s="82" t="s">
        <v>300</v>
      </c>
      <c r="F3002" s="82" t="s">
        <v>301</v>
      </c>
      <c r="G3002" s="85">
        <v>0</v>
      </c>
      <c r="H3002" s="85">
        <v>0</v>
      </c>
      <c r="I3002" s="82" t="s">
        <v>374</v>
      </c>
    </row>
    <row r="3003" spans="2:9">
      <c r="B3003" s="82" t="s">
        <v>285</v>
      </c>
      <c r="C3003" s="82" t="s">
        <v>375</v>
      </c>
      <c r="D3003" s="82" t="s">
        <v>376</v>
      </c>
      <c r="E3003" s="82" t="s">
        <v>300</v>
      </c>
      <c r="F3003" s="82" t="s">
        <v>301</v>
      </c>
      <c r="G3003" s="85">
        <v>0</v>
      </c>
      <c r="H3003" s="85">
        <v>0</v>
      </c>
      <c r="I3003" s="82" t="s">
        <v>377</v>
      </c>
    </row>
    <row r="3004" spans="2:9">
      <c r="B3004" s="82" t="s">
        <v>285</v>
      </c>
      <c r="C3004" s="82" t="s">
        <v>378</v>
      </c>
      <c r="D3004" s="82" t="s">
        <v>379</v>
      </c>
      <c r="E3004" s="82" t="s">
        <v>300</v>
      </c>
      <c r="F3004" s="82" t="s">
        <v>301</v>
      </c>
      <c r="G3004" s="85">
        <v>0</v>
      </c>
      <c r="H3004" s="85">
        <v>0</v>
      </c>
      <c r="I3004" s="82" t="s">
        <v>380</v>
      </c>
    </row>
    <row r="3005" spans="2:9">
      <c r="B3005" s="82" t="s">
        <v>285</v>
      </c>
      <c r="C3005" s="82" t="s">
        <v>381</v>
      </c>
      <c r="D3005" s="82" t="s">
        <v>382</v>
      </c>
      <c r="E3005" s="82" t="s">
        <v>300</v>
      </c>
      <c r="F3005" s="82" t="s">
        <v>301</v>
      </c>
      <c r="G3005" s="85">
        <v>0</v>
      </c>
      <c r="H3005" s="85">
        <v>0</v>
      </c>
      <c r="I3005" s="82" t="s">
        <v>383</v>
      </c>
    </row>
    <row r="3006" spans="2:9">
      <c r="B3006" s="82" t="s">
        <v>285</v>
      </c>
      <c r="C3006" s="82" t="s">
        <v>384</v>
      </c>
      <c r="D3006" s="82" t="s">
        <v>385</v>
      </c>
      <c r="E3006" s="82" t="s">
        <v>300</v>
      </c>
      <c r="F3006" s="82" t="s">
        <v>301</v>
      </c>
      <c r="G3006" s="85">
        <v>0</v>
      </c>
      <c r="H3006" s="85">
        <v>0</v>
      </c>
      <c r="I3006" s="82" t="s">
        <v>386</v>
      </c>
    </row>
    <row r="3007" spans="2:9">
      <c r="B3007" s="82" t="s">
        <v>285</v>
      </c>
      <c r="C3007" s="82" t="s">
        <v>387</v>
      </c>
      <c r="D3007" s="82" t="s">
        <v>388</v>
      </c>
      <c r="E3007" s="82" t="s">
        <v>300</v>
      </c>
      <c r="F3007" s="82" t="s">
        <v>301</v>
      </c>
      <c r="G3007" s="85">
        <v>0</v>
      </c>
      <c r="H3007" s="85">
        <v>0</v>
      </c>
      <c r="I3007" s="82" t="s">
        <v>389</v>
      </c>
    </row>
    <row r="3008" spans="2:9">
      <c r="B3008" s="82" t="s">
        <v>285</v>
      </c>
      <c r="C3008" s="82" t="s">
        <v>390</v>
      </c>
      <c r="D3008" s="82" t="s">
        <v>391</v>
      </c>
      <c r="E3008" s="82" t="s">
        <v>300</v>
      </c>
      <c r="F3008" s="82" t="s">
        <v>301</v>
      </c>
      <c r="G3008" s="85">
        <v>0.597393356889379</v>
      </c>
      <c r="H3008" s="85">
        <v>0.565998005292074</v>
      </c>
      <c r="I3008" s="87" t="s">
        <v>826</v>
      </c>
    </row>
    <row r="3009" spans="2:9">
      <c r="B3009" s="82" t="s">
        <v>285</v>
      </c>
      <c r="C3009" s="82" t="s">
        <v>393</v>
      </c>
      <c r="D3009" s="82" t="s">
        <v>394</v>
      </c>
      <c r="E3009" s="82" t="s">
        <v>300</v>
      </c>
      <c r="F3009" s="82" t="s">
        <v>301</v>
      </c>
      <c r="G3009" s="85">
        <v>0</v>
      </c>
      <c r="H3009" s="85">
        <v>0</v>
      </c>
      <c r="I3009" s="68" t="s">
        <v>827</v>
      </c>
    </row>
    <row r="3010" spans="2:9">
      <c r="B3010" s="82" t="s">
        <v>285</v>
      </c>
      <c r="C3010" s="82" t="s">
        <v>396</v>
      </c>
      <c r="D3010" s="82" t="s">
        <v>397</v>
      </c>
      <c r="E3010" s="82" t="s">
        <v>300</v>
      </c>
      <c r="F3010" s="82" t="s">
        <v>301</v>
      </c>
      <c r="G3010" s="85">
        <v>0</v>
      </c>
      <c r="H3010" s="85">
        <v>0</v>
      </c>
      <c r="I3010" s="68" t="s">
        <v>828</v>
      </c>
    </row>
    <row r="3011" spans="2:9">
      <c r="B3011" s="82" t="s">
        <v>285</v>
      </c>
      <c r="C3011" s="82" t="s">
        <v>399</v>
      </c>
      <c r="D3011" s="82" t="s">
        <v>400</v>
      </c>
      <c r="E3011" s="82" t="s">
        <v>300</v>
      </c>
      <c r="F3011" s="82" t="s">
        <v>301</v>
      </c>
      <c r="G3011" s="85">
        <v>13.008921229207903</v>
      </c>
      <c r="H3011" s="85">
        <v>3.7224410901729135</v>
      </c>
      <c r="I3011" s="82" t="s">
        <v>401</v>
      </c>
    </row>
    <row r="3012" spans="2:9">
      <c r="B3012" s="82" t="s">
        <v>285</v>
      </c>
      <c r="C3012" s="82" t="s">
        <v>402</v>
      </c>
      <c r="D3012" s="82" t="s">
        <v>403</v>
      </c>
      <c r="E3012" s="82" t="s">
        <v>300</v>
      </c>
      <c r="F3012" s="82" t="s">
        <v>301</v>
      </c>
      <c r="G3012" s="85">
        <v>0</v>
      </c>
      <c r="H3012" s="85">
        <v>0</v>
      </c>
      <c r="I3012" s="82" t="s">
        <v>404</v>
      </c>
    </row>
    <row r="3013" spans="2:9">
      <c r="B3013" s="82" t="s">
        <v>285</v>
      </c>
      <c r="C3013" s="82" t="s">
        <v>405</v>
      </c>
      <c r="D3013" s="82" t="s">
        <v>406</v>
      </c>
      <c r="E3013" s="82" t="s">
        <v>300</v>
      </c>
      <c r="F3013" s="82" t="s">
        <v>301</v>
      </c>
      <c r="G3013" s="85">
        <v>0</v>
      </c>
      <c r="H3013" s="85">
        <v>0</v>
      </c>
      <c r="I3013" s="82" t="s">
        <v>407</v>
      </c>
    </row>
    <row r="3014" spans="2:9">
      <c r="B3014" s="82" t="s">
        <v>285</v>
      </c>
      <c r="C3014" s="82" t="s">
        <v>408</v>
      </c>
      <c r="D3014" s="82" t="s">
        <v>409</v>
      </c>
      <c r="E3014" s="82" t="s">
        <v>300</v>
      </c>
      <c r="F3014" s="82" t="s">
        <v>301</v>
      </c>
      <c r="G3014" s="86">
        <v>8.027054733019094</v>
      </c>
      <c r="H3014" s="85">
        <v>6.0286513817394063</v>
      </c>
      <c r="I3014" s="82" t="s">
        <v>410</v>
      </c>
    </row>
    <row r="3015" spans="2:9">
      <c r="B3015" s="82" t="s">
        <v>285</v>
      </c>
      <c r="C3015" s="82" t="s">
        <v>411</v>
      </c>
      <c r="D3015" s="82" t="s">
        <v>412</v>
      </c>
      <c r="E3015" s="82" t="s">
        <v>300</v>
      </c>
      <c r="F3015" s="82" t="s">
        <v>301</v>
      </c>
      <c r="G3015" s="86">
        <v>12.367429275915912</v>
      </c>
      <c r="H3015" s="85">
        <v>10.44899092564633</v>
      </c>
      <c r="I3015" s="82" t="s">
        <v>413</v>
      </c>
    </row>
    <row r="3016" spans="2:9">
      <c r="B3016" s="82" t="s">
        <v>285</v>
      </c>
      <c r="C3016" s="82" t="s">
        <v>414</v>
      </c>
      <c r="D3016" s="82" t="s">
        <v>415</v>
      </c>
      <c r="E3016" s="82" t="s">
        <v>300</v>
      </c>
      <c r="F3016" s="82" t="s">
        <v>301</v>
      </c>
      <c r="G3016" s="86">
        <v>14.241855390805148</v>
      </c>
      <c r="H3016" s="85">
        <v>13.493390326311474</v>
      </c>
      <c r="I3016" s="82" t="s">
        <v>416</v>
      </c>
    </row>
    <row r="3017" spans="2:9">
      <c r="B3017" s="82" t="s">
        <v>285</v>
      </c>
      <c r="C3017" s="82" t="s">
        <v>417</v>
      </c>
      <c r="D3017" s="82" t="s">
        <v>418</v>
      </c>
      <c r="E3017" s="82" t="s">
        <v>300</v>
      </c>
      <c r="F3017" s="82" t="s">
        <v>301</v>
      </c>
      <c r="G3017" s="86">
        <v>103.62104599497064</v>
      </c>
      <c r="H3017" s="85">
        <v>67.331248018207233</v>
      </c>
      <c r="I3017" s="82" t="s">
        <v>419</v>
      </c>
    </row>
    <row r="3018" spans="2:9">
      <c r="B3018" s="82" t="s">
        <v>285</v>
      </c>
      <c r="C3018" s="82" t="s">
        <v>420</v>
      </c>
      <c r="D3018" s="82" t="s">
        <v>421</v>
      </c>
      <c r="E3018" s="82" t="s">
        <v>300</v>
      </c>
      <c r="F3018" s="82" t="s">
        <v>301</v>
      </c>
      <c r="G3018" s="86">
        <v>85.449049597791998</v>
      </c>
      <c r="H3018" s="85">
        <v>70.405427572050698</v>
      </c>
      <c r="I3018" s="82" t="s">
        <v>422</v>
      </c>
    </row>
    <row r="3019" spans="2:9">
      <c r="B3019" s="82" t="s">
        <v>285</v>
      </c>
      <c r="C3019" s="82" t="s">
        <v>423</v>
      </c>
      <c r="D3019" s="82" t="s">
        <v>424</v>
      </c>
      <c r="E3019" s="82" t="s">
        <v>300</v>
      </c>
      <c r="F3019" s="82" t="s">
        <v>301</v>
      </c>
      <c r="G3019" s="86">
        <v>96.832391492083786</v>
      </c>
      <c r="H3019" s="85">
        <v>91.743471533663822</v>
      </c>
      <c r="I3019" s="82" t="s">
        <v>425</v>
      </c>
    </row>
    <row r="3020" spans="2:9">
      <c r="B3020" s="82" t="s">
        <v>285</v>
      </c>
      <c r="C3020" s="82" t="s">
        <v>426</v>
      </c>
      <c r="D3020" s="82" t="s">
        <v>427</v>
      </c>
      <c r="E3020" s="82" t="s">
        <v>300</v>
      </c>
      <c r="F3020" s="82" t="s">
        <v>301</v>
      </c>
      <c r="G3020" s="85">
        <v>4.5320169053486099</v>
      </c>
      <c r="H3020" s="85">
        <v>3.1520000000000001</v>
      </c>
      <c r="I3020" s="82" t="s">
        <v>428</v>
      </c>
    </row>
    <row r="3021" spans="2:9">
      <c r="B3021" s="82" t="s">
        <v>285</v>
      </c>
      <c r="C3021" s="82" t="s">
        <v>429</v>
      </c>
      <c r="D3021" s="82" t="s">
        <v>430</v>
      </c>
      <c r="E3021" s="82" t="s">
        <v>300</v>
      </c>
      <c r="F3021" s="82" t="s">
        <v>301</v>
      </c>
      <c r="G3021" s="85">
        <v>13.779269336711078</v>
      </c>
      <c r="H3021" s="85">
        <v>11.579324691252232</v>
      </c>
      <c r="I3021" s="82" t="s">
        <v>431</v>
      </c>
    </row>
    <row r="3022" spans="2:9">
      <c r="B3022" s="82" t="s">
        <v>285</v>
      </c>
      <c r="C3022" s="82" t="s">
        <v>432</v>
      </c>
      <c r="D3022" s="82" t="s">
        <v>433</v>
      </c>
      <c r="E3022" s="82" t="s">
        <v>300</v>
      </c>
      <c r="F3022" s="82" t="s">
        <v>301</v>
      </c>
      <c r="G3022" s="85">
        <v>15.851293139293137</v>
      </c>
      <c r="H3022" s="85">
        <v>15.018245841995839</v>
      </c>
      <c r="I3022" s="82" t="s">
        <v>434</v>
      </c>
    </row>
    <row r="3023" spans="2:9">
      <c r="B3023" s="82" t="s">
        <v>285</v>
      </c>
      <c r="C3023" s="82" t="s">
        <v>426</v>
      </c>
      <c r="D3023" s="82" t="s">
        <v>435</v>
      </c>
      <c r="E3023" s="82" t="s">
        <v>300</v>
      </c>
      <c r="F3023" s="82" t="s">
        <v>301</v>
      </c>
      <c r="G3023" s="85">
        <v>4.5320169053486099</v>
      </c>
      <c r="H3023" s="85">
        <v>3.1520000000000001</v>
      </c>
      <c r="I3023" s="82" t="s">
        <v>436</v>
      </c>
    </row>
    <row r="3024" spans="2:9">
      <c r="B3024" s="82" t="s">
        <v>285</v>
      </c>
      <c r="C3024" s="82" t="s">
        <v>429</v>
      </c>
      <c r="D3024" s="82" t="s">
        <v>437</v>
      </c>
      <c r="E3024" s="82" t="s">
        <v>300</v>
      </c>
      <c r="F3024" s="82" t="s">
        <v>301</v>
      </c>
      <c r="G3024" s="85">
        <v>13.779269336711078</v>
      </c>
      <c r="H3024" s="85">
        <v>11.579324691252232</v>
      </c>
      <c r="I3024" s="82" t="s">
        <v>438</v>
      </c>
    </row>
    <row r="3025" spans="2:9">
      <c r="B3025" s="82" t="s">
        <v>285</v>
      </c>
      <c r="C3025" s="82" t="s">
        <v>432</v>
      </c>
      <c r="D3025" s="82" t="s">
        <v>439</v>
      </c>
      <c r="E3025" s="82" t="s">
        <v>300</v>
      </c>
      <c r="F3025" s="82" t="s">
        <v>301</v>
      </c>
      <c r="G3025" s="85">
        <v>15.851293139293137</v>
      </c>
      <c r="H3025" s="85">
        <v>15.018245841995839</v>
      </c>
      <c r="I3025" s="82" t="s">
        <v>440</v>
      </c>
    </row>
    <row r="3026" spans="2:9">
      <c r="B3026" s="82" t="s">
        <v>285</v>
      </c>
      <c r="C3026" s="82" t="s">
        <v>426</v>
      </c>
      <c r="D3026" s="82" t="s">
        <v>441</v>
      </c>
      <c r="E3026" s="82" t="s">
        <v>300</v>
      </c>
      <c r="F3026" s="82" t="s">
        <v>301</v>
      </c>
      <c r="G3026" s="85">
        <v>4.5320169053486099</v>
      </c>
      <c r="H3026" s="85">
        <v>3.1520000000000001</v>
      </c>
      <c r="I3026" s="82" t="s">
        <v>442</v>
      </c>
    </row>
    <row r="3027" spans="2:9">
      <c r="B3027" s="82" t="s">
        <v>285</v>
      </c>
      <c r="C3027" s="82" t="s">
        <v>429</v>
      </c>
      <c r="D3027" s="82" t="s">
        <v>443</v>
      </c>
      <c r="E3027" s="82" t="s">
        <v>300</v>
      </c>
      <c r="F3027" s="82" t="s">
        <v>301</v>
      </c>
      <c r="G3027" s="85">
        <v>13.779269336711078</v>
      </c>
      <c r="H3027" s="85">
        <v>11.579324691252232</v>
      </c>
      <c r="I3027" s="82" t="s">
        <v>444</v>
      </c>
    </row>
    <row r="3028" spans="2:9">
      <c r="B3028" s="82" t="s">
        <v>285</v>
      </c>
      <c r="C3028" s="82" t="s">
        <v>432</v>
      </c>
      <c r="D3028" s="82" t="s">
        <v>445</v>
      </c>
      <c r="E3028" s="82" t="s">
        <v>300</v>
      </c>
      <c r="F3028" s="82" t="s">
        <v>301</v>
      </c>
      <c r="G3028" s="85">
        <v>15.851293139293137</v>
      </c>
      <c r="H3028" s="85">
        <v>15.018245841995839</v>
      </c>
      <c r="I3028" s="82" t="s">
        <v>446</v>
      </c>
    </row>
    <row r="3029" spans="2:9">
      <c r="B3029" s="82" t="s">
        <v>285</v>
      </c>
      <c r="C3029" s="82" t="s">
        <v>447</v>
      </c>
      <c r="D3029" s="82" t="s">
        <v>448</v>
      </c>
      <c r="E3029" s="82" t="s">
        <v>300</v>
      </c>
      <c r="F3029" s="82" t="s">
        <v>301</v>
      </c>
      <c r="G3029" s="85">
        <v>0</v>
      </c>
      <c r="H3029" s="85">
        <v>0</v>
      </c>
      <c r="I3029" s="82" t="s">
        <v>449</v>
      </c>
    </row>
    <row r="3030" spans="2:9">
      <c r="B3030" s="82" t="s">
        <v>285</v>
      </c>
      <c r="C3030" s="82" t="s">
        <v>450</v>
      </c>
      <c r="D3030" s="82" t="s">
        <v>451</v>
      </c>
      <c r="E3030" s="82" t="s">
        <v>300</v>
      </c>
      <c r="F3030" s="82" t="s">
        <v>301</v>
      </c>
      <c r="G3030" s="85">
        <v>0</v>
      </c>
      <c r="H3030" s="85">
        <v>0</v>
      </c>
      <c r="I3030" s="82" t="s">
        <v>452</v>
      </c>
    </row>
    <row r="3031" spans="2:9">
      <c r="B3031" s="82" t="s">
        <v>285</v>
      </c>
      <c r="C3031" s="82" t="s">
        <v>453</v>
      </c>
      <c r="D3031" s="82" t="s">
        <v>454</v>
      </c>
      <c r="E3031" s="82" t="s">
        <v>300</v>
      </c>
      <c r="F3031" s="82" t="s">
        <v>301</v>
      </c>
      <c r="G3031" s="85">
        <v>0</v>
      </c>
      <c r="H3031" s="85">
        <v>0</v>
      </c>
      <c r="I3031" s="82" t="s">
        <v>455</v>
      </c>
    </row>
    <row r="3032" spans="2:9">
      <c r="B3032" s="82" t="s">
        <v>285</v>
      </c>
      <c r="C3032" s="82" t="s">
        <v>456</v>
      </c>
      <c r="D3032" s="82" t="s">
        <v>457</v>
      </c>
      <c r="E3032" s="82" t="s">
        <v>300</v>
      </c>
      <c r="F3032" s="82" t="s">
        <v>301</v>
      </c>
      <c r="G3032" s="85">
        <v>1.4616535919921636</v>
      </c>
      <c r="H3032" s="85">
        <v>0.1522106189530478</v>
      </c>
      <c r="I3032" s="82" t="s">
        <v>458</v>
      </c>
    </row>
    <row r="3033" spans="2:9">
      <c r="B3033" s="82" t="s">
        <v>285</v>
      </c>
      <c r="C3033" s="82" t="s">
        <v>459</v>
      </c>
      <c r="D3033" s="82" t="s">
        <v>460</v>
      </c>
      <c r="E3033" s="82" t="s">
        <v>300</v>
      </c>
      <c r="F3033" s="82" t="s">
        <v>301</v>
      </c>
      <c r="G3033" s="85">
        <v>2.0335217286077891</v>
      </c>
      <c r="H3033" s="85">
        <v>1.6880811254540466</v>
      </c>
      <c r="I3033" s="82" t="s">
        <v>461</v>
      </c>
    </row>
    <row r="3034" spans="2:9">
      <c r="B3034" s="82" t="s">
        <v>285</v>
      </c>
      <c r="C3034" s="82" t="s">
        <v>462</v>
      </c>
      <c r="D3034" s="82" t="s">
        <v>463</v>
      </c>
      <c r="E3034" s="82" t="s">
        <v>300</v>
      </c>
      <c r="F3034" s="82" t="s">
        <v>301</v>
      </c>
      <c r="G3034" s="85">
        <v>2.3338616344154803</v>
      </c>
      <c r="H3034" s="85">
        <v>2.2112081001119459</v>
      </c>
      <c r="I3034" s="82" t="s">
        <v>464</v>
      </c>
    </row>
    <row r="3035" spans="2:9">
      <c r="B3035" s="82" t="s">
        <v>285</v>
      </c>
      <c r="C3035" s="82" t="s">
        <v>465</v>
      </c>
      <c r="D3035" s="82" t="s">
        <v>466</v>
      </c>
      <c r="E3035" s="82" t="s">
        <v>300</v>
      </c>
      <c r="F3035" s="82" t="s">
        <v>301</v>
      </c>
      <c r="G3035" s="85">
        <v>0</v>
      </c>
      <c r="H3035" s="85">
        <v>0</v>
      </c>
      <c r="I3035" s="82" t="s">
        <v>467</v>
      </c>
    </row>
    <row r="3036" spans="2:9">
      <c r="B3036" s="82" t="s">
        <v>285</v>
      </c>
      <c r="C3036" s="82" t="s">
        <v>468</v>
      </c>
      <c r="D3036" s="82" t="s">
        <v>469</v>
      </c>
      <c r="E3036" s="82" t="s">
        <v>300</v>
      </c>
      <c r="F3036" s="82" t="s">
        <v>301</v>
      </c>
      <c r="G3036" s="86">
        <v>0</v>
      </c>
      <c r="H3036" s="85">
        <v>0</v>
      </c>
      <c r="I3036" s="82" t="s">
        <v>470</v>
      </c>
    </row>
    <row r="3037" spans="2:9">
      <c r="B3037" s="82" t="s">
        <v>285</v>
      </c>
      <c r="C3037" s="82" t="s">
        <v>471</v>
      </c>
      <c r="D3037" s="82" t="s">
        <v>472</v>
      </c>
      <c r="E3037" s="82" t="s">
        <v>300</v>
      </c>
      <c r="F3037" s="82" t="s">
        <v>301</v>
      </c>
      <c r="G3037" s="86">
        <v>0</v>
      </c>
      <c r="H3037" s="85">
        <v>0</v>
      </c>
      <c r="I3037" s="82" t="s">
        <v>473</v>
      </c>
    </row>
    <row r="3038" spans="2:9">
      <c r="B3038" s="82" t="s">
        <v>285</v>
      </c>
      <c r="C3038" s="82" t="s">
        <v>474</v>
      </c>
      <c r="D3038" s="82" t="s">
        <v>475</v>
      </c>
      <c r="E3038" s="82" t="s">
        <v>300</v>
      </c>
      <c r="F3038" s="82" t="s">
        <v>301</v>
      </c>
      <c r="G3038" s="85">
        <v>2.5598987804166402</v>
      </c>
      <c r="H3038" s="85">
        <v>1.5698222852189225</v>
      </c>
      <c r="I3038" s="82" t="s">
        <v>476</v>
      </c>
    </row>
    <row r="3039" spans="2:9">
      <c r="B3039" s="82" t="s">
        <v>285</v>
      </c>
      <c r="C3039" s="82" t="s">
        <v>477</v>
      </c>
      <c r="D3039" s="82" t="s">
        <v>478</v>
      </c>
      <c r="E3039" s="82" t="s">
        <v>300</v>
      </c>
      <c r="F3039" s="82" t="s">
        <v>301</v>
      </c>
      <c r="G3039" s="86">
        <v>0</v>
      </c>
      <c r="H3039" s="85">
        <v>2.7036201245217191</v>
      </c>
      <c r="I3039" s="82" t="s">
        <v>479</v>
      </c>
    </row>
    <row r="3040" spans="2:9">
      <c r="B3040" s="82" t="s">
        <v>285</v>
      </c>
      <c r="C3040" s="82" t="s">
        <v>480</v>
      </c>
      <c r="D3040" s="82" t="s">
        <v>481</v>
      </c>
      <c r="E3040" s="82" t="s">
        <v>300</v>
      </c>
      <c r="F3040" s="82" t="s">
        <v>301</v>
      </c>
      <c r="G3040" s="86">
        <v>0</v>
      </c>
      <c r="H3040" s="85">
        <v>3.4913420725347049</v>
      </c>
      <c r="I3040" s="82" t="s">
        <v>482</v>
      </c>
    </row>
    <row r="3041" spans="2:9">
      <c r="B3041" s="82" t="s">
        <v>285</v>
      </c>
      <c r="C3041" s="82" t="s">
        <v>483</v>
      </c>
      <c r="D3041" s="82" t="s">
        <v>484</v>
      </c>
      <c r="E3041" s="82" t="s">
        <v>300</v>
      </c>
      <c r="F3041" s="82" t="s">
        <v>301</v>
      </c>
      <c r="G3041" s="85">
        <v>0</v>
      </c>
      <c r="H3041" s="85">
        <v>0</v>
      </c>
      <c r="I3041" s="82" t="s">
        <v>485</v>
      </c>
    </row>
    <row r="3042" spans="2:9">
      <c r="B3042" s="82" t="s">
        <v>285</v>
      </c>
      <c r="C3042" s="82" t="s">
        <v>486</v>
      </c>
      <c r="D3042" s="82" t="s">
        <v>487</v>
      </c>
      <c r="E3042" s="82" t="s">
        <v>300</v>
      </c>
      <c r="F3042" s="82" t="s">
        <v>301</v>
      </c>
      <c r="G3042" s="86">
        <v>0</v>
      </c>
      <c r="H3042" s="85">
        <v>0</v>
      </c>
      <c r="I3042" s="82" t="s">
        <v>488</v>
      </c>
    </row>
    <row r="3043" spans="2:9">
      <c r="B3043" s="82" t="s">
        <v>285</v>
      </c>
      <c r="C3043" s="82" t="s">
        <v>489</v>
      </c>
      <c r="D3043" s="82" t="s">
        <v>490</v>
      </c>
      <c r="E3043" s="82" t="s">
        <v>300</v>
      </c>
      <c r="F3043" s="82" t="s">
        <v>301</v>
      </c>
      <c r="G3043" s="86">
        <v>0</v>
      </c>
      <c r="H3043" s="85">
        <v>0</v>
      </c>
      <c r="I3043" s="82" t="s">
        <v>491</v>
      </c>
    </row>
    <row r="3044" spans="2:9">
      <c r="B3044" s="82" t="s">
        <v>285</v>
      </c>
      <c r="C3044" s="82" t="s">
        <v>492</v>
      </c>
      <c r="D3044" s="82" t="s">
        <v>493</v>
      </c>
      <c r="E3044" s="82" t="s">
        <v>300</v>
      </c>
      <c r="F3044" s="82" t="s">
        <v>301</v>
      </c>
      <c r="G3044" s="85">
        <v>2.5598987804166402</v>
      </c>
      <c r="H3044" s="85">
        <v>1.5698222852189225</v>
      </c>
      <c r="I3044" s="82" t="s">
        <v>494</v>
      </c>
    </row>
    <row r="3045" spans="2:9">
      <c r="B3045" s="82" t="s">
        <v>285</v>
      </c>
      <c r="C3045" s="82" t="s">
        <v>495</v>
      </c>
      <c r="D3045" s="82" t="s">
        <v>496</v>
      </c>
      <c r="E3045" s="82" t="s">
        <v>300</v>
      </c>
      <c r="F3045" s="82" t="s">
        <v>301</v>
      </c>
      <c r="G3045" s="85">
        <v>3.200005715087467</v>
      </c>
      <c r="H3045" s="85">
        <v>2.7036201245217191</v>
      </c>
      <c r="I3045" s="82" t="s">
        <v>497</v>
      </c>
    </row>
    <row r="3046" spans="2:9">
      <c r="B3046" s="82" t="s">
        <v>285</v>
      </c>
      <c r="C3046" s="82" t="s">
        <v>498</v>
      </c>
      <c r="D3046" s="82" t="s">
        <v>499</v>
      </c>
      <c r="E3046" s="82" t="s">
        <v>300</v>
      </c>
      <c r="F3046" s="82" t="s">
        <v>301</v>
      </c>
      <c r="G3046" s="85">
        <v>3.6850033767951809</v>
      </c>
      <c r="H3046" s="85">
        <v>3.4913420725347049</v>
      </c>
      <c r="I3046" s="82" t="s">
        <v>500</v>
      </c>
    </row>
    <row r="3047" spans="2:9">
      <c r="B3047" s="82" t="s">
        <v>285</v>
      </c>
      <c r="C3047" s="82" t="s">
        <v>501</v>
      </c>
      <c r="D3047" s="82" t="s">
        <v>502</v>
      </c>
      <c r="E3047" s="82" t="s">
        <v>300</v>
      </c>
      <c r="F3047" s="82" t="s">
        <v>301</v>
      </c>
      <c r="G3047" s="85">
        <v>0.18326409753180151</v>
      </c>
      <c r="H3047" s="85">
        <v>0.17363285421310634</v>
      </c>
      <c r="I3047" s="82" t="s">
        <v>503</v>
      </c>
    </row>
    <row r="3048" spans="2:9">
      <c r="B3048" s="82" t="s">
        <v>285</v>
      </c>
      <c r="C3048" s="82" t="s">
        <v>504</v>
      </c>
      <c r="D3048" s="82" t="s">
        <v>505</v>
      </c>
      <c r="E3048" s="82" t="s">
        <v>300</v>
      </c>
      <c r="F3048" s="82" t="s">
        <v>301</v>
      </c>
      <c r="G3048" s="85">
        <v>0</v>
      </c>
      <c r="H3048" s="85">
        <v>0</v>
      </c>
      <c r="I3048" s="82" t="s">
        <v>506</v>
      </c>
    </row>
    <row r="3049" spans="2:9">
      <c r="B3049" s="82" t="s">
        <v>285</v>
      </c>
      <c r="C3049" s="82" t="s">
        <v>507</v>
      </c>
      <c r="D3049" s="82" t="s">
        <v>508</v>
      </c>
      <c r="E3049" s="82" t="s">
        <v>300</v>
      </c>
      <c r="F3049" s="82" t="s">
        <v>301</v>
      </c>
      <c r="G3049" s="85">
        <v>0</v>
      </c>
      <c r="H3049" s="85">
        <v>0</v>
      </c>
      <c r="I3049" s="82" t="s">
        <v>509</v>
      </c>
    </row>
    <row r="3050" spans="2:9">
      <c r="B3050" s="82" t="s">
        <v>285</v>
      </c>
      <c r="C3050" s="82" t="s">
        <v>510</v>
      </c>
      <c r="D3050" s="82" t="s">
        <v>511</v>
      </c>
      <c r="E3050" s="82" t="s">
        <v>300</v>
      </c>
      <c r="F3050" s="82" t="s">
        <v>301</v>
      </c>
      <c r="G3050" s="85">
        <v>3.808085143517953E-2</v>
      </c>
      <c r="H3050" s="85">
        <v>3.6079554122203913E-2</v>
      </c>
      <c r="I3050" s="82" t="s">
        <v>512</v>
      </c>
    </row>
    <row r="3051" spans="2:9">
      <c r="B3051" s="82" t="s">
        <v>285</v>
      </c>
      <c r="C3051" s="82" t="s">
        <v>513</v>
      </c>
      <c r="D3051" s="82" t="s">
        <v>514</v>
      </c>
      <c r="E3051" s="82" t="s">
        <v>300</v>
      </c>
      <c r="F3051" s="82" t="s">
        <v>301</v>
      </c>
      <c r="G3051" s="86">
        <v>0</v>
      </c>
      <c r="H3051" s="85">
        <v>0</v>
      </c>
      <c r="I3051" s="82" t="s">
        <v>515</v>
      </c>
    </row>
    <row r="3052" spans="2:9">
      <c r="B3052" s="82" t="s">
        <v>285</v>
      </c>
      <c r="C3052" s="82" t="s">
        <v>516</v>
      </c>
      <c r="D3052" s="82" t="s">
        <v>517</v>
      </c>
      <c r="E3052" s="82" t="s">
        <v>300</v>
      </c>
      <c r="F3052" s="82" t="s">
        <v>301</v>
      </c>
      <c r="G3052" s="86">
        <v>0</v>
      </c>
      <c r="H3052" s="85">
        <v>0</v>
      </c>
      <c r="I3052" s="82" t="s">
        <v>518</v>
      </c>
    </row>
    <row r="3053" spans="2:9">
      <c r="B3053" s="82" t="s">
        <v>285</v>
      </c>
      <c r="C3053" s="82" t="s">
        <v>519</v>
      </c>
      <c r="D3053" s="82" t="s">
        <v>520</v>
      </c>
      <c r="E3053" s="82" t="s">
        <v>300</v>
      </c>
      <c r="F3053" s="82" t="s">
        <v>301</v>
      </c>
      <c r="G3053" s="86">
        <v>2.9365243630314364</v>
      </c>
      <c r="H3053" s="85">
        <v>2.5349151193633954</v>
      </c>
      <c r="I3053" s="82" t="s">
        <v>521</v>
      </c>
    </row>
    <row r="3054" spans="2:9">
      <c r="B3054" s="82" t="s">
        <v>285</v>
      </c>
      <c r="C3054" s="82" t="s">
        <v>522</v>
      </c>
      <c r="D3054" s="82" t="s">
        <v>523</v>
      </c>
      <c r="E3054" s="82" t="s">
        <v>300</v>
      </c>
      <c r="F3054" s="82" t="s">
        <v>301</v>
      </c>
      <c r="G3054" s="86">
        <v>0</v>
      </c>
      <c r="H3054" s="85">
        <v>0</v>
      </c>
      <c r="I3054" s="82" t="s">
        <v>524</v>
      </c>
    </row>
    <row r="3055" spans="2:9">
      <c r="B3055" s="82" t="s">
        <v>285</v>
      </c>
      <c r="C3055" s="82" t="s">
        <v>525</v>
      </c>
      <c r="D3055" s="82" t="s">
        <v>526</v>
      </c>
      <c r="E3055" s="82" t="s">
        <v>300</v>
      </c>
      <c r="F3055" s="82" t="s">
        <v>301</v>
      </c>
      <c r="G3055" s="86">
        <v>0</v>
      </c>
      <c r="H3055" s="85">
        <v>0</v>
      </c>
      <c r="I3055" s="82" t="s">
        <v>527</v>
      </c>
    </row>
    <row r="3056" spans="2:9">
      <c r="B3056" s="82" t="s">
        <v>285</v>
      </c>
      <c r="C3056" s="82" t="s">
        <v>528</v>
      </c>
      <c r="D3056" s="82" t="s">
        <v>529</v>
      </c>
      <c r="E3056" s="82" t="s">
        <v>300</v>
      </c>
      <c r="F3056" s="82" t="s">
        <v>301</v>
      </c>
      <c r="G3056" s="86">
        <v>0</v>
      </c>
      <c r="H3056" s="85">
        <v>0</v>
      </c>
      <c r="I3056" s="82" t="s">
        <v>521</v>
      </c>
    </row>
    <row r="3057" spans="2:9">
      <c r="B3057" s="82" t="s">
        <v>285</v>
      </c>
      <c r="C3057" s="82" t="s">
        <v>530</v>
      </c>
      <c r="D3057" s="82" t="s">
        <v>531</v>
      </c>
      <c r="E3057" s="82" t="s">
        <v>300</v>
      </c>
      <c r="F3057" s="82" t="s">
        <v>301</v>
      </c>
      <c r="G3057" s="86">
        <v>0</v>
      </c>
      <c r="H3057" s="85">
        <v>0</v>
      </c>
      <c r="I3057" s="82" t="s">
        <v>524</v>
      </c>
    </row>
    <row r="3058" spans="2:9">
      <c r="B3058" s="82" t="s">
        <v>285</v>
      </c>
      <c r="C3058" s="82" t="s">
        <v>532</v>
      </c>
      <c r="D3058" s="82" t="s">
        <v>533</v>
      </c>
      <c r="E3058" s="82" t="s">
        <v>300</v>
      </c>
      <c r="F3058" s="82" t="s">
        <v>301</v>
      </c>
      <c r="G3058" s="86">
        <v>0</v>
      </c>
      <c r="H3058" s="85">
        <v>0</v>
      </c>
      <c r="I3058" s="82" t="s">
        <v>527</v>
      </c>
    </row>
    <row r="3059" spans="2:9">
      <c r="B3059" s="82" t="s">
        <v>285</v>
      </c>
      <c r="C3059" s="82" t="s">
        <v>534</v>
      </c>
      <c r="D3059" s="82" t="s">
        <v>535</v>
      </c>
      <c r="E3059" s="82" t="s">
        <v>300</v>
      </c>
      <c r="F3059" s="82" t="s">
        <v>301</v>
      </c>
      <c r="G3059" s="86">
        <v>0</v>
      </c>
      <c r="H3059" s="85">
        <v>0</v>
      </c>
      <c r="I3059" s="82" t="s">
        <v>521</v>
      </c>
    </row>
    <row r="3060" spans="2:9">
      <c r="B3060" s="82" t="s">
        <v>285</v>
      </c>
      <c r="C3060" s="82" t="s">
        <v>536</v>
      </c>
      <c r="D3060" s="82" t="s">
        <v>537</v>
      </c>
      <c r="E3060" s="82" t="s">
        <v>300</v>
      </c>
      <c r="F3060" s="82" t="s">
        <v>301</v>
      </c>
      <c r="G3060" s="86">
        <v>0</v>
      </c>
      <c r="H3060" s="85">
        <v>0</v>
      </c>
      <c r="I3060" s="82" t="s">
        <v>524</v>
      </c>
    </row>
    <row r="3061" spans="2:9">
      <c r="B3061" s="82" t="s">
        <v>285</v>
      </c>
      <c r="C3061" s="82" t="s">
        <v>538</v>
      </c>
      <c r="D3061" s="82" t="s">
        <v>539</v>
      </c>
      <c r="E3061" s="82" t="s">
        <v>300</v>
      </c>
      <c r="F3061" s="82" t="s">
        <v>301</v>
      </c>
      <c r="G3061" s="86">
        <v>0</v>
      </c>
      <c r="H3061" s="85">
        <v>0</v>
      </c>
      <c r="I3061" s="82" t="s">
        <v>527</v>
      </c>
    </row>
    <row r="3062" spans="2:9">
      <c r="B3062" s="82" t="s">
        <v>285</v>
      </c>
      <c r="C3062" s="82" t="s">
        <v>540</v>
      </c>
      <c r="D3062" s="82" t="s">
        <v>541</v>
      </c>
      <c r="E3062" s="82" t="s">
        <v>300</v>
      </c>
      <c r="F3062" s="82" t="s">
        <v>301</v>
      </c>
      <c r="G3062" s="86">
        <v>0</v>
      </c>
      <c r="H3062" s="85">
        <v>0</v>
      </c>
      <c r="I3062" s="82" t="s">
        <v>521</v>
      </c>
    </row>
    <row r="3063" spans="2:9">
      <c r="B3063" s="82" t="s">
        <v>285</v>
      </c>
      <c r="C3063" s="82" t="s">
        <v>542</v>
      </c>
      <c r="D3063" s="82" t="s">
        <v>543</v>
      </c>
      <c r="E3063" s="82" t="s">
        <v>300</v>
      </c>
      <c r="F3063" s="82" t="s">
        <v>301</v>
      </c>
      <c r="G3063" s="86">
        <v>0</v>
      </c>
      <c r="H3063" s="85">
        <v>0</v>
      </c>
      <c r="I3063" s="82" t="s">
        <v>524</v>
      </c>
    </row>
    <row r="3064" spans="2:9">
      <c r="B3064" s="82" t="s">
        <v>285</v>
      </c>
      <c r="C3064" s="82" t="s">
        <v>544</v>
      </c>
      <c r="D3064" s="82" t="s">
        <v>545</v>
      </c>
      <c r="E3064" s="82" t="s">
        <v>300</v>
      </c>
      <c r="F3064" s="82" t="s">
        <v>301</v>
      </c>
      <c r="G3064" s="86">
        <v>0</v>
      </c>
      <c r="H3064" s="85">
        <v>0</v>
      </c>
      <c r="I3064" s="82" t="s">
        <v>527</v>
      </c>
    </row>
    <row r="3065" spans="2:9">
      <c r="B3065" s="82" t="s">
        <v>285</v>
      </c>
      <c r="C3065" s="82" t="s">
        <v>546</v>
      </c>
      <c r="D3065" s="82" t="s">
        <v>547</v>
      </c>
      <c r="E3065" s="82" t="s">
        <v>300</v>
      </c>
      <c r="F3065" s="82" t="s">
        <v>301</v>
      </c>
      <c r="G3065" s="86">
        <v>0</v>
      </c>
      <c r="H3065" s="85">
        <v>0</v>
      </c>
      <c r="I3065" s="82" t="s">
        <v>521</v>
      </c>
    </row>
    <row r="3066" spans="2:9">
      <c r="B3066" s="82" t="s">
        <v>285</v>
      </c>
      <c r="C3066" s="82" t="s">
        <v>548</v>
      </c>
      <c r="D3066" s="82" t="s">
        <v>549</v>
      </c>
      <c r="E3066" s="82" t="s">
        <v>300</v>
      </c>
      <c r="F3066" s="82" t="s">
        <v>301</v>
      </c>
      <c r="G3066" s="86">
        <v>0</v>
      </c>
      <c r="H3066" s="85">
        <v>0</v>
      </c>
      <c r="I3066" s="82" t="s">
        <v>524</v>
      </c>
    </row>
    <row r="3067" spans="2:9">
      <c r="B3067" s="82" t="s">
        <v>285</v>
      </c>
      <c r="C3067" s="82" t="s">
        <v>550</v>
      </c>
      <c r="D3067" s="82" t="s">
        <v>551</v>
      </c>
      <c r="E3067" s="82" t="s">
        <v>300</v>
      </c>
      <c r="F3067" s="82" t="s">
        <v>301</v>
      </c>
      <c r="G3067" s="86">
        <v>0</v>
      </c>
      <c r="H3067" s="85">
        <v>0</v>
      </c>
      <c r="I3067" s="82" t="s">
        <v>527</v>
      </c>
    </row>
    <row r="3068" spans="2:9">
      <c r="B3068" s="82" t="s">
        <v>285</v>
      </c>
      <c r="C3068" s="82" t="s">
        <v>552</v>
      </c>
      <c r="D3068" s="82" t="s">
        <v>553</v>
      </c>
      <c r="E3068" s="82" t="s">
        <v>300</v>
      </c>
      <c r="F3068" s="82" t="s">
        <v>301</v>
      </c>
      <c r="G3068" s="86">
        <v>0</v>
      </c>
      <c r="H3068" s="85">
        <v>0</v>
      </c>
      <c r="I3068" s="82" t="s">
        <v>521</v>
      </c>
    </row>
    <row r="3069" spans="2:9">
      <c r="B3069" s="82" t="s">
        <v>285</v>
      </c>
      <c r="C3069" s="82" t="s">
        <v>554</v>
      </c>
      <c r="D3069" s="82" t="s">
        <v>555</v>
      </c>
      <c r="E3069" s="82" t="s">
        <v>300</v>
      </c>
      <c r="F3069" s="82" t="s">
        <v>301</v>
      </c>
      <c r="G3069" s="86">
        <v>0</v>
      </c>
      <c r="H3069" s="85">
        <v>0</v>
      </c>
      <c r="I3069" s="82" t="s">
        <v>524</v>
      </c>
    </row>
    <row r="3070" spans="2:9">
      <c r="B3070" s="82" t="s">
        <v>285</v>
      </c>
      <c r="C3070" s="82" t="s">
        <v>556</v>
      </c>
      <c r="D3070" s="82" t="s">
        <v>557</v>
      </c>
      <c r="E3070" s="82" t="s">
        <v>300</v>
      </c>
      <c r="F3070" s="82" t="s">
        <v>301</v>
      </c>
      <c r="G3070" s="86">
        <v>0</v>
      </c>
      <c r="H3070" s="85">
        <v>0</v>
      </c>
      <c r="I3070" s="82" t="s">
        <v>527</v>
      </c>
    </row>
    <row r="3071" spans="2:9">
      <c r="B3071" s="82" t="s">
        <v>285</v>
      </c>
      <c r="C3071" s="82" t="s">
        <v>558</v>
      </c>
      <c r="D3071" s="82" t="s">
        <v>559</v>
      </c>
      <c r="E3071" s="82" t="s">
        <v>300</v>
      </c>
      <c r="F3071" s="82" t="s">
        <v>301</v>
      </c>
      <c r="G3071" s="86">
        <v>0</v>
      </c>
      <c r="H3071" s="85">
        <v>0</v>
      </c>
      <c r="I3071" s="82" t="s">
        <v>521</v>
      </c>
    </row>
    <row r="3072" spans="2:9">
      <c r="B3072" s="82" t="s">
        <v>285</v>
      </c>
      <c r="C3072" s="82" t="s">
        <v>560</v>
      </c>
      <c r="D3072" s="82" t="s">
        <v>561</v>
      </c>
      <c r="E3072" s="82" t="s">
        <v>300</v>
      </c>
      <c r="F3072" s="82" t="s">
        <v>301</v>
      </c>
      <c r="G3072" s="86">
        <v>0</v>
      </c>
      <c r="H3072" s="85">
        <v>0</v>
      </c>
      <c r="I3072" s="82" t="s">
        <v>524</v>
      </c>
    </row>
    <row r="3073" spans="2:9">
      <c r="B3073" s="82" t="s">
        <v>285</v>
      </c>
      <c r="C3073" s="82" t="s">
        <v>562</v>
      </c>
      <c r="D3073" s="82" t="s">
        <v>563</v>
      </c>
      <c r="E3073" s="82" t="s">
        <v>300</v>
      </c>
      <c r="F3073" s="82" t="s">
        <v>301</v>
      </c>
      <c r="G3073" s="86">
        <v>0</v>
      </c>
      <c r="H3073" s="85">
        <v>0</v>
      </c>
      <c r="I3073" s="82" t="s">
        <v>527</v>
      </c>
    </row>
    <row r="3074" spans="2:9">
      <c r="B3074" s="82" t="s">
        <v>285</v>
      </c>
      <c r="C3074" s="82" t="s">
        <v>564</v>
      </c>
      <c r="D3074" s="82" t="s">
        <v>565</v>
      </c>
      <c r="E3074" s="82" t="s">
        <v>300</v>
      </c>
      <c r="F3074" s="82" t="s">
        <v>301</v>
      </c>
      <c r="G3074" s="86">
        <v>0</v>
      </c>
      <c r="H3074" s="85">
        <v>0</v>
      </c>
      <c r="I3074" s="82" t="s">
        <v>521</v>
      </c>
    </row>
    <row r="3075" spans="2:9">
      <c r="B3075" s="82" t="s">
        <v>285</v>
      </c>
      <c r="C3075" s="82" t="s">
        <v>566</v>
      </c>
      <c r="D3075" s="82" t="s">
        <v>567</v>
      </c>
      <c r="E3075" s="82" t="s">
        <v>300</v>
      </c>
      <c r="F3075" s="82" t="s">
        <v>301</v>
      </c>
      <c r="G3075" s="86">
        <v>0</v>
      </c>
      <c r="H3075" s="85">
        <v>0</v>
      </c>
      <c r="I3075" s="82" t="s">
        <v>524</v>
      </c>
    </row>
    <row r="3076" spans="2:9">
      <c r="B3076" s="82" t="s">
        <v>285</v>
      </c>
      <c r="C3076" s="82" t="s">
        <v>568</v>
      </c>
      <c r="D3076" s="82" t="s">
        <v>569</v>
      </c>
      <c r="E3076" s="82" t="s">
        <v>300</v>
      </c>
      <c r="F3076" s="82" t="s">
        <v>301</v>
      </c>
      <c r="G3076" s="86">
        <v>0</v>
      </c>
      <c r="H3076" s="85">
        <v>0</v>
      </c>
      <c r="I3076" s="82" t="s">
        <v>527</v>
      </c>
    </row>
    <row r="3077" spans="2:9">
      <c r="B3077" s="82" t="s">
        <v>285</v>
      </c>
      <c r="C3077" s="82" t="s">
        <v>570</v>
      </c>
      <c r="D3077" s="82" t="s">
        <v>571</v>
      </c>
      <c r="E3077" s="82" t="s">
        <v>300</v>
      </c>
      <c r="F3077" s="82" t="s">
        <v>301</v>
      </c>
      <c r="G3077" s="86">
        <v>0</v>
      </c>
      <c r="H3077" s="85">
        <v>0</v>
      </c>
      <c r="I3077" s="82" t="s">
        <v>521</v>
      </c>
    </row>
    <row r="3078" spans="2:9">
      <c r="B3078" s="82" t="s">
        <v>285</v>
      </c>
      <c r="C3078" s="82" t="s">
        <v>572</v>
      </c>
      <c r="D3078" s="82" t="s">
        <v>573</v>
      </c>
      <c r="E3078" s="82" t="s">
        <v>300</v>
      </c>
      <c r="F3078" s="82" t="s">
        <v>301</v>
      </c>
      <c r="G3078" s="86">
        <v>0</v>
      </c>
      <c r="H3078" s="85">
        <v>0</v>
      </c>
      <c r="I3078" s="82" t="s">
        <v>524</v>
      </c>
    </row>
    <row r="3079" spans="2:9">
      <c r="B3079" s="82" t="s">
        <v>285</v>
      </c>
      <c r="C3079" s="82" t="s">
        <v>574</v>
      </c>
      <c r="D3079" s="82" t="s">
        <v>575</v>
      </c>
      <c r="E3079" s="82" t="s">
        <v>300</v>
      </c>
      <c r="F3079" s="82" t="s">
        <v>301</v>
      </c>
      <c r="G3079" s="86">
        <v>0</v>
      </c>
      <c r="H3079" s="85">
        <v>0</v>
      </c>
      <c r="I3079" s="82" t="s">
        <v>527</v>
      </c>
    </row>
    <row r="3080" spans="2:9">
      <c r="B3080" s="82" t="s">
        <v>285</v>
      </c>
      <c r="C3080" s="82" t="s">
        <v>576</v>
      </c>
      <c r="D3080" s="82" t="s">
        <v>577</v>
      </c>
      <c r="E3080" s="82" t="s">
        <v>300</v>
      </c>
      <c r="F3080" s="82" t="s">
        <v>301</v>
      </c>
      <c r="G3080" s="86">
        <v>0</v>
      </c>
      <c r="H3080" s="85">
        <v>0</v>
      </c>
      <c r="I3080" s="82" t="s">
        <v>521</v>
      </c>
    </row>
    <row r="3081" spans="2:9">
      <c r="B3081" s="82" t="s">
        <v>285</v>
      </c>
      <c r="C3081" s="82" t="s">
        <v>578</v>
      </c>
      <c r="D3081" s="82" t="s">
        <v>579</v>
      </c>
      <c r="E3081" s="82" t="s">
        <v>300</v>
      </c>
      <c r="F3081" s="82" t="s">
        <v>301</v>
      </c>
      <c r="G3081" s="86">
        <v>0</v>
      </c>
      <c r="H3081" s="85">
        <v>0</v>
      </c>
      <c r="I3081" s="82" t="s">
        <v>524</v>
      </c>
    </row>
    <row r="3082" spans="2:9">
      <c r="B3082" s="82" t="s">
        <v>285</v>
      </c>
      <c r="C3082" s="82" t="s">
        <v>580</v>
      </c>
      <c r="D3082" s="82" t="s">
        <v>581</v>
      </c>
      <c r="E3082" s="82" t="s">
        <v>300</v>
      </c>
      <c r="F3082" s="82" t="s">
        <v>301</v>
      </c>
      <c r="G3082" s="86">
        <v>0</v>
      </c>
      <c r="H3082" s="85">
        <v>0</v>
      </c>
      <c r="I3082" s="82" t="s">
        <v>527</v>
      </c>
    </row>
    <row r="3083" spans="2:9">
      <c r="B3083" s="82" t="s">
        <v>285</v>
      </c>
      <c r="C3083" s="82" t="s">
        <v>582</v>
      </c>
      <c r="D3083" s="82" t="s">
        <v>583</v>
      </c>
      <c r="E3083" s="82" t="s">
        <v>300</v>
      </c>
      <c r="F3083" s="82" t="s">
        <v>301</v>
      </c>
      <c r="G3083" s="86">
        <v>0</v>
      </c>
      <c r="H3083" s="85">
        <v>0</v>
      </c>
      <c r="I3083" s="82" t="s">
        <v>584</v>
      </c>
    </row>
    <row r="3084" spans="2:9">
      <c r="B3084" s="82" t="s">
        <v>285</v>
      </c>
      <c r="C3084" s="82" t="s">
        <v>585</v>
      </c>
      <c r="D3084" s="82" t="s">
        <v>586</v>
      </c>
      <c r="E3084" s="82" t="s">
        <v>300</v>
      </c>
      <c r="F3084" s="82" t="s">
        <v>301</v>
      </c>
      <c r="G3084" s="86">
        <v>0</v>
      </c>
      <c r="H3084" s="85">
        <v>0</v>
      </c>
      <c r="I3084" s="82" t="s">
        <v>587</v>
      </c>
    </row>
    <row r="3085" spans="2:9">
      <c r="B3085" s="82" t="s">
        <v>285</v>
      </c>
      <c r="C3085" s="82" t="s">
        <v>588</v>
      </c>
      <c r="D3085" s="82" t="s">
        <v>589</v>
      </c>
      <c r="E3085" s="82" t="s">
        <v>300</v>
      </c>
      <c r="F3085" s="82" t="s">
        <v>301</v>
      </c>
      <c r="G3085" s="86">
        <v>0</v>
      </c>
      <c r="H3085" s="85">
        <v>0</v>
      </c>
      <c r="I3085" s="82" t="s">
        <v>590</v>
      </c>
    </row>
    <row r="3086" spans="2:9">
      <c r="B3086" s="82" t="s">
        <v>285</v>
      </c>
      <c r="C3086" s="82" t="s">
        <v>591</v>
      </c>
      <c r="D3086" s="82" t="s">
        <v>592</v>
      </c>
      <c r="E3086" s="82" t="s">
        <v>300</v>
      </c>
      <c r="F3086" s="82" t="s">
        <v>301</v>
      </c>
      <c r="G3086" s="86">
        <v>0</v>
      </c>
      <c r="H3086" s="85">
        <v>0</v>
      </c>
      <c r="I3086" s="82" t="s">
        <v>593</v>
      </c>
    </row>
    <row r="3087" spans="2:9">
      <c r="B3087" s="82" t="s">
        <v>285</v>
      </c>
      <c r="C3087" s="82" t="s">
        <v>594</v>
      </c>
      <c r="D3087" s="82" t="s">
        <v>595</v>
      </c>
      <c r="E3087" s="82" t="s">
        <v>300</v>
      </c>
      <c r="F3087" s="82" t="s">
        <v>301</v>
      </c>
      <c r="G3087" s="86">
        <v>0</v>
      </c>
      <c r="H3087" s="85">
        <v>0</v>
      </c>
      <c r="I3087" s="82" t="s">
        <v>596</v>
      </c>
    </row>
    <row r="3088" spans="2:9">
      <c r="B3088" s="82" t="s">
        <v>285</v>
      </c>
      <c r="C3088" s="82" t="s">
        <v>597</v>
      </c>
      <c r="D3088" s="82" t="s">
        <v>598</v>
      </c>
      <c r="E3088" s="82" t="s">
        <v>300</v>
      </c>
      <c r="F3088" s="82" t="s">
        <v>301</v>
      </c>
      <c r="G3088" s="86">
        <v>0</v>
      </c>
      <c r="H3088" s="85">
        <v>0</v>
      </c>
      <c r="I3088" s="82" t="s">
        <v>599</v>
      </c>
    </row>
    <row r="3089" spans="2:9">
      <c r="B3089" s="82" t="s">
        <v>285</v>
      </c>
      <c r="C3089" s="82" t="s">
        <v>600</v>
      </c>
      <c r="D3089" s="82" t="s">
        <v>601</v>
      </c>
      <c r="E3089" s="82" t="s">
        <v>300</v>
      </c>
      <c r="F3089" s="82" t="s">
        <v>301</v>
      </c>
      <c r="G3089" s="86">
        <v>0</v>
      </c>
      <c r="H3089" s="85">
        <v>0</v>
      </c>
      <c r="I3089" s="82" t="s">
        <v>602</v>
      </c>
    </row>
    <row r="3090" spans="2:9">
      <c r="B3090" s="82" t="s">
        <v>285</v>
      </c>
      <c r="C3090" s="82" t="s">
        <v>603</v>
      </c>
      <c r="D3090" s="82" t="s">
        <v>604</v>
      </c>
      <c r="E3090" s="82" t="s">
        <v>300</v>
      </c>
      <c r="F3090" s="82" t="s">
        <v>301</v>
      </c>
      <c r="G3090" s="86">
        <v>0</v>
      </c>
      <c r="H3090" s="85">
        <v>0</v>
      </c>
      <c r="I3090" s="82" t="s">
        <v>605</v>
      </c>
    </row>
    <row r="3091" spans="2:9">
      <c r="B3091" s="82" t="s">
        <v>285</v>
      </c>
      <c r="C3091" s="82" t="s">
        <v>606</v>
      </c>
      <c r="D3091" s="82" t="s">
        <v>607</v>
      </c>
      <c r="E3091" s="82" t="s">
        <v>300</v>
      </c>
      <c r="F3091" s="82" t="s">
        <v>301</v>
      </c>
      <c r="G3091" s="86">
        <v>0</v>
      </c>
      <c r="H3091" s="85">
        <v>0</v>
      </c>
      <c r="I3091" s="82" t="s">
        <v>608</v>
      </c>
    </row>
    <row r="3092" spans="2:9">
      <c r="B3092" s="82" t="s">
        <v>285</v>
      </c>
      <c r="C3092" s="82" t="s">
        <v>609</v>
      </c>
      <c r="D3092" s="82" t="s">
        <v>610</v>
      </c>
      <c r="E3092" s="82" t="s">
        <v>300</v>
      </c>
      <c r="F3092" s="82" t="s">
        <v>301</v>
      </c>
      <c r="G3092" s="86">
        <v>0</v>
      </c>
      <c r="H3092" s="85">
        <v>0</v>
      </c>
      <c r="I3092" s="82" t="s">
        <v>611</v>
      </c>
    </row>
    <row r="3093" spans="2:9">
      <c r="B3093" s="82" t="s">
        <v>285</v>
      </c>
      <c r="C3093" s="82" t="s">
        <v>612</v>
      </c>
      <c r="D3093" s="82" t="s">
        <v>613</v>
      </c>
      <c r="E3093" s="82" t="s">
        <v>300</v>
      </c>
      <c r="F3093" s="82" t="s">
        <v>301</v>
      </c>
      <c r="G3093" s="86">
        <v>0</v>
      </c>
      <c r="H3093" s="85">
        <v>0</v>
      </c>
      <c r="I3093" s="82" t="s">
        <v>614</v>
      </c>
    </row>
    <row r="3094" spans="2:9">
      <c r="B3094" s="82" t="s">
        <v>285</v>
      </c>
      <c r="C3094" s="82" t="s">
        <v>615</v>
      </c>
      <c r="D3094" s="82" t="s">
        <v>616</v>
      </c>
      <c r="E3094" s="82" t="s">
        <v>300</v>
      </c>
      <c r="F3094" s="82" t="s">
        <v>301</v>
      </c>
      <c r="G3094" s="86">
        <v>0</v>
      </c>
      <c r="H3094" s="85">
        <v>0</v>
      </c>
      <c r="I3094" s="82" t="s">
        <v>617</v>
      </c>
    </row>
    <row r="3095" spans="2:9">
      <c r="B3095" s="82" t="s">
        <v>285</v>
      </c>
      <c r="C3095" s="82" t="s">
        <v>618</v>
      </c>
      <c r="D3095" s="82" t="s">
        <v>619</v>
      </c>
      <c r="E3095" s="82" t="s">
        <v>300</v>
      </c>
      <c r="F3095" s="82" t="s">
        <v>301</v>
      </c>
      <c r="G3095" s="86">
        <v>0</v>
      </c>
      <c r="H3095" s="85">
        <v>0</v>
      </c>
      <c r="I3095" s="82" t="s">
        <v>620</v>
      </c>
    </row>
    <row r="3096" spans="2:9">
      <c r="B3096" s="82" t="s">
        <v>285</v>
      </c>
      <c r="C3096" s="82" t="s">
        <v>621</v>
      </c>
      <c r="D3096" s="82" t="s">
        <v>622</v>
      </c>
      <c r="E3096" s="82" t="s">
        <v>300</v>
      </c>
      <c r="F3096" s="82" t="s">
        <v>301</v>
      </c>
      <c r="G3096" s="86">
        <v>0</v>
      </c>
      <c r="H3096" s="85">
        <v>0</v>
      </c>
      <c r="I3096" s="82" t="s">
        <v>623</v>
      </c>
    </row>
    <row r="3097" spans="2:9">
      <c r="B3097" s="82" t="s">
        <v>285</v>
      </c>
      <c r="C3097" s="82" t="s">
        <v>624</v>
      </c>
      <c r="D3097" s="82" t="s">
        <v>625</v>
      </c>
      <c r="E3097" s="82" t="s">
        <v>300</v>
      </c>
      <c r="F3097" s="82" t="s">
        <v>301</v>
      </c>
      <c r="G3097" s="86">
        <v>0</v>
      </c>
      <c r="H3097" s="85">
        <v>0</v>
      </c>
      <c r="I3097" s="82" t="s">
        <v>626</v>
      </c>
    </row>
    <row r="3098" spans="2:9">
      <c r="B3098" s="82" t="s">
        <v>285</v>
      </c>
      <c r="C3098" s="82" t="s">
        <v>627</v>
      </c>
      <c r="D3098" s="82" t="s">
        <v>628</v>
      </c>
      <c r="E3098" s="82" t="s">
        <v>300</v>
      </c>
      <c r="F3098" s="82" t="s">
        <v>301</v>
      </c>
      <c r="G3098" s="86">
        <v>0</v>
      </c>
      <c r="H3098" s="85">
        <v>0</v>
      </c>
      <c r="I3098" s="82" t="s">
        <v>629</v>
      </c>
    </row>
    <row r="3099" spans="2:9">
      <c r="B3099" s="82" t="s">
        <v>285</v>
      </c>
      <c r="C3099" s="82" t="s">
        <v>630</v>
      </c>
      <c r="D3099" s="82" t="s">
        <v>631</v>
      </c>
      <c r="E3099" s="82" t="s">
        <v>300</v>
      </c>
      <c r="F3099" s="82" t="s">
        <v>301</v>
      </c>
      <c r="G3099" s="86">
        <v>0</v>
      </c>
      <c r="H3099" s="85">
        <v>0</v>
      </c>
      <c r="I3099" s="82" t="s">
        <v>632</v>
      </c>
    </row>
    <row r="3100" spans="2:9">
      <c r="B3100" s="82" t="s">
        <v>285</v>
      </c>
      <c r="C3100" s="82" t="s">
        <v>633</v>
      </c>
      <c r="D3100" s="82" t="s">
        <v>634</v>
      </c>
      <c r="E3100" s="82" t="s">
        <v>300</v>
      </c>
      <c r="F3100" s="82" t="s">
        <v>301</v>
      </c>
      <c r="G3100" s="86">
        <v>0</v>
      </c>
      <c r="H3100" s="85">
        <v>0</v>
      </c>
      <c r="I3100" s="82" t="s">
        <v>635</v>
      </c>
    </row>
    <row r="3101" spans="2:9">
      <c r="B3101" s="82" t="s">
        <v>285</v>
      </c>
      <c r="C3101" s="82" t="s">
        <v>636</v>
      </c>
      <c r="D3101" s="82" t="s">
        <v>637</v>
      </c>
      <c r="E3101" s="82" t="s">
        <v>300</v>
      </c>
      <c r="F3101" s="82" t="s">
        <v>301</v>
      </c>
      <c r="G3101" s="86">
        <v>0</v>
      </c>
      <c r="H3101" s="85">
        <v>0</v>
      </c>
      <c r="I3101" s="82" t="s">
        <v>638</v>
      </c>
    </row>
    <row r="3102" spans="2:9">
      <c r="B3102" s="82" t="s">
        <v>285</v>
      </c>
      <c r="C3102" s="82" t="s">
        <v>639</v>
      </c>
      <c r="D3102" s="82" t="s">
        <v>640</v>
      </c>
      <c r="E3102" s="82" t="s">
        <v>300</v>
      </c>
      <c r="F3102" s="82" t="s">
        <v>301</v>
      </c>
      <c r="G3102" s="86">
        <v>0</v>
      </c>
      <c r="H3102" s="85">
        <v>0</v>
      </c>
      <c r="I3102" s="82" t="s">
        <v>641</v>
      </c>
    </row>
    <row r="3103" spans="2:9">
      <c r="B3103" s="82" t="s">
        <v>285</v>
      </c>
      <c r="C3103" s="82" t="s">
        <v>642</v>
      </c>
      <c r="D3103" s="82" t="s">
        <v>643</v>
      </c>
      <c r="E3103" s="82" t="s">
        <v>300</v>
      </c>
      <c r="F3103" s="82" t="s">
        <v>301</v>
      </c>
      <c r="G3103" s="86">
        <v>0</v>
      </c>
      <c r="H3103" s="85">
        <v>0</v>
      </c>
      <c r="I3103" s="82" t="s">
        <v>644</v>
      </c>
    </row>
    <row r="3104" spans="2:9">
      <c r="B3104" s="82" t="s">
        <v>285</v>
      </c>
      <c r="C3104" s="82" t="s">
        <v>645</v>
      </c>
      <c r="D3104" s="82" t="s">
        <v>646</v>
      </c>
      <c r="E3104" s="82" t="s">
        <v>300</v>
      </c>
      <c r="F3104" s="82" t="s">
        <v>301</v>
      </c>
      <c r="G3104" s="86">
        <v>0</v>
      </c>
      <c r="H3104" s="85">
        <v>0</v>
      </c>
      <c r="I3104" s="82" t="s">
        <v>647</v>
      </c>
    </row>
    <row r="3105" spans="2:9">
      <c r="B3105" s="82" t="s">
        <v>285</v>
      </c>
      <c r="C3105" s="82" t="s">
        <v>648</v>
      </c>
      <c r="D3105" s="82" t="s">
        <v>649</v>
      </c>
      <c r="E3105" s="82" t="s">
        <v>300</v>
      </c>
      <c r="F3105" s="82" t="s">
        <v>301</v>
      </c>
      <c r="G3105" s="86">
        <v>0</v>
      </c>
      <c r="H3105" s="85">
        <v>0</v>
      </c>
      <c r="I3105" s="82" t="s">
        <v>650</v>
      </c>
    </row>
    <row r="3106" spans="2:9">
      <c r="B3106" s="82" t="s">
        <v>285</v>
      </c>
      <c r="C3106" s="82" t="s">
        <v>651</v>
      </c>
      <c r="D3106" s="82" t="s">
        <v>652</v>
      </c>
      <c r="E3106" s="82" t="s">
        <v>300</v>
      </c>
      <c r="F3106" s="82" t="s">
        <v>301</v>
      </c>
      <c r="G3106" s="86">
        <v>0</v>
      </c>
      <c r="H3106" s="85">
        <v>0</v>
      </c>
      <c r="I3106" s="82" t="s">
        <v>653</v>
      </c>
    </row>
    <row r="3107" spans="2:9">
      <c r="B3107" s="82" t="s">
        <v>285</v>
      </c>
      <c r="C3107" s="82" t="s">
        <v>654</v>
      </c>
      <c r="D3107" s="82" t="s">
        <v>655</v>
      </c>
      <c r="E3107" s="82" t="s">
        <v>300</v>
      </c>
      <c r="F3107" s="82" t="s">
        <v>301</v>
      </c>
      <c r="G3107" s="86">
        <v>0</v>
      </c>
      <c r="H3107" s="85">
        <v>0</v>
      </c>
      <c r="I3107" s="82" t="s">
        <v>656</v>
      </c>
    </row>
    <row r="3108" spans="2:9">
      <c r="B3108" s="82" t="s">
        <v>285</v>
      </c>
      <c r="C3108" s="82" t="s">
        <v>657</v>
      </c>
      <c r="D3108" s="82" t="s">
        <v>658</v>
      </c>
      <c r="E3108" s="82" t="s">
        <v>300</v>
      </c>
      <c r="F3108" s="82" t="s">
        <v>301</v>
      </c>
      <c r="G3108" s="86">
        <v>0</v>
      </c>
      <c r="H3108" s="85">
        <v>0</v>
      </c>
      <c r="I3108" s="82" t="s">
        <v>659</v>
      </c>
    </row>
    <row r="3109" spans="2:9">
      <c r="B3109" s="82" t="s">
        <v>285</v>
      </c>
      <c r="C3109" s="82" t="s">
        <v>660</v>
      </c>
      <c r="D3109" s="82" t="s">
        <v>661</v>
      </c>
      <c r="E3109" s="82" t="s">
        <v>300</v>
      </c>
      <c r="F3109" s="82" t="s">
        <v>301</v>
      </c>
      <c r="G3109" s="86">
        <v>0</v>
      </c>
      <c r="H3109" s="85">
        <v>0</v>
      </c>
      <c r="I3109" s="82" t="s">
        <v>662</v>
      </c>
    </row>
    <row r="3110" spans="2:9">
      <c r="B3110" s="82" t="s">
        <v>285</v>
      </c>
      <c r="C3110" s="82" t="s">
        <v>663</v>
      </c>
      <c r="D3110" s="82" t="s">
        <v>664</v>
      </c>
      <c r="E3110" s="82" t="s">
        <v>300</v>
      </c>
      <c r="F3110" s="82" t="s">
        <v>301</v>
      </c>
      <c r="G3110" s="86">
        <v>0</v>
      </c>
      <c r="H3110" s="85">
        <v>0</v>
      </c>
      <c r="I3110" s="82" t="s">
        <v>665</v>
      </c>
    </row>
    <row r="3111" spans="2:9">
      <c r="B3111" s="82" t="s">
        <v>285</v>
      </c>
      <c r="C3111" s="82" t="s">
        <v>666</v>
      </c>
      <c r="D3111" s="82" t="s">
        <v>667</v>
      </c>
      <c r="E3111" s="82" t="s">
        <v>300</v>
      </c>
      <c r="F3111" s="82" t="s">
        <v>301</v>
      </c>
      <c r="G3111" s="86">
        <v>0</v>
      </c>
      <c r="H3111" s="85">
        <v>0</v>
      </c>
      <c r="I3111" s="82" t="s">
        <v>668</v>
      </c>
    </row>
    <row r="3112" spans="2:9">
      <c r="B3112" s="82" t="s">
        <v>285</v>
      </c>
      <c r="C3112" s="82" t="s">
        <v>669</v>
      </c>
      <c r="D3112" s="82" t="s">
        <v>670</v>
      </c>
      <c r="E3112" s="82" t="s">
        <v>300</v>
      </c>
      <c r="F3112" s="82" t="s">
        <v>301</v>
      </c>
      <c r="G3112" s="86">
        <v>0</v>
      </c>
      <c r="H3112" s="85">
        <v>0</v>
      </c>
      <c r="I3112" s="82" t="s">
        <v>671</v>
      </c>
    </row>
    <row r="3113" spans="2:9">
      <c r="B3113" s="82" t="s">
        <v>285</v>
      </c>
      <c r="C3113" s="82" t="s">
        <v>672</v>
      </c>
      <c r="D3113" s="82" t="s">
        <v>673</v>
      </c>
      <c r="E3113" s="82" t="s">
        <v>300</v>
      </c>
      <c r="F3113" s="82" t="s">
        <v>301</v>
      </c>
      <c r="G3113" s="86">
        <v>0</v>
      </c>
      <c r="H3113" s="85">
        <v>0</v>
      </c>
      <c r="I3113" s="82" t="s">
        <v>674</v>
      </c>
    </row>
    <row r="3114" spans="2:9">
      <c r="B3114" s="82" t="s">
        <v>285</v>
      </c>
      <c r="C3114" s="82" t="s">
        <v>675</v>
      </c>
      <c r="D3114" s="82" t="s">
        <v>676</v>
      </c>
      <c r="E3114" s="82" t="s">
        <v>300</v>
      </c>
      <c r="F3114" s="82" t="s">
        <v>301</v>
      </c>
      <c r="G3114" s="86">
        <v>0</v>
      </c>
      <c r="H3114" s="85">
        <v>0</v>
      </c>
      <c r="I3114" s="82" t="s">
        <v>677</v>
      </c>
    </row>
    <row r="3115" spans="2:9">
      <c r="B3115" s="82" t="s">
        <v>285</v>
      </c>
      <c r="C3115" s="82" t="s">
        <v>678</v>
      </c>
      <c r="D3115" s="82" t="s">
        <v>679</v>
      </c>
      <c r="E3115" s="82" t="s">
        <v>300</v>
      </c>
      <c r="F3115" s="82" t="s">
        <v>301</v>
      </c>
      <c r="G3115" s="86">
        <v>0</v>
      </c>
      <c r="H3115" s="85">
        <v>0</v>
      </c>
      <c r="I3115" s="82" t="s">
        <v>680</v>
      </c>
    </row>
    <row r="3116" spans="2:9">
      <c r="B3116" s="82" t="s">
        <v>285</v>
      </c>
      <c r="C3116" s="82" t="s">
        <v>681</v>
      </c>
      <c r="D3116" s="82" t="s">
        <v>682</v>
      </c>
      <c r="E3116" s="82" t="s">
        <v>300</v>
      </c>
      <c r="F3116" s="82" t="s">
        <v>301</v>
      </c>
      <c r="G3116" s="86">
        <v>0</v>
      </c>
      <c r="H3116" s="85">
        <v>0</v>
      </c>
      <c r="I3116" s="82" t="s">
        <v>683</v>
      </c>
    </row>
    <row r="3117" spans="2:9">
      <c r="B3117" s="82" t="s">
        <v>285</v>
      </c>
      <c r="C3117" s="82" t="s">
        <v>684</v>
      </c>
      <c r="D3117" s="82" t="s">
        <v>685</v>
      </c>
      <c r="E3117" s="82" t="s">
        <v>300</v>
      </c>
      <c r="F3117" s="82" t="s">
        <v>301</v>
      </c>
      <c r="G3117" s="86">
        <v>0</v>
      </c>
      <c r="H3117" s="85">
        <v>0</v>
      </c>
      <c r="I3117" s="82" t="s">
        <v>686</v>
      </c>
    </row>
    <row r="3118" spans="2:9">
      <c r="B3118" s="82" t="s">
        <v>285</v>
      </c>
      <c r="C3118" s="82" t="s">
        <v>684</v>
      </c>
      <c r="D3118" s="82" t="s">
        <v>685</v>
      </c>
      <c r="E3118" s="82" t="s">
        <v>300</v>
      </c>
      <c r="F3118" s="82" t="s">
        <v>301</v>
      </c>
      <c r="G3118" s="86">
        <v>0</v>
      </c>
      <c r="H3118" s="85">
        <v>0</v>
      </c>
      <c r="I3118" s="82" t="s">
        <v>686</v>
      </c>
    </row>
    <row r="3119" spans="2:9">
      <c r="B3119" s="82" t="s">
        <v>285</v>
      </c>
      <c r="C3119" s="82" t="s">
        <v>687</v>
      </c>
      <c r="D3119" s="82" t="s">
        <v>688</v>
      </c>
      <c r="E3119" s="82" t="s">
        <v>300</v>
      </c>
      <c r="F3119" s="82" t="s">
        <v>301</v>
      </c>
      <c r="G3119" s="86">
        <v>0</v>
      </c>
      <c r="H3119" s="85">
        <v>0</v>
      </c>
      <c r="I3119" s="82" t="s">
        <v>689</v>
      </c>
    </row>
    <row r="3120" spans="2:9">
      <c r="B3120" s="82" t="s">
        <v>285</v>
      </c>
      <c r="C3120" s="82" t="s">
        <v>690</v>
      </c>
      <c r="D3120" s="82" t="s">
        <v>691</v>
      </c>
      <c r="E3120" s="82" t="s">
        <v>300</v>
      </c>
      <c r="F3120" s="82" t="s">
        <v>301</v>
      </c>
      <c r="G3120" s="86">
        <v>0</v>
      </c>
      <c r="H3120" s="85">
        <v>0</v>
      </c>
      <c r="I3120" s="82" t="s">
        <v>692</v>
      </c>
    </row>
    <row r="3121" spans="2:9">
      <c r="B3121" s="82" t="s">
        <v>285</v>
      </c>
      <c r="C3121" s="82" t="s">
        <v>693</v>
      </c>
      <c r="D3121" s="82" t="s">
        <v>694</v>
      </c>
      <c r="E3121" s="82" t="s">
        <v>300</v>
      </c>
      <c r="F3121" s="82" t="s">
        <v>301</v>
      </c>
      <c r="G3121" s="86">
        <v>0</v>
      </c>
      <c r="H3121" s="85">
        <v>0</v>
      </c>
      <c r="I3121" s="82" t="s">
        <v>695</v>
      </c>
    </row>
    <row r="3122" spans="2:9">
      <c r="B3122" s="82" t="s">
        <v>285</v>
      </c>
      <c r="C3122" s="82" t="s">
        <v>696</v>
      </c>
      <c r="D3122" s="82" t="s">
        <v>697</v>
      </c>
      <c r="E3122" s="82" t="s">
        <v>300</v>
      </c>
      <c r="F3122" s="82" t="s">
        <v>301</v>
      </c>
      <c r="G3122" s="86">
        <v>0</v>
      </c>
      <c r="H3122" s="85">
        <v>0</v>
      </c>
      <c r="I3122" s="82" t="s">
        <v>698</v>
      </c>
    </row>
    <row r="3123" spans="2:9">
      <c r="B3123" s="82" t="s">
        <v>285</v>
      </c>
      <c r="C3123" s="82" t="s">
        <v>699</v>
      </c>
      <c r="D3123" s="82" t="s">
        <v>700</v>
      </c>
      <c r="E3123" s="82" t="s">
        <v>300</v>
      </c>
      <c r="F3123" s="82" t="s">
        <v>301</v>
      </c>
      <c r="G3123" s="86">
        <v>0</v>
      </c>
      <c r="H3123" s="85">
        <v>0</v>
      </c>
      <c r="I3123" s="82" t="s">
        <v>701</v>
      </c>
    </row>
    <row r="3124" spans="2:9">
      <c r="B3124" s="82" t="s">
        <v>285</v>
      </c>
      <c r="C3124" s="82" t="s">
        <v>702</v>
      </c>
      <c r="D3124" s="82" t="s">
        <v>703</v>
      </c>
      <c r="E3124" s="82" t="s">
        <v>300</v>
      </c>
      <c r="F3124" s="82" t="s">
        <v>301</v>
      </c>
      <c r="G3124" s="86">
        <v>0</v>
      </c>
      <c r="H3124" s="85">
        <v>0</v>
      </c>
      <c r="I3124" s="82" t="s">
        <v>704</v>
      </c>
    </row>
    <row r="3125" spans="2:9">
      <c r="B3125" s="82" t="s">
        <v>285</v>
      </c>
      <c r="C3125" s="82" t="s">
        <v>705</v>
      </c>
      <c r="D3125" s="82" t="s">
        <v>706</v>
      </c>
      <c r="E3125" s="82" t="s">
        <v>300</v>
      </c>
      <c r="F3125" s="82" t="s">
        <v>301</v>
      </c>
      <c r="G3125" s="86">
        <v>0</v>
      </c>
      <c r="H3125" s="85">
        <v>0</v>
      </c>
      <c r="I3125" s="82" t="s">
        <v>707</v>
      </c>
    </row>
    <row r="3126" spans="2:9">
      <c r="B3126" s="82" t="s">
        <v>285</v>
      </c>
      <c r="C3126" s="82" t="s">
        <v>708</v>
      </c>
      <c r="D3126" s="82" t="s">
        <v>709</v>
      </c>
      <c r="E3126" s="82" t="s">
        <v>300</v>
      </c>
      <c r="F3126" s="82" t="s">
        <v>301</v>
      </c>
      <c r="G3126" s="86">
        <v>0</v>
      </c>
      <c r="H3126" s="85">
        <v>0</v>
      </c>
      <c r="I3126" s="82" t="s">
        <v>710</v>
      </c>
    </row>
    <row r="3127" spans="2:9">
      <c r="B3127" s="82" t="s">
        <v>285</v>
      </c>
      <c r="C3127" s="82" t="s">
        <v>711</v>
      </c>
      <c r="D3127" s="82" t="s">
        <v>712</v>
      </c>
      <c r="E3127" s="82" t="s">
        <v>300</v>
      </c>
      <c r="F3127" s="82" t="s">
        <v>301</v>
      </c>
      <c r="G3127" s="86">
        <v>0</v>
      </c>
      <c r="H3127" s="85">
        <v>0</v>
      </c>
      <c r="I3127" s="82" t="s">
        <v>713</v>
      </c>
    </row>
    <row r="3128" spans="2:9">
      <c r="B3128" s="82" t="s">
        <v>285</v>
      </c>
      <c r="C3128" s="82" t="s">
        <v>714</v>
      </c>
      <c r="D3128" s="82" t="s">
        <v>715</v>
      </c>
      <c r="E3128" s="82" t="s">
        <v>300</v>
      </c>
      <c r="F3128" s="82" t="s">
        <v>301</v>
      </c>
      <c r="G3128" s="86">
        <v>0</v>
      </c>
      <c r="H3128" s="85">
        <v>0</v>
      </c>
      <c r="I3128" s="82" t="s">
        <v>716</v>
      </c>
    </row>
    <row r="3129" spans="2:9">
      <c r="B3129" s="82" t="s">
        <v>285</v>
      </c>
      <c r="C3129" s="82" t="s">
        <v>717</v>
      </c>
      <c r="D3129" s="82" t="s">
        <v>718</v>
      </c>
      <c r="E3129" s="82" t="s">
        <v>300</v>
      </c>
      <c r="F3129" s="82" t="s">
        <v>301</v>
      </c>
      <c r="G3129" s="86">
        <v>0</v>
      </c>
      <c r="H3129" s="85">
        <v>0</v>
      </c>
      <c r="I3129" s="82" t="s">
        <v>719</v>
      </c>
    </row>
    <row r="3130" spans="2:9">
      <c r="B3130" s="82" t="s">
        <v>285</v>
      </c>
      <c r="C3130" s="82" t="s">
        <v>720</v>
      </c>
      <c r="D3130" s="82" t="s">
        <v>721</v>
      </c>
      <c r="E3130" s="82" t="s">
        <v>300</v>
      </c>
      <c r="F3130" s="82" t="s">
        <v>301</v>
      </c>
      <c r="G3130" s="86">
        <v>0</v>
      </c>
      <c r="H3130" s="85">
        <v>0</v>
      </c>
      <c r="I3130" s="82" t="s">
        <v>722</v>
      </c>
    </row>
    <row r="3131" spans="2:9">
      <c r="B3131" s="82" t="s">
        <v>285</v>
      </c>
      <c r="C3131" s="82" t="s">
        <v>723</v>
      </c>
      <c r="D3131" s="82" t="s">
        <v>724</v>
      </c>
      <c r="E3131" s="82" t="s">
        <v>300</v>
      </c>
      <c r="F3131" s="82" t="s">
        <v>301</v>
      </c>
      <c r="G3131" s="86">
        <v>0</v>
      </c>
      <c r="H3131" s="85">
        <v>0</v>
      </c>
      <c r="I3131" s="82" t="s">
        <v>725</v>
      </c>
    </row>
    <row r="3132" spans="2:9">
      <c r="B3132" s="82" t="s">
        <v>285</v>
      </c>
      <c r="C3132" s="82" t="s">
        <v>726</v>
      </c>
      <c r="D3132" s="82" t="s">
        <v>727</v>
      </c>
      <c r="E3132" s="82" t="s">
        <v>300</v>
      </c>
      <c r="F3132" s="82" t="s">
        <v>301</v>
      </c>
      <c r="G3132" s="86">
        <v>0</v>
      </c>
      <c r="H3132" s="85">
        <v>0</v>
      </c>
      <c r="I3132" s="82" t="s">
        <v>728</v>
      </c>
    </row>
    <row r="3133" spans="2:9">
      <c r="B3133" s="82" t="s">
        <v>285</v>
      </c>
      <c r="C3133" s="82" t="s">
        <v>729</v>
      </c>
      <c r="D3133" s="82" t="s">
        <v>730</v>
      </c>
      <c r="E3133" s="82" t="s">
        <v>300</v>
      </c>
      <c r="F3133" s="82" t="s">
        <v>301</v>
      </c>
      <c r="G3133" s="86">
        <v>0</v>
      </c>
      <c r="H3133" s="85">
        <v>0</v>
      </c>
      <c r="I3133" s="82" t="s">
        <v>731</v>
      </c>
    </row>
    <row r="3134" spans="2:9">
      <c r="B3134" s="82" t="s">
        <v>285</v>
      </c>
      <c r="C3134" s="82" t="s">
        <v>732</v>
      </c>
      <c r="D3134" s="82" t="s">
        <v>733</v>
      </c>
      <c r="E3134" s="82" t="s">
        <v>300</v>
      </c>
      <c r="F3134" s="82" t="s">
        <v>301</v>
      </c>
      <c r="G3134" s="86">
        <v>0</v>
      </c>
      <c r="H3134" s="85">
        <v>0</v>
      </c>
      <c r="I3134" s="82" t="s">
        <v>734</v>
      </c>
    </row>
    <row r="3135" spans="2:9">
      <c r="B3135" s="82" t="s">
        <v>285</v>
      </c>
      <c r="C3135" s="82" t="s">
        <v>735</v>
      </c>
      <c r="D3135" s="82" t="s">
        <v>736</v>
      </c>
      <c r="E3135" s="82" t="s">
        <v>300</v>
      </c>
      <c r="F3135" s="82" t="s">
        <v>301</v>
      </c>
      <c r="G3135" s="86">
        <v>0</v>
      </c>
      <c r="H3135" s="85">
        <v>0</v>
      </c>
      <c r="I3135" s="82" t="s">
        <v>737</v>
      </c>
    </row>
    <row r="3136" spans="2:9">
      <c r="B3136" s="82" t="s">
        <v>285</v>
      </c>
      <c r="C3136" s="82" t="s">
        <v>738</v>
      </c>
      <c r="D3136" s="82" t="s">
        <v>739</v>
      </c>
      <c r="E3136" s="82" t="s">
        <v>300</v>
      </c>
      <c r="F3136" s="82" t="s">
        <v>301</v>
      </c>
      <c r="G3136" s="86">
        <v>0</v>
      </c>
      <c r="H3136" s="85">
        <v>0</v>
      </c>
      <c r="I3136" s="82" t="s">
        <v>740</v>
      </c>
    </row>
    <row r="3137" spans="2:9">
      <c r="B3137" s="82" t="s">
        <v>285</v>
      </c>
      <c r="C3137" s="82" t="s">
        <v>741</v>
      </c>
      <c r="D3137" s="82" t="s">
        <v>742</v>
      </c>
      <c r="E3137" s="82" t="s">
        <v>300</v>
      </c>
      <c r="F3137" s="82" t="s">
        <v>301</v>
      </c>
      <c r="G3137" s="86">
        <v>0</v>
      </c>
      <c r="H3137" s="85">
        <v>0</v>
      </c>
      <c r="I3137" s="82" t="s">
        <v>743</v>
      </c>
    </row>
    <row r="3138" spans="2:9">
      <c r="B3138" s="82" t="s">
        <v>285</v>
      </c>
      <c r="C3138" s="82" t="s">
        <v>744</v>
      </c>
      <c r="D3138" s="82" t="s">
        <v>745</v>
      </c>
      <c r="E3138" s="82" t="s">
        <v>300</v>
      </c>
      <c r="F3138" s="82" t="s">
        <v>301</v>
      </c>
      <c r="G3138" s="86">
        <v>0</v>
      </c>
      <c r="H3138" s="85">
        <v>0</v>
      </c>
      <c r="I3138" s="82" t="s">
        <v>746</v>
      </c>
    </row>
    <row r="3139" spans="2:9">
      <c r="B3139" s="82" t="s">
        <v>285</v>
      </c>
      <c r="C3139" s="82" t="s">
        <v>747</v>
      </c>
      <c r="D3139" s="82" t="s">
        <v>748</v>
      </c>
      <c r="E3139" s="82" t="s">
        <v>300</v>
      </c>
      <c r="F3139" s="82" t="s">
        <v>301</v>
      </c>
      <c r="G3139" s="86">
        <v>0</v>
      </c>
      <c r="H3139" s="85">
        <v>0</v>
      </c>
      <c r="I3139" s="82" t="s">
        <v>749</v>
      </c>
    </row>
    <row r="3140" spans="2:9">
      <c r="B3140" s="82" t="s">
        <v>285</v>
      </c>
      <c r="C3140" s="82" t="s">
        <v>750</v>
      </c>
      <c r="D3140" s="82" t="s">
        <v>751</v>
      </c>
      <c r="E3140" s="82" t="s">
        <v>300</v>
      </c>
      <c r="F3140" s="82" t="s">
        <v>301</v>
      </c>
      <c r="G3140" s="86">
        <v>0</v>
      </c>
      <c r="H3140" s="85">
        <v>0</v>
      </c>
      <c r="I3140" s="82" t="s">
        <v>752</v>
      </c>
    </row>
    <row r="3141" spans="2:9">
      <c r="B3141" s="82" t="s">
        <v>285</v>
      </c>
      <c r="C3141" s="82" t="s">
        <v>753</v>
      </c>
      <c r="D3141" s="82" t="s">
        <v>754</v>
      </c>
      <c r="E3141" s="82" t="s">
        <v>300</v>
      </c>
      <c r="F3141" s="82" t="s">
        <v>301</v>
      </c>
      <c r="G3141" s="86">
        <v>0</v>
      </c>
      <c r="H3141" s="85">
        <v>0</v>
      </c>
      <c r="I3141" s="82" t="s">
        <v>755</v>
      </c>
    </row>
    <row r="3142" spans="2:9">
      <c r="B3142" s="82" t="s">
        <v>285</v>
      </c>
      <c r="C3142" s="82" t="s">
        <v>756</v>
      </c>
      <c r="D3142" s="82" t="s">
        <v>757</v>
      </c>
      <c r="E3142" s="82" t="s">
        <v>300</v>
      </c>
      <c r="F3142" s="82" t="s">
        <v>301</v>
      </c>
      <c r="G3142" s="86">
        <v>0</v>
      </c>
      <c r="H3142" s="85">
        <v>0</v>
      </c>
      <c r="I3142" s="82" t="s">
        <v>749</v>
      </c>
    </row>
    <row r="3143" spans="2:9">
      <c r="B3143" s="82" t="s">
        <v>285</v>
      </c>
      <c r="C3143" s="82" t="s">
        <v>758</v>
      </c>
      <c r="D3143" s="82" t="s">
        <v>759</v>
      </c>
      <c r="E3143" s="82" t="s">
        <v>300</v>
      </c>
      <c r="F3143" s="82" t="s">
        <v>301</v>
      </c>
      <c r="G3143" s="86">
        <v>0</v>
      </c>
      <c r="H3143" s="85">
        <v>0</v>
      </c>
      <c r="I3143" s="82" t="s">
        <v>752</v>
      </c>
    </row>
    <row r="3144" spans="2:9">
      <c r="B3144" s="82" t="s">
        <v>285</v>
      </c>
      <c r="C3144" s="82" t="s">
        <v>760</v>
      </c>
      <c r="D3144" s="82" t="s">
        <v>761</v>
      </c>
      <c r="E3144" s="82" t="s">
        <v>300</v>
      </c>
      <c r="F3144" s="82" t="s">
        <v>301</v>
      </c>
      <c r="G3144" s="86">
        <v>0</v>
      </c>
      <c r="H3144" s="85">
        <v>0</v>
      </c>
      <c r="I3144" s="82" t="s">
        <v>755</v>
      </c>
    </row>
    <row r="3145" spans="2:9">
      <c r="B3145" s="82" t="s">
        <v>285</v>
      </c>
      <c r="C3145" s="82" t="s">
        <v>762</v>
      </c>
      <c r="D3145" s="82" t="s">
        <v>763</v>
      </c>
      <c r="E3145" s="82" t="s">
        <v>300</v>
      </c>
      <c r="F3145" s="82" t="s">
        <v>301</v>
      </c>
      <c r="G3145" s="86">
        <v>0</v>
      </c>
      <c r="H3145" s="85">
        <v>0</v>
      </c>
      <c r="I3145" s="82" t="s">
        <v>749</v>
      </c>
    </row>
    <row r="3146" spans="2:9">
      <c r="B3146" s="82" t="s">
        <v>285</v>
      </c>
      <c r="C3146" s="82" t="s">
        <v>764</v>
      </c>
      <c r="D3146" s="82" t="s">
        <v>765</v>
      </c>
      <c r="E3146" s="82" t="s">
        <v>300</v>
      </c>
      <c r="F3146" s="82" t="s">
        <v>301</v>
      </c>
      <c r="G3146" s="86">
        <v>0</v>
      </c>
      <c r="H3146" s="85">
        <v>0</v>
      </c>
      <c r="I3146" s="82" t="s">
        <v>752</v>
      </c>
    </row>
    <row r="3147" spans="2:9">
      <c r="B3147" s="82" t="s">
        <v>285</v>
      </c>
      <c r="C3147" s="82" t="s">
        <v>766</v>
      </c>
      <c r="D3147" s="82" t="s">
        <v>767</v>
      </c>
      <c r="E3147" s="82" t="s">
        <v>300</v>
      </c>
      <c r="F3147" s="82" t="s">
        <v>301</v>
      </c>
      <c r="G3147" s="86">
        <v>0</v>
      </c>
      <c r="H3147" s="85">
        <v>0</v>
      </c>
      <c r="I3147" s="82" t="s">
        <v>755</v>
      </c>
    </row>
    <row r="3148" spans="2:9">
      <c r="B3148" s="82" t="s">
        <v>285</v>
      </c>
      <c r="C3148" s="82" t="s">
        <v>768</v>
      </c>
      <c r="D3148" s="82" t="s">
        <v>769</v>
      </c>
      <c r="E3148" s="82" t="s">
        <v>300</v>
      </c>
      <c r="F3148" s="82" t="s">
        <v>301</v>
      </c>
      <c r="G3148" s="86">
        <v>0</v>
      </c>
      <c r="H3148" s="85">
        <v>0</v>
      </c>
      <c r="I3148" s="82" t="s">
        <v>749</v>
      </c>
    </row>
    <row r="3149" spans="2:9">
      <c r="B3149" s="82" t="s">
        <v>285</v>
      </c>
      <c r="C3149" s="82" t="s">
        <v>770</v>
      </c>
      <c r="D3149" s="82" t="s">
        <v>771</v>
      </c>
      <c r="E3149" s="82" t="s">
        <v>300</v>
      </c>
      <c r="F3149" s="82" t="s">
        <v>301</v>
      </c>
      <c r="G3149" s="86">
        <v>0</v>
      </c>
      <c r="H3149" s="85">
        <v>0</v>
      </c>
      <c r="I3149" s="82" t="s">
        <v>752</v>
      </c>
    </row>
    <row r="3150" spans="2:9">
      <c r="B3150" s="82" t="s">
        <v>285</v>
      </c>
      <c r="C3150" s="82" t="s">
        <v>772</v>
      </c>
      <c r="D3150" s="82" t="s">
        <v>773</v>
      </c>
      <c r="E3150" s="82" t="s">
        <v>300</v>
      </c>
      <c r="F3150" s="82" t="s">
        <v>301</v>
      </c>
      <c r="G3150" s="86">
        <v>0</v>
      </c>
      <c r="H3150" s="85">
        <v>0</v>
      </c>
      <c r="I3150" s="82" t="s">
        <v>755</v>
      </c>
    </row>
    <row r="3151" spans="2:9">
      <c r="B3151" s="82" t="s">
        <v>285</v>
      </c>
      <c r="C3151" s="82" t="s">
        <v>774</v>
      </c>
      <c r="D3151" s="82" t="s">
        <v>775</v>
      </c>
      <c r="E3151" s="82" t="s">
        <v>300</v>
      </c>
      <c r="F3151" s="82" t="s">
        <v>301</v>
      </c>
      <c r="G3151" s="86">
        <v>0</v>
      </c>
      <c r="H3151" s="85">
        <v>0</v>
      </c>
      <c r="I3151" s="82" t="s">
        <v>749</v>
      </c>
    </row>
    <row r="3152" spans="2:9">
      <c r="B3152" s="82" t="s">
        <v>285</v>
      </c>
      <c r="C3152" s="82" t="s">
        <v>776</v>
      </c>
      <c r="D3152" s="82" t="s">
        <v>777</v>
      </c>
      <c r="E3152" s="82" t="s">
        <v>300</v>
      </c>
      <c r="F3152" s="82" t="s">
        <v>301</v>
      </c>
      <c r="G3152" s="86">
        <v>0</v>
      </c>
      <c r="H3152" s="85">
        <v>0</v>
      </c>
      <c r="I3152" s="82" t="s">
        <v>752</v>
      </c>
    </row>
    <row r="3153" spans="2:9">
      <c r="B3153" s="82" t="s">
        <v>285</v>
      </c>
      <c r="C3153" s="82" t="s">
        <v>778</v>
      </c>
      <c r="D3153" s="82" t="s">
        <v>779</v>
      </c>
      <c r="E3153" s="82" t="s">
        <v>300</v>
      </c>
      <c r="F3153" s="82" t="s">
        <v>301</v>
      </c>
      <c r="G3153" s="86">
        <v>0</v>
      </c>
      <c r="H3153" s="85">
        <v>0</v>
      </c>
      <c r="I3153" s="82" t="s">
        <v>755</v>
      </c>
    </row>
    <row r="3154" spans="2:9">
      <c r="B3154" s="82" t="s">
        <v>285</v>
      </c>
      <c r="C3154" s="82" t="s">
        <v>780</v>
      </c>
      <c r="D3154" s="82" t="s">
        <v>781</v>
      </c>
      <c r="E3154" s="82" t="s">
        <v>300</v>
      </c>
      <c r="F3154" s="82" t="s">
        <v>301</v>
      </c>
      <c r="G3154" s="86">
        <v>0</v>
      </c>
      <c r="H3154" s="85">
        <v>0</v>
      </c>
      <c r="I3154" s="82" t="s">
        <v>749</v>
      </c>
    </row>
    <row r="3155" spans="2:9">
      <c r="B3155" s="82" t="s">
        <v>285</v>
      </c>
      <c r="C3155" s="82" t="s">
        <v>782</v>
      </c>
      <c r="D3155" s="82" t="s">
        <v>783</v>
      </c>
      <c r="E3155" s="82" t="s">
        <v>300</v>
      </c>
      <c r="F3155" s="82" t="s">
        <v>301</v>
      </c>
      <c r="G3155" s="86">
        <v>0</v>
      </c>
      <c r="H3155" s="85">
        <v>0</v>
      </c>
      <c r="I3155" s="82" t="s">
        <v>752</v>
      </c>
    </row>
    <row r="3156" spans="2:9">
      <c r="B3156" s="82" t="s">
        <v>285</v>
      </c>
      <c r="C3156" s="82" t="s">
        <v>784</v>
      </c>
      <c r="D3156" s="82" t="s">
        <v>785</v>
      </c>
      <c r="E3156" s="82" t="s">
        <v>300</v>
      </c>
      <c r="F3156" s="82" t="s">
        <v>301</v>
      </c>
      <c r="G3156" s="86">
        <v>0</v>
      </c>
      <c r="H3156" s="85">
        <v>0</v>
      </c>
      <c r="I3156" s="82" t="s">
        <v>755</v>
      </c>
    </row>
    <row r="3157" spans="2:9">
      <c r="B3157" s="82" t="s">
        <v>285</v>
      </c>
      <c r="C3157" s="82" t="s">
        <v>786</v>
      </c>
      <c r="D3157" s="82" t="s">
        <v>787</v>
      </c>
      <c r="E3157" s="82" t="s">
        <v>300</v>
      </c>
      <c r="F3157" s="82" t="s">
        <v>301</v>
      </c>
      <c r="G3157" s="86">
        <v>0</v>
      </c>
      <c r="H3157" s="85">
        <v>0</v>
      </c>
      <c r="I3157" s="82" t="s">
        <v>749</v>
      </c>
    </row>
    <row r="3158" spans="2:9">
      <c r="B3158" s="82" t="s">
        <v>285</v>
      </c>
      <c r="C3158" s="82" t="s">
        <v>788</v>
      </c>
      <c r="D3158" s="82" t="s">
        <v>789</v>
      </c>
      <c r="E3158" s="82" t="s">
        <v>300</v>
      </c>
      <c r="F3158" s="82" t="s">
        <v>301</v>
      </c>
      <c r="G3158" s="86">
        <v>0</v>
      </c>
      <c r="H3158" s="85">
        <v>0</v>
      </c>
      <c r="I3158" s="82" t="s">
        <v>752</v>
      </c>
    </row>
    <row r="3159" spans="2:9">
      <c r="B3159" s="82" t="s">
        <v>285</v>
      </c>
      <c r="C3159" s="82" t="s">
        <v>790</v>
      </c>
      <c r="D3159" s="82" t="s">
        <v>791</v>
      </c>
      <c r="E3159" s="82" t="s">
        <v>300</v>
      </c>
      <c r="F3159" s="82" t="s">
        <v>301</v>
      </c>
      <c r="G3159" s="86">
        <v>0</v>
      </c>
      <c r="H3159" s="85">
        <v>0</v>
      </c>
      <c r="I3159" s="82" t="s">
        <v>755</v>
      </c>
    </row>
    <row r="3160" spans="2:9">
      <c r="B3160" s="82" t="s">
        <v>285</v>
      </c>
      <c r="C3160" s="82" t="s">
        <v>792</v>
      </c>
      <c r="D3160" s="82" t="s">
        <v>793</v>
      </c>
      <c r="E3160" s="82" t="s">
        <v>300</v>
      </c>
      <c r="F3160" s="82" t="s">
        <v>301</v>
      </c>
      <c r="G3160" s="86">
        <v>0</v>
      </c>
      <c r="H3160" s="85">
        <v>0</v>
      </c>
      <c r="I3160" s="82" t="s">
        <v>749</v>
      </c>
    </row>
    <row r="3161" spans="2:9">
      <c r="B3161" s="82" t="s">
        <v>285</v>
      </c>
      <c r="C3161" s="82" t="s">
        <v>794</v>
      </c>
      <c r="D3161" s="82" t="s">
        <v>795</v>
      </c>
      <c r="E3161" s="82" t="s">
        <v>300</v>
      </c>
      <c r="F3161" s="82" t="s">
        <v>301</v>
      </c>
      <c r="G3161" s="86">
        <v>0</v>
      </c>
      <c r="H3161" s="85">
        <v>0</v>
      </c>
      <c r="I3161" s="82" t="s">
        <v>752</v>
      </c>
    </row>
    <row r="3162" spans="2:9">
      <c r="B3162" s="82" t="s">
        <v>285</v>
      </c>
      <c r="C3162" s="82" t="s">
        <v>796</v>
      </c>
      <c r="D3162" s="82" t="s">
        <v>797</v>
      </c>
      <c r="E3162" s="82" t="s">
        <v>300</v>
      </c>
      <c r="F3162" s="82" t="s">
        <v>301</v>
      </c>
      <c r="G3162" s="86">
        <v>0</v>
      </c>
      <c r="H3162" s="85">
        <v>0</v>
      </c>
      <c r="I3162" s="82" t="s">
        <v>755</v>
      </c>
    </row>
    <row r="3163" spans="2:9">
      <c r="B3163" s="82" t="s">
        <v>285</v>
      </c>
      <c r="C3163" s="82" t="s">
        <v>798</v>
      </c>
      <c r="D3163" s="82" t="s">
        <v>799</v>
      </c>
      <c r="E3163" s="82" t="s">
        <v>300</v>
      </c>
      <c r="F3163" s="82" t="s">
        <v>301</v>
      </c>
      <c r="G3163" s="86">
        <v>0</v>
      </c>
      <c r="H3163" s="85">
        <v>0</v>
      </c>
      <c r="I3163" s="82" t="s">
        <v>749</v>
      </c>
    </row>
    <row r="3164" spans="2:9">
      <c r="B3164" s="82" t="s">
        <v>285</v>
      </c>
      <c r="C3164" s="82" t="s">
        <v>800</v>
      </c>
      <c r="D3164" s="82" t="s">
        <v>801</v>
      </c>
      <c r="E3164" s="82" t="s">
        <v>300</v>
      </c>
      <c r="F3164" s="82" t="s">
        <v>301</v>
      </c>
      <c r="G3164" s="86">
        <v>0</v>
      </c>
      <c r="H3164" s="85">
        <v>0</v>
      </c>
      <c r="I3164" s="82" t="s">
        <v>752</v>
      </c>
    </row>
    <row r="3165" spans="2:9">
      <c r="B3165" s="82" t="s">
        <v>285</v>
      </c>
      <c r="C3165" s="82" t="s">
        <v>802</v>
      </c>
      <c r="D3165" s="82" t="s">
        <v>803</v>
      </c>
      <c r="E3165" s="82" t="s">
        <v>300</v>
      </c>
      <c r="F3165" s="82" t="s">
        <v>301</v>
      </c>
      <c r="G3165" s="86">
        <v>0</v>
      </c>
      <c r="H3165" s="85">
        <v>0</v>
      </c>
      <c r="I3165" s="82" t="s">
        <v>755</v>
      </c>
    </row>
    <row r="3166" spans="2:9">
      <c r="B3166" s="82" t="s">
        <v>285</v>
      </c>
      <c r="C3166" s="82" t="s">
        <v>804</v>
      </c>
      <c r="D3166" s="82" t="s">
        <v>805</v>
      </c>
      <c r="E3166" s="82" t="s">
        <v>300</v>
      </c>
      <c r="F3166" s="82" t="s">
        <v>301</v>
      </c>
      <c r="G3166" s="86">
        <v>0</v>
      </c>
      <c r="H3166" s="85">
        <v>0</v>
      </c>
      <c r="I3166" s="82" t="s">
        <v>749</v>
      </c>
    </row>
    <row r="3167" spans="2:9">
      <c r="B3167" s="82" t="s">
        <v>285</v>
      </c>
      <c r="C3167" s="82" t="s">
        <v>806</v>
      </c>
      <c r="D3167" s="82" t="s">
        <v>807</v>
      </c>
      <c r="E3167" s="82" t="s">
        <v>300</v>
      </c>
      <c r="F3167" s="82" t="s">
        <v>301</v>
      </c>
      <c r="G3167" s="86">
        <v>0</v>
      </c>
      <c r="H3167" s="85">
        <v>0</v>
      </c>
      <c r="I3167" s="82" t="s">
        <v>752</v>
      </c>
    </row>
    <row r="3168" spans="2:9">
      <c r="B3168" s="82" t="s">
        <v>285</v>
      </c>
      <c r="C3168" s="82" t="s">
        <v>808</v>
      </c>
      <c r="D3168" s="82" t="s">
        <v>809</v>
      </c>
      <c r="E3168" s="82" t="s">
        <v>300</v>
      </c>
      <c r="F3168" s="82" t="s">
        <v>301</v>
      </c>
      <c r="G3168" s="86">
        <v>0</v>
      </c>
      <c r="H3168" s="85">
        <v>0</v>
      </c>
      <c r="I3168" s="82" t="s">
        <v>755</v>
      </c>
    </row>
    <row r="3169" spans="2:9">
      <c r="B3169" s="82" t="s">
        <v>285</v>
      </c>
      <c r="C3169" s="82" t="s">
        <v>810</v>
      </c>
      <c r="D3169" s="82" t="s">
        <v>811</v>
      </c>
      <c r="E3169" s="82" t="s">
        <v>300</v>
      </c>
      <c r="F3169" s="82" t="s">
        <v>301</v>
      </c>
      <c r="G3169" s="86">
        <v>0</v>
      </c>
      <c r="H3169" s="85">
        <v>0</v>
      </c>
      <c r="I3169" s="82" t="s">
        <v>812</v>
      </c>
    </row>
    <row r="3170" spans="2:9">
      <c r="B3170" s="82" t="s">
        <v>285</v>
      </c>
      <c r="C3170" s="82" t="s">
        <v>813</v>
      </c>
      <c r="D3170" s="82" t="s">
        <v>814</v>
      </c>
      <c r="E3170" s="82" t="s">
        <v>300</v>
      </c>
      <c r="F3170" s="82" t="s">
        <v>301</v>
      </c>
      <c r="G3170" s="86">
        <v>0</v>
      </c>
      <c r="H3170" s="85">
        <v>0</v>
      </c>
      <c r="I3170" s="82" t="s">
        <v>815</v>
      </c>
    </row>
    <row r="3171" spans="2:9">
      <c r="B3171" s="82" t="s">
        <v>285</v>
      </c>
      <c r="C3171" s="82" t="s">
        <v>816</v>
      </c>
      <c r="D3171" s="82" t="s">
        <v>817</v>
      </c>
      <c r="E3171" s="82" t="s">
        <v>300</v>
      </c>
      <c r="F3171" s="82" t="s">
        <v>301</v>
      </c>
      <c r="G3171" s="86">
        <v>0</v>
      </c>
      <c r="H3171" s="85">
        <v>0</v>
      </c>
      <c r="I3171" s="82" t="s">
        <v>818</v>
      </c>
    </row>
    <row r="3172" spans="2:9">
      <c r="B3172" s="82" t="s">
        <v>285</v>
      </c>
      <c r="C3172" s="82" t="s">
        <v>819</v>
      </c>
      <c r="D3172" s="82" t="s">
        <v>820</v>
      </c>
      <c r="E3172" s="82" t="s">
        <v>300</v>
      </c>
      <c r="F3172" s="82" t="s">
        <v>301</v>
      </c>
      <c r="G3172" s="86">
        <v>0</v>
      </c>
      <c r="H3172" s="85">
        <v>0</v>
      </c>
      <c r="I3172" s="82" t="s">
        <v>821</v>
      </c>
    </row>
    <row r="3173" spans="2:9">
      <c r="B3173" s="82" t="s">
        <v>285</v>
      </c>
      <c r="C3173" s="82" t="s">
        <v>687</v>
      </c>
      <c r="D3173" s="82" t="s">
        <v>688</v>
      </c>
      <c r="E3173" s="82" t="s">
        <v>300</v>
      </c>
      <c r="F3173" s="82" t="s">
        <v>301</v>
      </c>
      <c r="G3173" s="86">
        <v>0</v>
      </c>
      <c r="H3173" s="85">
        <v>0</v>
      </c>
      <c r="I3173" s="82" t="s">
        <v>689</v>
      </c>
    </row>
    <row r="3174" spans="2:9">
      <c r="B3174" s="82" t="s">
        <v>285</v>
      </c>
      <c r="C3174" s="82" t="s">
        <v>690</v>
      </c>
      <c r="D3174" s="82" t="s">
        <v>691</v>
      </c>
      <c r="E3174" s="82" t="s">
        <v>300</v>
      </c>
      <c r="F3174" s="82" t="s">
        <v>301</v>
      </c>
      <c r="G3174" s="86">
        <v>0</v>
      </c>
      <c r="H3174" s="85">
        <v>0</v>
      </c>
      <c r="I3174" s="82" t="s">
        <v>692</v>
      </c>
    </row>
    <row r="3175" spans="2:9">
      <c r="B3175" s="82" t="s">
        <v>285</v>
      </c>
      <c r="C3175" s="82" t="s">
        <v>822</v>
      </c>
      <c r="D3175" s="82" t="s">
        <v>823</v>
      </c>
      <c r="E3175" s="82" t="s">
        <v>300</v>
      </c>
      <c r="F3175" s="82" t="s">
        <v>301</v>
      </c>
      <c r="G3175" s="86">
        <v>0</v>
      </c>
      <c r="H3175" s="85">
        <v>0</v>
      </c>
      <c r="I3175" s="82" t="s">
        <v>824</v>
      </c>
    </row>
    <row r="3176" spans="2:9">
      <c r="B3176" s="82" t="s">
        <v>286</v>
      </c>
      <c r="C3176" s="82" t="s">
        <v>298</v>
      </c>
      <c r="D3176" s="82" t="s">
        <v>299</v>
      </c>
      <c r="E3176" s="82" t="s">
        <v>300</v>
      </c>
      <c r="F3176" s="82" t="s">
        <v>301</v>
      </c>
      <c r="G3176" s="85">
        <v>0</v>
      </c>
      <c r="H3176" s="85">
        <v>0</v>
      </c>
      <c r="I3176" s="82" t="s">
        <v>302</v>
      </c>
    </row>
    <row r="3177" spans="2:9">
      <c r="B3177" s="82" t="s">
        <v>286</v>
      </c>
      <c r="C3177" s="82" t="s">
        <v>303</v>
      </c>
      <c r="D3177" s="82" t="s">
        <v>304</v>
      </c>
      <c r="E3177" s="82" t="s">
        <v>300</v>
      </c>
      <c r="F3177" s="82" t="s">
        <v>301</v>
      </c>
      <c r="G3177" s="85">
        <v>0</v>
      </c>
      <c r="H3177" s="85">
        <v>0</v>
      </c>
      <c r="I3177" s="82" t="s">
        <v>305</v>
      </c>
    </row>
    <row r="3178" spans="2:9">
      <c r="B3178" s="82" t="s">
        <v>286</v>
      </c>
      <c r="C3178" s="82" t="s">
        <v>306</v>
      </c>
      <c r="D3178" s="82" t="s">
        <v>307</v>
      </c>
      <c r="E3178" s="82" t="s">
        <v>300</v>
      </c>
      <c r="F3178" s="82" t="s">
        <v>301</v>
      </c>
      <c r="G3178" s="85">
        <v>0</v>
      </c>
      <c r="H3178" s="85">
        <v>0</v>
      </c>
      <c r="I3178" s="82" t="s">
        <v>308</v>
      </c>
    </row>
    <row r="3179" spans="2:9">
      <c r="B3179" s="82" t="s">
        <v>286</v>
      </c>
      <c r="C3179" s="82" t="s">
        <v>309</v>
      </c>
      <c r="D3179" s="82" t="s">
        <v>310</v>
      </c>
      <c r="E3179" s="82" t="s">
        <v>300</v>
      </c>
      <c r="F3179" s="82" t="s">
        <v>301</v>
      </c>
      <c r="G3179" s="85">
        <v>0</v>
      </c>
      <c r="H3179" s="85">
        <v>0</v>
      </c>
      <c r="I3179" s="82" t="s">
        <v>311</v>
      </c>
    </row>
    <row r="3180" spans="2:9">
      <c r="B3180" s="82" t="s">
        <v>286</v>
      </c>
      <c r="C3180" s="82" t="s">
        <v>312</v>
      </c>
      <c r="D3180" s="82" t="s">
        <v>313</v>
      </c>
      <c r="E3180" s="82" t="s">
        <v>300</v>
      </c>
      <c r="F3180" s="82" t="s">
        <v>301</v>
      </c>
      <c r="G3180" s="85">
        <v>0</v>
      </c>
      <c r="H3180" s="85">
        <v>0</v>
      </c>
      <c r="I3180" s="82" t="s">
        <v>314</v>
      </c>
    </row>
    <row r="3181" spans="2:9">
      <c r="B3181" s="82" t="s">
        <v>286</v>
      </c>
      <c r="C3181" s="82" t="s">
        <v>315</v>
      </c>
      <c r="D3181" s="82" t="s">
        <v>316</v>
      </c>
      <c r="E3181" s="82" t="s">
        <v>300</v>
      </c>
      <c r="F3181" s="82" t="s">
        <v>301</v>
      </c>
      <c r="G3181" s="85">
        <v>0</v>
      </c>
      <c r="H3181" s="85">
        <v>0</v>
      </c>
      <c r="I3181" s="82" t="s">
        <v>317</v>
      </c>
    </row>
    <row r="3182" spans="2:9">
      <c r="B3182" s="82" t="s">
        <v>286</v>
      </c>
      <c r="C3182" s="82" t="s">
        <v>318</v>
      </c>
      <c r="D3182" s="82" t="s">
        <v>319</v>
      </c>
      <c r="E3182" s="82" t="s">
        <v>300</v>
      </c>
      <c r="F3182" s="82" t="s">
        <v>301</v>
      </c>
      <c r="G3182" s="85">
        <v>0</v>
      </c>
      <c r="H3182" s="85">
        <v>0</v>
      </c>
      <c r="I3182" s="82" t="s">
        <v>320</v>
      </c>
    </row>
    <row r="3183" spans="2:9">
      <c r="B3183" s="82" t="s">
        <v>286</v>
      </c>
      <c r="C3183" s="82" t="s">
        <v>321</v>
      </c>
      <c r="D3183" s="82" t="s">
        <v>322</v>
      </c>
      <c r="E3183" s="82" t="s">
        <v>300</v>
      </c>
      <c r="F3183" s="82" t="s">
        <v>301</v>
      </c>
      <c r="G3183" s="85">
        <v>8.3000000000000004E-2</v>
      </c>
      <c r="H3183" s="85">
        <v>6.3E-2</v>
      </c>
      <c r="I3183" s="82" t="s">
        <v>323</v>
      </c>
    </row>
    <row r="3184" spans="2:9">
      <c r="B3184" s="82" t="s">
        <v>286</v>
      </c>
      <c r="C3184" s="82" t="s">
        <v>324</v>
      </c>
      <c r="D3184" s="82" t="s">
        <v>325</v>
      </c>
      <c r="E3184" s="82" t="s">
        <v>300</v>
      </c>
      <c r="F3184" s="82" t="s">
        <v>301</v>
      </c>
      <c r="G3184" s="85">
        <v>9.8000000000000004E-2</v>
      </c>
      <c r="H3184" s="85">
        <v>9.8000000000000004E-2</v>
      </c>
      <c r="I3184" s="82" t="s">
        <v>326</v>
      </c>
    </row>
    <row r="3185" spans="2:9">
      <c r="B3185" s="82" t="s">
        <v>286</v>
      </c>
      <c r="C3185" s="82" t="s">
        <v>327</v>
      </c>
      <c r="D3185" s="82" t="s">
        <v>328</v>
      </c>
      <c r="E3185" s="82" t="s">
        <v>300</v>
      </c>
      <c r="F3185" s="82" t="s">
        <v>301</v>
      </c>
      <c r="G3185" s="85">
        <v>0</v>
      </c>
      <c r="H3185" s="85">
        <v>0</v>
      </c>
      <c r="I3185" s="82" t="s">
        <v>329</v>
      </c>
    </row>
    <row r="3186" spans="2:9">
      <c r="B3186" s="82" t="s">
        <v>286</v>
      </c>
      <c r="C3186" s="82" t="s">
        <v>330</v>
      </c>
      <c r="D3186" s="82" t="s">
        <v>331</v>
      </c>
      <c r="E3186" s="82" t="s">
        <v>300</v>
      </c>
      <c r="F3186" s="82" t="s">
        <v>301</v>
      </c>
      <c r="G3186" s="85">
        <v>0</v>
      </c>
      <c r="H3186" s="85">
        <v>0</v>
      </c>
      <c r="I3186" s="82" t="s">
        <v>332</v>
      </c>
    </row>
    <row r="3187" spans="2:9">
      <c r="B3187" s="82" t="s">
        <v>286</v>
      </c>
      <c r="C3187" s="82" t="s">
        <v>333</v>
      </c>
      <c r="D3187" s="82" t="s">
        <v>334</v>
      </c>
      <c r="E3187" s="82" t="s">
        <v>300</v>
      </c>
      <c r="F3187" s="82" t="s">
        <v>301</v>
      </c>
      <c r="G3187" s="85">
        <v>0</v>
      </c>
      <c r="H3187" s="85">
        <v>0</v>
      </c>
      <c r="I3187" s="82" t="s">
        <v>335</v>
      </c>
    </row>
    <row r="3188" spans="2:9">
      <c r="B3188" s="82" t="s">
        <v>286</v>
      </c>
      <c r="C3188" s="82" t="s">
        <v>336</v>
      </c>
      <c r="D3188" s="82" t="s">
        <v>337</v>
      </c>
      <c r="E3188" s="82" t="s">
        <v>300</v>
      </c>
      <c r="F3188" s="82" t="s">
        <v>301</v>
      </c>
      <c r="G3188" s="85">
        <v>0</v>
      </c>
      <c r="H3188" s="85">
        <v>0</v>
      </c>
      <c r="I3188" s="82" t="s">
        <v>338</v>
      </c>
    </row>
    <row r="3189" spans="2:9">
      <c r="B3189" s="82" t="s">
        <v>286</v>
      </c>
      <c r="C3189" s="82" t="s">
        <v>339</v>
      </c>
      <c r="D3189" s="82" t="s">
        <v>340</v>
      </c>
      <c r="E3189" s="82" t="s">
        <v>300</v>
      </c>
      <c r="F3189" s="82" t="s">
        <v>301</v>
      </c>
      <c r="G3189" s="85">
        <v>0.85499999999999998</v>
      </c>
      <c r="H3189" s="85">
        <v>0.67300000000000004</v>
      </c>
      <c r="I3189" s="82" t="s">
        <v>341</v>
      </c>
    </row>
    <row r="3190" spans="2:9">
      <c r="B3190" s="82" t="s">
        <v>286</v>
      </c>
      <c r="C3190" s="82" t="s">
        <v>342</v>
      </c>
      <c r="D3190" s="82" t="s">
        <v>343</v>
      </c>
      <c r="E3190" s="82" t="s">
        <v>300</v>
      </c>
      <c r="F3190" s="82" t="s">
        <v>301</v>
      </c>
      <c r="G3190" s="85">
        <v>1.0980000000000001</v>
      </c>
      <c r="H3190" s="85">
        <v>1.0980000000000001</v>
      </c>
      <c r="I3190" s="82" t="s">
        <v>344</v>
      </c>
    </row>
    <row r="3191" spans="2:9">
      <c r="B3191" s="82" t="s">
        <v>286</v>
      </c>
      <c r="C3191" s="82" t="s">
        <v>345</v>
      </c>
      <c r="D3191" s="82" t="s">
        <v>346</v>
      </c>
      <c r="E3191" s="82" t="s">
        <v>300</v>
      </c>
      <c r="F3191" s="82" t="s">
        <v>301</v>
      </c>
      <c r="G3191" s="85">
        <v>0</v>
      </c>
      <c r="H3191" s="85">
        <v>0</v>
      </c>
      <c r="I3191" s="82" t="s">
        <v>347</v>
      </c>
    </row>
    <row r="3192" spans="2:9">
      <c r="B3192" s="82" t="s">
        <v>286</v>
      </c>
      <c r="C3192" s="82" t="s">
        <v>348</v>
      </c>
      <c r="D3192" s="82" t="s">
        <v>349</v>
      </c>
      <c r="E3192" s="82" t="s">
        <v>300</v>
      </c>
      <c r="F3192" s="82" t="s">
        <v>301</v>
      </c>
      <c r="G3192" s="85">
        <v>0</v>
      </c>
      <c r="H3192" s="85">
        <v>0</v>
      </c>
      <c r="I3192" s="82" t="s">
        <v>350</v>
      </c>
    </row>
    <row r="3193" spans="2:9">
      <c r="B3193" s="82" t="s">
        <v>286</v>
      </c>
      <c r="C3193" s="82" t="s">
        <v>351</v>
      </c>
      <c r="D3193" s="82" t="s">
        <v>352</v>
      </c>
      <c r="E3193" s="82" t="s">
        <v>300</v>
      </c>
      <c r="F3193" s="82" t="s">
        <v>301</v>
      </c>
      <c r="G3193" s="85">
        <v>0</v>
      </c>
      <c r="H3193" s="85">
        <v>0</v>
      </c>
      <c r="I3193" s="82" t="s">
        <v>353</v>
      </c>
    </row>
    <row r="3194" spans="2:9">
      <c r="B3194" s="82" t="s">
        <v>286</v>
      </c>
      <c r="C3194" s="82" t="s">
        <v>354</v>
      </c>
      <c r="D3194" s="82" t="s">
        <v>355</v>
      </c>
      <c r="E3194" s="82" t="s">
        <v>300</v>
      </c>
      <c r="F3194" s="82" t="s">
        <v>301</v>
      </c>
      <c r="G3194" s="85">
        <v>0</v>
      </c>
      <c r="H3194" s="85">
        <v>7.3915131704194712</v>
      </c>
      <c r="I3194" s="82" t="s">
        <v>356</v>
      </c>
    </row>
    <row r="3195" spans="2:9">
      <c r="B3195" s="82" t="s">
        <v>286</v>
      </c>
      <c r="C3195" s="82" t="s">
        <v>357</v>
      </c>
      <c r="D3195" s="82" t="s">
        <v>358</v>
      </c>
      <c r="E3195" s="82" t="s">
        <v>300</v>
      </c>
      <c r="F3195" s="82" t="s">
        <v>301</v>
      </c>
      <c r="G3195" s="85">
        <v>0</v>
      </c>
      <c r="H3195" s="85">
        <v>0</v>
      </c>
      <c r="I3195" s="82" t="s">
        <v>359</v>
      </c>
    </row>
    <row r="3196" spans="2:9">
      <c r="B3196" s="82" t="s">
        <v>286</v>
      </c>
      <c r="C3196" s="82" t="s">
        <v>360</v>
      </c>
      <c r="D3196" s="82" t="s">
        <v>361</v>
      </c>
      <c r="E3196" s="82" t="s">
        <v>300</v>
      </c>
      <c r="F3196" s="82" t="s">
        <v>301</v>
      </c>
      <c r="G3196" s="85">
        <v>0</v>
      </c>
      <c r="H3196" s="85">
        <v>0</v>
      </c>
      <c r="I3196" s="82" t="s">
        <v>362</v>
      </c>
    </row>
    <row r="3197" spans="2:9">
      <c r="B3197" s="82" t="s">
        <v>286</v>
      </c>
      <c r="C3197" s="82" t="s">
        <v>363</v>
      </c>
      <c r="D3197" s="82" t="s">
        <v>364</v>
      </c>
      <c r="E3197" s="82" t="s">
        <v>300</v>
      </c>
      <c r="F3197" s="82" t="s">
        <v>301</v>
      </c>
      <c r="G3197" s="85">
        <v>0</v>
      </c>
      <c r="H3197" s="85">
        <v>0</v>
      </c>
      <c r="I3197" s="82" t="s">
        <v>365</v>
      </c>
    </row>
    <row r="3198" spans="2:9">
      <c r="B3198" s="82" t="s">
        <v>286</v>
      </c>
      <c r="C3198" s="82" t="s">
        <v>366</v>
      </c>
      <c r="D3198" s="82" t="s">
        <v>367</v>
      </c>
      <c r="E3198" s="82" t="s">
        <v>300</v>
      </c>
      <c r="F3198" s="82" t="s">
        <v>301</v>
      </c>
      <c r="G3198" s="85">
        <v>2.4370000000000003</v>
      </c>
      <c r="H3198" s="85">
        <v>1.9810000000000001</v>
      </c>
      <c r="I3198" s="82" t="s">
        <v>368</v>
      </c>
    </row>
    <row r="3199" spans="2:9">
      <c r="B3199" s="82" t="s">
        <v>286</v>
      </c>
      <c r="C3199" s="82" t="s">
        <v>369</v>
      </c>
      <c r="D3199" s="82" t="s">
        <v>370</v>
      </c>
      <c r="E3199" s="82" t="s">
        <v>300</v>
      </c>
      <c r="F3199" s="82" t="s">
        <v>301</v>
      </c>
      <c r="G3199" s="85">
        <v>3.0569999999999999</v>
      </c>
      <c r="H3199" s="85">
        <v>3.0569999999999999</v>
      </c>
      <c r="I3199" s="82" t="s">
        <v>371</v>
      </c>
    </row>
    <row r="3200" spans="2:9">
      <c r="B3200" s="82" t="s">
        <v>286</v>
      </c>
      <c r="C3200" s="82" t="s">
        <v>372</v>
      </c>
      <c r="D3200" s="82" t="s">
        <v>373</v>
      </c>
      <c r="E3200" s="82" t="s">
        <v>300</v>
      </c>
      <c r="F3200" s="82" t="s">
        <v>301</v>
      </c>
      <c r="G3200" s="85">
        <v>0</v>
      </c>
      <c r="H3200" s="85">
        <v>0</v>
      </c>
      <c r="I3200" s="82" t="s">
        <v>374</v>
      </c>
    </row>
    <row r="3201" spans="2:9">
      <c r="B3201" s="82" t="s">
        <v>286</v>
      </c>
      <c r="C3201" s="82" t="s">
        <v>375</v>
      </c>
      <c r="D3201" s="82" t="s">
        <v>376</v>
      </c>
      <c r="E3201" s="82" t="s">
        <v>300</v>
      </c>
      <c r="F3201" s="82" t="s">
        <v>301</v>
      </c>
      <c r="G3201" s="85">
        <v>8.104000000000001</v>
      </c>
      <c r="H3201" s="85">
        <v>6.5860000000000003</v>
      </c>
      <c r="I3201" s="82" t="s">
        <v>377</v>
      </c>
    </row>
    <row r="3202" spans="2:9">
      <c r="B3202" s="82" t="s">
        <v>286</v>
      </c>
      <c r="C3202" s="82" t="s">
        <v>378</v>
      </c>
      <c r="D3202" s="82" t="s">
        <v>379</v>
      </c>
      <c r="E3202" s="82" t="s">
        <v>300</v>
      </c>
      <c r="F3202" s="82" t="s">
        <v>301</v>
      </c>
      <c r="G3202" s="85">
        <v>10.164999999999999</v>
      </c>
      <c r="H3202" s="85">
        <v>10.164999999999999</v>
      </c>
      <c r="I3202" s="82" t="s">
        <v>380</v>
      </c>
    </row>
    <row r="3203" spans="2:9">
      <c r="B3203" s="82" t="s">
        <v>286</v>
      </c>
      <c r="C3203" s="82" t="s">
        <v>381</v>
      </c>
      <c r="D3203" s="82" t="s">
        <v>382</v>
      </c>
      <c r="E3203" s="82" t="s">
        <v>300</v>
      </c>
      <c r="F3203" s="82" t="s">
        <v>301</v>
      </c>
      <c r="G3203" s="85">
        <v>7.976837510000002</v>
      </c>
      <c r="H3203" s="85">
        <v>0</v>
      </c>
      <c r="I3203" s="82" t="s">
        <v>383</v>
      </c>
    </row>
    <row r="3204" spans="2:9">
      <c r="B3204" s="82" t="s">
        <v>286</v>
      </c>
      <c r="C3204" s="82" t="s">
        <v>384</v>
      </c>
      <c r="D3204" s="82" t="s">
        <v>385</v>
      </c>
      <c r="E3204" s="82" t="s">
        <v>300</v>
      </c>
      <c r="F3204" s="82" t="s">
        <v>301</v>
      </c>
      <c r="G3204" s="85">
        <v>0</v>
      </c>
      <c r="H3204" s="85">
        <v>0</v>
      </c>
      <c r="I3204" s="82" t="s">
        <v>386</v>
      </c>
    </row>
    <row r="3205" spans="2:9">
      <c r="B3205" s="82" t="s">
        <v>286</v>
      </c>
      <c r="C3205" s="82" t="s">
        <v>387</v>
      </c>
      <c r="D3205" s="82" t="s">
        <v>388</v>
      </c>
      <c r="E3205" s="82" t="s">
        <v>300</v>
      </c>
      <c r="F3205" s="82" t="s">
        <v>301</v>
      </c>
      <c r="G3205" s="85">
        <v>0</v>
      </c>
      <c r="H3205" s="85">
        <v>0</v>
      </c>
      <c r="I3205" s="82" t="s">
        <v>389</v>
      </c>
    </row>
    <row r="3206" spans="2:9">
      <c r="B3206" s="82" t="s">
        <v>286</v>
      </c>
      <c r="C3206" s="82" t="s">
        <v>390</v>
      </c>
      <c r="D3206" s="82" t="s">
        <v>391</v>
      </c>
      <c r="E3206" s="82" t="s">
        <v>300</v>
      </c>
      <c r="F3206" s="82" t="s">
        <v>301</v>
      </c>
      <c r="G3206" s="85">
        <v>0</v>
      </c>
      <c r="H3206" s="85">
        <v>0</v>
      </c>
      <c r="I3206" s="82" t="s">
        <v>392</v>
      </c>
    </row>
    <row r="3207" spans="2:9">
      <c r="B3207" s="82" t="s">
        <v>286</v>
      </c>
      <c r="C3207" s="82" t="s">
        <v>393</v>
      </c>
      <c r="D3207" s="82" t="s">
        <v>394</v>
      </c>
      <c r="E3207" s="82" t="s">
        <v>300</v>
      </c>
      <c r="F3207" s="82" t="s">
        <v>301</v>
      </c>
      <c r="G3207" s="85">
        <v>0</v>
      </c>
      <c r="H3207" s="85">
        <v>0</v>
      </c>
      <c r="I3207" s="82" t="s">
        <v>395</v>
      </c>
    </row>
    <row r="3208" spans="2:9">
      <c r="B3208" s="82" t="s">
        <v>286</v>
      </c>
      <c r="C3208" s="82" t="s">
        <v>396</v>
      </c>
      <c r="D3208" s="82" t="s">
        <v>397</v>
      </c>
      <c r="E3208" s="82" t="s">
        <v>300</v>
      </c>
      <c r="F3208" s="82" t="s">
        <v>301</v>
      </c>
      <c r="G3208" s="85">
        <v>0</v>
      </c>
      <c r="H3208" s="85">
        <v>0</v>
      </c>
      <c r="I3208" s="82" t="s">
        <v>398</v>
      </c>
    </row>
    <row r="3209" spans="2:9">
      <c r="B3209" s="82" t="s">
        <v>286</v>
      </c>
      <c r="C3209" s="82" t="s">
        <v>399</v>
      </c>
      <c r="D3209" s="82" t="s">
        <v>400</v>
      </c>
      <c r="E3209" s="82" t="s">
        <v>300</v>
      </c>
      <c r="F3209" s="82" t="s">
        <v>301</v>
      </c>
      <c r="G3209" s="85">
        <v>0</v>
      </c>
      <c r="H3209" s="85">
        <v>0</v>
      </c>
      <c r="I3209" s="82" t="s">
        <v>401</v>
      </c>
    </row>
    <row r="3210" spans="2:9">
      <c r="B3210" s="82" t="s">
        <v>286</v>
      </c>
      <c r="C3210" s="82" t="s">
        <v>402</v>
      </c>
      <c r="D3210" s="82" t="s">
        <v>403</v>
      </c>
      <c r="E3210" s="82" t="s">
        <v>300</v>
      </c>
      <c r="F3210" s="82" t="s">
        <v>301</v>
      </c>
      <c r="G3210" s="85">
        <v>0</v>
      </c>
      <c r="H3210" s="85">
        <v>0</v>
      </c>
      <c r="I3210" s="82" t="s">
        <v>404</v>
      </c>
    </row>
    <row r="3211" spans="2:9">
      <c r="B3211" s="82" t="s">
        <v>286</v>
      </c>
      <c r="C3211" s="82" t="s">
        <v>405</v>
      </c>
      <c r="D3211" s="82" t="s">
        <v>406</v>
      </c>
      <c r="E3211" s="82" t="s">
        <v>300</v>
      </c>
      <c r="F3211" s="82" t="s">
        <v>301</v>
      </c>
      <c r="G3211" s="85">
        <v>0</v>
      </c>
      <c r="H3211" s="85">
        <v>0</v>
      </c>
      <c r="I3211" s="82" t="s">
        <v>407</v>
      </c>
    </row>
    <row r="3212" spans="2:9">
      <c r="B3212" s="82" t="s">
        <v>286</v>
      </c>
      <c r="C3212" s="82" t="s">
        <v>408</v>
      </c>
      <c r="D3212" s="82" t="s">
        <v>409</v>
      </c>
      <c r="E3212" s="82" t="s">
        <v>300</v>
      </c>
      <c r="F3212" s="82" t="s">
        <v>301</v>
      </c>
      <c r="G3212" s="86">
        <v>13.715130209999989</v>
      </c>
      <c r="H3212" s="85">
        <v>9.4970574572361208</v>
      </c>
      <c r="I3212" s="82" t="s">
        <v>410</v>
      </c>
    </row>
    <row r="3213" spans="2:9">
      <c r="B3213" s="82" t="s">
        <v>286</v>
      </c>
      <c r="C3213" s="82" t="s">
        <v>411</v>
      </c>
      <c r="D3213" s="82" t="s">
        <v>412</v>
      </c>
      <c r="E3213" s="82" t="s">
        <v>300</v>
      </c>
      <c r="F3213" s="82" t="s">
        <v>301</v>
      </c>
      <c r="G3213" s="86">
        <v>17.997</v>
      </c>
      <c r="H3213" s="85">
        <v>14.627000000000001</v>
      </c>
      <c r="I3213" s="82" t="s">
        <v>413</v>
      </c>
    </row>
    <row r="3214" spans="2:9">
      <c r="B3214" s="82" t="s">
        <v>286</v>
      </c>
      <c r="C3214" s="82" t="s">
        <v>414</v>
      </c>
      <c r="D3214" s="82" t="s">
        <v>415</v>
      </c>
      <c r="E3214" s="82" t="s">
        <v>300</v>
      </c>
      <c r="F3214" s="82" t="s">
        <v>301</v>
      </c>
      <c r="G3214" s="86">
        <v>22.574000000000002</v>
      </c>
      <c r="H3214" s="85">
        <v>22.574000000000002</v>
      </c>
      <c r="I3214" s="82" t="s">
        <v>416</v>
      </c>
    </row>
    <row r="3215" spans="2:9">
      <c r="B3215" s="82" t="s">
        <v>286</v>
      </c>
      <c r="C3215" s="82" t="s">
        <v>417</v>
      </c>
      <c r="D3215" s="82" t="s">
        <v>418</v>
      </c>
      <c r="E3215" s="82" t="s">
        <v>300</v>
      </c>
      <c r="F3215" s="82" t="s">
        <v>301</v>
      </c>
      <c r="G3215" s="86">
        <v>0</v>
      </c>
      <c r="H3215" s="85">
        <v>0</v>
      </c>
      <c r="I3215" s="82" t="s">
        <v>419</v>
      </c>
    </row>
    <row r="3216" spans="2:9">
      <c r="B3216" s="82" t="s">
        <v>286</v>
      </c>
      <c r="C3216" s="82" t="s">
        <v>420</v>
      </c>
      <c r="D3216" s="82" t="s">
        <v>421</v>
      </c>
      <c r="E3216" s="82" t="s">
        <v>300</v>
      </c>
      <c r="F3216" s="82" t="s">
        <v>301</v>
      </c>
      <c r="G3216" s="86">
        <v>0</v>
      </c>
      <c r="H3216" s="85">
        <v>0</v>
      </c>
      <c r="I3216" s="82" t="s">
        <v>422</v>
      </c>
    </row>
    <row r="3217" spans="2:9">
      <c r="B3217" s="82" t="s">
        <v>286</v>
      </c>
      <c r="C3217" s="82" t="s">
        <v>423</v>
      </c>
      <c r="D3217" s="82" t="s">
        <v>424</v>
      </c>
      <c r="E3217" s="82" t="s">
        <v>300</v>
      </c>
      <c r="F3217" s="82" t="s">
        <v>301</v>
      </c>
      <c r="G3217" s="86">
        <v>0</v>
      </c>
      <c r="H3217" s="85">
        <v>0</v>
      </c>
      <c r="I3217" s="82" t="s">
        <v>425</v>
      </c>
    </row>
    <row r="3218" spans="2:9">
      <c r="B3218" s="82" t="s">
        <v>286</v>
      </c>
      <c r="C3218" s="82" t="s">
        <v>426</v>
      </c>
      <c r="D3218" s="82" t="s">
        <v>427</v>
      </c>
      <c r="E3218" s="82" t="s">
        <v>300</v>
      </c>
      <c r="F3218" s="82" t="s">
        <v>301</v>
      </c>
      <c r="G3218" s="85">
        <v>0</v>
      </c>
      <c r="H3218" s="85">
        <v>0</v>
      </c>
      <c r="I3218" s="82" t="s">
        <v>428</v>
      </c>
    </row>
    <row r="3219" spans="2:9">
      <c r="B3219" s="82" t="s">
        <v>286</v>
      </c>
      <c r="C3219" s="82" t="s">
        <v>429</v>
      </c>
      <c r="D3219" s="82" t="s">
        <v>430</v>
      </c>
      <c r="E3219" s="82" t="s">
        <v>300</v>
      </c>
      <c r="F3219" s="82" t="s">
        <v>301</v>
      </c>
      <c r="G3219" s="85">
        <v>0</v>
      </c>
      <c r="H3219" s="85">
        <v>0</v>
      </c>
      <c r="I3219" s="82" t="s">
        <v>431</v>
      </c>
    </row>
    <row r="3220" spans="2:9">
      <c r="B3220" s="82" t="s">
        <v>286</v>
      </c>
      <c r="C3220" s="82" t="s">
        <v>432</v>
      </c>
      <c r="D3220" s="82" t="s">
        <v>433</v>
      </c>
      <c r="E3220" s="82" t="s">
        <v>300</v>
      </c>
      <c r="F3220" s="82" t="s">
        <v>301</v>
      </c>
      <c r="G3220" s="85">
        <v>0</v>
      </c>
      <c r="H3220" s="85">
        <v>0</v>
      </c>
      <c r="I3220" s="82" t="s">
        <v>434</v>
      </c>
    </row>
    <row r="3221" spans="2:9">
      <c r="B3221" s="82" t="s">
        <v>286</v>
      </c>
      <c r="C3221" s="82" t="s">
        <v>426</v>
      </c>
      <c r="D3221" s="82" t="s">
        <v>435</v>
      </c>
      <c r="E3221" s="82" t="s">
        <v>300</v>
      </c>
      <c r="F3221" s="82" t="s">
        <v>301</v>
      </c>
      <c r="G3221" s="85">
        <v>0</v>
      </c>
      <c r="H3221" s="85">
        <v>0</v>
      </c>
      <c r="I3221" s="82" t="s">
        <v>436</v>
      </c>
    </row>
    <row r="3222" spans="2:9">
      <c r="B3222" s="82" t="s">
        <v>286</v>
      </c>
      <c r="C3222" s="82" t="s">
        <v>429</v>
      </c>
      <c r="D3222" s="82" t="s">
        <v>437</v>
      </c>
      <c r="E3222" s="82" t="s">
        <v>300</v>
      </c>
      <c r="F3222" s="82" t="s">
        <v>301</v>
      </c>
      <c r="G3222" s="85">
        <v>0</v>
      </c>
      <c r="H3222" s="85">
        <v>0</v>
      </c>
      <c r="I3222" s="82" t="s">
        <v>438</v>
      </c>
    </row>
    <row r="3223" spans="2:9">
      <c r="B3223" s="82" t="s">
        <v>286</v>
      </c>
      <c r="C3223" s="82" t="s">
        <v>432</v>
      </c>
      <c r="D3223" s="82" t="s">
        <v>439</v>
      </c>
      <c r="E3223" s="82" t="s">
        <v>300</v>
      </c>
      <c r="F3223" s="82" t="s">
        <v>301</v>
      </c>
      <c r="G3223" s="85">
        <v>0</v>
      </c>
      <c r="H3223" s="85">
        <v>0</v>
      </c>
      <c r="I3223" s="82" t="s">
        <v>440</v>
      </c>
    </row>
    <row r="3224" spans="2:9">
      <c r="B3224" s="82" t="s">
        <v>286</v>
      </c>
      <c r="C3224" s="82" t="s">
        <v>426</v>
      </c>
      <c r="D3224" s="82" t="s">
        <v>441</v>
      </c>
      <c r="E3224" s="82" t="s">
        <v>300</v>
      </c>
      <c r="F3224" s="82" t="s">
        <v>301</v>
      </c>
      <c r="G3224" s="85">
        <v>0</v>
      </c>
      <c r="H3224" s="85">
        <v>0</v>
      </c>
      <c r="I3224" s="82" t="s">
        <v>442</v>
      </c>
    </row>
    <row r="3225" spans="2:9">
      <c r="B3225" s="82" t="s">
        <v>286</v>
      </c>
      <c r="C3225" s="82" t="s">
        <v>429</v>
      </c>
      <c r="D3225" s="82" t="s">
        <v>443</v>
      </c>
      <c r="E3225" s="82" t="s">
        <v>300</v>
      </c>
      <c r="F3225" s="82" t="s">
        <v>301</v>
      </c>
      <c r="G3225" s="85">
        <v>0</v>
      </c>
      <c r="H3225" s="85">
        <v>0</v>
      </c>
      <c r="I3225" s="82" t="s">
        <v>444</v>
      </c>
    </row>
    <row r="3226" spans="2:9">
      <c r="B3226" s="82" t="s">
        <v>286</v>
      </c>
      <c r="C3226" s="82" t="s">
        <v>432</v>
      </c>
      <c r="D3226" s="82" t="s">
        <v>445</v>
      </c>
      <c r="E3226" s="82" t="s">
        <v>300</v>
      </c>
      <c r="F3226" s="82" t="s">
        <v>301</v>
      </c>
      <c r="G3226" s="85">
        <v>0</v>
      </c>
      <c r="H3226" s="85">
        <v>0</v>
      </c>
      <c r="I3226" s="82" t="s">
        <v>446</v>
      </c>
    </row>
    <row r="3227" spans="2:9">
      <c r="B3227" s="82" t="s">
        <v>286</v>
      </c>
      <c r="C3227" s="82" t="s">
        <v>447</v>
      </c>
      <c r="D3227" s="82" t="s">
        <v>448</v>
      </c>
      <c r="E3227" s="82" t="s">
        <v>300</v>
      </c>
      <c r="F3227" s="82" t="s">
        <v>301</v>
      </c>
      <c r="G3227" s="85">
        <v>0</v>
      </c>
      <c r="H3227" s="85">
        <v>0</v>
      </c>
      <c r="I3227" s="82" t="s">
        <v>449</v>
      </c>
    </row>
    <row r="3228" spans="2:9">
      <c r="B3228" s="82" t="s">
        <v>286</v>
      </c>
      <c r="C3228" s="82" t="s">
        <v>450</v>
      </c>
      <c r="D3228" s="82" t="s">
        <v>451</v>
      </c>
      <c r="E3228" s="82" t="s">
        <v>300</v>
      </c>
      <c r="F3228" s="82" t="s">
        <v>301</v>
      </c>
      <c r="G3228" s="85">
        <v>0</v>
      </c>
      <c r="H3228" s="85">
        <v>0</v>
      </c>
      <c r="I3228" s="82" t="s">
        <v>452</v>
      </c>
    </row>
    <row r="3229" spans="2:9">
      <c r="B3229" s="82" t="s">
        <v>286</v>
      </c>
      <c r="C3229" s="82" t="s">
        <v>453</v>
      </c>
      <c r="D3229" s="82" t="s">
        <v>454</v>
      </c>
      <c r="E3229" s="82" t="s">
        <v>300</v>
      </c>
      <c r="F3229" s="82" t="s">
        <v>301</v>
      </c>
      <c r="G3229" s="85">
        <v>0</v>
      </c>
      <c r="H3229" s="85">
        <v>0</v>
      </c>
      <c r="I3229" s="82" t="s">
        <v>455</v>
      </c>
    </row>
    <row r="3230" spans="2:9">
      <c r="B3230" s="82" t="s">
        <v>286</v>
      </c>
      <c r="C3230" s="82" t="s">
        <v>456</v>
      </c>
      <c r="D3230" s="82" t="s">
        <v>457</v>
      </c>
      <c r="E3230" s="82" t="s">
        <v>300</v>
      </c>
      <c r="F3230" s="82" t="s">
        <v>301</v>
      </c>
      <c r="G3230" s="85">
        <v>0</v>
      </c>
      <c r="H3230" s="85">
        <v>0</v>
      </c>
      <c r="I3230" s="82" t="s">
        <v>458</v>
      </c>
    </row>
    <row r="3231" spans="2:9">
      <c r="B3231" s="82" t="s">
        <v>286</v>
      </c>
      <c r="C3231" s="82" t="s">
        <v>459</v>
      </c>
      <c r="D3231" s="82" t="s">
        <v>460</v>
      </c>
      <c r="E3231" s="82" t="s">
        <v>300</v>
      </c>
      <c r="F3231" s="82" t="s">
        <v>301</v>
      </c>
      <c r="G3231" s="85">
        <v>6.0009999999999994</v>
      </c>
      <c r="H3231" s="85">
        <v>4.8769999999999998</v>
      </c>
      <c r="I3231" s="82" t="s">
        <v>461</v>
      </c>
    </row>
    <row r="3232" spans="2:9">
      <c r="B3232" s="82" t="s">
        <v>286</v>
      </c>
      <c r="C3232" s="82" t="s">
        <v>462</v>
      </c>
      <c r="D3232" s="82" t="s">
        <v>463</v>
      </c>
      <c r="E3232" s="82" t="s">
        <v>300</v>
      </c>
      <c r="F3232" s="82" t="s">
        <v>301</v>
      </c>
      <c r="G3232" s="85">
        <v>7.5270000000000001</v>
      </c>
      <c r="H3232" s="85">
        <v>7.5270000000000001</v>
      </c>
      <c r="I3232" s="82" t="s">
        <v>464</v>
      </c>
    </row>
    <row r="3233" spans="2:9">
      <c r="B3233" s="82" t="s">
        <v>286</v>
      </c>
      <c r="C3233" s="82" t="s">
        <v>465</v>
      </c>
      <c r="D3233" s="82" t="s">
        <v>466</v>
      </c>
      <c r="E3233" s="82" t="s">
        <v>300</v>
      </c>
      <c r="F3233" s="82" t="s">
        <v>301</v>
      </c>
      <c r="G3233" s="85">
        <v>0</v>
      </c>
      <c r="H3233" s="85">
        <v>0</v>
      </c>
      <c r="I3233" s="82" t="s">
        <v>467</v>
      </c>
    </row>
    <row r="3234" spans="2:9">
      <c r="B3234" s="82" t="s">
        <v>286</v>
      </c>
      <c r="C3234" s="82" t="s">
        <v>468</v>
      </c>
      <c r="D3234" s="82" t="s">
        <v>469</v>
      </c>
      <c r="E3234" s="82" t="s">
        <v>300</v>
      </c>
      <c r="F3234" s="82" t="s">
        <v>301</v>
      </c>
      <c r="G3234" s="85">
        <v>0</v>
      </c>
      <c r="H3234" s="85">
        <v>0</v>
      </c>
      <c r="I3234" s="82" t="s">
        <v>470</v>
      </c>
    </row>
    <row r="3235" spans="2:9">
      <c r="B3235" s="82" t="s">
        <v>286</v>
      </c>
      <c r="C3235" s="82" t="s">
        <v>471</v>
      </c>
      <c r="D3235" s="82" t="s">
        <v>472</v>
      </c>
      <c r="E3235" s="82" t="s">
        <v>300</v>
      </c>
      <c r="F3235" s="82" t="s">
        <v>301</v>
      </c>
      <c r="G3235" s="85">
        <v>0</v>
      </c>
      <c r="H3235" s="85">
        <v>0</v>
      </c>
      <c r="I3235" s="82" t="s">
        <v>473</v>
      </c>
    </row>
    <row r="3236" spans="2:9">
      <c r="B3236" s="82" t="s">
        <v>286</v>
      </c>
      <c r="C3236" s="82" t="s">
        <v>474</v>
      </c>
      <c r="D3236" s="82" t="s">
        <v>475</v>
      </c>
      <c r="E3236" s="82" t="s">
        <v>300</v>
      </c>
      <c r="F3236" s="82" t="s">
        <v>301</v>
      </c>
      <c r="G3236" s="85">
        <v>0</v>
      </c>
      <c r="H3236" s="85">
        <v>0</v>
      </c>
      <c r="I3236" s="82" t="s">
        <v>476</v>
      </c>
    </row>
    <row r="3237" spans="2:9">
      <c r="B3237" s="82" t="s">
        <v>286</v>
      </c>
      <c r="C3237" s="82" t="s">
        <v>477</v>
      </c>
      <c r="D3237" s="82" t="s">
        <v>478</v>
      </c>
      <c r="E3237" s="82" t="s">
        <v>300</v>
      </c>
      <c r="F3237" s="82" t="s">
        <v>301</v>
      </c>
      <c r="G3237" s="85">
        <v>0</v>
      </c>
      <c r="H3237" s="85">
        <v>0</v>
      </c>
      <c r="I3237" s="82" t="s">
        <v>479</v>
      </c>
    </row>
    <row r="3238" spans="2:9">
      <c r="B3238" s="82" t="s">
        <v>286</v>
      </c>
      <c r="C3238" s="82" t="s">
        <v>480</v>
      </c>
      <c r="D3238" s="82" t="s">
        <v>481</v>
      </c>
      <c r="E3238" s="82" t="s">
        <v>300</v>
      </c>
      <c r="F3238" s="82" t="s">
        <v>301</v>
      </c>
      <c r="G3238" s="85">
        <v>0</v>
      </c>
      <c r="H3238" s="85">
        <v>0</v>
      </c>
      <c r="I3238" s="82" t="s">
        <v>482</v>
      </c>
    </row>
    <row r="3239" spans="2:9">
      <c r="B3239" s="82" t="s">
        <v>286</v>
      </c>
      <c r="C3239" s="82" t="s">
        <v>483</v>
      </c>
      <c r="D3239" s="82" t="s">
        <v>484</v>
      </c>
      <c r="E3239" s="82" t="s">
        <v>300</v>
      </c>
      <c r="F3239" s="82" t="s">
        <v>301</v>
      </c>
      <c r="G3239" s="85">
        <v>0</v>
      </c>
      <c r="H3239" s="85">
        <v>0</v>
      </c>
      <c r="I3239" s="82" t="s">
        <v>485</v>
      </c>
    </row>
    <row r="3240" spans="2:9">
      <c r="B3240" s="82" t="s">
        <v>286</v>
      </c>
      <c r="C3240" s="82" t="s">
        <v>486</v>
      </c>
      <c r="D3240" s="82" t="s">
        <v>487</v>
      </c>
      <c r="E3240" s="82" t="s">
        <v>300</v>
      </c>
      <c r="F3240" s="82" t="s">
        <v>301</v>
      </c>
      <c r="G3240" s="85">
        <v>0</v>
      </c>
      <c r="H3240" s="85">
        <v>0</v>
      </c>
      <c r="I3240" s="82" t="s">
        <v>488</v>
      </c>
    </row>
    <row r="3241" spans="2:9">
      <c r="B3241" s="82" t="s">
        <v>286</v>
      </c>
      <c r="C3241" s="82" t="s">
        <v>489</v>
      </c>
      <c r="D3241" s="82" t="s">
        <v>490</v>
      </c>
      <c r="E3241" s="82" t="s">
        <v>300</v>
      </c>
      <c r="F3241" s="82" t="s">
        <v>301</v>
      </c>
      <c r="G3241" s="85">
        <v>0</v>
      </c>
      <c r="H3241" s="85">
        <v>0</v>
      </c>
      <c r="I3241" s="82" t="s">
        <v>491</v>
      </c>
    </row>
    <row r="3242" spans="2:9">
      <c r="B3242" s="82" t="s">
        <v>286</v>
      </c>
      <c r="C3242" s="82" t="s">
        <v>492</v>
      </c>
      <c r="D3242" s="82" t="s">
        <v>493</v>
      </c>
      <c r="E3242" s="82" t="s">
        <v>300</v>
      </c>
      <c r="F3242" s="82" t="s">
        <v>301</v>
      </c>
      <c r="G3242" s="85">
        <v>1.8422245499999998</v>
      </c>
      <c r="H3242" s="85">
        <v>1.4829321635445041</v>
      </c>
      <c r="I3242" s="82" t="s">
        <v>494</v>
      </c>
    </row>
    <row r="3243" spans="2:9">
      <c r="B3243" s="82" t="s">
        <v>286</v>
      </c>
      <c r="C3243" s="82" t="s">
        <v>495</v>
      </c>
      <c r="D3243" s="82" t="s">
        <v>496</v>
      </c>
      <c r="E3243" s="82" t="s">
        <v>300</v>
      </c>
      <c r="F3243" s="82" t="s">
        <v>301</v>
      </c>
      <c r="G3243" s="85">
        <v>1.6180000000000001</v>
      </c>
      <c r="H3243" s="85">
        <v>0.34</v>
      </c>
      <c r="I3243" s="82" t="s">
        <v>497</v>
      </c>
    </row>
    <row r="3244" spans="2:9">
      <c r="B3244" s="82" t="s">
        <v>286</v>
      </c>
      <c r="C3244" s="82" t="s">
        <v>498</v>
      </c>
      <c r="D3244" s="82" t="s">
        <v>499</v>
      </c>
      <c r="E3244" s="82" t="s">
        <v>300</v>
      </c>
      <c r="F3244" s="82" t="s">
        <v>301</v>
      </c>
      <c r="G3244" s="85">
        <v>2.0310000000000001</v>
      </c>
      <c r="H3244" s="85">
        <v>1.02</v>
      </c>
      <c r="I3244" s="82" t="s">
        <v>500</v>
      </c>
    </row>
    <row r="3245" spans="2:9">
      <c r="B3245" s="82" t="s">
        <v>286</v>
      </c>
      <c r="C3245" s="82" t="s">
        <v>501</v>
      </c>
      <c r="D3245" s="82" t="s">
        <v>502</v>
      </c>
      <c r="E3245" s="82" t="s">
        <v>300</v>
      </c>
      <c r="F3245" s="82" t="s">
        <v>301</v>
      </c>
      <c r="G3245" s="85">
        <v>0</v>
      </c>
      <c r="H3245" s="85">
        <v>0</v>
      </c>
      <c r="I3245" s="82" t="s">
        <v>503</v>
      </c>
    </row>
    <row r="3246" spans="2:9">
      <c r="B3246" s="82" t="s">
        <v>286</v>
      </c>
      <c r="C3246" s="82" t="s">
        <v>504</v>
      </c>
      <c r="D3246" s="82" t="s">
        <v>505</v>
      </c>
      <c r="E3246" s="82" t="s">
        <v>300</v>
      </c>
      <c r="F3246" s="82" t="s">
        <v>301</v>
      </c>
      <c r="G3246" s="85">
        <v>0</v>
      </c>
      <c r="H3246" s="85">
        <v>0</v>
      </c>
      <c r="I3246" s="82" t="s">
        <v>506</v>
      </c>
    </row>
    <row r="3247" spans="2:9">
      <c r="B3247" s="82" t="s">
        <v>286</v>
      </c>
      <c r="C3247" s="82" t="s">
        <v>507</v>
      </c>
      <c r="D3247" s="82" t="s">
        <v>508</v>
      </c>
      <c r="E3247" s="82" t="s">
        <v>300</v>
      </c>
      <c r="F3247" s="82" t="s">
        <v>301</v>
      </c>
      <c r="G3247" s="85">
        <v>0</v>
      </c>
      <c r="H3247" s="85">
        <v>0</v>
      </c>
      <c r="I3247" s="82" t="s">
        <v>509</v>
      </c>
    </row>
    <row r="3248" spans="2:9">
      <c r="B3248" s="82" t="s">
        <v>286</v>
      </c>
      <c r="C3248" s="82" t="s">
        <v>510</v>
      </c>
      <c r="D3248" s="82" t="s">
        <v>511</v>
      </c>
      <c r="E3248" s="82" t="s">
        <v>300</v>
      </c>
      <c r="F3248" s="82" t="s">
        <v>301</v>
      </c>
      <c r="G3248" s="85">
        <v>0</v>
      </c>
      <c r="H3248" s="85">
        <v>0</v>
      </c>
      <c r="I3248" s="82" t="s">
        <v>512</v>
      </c>
    </row>
    <row r="3249" spans="2:9">
      <c r="B3249" s="82" t="s">
        <v>286</v>
      </c>
      <c r="C3249" s="82" t="s">
        <v>513</v>
      </c>
      <c r="D3249" s="82" t="s">
        <v>514</v>
      </c>
      <c r="E3249" s="82" t="s">
        <v>300</v>
      </c>
      <c r="F3249" s="82" t="s">
        <v>301</v>
      </c>
      <c r="G3249" s="85">
        <v>0.377</v>
      </c>
      <c r="H3249" s="85">
        <v>0.30599999999999999</v>
      </c>
      <c r="I3249" s="82" t="s">
        <v>515</v>
      </c>
    </row>
    <row r="3250" spans="2:9">
      <c r="B3250" s="82" t="s">
        <v>286</v>
      </c>
      <c r="C3250" s="82" t="s">
        <v>516</v>
      </c>
      <c r="D3250" s="82" t="s">
        <v>517</v>
      </c>
      <c r="E3250" s="82" t="s">
        <v>300</v>
      </c>
      <c r="F3250" s="82" t="s">
        <v>301</v>
      </c>
      <c r="G3250" s="85">
        <v>0.47199999999999998</v>
      </c>
      <c r="H3250" s="85">
        <v>0.47199999999999998</v>
      </c>
      <c r="I3250" s="82" t="s">
        <v>518</v>
      </c>
    </row>
    <row r="3251" spans="2:9">
      <c r="B3251" s="82" t="s">
        <v>286</v>
      </c>
      <c r="C3251" s="82" t="s">
        <v>519</v>
      </c>
      <c r="D3251" s="82" t="s">
        <v>520</v>
      </c>
      <c r="E3251" s="82" t="s">
        <v>300</v>
      </c>
      <c r="F3251" s="82" t="s">
        <v>301</v>
      </c>
      <c r="G3251" s="86">
        <v>0</v>
      </c>
      <c r="H3251" s="85">
        <v>0</v>
      </c>
      <c r="I3251" s="82" t="s">
        <v>521</v>
      </c>
    </row>
    <row r="3252" spans="2:9">
      <c r="B3252" s="82" t="s">
        <v>286</v>
      </c>
      <c r="C3252" s="82" t="s">
        <v>522</v>
      </c>
      <c r="D3252" s="82" t="s">
        <v>523</v>
      </c>
      <c r="E3252" s="82" t="s">
        <v>300</v>
      </c>
      <c r="F3252" s="82" t="s">
        <v>301</v>
      </c>
      <c r="G3252" s="86">
        <v>0</v>
      </c>
      <c r="H3252" s="85">
        <v>0</v>
      </c>
      <c r="I3252" s="82" t="s">
        <v>524</v>
      </c>
    </row>
    <row r="3253" spans="2:9">
      <c r="B3253" s="82" t="s">
        <v>286</v>
      </c>
      <c r="C3253" s="82" t="s">
        <v>525</v>
      </c>
      <c r="D3253" s="82" t="s">
        <v>526</v>
      </c>
      <c r="E3253" s="82" t="s">
        <v>300</v>
      </c>
      <c r="F3253" s="82" t="s">
        <v>301</v>
      </c>
      <c r="G3253" s="86">
        <v>0</v>
      </c>
      <c r="H3253" s="85">
        <v>0</v>
      </c>
      <c r="I3253" s="82" t="s">
        <v>527</v>
      </c>
    </row>
    <row r="3254" spans="2:9">
      <c r="B3254" s="82" t="s">
        <v>286</v>
      </c>
      <c r="C3254" s="82" t="s">
        <v>528</v>
      </c>
      <c r="D3254" s="82" t="s">
        <v>529</v>
      </c>
      <c r="E3254" s="82" t="s">
        <v>300</v>
      </c>
      <c r="F3254" s="82" t="s">
        <v>301</v>
      </c>
      <c r="G3254" s="86">
        <v>0</v>
      </c>
      <c r="H3254" s="85">
        <v>0</v>
      </c>
      <c r="I3254" s="82" t="s">
        <v>521</v>
      </c>
    </row>
    <row r="3255" spans="2:9">
      <c r="B3255" s="82" t="s">
        <v>286</v>
      </c>
      <c r="C3255" s="82" t="s">
        <v>530</v>
      </c>
      <c r="D3255" s="82" t="s">
        <v>531</v>
      </c>
      <c r="E3255" s="82" t="s">
        <v>300</v>
      </c>
      <c r="F3255" s="82" t="s">
        <v>301</v>
      </c>
      <c r="G3255" s="86">
        <v>0</v>
      </c>
      <c r="H3255" s="85">
        <v>0</v>
      </c>
      <c r="I3255" s="82" t="s">
        <v>524</v>
      </c>
    </row>
    <row r="3256" spans="2:9">
      <c r="B3256" s="82" t="s">
        <v>286</v>
      </c>
      <c r="C3256" s="82" t="s">
        <v>532</v>
      </c>
      <c r="D3256" s="82" t="s">
        <v>533</v>
      </c>
      <c r="E3256" s="82" t="s">
        <v>300</v>
      </c>
      <c r="F3256" s="82" t="s">
        <v>301</v>
      </c>
      <c r="G3256" s="86">
        <v>0</v>
      </c>
      <c r="H3256" s="85">
        <v>0</v>
      </c>
      <c r="I3256" s="82" t="s">
        <v>527</v>
      </c>
    </row>
    <row r="3257" spans="2:9">
      <c r="B3257" s="82" t="s">
        <v>286</v>
      </c>
      <c r="C3257" s="82" t="s">
        <v>534</v>
      </c>
      <c r="D3257" s="82" t="s">
        <v>535</v>
      </c>
      <c r="E3257" s="82" t="s">
        <v>300</v>
      </c>
      <c r="F3257" s="82" t="s">
        <v>301</v>
      </c>
      <c r="G3257" s="86">
        <v>0</v>
      </c>
      <c r="H3257" s="85">
        <v>0</v>
      </c>
      <c r="I3257" s="82" t="s">
        <v>521</v>
      </c>
    </row>
    <row r="3258" spans="2:9">
      <c r="B3258" s="82" t="s">
        <v>286</v>
      </c>
      <c r="C3258" s="82" t="s">
        <v>536</v>
      </c>
      <c r="D3258" s="82" t="s">
        <v>537</v>
      </c>
      <c r="E3258" s="82" t="s">
        <v>300</v>
      </c>
      <c r="F3258" s="82" t="s">
        <v>301</v>
      </c>
      <c r="G3258" s="86">
        <v>0</v>
      </c>
      <c r="H3258" s="85">
        <v>0</v>
      </c>
      <c r="I3258" s="82" t="s">
        <v>524</v>
      </c>
    </row>
    <row r="3259" spans="2:9">
      <c r="B3259" s="82" t="s">
        <v>286</v>
      </c>
      <c r="C3259" s="82" t="s">
        <v>538</v>
      </c>
      <c r="D3259" s="82" t="s">
        <v>539</v>
      </c>
      <c r="E3259" s="82" t="s">
        <v>300</v>
      </c>
      <c r="F3259" s="82" t="s">
        <v>301</v>
      </c>
      <c r="G3259" s="86">
        <v>0</v>
      </c>
      <c r="H3259" s="85">
        <v>0</v>
      </c>
      <c r="I3259" s="82" t="s">
        <v>527</v>
      </c>
    </row>
    <row r="3260" spans="2:9">
      <c r="B3260" s="82" t="s">
        <v>286</v>
      </c>
      <c r="C3260" s="82" t="s">
        <v>540</v>
      </c>
      <c r="D3260" s="82" t="s">
        <v>541</v>
      </c>
      <c r="E3260" s="82" t="s">
        <v>300</v>
      </c>
      <c r="F3260" s="82" t="s">
        <v>301</v>
      </c>
      <c r="G3260" s="86">
        <v>0</v>
      </c>
      <c r="H3260" s="85">
        <v>0</v>
      </c>
      <c r="I3260" s="82" t="s">
        <v>521</v>
      </c>
    </row>
    <row r="3261" spans="2:9">
      <c r="B3261" s="82" t="s">
        <v>286</v>
      </c>
      <c r="C3261" s="82" t="s">
        <v>542</v>
      </c>
      <c r="D3261" s="82" t="s">
        <v>543</v>
      </c>
      <c r="E3261" s="82" t="s">
        <v>300</v>
      </c>
      <c r="F3261" s="82" t="s">
        <v>301</v>
      </c>
      <c r="G3261" s="86">
        <v>0</v>
      </c>
      <c r="H3261" s="85">
        <v>0</v>
      </c>
      <c r="I3261" s="82" t="s">
        <v>524</v>
      </c>
    </row>
    <row r="3262" spans="2:9">
      <c r="B3262" s="82" t="s">
        <v>286</v>
      </c>
      <c r="C3262" s="82" t="s">
        <v>544</v>
      </c>
      <c r="D3262" s="82" t="s">
        <v>545</v>
      </c>
      <c r="E3262" s="82" t="s">
        <v>300</v>
      </c>
      <c r="F3262" s="82" t="s">
        <v>301</v>
      </c>
      <c r="G3262" s="86">
        <v>0</v>
      </c>
      <c r="H3262" s="85">
        <v>0</v>
      </c>
      <c r="I3262" s="82" t="s">
        <v>527</v>
      </c>
    </row>
    <row r="3263" spans="2:9">
      <c r="B3263" s="82" t="s">
        <v>286</v>
      </c>
      <c r="C3263" s="82" t="s">
        <v>546</v>
      </c>
      <c r="D3263" s="82" t="s">
        <v>547</v>
      </c>
      <c r="E3263" s="82" t="s">
        <v>300</v>
      </c>
      <c r="F3263" s="82" t="s">
        <v>301</v>
      </c>
      <c r="G3263" s="86">
        <v>0</v>
      </c>
      <c r="H3263" s="85">
        <v>0</v>
      </c>
      <c r="I3263" s="82" t="s">
        <v>521</v>
      </c>
    </row>
    <row r="3264" spans="2:9">
      <c r="B3264" s="82" t="s">
        <v>286</v>
      </c>
      <c r="C3264" s="82" t="s">
        <v>548</v>
      </c>
      <c r="D3264" s="82" t="s">
        <v>549</v>
      </c>
      <c r="E3264" s="82" t="s">
        <v>300</v>
      </c>
      <c r="F3264" s="82" t="s">
        <v>301</v>
      </c>
      <c r="G3264" s="86">
        <v>0</v>
      </c>
      <c r="H3264" s="85">
        <v>0</v>
      </c>
      <c r="I3264" s="82" t="s">
        <v>524</v>
      </c>
    </row>
    <row r="3265" spans="2:9">
      <c r="B3265" s="82" t="s">
        <v>286</v>
      </c>
      <c r="C3265" s="82" t="s">
        <v>550</v>
      </c>
      <c r="D3265" s="82" t="s">
        <v>551</v>
      </c>
      <c r="E3265" s="82" t="s">
        <v>300</v>
      </c>
      <c r="F3265" s="82" t="s">
        <v>301</v>
      </c>
      <c r="G3265" s="86">
        <v>0</v>
      </c>
      <c r="H3265" s="85">
        <v>0</v>
      </c>
      <c r="I3265" s="82" t="s">
        <v>527</v>
      </c>
    </row>
    <row r="3266" spans="2:9">
      <c r="B3266" s="82" t="s">
        <v>286</v>
      </c>
      <c r="C3266" s="82" t="s">
        <v>552</v>
      </c>
      <c r="D3266" s="82" t="s">
        <v>553</v>
      </c>
      <c r="E3266" s="82" t="s">
        <v>300</v>
      </c>
      <c r="F3266" s="82" t="s">
        <v>301</v>
      </c>
      <c r="G3266" s="86">
        <v>0</v>
      </c>
      <c r="H3266" s="85">
        <v>0</v>
      </c>
      <c r="I3266" s="82" t="s">
        <v>521</v>
      </c>
    </row>
    <row r="3267" spans="2:9">
      <c r="B3267" s="82" t="s">
        <v>286</v>
      </c>
      <c r="C3267" s="82" t="s">
        <v>554</v>
      </c>
      <c r="D3267" s="82" t="s">
        <v>555</v>
      </c>
      <c r="E3267" s="82" t="s">
        <v>300</v>
      </c>
      <c r="F3267" s="82" t="s">
        <v>301</v>
      </c>
      <c r="G3267" s="86">
        <v>0</v>
      </c>
      <c r="H3267" s="85">
        <v>0</v>
      </c>
      <c r="I3267" s="82" t="s">
        <v>524</v>
      </c>
    </row>
    <row r="3268" spans="2:9">
      <c r="B3268" s="82" t="s">
        <v>286</v>
      </c>
      <c r="C3268" s="82" t="s">
        <v>556</v>
      </c>
      <c r="D3268" s="82" t="s">
        <v>557</v>
      </c>
      <c r="E3268" s="82" t="s">
        <v>300</v>
      </c>
      <c r="F3268" s="82" t="s">
        <v>301</v>
      </c>
      <c r="G3268" s="86">
        <v>0</v>
      </c>
      <c r="H3268" s="85">
        <v>0</v>
      </c>
      <c r="I3268" s="82" t="s">
        <v>527</v>
      </c>
    </row>
    <row r="3269" spans="2:9">
      <c r="B3269" s="82" t="s">
        <v>286</v>
      </c>
      <c r="C3269" s="82" t="s">
        <v>558</v>
      </c>
      <c r="D3269" s="82" t="s">
        <v>559</v>
      </c>
      <c r="E3269" s="82" t="s">
        <v>300</v>
      </c>
      <c r="F3269" s="82" t="s">
        <v>301</v>
      </c>
      <c r="G3269" s="86">
        <v>0</v>
      </c>
      <c r="H3269" s="85">
        <v>0</v>
      </c>
      <c r="I3269" s="82" t="s">
        <v>521</v>
      </c>
    </row>
    <row r="3270" spans="2:9">
      <c r="B3270" s="82" t="s">
        <v>286</v>
      </c>
      <c r="C3270" s="82" t="s">
        <v>560</v>
      </c>
      <c r="D3270" s="82" t="s">
        <v>561</v>
      </c>
      <c r="E3270" s="82" t="s">
        <v>300</v>
      </c>
      <c r="F3270" s="82" t="s">
        <v>301</v>
      </c>
      <c r="G3270" s="86">
        <v>0</v>
      </c>
      <c r="H3270" s="85">
        <v>0</v>
      </c>
      <c r="I3270" s="82" t="s">
        <v>524</v>
      </c>
    </row>
    <row r="3271" spans="2:9">
      <c r="B3271" s="82" t="s">
        <v>286</v>
      </c>
      <c r="C3271" s="82" t="s">
        <v>562</v>
      </c>
      <c r="D3271" s="82" t="s">
        <v>563</v>
      </c>
      <c r="E3271" s="82" t="s">
        <v>300</v>
      </c>
      <c r="F3271" s="82" t="s">
        <v>301</v>
      </c>
      <c r="G3271" s="86">
        <v>0</v>
      </c>
      <c r="H3271" s="85">
        <v>0</v>
      </c>
      <c r="I3271" s="82" t="s">
        <v>527</v>
      </c>
    </row>
    <row r="3272" spans="2:9">
      <c r="B3272" s="82" t="s">
        <v>286</v>
      </c>
      <c r="C3272" s="82" t="s">
        <v>564</v>
      </c>
      <c r="D3272" s="82" t="s">
        <v>565</v>
      </c>
      <c r="E3272" s="82" t="s">
        <v>300</v>
      </c>
      <c r="F3272" s="82" t="s">
        <v>301</v>
      </c>
      <c r="G3272" s="86">
        <v>0</v>
      </c>
      <c r="H3272" s="85">
        <v>0</v>
      </c>
      <c r="I3272" s="82" t="s">
        <v>521</v>
      </c>
    </row>
    <row r="3273" spans="2:9">
      <c r="B3273" s="82" t="s">
        <v>286</v>
      </c>
      <c r="C3273" s="82" t="s">
        <v>566</v>
      </c>
      <c r="D3273" s="82" t="s">
        <v>567</v>
      </c>
      <c r="E3273" s="82" t="s">
        <v>300</v>
      </c>
      <c r="F3273" s="82" t="s">
        <v>301</v>
      </c>
      <c r="G3273" s="86">
        <v>0</v>
      </c>
      <c r="H3273" s="85">
        <v>0</v>
      </c>
      <c r="I3273" s="82" t="s">
        <v>524</v>
      </c>
    </row>
    <row r="3274" spans="2:9">
      <c r="B3274" s="82" t="s">
        <v>286</v>
      </c>
      <c r="C3274" s="82" t="s">
        <v>568</v>
      </c>
      <c r="D3274" s="82" t="s">
        <v>569</v>
      </c>
      <c r="E3274" s="82" t="s">
        <v>300</v>
      </c>
      <c r="F3274" s="82" t="s">
        <v>301</v>
      </c>
      <c r="G3274" s="86">
        <v>0</v>
      </c>
      <c r="H3274" s="85">
        <v>0</v>
      </c>
      <c r="I3274" s="82" t="s">
        <v>527</v>
      </c>
    </row>
    <row r="3275" spans="2:9">
      <c r="B3275" s="82" t="s">
        <v>286</v>
      </c>
      <c r="C3275" s="82" t="s">
        <v>570</v>
      </c>
      <c r="D3275" s="82" t="s">
        <v>571</v>
      </c>
      <c r="E3275" s="82" t="s">
        <v>300</v>
      </c>
      <c r="F3275" s="82" t="s">
        <v>301</v>
      </c>
      <c r="G3275" s="86">
        <v>0</v>
      </c>
      <c r="H3275" s="85">
        <v>0</v>
      </c>
      <c r="I3275" s="82" t="s">
        <v>521</v>
      </c>
    </row>
    <row r="3276" spans="2:9">
      <c r="B3276" s="82" t="s">
        <v>286</v>
      </c>
      <c r="C3276" s="82" t="s">
        <v>572</v>
      </c>
      <c r="D3276" s="82" t="s">
        <v>573</v>
      </c>
      <c r="E3276" s="82" t="s">
        <v>300</v>
      </c>
      <c r="F3276" s="82" t="s">
        <v>301</v>
      </c>
      <c r="G3276" s="86">
        <v>0</v>
      </c>
      <c r="H3276" s="85">
        <v>0</v>
      </c>
      <c r="I3276" s="82" t="s">
        <v>524</v>
      </c>
    </row>
    <row r="3277" spans="2:9">
      <c r="B3277" s="82" t="s">
        <v>286</v>
      </c>
      <c r="C3277" s="82" t="s">
        <v>574</v>
      </c>
      <c r="D3277" s="82" t="s">
        <v>575</v>
      </c>
      <c r="E3277" s="82" t="s">
        <v>300</v>
      </c>
      <c r="F3277" s="82" t="s">
        <v>301</v>
      </c>
      <c r="G3277" s="86">
        <v>0</v>
      </c>
      <c r="H3277" s="85">
        <v>0</v>
      </c>
      <c r="I3277" s="82" t="s">
        <v>527</v>
      </c>
    </row>
    <row r="3278" spans="2:9">
      <c r="B3278" s="82" t="s">
        <v>286</v>
      </c>
      <c r="C3278" s="82" t="s">
        <v>576</v>
      </c>
      <c r="D3278" s="82" t="s">
        <v>577</v>
      </c>
      <c r="E3278" s="82" t="s">
        <v>300</v>
      </c>
      <c r="F3278" s="82" t="s">
        <v>301</v>
      </c>
      <c r="G3278" s="86">
        <v>0</v>
      </c>
      <c r="H3278" s="85">
        <v>0</v>
      </c>
      <c r="I3278" s="82" t="s">
        <v>521</v>
      </c>
    </row>
    <row r="3279" spans="2:9">
      <c r="B3279" s="82" t="s">
        <v>286</v>
      </c>
      <c r="C3279" s="82" t="s">
        <v>578</v>
      </c>
      <c r="D3279" s="82" t="s">
        <v>579</v>
      </c>
      <c r="E3279" s="82" t="s">
        <v>300</v>
      </c>
      <c r="F3279" s="82" t="s">
        <v>301</v>
      </c>
      <c r="G3279" s="86">
        <v>0</v>
      </c>
      <c r="H3279" s="85">
        <v>0</v>
      </c>
      <c r="I3279" s="82" t="s">
        <v>524</v>
      </c>
    </row>
    <row r="3280" spans="2:9">
      <c r="B3280" s="82" t="s">
        <v>286</v>
      </c>
      <c r="C3280" s="82" t="s">
        <v>580</v>
      </c>
      <c r="D3280" s="82" t="s">
        <v>581</v>
      </c>
      <c r="E3280" s="82" t="s">
        <v>300</v>
      </c>
      <c r="F3280" s="82" t="s">
        <v>301</v>
      </c>
      <c r="G3280" s="86">
        <v>0</v>
      </c>
      <c r="H3280" s="85">
        <v>0</v>
      </c>
      <c r="I3280" s="82" t="s">
        <v>527</v>
      </c>
    </row>
    <row r="3281" spans="2:9">
      <c r="B3281" s="82" t="s">
        <v>286</v>
      </c>
      <c r="C3281" s="82" t="s">
        <v>582</v>
      </c>
      <c r="D3281" s="82" t="s">
        <v>583</v>
      </c>
      <c r="E3281" s="82" t="s">
        <v>300</v>
      </c>
      <c r="F3281" s="82" t="s">
        <v>301</v>
      </c>
      <c r="G3281" s="86">
        <v>0</v>
      </c>
      <c r="H3281" s="85">
        <v>0</v>
      </c>
      <c r="I3281" s="82" t="s">
        <v>584</v>
      </c>
    </row>
    <row r="3282" spans="2:9">
      <c r="B3282" s="82" t="s">
        <v>286</v>
      </c>
      <c r="C3282" s="82" t="s">
        <v>585</v>
      </c>
      <c r="D3282" s="82" t="s">
        <v>586</v>
      </c>
      <c r="E3282" s="82" t="s">
        <v>300</v>
      </c>
      <c r="F3282" s="82" t="s">
        <v>301</v>
      </c>
      <c r="G3282" s="86">
        <v>0</v>
      </c>
      <c r="H3282" s="85">
        <v>0</v>
      </c>
      <c r="I3282" s="82" t="s">
        <v>587</v>
      </c>
    </row>
    <row r="3283" spans="2:9">
      <c r="B3283" s="82" t="s">
        <v>286</v>
      </c>
      <c r="C3283" s="82" t="s">
        <v>588</v>
      </c>
      <c r="D3283" s="82" t="s">
        <v>589</v>
      </c>
      <c r="E3283" s="82" t="s">
        <v>300</v>
      </c>
      <c r="F3283" s="82" t="s">
        <v>301</v>
      </c>
      <c r="G3283" s="86">
        <v>0</v>
      </c>
      <c r="H3283" s="85">
        <v>0</v>
      </c>
      <c r="I3283" s="82" t="s">
        <v>590</v>
      </c>
    </row>
    <row r="3284" spans="2:9">
      <c r="B3284" s="82" t="s">
        <v>286</v>
      </c>
      <c r="C3284" s="82" t="s">
        <v>591</v>
      </c>
      <c r="D3284" s="82" t="s">
        <v>592</v>
      </c>
      <c r="E3284" s="82" t="s">
        <v>300</v>
      </c>
      <c r="F3284" s="82" t="s">
        <v>301</v>
      </c>
      <c r="G3284" s="86">
        <v>0</v>
      </c>
      <c r="H3284" s="85">
        <v>0</v>
      </c>
      <c r="I3284" s="82" t="s">
        <v>593</v>
      </c>
    </row>
    <row r="3285" spans="2:9">
      <c r="B3285" s="82" t="s">
        <v>286</v>
      </c>
      <c r="C3285" s="82" t="s">
        <v>594</v>
      </c>
      <c r="D3285" s="82" t="s">
        <v>595</v>
      </c>
      <c r="E3285" s="82" t="s">
        <v>300</v>
      </c>
      <c r="F3285" s="82" t="s">
        <v>301</v>
      </c>
      <c r="G3285" s="86">
        <v>0</v>
      </c>
      <c r="H3285" s="85">
        <v>0</v>
      </c>
      <c r="I3285" s="82" t="s">
        <v>596</v>
      </c>
    </row>
    <row r="3286" spans="2:9">
      <c r="B3286" s="82" t="s">
        <v>286</v>
      </c>
      <c r="C3286" s="82" t="s">
        <v>597</v>
      </c>
      <c r="D3286" s="82" t="s">
        <v>598</v>
      </c>
      <c r="E3286" s="82" t="s">
        <v>300</v>
      </c>
      <c r="F3286" s="82" t="s">
        <v>301</v>
      </c>
      <c r="G3286" s="86">
        <v>0</v>
      </c>
      <c r="H3286" s="85">
        <v>0</v>
      </c>
      <c r="I3286" s="82" t="s">
        <v>599</v>
      </c>
    </row>
    <row r="3287" spans="2:9">
      <c r="B3287" s="82" t="s">
        <v>286</v>
      </c>
      <c r="C3287" s="82" t="s">
        <v>600</v>
      </c>
      <c r="D3287" s="82" t="s">
        <v>601</v>
      </c>
      <c r="E3287" s="82" t="s">
        <v>300</v>
      </c>
      <c r="F3287" s="82" t="s">
        <v>301</v>
      </c>
      <c r="G3287" s="86">
        <v>0</v>
      </c>
      <c r="H3287" s="85">
        <v>0</v>
      </c>
      <c r="I3287" s="82" t="s">
        <v>602</v>
      </c>
    </row>
    <row r="3288" spans="2:9">
      <c r="B3288" s="82" t="s">
        <v>286</v>
      </c>
      <c r="C3288" s="82" t="s">
        <v>603</v>
      </c>
      <c r="D3288" s="82" t="s">
        <v>604</v>
      </c>
      <c r="E3288" s="82" t="s">
        <v>300</v>
      </c>
      <c r="F3288" s="82" t="s">
        <v>301</v>
      </c>
      <c r="G3288" s="86">
        <v>0</v>
      </c>
      <c r="H3288" s="85">
        <v>0</v>
      </c>
      <c r="I3288" s="82" t="s">
        <v>605</v>
      </c>
    </row>
    <row r="3289" spans="2:9">
      <c r="B3289" s="82" t="s">
        <v>286</v>
      </c>
      <c r="C3289" s="82" t="s">
        <v>606</v>
      </c>
      <c r="D3289" s="82" t="s">
        <v>607</v>
      </c>
      <c r="E3289" s="82" t="s">
        <v>300</v>
      </c>
      <c r="F3289" s="82" t="s">
        <v>301</v>
      </c>
      <c r="G3289" s="86">
        <v>0</v>
      </c>
      <c r="H3289" s="85">
        <v>0</v>
      </c>
      <c r="I3289" s="82" t="s">
        <v>608</v>
      </c>
    </row>
    <row r="3290" spans="2:9">
      <c r="B3290" s="82" t="s">
        <v>286</v>
      </c>
      <c r="C3290" s="82" t="s">
        <v>609</v>
      </c>
      <c r="D3290" s="82" t="s">
        <v>610</v>
      </c>
      <c r="E3290" s="82" t="s">
        <v>300</v>
      </c>
      <c r="F3290" s="82" t="s">
        <v>301</v>
      </c>
      <c r="G3290" s="86">
        <v>0</v>
      </c>
      <c r="H3290" s="85">
        <v>0</v>
      </c>
      <c r="I3290" s="82" t="s">
        <v>611</v>
      </c>
    </row>
    <row r="3291" spans="2:9">
      <c r="B3291" s="82" t="s">
        <v>286</v>
      </c>
      <c r="C3291" s="82" t="s">
        <v>612</v>
      </c>
      <c r="D3291" s="82" t="s">
        <v>613</v>
      </c>
      <c r="E3291" s="82" t="s">
        <v>300</v>
      </c>
      <c r="F3291" s="82" t="s">
        <v>301</v>
      </c>
      <c r="G3291" s="86">
        <v>0</v>
      </c>
      <c r="H3291" s="85">
        <v>0</v>
      </c>
      <c r="I3291" s="82" t="s">
        <v>614</v>
      </c>
    </row>
    <row r="3292" spans="2:9">
      <c r="B3292" s="82" t="s">
        <v>286</v>
      </c>
      <c r="C3292" s="82" t="s">
        <v>615</v>
      </c>
      <c r="D3292" s="82" t="s">
        <v>616</v>
      </c>
      <c r="E3292" s="82" t="s">
        <v>300</v>
      </c>
      <c r="F3292" s="82" t="s">
        <v>301</v>
      </c>
      <c r="G3292" s="86">
        <v>0</v>
      </c>
      <c r="H3292" s="85">
        <v>0</v>
      </c>
      <c r="I3292" s="82" t="s">
        <v>617</v>
      </c>
    </row>
    <row r="3293" spans="2:9">
      <c r="B3293" s="82" t="s">
        <v>286</v>
      </c>
      <c r="C3293" s="82" t="s">
        <v>618</v>
      </c>
      <c r="D3293" s="82" t="s">
        <v>619</v>
      </c>
      <c r="E3293" s="82" t="s">
        <v>300</v>
      </c>
      <c r="F3293" s="82" t="s">
        <v>301</v>
      </c>
      <c r="G3293" s="86">
        <v>0</v>
      </c>
      <c r="H3293" s="85">
        <v>0</v>
      </c>
      <c r="I3293" s="82" t="s">
        <v>620</v>
      </c>
    </row>
    <row r="3294" spans="2:9">
      <c r="B3294" s="82" t="s">
        <v>286</v>
      </c>
      <c r="C3294" s="82" t="s">
        <v>621</v>
      </c>
      <c r="D3294" s="82" t="s">
        <v>622</v>
      </c>
      <c r="E3294" s="82" t="s">
        <v>300</v>
      </c>
      <c r="F3294" s="82" t="s">
        <v>301</v>
      </c>
      <c r="G3294" s="86">
        <v>0</v>
      </c>
      <c r="H3294" s="85">
        <v>0</v>
      </c>
      <c r="I3294" s="82" t="s">
        <v>623</v>
      </c>
    </row>
    <row r="3295" spans="2:9">
      <c r="B3295" s="82" t="s">
        <v>286</v>
      </c>
      <c r="C3295" s="82" t="s">
        <v>624</v>
      </c>
      <c r="D3295" s="82" t="s">
        <v>625</v>
      </c>
      <c r="E3295" s="82" t="s">
        <v>300</v>
      </c>
      <c r="F3295" s="82" t="s">
        <v>301</v>
      </c>
      <c r="G3295" s="86">
        <v>0</v>
      </c>
      <c r="H3295" s="85">
        <v>0</v>
      </c>
      <c r="I3295" s="82" t="s">
        <v>626</v>
      </c>
    </row>
    <row r="3296" spans="2:9">
      <c r="B3296" s="82" t="s">
        <v>286</v>
      </c>
      <c r="C3296" s="82" t="s">
        <v>627</v>
      </c>
      <c r="D3296" s="82" t="s">
        <v>628</v>
      </c>
      <c r="E3296" s="82" t="s">
        <v>300</v>
      </c>
      <c r="F3296" s="82" t="s">
        <v>301</v>
      </c>
      <c r="G3296" s="86">
        <v>0</v>
      </c>
      <c r="H3296" s="85">
        <v>0</v>
      </c>
      <c r="I3296" s="82" t="s">
        <v>629</v>
      </c>
    </row>
    <row r="3297" spans="2:9">
      <c r="B3297" s="82" t="s">
        <v>286</v>
      </c>
      <c r="C3297" s="82" t="s">
        <v>630</v>
      </c>
      <c r="D3297" s="82" t="s">
        <v>631</v>
      </c>
      <c r="E3297" s="82" t="s">
        <v>300</v>
      </c>
      <c r="F3297" s="82" t="s">
        <v>301</v>
      </c>
      <c r="G3297" s="86">
        <v>0</v>
      </c>
      <c r="H3297" s="85">
        <v>0</v>
      </c>
      <c r="I3297" s="82" t="s">
        <v>632</v>
      </c>
    </row>
    <row r="3298" spans="2:9">
      <c r="B3298" s="82" t="s">
        <v>286</v>
      </c>
      <c r="C3298" s="82" t="s">
        <v>633</v>
      </c>
      <c r="D3298" s="82" t="s">
        <v>634</v>
      </c>
      <c r="E3298" s="82" t="s">
        <v>300</v>
      </c>
      <c r="F3298" s="82" t="s">
        <v>301</v>
      </c>
      <c r="G3298" s="86">
        <v>0</v>
      </c>
      <c r="H3298" s="85">
        <v>0</v>
      </c>
      <c r="I3298" s="82" t="s">
        <v>635</v>
      </c>
    </row>
    <row r="3299" spans="2:9">
      <c r="B3299" s="82" t="s">
        <v>286</v>
      </c>
      <c r="C3299" s="82" t="s">
        <v>636</v>
      </c>
      <c r="D3299" s="82" t="s">
        <v>637</v>
      </c>
      <c r="E3299" s="82" t="s">
        <v>300</v>
      </c>
      <c r="F3299" s="82" t="s">
        <v>301</v>
      </c>
      <c r="G3299" s="86">
        <v>0</v>
      </c>
      <c r="H3299" s="85">
        <v>0</v>
      </c>
      <c r="I3299" s="82" t="s">
        <v>638</v>
      </c>
    </row>
    <row r="3300" spans="2:9">
      <c r="B3300" s="82" t="s">
        <v>286</v>
      </c>
      <c r="C3300" s="82" t="s">
        <v>639</v>
      </c>
      <c r="D3300" s="82" t="s">
        <v>640</v>
      </c>
      <c r="E3300" s="82" t="s">
        <v>300</v>
      </c>
      <c r="F3300" s="82" t="s">
        <v>301</v>
      </c>
      <c r="G3300" s="86">
        <v>0</v>
      </c>
      <c r="H3300" s="85">
        <v>0</v>
      </c>
      <c r="I3300" s="82" t="s">
        <v>641</v>
      </c>
    </row>
    <row r="3301" spans="2:9">
      <c r="B3301" s="82" t="s">
        <v>286</v>
      </c>
      <c r="C3301" s="82" t="s">
        <v>642</v>
      </c>
      <c r="D3301" s="82" t="s">
        <v>643</v>
      </c>
      <c r="E3301" s="82" t="s">
        <v>300</v>
      </c>
      <c r="F3301" s="82" t="s">
        <v>301</v>
      </c>
      <c r="G3301" s="86">
        <v>0</v>
      </c>
      <c r="H3301" s="85">
        <v>0</v>
      </c>
      <c r="I3301" s="82" t="s">
        <v>644</v>
      </c>
    </row>
    <row r="3302" spans="2:9">
      <c r="B3302" s="82" t="s">
        <v>286</v>
      </c>
      <c r="C3302" s="82" t="s">
        <v>645</v>
      </c>
      <c r="D3302" s="82" t="s">
        <v>646</v>
      </c>
      <c r="E3302" s="82" t="s">
        <v>300</v>
      </c>
      <c r="F3302" s="82" t="s">
        <v>301</v>
      </c>
      <c r="G3302" s="86">
        <v>0</v>
      </c>
      <c r="H3302" s="85">
        <v>0</v>
      </c>
      <c r="I3302" s="82" t="s">
        <v>647</v>
      </c>
    </row>
    <row r="3303" spans="2:9">
      <c r="B3303" s="82" t="s">
        <v>286</v>
      </c>
      <c r="C3303" s="82" t="s">
        <v>648</v>
      </c>
      <c r="D3303" s="82" t="s">
        <v>649</v>
      </c>
      <c r="E3303" s="82" t="s">
        <v>300</v>
      </c>
      <c r="F3303" s="82" t="s">
        <v>301</v>
      </c>
      <c r="G3303" s="86">
        <v>0</v>
      </c>
      <c r="H3303" s="85">
        <v>0</v>
      </c>
      <c r="I3303" s="82" t="s">
        <v>650</v>
      </c>
    </row>
    <row r="3304" spans="2:9">
      <c r="B3304" s="82" t="s">
        <v>286</v>
      </c>
      <c r="C3304" s="82" t="s">
        <v>651</v>
      </c>
      <c r="D3304" s="82" t="s">
        <v>652</v>
      </c>
      <c r="E3304" s="82" t="s">
        <v>300</v>
      </c>
      <c r="F3304" s="82" t="s">
        <v>301</v>
      </c>
      <c r="G3304" s="86">
        <v>0</v>
      </c>
      <c r="H3304" s="85">
        <v>0</v>
      </c>
      <c r="I3304" s="82" t="s">
        <v>653</v>
      </c>
    </row>
    <row r="3305" spans="2:9">
      <c r="B3305" s="82" t="s">
        <v>286</v>
      </c>
      <c r="C3305" s="82" t="s">
        <v>654</v>
      </c>
      <c r="D3305" s="82" t="s">
        <v>655</v>
      </c>
      <c r="E3305" s="82" t="s">
        <v>300</v>
      </c>
      <c r="F3305" s="82" t="s">
        <v>301</v>
      </c>
      <c r="G3305" s="86">
        <v>0</v>
      </c>
      <c r="H3305" s="85">
        <v>0</v>
      </c>
      <c r="I3305" s="82" t="s">
        <v>656</v>
      </c>
    </row>
    <row r="3306" spans="2:9">
      <c r="B3306" s="82" t="s">
        <v>286</v>
      </c>
      <c r="C3306" s="82" t="s">
        <v>657</v>
      </c>
      <c r="D3306" s="82" t="s">
        <v>658</v>
      </c>
      <c r="E3306" s="82" t="s">
        <v>300</v>
      </c>
      <c r="F3306" s="82" t="s">
        <v>301</v>
      </c>
      <c r="G3306" s="86">
        <v>0</v>
      </c>
      <c r="H3306" s="85">
        <v>0</v>
      </c>
      <c r="I3306" s="82" t="s">
        <v>659</v>
      </c>
    </row>
    <row r="3307" spans="2:9">
      <c r="B3307" s="82" t="s">
        <v>286</v>
      </c>
      <c r="C3307" s="82" t="s">
        <v>660</v>
      </c>
      <c r="D3307" s="82" t="s">
        <v>661</v>
      </c>
      <c r="E3307" s="82" t="s">
        <v>300</v>
      </c>
      <c r="F3307" s="82" t="s">
        <v>301</v>
      </c>
      <c r="G3307" s="86">
        <v>0</v>
      </c>
      <c r="H3307" s="85">
        <v>0</v>
      </c>
      <c r="I3307" s="82" t="s">
        <v>662</v>
      </c>
    </row>
    <row r="3308" spans="2:9">
      <c r="B3308" s="82" t="s">
        <v>286</v>
      </c>
      <c r="C3308" s="82" t="s">
        <v>663</v>
      </c>
      <c r="D3308" s="82" t="s">
        <v>664</v>
      </c>
      <c r="E3308" s="82" t="s">
        <v>300</v>
      </c>
      <c r="F3308" s="82" t="s">
        <v>301</v>
      </c>
      <c r="G3308" s="86">
        <v>0</v>
      </c>
      <c r="H3308" s="85">
        <v>0</v>
      </c>
      <c r="I3308" s="82" t="s">
        <v>665</v>
      </c>
    </row>
    <row r="3309" spans="2:9">
      <c r="B3309" s="82" t="s">
        <v>286</v>
      </c>
      <c r="C3309" s="82" t="s">
        <v>666</v>
      </c>
      <c r="D3309" s="82" t="s">
        <v>667</v>
      </c>
      <c r="E3309" s="82" t="s">
        <v>300</v>
      </c>
      <c r="F3309" s="82" t="s">
        <v>301</v>
      </c>
      <c r="G3309" s="86">
        <v>0</v>
      </c>
      <c r="H3309" s="85">
        <v>0</v>
      </c>
      <c r="I3309" s="82" t="s">
        <v>668</v>
      </c>
    </row>
    <row r="3310" spans="2:9">
      <c r="B3310" s="82" t="s">
        <v>286</v>
      </c>
      <c r="C3310" s="82" t="s">
        <v>669</v>
      </c>
      <c r="D3310" s="82" t="s">
        <v>670</v>
      </c>
      <c r="E3310" s="82" t="s">
        <v>300</v>
      </c>
      <c r="F3310" s="82" t="s">
        <v>301</v>
      </c>
      <c r="G3310" s="86">
        <v>0</v>
      </c>
      <c r="H3310" s="85">
        <v>0</v>
      </c>
      <c r="I3310" s="82" t="s">
        <v>671</v>
      </c>
    </row>
    <row r="3311" spans="2:9">
      <c r="B3311" s="82" t="s">
        <v>286</v>
      </c>
      <c r="C3311" s="82" t="s">
        <v>672</v>
      </c>
      <c r="D3311" s="82" t="s">
        <v>673</v>
      </c>
      <c r="E3311" s="82" t="s">
        <v>300</v>
      </c>
      <c r="F3311" s="82" t="s">
        <v>301</v>
      </c>
      <c r="G3311" s="86">
        <v>0</v>
      </c>
      <c r="H3311" s="85">
        <v>0</v>
      </c>
      <c r="I3311" s="82" t="s">
        <v>674</v>
      </c>
    </row>
    <row r="3312" spans="2:9">
      <c r="B3312" s="82" t="s">
        <v>286</v>
      </c>
      <c r="C3312" s="82" t="s">
        <v>675</v>
      </c>
      <c r="D3312" s="82" t="s">
        <v>676</v>
      </c>
      <c r="E3312" s="82" t="s">
        <v>300</v>
      </c>
      <c r="F3312" s="82" t="s">
        <v>301</v>
      </c>
      <c r="G3312" s="86">
        <v>0</v>
      </c>
      <c r="H3312" s="85">
        <v>0</v>
      </c>
      <c r="I3312" s="82" t="s">
        <v>677</v>
      </c>
    </row>
    <row r="3313" spans="2:9">
      <c r="B3313" s="82" t="s">
        <v>286</v>
      </c>
      <c r="C3313" s="82" t="s">
        <v>678</v>
      </c>
      <c r="D3313" s="82" t="s">
        <v>679</v>
      </c>
      <c r="E3313" s="82" t="s">
        <v>300</v>
      </c>
      <c r="F3313" s="82" t="s">
        <v>301</v>
      </c>
      <c r="G3313" s="86">
        <v>0</v>
      </c>
      <c r="H3313" s="85">
        <v>0</v>
      </c>
      <c r="I3313" s="82" t="s">
        <v>680</v>
      </c>
    </row>
    <row r="3314" spans="2:9">
      <c r="B3314" s="82" t="s">
        <v>286</v>
      </c>
      <c r="C3314" s="82" t="s">
        <v>681</v>
      </c>
      <c r="D3314" s="82" t="s">
        <v>682</v>
      </c>
      <c r="E3314" s="82" t="s">
        <v>300</v>
      </c>
      <c r="F3314" s="82" t="s">
        <v>301</v>
      </c>
      <c r="G3314" s="86">
        <v>0</v>
      </c>
      <c r="H3314" s="85">
        <v>0</v>
      </c>
      <c r="I3314" s="82" t="s">
        <v>683</v>
      </c>
    </row>
    <row r="3315" spans="2:9">
      <c r="B3315" s="82" t="s">
        <v>286</v>
      </c>
      <c r="C3315" s="82" t="s">
        <v>684</v>
      </c>
      <c r="D3315" s="82" t="s">
        <v>685</v>
      </c>
      <c r="E3315" s="82" t="s">
        <v>300</v>
      </c>
      <c r="F3315" s="82" t="s">
        <v>301</v>
      </c>
      <c r="G3315" s="86">
        <v>0</v>
      </c>
      <c r="H3315" s="85">
        <v>0</v>
      </c>
      <c r="I3315" s="82" t="s">
        <v>686</v>
      </c>
    </row>
    <row r="3316" spans="2:9">
      <c r="B3316" s="82" t="s">
        <v>286</v>
      </c>
      <c r="C3316" s="82" t="s">
        <v>684</v>
      </c>
      <c r="D3316" s="82" t="s">
        <v>685</v>
      </c>
      <c r="E3316" s="82" t="s">
        <v>300</v>
      </c>
      <c r="F3316" s="82" t="s">
        <v>301</v>
      </c>
      <c r="G3316" s="86">
        <v>0</v>
      </c>
      <c r="H3316" s="85">
        <v>0</v>
      </c>
      <c r="I3316" s="82" t="s">
        <v>686</v>
      </c>
    </row>
    <row r="3317" spans="2:9">
      <c r="B3317" s="82" t="s">
        <v>286</v>
      </c>
      <c r="C3317" s="82" t="s">
        <v>687</v>
      </c>
      <c r="D3317" s="82" t="s">
        <v>688</v>
      </c>
      <c r="E3317" s="82" t="s">
        <v>300</v>
      </c>
      <c r="F3317" s="82" t="s">
        <v>301</v>
      </c>
      <c r="G3317" s="86">
        <v>0</v>
      </c>
      <c r="H3317" s="85">
        <v>0</v>
      </c>
      <c r="I3317" s="82" t="s">
        <v>689</v>
      </c>
    </row>
    <row r="3318" spans="2:9">
      <c r="B3318" s="82" t="s">
        <v>286</v>
      </c>
      <c r="C3318" s="82" t="s">
        <v>690</v>
      </c>
      <c r="D3318" s="82" t="s">
        <v>691</v>
      </c>
      <c r="E3318" s="82" t="s">
        <v>300</v>
      </c>
      <c r="F3318" s="82" t="s">
        <v>301</v>
      </c>
      <c r="G3318" s="86">
        <v>0</v>
      </c>
      <c r="H3318" s="85">
        <v>0</v>
      </c>
      <c r="I3318" s="82" t="s">
        <v>692</v>
      </c>
    </row>
    <row r="3319" spans="2:9">
      <c r="B3319" s="82" t="s">
        <v>286</v>
      </c>
      <c r="C3319" s="82" t="s">
        <v>693</v>
      </c>
      <c r="D3319" s="82" t="s">
        <v>694</v>
      </c>
      <c r="E3319" s="82" t="s">
        <v>300</v>
      </c>
      <c r="F3319" s="82" t="s">
        <v>301</v>
      </c>
      <c r="G3319" s="86">
        <v>0</v>
      </c>
      <c r="H3319" s="85">
        <v>0</v>
      </c>
      <c r="I3319" s="82" t="s">
        <v>695</v>
      </c>
    </row>
    <row r="3320" spans="2:9">
      <c r="B3320" s="82" t="s">
        <v>286</v>
      </c>
      <c r="C3320" s="82" t="s">
        <v>696</v>
      </c>
      <c r="D3320" s="82" t="s">
        <v>697</v>
      </c>
      <c r="E3320" s="82" t="s">
        <v>300</v>
      </c>
      <c r="F3320" s="82" t="s">
        <v>301</v>
      </c>
      <c r="G3320" s="86">
        <v>0</v>
      </c>
      <c r="H3320" s="85">
        <v>0</v>
      </c>
      <c r="I3320" s="82" t="s">
        <v>698</v>
      </c>
    </row>
    <row r="3321" spans="2:9">
      <c r="B3321" s="82" t="s">
        <v>286</v>
      </c>
      <c r="C3321" s="82" t="s">
        <v>699</v>
      </c>
      <c r="D3321" s="82" t="s">
        <v>700</v>
      </c>
      <c r="E3321" s="82" t="s">
        <v>300</v>
      </c>
      <c r="F3321" s="82" t="s">
        <v>301</v>
      </c>
      <c r="G3321" s="86">
        <v>0</v>
      </c>
      <c r="H3321" s="85">
        <v>0</v>
      </c>
      <c r="I3321" s="82" t="s">
        <v>701</v>
      </c>
    </row>
    <row r="3322" spans="2:9">
      <c r="B3322" s="82" t="s">
        <v>286</v>
      </c>
      <c r="C3322" s="82" t="s">
        <v>702</v>
      </c>
      <c r="D3322" s="82" t="s">
        <v>703</v>
      </c>
      <c r="E3322" s="82" t="s">
        <v>300</v>
      </c>
      <c r="F3322" s="82" t="s">
        <v>301</v>
      </c>
      <c r="G3322" s="86">
        <v>0</v>
      </c>
      <c r="H3322" s="85">
        <v>0</v>
      </c>
      <c r="I3322" s="82" t="s">
        <v>704</v>
      </c>
    </row>
    <row r="3323" spans="2:9">
      <c r="B3323" s="82" t="s">
        <v>286</v>
      </c>
      <c r="C3323" s="82" t="s">
        <v>705</v>
      </c>
      <c r="D3323" s="82" t="s">
        <v>706</v>
      </c>
      <c r="E3323" s="82" t="s">
        <v>300</v>
      </c>
      <c r="F3323" s="82" t="s">
        <v>301</v>
      </c>
      <c r="G3323" s="86">
        <v>0</v>
      </c>
      <c r="H3323" s="85">
        <v>0</v>
      </c>
      <c r="I3323" s="82" t="s">
        <v>707</v>
      </c>
    </row>
    <row r="3324" spans="2:9">
      <c r="B3324" s="82" t="s">
        <v>286</v>
      </c>
      <c r="C3324" s="82" t="s">
        <v>708</v>
      </c>
      <c r="D3324" s="82" t="s">
        <v>709</v>
      </c>
      <c r="E3324" s="82" t="s">
        <v>300</v>
      </c>
      <c r="F3324" s="82" t="s">
        <v>301</v>
      </c>
      <c r="G3324" s="86">
        <v>0</v>
      </c>
      <c r="H3324" s="85">
        <v>0</v>
      </c>
      <c r="I3324" s="82" t="s">
        <v>710</v>
      </c>
    </row>
    <row r="3325" spans="2:9">
      <c r="B3325" s="82" t="s">
        <v>286</v>
      </c>
      <c r="C3325" s="82" t="s">
        <v>711</v>
      </c>
      <c r="D3325" s="82" t="s">
        <v>712</v>
      </c>
      <c r="E3325" s="82" t="s">
        <v>300</v>
      </c>
      <c r="F3325" s="82" t="s">
        <v>301</v>
      </c>
      <c r="G3325" s="86">
        <v>0</v>
      </c>
      <c r="H3325" s="85">
        <v>0</v>
      </c>
      <c r="I3325" s="82" t="s">
        <v>713</v>
      </c>
    </row>
    <row r="3326" spans="2:9">
      <c r="B3326" s="82" t="s">
        <v>286</v>
      </c>
      <c r="C3326" s="82" t="s">
        <v>714</v>
      </c>
      <c r="D3326" s="82" t="s">
        <v>715</v>
      </c>
      <c r="E3326" s="82" t="s">
        <v>300</v>
      </c>
      <c r="F3326" s="82" t="s">
        <v>301</v>
      </c>
      <c r="G3326" s="86">
        <v>0</v>
      </c>
      <c r="H3326" s="85">
        <v>0</v>
      </c>
      <c r="I3326" s="82" t="s">
        <v>716</v>
      </c>
    </row>
    <row r="3327" spans="2:9">
      <c r="B3327" s="82" t="s">
        <v>286</v>
      </c>
      <c r="C3327" s="82" t="s">
        <v>717</v>
      </c>
      <c r="D3327" s="82" t="s">
        <v>718</v>
      </c>
      <c r="E3327" s="82" t="s">
        <v>300</v>
      </c>
      <c r="F3327" s="82" t="s">
        <v>301</v>
      </c>
      <c r="G3327" s="86">
        <v>0</v>
      </c>
      <c r="H3327" s="85">
        <v>0</v>
      </c>
      <c r="I3327" s="82" t="s">
        <v>719</v>
      </c>
    </row>
    <row r="3328" spans="2:9">
      <c r="B3328" s="82" t="s">
        <v>286</v>
      </c>
      <c r="C3328" s="82" t="s">
        <v>720</v>
      </c>
      <c r="D3328" s="82" t="s">
        <v>721</v>
      </c>
      <c r="E3328" s="82" t="s">
        <v>300</v>
      </c>
      <c r="F3328" s="82" t="s">
        <v>301</v>
      </c>
      <c r="G3328" s="86">
        <v>0</v>
      </c>
      <c r="H3328" s="85">
        <v>0</v>
      </c>
      <c r="I3328" s="82" t="s">
        <v>722</v>
      </c>
    </row>
    <row r="3329" spans="2:9">
      <c r="B3329" s="82" t="s">
        <v>286</v>
      </c>
      <c r="C3329" s="82" t="s">
        <v>723</v>
      </c>
      <c r="D3329" s="82" t="s">
        <v>724</v>
      </c>
      <c r="E3329" s="82" t="s">
        <v>300</v>
      </c>
      <c r="F3329" s="82" t="s">
        <v>301</v>
      </c>
      <c r="G3329" s="86">
        <v>0</v>
      </c>
      <c r="H3329" s="85">
        <v>0</v>
      </c>
      <c r="I3329" s="82" t="s">
        <v>725</v>
      </c>
    </row>
    <row r="3330" spans="2:9">
      <c r="B3330" s="82" t="s">
        <v>286</v>
      </c>
      <c r="C3330" s="82" t="s">
        <v>726</v>
      </c>
      <c r="D3330" s="82" t="s">
        <v>727</v>
      </c>
      <c r="E3330" s="82" t="s">
        <v>300</v>
      </c>
      <c r="F3330" s="82" t="s">
        <v>301</v>
      </c>
      <c r="G3330" s="86">
        <v>0</v>
      </c>
      <c r="H3330" s="85">
        <v>0</v>
      </c>
      <c r="I3330" s="82" t="s">
        <v>728</v>
      </c>
    </row>
    <row r="3331" spans="2:9">
      <c r="B3331" s="82" t="s">
        <v>286</v>
      </c>
      <c r="C3331" s="82" t="s">
        <v>729</v>
      </c>
      <c r="D3331" s="82" t="s">
        <v>730</v>
      </c>
      <c r="E3331" s="82" t="s">
        <v>300</v>
      </c>
      <c r="F3331" s="82" t="s">
        <v>301</v>
      </c>
      <c r="G3331" s="86">
        <v>0</v>
      </c>
      <c r="H3331" s="85">
        <v>0</v>
      </c>
      <c r="I3331" s="82" t="s">
        <v>731</v>
      </c>
    </row>
    <row r="3332" spans="2:9">
      <c r="B3332" s="82" t="s">
        <v>286</v>
      </c>
      <c r="C3332" s="82" t="s">
        <v>732</v>
      </c>
      <c r="D3332" s="82" t="s">
        <v>733</v>
      </c>
      <c r="E3332" s="82" t="s">
        <v>300</v>
      </c>
      <c r="F3332" s="82" t="s">
        <v>301</v>
      </c>
      <c r="G3332" s="86">
        <v>0</v>
      </c>
      <c r="H3332" s="85">
        <v>0</v>
      </c>
      <c r="I3332" s="82" t="s">
        <v>734</v>
      </c>
    </row>
    <row r="3333" spans="2:9">
      <c r="B3333" s="82" t="s">
        <v>286</v>
      </c>
      <c r="C3333" s="82" t="s">
        <v>735</v>
      </c>
      <c r="D3333" s="82" t="s">
        <v>736</v>
      </c>
      <c r="E3333" s="82" t="s">
        <v>300</v>
      </c>
      <c r="F3333" s="82" t="s">
        <v>301</v>
      </c>
      <c r="G3333" s="86">
        <v>0</v>
      </c>
      <c r="H3333" s="85">
        <v>0</v>
      </c>
      <c r="I3333" s="82" t="s">
        <v>737</v>
      </c>
    </row>
    <row r="3334" spans="2:9">
      <c r="B3334" s="82" t="s">
        <v>286</v>
      </c>
      <c r="C3334" s="82" t="s">
        <v>738</v>
      </c>
      <c r="D3334" s="82" t="s">
        <v>739</v>
      </c>
      <c r="E3334" s="82" t="s">
        <v>300</v>
      </c>
      <c r="F3334" s="82" t="s">
        <v>301</v>
      </c>
      <c r="G3334" s="86">
        <v>0</v>
      </c>
      <c r="H3334" s="85">
        <v>0</v>
      </c>
      <c r="I3334" s="82" t="s">
        <v>740</v>
      </c>
    </row>
    <row r="3335" spans="2:9">
      <c r="B3335" s="82" t="s">
        <v>286</v>
      </c>
      <c r="C3335" s="82" t="s">
        <v>741</v>
      </c>
      <c r="D3335" s="82" t="s">
        <v>742</v>
      </c>
      <c r="E3335" s="82" t="s">
        <v>300</v>
      </c>
      <c r="F3335" s="82" t="s">
        <v>301</v>
      </c>
      <c r="G3335" s="86">
        <v>0</v>
      </c>
      <c r="H3335" s="85">
        <v>0</v>
      </c>
      <c r="I3335" s="82" t="s">
        <v>743</v>
      </c>
    </row>
    <row r="3336" spans="2:9">
      <c r="B3336" s="82" t="s">
        <v>286</v>
      </c>
      <c r="C3336" s="82" t="s">
        <v>744</v>
      </c>
      <c r="D3336" s="82" t="s">
        <v>745</v>
      </c>
      <c r="E3336" s="82" t="s">
        <v>300</v>
      </c>
      <c r="F3336" s="82" t="s">
        <v>301</v>
      </c>
      <c r="G3336" s="86">
        <v>0</v>
      </c>
      <c r="H3336" s="85">
        <v>0</v>
      </c>
      <c r="I3336" s="82" t="s">
        <v>746</v>
      </c>
    </row>
    <row r="3337" spans="2:9">
      <c r="B3337" s="82" t="s">
        <v>286</v>
      </c>
      <c r="C3337" s="82" t="s">
        <v>747</v>
      </c>
      <c r="D3337" s="82" t="s">
        <v>748</v>
      </c>
      <c r="E3337" s="82" t="s">
        <v>300</v>
      </c>
      <c r="F3337" s="82" t="s">
        <v>301</v>
      </c>
      <c r="G3337" s="86">
        <v>0</v>
      </c>
      <c r="H3337" s="85">
        <v>0</v>
      </c>
      <c r="I3337" s="82" t="s">
        <v>749</v>
      </c>
    </row>
    <row r="3338" spans="2:9">
      <c r="B3338" s="82" t="s">
        <v>286</v>
      </c>
      <c r="C3338" s="82" t="s">
        <v>750</v>
      </c>
      <c r="D3338" s="82" t="s">
        <v>751</v>
      </c>
      <c r="E3338" s="82" t="s">
        <v>300</v>
      </c>
      <c r="F3338" s="82" t="s">
        <v>301</v>
      </c>
      <c r="G3338" s="86">
        <v>0</v>
      </c>
      <c r="H3338" s="85">
        <v>0</v>
      </c>
      <c r="I3338" s="82" t="s">
        <v>752</v>
      </c>
    </row>
    <row r="3339" spans="2:9">
      <c r="B3339" s="82" t="s">
        <v>286</v>
      </c>
      <c r="C3339" s="82" t="s">
        <v>753</v>
      </c>
      <c r="D3339" s="82" t="s">
        <v>754</v>
      </c>
      <c r="E3339" s="82" t="s">
        <v>300</v>
      </c>
      <c r="F3339" s="82" t="s">
        <v>301</v>
      </c>
      <c r="G3339" s="86">
        <v>0</v>
      </c>
      <c r="H3339" s="85">
        <v>0</v>
      </c>
      <c r="I3339" s="82" t="s">
        <v>755</v>
      </c>
    </row>
    <row r="3340" spans="2:9">
      <c r="B3340" s="82" t="s">
        <v>286</v>
      </c>
      <c r="C3340" s="82" t="s">
        <v>756</v>
      </c>
      <c r="D3340" s="82" t="s">
        <v>757</v>
      </c>
      <c r="E3340" s="82" t="s">
        <v>300</v>
      </c>
      <c r="F3340" s="82" t="s">
        <v>301</v>
      </c>
      <c r="G3340" s="86">
        <v>0</v>
      </c>
      <c r="H3340" s="85">
        <v>0</v>
      </c>
      <c r="I3340" s="82" t="s">
        <v>749</v>
      </c>
    </row>
    <row r="3341" spans="2:9">
      <c r="B3341" s="82" t="s">
        <v>286</v>
      </c>
      <c r="C3341" s="82" t="s">
        <v>758</v>
      </c>
      <c r="D3341" s="82" t="s">
        <v>759</v>
      </c>
      <c r="E3341" s="82" t="s">
        <v>300</v>
      </c>
      <c r="F3341" s="82" t="s">
        <v>301</v>
      </c>
      <c r="G3341" s="86">
        <v>0</v>
      </c>
      <c r="H3341" s="85">
        <v>0</v>
      </c>
      <c r="I3341" s="82" t="s">
        <v>752</v>
      </c>
    </row>
    <row r="3342" spans="2:9">
      <c r="B3342" s="82" t="s">
        <v>286</v>
      </c>
      <c r="C3342" s="82" t="s">
        <v>760</v>
      </c>
      <c r="D3342" s="82" t="s">
        <v>761</v>
      </c>
      <c r="E3342" s="82" t="s">
        <v>300</v>
      </c>
      <c r="F3342" s="82" t="s">
        <v>301</v>
      </c>
      <c r="G3342" s="86">
        <v>0</v>
      </c>
      <c r="H3342" s="85">
        <v>0</v>
      </c>
      <c r="I3342" s="82" t="s">
        <v>755</v>
      </c>
    </row>
    <row r="3343" spans="2:9">
      <c r="B3343" s="82" t="s">
        <v>286</v>
      </c>
      <c r="C3343" s="82" t="s">
        <v>762</v>
      </c>
      <c r="D3343" s="82" t="s">
        <v>763</v>
      </c>
      <c r="E3343" s="82" t="s">
        <v>300</v>
      </c>
      <c r="F3343" s="82" t="s">
        <v>301</v>
      </c>
      <c r="G3343" s="86">
        <v>0</v>
      </c>
      <c r="H3343" s="85">
        <v>0</v>
      </c>
      <c r="I3343" s="82" t="s">
        <v>749</v>
      </c>
    </row>
    <row r="3344" spans="2:9">
      <c r="B3344" s="82" t="s">
        <v>286</v>
      </c>
      <c r="C3344" s="82" t="s">
        <v>764</v>
      </c>
      <c r="D3344" s="82" t="s">
        <v>765</v>
      </c>
      <c r="E3344" s="82" t="s">
        <v>300</v>
      </c>
      <c r="F3344" s="82" t="s">
        <v>301</v>
      </c>
      <c r="G3344" s="86">
        <v>0</v>
      </c>
      <c r="H3344" s="85">
        <v>0</v>
      </c>
      <c r="I3344" s="82" t="s">
        <v>752</v>
      </c>
    </row>
    <row r="3345" spans="2:9">
      <c r="B3345" s="82" t="s">
        <v>286</v>
      </c>
      <c r="C3345" s="82" t="s">
        <v>766</v>
      </c>
      <c r="D3345" s="82" t="s">
        <v>767</v>
      </c>
      <c r="E3345" s="82" t="s">
        <v>300</v>
      </c>
      <c r="F3345" s="82" t="s">
        <v>301</v>
      </c>
      <c r="G3345" s="86">
        <v>0</v>
      </c>
      <c r="H3345" s="85">
        <v>0</v>
      </c>
      <c r="I3345" s="82" t="s">
        <v>755</v>
      </c>
    </row>
    <row r="3346" spans="2:9">
      <c r="B3346" s="82" t="s">
        <v>286</v>
      </c>
      <c r="C3346" s="82" t="s">
        <v>768</v>
      </c>
      <c r="D3346" s="82" t="s">
        <v>769</v>
      </c>
      <c r="E3346" s="82" t="s">
        <v>300</v>
      </c>
      <c r="F3346" s="82" t="s">
        <v>301</v>
      </c>
      <c r="G3346" s="86">
        <v>0</v>
      </c>
      <c r="H3346" s="85">
        <v>0</v>
      </c>
      <c r="I3346" s="82" t="s">
        <v>749</v>
      </c>
    </row>
    <row r="3347" spans="2:9">
      <c r="B3347" s="82" t="s">
        <v>286</v>
      </c>
      <c r="C3347" s="82" t="s">
        <v>770</v>
      </c>
      <c r="D3347" s="82" t="s">
        <v>771</v>
      </c>
      <c r="E3347" s="82" t="s">
        <v>300</v>
      </c>
      <c r="F3347" s="82" t="s">
        <v>301</v>
      </c>
      <c r="G3347" s="86">
        <v>0</v>
      </c>
      <c r="H3347" s="85">
        <v>0</v>
      </c>
      <c r="I3347" s="82" t="s">
        <v>752</v>
      </c>
    </row>
    <row r="3348" spans="2:9">
      <c r="B3348" s="82" t="s">
        <v>286</v>
      </c>
      <c r="C3348" s="82" t="s">
        <v>772</v>
      </c>
      <c r="D3348" s="82" t="s">
        <v>773</v>
      </c>
      <c r="E3348" s="82" t="s">
        <v>300</v>
      </c>
      <c r="F3348" s="82" t="s">
        <v>301</v>
      </c>
      <c r="G3348" s="86">
        <v>0</v>
      </c>
      <c r="H3348" s="85">
        <v>0</v>
      </c>
      <c r="I3348" s="82" t="s">
        <v>755</v>
      </c>
    </row>
    <row r="3349" spans="2:9">
      <c r="B3349" s="82" t="s">
        <v>286</v>
      </c>
      <c r="C3349" s="82" t="s">
        <v>774</v>
      </c>
      <c r="D3349" s="82" t="s">
        <v>775</v>
      </c>
      <c r="E3349" s="82" t="s">
        <v>300</v>
      </c>
      <c r="F3349" s="82" t="s">
        <v>301</v>
      </c>
      <c r="G3349" s="86">
        <v>0</v>
      </c>
      <c r="H3349" s="85">
        <v>0</v>
      </c>
      <c r="I3349" s="82" t="s">
        <v>749</v>
      </c>
    </row>
    <row r="3350" spans="2:9">
      <c r="B3350" s="82" t="s">
        <v>286</v>
      </c>
      <c r="C3350" s="82" t="s">
        <v>776</v>
      </c>
      <c r="D3350" s="82" t="s">
        <v>777</v>
      </c>
      <c r="E3350" s="82" t="s">
        <v>300</v>
      </c>
      <c r="F3350" s="82" t="s">
        <v>301</v>
      </c>
      <c r="G3350" s="86">
        <v>0</v>
      </c>
      <c r="H3350" s="85">
        <v>0</v>
      </c>
      <c r="I3350" s="82" t="s">
        <v>752</v>
      </c>
    </row>
    <row r="3351" spans="2:9">
      <c r="B3351" s="82" t="s">
        <v>286</v>
      </c>
      <c r="C3351" s="82" t="s">
        <v>778</v>
      </c>
      <c r="D3351" s="82" t="s">
        <v>779</v>
      </c>
      <c r="E3351" s="82" t="s">
        <v>300</v>
      </c>
      <c r="F3351" s="82" t="s">
        <v>301</v>
      </c>
      <c r="G3351" s="86">
        <v>0</v>
      </c>
      <c r="H3351" s="85">
        <v>0</v>
      </c>
      <c r="I3351" s="82" t="s">
        <v>755</v>
      </c>
    </row>
    <row r="3352" spans="2:9">
      <c r="B3352" s="82" t="s">
        <v>286</v>
      </c>
      <c r="C3352" s="82" t="s">
        <v>780</v>
      </c>
      <c r="D3352" s="82" t="s">
        <v>781</v>
      </c>
      <c r="E3352" s="82" t="s">
        <v>300</v>
      </c>
      <c r="F3352" s="82" t="s">
        <v>301</v>
      </c>
      <c r="G3352" s="86">
        <v>0</v>
      </c>
      <c r="H3352" s="85">
        <v>0</v>
      </c>
      <c r="I3352" s="82" t="s">
        <v>749</v>
      </c>
    </row>
    <row r="3353" spans="2:9">
      <c r="B3353" s="82" t="s">
        <v>286</v>
      </c>
      <c r="C3353" s="82" t="s">
        <v>782</v>
      </c>
      <c r="D3353" s="82" t="s">
        <v>783</v>
      </c>
      <c r="E3353" s="82" t="s">
        <v>300</v>
      </c>
      <c r="F3353" s="82" t="s">
        <v>301</v>
      </c>
      <c r="G3353" s="86">
        <v>0</v>
      </c>
      <c r="H3353" s="85">
        <v>0</v>
      </c>
      <c r="I3353" s="82" t="s">
        <v>752</v>
      </c>
    </row>
    <row r="3354" spans="2:9">
      <c r="B3354" s="82" t="s">
        <v>286</v>
      </c>
      <c r="C3354" s="82" t="s">
        <v>784</v>
      </c>
      <c r="D3354" s="82" t="s">
        <v>785</v>
      </c>
      <c r="E3354" s="82" t="s">
        <v>300</v>
      </c>
      <c r="F3354" s="82" t="s">
        <v>301</v>
      </c>
      <c r="G3354" s="86">
        <v>0</v>
      </c>
      <c r="H3354" s="85">
        <v>0</v>
      </c>
      <c r="I3354" s="82" t="s">
        <v>755</v>
      </c>
    </row>
    <row r="3355" spans="2:9">
      <c r="B3355" s="82" t="s">
        <v>286</v>
      </c>
      <c r="C3355" s="82" t="s">
        <v>786</v>
      </c>
      <c r="D3355" s="82" t="s">
        <v>787</v>
      </c>
      <c r="E3355" s="82" t="s">
        <v>300</v>
      </c>
      <c r="F3355" s="82" t="s">
        <v>301</v>
      </c>
      <c r="G3355" s="86">
        <v>0</v>
      </c>
      <c r="H3355" s="85">
        <v>0</v>
      </c>
      <c r="I3355" s="82" t="s">
        <v>749</v>
      </c>
    </row>
    <row r="3356" spans="2:9">
      <c r="B3356" s="82" t="s">
        <v>286</v>
      </c>
      <c r="C3356" s="82" t="s">
        <v>788</v>
      </c>
      <c r="D3356" s="82" t="s">
        <v>789</v>
      </c>
      <c r="E3356" s="82" t="s">
        <v>300</v>
      </c>
      <c r="F3356" s="82" t="s">
        <v>301</v>
      </c>
      <c r="G3356" s="86">
        <v>0</v>
      </c>
      <c r="H3356" s="85">
        <v>0</v>
      </c>
      <c r="I3356" s="82" t="s">
        <v>752</v>
      </c>
    </row>
    <row r="3357" spans="2:9">
      <c r="B3357" s="82" t="s">
        <v>286</v>
      </c>
      <c r="C3357" s="82" t="s">
        <v>790</v>
      </c>
      <c r="D3357" s="82" t="s">
        <v>791</v>
      </c>
      <c r="E3357" s="82" t="s">
        <v>300</v>
      </c>
      <c r="F3357" s="82" t="s">
        <v>301</v>
      </c>
      <c r="G3357" s="86">
        <v>0</v>
      </c>
      <c r="H3357" s="85">
        <v>0</v>
      </c>
      <c r="I3357" s="82" t="s">
        <v>755</v>
      </c>
    </row>
    <row r="3358" spans="2:9">
      <c r="B3358" s="82" t="s">
        <v>286</v>
      </c>
      <c r="C3358" s="82" t="s">
        <v>792</v>
      </c>
      <c r="D3358" s="82" t="s">
        <v>793</v>
      </c>
      <c r="E3358" s="82" t="s">
        <v>300</v>
      </c>
      <c r="F3358" s="82" t="s">
        <v>301</v>
      </c>
      <c r="G3358" s="86">
        <v>0</v>
      </c>
      <c r="H3358" s="85">
        <v>0</v>
      </c>
      <c r="I3358" s="82" t="s">
        <v>749</v>
      </c>
    </row>
    <row r="3359" spans="2:9">
      <c r="B3359" s="82" t="s">
        <v>286</v>
      </c>
      <c r="C3359" s="82" t="s">
        <v>794</v>
      </c>
      <c r="D3359" s="82" t="s">
        <v>795</v>
      </c>
      <c r="E3359" s="82" t="s">
        <v>300</v>
      </c>
      <c r="F3359" s="82" t="s">
        <v>301</v>
      </c>
      <c r="G3359" s="86">
        <v>0</v>
      </c>
      <c r="H3359" s="85">
        <v>0</v>
      </c>
      <c r="I3359" s="82" t="s">
        <v>752</v>
      </c>
    </row>
    <row r="3360" spans="2:9">
      <c r="B3360" s="82" t="s">
        <v>286</v>
      </c>
      <c r="C3360" s="82" t="s">
        <v>796</v>
      </c>
      <c r="D3360" s="82" t="s">
        <v>797</v>
      </c>
      <c r="E3360" s="82" t="s">
        <v>300</v>
      </c>
      <c r="F3360" s="82" t="s">
        <v>301</v>
      </c>
      <c r="G3360" s="86">
        <v>0</v>
      </c>
      <c r="H3360" s="85">
        <v>0</v>
      </c>
      <c r="I3360" s="82" t="s">
        <v>755</v>
      </c>
    </row>
    <row r="3361" spans="2:9">
      <c r="B3361" s="82" t="s">
        <v>286</v>
      </c>
      <c r="C3361" s="82" t="s">
        <v>798</v>
      </c>
      <c r="D3361" s="82" t="s">
        <v>799</v>
      </c>
      <c r="E3361" s="82" t="s">
        <v>300</v>
      </c>
      <c r="F3361" s="82" t="s">
        <v>301</v>
      </c>
      <c r="G3361" s="86">
        <v>0</v>
      </c>
      <c r="H3361" s="85">
        <v>0</v>
      </c>
      <c r="I3361" s="82" t="s">
        <v>749</v>
      </c>
    </row>
    <row r="3362" spans="2:9">
      <c r="B3362" s="82" t="s">
        <v>286</v>
      </c>
      <c r="C3362" s="82" t="s">
        <v>800</v>
      </c>
      <c r="D3362" s="82" t="s">
        <v>801</v>
      </c>
      <c r="E3362" s="82" t="s">
        <v>300</v>
      </c>
      <c r="F3362" s="82" t="s">
        <v>301</v>
      </c>
      <c r="G3362" s="86">
        <v>0</v>
      </c>
      <c r="H3362" s="85">
        <v>0</v>
      </c>
      <c r="I3362" s="82" t="s">
        <v>752</v>
      </c>
    </row>
    <row r="3363" spans="2:9">
      <c r="B3363" s="82" t="s">
        <v>286</v>
      </c>
      <c r="C3363" s="82" t="s">
        <v>802</v>
      </c>
      <c r="D3363" s="82" t="s">
        <v>803</v>
      </c>
      <c r="E3363" s="82" t="s">
        <v>300</v>
      </c>
      <c r="F3363" s="82" t="s">
        <v>301</v>
      </c>
      <c r="G3363" s="86">
        <v>0</v>
      </c>
      <c r="H3363" s="85">
        <v>0</v>
      </c>
      <c r="I3363" s="82" t="s">
        <v>755</v>
      </c>
    </row>
    <row r="3364" spans="2:9">
      <c r="B3364" s="82" t="s">
        <v>286</v>
      </c>
      <c r="C3364" s="82" t="s">
        <v>804</v>
      </c>
      <c r="D3364" s="82" t="s">
        <v>805</v>
      </c>
      <c r="E3364" s="82" t="s">
        <v>300</v>
      </c>
      <c r="F3364" s="82" t="s">
        <v>301</v>
      </c>
      <c r="G3364" s="86">
        <v>0</v>
      </c>
      <c r="H3364" s="85">
        <v>0</v>
      </c>
      <c r="I3364" s="82" t="s">
        <v>749</v>
      </c>
    </row>
    <row r="3365" spans="2:9">
      <c r="B3365" s="82" t="s">
        <v>286</v>
      </c>
      <c r="C3365" s="82" t="s">
        <v>806</v>
      </c>
      <c r="D3365" s="82" t="s">
        <v>807</v>
      </c>
      <c r="E3365" s="82" t="s">
        <v>300</v>
      </c>
      <c r="F3365" s="82" t="s">
        <v>301</v>
      </c>
      <c r="G3365" s="86">
        <v>0</v>
      </c>
      <c r="H3365" s="85">
        <v>0</v>
      </c>
      <c r="I3365" s="82" t="s">
        <v>752</v>
      </c>
    </row>
    <row r="3366" spans="2:9">
      <c r="B3366" s="82" t="s">
        <v>286</v>
      </c>
      <c r="C3366" s="82" t="s">
        <v>808</v>
      </c>
      <c r="D3366" s="82" t="s">
        <v>809</v>
      </c>
      <c r="E3366" s="82" t="s">
        <v>300</v>
      </c>
      <c r="F3366" s="82" t="s">
        <v>301</v>
      </c>
      <c r="G3366" s="86">
        <v>0</v>
      </c>
      <c r="H3366" s="85">
        <v>0</v>
      </c>
      <c r="I3366" s="82" t="s">
        <v>755</v>
      </c>
    </row>
    <row r="3367" spans="2:9">
      <c r="B3367" s="82" t="s">
        <v>286</v>
      </c>
      <c r="C3367" s="82" t="s">
        <v>810</v>
      </c>
      <c r="D3367" s="82" t="s">
        <v>811</v>
      </c>
      <c r="E3367" s="82" t="s">
        <v>300</v>
      </c>
      <c r="F3367" s="82" t="s">
        <v>301</v>
      </c>
      <c r="G3367" s="86">
        <v>0</v>
      </c>
      <c r="H3367" s="85">
        <v>0</v>
      </c>
      <c r="I3367" s="82" t="s">
        <v>812</v>
      </c>
    </row>
    <row r="3368" spans="2:9">
      <c r="B3368" s="82" t="s">
        <v>286</v>
      </c>
      <c r="C3368" s="82" t="s">
        <v>813</v>
      </c>
      <c r="D3368" s="82" t="s">
        <v>814</v>
      </c>
      <c r="E3368" s="82" t="s">
        <v>300</v>
      </c>
      <c r="F3368" s="82" t="s">
        <v>301</v>
      </c>
      <c r="G3368" s="86">
        <v>0</v>
      </c>
      <c r="H3368" s="85">
        <v>0</v>
      </c>
      <c r="I3368" s="82" t="s">
        <v>815</v>
      </c>
    </row>
    <row r="3369" spans="2:9">
      <c r="B3369" s="82" t="s">
        <v>286</v>
      </c>
      <c r="C3369" s="82" t="s">
        <v>816</v>
      </c>
      <c r="D3369" s="82" t="s">
        <v>817</v>
      </c>
      <c r="E3369" s="82" t="s">
        <v>300</v>
      </c>
      <c r="F3369" s="82" t="s">
        <v>301</v>
      </c>
      <c r="G3369" s="86">
        <v>0</v>
      </c>
      <c r="H3369" s="85">
        <v>0</v>
      </c>
      <c r="I3369" s="82" t="s">
        <v>818</v>
      </c>
    </row>
    <row r="3370" spans="2:9">
      <c r="B3370" s="82" t="s">
        <v>286</v>
      </c>
      <c r="C3370" s="82" t="s">
        <v>819</v>
      </c>
      <c r="D3370" s="82" t="s">
        <v>820</v>
      </c>
      <c r="E3370" s="82" t="s">
        <v>300</v>
      </c>
      <c r="F3370" s="82" t="s">
        <v>301</v>
      </c>
      <c r="G3370" s="86">
        <v>0</v>
      </c>
      <c r="H3370" s="85">
        <v>0</v>
      </c>
      <c r="I3370" s="82" t="s">
        <v>821</v>
      </c>
    </row>
    <row r="3371" spans="2:9">
      <c r="B3371" s="82" t="s">
        <v>286</v>
      </c>
      <c r="C3371" s="82" t="s">
        <v>687</v>
      </c>
      <c r="D3371" s="82" t="s">
        <v>688</v>
      </c>
      <c r="E3371" s="82" t="s">
        <v>300</v>
      </c>
      <c r="F3371" s="82" t="s">
        <v>301</v>
      </c>
      <c r="G3371" s="86">
        <v>0</v>
      </c>
      <c r="H3371" s="85">
        <v>0</v>
      </c>
      <c r="I3371" s="82" t="s">
        <v>689</v>
      </c>
    </row>
    <row r="3372" spans="2:9">
      <c r="B3372" s="82" t="s">
        <v>286</v>
      </c>
      <c r="C3372" s="82" t="s">
        <v>690</v>
      </c>
      <c r="D3372" s="82" t="s">
        <v>691</v>
      </c>
      <c r="E3372" s="82" t="s">
        <v>300</v>
      </c>
      <c r="F3372" s="82" t="s">
        <v>301</v>
      </c>
      <c r="G3372" s="86">
        <v>0</v>
      </c>
      <c r="H3372" s="85">
        <v>0</v>
      </c>
      <c r="I3372" s="82" t="s">
        <v>692</v>
      </c>
    </row>
    <row r="3373" spans="2:9">
      <c r="B3373" s="82" t="s">
        <v>286</v>
      </c>
      <c r="C3373" s="82" t="s">
        <v>822</v>
      </c>
      <c r="D3373" s="82" t="s">
        <v>823</v>
      </c>
      <c r="E3373" s="82" t="s">
        <v>300</v>
      </c>
      <c r="F3373" s="82" t="s">
        <v>301</v>
      </c>
      <c r="G3373" s="86">
        <v>0</v>
      </c>
      <c r="H3373" s="85">
        <v>0</v>
      </c>
      <c r="I3373" s="82" t="s">
        <v>824</v>
      </c>
    </row>
  </sheetData>
  <autoFilter ref="B4:I3373" xr:uid="{D70C3D7B-93CE-411E-9746-BF3C6BA1ABF6}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3702A-DC6D-4AA2-9520-35AE7E25E4FA}">
  <sheetPr>
    <tabColor rgb="FFFFDB8E"/>
  </sheetPr>
  <dimension ref="B2:Y2026"/>
  <sheetViews>
    <sheetView topLeftCell="C1" zoomScale="80" zoomScaleNormal="80" workbookViewId="0"/>
  </sheetViews>
  <sheetFormatPr defaultColWidth="9" defaultRowHeight="14.25"/>
  <cols>
    <col min="1" max="1" width="9" style="68"/>
    <col min="2" max="2" width="31.125" style="68" customWidth="1"/>
    <col min="3" max="3" width="9.375" style="68" customWidth="1"/>
    <col min="4" max="4" width="74.75" style="68" customWidth="1"/>
    <col min="5" max="5" width="9" style="88"/>
    <col min="6" max="6" width="9.125" style="68" customWidth="1"/>
    <col min="7" max="7" width="8.75" style="68" customWidth="1"/>
    <col min="8" max="8" width="10.875" style="68" bestFit="1" customWidth="1"/>
    <col min="9" max="9" width="9" style="68"/>
    <col min="10" max="10" width="41.75" style="68" bestFit="1" customWidth="1"/>
    <col min="11" max="16384" width="9" style="68"/>
  </cols>
  <sheetData>
    <row r="2" spans="2:13">
      <c r="I2" s="68">
        <f>2052-33</f>
        <v>2019</v>
      </c>
    </row>
    <row r="5" spans="2:13">
      <c r="B5" s="89" t="s">
        <v>829</v>
      </c>
      <c r="C5" s="89" t="s">
        <v>830</v>
      </c>
      <c r="D5" s="89" t="s">
        <v>831</v>
      </c>
      <c r="E5" s="90" t="s">
        <v>832</v>
      </c>
      <c r="F5" s="90" t="s">
        <v>833</v>
      </c>
      <c r="G5" s="90" t="s">
        <v>834</v>
      </c>
      <c r="H5" s="89" t="s">
        <v>835</v>
      </c>
      <c r="I5" s="89" t="s">
        <v>836</v>
      </c>
      <c r="J5" s="89" t="s">
        <v>837</v>
      </c>
      <c r="K5" s="91" t="s">
        <v>838</v>
      </c>
    </row>
    <row r="6" spans="2:13">
      <c r="B6" s="68" t="s">
        <v>839</v>
      </c>
      <c r="C6" s="68" t="s">
        <v>268</v>
      </c>
      <c r="D6" s="68" t="s">
        <v>302</v>
      </c>
      <c r="E6" s="68" t="s">
        <v>246</v>
      </c>
      <c r="F6" s="68">
        <f>SUMIFS(F_Input_APR!$G$8:$G$3373,F_Input_APR!$B$8:$B$3373,'APR Data'!C6,F_Input_APR!$I$8:$I$3373,'APR Data'!D6)</f>
        <v>0.77617763603989109</v>
      </c>
      <c r="G6" s="68">
        <v>1</v>
      </c>
      <c r="H6" s="68">
        <f>F6*G6</f>
        <v>0.77617763603989109</v>
      </c>
      <c r="I6" s="68" t="s">
        <v>300</v>
      </c>
      <c r="J6" s="68" t="s">
        <v>840</v>
      </c>
      <c r="K6" s="92" t="s">
        <v>841</v>
      </c>
      <c r="M6" s="68" t="b">
        <f>F6=H6</f>
        <v>1</v>
      </c>
    </row>
    <row r="7" spans="2:13">
      <c r="B7" s="68" t="s">
        <v>839</v>
      </c>
      <c r="C7" s="68" t="s">
        <v>268</v>
      </c>
      <c r="D7" s="68" t="s">
        <v>311</v>
      </c>
      <c r="E7" s="68" t="s">
        <v>246</v>
      </c>
      <c r="F7" s="68">
        <f>SUMIFS(F_Input_APR!$G$8:$G$3373,F_Input_APR!$B$8:$B$3373,'APR Data'!C7,F_Input_APR!$I$8:$I$3373,'APR Data'!D7)</f>
        <v>5.0446273777114179</v>
      </c>
      <c r="G7" s="68">
        <v>1</v>
      </c>
      <c r="H7" s="68">
        <f t="shared" ref="H7:H70" si="0">F7*G7</f>
        <v>5.0446273777114179</v>
      </c>
      <c r="I7" s="68" t="s">
        <v>300</v>
      </c>
      <c r="J7" s="68" t="s">
        <v>840</v>
      </c>
      <c r="K7" s="92" t="s">
        <v>842</v>
      </c>
      <c r="M7" s="68" t="b">
        <f t="shared" ref="M7:M70" si="1">F7=H7</f>
        <v>1</v>
      </c>
    </row>
    <row r="8" spans="2:13">
      <c r="B8" s="68" t="s">
        <v>839</v>
      </c>
      <c r="C8" s="68" t="s">
        <v>268</v>
      </c>
      <c r="D8" s="68" t="s">
        <v>320</v>
      </c>
      <c r="E8" s="68" t="s">
        <v>246</v>
      </c>
      <c r="F8" s="68">
        <f>SUMIFS(F_Input_APR!$G$8:$G$3373,F_Input_APR!$B$8:$B$3373,'APR Data'!C8,F_Input_APR!$I$8:$I$3373,'APR Data'!D8)</f>
        <v>1.1259999999999999</v>
      </c>
      <c r="G8" s="68">
        <v>1</v>
      </c>
      <c r="H8" s="68">
        <f t="shared" si="0"/>
        <v>1.1259999999999999</v>
      </c>
      <c r="I8" s="68" t="s">
        <v>300</v>
      </c>
      <c r="J8" s="68" t="s">
        <v>840</v>
      </c>
      <c r="K8" s="92" t="s">
        <v>843</v>
      </c>
      <c r="M8" s="68" t="b">
        <f t="shared" si="1"/>
        <v>1</v>
      </c>
    </row>
    <row r="9" spans="2:13">
      <c r="B9" s="68" t="s">
        <v>839</v>
      </c>
      <c r="C9" s="68" t="s">
        <v>268</v>
      </c>
      <c r="D9" s="68" t="s">
        <v>329</v>
      </c>
      <c r="E9" s="68" t="s">
        <v>246</v>
      </c>
      <c r="F9" s="68">
        <f>SUMIFS(F_Input_APR!$G$8:$G$3373,F_Input_APR!$B$8:$B$3373,'APR Data'!C9,F_Input_APR!$I$8:$I$3373,'APR Data'!D9)</f>
        <v>4.8917090126793106</v>
      </c>
      <c r="G9" s="68">
        <v>1</v>
      </c>
      <c r="H9" s="68">
        <f t="shared" si="0"/>
        <v>4.8917090126793106</v>
      </c>
      <c r="I9" s="68" t="s">
        <v>300</v>
      </c>
      <c r="J9" s="68" t="s">
        <v>840</v>
      </c>
      <c r="K9" s="92" t="s">
        <v>844</v>
      </c>
      <c r="M9" s="68" t="b">
        <f t="shared" si="1"/>
        <v>1</v>
      </c>
    </row>
    <row r="10" spans="2:13">
      <c r="B10" s="68" t="s">
        <v>839</v>
      </c>
      <c r="C10" s="68" t="s">
        <v>268</v>
      </c>
      <c r="D10" s="68" t="s">
        <v>338</v>
      </c>
      <c r="E10" s="68" t="s">
        <v>246</v>
      </c>
      <c r="F10" s="68">
        <f>SUMIFS(F_Input_APR!$G$8:$G$3373,F_Input_APR!$B$8:$B$3373,'APR Data'!C10,F_Input_APR!$I$8:$I$3373,'APR Data'!D10)</f>
        <v>9.1069999999999993</v>
      </c>
      <c r="G10" s="68">
        <v>1</v>
      </c>
      <c r="H10" s="68">
        <f t="shared" si="0"/>
        <v>9.1069999999999993</v>
      </c>
      <c r="I10" s="68" t="s">
        <v>300</v>
      </c>
      <c r="J10" s="68" t="s">
        <v>840</v>
      </c>
      <c r="K10" s="92" t="s">
        <v>845</v>
      </c>
      <c r="M10" s="68" t="b">
        <f t="shared" si="1"/>
        <v>1</v>
      </c>
    </row>
    <row r="11" spans="2:13">
      <c r="B11" s="68" t="s">
        <v>839</v>
      </c>
      <c r="C11" s="68" t="s">
        <v>268</v>
      </c>
      <c r="D11" s="68" t="s">
        <v>347</v>
      </c>
      <c r="E11" s="68" t="s">
        <v>246</v>
      </c>
      <c r="F11" s="68">
        <f>SUMIFS(F_Input_APR!$G$8:$G$3373,F_Input_APR!$B$8:$B$3373,'APR Data'!C11,F_Input_APR!$I$8:$I$3373,'APR Data'!D11)</f>
        <v>1.931</v>
      </c>
      <c r="G11" s="68">
        <v>1</v>
      </c>
      <c r="H11" s="68">
        <f t="shared" si="0"/>
        <v>1.931</v>
      </c>
      <c r="I11" s="68" t="s">
        <v>300</v>
      </c>
      <c r="J11" s="68" t="s">
        <v>840</v>
      </c>
      <c r="K11" s="92" t="s">
        <v>846</v>
      </c>
      <c r="M11" s="68" t="b">
        <f t="shared" si="1"/>
        <v>1</v>
      </c>
    </row>
    <row r="12" spans="2:13">
      <c r="B12" s="68" t="s">
        <v>839</v>
      </c>
      <c r="C12" s="68" t="s">
        <v>268</v>
      </c>
      <c r="D12" s="68" t="s">
        <v>356</v>
      </c>
      <c r="E12" s="68" t="s">
        <v>246</v>
      </c>
      <c r="F12" s="68">
        <f>SUMIFS(F_Input_APR!$G$8:$G$3373,F_Input_APR!$B$8:$B$3373,'APR Data'!C12,F_Input_APR!$I$8:$I$3373,'APR Data'!D12)</f>
        <v>20.25</v>
      </c>
      <c r="G12" s="68">
        <v>1</v>
      </c>
      <c r="H12" s="68">
        <f t="shared" si="0"/>
        <v>20.25</v>
      </c>
      <c r="I12" s="68" t="s">
        <v>300</v>
      </c>
      <c r="J12" s="68" t="s">
        <v>840</v>
      </c>
      <c r="K12" s="92" t="s">
        <v>847</v>
      </c>
      <c r="M12" s="68" t="b">
        <f t="shared" si="1"/>
        <v>1</v>
      </c>
    </row>
    <row r="13" spans="2:13">
      <c r="B13" s="68" t="s">
        <v>839</v>
      </c>
      <c r="C13" s="68" t="s">
        <v>268</v>
      </c>
      <c r="D13" s="68" t="s">
        <v>365</v>
      </c>
      <c r="E13" s="68" t="s">
        <v>246</v>
      </c>
      <c r="F13" s="68">
        <f>SUMIFS(F_Input_APR!$G$8:$G$3373,F_Input_APR!$B$8:$B$3373,'APR Data'!C13,F_Input_APR!$I$8:$I$3373,'APR Data'!D13)</f>
        <v>2.8752669684736292</v>
      </c>
      <c r="G13" s="68">
        <v>1</v>
      </c>
      <c r="H13" s="68">
        <f t="shared" si="0"/>
        <v>2.8752669684736292</v>
      </c>
      <c r="I13" s="68" t="s">
        <v>300</v>
      </c>
      <c r="J13" s="68" t="s">
        <v>840</v>
      </c>
      <c r="K13" s="92" t="s">
        <v>848</v>
      </c>
      <c r="M13" s="68" t="b">
        <f t="shared" si="1"/>
        <v>1</v>
      </c>
    </row>
    <row r="14" spans="2:13">
      <c r="B14" s="68" t="s">
        <v>839</v>
      </c>
      <c r="C14" s="68" t="s">
        <v>268</v>
      </c>
      <c r="D14" s="68" t="s">
        <v>374</v>
      </c>
      <c r="E14" s="68" t="s">
        <v>246</v>
      </c>
      <c r="F14" s="68">
        <f>SUMIFS(F_Input_APR!$G$8:$G$3373,F_Input_APR!$B$8:$B$3373,'APR Data'!C14,F_Input_APR!$I$8:$I$3373,'APR Data'!D14)</f>
        <v>112.44360840673301</v>
      </c>
      <c r="G14" s="68">
        <v>1</v>
      </c>
      <c r="H14" s="68">
        <f t="shared" si="0"/>
        <v>112.44360840673301</v>
      </c>
      <c r="I14" s="68" t="s">
        <v>300</v>
      </c>
      <c r="J14" s="68" t="s">
        <v>840</v>
      </c>
      <c r="K14" s="92" t="s">
        <v>849</v>
      </c>
      <c r="M14" s="68" t="b">
        <f t="shared" si="1"/>
        <v>1</v>
      </c>
    </row>
    <row r="15" spans="2:13">
      <c r="B15" s="68" t="s">
        <v>839</v>
      </c>
      <c r="C15" s="68" t="s">
        <v>268</v>
      </c>
      <c r="D15" s="68" t="s">
        <v>383</v>
      </c>
      <c r="E15" s="68" t="s">
        <v>246</v>
      </c>
      <c r="F15" s="68">
        <f>SUMIFS(F_Input_APR!$G$8:$G$3373,F_Input_APR!$B$8:$B$3373,'APR Data'!C15,F_Input_APR!$I$8:$I$3373,'APR Data'!D15)</f>
        <v>596.23750793410761</v>
      </c>
      <c r="G15" s="68">
        <v>1</v>
      </c>
      <c r="H15" s="68">
        <f t="shared" si="0"/>
        <v>596.23750793410761</v>
      </c>
      <c r="I15" s="68" t="s">
        <v>300</v>
      </c>
      <c r="J15" s="68" t="s">
        <v>840</v>
      </c>
      <c r="K15" s="92" t="s">
        <v>850</v>
      </c>
      <c r="M15" s="68" t="b">
        <f t="shared" si="1"/>
        <v>1</v>
      </c>
    </row>
    <row r="16" spans="2:13">
      <c r="B16" s="68" t="s">
        <v>839</v>
      </c>
      <c r="C16" s="68" t="s">
        <v>268</v>
      </c>
      <c r="D16" s="68" t="s">
        <v>392</v>
      </c>
      <c r="E16" s="68" t="s">
        <v>246</v>
      </c>
      <c r="F16" s="68">
        <f>SUMIFS(F_Input_APR!$G$8:$G$3373,F_Input_APR!$B$8:$B$3373,'APR Data'!C16,F_Input_APR!$I$8:$I$3373,'APR Data'!D16)</f>
        <v>2.6110000000000002</v>
      </c>
      <c r="G16" s="68">
        <v>1</v>
      </c>
      <c r="H16" s="68">
        <f t="shared" si="0"/>
        <v>2.6110000000000002</v>
      </c>
      <c r="I16" s="68" t="s">
        <v>300</v>
      </c>
      <c r="J16" s="68" t="s">
        <v>840</v>
      </c>
      <c r="K16" s="92" t="s">
        <v>851</v>
      </c>
      <c r="M16" s="68" t="b">
        <f t="shared" si="1"/>
        <v>1</v>
      </c>
    </row>
    <row r="17" spans="2:13">
      <c r="B17" s="68" t="s">
        <v>839</v>
      </c>
      <c r="C17" s="68" t="s">
        <v>268</v>
      </c>
      <c r="D17" s="68" t="s">
        <v>401</v>
      </c>
      <c r="E17" s="68" t="s">
        <v>246</v>
      </c>
      <c r="F17" s="68">
        <f>SUMIFS(F_Input_APR!$G$8:$G$3373,F_Input_APR!$B$8:$B$3373,'APR Data'!C17,F_Input_APR!$I$8:$I$3373,'APR Data'!D17)</f>
        <v>35.277000000000001</v>
      </c>
      <c r="G17" s="68">
        <v>1</v>
      </c>
      <c r="H17" s="68">
        <f t="shared" si="0"/>
        <v>35.277000000000001</v>
      </c>
      <c r="I17" s="68" t="s">
        <v>300</v>
      </c>
      <c r="J17" s="68" t="s">
        <v>840</v>
      </c>
      <c r="K17" s="92" t="s">
        <v>852</v>
      </c>
      <c r="M17" s="68" t="b">
        <f t="shared" si="1"/>
        <v>1</v>
      </c>
    </row>
    <row r="18" spans="2:13">
      <c r="B18" s="68" t="s">
        <v>839</v>
      </c>
      <c r="C18" s="68" t="s">
        <v>268</v>
      </c>
      <c r="D18" s="68" t="s">
        <v>410</v>
      </c>
      <c r="E18" s="68" t="s">
        <v>246</v>
      </c>
      <c r="F18" s="68">
        <f>SUMIFS(F_Input_APR!$G$8:$G$3373,F_Input_APR!$B$8:$B$3373,'APR Data'!C18,F_Input_APR!$I$8:$I$3373,'APR Data'!D18)</f>
        <v>87.40929771591027</v>
      </c>
      <c r="G18" s="68">
        <v>1</v>
      </c>
      <c r="H18" s="68">
        <f t="shared" si="0"/>
        <v>87.40929771591027</v>
      </c>
      <c r="I18" s="68" t="s">
        <v>300</v>
      </c>
      <c r="J18" s="68" t="s">
        <v>840</v>
      </c>
      <c r="K18" s="92" t="s">
        <v>853</v>
      </c>
      <c r="M18" s="68" t="b">
        <f t="shared" si="1"/>
        <v>1</v>
      </c>
    </row>
    <row r="19" spans="2:13">
      <c r="B19" s="68" t="s">
        <v>839</v>
      </c>
      <c r="C19" s="68" t="s">
        <v>268</v>
      </c>
      <c r="D19" s="68" t="s">
        <v>419</v>
      </c>
      <c r="E19" s="68" t="s">
        <v>246</v>
      </c>
      <c r="F19" s="68">
        <f>SUMIFS(F_Input_APR!$G$8:$G$3373,F_Input_APR!$B$8:$B$3373,'APR Data'!C19,F_Input_APR!$I$8:$I$3373,'APR Data'!D19)</f>
        <v>0</v>
      </c>
      <c r="G19" s="68">
        <v>1</v>
      </c>
      <c r="H19" s="68">
        <f t="shared" si="0"/>
        <v>0</v>
      </c>
      <c r="I19" s="68" t="s">
        <v>300</v>
      </c>
      <c r="J19" s="68" t="s">
        <v>840</v>
      </c>
      <c r="K19" s="92" t="s">
        <v>854</v>
      </c>
      <c r="M19" s="68" t="b">
        <f t="shared" si="1"/>
        <v>1</v>
      </c>
    </row>
    <row r="20" spans="2:13">
      <c r="B20" s="68" t="s">
        <v>839</v>
      </c>
      <c r="C20" s="68" t="s">
        <v>268</v>
      </c>
      <c r="D20" s="68" t="s">
        <v>428</v>
      </c>
      <c r="E20" s="68" t="s">
        <v>246</v>
      </c>
      <c r="F20" s="68">
        <f>SUMIFS(F_Input_APR!$G$8:$G$3373,F_Input_APR!$B$8:$B$3373,'APR Data'!C20,F_Input_APR!$I$8:$I$3373,'APR Data'!D20)</f>
        <v>23.759</v>
      </c>
      <c r="G20" s="68">
        <v>0</v>
      </c>
      <c r="H20" s="68">
        <f t="shared" si="0"/>
        <v>0</v>
      </c>
      <c r="I20" s="68" t="s">
        <v>300</v>
      </c>
      <c r="J20" s="68" t="s">
        <v>840</v>
      </c>
      <c r="K20" s="92" t="s">
        <v>855</v>
      </c>
      <c r="M20" s="68" t="b">
        <f t="shared" si="1"/>
        <v>0</v>
      </c>
    </row>
    <row r="21" spans="2:13">
      <c r="B21" s="68" t="s">
        <v>839</v>
      </c>
      <c r="C21" s="68" t="s">
        <v>268</v>
      </c>
      <c r="D21" s="68" t="s">
        <v>436</v>
      </c>
      <c r="E21" s="68" t="s">
        <v>246</v>
      </c>
      <c r="F21" s="68">
        <f>SUMIFS(F_Input_APR!$G$8:$G$3373,F_Input_APR!$B$8:$B$3373,'APR Data'!C21,F_Input_APR!$I$8:$I$3373,'APR Data'!D21)</f>
        <v>23.759</v>
      </c>
      <c r="G21" s="68">
        <v>0</v>
      </c>
      <c r="H21" s="68">
        <f t="shared" si="0"/>
        <v>0</v>
      </c>
      <c r="I21" s="68" t="s">
        <v>300</v>
      </c>
      <c r="J21" s="68" t="s">
        <v>840</v>
      </c>
      <c r="K21" s="92" t="s">
        <v>856</v>
      </c>
      <c r="M21" s="68" t="b">
        <f t="shared" si="1"/>
        <v>0</v>
      </c>
    </row>
    <row r="22" spans="2:13">
      <c r="B22" s="68" t="s">
        <v>839</v>
      </c>
      <c r="C22" s="68" t="s">
        <v>268</v>
      </c>
      <c r="D22" s="68" t="s">
        <v>442</v>
      </c>
      <c r="E22" s="68" t="s">
        <v>246</v>
      </c>
      <c r="F22" s="68">
        <f>SUMIFS(F_Input_APR!$G$8:$G$3373,F_Input_APR!$B$8:$B$3373,'APR Data'!C22,F_Input_APR!$I$8:$I$3373,'APR Data'!D22)</f>
        <v>23.759</v>
      </c>
      <c r="G22" s="68">
        <v>1</v>
      </c>
      <c r="H22" s="68">
        <f t="shared" si="0"/>
        <v>23.759</v>
      </c>
      <c r="I22" s="68" t="s">
        <v>300</v>
      </c>
      <c r="J22" s="68" t="s">
        <v>840</v>
      </c>
      <c r="K22" s="92" t="s">
        <v>857</v>
      </c>
      <c r="M22" s="68" t="b">
        <f t="shared" si="1"/>
        <v>1</v>
      </c>
    </row>
    <row r="23" spans="2:13">
      <c r="B23" s="68" t="s">
        <v>839</v>
      </c>
      <c r="C23" s="68" t="s">
        <v>268</v>
      </c>
      <c r="D23" s="68" t="s">
        <v>449</v>
      </c>
      <c r="E23" s="68" t="s">
        <v>246</v>
      </c>
      <c r="F23" s="68">
        <f>SUMIFS(F_Input_APR!$G$8:$G$3373,F_Input_APR!$B$8:$B$3373,'APR Data'!C23,F_Input_APR!$I$8:$I$3373,'APR Data'!D23)</f>
        <v>0.97799999999999998</v>
      </c>
      <c r="G23" s="68">
        <v>1</v>
      </c>
      <c r="H23" s="68">
        <f t="shared" si="0"/>
        <v>0.97799999999999998</v>
      </c>
      <c r="I23" s="68" t="s">
        <v>300</v>
      </c>
      <c r="J23" s="68" t="s">
        <v>840</v>
      </c>
      <c r="K23" s="92" t="s">
        <v>858</v>
      </c>
      <c r="M23" s="68" t="b">
        <f t="shared" si="1"/>
        <v>1</v>
      </c>
    </row>
    <row r="24" spans="2:13">
      <c r="B24" s="68" t="s">
        <v>839</v>
      </c>
      <c r="C24" s="68" t="s">
        <v>268</v>
      </c>
      <c r="D24" s="68" t="s">
        <v>458</v>
      </c>
      <c r="E24" s="68" t="s">
        <v>246</v>
      </c>
      <c r="F24" s="68">
        <f>SUMIFS(F_Input_APR!$G$8:$G$3373,F_Input_APR!$B$8:$B$3373,'APR Data'!C24,F_Input_APR!$I$8:$I$3373,'APR Data'!D24)</f>
        <v>15.409432361376178</v>
      </c>
      <c r="G24" s="68">
        <v>1</v>
      </c>
      <c r="H24" s="68">
        <f t="shared" si="0"/>
        <v>15.409432361376178</v>
      </c>
      <c r="I24" s="68" t="s">
        <v>300</v>
      </c>
      <c r="J24" s="68" t="s">
        <v>840</v>
      </c>
      <c r="K24" s="92" t="s">
        <v>859</v>
      </c>
      <c r="M24" s="68" t="b">
        <f t="shared" si="1"/>
        <v>1</v>
      </c>
    </row>
    <row r="25" spans="2:13">
      <c r="B25" s="68" t="s">
        <v>839</v>
      </c>
      <c r="C25" s="68" t="s">
        <v>268</v>
      </c>
      <c r="D25" s="68" t="s">
        <v>467</v>
      </c>
      <c r="E25" s="68" t="s">
        <v>246</v>
      </c>
      <c r="F25" s="68">
        <f>SUMIFS(F_Input_APR!$G$8:$G$3373,F_Input_APR!$B$8:$B$3373,'APR Data'!C25,F_Input_APR!$I$8:$I$3373,'APR Data'!D25)</f>
        <v>3.698</v>
      </c>
      <c r="G25" s="68">
        <v>0</v>
      </c>
      <c r="H25" s="68">
        <f t="shared" si="0"/>
        <v>0</v>
      </c>
      <c r="I25" s="68" t="s">
        <v>300</v>
      </c>
      <c r="J25" s="68" t="s">
        <v>840</v>
      </c>
      <c r="K25" s="92" t="s">
        <v>860</v>
      </c>
      <c r="M25" s="68" t="b">
        <f t="shared" si="1"/>
        <v>0</v>
      </c>
    </row>
    <row r="26" spans="2:13">
      <c r="B26" s="68" t="s">
        <v>839</v>
      </c>
      <c r="C26" s="68" t="s">
        <v>268</v>
      </c>
      <c r="D26" s="68" t="s">
        <v>476</v>
      </c>
      <c r="E26" s="68" t="s">
        <v>246</v>
      </c>
      <c r="F26" s="68">
        <f>SUMIFS(F_Input_APR!$G$8:$G$3373,F_Input_APR!$B$8:$B$3373,'APR Data'!C26,F_Input_APR!$I$8:$I$3373,'APR Data'!D26)</f>
        <v>5.0177499769506486</v>
      </c>
      <c r="G26" s="68">
        <v>0</v>
      </c>
      <c r="H26" s="68">
        <f t="shared" si="0"/>
        <v>0</v>
      </c>
      <c r="I26" s="68" t="s">
        <v>300</v>
      </c>
      <c r="J26" s="68" t="s">
        <v>840</v>
      </c>
      <c r="K26" s="92" t="s">
        <v>861</v>
      </c>
      <c r="M26" s="68" t="b">
        <f t="shared" si="1"/>
        <v>0</v>
      </c>
    </row>
    <row r="27" spans="2:13">
      <c r="B27" s="68" t="s">
        <v>839</v>
      </c>
      <c r="C27" s="68" t="s">
        <v>268</v>
      </c>
      <c r="D27" s="68" t="s">
        <v>485</v>
      </c>
      <c r="E27" s="68" t="s">
        <v>246</v>
      </c>
      <c r="F27" s="68">
        <f>SUMIFS(F_Input_APR!$G$8:$G$3373,F_Input_APR!$B$8:$B$3373,'APR Data'!C27,F_Input_APR!$I$8:$I$3373,'APR Data'!D27)</f>
        <v>0</v>
      </c>
      <c r="G27" s="68">
        <v>0</v>
      </c>
      <c r="H27" s="68">
        <f t="shared" si="0"/>
        <v>0</v>
      </c>
      <c r="I27" s="68" t="s">
        <v>300</v>
      </c>
      <c r="J27" s="68" t="s">
        <v>840</v>
      </c>
      <c r="K27" s="92" t="s">
        <v>862</v>
      </c>
      <c r="M27" s="68" t="b">
        <f t="shared" si="1"/>
        <v>1</v>
      </c>
    </row>
    <row r="28" spans="2:13">
      <c r="B28" s="68" t="s">
        <v>839</v>
      </c>
      <c r="C28" s="68" t="s">
        <v>268</v>
      </c>
      <c r="D28" s="68" t="s">
        <v>494</v>
      </c>
      <c r="E28" s="68" t="s">
        <v>246</v>
      </c>
      <c r="F28" s="68">
        <f>SUMIFS(F_Input_APR!$G$8:$G$3373,F_Input_APR!$B$8:$B$3373,'APR Data'!C28,F_Input_APR!$I$8:$I$3373,'APR Data'!D28)</f>
        <v>8.1920000000000002</v>
      </c>
      <c r="G28" s="68">
        <v>1</v>
      </c>
      <c r="H28" s="68">
        <f t="shared" si="0"/>
        <v>8.1920000000000002</v>
      </c>
      <c r="I28" s="68" t="s">
        <v>300</v>
      </c>
      <c r="J28" s="68" t="s">
        <v>840</v>
      </c>
      <c r="K28" s="92" t="s">
        <v>863</v>
      </c>
      <c r="M28" s="68" t="b">
        <f t="shared" si="1"/>
        <v>1</v>
      </c>
    </row>
    <row r="29" spans="2:13">
      <c r="B29" s="68" t="s">
        <v>839</v>
      </c>
      <c r="C29" s="68" t="s">
        <v>268</v>
      </c>
      <c r="D29" s="68" t="s">
        <v>503</v>
      </c>
      <c r="E29" s="68" t="s">
        <v>246</v>
      </c>
      <c r="F29" s="68">
        <f>SUMIFS(F_Input_APR!$G$8:$G$3373,F_Input_APR!$B$8:$B$3373,'APR Data'!C29,F_Input_APR!$I$8:$I$3373,'APR Data'!D29)</f>
        <v>0</v>
      </c>
      <c r="G29" s="68">
        <v>1</v>
      </c>
      <c r="H29" s="68">
        <f t="shared" si="0"/>
        <v>0</v>
      </c>
      <c r="I29" s="68" t="s">
        <v>300</v>
      </c>
      <c r="J29" s="68" t="s">
        <v>840</v>
      </c>
      <c r="K29" s="92" t="s">
        <v>864</v>
      </c>
      <c r="M29" s="68" t="b">
        <f t="shared" si="1"/>
        <v>1</v>
      </c>
    </row>
    <row r="30" spans="2:13">
      <c r="B30" s="68" t="s">
        <v>839</v>
      </c>
      <c r="C30" s="68" t="s">
        <v>268</v>
      </c>
      <c r="D30" s="68" t="s">
        <v>512</v>
      </c>
      <c r="E30" s="68" t="s">
        <v>246</v>
      </c>
      <c r="F30" s="68">
        <f>SUMIFS(F_Input_APR!$G$8:$G$3373,F_Input_APR!$B$8:$B$3373,'APR Data'!C30,F_Input_APR!$I$8:$I$3373,'APR Data'!D30)</f>
        <v>7.4059999999999997</v>
      </c>
      <c r="G30" s="68">
        <v>1</v>
      </c>
      <c r="H30" s="68">
        <f t="shared" si="0"/>
        <v>7.4059999999999997</v>
      </c>
      <c r="I30" s="68" t="s">
        <v>300</v>
      </c>
      <c r="J30" s="68" t="s">
        <v>840</v>
      </c>
      <c r="K30" s="92" t="s">
        <v>865</v>
      </c>
      <c r="M30" s="68" t="b">
        <f t="shared" si="1"/>
        <v>1</v>
      </c>
    </row>
    <row r="31" spans="2:13">
      <c r="B31" s="68" t="s">
        <v>839</v>
      </c>
      <c r="C31" s="68" t="s">
        <v>268</v>
      </c>
      <c r="D31" s="68" t="s">
        <v>521</v>
      </c>
      <c r="E31" s="68" t="s">
        <v>246</v>
      </c>
      <c r="F31" s="68">
        <f>SUMIFS(F_Input_APR!$G$8:$G$3373,F_Input_APR!$B$8:$B$3373,'APR Data'!C31,F_Input_APR!$I$8:$I$3373,'APR Data'!D31)</f>
        <v>10.19</v>
      </c>
      <c r="G31" s="68">
        <v>1</v>
      </c>
      <c r="H31" s="68">
        <f t="shared" si="0"/>
        <v>10.19</v>
      </c>
      <c r="I31" s="68" t="s">
        <v>300</v>
      </c>
      <c r="J31" s="68" t="s">
        <v>840</v>
      </c>
      <c r="K31" s="92" t="s">
        <v>866</v>
      </c>
      <c r="M31" s="68" t="b">
        <f t="shared" si="1"/>
        <v>1</v>
      </c>
    </row>
    <row r="32" spans="2:13">
      <c r="B32" s="68" t="s">
        <v>839</v>
      </c>
      <c r="C32" s="68" t="s">
        <v>268</v>
      </c>
      <c r="D32" s="68" t="s">
        <v>584</v>
      </c>
      <c r="E32" s="68" t="s">
        <v>246</v>
      </c>
      <c r="F32" s="68">
        <f>SUMIFS(F_Input_APR!$G$8:$G$3373,F_Input_APR!$B$8:$B$3373,'APR Data'!C32,F_Input_APR!$I$8:$I$3373,'APR Data'!D32)</f>
        <v>0</v>
      </c>
      <c r="G32" s="68">
        <v>1</v>
      </c>
      <c r="H32" s="68">
        <f t="shared" si="0"/>
        <v>0</v>
      </c>
      <c r="I32" s="68" t="s">
        <v>300</v>
      </c>
      <c r="J32" s="68" t="s">
        <v>840</v>
      </c>
      <c r="K32" s="68" t="s">
        <v>867</v>
      </c>
      <c r="M32" s="68" t="b">
        <f t="shared" si="1"/>
        <v>1</v>
      </c>
    </row>
    <row r="33" spans="2:13">
      <c r="B33" s="68" t="s">
        <v>839</v>
      </c>
      <c r="C33" s="68" t="s">
        <v>268</v>
      </c>
      <c r="D33" s="68" t="s">
        <v>593</v>
      </c>
      <c r="E33" s="68" t="s">
        <v>246</v>
      </c>
      <c r="F33" s="68">
        <f>SUMIFS(F_Input_APR!$G$8:$G$3373,F_Input_APR!$B$8:$B$3373,'APR Data'!C33,F_Input_APR!$I$8:$I$3373,'APR Data'!D33)</f>
        <v>8.6929999999999996</v>
      </c>
      <c r="G33" s="68">
        <v>1</v>
      </c>
      <c r="H33" s="68">
        <f t="shared" si="0"/>
        <v>8.6929999999999996</v>
      </c>
      <c r="I33" s="68" t="s">
        <v>300</v>
      </c>
      <c r="J33" s="68" t="s">
        <v>840</v>
      </c>
      <c r="K33" s="68" t="s">
        <v>868</v>
      </c>
      <c r="M33" s="68" t="b">
        <f t="shared" si="1"/>
        <v>1</v>
      </c>
    </row>
    <row r="34" spans="2:13">
      <c r="B34" s="68" t="s">
        <v>839</v>
      </c>
      <c r="C34" s="68" t="s">
        <v>268</v>
      </c>
      <c r="D34" s="68" t="s">
        <v>602</v>
      </c>
      <c r="E34" s="68" t="s">
        <v>246</v>
      </c>
      <c r="F34" s="68">
        <f>SUMIFS(F_Input_APR!$G$8:$G$3373,F_Input_APR!$B$8:$B$3373,'APR Data'!C34,F_Input_APR!$I$8:$I$3373,'APR Data'!D34)</f>
        <v>16.148</v>
      </c>
      <c r="G34" s="68">
        <v>1</v>
      </c>
      <c r="H34" s="68">
        <f t="shared" si="0"/>
        <v>16.148</v>
      </c>
      <c r="I34" s="68" t="s">
        <v>300</v>
      </c>
      <c r="J34" s="68" t="s">
        <v>840</v>
      </c>
      <c r="K34" s="68" t="s">
        <v>869</v>
      </c>
      <c r="M34" s="68" t="b">
        <f t="shared" si="1"/>
        <v>1</v>
      </c>
    </row>
    <row r="35" spans="2:13">
      <c r="B35" s="68" t="s">
        <v>839</v>
      </c>
      <c r="C35" s="68" t="s">
        <v>268</v>
      </c>
      <c r="D35" s="68" t="s">
        <v>611</v>
      </c>
      <c r="E35" s="68" t="s">
        <v>246</v>
      </c>
      <c r="F35" s="68">
        <f>SUMIFS(F_Input_APR!$G$8:$G$3373,F_Input_APR!$B$8:$B$3373,'APR Data'!C35,F_Input_APR!$I$8:$I$3373,'APR Data'!D35)</f>
        <v>39.566000000000003</v>
      </c>
      <c r="G35" s="68">
        <v>1</v>
      </c>
      <c r="H35" s="68">
        <f t="shared" si="0"/>
        <v>39.566000000000003</v>
      </c>
      <c r="I35" s="68" t="s">
        <v>300</v>
      </c>
      <c r="J35" s="68" t="s">
        <v>840</v>
      </c>
      <c r="K35" s="68" t="s">
        <v>870</v>
      </c>
      <c r="M35" s="68" t="b">
        <f t="shared" si="1"/>
        <v>1</v>
      </c>
    </row>
    <row r="36" spans="2:13">
      <c r="B36" s="68" t="s">
        <v>839</v>
      </c>
      <c r="C36" s="68" t="s">
        <v>268</v>
      </c>
      <c r="D36" s="68" t="s">
        <v>620</v>
      </c>
      <c r="E36" s="68" t="s">
        <v>246</v>
      </c>
      <c r="F36" s="68">
        <f>SUMIFS(F_Input_APR!$G$8:$G$3373,F_Input_APR!$B$8:$B$3373,'APR Data'!C36,F_Input_APR!$I$8:$I$3373,'APR Data'!D36)</f>
        <v>90.597999999999999</v>
      </c>
      <c r="G36" s="68">
        <v>1</v>
      </c>
      <c r="H36" s="68">
        <f t="shared" si="0"/>
        <v>90.597999999999999</v>
      </c>
      <c r="I36" s="68" t="s">
        <v>300</v>
      </c>
      <c r="J36" s="68" t="s">
        <v>840</v>
      </c>
      <c r="K36" s="68" t="s">
        <v>871</v>
      </c>
      <c r="M36" s="68" t="b">
        <f t="shared" si="1"/>
        <v>1</v>
      </c>
    </row>
    <row r="37" spans="2:13">
      <c r="B37" s="68" t="s">
        <v>839</v>
      </c>
      <c r="C37" s="68" t="s">
        <v>268</v>
      </c>
      <c r="D37" s="68" t="s">
        <v>812</v>
      </c>
      <c r="E37" s="68" t="s">
        <v>246</v>
      </c>
      <c r="F37" s="68">
        <f>SUMIFS(F_Input_APR!$G$8:$G$3373,F_Input_APR!$B$8:$B$3373,'APR Data'!C37,F_Input_APR!$I$8:$I$3373,'APR Data'!D37)</f>
        <v>5.024</v>
      </c>
      <c r="G37" s="68">
        <v>1</v>
      </c>
      <c r="H37" s="68">
        <f t="shared" si="0"/>
        <v>5.024</v>
      </c>
      <c r="I37" s="68" t="s">
        <v>300</v>
      </c>
      <c r="J37" s="68" t="s">
        <v>840</v>
      </c>
      <c r="K37" s="68" t="s">
        <v>872</v>
      </c>
      <c r="M37" s="68" t="b">
        <f t="shared" si="1"/>
        <v>1</v>
      </c>
    </row>
    <row r="38" spans="2:13">
      <c r="B38" s="68" t="s">
        <v>839</v>
      </c>
      <c r="C38" s="68" t="s">
        <v>268</v>
      </c>
      <c r="D38" s="68" t="s">
        <v>629</v>
      </c>
      <c r="E38" s="68" t="s">
        <v>246</v>
      </c>
      <c r="F38" s="68">
        <f>SUMIFS(F_Input_APR!$G$8:$G$3373,F_Input_APR!$B$8:$B$3373,'APR Data'!C38,F_Input_APR!$I$8:$I$3373,'APR Data'!D38)</f>
        <v>1.7999999999999999E-2</v>
      </c>
      <c r="G38" s="68">
        <v>1</v>
      </c>
      <c r="H38" s="68">
        <f t="shared" si="0"/>
        <v>1.7999999999999999E-2</v>
      </c>
      <c r="I38" s="68" t="s">
        <v>300</v>
      </c>
      <c r="J38" s="68" t="s">
        <v>840</v>
      </c>
      <c r="K38" s="68" t="s">
        <v>873</v>
      </c>
      <c r="M38" s="68" t="b">
        <f t="shared" si="1"/>
        <v>1</v>
      </c>
    </row>
    <row r="39" spans="2:13">
      <c r="B39" s="68" t="s">
        <v>839</v>
      </c>
      <c r="C39" s="68" t="s">
        <v>268</v>
      </c>
      <c r="D39" s="68" t="s">
        <v>638</v>
      </c>
      <c r="E39" s="68" t="s">
        <v>246</v>
      </c>
      <c r="F39" s="68">
        <f>SUMIFS(F_Input_APR!$G$8:$G$3373,F_Input_APR!$B$8:$B$3373,'APR Data'!C39,F_Input_APR!$I$8:$I$3373,'APR Data'!D39)</f>
        <v>2.0510000000000002</v>
      </c>
      <c r="G39" s="68">
        <v>1</v>
      </c>
      <c r="H39" s="68">
        <f t="shared" si="0"/>
        <v>2.0510000000000002</v>
      </c>
      <c r="I39" s="68" t="s">
        <v>300</v>
      </c>
      <c r="J39" s="68" t="s">
        <v>840</v>
      </c>
      <c r="K39" s="68" t="s">
        <v>874</v>
      </c>
      <c r="M39" s="68" t="b">
        <f t="shared" si="1"/>
        <v>1</v>
      </c>
    </row>
    <row r="40" spans="2:13">
      <c r="B40" s="68" t="s">
        <v>839</v>
      </c>
      <c r="C40" s="68" t="s">
        <v>268</v>
      </c>
      <c r="D40" s="68" t="s">
        <v>647</v>
      </c>
      <c r="E40" s="68" t="s">
        <v>246</v>
      </c>
      <c r="F40" s="68">
        <f>SUMIFS(F_Input_APR!$G$8:$G$3373,F_Input_APR!$B$8:$B$3373,'APR Data'!C40,F_Input_APR!$I$8:$I$3373,'APR Data'!D40)</f>
        <v>0</v>
      </c>
      <c r="G40" s="68">
        <v>1</v>
      </c>
      <c r="H40" s="68">
        <f t="shared" si="0"/>
        <v>0</v>
      </c>
      <c r="I40" s="68" t="s">
        <v>300</v>
      </c>
      <c r="J40" s="68" t="s">
        <v>840</v>
      </c>
      <c r="K40" s="68" t="s">
        <v>875</v>
      </c>
      <c r="M40" s="68" t="b">
        <f t="shared" si="1"/>
        <v>1</v>
      </c>
    </row>
    <row r="41" spans="2:13">
      <c r="B41" s="68" t="s">
        <v>839</v>
      </c>
      <c r="C41" s="68" t="s">
        <v>268</v>
      </c>
      <c r="D41" s="68" t="s">
        <v>653</v>
      </c>
      <c r="E41" s="68" t="s">
        <v>246</v>
      </c>
      <c r="F41" s="68">
        <f>SUMIFS(F_Input_APR!$G$8:$G$3373,F_Input_APR!$B$8:$B$3373,'APR Data'!C41,F_Input_APR!$I$8:$I$3373,'APR Data'!D41)</f>
        <v>195.53700000000001</v>
      </c>
      <c r="G41" s="68">
        <v>1</v>
      </c>
      <c r="H41" s="68">
        <f t="shared" si="0"/>
        <v>195.53700000000001</v>
      </c>
      <c r="I41" s="68" t="s">
        <v>300</v>
      </c>
      <c r="J41" s="68" t="s">
        <v>840</v>
      </c>
      <c r="K41" s="68" t="s">
        <v>876</v>
      </c>
      <c r="M41" s="68" t="b">
        <f t="shared" si="1"/>
        <v>1</v>
      </c>
    </row>
    <row r="42" spans="2:13">
      <c r="B42" s="68" t="s">
        <v>839</v>
      </c>
      <c r="C42" s="68" t="s">
        <v>268</v>
      </c>
      <c r="D42" s="68" t="s">
        <v>662</v>
      </c>
      <c r="E42" s="68" t="s">
        <v>246</v>
      </c>
      <c r="F42" s="68">
        <f>SUMIFS(F_Input_APR!$G$8:$G$3373,F_Input_APR!$B$8:$B$3373,'APR Data'!C42,F_Input_APR!$I$8:$I$3373,'APR Data'!D42)</f>
        <v>24.652000000000001</v>
      </c>
      <c r="G42" s="68">
        <v>1</v>
      </c>
      <c r="H42" s="68">
        <f t="shared" si="0"/>
        <v>24.652000000000001</v>
      </c>
      <c r="I42" s="68" t="s">
        <v>300</v>
      </c>
      <c r="J42" s="68" t="s">
        <v>840</v>
      </c>
      <c r="K42" s="68" t="s">
        <v>877</v>
      </c>
      <c r="M42" s="68" t="b">
        <f t="shared" si="1"/>
        <v>1</v>
      </c>
    </row>
    <row r="43" spans="2:13">
      <c r="B43" s="68" t="s">
        <v>839</v>
      </c>
      <c r="C43" s="68" t="s">
        <v>268</v>
      </c>
      <c r="D43" s="68" t="s">
        <v>671</v>
      </c>
      <c r="E43" s="68" t="s">
        <v>246</v>
      </c>
      <c r="F43" s="68">
        <f>SUMIFS(F_Input_APR!$G$8:$G$3373,F_Input_APR!$B$8:$B$3373,'APR Data'!C43,F_Input_APR!$I$8:$I$3373,'APR Data'!D43)</f>
        <v>2.444</v>
      </c>
      <c r="G43" s="68">
        <v>1</v>
      </c>
      <c r="H43" s="68">
        <f t="shared" si="0"/>
        <v>2.444</v>
      </c>
      <c r="I43" s="68" t="s">
        <v>300</v>
      </c>
      <c r="J43" s="68" t="s">
        <v>840</v>
      </c>
      <c r="K43" s="68" t="s">
        <v>878</v>
      </c>
      <c r="M43" s="68" t="b">
        <f t="shared" si="1"/>
        <v>1</v>
      </c>
    </row>
    <row r="44" spans="2:13">
      <c r="B44" s="68" t="s">
        <v>839</v>
      </c>
      <c r="C44" s="68" t="s">
        <v>268</v>
      </c>
      <c r="D44" s="68" t="s">
        <v>680</v>
      </c>
      <c r="E44" s="68" t="s">
        <v>246</v>
      </c>
      <c r="F44" s="68">
        <f>SUMIFS(F_Input_APR!$G$8:$G$3373,F_Input_APR!$B$8:$B$3373,'APR Data'!C44,F_Input_APR!$I$8:$I$3373,'APR Data'!D44)</f>
        <v>6.1564000000000005</v>
      </c>
      <c r="G44" s="68">
        <v>1</v>
      </c>
      <c r="H44" s="68">
        <f t="shared" si="0"/>
        <v>6.1564000000000005</v>
      </c>
      <c r="I44" s="68" t="s">
        <v>300</v>
      </c>
      <c r="J44" s="68" t="s">
        <v>840</v>
      </c>
      <c r="K44" s="68" t="s">
        <v>879</v>
      </c>
      <c r="M44" s="68" t="b">
        <f t="shared" si="1"/>
        <v>1</v>
      </c>
    </row>
    <row r="45" spans="2:13">
      <c r="B45" s="68" t="s">
        <v>839</v>
      </c>
      <c r="C45" s="68" t="s">
        <v>268</v>
      </c>
      <c r="D45" s="68" t="s">
        <v>821</v>
      </c>
      <c r="E45" s="68" t="s">
        <v>246</v>
      </c>
      <c r="F45" s="68">
        <f>SUMIFS(F_Input_APR!$G$8:$G$3373,F_Input_APR!$B$8:$B$3373,'APR Data'!C45,F_Input_APR!$I$8:$I$3373,'APR Data'!D45)</f>
        <v>21.913</v>
      </c>
      <c r="G45" s="68">
        <v>1</v>
      </c>
      <c r="H45" s="68">
        <f t="shared" si="0"/>
        <v>21.913</v>
      </c>
      <c r="I45" s="68" t="s">
        <v>300</v>
      </c>
      <c r="J45" s="68" t="s">
        <v>840</v>
      </c>
      <c r="K45" s="68" t="s">
        <v>880</v>
      </c>
      <c r="M45" s="68" t="b">
        <f t="shared" si="1"/>
        <v>1</v>
      </c>
    </row>
    <row r="46" spans="2:13">
      <c r="B46" s="68" t="s">
        <v>839</v>
      </c>
      <c r="C46" s="68" t="s">
        <v>268</v>
      </c>
      <c r="D46" s="68" t="s">
        <v>695</v>
      </c>
      <c r="E46" s="68" t="s">
        <v>246</v>
      </c>
      <c r="F46" s="68">
        <f>SUMIFS(F_Input_APR!$G$8:$G$3373,F_Input_APR!$B$8:$B$3373,'APR Data'!C46,F_Input_APR!$I$8:$I$3373,'APR Data'!D46)</f>
        <v>4.2000000000000003E-2</v>
      </c>
      <c r="G46" s="68">
        <v>1</v>
      </c>
      <c r="H46" s="68">
        <f t="shared" si="0"/>
        <v>4.2000000000000003E-2</v>
      </c>
      <c r="I46" s="68" t="s">
        <v>300</v>
      </c>
      <c r="J46" s="68" t="s">
        <v>840</v>
      </c>
      <c r="K46" s="68" t="s">
        <v>881</v>
      </c>
      <c r="M46" s="68" t="b">
        <f t="shared" si="1"/>
        <v>1</v>
      </c>
    </row>
    <row r="47" spans="2:13">
      <c r="B47" s="68" t="s">
        <v>839</v>
      </c>
      <c r="C47" s="68" t="s">
        <v>268</v>
      </c>
      <c r="D47" s="68" t="s">
        <v>704</v>
      </c>
      <c r="E47" s="68" t="s">
        <v>246</v>
      </c>
      <c r="F47" s="68">
        <f>SUMIFS(F_Input_APR!$G$8:$G$3373,F_Input_APR!$B$8:$B$3373,'APR Data'!C47,F_Input_APR!$I$8:$I$3373,'APR Data'!D47)</f>
        <v>2.58</v>
      </c>
      <c r="G47" s="68">
        <v>1</v>
      </c>
      <c r="H47" s="68">
        <f t="shared" si="0"/>
        <v>2.58</v>
      </c>
      <c r="I47" s="68" t="s">
        <v>300</v>
      </c>
      <c r="J47" s="68" t="s">
        <v>840</v>
      </c>
      <c r="K47" s="68" t="s">
        <v>882</v>
      </c>
      <c r="M47" s="68" t="b">
        <f t="shared" si="1"/>
        <v>1</v>
      </c>
    </row>
    <row r="48" spans="2:13">
      <c r="B48" s="68" t="s">
        <v>839</v>
      </c>
      <c r="C48" s="68" t="s">
        <v>268</v>
      </c>
      <c r="D48" s="68" t="s">
        <v>713</v>
      </c>
      <c r="E48" s="68" t="s">
        <v>246</v>
      </c>
      <c r="F48" s="68">
        <f>SUMIFS(F_Input_APR!$G$8:$G$3373,F_Input_APR!$B$8:$B$3373,'APR Data'!C48,F_Input_APR!$I$8:$I$3373,'APR Data'!D48)</f>
        <v>2.5673711447785488</v>
      </c>
      <c r="G48" s="68">
        <v>1</v>
      </c>
      <c r="H48" s="68">
        <f t="shared" si="0"/>
        <v>2.5673711447785488</v>
      </c>
      <c r="I48" s="68" t="s">
        <v>300</v>
      </c>
      <c r="J48" s="68" t="s">
        <v>840</v>
      </c>
      <c r="K48" s="68" t="s">
        <v>883</v>
      </c>
      <c r="M48" s="68" t="b">
        <f t="shared" si="1"/>
        <v>1</v>
      </c>
    </row>
    <row r="49" spans="2:13">
      <c r="B49" s="68" t="s">
        <v>839</v>
      </c>
      <c r="C49" s="68" t="s">
        <v>268</v>
      </c>
      <c r="D49" s="68" t="s">
        <v>722</v>
      </c>
      <c r="E49" s="68" t="s">
        <v>246</v>
      </c>
      <c r="F49" s="68">
        <f>SUMIFS(F_Input_APR!$G$8:$G$3373,F_Input_APR!$B$8:$B$3373,'APR Data'!C49,F_Input_APR!$I$8:$I$3373,'APR Data'!D49)</f>
        <v>0.749</v>
      </c>
      <c r="G49" s="68">
        <v>1</v>
      </c>
      <c r="H49" s="68">
        <f t="shared" si="0"/>
        <v>0.749</v>
      </c>
      <c r="I49" s="68" t="s">
        <v>300</v>
      </c>
      <c r="J49" s="68" t="s">
        <v>840</v>
      </c>
      <c r="K49" s="68" t="s">
        <v>884</v>
      </c>
      <c r="M49" s="68" t="b">
        <f t="shared" si="1"/>
        <v>1</v>
      </c>
    </row>
    <row r="50" spans="2:13">
      <c r="B50" s="68" t="s">
        <v>839</v>
      </c>
      <c r="C50" s="68" t="s">
        <v>268</v>
      </c>
      <c r="D50" s="68" t="s">
        <v>731</v>
      </c>
      <c r="E50" s="68" t="s">
        <v>246</v>
      </c>
      <c r="F50" s="68">
        <f>SUMIFS(F_Input_APR!$G$8:$G$3373,F_Input_APR!$B$8:$B$3373,'APR Data'!C50,F_Input_APR!$I$8:$I$3373,'APR Data'!D50)</f>
        <v>0</v>
      </c>
      <c r="G50" s="68">
        <v>1</v>
      </c>
      <c r="H50" s="68">
        <f t="shared" si="0"/>
        <v>0</v>
      </c>
      <c r="I50" s="68" t="s">
        <v>300</v>
      </c>
      <c r="J50" s="68" t="s">
        <v>840</v>
      </c>
      <c r="K50" s="68" t="s">
        <v>885</v>
      </c>
      <c r="M50" s="68" t="b">
        <f t="shared" si="1"/>
        <v>1</v>
      </c>
    </row>
    <row r="51" spans="2:13">
      <c r="B51" s="68" t="s">
        <v>839</v>
      </c>
      <c r="C51" s="68" t="s">
        <v>268</v>
      </c>
      <c r="D51" s="68" t="s">
        <v>740</v>
      </c>
      <c r="E51" s="68" t="s">
        <v>246</v>
      </c>
      <c r="F51" s="68">
        <f>SUMIFS(F_Input_APR!$G$8:$G$3373,F_Input_APR!$B$8:$B$3373,'APR Data'!C51,F_Input_APR!$I$8:$I$3373,'APR Data'!D51)</f>
        <v>0</v>
      </c>
      <c r="G51" s="68">
        <v>1</v>
      </c>
      <c r="H51" s="68">
        <f t="shared" si="0"/>
        <v>0</v>
      </c>
      <c r="I51" s="68" t="s">
        <v>300</v>
      </c>
      <c r="J51" s="68" t="s">
        <v>840</v>
      </c>
      <c r="K51" s="68" t="s">
        <v>886</v>
      </c>
      <c r="M51" s="68" t="b">
        <f t="shared" si="1"/>
        <v>1</v>
      </c>
    </row>
    <row r="52" spans="2:13">
      <c r="B52" s="68" t="s">
        <v>839</v>
      </c>
      <c r="C52" s="68" t="s">
        <v>268</v>
      </c>
      <c r="D52" s="68" t="s">
        <v>749</v>
      </c>
      <c r="E52" s="68" t="s">
        <v>246</v>
      </c>
      <c r="F52" s="68">
        <f>SUMIFS(F_Input_APR!$G$8:$G$3373,F_Input_APR!$B$8:$B$3373,'APR Data'!C52,F_Input_APR!$I$8:$I$3373,'APR Data'!D52)</f>
        <v>0.02</v>
      </c>
      <c r="G52" s="68">
        <v>1</v>
      </c>
      <c r="H52" s="68">
        <f t="shared" si="0"/>
        <v>0.02</v>
      </c>
      <c r="I52" s="68" t="s">
        <v>300</v>
      </c>
      <c r="J52" s="68" t="s">
        <v>840</v>
      </c>
      <c r="K52" s="68" t="s">
        <v>887</v>
      </c>
      <c r="M52" s="68" t="b">
        <f t="shared" si="1"/>
        <v>1</v>
      </c>
    </row>
    <row r="53" spans="2:13">
      <c r="B53" s="68" t="s">
        <v>839</v>
      </c>
      <c r="C53" s="68" t="s">
        <v>268</v>
      </c>
      <c r="D53" s="68" t="s">
        <v>305</v>
      </c>
      <c r="E53" s="68" t="s">
        <v>246</v>
      </c>
      <c r="F53" s="68">
        <f>SUMIFS(F_Input_APR!$G$8:$G$3373,F_Input_APR!$B$8:$B$3373,'APR Data'!C53,F_Input_APR!$I$8:$I$3373,'APR Data'!D53)</f>
        <v>0</v>
      </c>
      <c r="G53" s="68">
        <v>1</v>
      </c>
      <c r="H53" s="68">
        <f t="shared" si="0"/>
        <v>0</v>
      </c>
      <c r="I53" s="68" t="s">
        <v>300</v>
      </c>
      <c r="J53" s="68" t="s">
        <v>888</v>
      </c>
      <c r="K53" s="92" t="s">
        <v>841</v>
      </c>
      <c r="M53" s="68" t="b">
        <f t="shared" si="1"/>
        <v>1</v>
      </c>
    </row>
    <row r="54" spans="2:13">
      <c r="B54" s="68" t="s">
        <v>839</v>
      </c>
      <c r="C54" s="68" t="s">
        <v>268</v>
      </c>
      <c r="D54" s="68" t="s">
        <v>314</v>
      </c>
      <c r="E54" s="68" t="s">
        <v>246</v>
      </c>
      <c r="F54" s="68">
        <f>SUMIFS(F_Input_APR!$G$8:$G$3373,F_Input_APR!$B$8:$B$3373,'APR Data'!C54,F_Input_APR!$I$8:$I$3373,'APR Data'!D54)</f>
        <v>8.6259999999999994</v>
      </c>
      <c r="G54" s="68">
        <v>1</v>
      </c>
      <c r="H54" s="68">
        <f t="shared" si="0"/>
        <v>8.6259999999999994</v>
      </c>
      <c r="I54" s="68" t="s">
        <v>300</v>
      </c>
      <c r="J54" s="68" t="s">
        <v>888</v>
      </c>
      <c r="K54" s="92" t="s">
        <v>842</v>
      </c>
      <c r="M54" s="68" t="b">
        <f t="shared" si="1"/>
        <v>1</v>
      </c>
    </row>
    <row r="55" spans="2:13">
      <c r="B55" s="68" t="s">
        <v>839</v>
      </c>
      <c r="C55" s="68" t="s">
        <v>268</v>
      </c>
      <c r="D55" s="68" t="s">
        <v>323</v>
      </c>
      <c r="E55" s="68" t="s">
        <v>246</v>
      </c>
      <c r="F55" s="68">
        <f>SUMIFS(F_Input_APR!$G$8:$G$3373,F_Input_APR!$B$8:$B$3373,'APR Data'!C55,F_Input_APR!$I$8:$I$3373,'APR Data'!D55)</f>
        <v>5.1260297931558529</v>
      </c>
      <c r="G55" s="68">
        <v>1</v>
      </c>
      <c r="H55" s="68">
        <f t="shared" si="0"/>
        <v>5.1260297931558529</v>
      </c>
      <c r="I55" s="68" t="s">
        <v>300</v>
      </c>
      <c r="J55" s="68" t="s">
        <v>888</v>
      </c>
      <c r="K55" s="92" t="s">
        <v>843</v>
      </c>
      <c r="M55" s="68" t="b">
        <f t="shared" si="1"/>
        <v>1</v>
      </c>
    </row>
    <row r="56" spans="2:13">
      <c r="B56" s="68" t="s">
        <v>839</v>
      </c>
      <c r="C56" s="68" t="s">
        <v>268</v>
      </c>
      <c r="D56" s="68" t="s">
        <v>332</v>
      </c>
      <c r="E56" s="68" t="s">
        <v>246</v>
      </c>
      <c r="F56" s="68">
        <f>SUMIFS(F_Input_APR!$G$8:$G$3373,F_Input_APR!$B$8:$B$3373,'APR Data'!C56,F_Input_APR!$I$8:$I$3373,'APR Data'!D56)</f>
        <v>33.055470780803709</v>
      </c>
      <c r="G56" s="68">
        <v>1</v>
      </c>
      <c r="H56" s="68">
        <f t="shared" si="0"/>
        <v>33.055470780803709</v>
      </c>
      <c r="I56" s="68" t="s">
        <v>300</v>
      </c>
      <c r="J56" s="68" t="s">
        <v>888</v>
      </c>
      <c r="K56" s="92" t="s">
        <v>844</v>
      </c>
      <c r="M56" s="68" t="b">
        <f t="shared" si="1"/>
        <v>1</v>
      </c>
    </row>
    <row r="57" spans="2:13">
      <c r="B57" s="68" t="s">
        <v>839</v>
      </c>
      <c r="C57" s="68" t="s">
        <v>268</v>
      </c>
      <c r="D57" s="68" t="s">
        <v>341</v>
      </c>
      <c r="E57" s="68" t="s">
        <v>246</v>
      </c>
      <c r="F57" s="68">
        <f>SUMIFS(F_Input_APR!$G$8:$G$3373,F_Input_APR!$B$8:$B$3373,'APR Data'!C57,F_Input_APR!$I$8:$I$3373,'APR Data'!D57)</f>
        <v>26.815263949422125</v>
      </c>
      <c r="G57" s="68">
        <v>1</v>
      </c>
      <c r="H57" s="68">
        <f t="shared" si="0"/>
        <v>26.815263949422125</v>
      </c>
      <c r="I57" s="68" t="s">
        <v>300</v>
      </c>
      <c r="J57" s="68" t="s">
        <v>888</v>
      </c>
      <c r="K57" s="68" t="s">
        <v>845</v>
      </c>
      <c r="M57" s="68" t="b">
        <f t="shared" si="1"/>
        <v>1</v>
      </c>
    </row>
    <row r="58" spans="2:13">
      <c r="B58" s="68" t="s">
        <v>839</v>
      </c>
      <c r="C58" s="68" t="s">
        <v>268</v>
      </c>
      <c r="D58" s="68" t="s">
        <v>350</v>
      </c>
      <c r="E58" s="68" t="s">
        <v>246</v>
      </c>
      <c r="F58" s="68">
        <f>SUMIFS(F_Input_APR!$G$8:$G$3373,F_Input_APR!$B$8:$B$3373,'APR Data'!C58,F_Input_APR!$I$8:$I$3373,'APR Data'!D58)</f>
        <v>1.1297893571435715</v>
      </c>
      <c r="G58" s="68">
        <v>1</v>
      </c>
      <c r="H58" s="68">
        <f t="shared" si="0"/>
        <v>1.1297893571435715</v>
      </c>
      <c r="I58" s="68" t="s">
        <v>300</v>
      </c>
      <c r="J58" s="68" t="s">
        <v>888</v>
      </c>
      <c r="K58" s="92" t="s">
        <v>846</v>
      </c>
      <c r="M58" s="68" t="b">
        <f t="shared" si="1"/>
        <v>1</v>
      </c>
    </row>
    <row r="59" spans="2:13">
      <c r="B59" s="68" t="s">
        <v>839</v>
      </c>
      <c r="C59" s="68" t="s">
        <v>268</v>
      </c>
      <c r="D59" s="68" t="s">
        <v>359</v>
      </c>
      <c r="E59" s="68" t="s">
        <v>246</v>
      </c>
      <c r="F59" s="68">
        <f>SUMIFS(F_Input_APR!$G$8:$G$3373,F_Input_APR!$B$8:$B$3373,'APR Data'!C59,F_Input_APR!$I$8:$I$3373,'APR Data'!D59)</f>
        <v>75.159150322472101</v>
      </c>
      <c r="G59" s="68">
        <v>1</v>
      </c>
      <c r="H59" s="68">
        <f t="shared" si="0"/>
        <v>75.159150322472101</v>
      </c>
      <c r="I59" s="68" t="s">
        <v>300</v>
      </c>
      <c r="J59" s="68" t="s">
        <v>888</v>
      </c>
      <c r="K59" s="92" t="s">
        <v>847</v>
      </c>
      <c r="M59" s="68" t="b">
        <f t="shared" si="1"/>
        <v>1</v>
      </c>
    </row>
    <row r="60" spans="2:13">
      <c r="B60" s="68" t="s">
        <v>839</v>
      </c>
      <c r="C60" s="68" t="s">
        <v>268</v>
      </c>
      <c r="D60" s="68" t="s">
        <v>368</v>
      </c>
      <c r="E60" s="68" t="s">
        <v>246</v>
      </c>
      <c r="F60" s="68">
        <f>SUMIFS(F_Input_APR!$G$8:$G$3373,F_Input_APR!$B$8:$B$3373,'APR Data'!C60,F_Input_APR!$I$8:$I$3373,'APR Data'!D60)</f>
        <v>0</v>
      </c>
      <c r="G60" s="68">
        <v>1</v>
      </c>
      <c r="H60" s="68">
        <f t="shared" si="0"/>
        <v>0</v>
      </c>
      <c r="I60" s="68" t="s">
        <v>300</v>
      </c>
      <c r="J60" s="68" t="s">
        <v>888</v>
      </c>
      <c r="K60" s="92" t="s">
        <v>848</v>
      </c>
      <c r="M60" s="68" t="b">
        <f t="shared" si="1"/>
        <v>1</v>
      </c>
    </row>
    <row r="61" spans="2:13">
      <c r="B61" s="68" t="s">
        <v>839</v>
      </c>
      <c r="C61" s="68" t="s">
        <v>268</v>
      </c>
      <c r="D61" s="68" t="s">
        <v>377</v>
      </c>
      <c r="E61" s="68" t="s">
        <v>246</v>
      </c>
      <c r="F61" s="68">
        <f>SUMIFS(F_Input_APR!$G$8:$G$3373,F_Input_APR!$B$8:$B$3373,'APR Data'!C61,F_Input_APR!$I$8:$I$3373,'APR Data'!D61)</f>
        <v>68.715127417327579</v>
      </c>
      <c r="G61" s="68">
        <v>1</v>
      </c>
      <c r="H61" s="68">
        <f t="shared" si="0"/>
        <v>68.715127417327579</v>
      </c>
      <c r="I61" s="68" t="s">
        <v>300</v>
      </c>
      <c r="J61" s="68" t="s">
        <v>888</v>
      </c>
      <c r="K61" s="92" t="s">
        <v>849</v>
      </c>
      <c r="M61" s="68" t="b">
        <f t="shared" si="1"/>
        <v>1</v>
      </c>
    </row>
    <row r="62" spans="2:13">
      <c r="B62" s="68" t="s">
        <v>839</v>
      </c>
      <c r="C62" s="68" t="s">
        <v>268</v>
      </c>
      <c r="D62" s="68" t="s">
        <v>386</v>
      </c>
      <c r="E62" s="68" t="s">
        <v>246</v>
      </c>
      <c r="F62" s="68">
        <f>SUMIFS(F_Input_APR!$G$8:$G$3373,F_Input_APR!$B$8:$B$3373,'APR Data'!C62,F_Input_APR!$I$8:$I$3373,'APR Data'!D62)</f>
        <v>430.75850861558865</v>
      </c>
      <c r="G62" s="68">
        <v>1</v>
      </c>
      <c r="H62" s="68">
        <f t="shared" si="0"/>
        <v>430.75850861558865</v>
      </c>
      <c r="I62" s="68" t="s">
        <v>300</v>
      </c>
      <c r="J62" s="68" t="s">
        <v>888</v>
      </c>
      <c r="K62" s="92" t="s">
        <v>850</v>
      </c>
      <c r="M62" s="68" t="b">
        <f t="shared" si="1"/>
        <v>1</v>
      </c>
    </row>
    <row r="63" spans="2:13">
      <c r="B63" s="68" t="s">
        <v>839</v>
      </c>
      <c r="C63" s="68" t="s">
        <v>268</v>
      </c>
      <c r="D63" s="68" t="s">
        <v>395</v>
      </c>
      <c r="E63" s="68" t="s">
        <v>246</v>
      </c>
      <c r="F63" s="68">
        <f>SUMIFS(F_Input_APR!$G$8:$G$3373,F_Input_APR!$B$8:$B$3373,'APR Data'!C63,F_Input_APR!$I$8:$I$3373,'APR Data'!D63)</f>
        <v>4.4841011100978756</v>
      </c>
      <c r="G63" s="68">
        <v>1</v>
      </c>
      <c r="H63" s="68">
        <f t="shared" si="0"/>
        <v>4.4841011100978756</v>
      </c>
      <c r="I63" s="68" t="s">
        <v>300</v>
      </c>
      <c r="J63" s="68" t="s">
        <v>888</v>
      </c>
      <c r="K63" s="92" t="s">
        <v>851</v>
      </c>
      <c r="M63" s="68" t="b">
        <f t="shared" si="1"/>
        <v>1</v>
      </c>
    </row>
    <row r="64" spans="2:13">
      <c r="B64" s="68" t="s">
        <v>839</v>
      </c>
      <c r="C64" s="68" t="s">
        <v>268</v>
      </c>
      <c r="D64" s="68" t="s">
        <v>404</v>
      </c>
      <c r="E64" s="68" t="s">
        <v>246</v>
      </c>
      <c r="F64" s="68">
        <f>SUMIFS(F_Input_APR!$G$8:$G$3373,F_Input_APR!$B$8:$B$3373,'APR Data'!C64,F_Input_APR!$I$8:$I$3373,'APR Data'!D64)</f>
        <v>26.402813322202711</v>
      </c>
      <c r="G64" s="68">
        <v>1</v>
      </c>
      <c r="H64" s="68">
        <f t="shared" si="0"/>
        <v>26.402813322202711</v>
      </c>
      <c r="I64" s="68" t="s">
        <v>300</v>
      </c>
      <c r="J64" s="68" t="s">
        <v>888</v>
      </c>
      <c r="K64" s="92" t="s">
        <v>852</v>
      </c>
      <c r="M64" s="68" t="b">
        <f t="shared" si="1"/>
        <v>1</v>
      </c>
    </row>
    <row r="65" spans="2:13">
      <c r="B65" s="68" t="s">
        <v>839</v>
      </c>
      <c r="C65" s="68" t="s">
        <v>268</v>
      </c>
      <c r="D65" s="68" t="s">
        <v>413</v>
      </c>
      <c r="E65" s="68" t="s">
        <v>246</v>
      </c>
      <c r="F65" s="68">
        <f>SUMIFS(F_Input_APR!$G$8:$G$3373,F_Input_APR!$B$8:$B$3373,'APR Data'!C65,F_Input_APR!$I$8:$I$3373,'APR Data'!D65)</f>
        <v>138.30902260061578</v>
      </c>
      <c r="G65" s="68">
        <v>1</v>
      </c>
      <c r="H65" s="68">
        <f t="shared" si="0"/>
        <v>138.30902260061578</v>
      </c>
      <c r="I65" s="68" t="s">
        <v>300</v>
      </c>
      <c r="J65" s="68" t="s">
        <v>888</v>
      </c>
      <c r="K65" s="92" t="s">
        <v>853</v>
      </c>
      <c r="M65" s="68" t="b">
        <f t="shared" si="1"/>
        <v>1</v>
      </c>
    </row>
    <row r="66" spans="2:13">
      <c r="B66" s="68" t="s">
        <v>839</v>
      </c>
      <c r="C66" s="68" t="s">
        <v>268</v>
      </c>
      <c r="D66" s="68" t="s">
        <v>422</v>
      </c>
      <c r="E66" s="68" t="s">
        <v>246</v>
      </c>
      <c r="F66" s="68">
        <f>SUMIFS(F_Input_APR!$G$8:$G$3373,F_Input_APR!$B$8:$B$3373,'APR Data'!C66,F_Input_APR!$I$8:$I$3373,'APR Data'!D66)</f>
        <v>0</v>
      </c>
      <c r="G66" s="68">
        <v>1</v>
      </c>
      <c r="H66" s="68">
        <f t="shared" si="0"/>
        <v>0</v>
      </c>
      <c r="I66" s="68" t="s">
        <v>300</v>
      </c>
      <c r="J66" s="68" t="s">
        <v>888</v>
      </c>
      <c r="K66" s="92" t="s">
        <v>854</v>
      </c>
      <c r="M66" s="68" t="b">
        <f t="shared" si="1"/>
        <v>1</v>
      </c>
    </row>
    <row r="67" spans="2:13">
      <c r="B67" s="68" t="s">
        <v>839</v>
      </c>
      <c r="C67" s="68" t="s">
        <v>268</v>
      </c>
      <c r="D67" s="68" t="s">
        <v>431</v>
      </c>
      <c r="E67" s="68" t="s">
        <v>246</v>
      </c>
      <c r="F67" s="68">
        <f>SUMIFS(F_Input_APR!$G$8:$G$3373,F_Input_APR!$B$8:$B$3373,'APR Data'!C67,F_Input_APR!$I$8:$I$3373,'APR Data'!D67)</f>
        <v>21.459998027452848</v>
      </c>
      <c r="G67" s="68">
        <v>0</v>
      </c>
      <c r="H67" s="68">
        <f t="shared" si="0"/>
        <v>0</v>
      </c>
      <c r="I67" s="68" t="s">
        <v>300</v>
      </c>
      <c r="J67" s="68" t="s">
        <v>888</v>
      </c>
      <c r="K67" s="92" t="s">
        <v>855</v>
      </c>
      <c r="M67" s="68" t="b">
        <f t="shared" si="1"/>
        <v>0</v>
      </c>
    </row>
    <row r="68" spans="2:13">
      <c r="B68" s="68" t="s">
        <v>839</v>
      </c>
      <c r="C68" s="68" t="s">
        <v>268</v>
      </c>
      <c r="D68" s="68" t="s">
        <v>438</v>
      </c>
      <c r="E68" s="68" t="s">
        <v>246</v>
      </c>
      <c r="F68" s="68">
        <f>SUMIFS(F_Input_APR!$G$8:$G$3373,F_Input_APR!$B$8:$B$3373,'APR Data'!C68,F_Input_APR!$I$8:$I$3373,'APR Data'!D68)</f>
        <v>21.459998027452848</v>
      </c>
      <c r="G68" s="68">
        <v>0</v>
      </c>
      <c r="H68" s="68">
        <f t="shared" si="0"/>
        <v>0</v>
      </c>
      <c r="I68" s="68" t="s">
        <v>300</v>
      </c>
      <c r="J68" s="68" t="s">
        <v>888</v>
      </c>
      <c r="K68" s="92" t="s">
        <v>856</v>
      </c>
      <c r="M68" s="68" t="b">
        <f t="shared" si="1"/>
        <v>0</v>
      </c>
    </row>
    <row r="69" spans="2:13">
      <c r="B69" s="68" t="s">
        <v>839</v>
      </c>
      <c r="C69" s="68" t="s">
        <v>268</v>
      </c>
      <c r="D69" s="68" t="s">
        <v>444</v>
      </c>
      <c r="E69" s="68" t="s">
        <v>246</v>
      </c>
      <c r="F69" s="68">
        <f>SUMIFS(F_Input_APR!$G$8:$G$3373,F_Input_APR!$B$8:$B$3373,'APR Data'!C69,F_Input_APR!$I$8:$I$3373,'APR Data'!D69)</f>
        <v>21.459998027452848</v>
      </c>
      <c r="G69" s="68">
        <v>1</v>
      </c>
      <c r="H69" s="68">
        <f t="shared" si="0"/>
        <v>21.459998027452848</v>
      </c>
      <c r="I69" s="68" t="s">
        <v>300</v>
      </c>
      <c r="J69" s="68" t="s">
        <v>888</v>
      </c>
      <c r="K69" s="92" t="s">
        <v>857</v>
      </c>
      <c r="M69" s="68" t="b">
        <f t="shared" si="1"/>
        <v>1</v>
      </c>
    </row>
    <row r="70" spans="2:13">
      <c r="B70" s="68" t="s">
        <v>839</v>
      </c>
      <c r="C70" s="68" t="s">
        <v>268</v>
      </c>
      <c r="D70" s="68" t="s">
        <v>452</v>
      </c>
      <c r="E70" s="68" t="s">
        <v>246</v>
      </c>
      <c r="F70" s="68">
        <f>SUMIFS(F_Input_APR!$G$8:$G$3373,F_Input_APR!$B$8:$B$3373,'APR Data'!C70,F_Input_APR!$I$8:$I$3373,'APR Data'!D70)</f>
        <v>0</v>
      </c>
      <c r="G70" s="68">
        <v>1</v>
      </c>
      <c r="H70" s="68">
        <f t="shared" si="0"/>
        <v>0</v>
      </c>
      <c r="I70" s="68" t="s">
        <v>300</v>
      </c>
      <c r="J70" s="68" t="s">
        <v>888</v>
      </c>
      <c r="K70" s="92" t="s">
        <v>858</v>
      </c>
      <c r="M70" s="68" t="b">
        <f t="shared" si="1"/>
        <v>1</v>
      </c>
    </row>
    <row r="71" spans="2:13">
      <c r="B71" s="68" t="s">
        <v>839</v>
      </c>
      <c r="C71" s="68" t="s">
        <v>268</v>
      </c>
      <c r="D71" s="68" t="s">
        <v>461</v>
      </c>
      <c r="E71" s="68" t="s">
        <v>246</v>
      </c>
      <c r="F71" s="68">
        <f>SUMIFS(F_Input_APR!$G$8:$G$3373,F_Input_APR!$B$8:$B$3373,'APR Data'!C71,F_Input_APR!$I$8:$I$3373,'APR Data'!D71)</f>
        <v>19.912469100502321</v>
      </c>
      <c r="G71" s="68">
        <v>1</v>
      </c>
      <c r="H71" s="68">
        <f t="shared" ref="H71:H134" si="2">F71*G71</f>
        <v>19.912469100502321</v>
      </c>
      <c r="I71" s="68" t="s">
        <v>300</v>
      </c>
      <c r="J71" s="68" t="s">
        <v>888</v>
      </c>
      <c r="K71" s="92" t="s">
        <v>859</v>
      </c>
      <c r="M71" s="68" t="b">
        <f t="shared" ref="M71:M134" si="3">F71=H71</f>
        <v>1</v>
      </c>
    </row>
    <row r="72" spans="2:13">
      <c r="B72" s="68" t="s">
        <v>839</v>
      </c>
      <c r="C72" s="68" t="s">
        <v>268</v>
      </c>
      <c r="D72" s="68" t="s">
        <v>470</v>
      </c>
      <c r="E72" s="68" t="s">
        <v>246</v>
      </c>
      <c r="F72" s="68">
        <f>SUMIFS(F_Input_APR!$G$8:$G$3373,F_Input_APR!$B$8:$B$3373,'APR Data'!C72,F_Input_APR!$I$8:$I$3373,'APR Data'!D72)</f>
        <v>0</v>
      </c>
      <c r="G72" s="68">
        <v>0</v>
      </c>
      <c r="H72" s="68">
        <f t="shared" si="2"/>
        <v>0</v>
      </c>
      <c r="I72" s="68" t="s">
        <v>300</v>
      </c>
      <c r="J72" s="68" t="s">
        <v>888</v>
      </c>
      <c r="K72" s="92" t="s">
        <v>860</v>
      </c>
      <c r="M72" s="68" t="b">
        <f t="shared" si="3"/>
        <v>1</v>
      </c>
    </row>
    <row r="73" spans="2:13">
      <c r="B73" s="68" t="s">
        <v>839</v>
      </c>
      <c r="C73" s="68" t="s">
        <v>268</v>
      </c>
      <c r="D73" s="68" t="s">
        <v>479</v>
      </c>
      <c r="E73" s="68" t="s">
        <v>246</v>
      </c>
      <c r="F73" s="68">
        <f>SUMIFS(F_Input_APR!$G$8:$G$3373,F_Input_APR!$B$8:$B$3373,'APR Data'!C73,F_Input_APR!$I$8:$I$3373,'APR Data'!D73)</f>
        <v>0</v>
      </c>
      <c r="G73" s="68">
        <v>0</v>
      </c>
      <c r="H73" s="68">
        <f t="shared" si="2"/>
        <v>0</v>
      </c>
      <c r="I73" s="68" t="s">
        <v>300</v>
      </c>
      <c r="J73" s="68" t="s">
        <v>888</v>
      </c>
      <c r="K73" s="92" t="s">
        <v>861</v>
      </c>
      <c r="M73" s="68" t="b">
        <f t="shared" si="3"/>
        <v>1</v>
      </c>
    </row>
    <row r="74" spans="2:13">
      <c r="B74" s="68" t="s">
        <v>839</v>
      </c>
      <c r="C74" s="68" t="s">
        <v>268</v>
      </c>
      <c r="D74" s="68" t="s">
        <v>488</v>
      </c>
      <c r="E74" s="68" t="s">
        <v>246</v>
      </c>
      <c r="F74" s="68">
        <f>SUMIFS(F_Input_APR!$G$8:$G$3373,F_Input_APR!$B$8:$B$3373,'APR Data'!C74,F_Input_APR!$I$8:$I$3373,'APR Data'!D74)</f>
        <v>0</v>
      </c>
      <c r="G74" s="68">
        <v>0</v>
      </c>
      <c r="H74" s="68">
        <f t="shared" si="2"/>
        <v>0</v>
      </c>
      <c r="I74" s="68" t="s">
        <v>300</v>
      </c>
      <c r="J74" s="68" t="s">
        <v>888</v>
      </c>
      <c r="K74" s="92" t="s">
        <v>862</v>
      </c>
      <c r="M74" s="68" t="b">
        <f t="shared" si="3"/>
        <v>1</v>
      </c>
    </row>
    <row r="75" spans="2:13">
      <c r="B75" s="68" t="s">
        <v>839</v>
      </c>
      <c r="C75" s="68" t="s">
        <v>268</v>
      </c>
      <c r="D75" s="68" t="s">
        <v>497</v>
      </c>
      <c r="E75" s="68" t="s">
        <v>246</v>
      </c>
      <c r="F75" s="68">
        <f>SUMIFS(F_Input_APR!$G$8:$G$3373,F_Input_APR!$B$8:$B$3373,'APR Data'!C75,F_Input_APR!$I$8:$I$3373,'APR Data'!D75)</f>
        <v>13.048756852175952</v>
      </c>
      <c r="G75" s="68">
        <v>1</v>
      </c>
      <c r="H75" s="68">
        <f t="shared" si="2"/>
        <v>13.048756852175952</v>
      </c>
      <c r="I75" s="68" t="s">
        <v>300</v>
      </c>
      <c r="J75" s="68" t="s">
        <v>888</v>
      </c>
      <c r="K75" s="92" t="s">
        <v>863</v>
      </c>
      <c r="M75" s="68" t="b">
        <f t="shared" si="3"/>
        <v>1</v>
      </c>
    </row>
    <row r="76" spans="2:13">
      <c r="B76" s="68" t="s">
        <v>839</v>
      </c>
      <c r="C76" s="68" t="s">
        <v>268</v>
      </c>
      <c r="D76" s="68" t="s">
        <v>506</v>
      </c>
      <c r="E76" s="68" t="s">
        <v>246</v>
      </c>
      <c r="F76" s="68">
        <f>SUMIFS(F_Input_APR!$G$8:$G$3373,F_Input_APR!$B$8:$B$3373,'APR Data'!C76,F_Input_APR!$I$8:$I$3373,'APR Data'!D76)</f>
        <v>15.20069045149458</v>
      </c>
      <c r="G76" s="68">
        <v>1</v>
      </c>
      <c r="H76" s="68">
        <f t="shared" si="2"/>
        <v>15.20069045149458</v>
      </c>
      <c r="I76" s="68" t="s">
        <v>300</v>
      </c>
      <c r="J76" s="68" t="s">
        <v>888</v>
      </c>
      <c r="K76" s="92" t="s">
        <v>864</v>
      </c>
      <c r="M76" s="68" t="b">
        <f t="shared" si="3"/>
        <v>1</v>
      </c>
    </row>
    <row r="77" spans="2:13">
      <c r="B77" s="68" t="s">
        <v>839</v>
      </c>
      <c r="C77" s="68" t="s">
        <v>268</v>
      </c>
      <c r="D77" s="68" t="s">
        <v>515</v>
      </c>
      <c r="E77" s="68" t="s">
        <v>246</v>
      </c>
      <c r="F77" s="68">
        <f>SUMIFS(F_Input_APR!$G$8:$G$3373,F_Input_APR!$B$8:$B$3373,'APR Data'!C77,F_Input_APR!$I$8:$I$3373,'APR Data'!D77)</f>
        <v>0</v>
      </c>
      <c r="G77" s="68">
        <v>1</v>
      </c>
      <c r="H77" s="68">
        <f t="shared" si="2"/>
        <v>0</v>
      </c>
      <c r="I77" s="68" t="s">
        <v>300</v>
      </c>
      <c r="J77" s="68" t="s">
        <v>888</v>
      </c>
      <c r="K77" s="92" t="s">
        <v>865</v>
      </c>
      <c r="M77" s="68" t="b">
        <f t="shared" si="3"/>
        <v>1</v>
      </c>
    </row>
    <row r="78" spans="2:13">
      <c r="B78" s="68" t="s">
        <v>839</v>
      </c>
      <c r="C78" s="68" t="s">
        <v>268</v>
      </c>
      <c r="D78" s="68" t="s">
        <v>524</v>
      </c>
      <c r="E78" s="68" t="s">
        <v>246</v>
      </c>
      <c r="F78" s="68">
        <f>SUMIFS(F_Input_APR!$G$8:$G$3373,F_Input_APR!$B$8:$B$3373,'APR Data'!C78,F_Input_APR!$I$8:$I$3373,'APR Data'!D78)</f>
        <v>0</v>
      </c>
      <c r="G78" s="68">
        <v>1</v>
      </c>
      <c r="H78" s="68">
        <f t="shared" si="2"/>
        <v>0</v>
      </c>
      <c r="I78" s="68" t="s">
        <v>300</v>
      </c>
      <c r="J78" s="68" t="s">
        <v>888</v>
      </c>
      <c r="K78" s="92" t="s">
        <v>866</v>
      </c>
      <c r="M78" s="68" t="b">
        <f t="shared" si="3"/>
        <v>1</v>
      </c>
    </row>
    <row r="79" spans="2:13">
      <c r="B79" s="68" t="s">
        <v>839</v>
      </c>
      <c r="C79" s="68" t="s">
        <v>268</v>
      </c>
      <c r="D79" s="68" t="s">
        <v>587</v>
      </c>
      <c r="E79" s="68" t="s">
        <v>246</v>
      </c>
      <c r="F79" s="68">
        <f>SUMIFS(F_Input_APR!$G$8:$G$3373,F_Input_APR!$B$8:$B$3373,'APR Data'!C79,F_Input_APR!$I$8:$I$3373,'APR Data'!D79)</f>
        <v>0.12067870579251247</v>
      </c>
      <c r="G79" s="68">
        <v>1</v>
      </c>
      <c r="H79" s="68">
        <f t="shared" si="2"/>
        <v>0.12067870579251247</v>
      </c>
      <c r="I79" s="68" t="s">
        <v>300</v>
      </c>
      <c r="J79" s="68" t="s">
        <v>888</v>
      </c>
      <c r="K79" s="68" t="s">
        <v>867</v>
      </c>
      <c r="M79" s="68" t="b">
        <f t="shared" si="3"/>
        <v>1</v>
      </c>
    </row>
    <row r="80" spans="2:13">
      <c r="B80" s="68" t="s">
        <v>839</v>
      </c>
      <c r="C80" s="68" t="s">
        <v>268</v>
      </c>
      <c r="D80" s="68" t="s">
        <v>596</v>
      </c>
      <c r="E80" s="68" t="s">
        <v>246</v>
      </c>
      <c r="F80" s="68">
        <f>SUMIFS(F_Input_APR!$G$8:$G$3373,F_Input_APR!$B$8:$B$3373,'APR Data'!C80,F_Input_APR!$I$8:$I$3373,'APR Data'!D80)</f>
        <v>9.0895049925097435</v>
      </c>
      <c r="G80" s="68">
        <v>1</v>
      </c>
      <c r="H80" s="68">
        <f t="shared" si="2"/>
        <v>9.0895049925097435</v>
      </c>
      <c r="I80" s="68" t="s">
        <v>300</v>
      </c>
      <c r="J80" s="68" t="s">
        <v>888</v>
      </c>
      <c r="K80" s="68" t="s">
        <v>868</v>
      </c>
      <c r="M80" s="68" t="b">
        <f t="shared" si="3"/>
        <v>1</v>
      </c>
    </row>
    <row r="81" spans="2:13">
      <c r="B81" s="68" t="s">
        <v>839</v>
      </c>
      <c r="C81" s="68" t="s">
        <v>268</v>
      </c>
      <c r="D81" s="68" t="s">
        <v>605</v>
      </c>
      <c r="E81" s="68" t="s">
        <v>246</v>
      </c>
      <c r="F81" s="68">
        <f>SUMIFS(F_Input_APR!$G$8:$G$3373,F_Input_APR!$B$8:$B$3373,'APR Data'!C81,F_Input_APR!$I$8:$I$3373,'APR Data'!D81)</f>
        <v>13.615558929748975</v>
      </c>
      <c r="G81" s="68">
        <v>1</v>
      </c>
      <c r="H81" s="68">
        <f t="shared" si="2"/>
        <v>13.615558929748975</v>
      </c>
      <c r="I81" s="68" t="s">
        <v>300</v>
      </c>
      <c r="J81" s="68" t="s">
        <v>888</v>
      </c>
      <c r="K81" s="68" t="s">
        <v>869</v>
      </c>
      <c r="M81" s="68" t="b">
        <f t="shared" si="3"/>
        <v>1</v>
      </c>
    </row>
    <row r="82" spans="2:13">
      <c r="B82" s="68" t="s">
        <v>839</v>
      </c>
      <c r="C82" s="68" t="s">
        <v>268</v>
      </c>
      <c r="D82" s="68" t="s">
        <v>614</v>
      </c>
      <c r="E82" s="68" t="s">
        <v>246</v>
      </c>
      <c r="F82" s="68">
        <f>SUMIFS(F_Input_APR!$G$8:$G$3373,F_Input_APR!$B$8:$B$3373,'APR Data'!C82,F_Input_APR!$I$8:$I$3373,'APR Data'!D82)</f>
        <v>78.706439466885712</v>
      </c>
      <c r="G82" s="68">
        <v>1</v>
      </c>
      <c r="H82" s="68">
        <f t="shared" si="2"/>
        <v>78.706439466885712</v>
      </c>
      <c r="I82" s="68" t="s">
        <v>300</v>
      </c>
      <c r="J82" s="68" t="s">
        <v>888</v>
      </c>
      <c r="K82" s="68" t="s">
        <v>870</v>
      </c>
      <c r="M82" s="68" t="b">
        <f t="shared" si="3"/>
        <v>1</v>
      </c>
    </row>
    <row r="83" spans="2:13">
      <c r="B83" s="68" t="s">
        <v>839</v>
      </c>
      <c r="C83" s="68" t="s">
        <v>268</v>
      </c>
      <c r="D83" s="68" t="s">
        <v>623</v>
      </c>
      <c r="E83" s="68" t="s">
        <v>246</v>
      </c>
      <c r="F83" s="68">
        <f>SUMIFS(F_Input_APR!$G$8:$G$3373,F_Input_APR!$B$8:$B$3373,'APR Data'!C83,F_Input_APR!$I$8:$I$3373,'APR Data'!D83)</f>
        <v>120.50958126551461</v>
      </c>
      <c r="G83" s="68">
        <v>1</v>
      </c>
      <c r="H83" s="68">
        <f t="shared" si="2"/>
        <v>120.50958126551461</v>
      </c>
      <c r="I83" s="68" t="s">
        <v>300</v>
      </c>
      <c r="J83" s="68" t="s">
        <v>888</v>
      </c>
      <c r="K83" s="68" t="s">
        <v>871</v>
      </c>
      <c r="M83" s="68" t="b">
        <f t="shared" si="3"/>
        <v>1</v>
      </c>
    </row>
    <row r="84" spans="2:13">
      <c r="B84" s="68" t="s">
        <v>839</v>
      </c>
      <c r="C84" s="68" t="s">
        <v>268</v>
      </c>
      <c r="D84" s="68" t="s">
        <v>815</v>
      </c>
      <c r="E84" s="68" t="s">
        <v>246</v>
      </c>
      <c r="F84" s="68">
        <f>SUMIFS(F_Input_APR!$G$8:$G$3373,F_Input_APR!$B$8:$B$3373,'APR Data'!C84,F_Input_APR!$I$8:$I$3373,'APR Data'!D84)</f>
        <v>7.9818025281307587</v>
      </c>
      <c r="G84" s="68">
        <v>1</v>
      </c>
      <c r="H84" s="68">
        <f t="shared" si="2"/>
        <v>7.9818025281307587</v>
      </c>
      <c r="I84" s="68" t="s">
        <v>300</v>
      </c>
      <c r="J84" s="68" t="s">
        <v>888</v>
      </c>
      <c r="K84" s="68" t="s">
        <v>872</v>
      </c>
      <c r="M84" s="68" t="b">
        <f t="shared" si="3"/>
        <v>1</v>
      </c>
    </row>
    <row r="85" spans="2:13">
      <c r="B85" s="68" t="s">
        <v>839</v>
      </c>
      <c r="C85" s="68" t="s">
        <v>268</v>
      </c>
      <c r="D85" s="68" t="s">
        <v>632</v>
      </c>
      <c r="E85" s="68" t="s">
        <v>246</v>
      </c>
      <c r="F85" s="68">
        <f>SUMIFS(F_Input_APR!$G$8:$G$3373,F_Input_APR!$B$8:$B$3373,'APR Data'!C85,F_Input_APR!$I$8:$I$3373,'APR Data'!D85)</f>
        <v>14.234838644246302</v>
      </c>
      <c r="G85" s="68">
        <v>1</v>
      </c>
      <c r="H85" s="68">
        <f t="shared" si="2"/>
        <v>14.234838644246302</v>
      </c>
      <c r="I85" s="68" t="s">
        <v>300</v>
      </c>
      <c r="J85" s="68" t="s">
        <v>888</v>
      </c>
      <c r="K85" s="68" t="s">
        <v>873</v>
      </c>
      <c r="M85" s="68" t="b">
        <f t="shared" si="3"/>
        <v>1</v>
      </c>
    </row>
    <row r="86" spans="2:13">
      <c r="B86" s="68" t="s">
        <v>839</v>
      </c>
      <c r="C86" s="68" t="s">
        <v>268</v>
      </c>
      <c r="D86" s="68" t="s">
        <v>641</v>
      </c>
      <c r="E86" s="68" t="s">
        <v>246</v>
      </c>
      <c r="F86" s="68">
        <f>SUMIFS(F_Input_APR!$G$8:$G$3373,F_Input_APR!$B$8:$B$3373,'APR Data'!C86,F_Input_APR!$I$8:$I$3373,'APR Data'!D86)</f>
        <v>3.8366676156861006</v>
      </c>
      <c r="G86" s="68">
        <v>1</v>
      </c>
      <c r="H86" s="68">
        <f t="shared" si="2"/>
        <v>3.8366676156861006</v>
      </c>
      <c r="I86" s="68" t="s">
        <v>300</v>
      </c>
      <c r="J86" s="68" t="s">
        <v>888</v>
      </c>
      <c r="K86" s="68" t="s">
        <v>874</v>
      </c>
      <c r="M86" s="68" t="b">
        <f t="shared" si="3"/>
        <v>1</v>
      </c>
    </row>
    <row r="87" spans="2:13">
      <c r="B87" s="68" t="s">
        <v>839</v>
      </c>
      <c r="C87" s="68" t="s">
        <v>268</v>
      </c>
      <c r="D87" s="68" t="s">
        <v>824</v>
      </c>
      <c r="E87" s="68" t="s">
        <v>246</v>
      </c>
      <c r="F87" s="68">
        <f>SUMIFS(F_Input_APR!$G$8:$G$3373,F_Input_APR!$B$8:$B$3373,'APR Data'!C87,F_Input_APR!$I$8:$I$3373,'APR Data'!D87)</f>
        <v>0</v>
      </c>
      <c r="G87" s="68">
        <v>1</v>
      </c>
      <c r="H87" s="68">
        <f t="shared" si="2"/>
        <v>0</v>
      </c>
      <c r="I87" s="68" t="s">
        <v>300</v>
      </c>
      <c r="J87" s="68" t="s">
        <v>888</v>
      </c>
      <c r="K87" s="68" t="s">
        <v>875</v>
      </c>
      <c r="M87" s="68" t="b">
        <f t="shared" si="3"/>
        <v>1</v>
      </c>
    </row>
    <row r="88" spans="2:13">
      <c r="B88" s="68" t="s">
        <v>839</v>
      </c>
      <c r="C88" s="68" t="s">
        <v>268</v>
      </c>
      <c r="D88" s="68" t="s">
        <v>656</v>
      </c>
      <c r="E88" s="68" t="s">
        <v>246</v>
      </c>
      <c r="F88" s="68">
        <f>SUMIFS(F_Input_APR!$G$8:$G$3373,F_Input_APR!$B$8:$B$3373,'APR Data'!C88,F_Input_APR!$I$8:$I$3373,'APR Data'!D88)</f>
        <v>400.74747545793133</v>
      </c>
      <c r="G88" s="68">
        <v>1</v>
      </c>
      <c r="H88" s="68">
        <f t="shared" si="2"/>
        <v>400.74747545793133</v>
      </c>
      <c r="I88" s="68" t="s">
        <v>300</v>
      </c>
      <c r="J88" s="68" t="s">
        <v>888</v>
      </c>
      <c r="K88" s="68" t="s">
        <v>876</v>
      </c>
      <c r="M88" s="68" t="b">
        <f t="shared" si="3"/>
        <v>1</v>
      </c>
    </row>
    <row r="89" spans="2:13">
      <c r="B89" s="68" t="s">
        <v>839</v>
      </c>
      <c r="C89" s="68" t="s">
        <v>268</v>
      </c>
      <c r="D89" s="68" t="s">
        <v>665</v>
      </c>
      <c r="E89" s="68" t="s">
        <v>246</v>
      </c>
      <c r="F89" s="68">
        <f>SUMIFS(F_Input_APR!$G$8:$G$3373,F_Input_APR!$B$8:$B$3373,'APR Data'!C89,F_Input_APR!$I$8:$I$3373,'APR Data'!D89)</f>
        <v>33.086093972511691</v>
      </c>
      <c r="G89" s="68">
        <v>1</v>
      </c>
      <c r="H89" s="68">
        <f t="shared" si="2"/>
        <v>33.086093972511691</v>
      </c>
      <c r="I89" s="68" t="s">
        <v>300</v>
      </c>
      <c r="J89" s="68" t="s">
        <v>888</v>
      </c>
      <c r="K89" s="68" t="s">
        <v>877</v>
      </c>
      <c r="M89" s="68" t="b">
        <f t="shared" si="3"/>
        <v>1</v>
      </c>
    </row>
    <row r="90" spans="2:13">
      <c r="B90" s="68" t="s">
        <v>839</v>
      </c>
      <c r="C90" s="68" t="s">
        <v>268</v>
      </c>
      <c r="D90" s="68" t="s">
        <v>674</v>
      </c>
      <c r="E90" s="68" t="s">
        <v>246</v>
      </c>
      <c r="F90" s="68">
        <f>SUMIFS(F_Input_APR!$G$8:$G$3373,F_Input_APR!$B$8:$B$3373,'APR Data'!C90,F_Input_APR!$I$8:$I$3373,'APR Data'!D90)</f>
        <v>24.626407838146868</v>
      </c>
      <c r="G90" s="68">
        <v>1</v>
      </c>
      <c r="H90" s="68">
        <f t="shared" si="2"/>
        <v>24.626407838146868</v>
      </c>
      <c r="I90" s="68" t="s">
        <v>300</v>
      </c>
      <c r="J90" s="68" t="s">
        <v>888</v>
      </c>
      <c r="K90" s="68" t="s">
        <v>878</v>
      </c>
      <c r="M90" s="68" t="b">
        <f t="shared" si="3"/>
        <v>1</v>
      </c>
    </row>
    <row r="91" spans="2:13">
      <c r="B91" s="68" t="s">
        <v>839</v>
      </c>
      <c r="C91" s="68" t="s">
        <v>268</v>
      </c>
      <c r="D91" s="68" t="s">
        <v>683</v>
      </c>
      <c r="E91" s="68" t="s">
        <v>246</v>
      </c>
      <c r="F91" s="68">
        <f>SUMIFS(F_Input_APR!$G$8:$G$3373,F_Input_APR!$B$8:$B$3373,'APR Data'!C91,F_Input_APR!$I$8:$I$3373,'APR Data'!D91)</f>
        <v>0.2766503563464312</v>
      </c>
      <c r="G91" s="68">
        <v>1</v>
      </c>
      <c r="H91" s="68">
        <f t="shared" si="2"/>
        <v>0.2766503563464312</v>
      </c>
      <c r="I91" s="68" t="s">
        <v>300</v>
      </c>
      <c r="J91" s="68" t="s">
        <v>888</v>
      </c>
      <c r="K91" s="68" t="s">
        <v>879</v>
      </c>
      <c r="M91" s="68" t="b">
        <f t="shared" si="3"/>
        <v>1</v>
      </c>
    </row>
    <row r="92" spans="2:13">
      <c r="B92" s="68" t="s">
        <v>839</v>
      </c>
      <c r="C92" s="68" t="s">
        <v>268</v>
      </c>
      <c r="D92" s="68" t="s">
        <v>689</v>
      </c>
      <c r="E92" s="68" t="s">
        <v>246</v>
      </c>
      <c r="F92" s="93">
        <f>SUMIFS(F_Input_APR!$G$8:$G$3373,F_Input_APR!$B$8:$B$3373,'APR Data'!C92,F_Input_APR!$I$8:$I$3373,'APR Data'!D92)</f>
        <v>38.366352387922944</v>
      </c>
      <c r="G92" s="68">
        <v>1</v>
      </c>
      <c r="H92" s="68">
        <f t="shared" si="2"/>
        <v>38.366352387922944</v>
      </c>
      <c r="I92" s="68" t="s">
        <v>300</v>
      </c>
      <c r="J92" s="68" t="s">
        <v>888</v>
      </c>
      <c r="K92" s="68" t="s">
        <v>880</v>
      </c>
      <c r="M92" s="68" t="b">
        <f t="shared" si="3"/>
        <v>1</v>
      </c>
    </row>
    <row r="93" spans="2:13">
      <c r="B93" s="68" t="s">
        <v>839</v>
      </c>
      <c r="C93" s="68" t="s">
        <v>268</v>
      </c>
      <c r="D93" s="68" t="s">
        <v>698</v>
      </c>
      <c r="E93" s="68" t="s">
        <v>246</v>
      </c>
      <c r="F93" s="68">
        <f>SUMIFS(F_Input_APR!$G$8:$G$3373,F_Input_APR!$B$8:$B$3373,'APR Data'!C93,F_Input_APR!$I$8:$I$3373,'APR Data'!D93)</f>
        <v>0</v>
      </c>
      <c r="G93" s="68">
        <v>1</v>
      </c>
      <c r="H93" s="68">
        <f t="shared" si="2"/>
        <v>0</v>
      </c>
      <c r="I93" s="68" t="s">
        <v>300</v>
      </c>
      <c r="J93" s="68" t="s">
        <v>888</v>
      </c>
      <c r="K93" s="68" t="s">
        <v>881</v>
      </c>
      <c r="M93" s="68" t="b">
        <f t="shared" si="3"/>
        <v>1</v>
      </c>
    </row>
    <row r="94" spans="2:13">
      <c r="B94" s="68" t="s">
        <v>839</v>
      </c>
      <c r="C94" s="68" t="s">
        <v>268</v>
      </c>
      <c r="D94" s="68" t="s">
        <v>707</v>
      </c>
      <c r="E94" s="68" t="s">
        <v>246</v>
      </c>
      <c r="F94" s="68">
        <f>SUMIFS(F_Input_APR!$G$8:$G$3373,F_Input_APR!$B$8:$B$3373,'APR Data'!C94,F_Input_APR!$I$8:$I$3373,'APR Data'!D94)</f>
        <v>12.169252895373809</v>
      </c>
      <c r="G94" s="68">
        <v>1</v>
      </c>
      <c r="H94" s="68">
        <f t="shared" si="2"/>
        <v>12.169252895373809</v>
      </c>
      <c r="I94" s="68" t="s">
        <v>300</v>
      </c>
      <c r="J94" s="68" t="s">
        <v>888</v>
      </c>
      <c r="K94" s="68" t="s">
        <v>882</v>
      </c>
      <c r="M94" s="68" t="b">
        <f t="shared" si="3"/>
        <v>1</v>
      </c>
    </row>
    <row r="95" spans="2:13">
      <c r="B95" s="68" t="s">
        <v>839</v>
      </c>
      <c r="C95" s="68" t="s">
        <v>268</v>
      </c>
      <c r="D95" s="68" t="s">
        <v>716</v>
      </c>
      <c r="E95" s="68" t="s">
        <v>246</v>
      </c>
      <c r="F95" s="68">
        <f>SUMIFS(F_Input_APR!$G$8:$G$3373,F_Input_APR!$B$8:$B$3373,'APR Data'!C95,F_Input_APR!$I$8:$I$3373,'APR Data'!D95)</f>
        <v>12.923253978009328</v>
      </c>
      <c r="G95" s="68">
        <v>1</v>
      </c>
      <c r="H95" s="68">
        <f t="shared" si="2"/>
        <v>12.923253978009328</v>
      </c>
      <c r="I95" s="68" t="s">
        <v>300</v>
      </c>
      <c r="J95" s="68" t="s">
        <v>888</v>
      </c>
      <c r="K95" s="68" t="s">
        <v>883</v>
      </c>
      <c r="M95" s="68" t="b">
        <f t="shared" si="3"/>
        <v>1</v>
      </c>
    </row>
    <row r="96" spans="2:13">
      <c r="B96" s="68" t="s">
        <v>839</v>
      </c>
      <c r="C96" s="68" t="s">
        <v>268</v>
      </c>
      <c r="D96" s="68" t="s">
        <v>725</v>
      </c>
      <c r="E96" s="68" t="s">
        <v>246</v>
      </c>
      <c r="F96" s="68">
        <f>SUMIFS(F_Input_APR!$G$8:$G$3373,F_Input_APR!$B$8:$B$3373,'APR Data'!C96,F_Input_APR!$I$8:$I$3373,'APR Data'!D96)</f>
        <v>13.151225692442615</v>
      </c>
      <c r="G96" s="68">
        <v>1</v>
      </c>
      <c r="H96" s="68">
        <f t="shared" si="2"/>
        <v>13.151225692442615</v>
      </c>
      <c r="I96" s="68" t="s">
        <v>300</v>
      </c>
      <c r="J96" s="68" t="s">
        <v>888</v>
      </c>
      <c r="K96" s="68" t="s">
        <v>884</v>
      </c>
      <c r="M96" s="68" t="b">
        <f t="shared" si="3"/>
        <v>1</v>
      </c>
    </row>
    <row r="97" spans="2:13">
      <c r="B97" s="68" t="s">
        <v>839</v>
      </c>
      <c r="C97" s="68" t="s">
        <v>268</v>
      </c>
      <c r="D97" s="68" t="s">
        <v>734</v>
      </c>
      <c r="E97" s="68" t="s">
        <v>246</v>
      </c>
      <c r="F97" s="68">
        <f>SUMIFS(F_Input_APR!$G$8:$G$3373,F_Input_APR!$B$8:$B$3373,'APR Data'!C97,F_Input_APR!$I$8:$I$3373,'APR Data'!D97)</f>
        <v>0</v>
      </c>
      <c r="G97" s="68">
        <v>1</v>
      </c>
      <c r="H97" s="68">
        <f t="shared" si="2"/>
        <v>0</v>
      </c>
      <c r="I97" s="68" t="s">
        <v>300</v>
      </c>
      <c r="J97" s="68" t="s">
        <v>888</v>
      </c>
      <c r="K97" s="68" t="s">
        <v>885</v>
      </c>
      <c r="M97" s="68" t="b">
        <f t="shared" si="3"/>
        <v>1</v>
      </c>
    </row>
    <row r="98" spans="2:13">
      <c r="B98" s="68" t="s">
        <v>839</v>
      </c>
      <c r="C98" s="68" t="s">
        <v>268</v>
      </c>
      <c r="D98" s="68" t="s">
        <v>743</v>
      </c>
      <c r="E98" s="68" t="s">
        <v>246</v>
      </c>
      <c r="F98" s="68">
        <f>SUMIFS(F_Input_APR!$G$8:$G$3373,F_Input_APR!$B$8:$B$3373,'APR Data'!C98,F_Input_APR!$I$8:$I$3373,'APR Data'!D98)</f>
        <v>1.1919705539120915</v>
      </c>
      <c r="G98" s="68">
        <v>1</v>
      </c>
      <c r="H98" s="68">
        <f t="shared" si="2"/>
        <v>1.1919705539120915</v>
      </c>
      <c r="I98" s="68" t="s">
        <v>300</v>
      </c>
      <c r="J98" s="68" t="s">
        <v>888</v>
      </c>
      <c r="K98" s="68" t="s">
        <v>886</v>
      </c>
      <c r="M98" s="68" t="b">
        <f t="shared" si="3"/>
        <v>1</v>
      </c>
    </row>
    <row r="99" spans="2:13">
      <c r="B99" s="68" t="s">
        <v>839</v>
      </c>
      <c r="C99" s="68" t="s">
        <v>268</v>
      </c>
      <c r="D99" s="68" t="s">
        <v>752</v>
      </c>
      <c r="E99" s="68" t="s">
        <v>246</v>
      </c>
      <c r="F99" s="68">
        <f>SUMIFS(F_Input_APR!$G$8:$G$3373,F_Input_APR!$B$8:$B$3373,'APR Data'!C99,F_Input_APR!$I$8:$I$3373,'APR Data'!D99)</f>
        <v>0</v>
      </c>
      <c r="G99" s="68">
        <v>1</v>
      </c>
      <c r="H99" s="68">
        <f t="shared" si="2"/>
        <v>0</v>
      </c>
      <c r="I99" s="68" t="s">
        <v>300</v>
      </c>
      <c r="J99" s="68" t="s">
        <v>888</v>
      </c>
      <c r="K99" s="68" t="s">
        <v>887</v>
      </c>
      <c r="M99" s="68" t="b">
        <f t="shared" si="3"/>
        <v>1</v>
      </c>
    </row>
    <row r="100" spans="2:13">
      <c r="B100" s="68" t="s">
        <v>839</v>
      </c>
      <c r="C100" s="68" t="s">
        <v>268</v>
      </c>
      <c r="D100" s="68" t="s">
        <v>308</v>
      </c>
      <c r="E100" s="68" t="s">
        <v>246</v>
      </c>
      <c r="F100" s="68">
        <f>SUMIFS(F_Input_APR!$G$8:$G$3373,F_Input_APR!$B$8:$B$3373,'APR Data'!C100,F_Input_APR!$I$8:$I$3373,'APR Data'!D100)</f>
        <v>0</v>
      </c>
      <c r="G100" s="68">
        <v>1</v>
      </c>
      <c r="H100" s="68">
        <f t="shared" si="2"/>
        <v>0</v>
      </c>
      <c r="I100" s="68" t="s">
        <v>300</v>
      </c>
      <c r="J100" s="68" t="s">
        <v>889</v>
      </c>
      <c r="K100" s="92" t="s">
        <v>841</v>
      </c>
      <c r="M100" s="68" t="b">
        <f t="shared" si="3"/>
        <v>1</v>
      </c>
    </row>
    <row r="101" spans="2:13">
      <c r="B101" s="68" t="s">
        <v>839</v>
      </c>
      <c r="C101" s="68" t="s">
        <v>268</v>
      </c>
      <c r="D101" s="68" t="s">
        <v>317</v>
      </c>
      <c r="E101" s="68" t="s">
        <v>246</v>
      </c>
      <c r="F101" s="68">
        <f>SUMIFS(F_Input_APR!$G$8:$G$3373,F_Input_APR!$B$8:$B$3373,'APR Data'!C101,F_Input_APR!$I$8:$I$3373,'APR Data'!D101)</f>
        <v>9.1769999999999996</v>
      </c>
      <c r="G101" s="68">
        <v>1</v>
      </c>
      <c r="H101" s="68">
        <f t="shared" si="2"/>
        <v>9.1769999999999996</v>
      </c>
      <c r="I101" s="68" t="s">
        <v>300</v>
      </c>
      <c r="J101" s="68" t="s">
        <v>889</v>
      </c>
      <c r="K101" s="92" t="s">
        <v>842</v>
      </c>
      <c r="M101" s="68" t="b">
        <f t="shared" si="3"/>
        <v>1</v>
      </c>
    </row>
    <row r="102" spans="2:13">
      <c r="B102" s="68" t="s">
        <v>839</v>
      </c>
      <c r="C102" s="68" t="s">
        <v>268</v>
      </c>
      <c r="D102" s="68" t="s">
        <v>326</v>
      </c>
      <c r="E102" s="68" t="s">
        <v>246</v>
      </c>
      <c r="F102" s="68">
        <f>SUMIFS(F_Input_APR!$G$8:$G$3373,F_Input_APR!$B$8:$B$3373,'APR Data'!C102,F_Input_APR!$I$8:$I$3373,'APR Data'!D102)</f>
        <v>5.453507381065557</v>
      </c>
      <c r="G102" s="68">
        <v>1</v>
      </c>
      <c r="H102" s="68">
        <f t="shared" si="2"/>
        <v>5.453507381065557</v>
      </c>
      <c r="I102" s="68" t="s">
        <v>300</v>
      </c>
      <c r="J102" s="68" t="s">
        <v>889</v>
      </c>
      <c r="K102" s="92" t="s">
        <v>843</v>
      </c>
      <c r="M102" s="68" t="b">
        <f t="shared" si="3"/>
        <v>1</v>
      </c>
    </row>
    <row r="103" spans="2:13">
      <c r="B103" s="68" t="s">
        <v>839</v>
      </c>
      <c r="C103" s="68" t="s">
        <v>268</v>
      </c>
      <c r="D103" s="68" t="s">
        <v>335</v>
      </c>
      <c r="E103" s="68" t="s">
        <v>246</v>
      </c>
      <c r="F103" s="68">
        <f>SUMIFS(F_Input_APR!$G$8:$G$3373,F_Input_APR!$B$8:$B$3373,'APR Data'!C103,F_Input_APR!$I$8:$I$3373,'APR Data'!D103)</f>
        <v>36.471884580173352</v>
      </c>
      <c r="G103" s="68">
        <v>1</v>
      </c>
      <c r="H103" s="68">
        <f t="shared" si="2"/>
        <v>36.471884580173352</v>
      </c>
      <c r="I103" s="68" t="s">
        <v>300</v>
      </c>
      <c r="J103" s="68" t="s">
        <v>889</v>
      </c>
      <c r="K103" s="92" t="s">
        <v>844</v>
      </c>
      <c r="M103" s="68" t="b">
        <f t="shared" si="3"/>
        <v>1</v>
      </c>
    </row>
    <row r="104" spans="2:13">
      <c r="B104" s="68" t="s">
        <v>839</v>
      </c>
      <c r="C104" s="68" t="s">
        <v>268</v>
      </c>
      <c r="D104" s="68" t="s">
        <v>344</v>
      </c>
      <c r="E104" s="68" t="s">
        <v>246</v>
      </c>
      <c r="F104" s="68">
        <f>SUMIFS(F_Input_APR!$G$8:$G$3373,F_Input_APR!$B$8:$B$3373,'APR Data'!C104,F_Input_APR!$I$8:$I$3373,'APR Data'!D104)</f>
        <v>30.868349732719981</v>
      </c>
      <c r="G104" s="68">
        <v>1</v>
      </c>
      <c r="H104" s="68">
        <f t="shared" si="2"/>
        <v>30.868349732719981</v>
      </c>
      <c r="I104" s="68" t="s">
        <v>300</v>
      </c>
      <c r="J104" s="68" t="s">
        <v>889</v>
      </c>
      <c r="K104" s="92" t="s">
        <v>845</v>
      </c>
      <c r="M104" s="68" t="b">
        <f t="shared" si="3"/>
        <v>1</v>
      </c>
    </row>
    <row r="105" spans="2:13">
      <c r="B105" s="68" t="s">
        <v>839</v>
      </c>
      <c r="C105" s="68" t="s">
        <v>268</v>
      </c>
      <c r="D105" s="68" t="s">
        <v>353</v>
      </c>
      <c r="E105" s="68" t="s">
        <v>246</v>
      </c>
      <c r="F105" s="68">
        <f>SUMIFS(F_Input_APR!$G$8:$G$3373,F_Input_APR!$B$8:$B$3373,'APR Data'!C105,F_Input_APR!$I$8:$I$3373,'APR Data'!D105)</f>
        <v>1.2019662091036247</v>
      </c>
      <c r="G105" s="68">
        <v>1</v>
      </c>
      <c r="H105" s="68">
        <f t="shared" si="2"/>
        <v>1.2019662091036247</v>
      </c>
      <c r="I105" s="68" t="s">
        <v>300</v>
      </c>
      <c r="J105" s="68" t="s">
        <v>889</v>
      </c>
      <c r="K105" s="92" t="s">
        <v>846</v>
      </c>
      <c r="M105" s="68" t="b">
        <f t="shared" si="3"/>
        <v>1</v>
      </c>
    </row>
    <row r="106" spans="2:13">
      <c r="B106" s="68" t="s">
        <v>839</v>
      </c>
      <c r="C106" s="68" t="s">
        <v>268</v>
      </c>
      <c r="D106" s="68" t="s">
        <v>362</v>
      </c>
      <c r="E106" s="68" t="s">
        <v>246</v>
      </c>
      <c r="F106" s="68">
        <f>SUMIFS(F_Input_APR!$G$8:$G$3373,F_Input_APR!$B$8:$B$3373,'APR Data'!C106,F_Input_APR!$I$8:$I$3373,'APR Data'!D106)</f>
        <v>87.335016942655557</v>
      </c>
      <c r="G106" s="68">
        <v>1</v>
      </c>
      <c r="H106" s="68">
        <f t="shared" si="2"/>
        <v>87.335016942655557</v>
      </c>
      <c r="I106" s="68" t="s">
        <v>300</v>
      </c>
      <c r="J106" s="68" t="s">
        <v>889</v>
      </c>
      <c r="K106" s="92" t="s">
        <v>847</v>
      </c>
      <c r="M106" s="68" t="b">
        <f t="shared" si="3"/>
        <v>1</v>
      </c>
    </row>
    <row r="107" spans="2:13">
      <c r="B107" s="68" t="s">
        <v>839</v>
      </c>
      <c r="C107" s="68" t="s">
        <v>268</v>
      </c>
      <c r="D107" s="68" t="s">
        <v>371</v>
      </c>
      <c r="E107" s="68" t="s">
        <v>246</v>
      </c>
      <c r="F107" s="68">
        <f>SUMIFS(F_Input_APR!$G$8:$G$3373,F_Input_APR!$B$8:$B$3373,'APR Data'!C107,F_Input_APR!$I$8:$I$3373,'APR Data'!D107)</f>
        <v>0</v>
      </c>
      <c r="G107" s="68">
        <v>1</v>
      </c>
      <c r="H107" s="68">
        <f t="shared" si="2"/>
        <v>0</v>
      </c>
      <c r="I107" s="68" t="s">
        <v>300</v>
      </c>
      <c r="J107" s="68" t="s">
        <v>889</v>
      </c>
      <c r="K107" s="92" t="s">
        <v>848</v>
      </c>
      <c r="M107" s="68" t="b">
        <f t="shared" si="3"/>
        <v>1</v>
      </c>
    </row>
    <row r="108" spans="2:13">
      <c r="B108" s="68" t="s">
        <v>839</v>
      </c>
      <c r="C108" s="68" t="s">
        <v>268</v>
      </c>
      <c r="D108" s="68" t="s">
        <v>380</v>
      </c>
      <c r="E108" s="68" t="s">
        <v>246</v>
      </c>
      <c r="F108" s="68">
        <f>SUMIFS(F_Input_APR!$G$8:$G$3373,F_Input_APR!$B$8:$B$3373,'APR Data'!C108,F_Input_APR!$I$8:$I$3373,'APR Data'!D108)</f>
        <v>79.857669046316801</v>
      </c>
      <c r="G108" s="68">
        <v>1</v>
      </c>
      <c r="H108" s="68">
        <f t="shared" si="2"/>
        <v>79.857669046316801</v>
      </c>
      <c r="I108" s="68" t="s">
        <v>300</v>
      </c>
      <c r="J108" s="68" t="s">
        <v>889</v>
      </c>
      <c r="K108" s="92" t="s">
        <v>849</v>
      </c>
      <c r="M108" s="68" t="b">
        <f t="shared" si="3"/>
        <v>1</v>
      </c>
    </row>
    <row r="109" spans="2:13">
      <c r="B109" s="68" t="s">
        <v>839</v>
      </c>
      <c r="C109" s="68" t="s">
        <v>268</v>
      </c>
      <c r="D109" s="68" t="s">
        <v>389</v>
      </c>
      <c r="E109" s="68" t="s">
        <v>246</v>
      </c>
      <c r="F109" s="68">
        <f>SUMIFS(F_Input_APR!$G$8:$G$3373,F_Input_APR!$B$8:$B$3373,'APR Data'!C109,F_Input_APR!$I$8:$I$3373,'APR Data'!D109)</f>
        <v>502.57858869734798</v>
      </c>
      <c r="G109" s="68">
        <v>1</v>
      </c>
      <c r="H109" s="68">
        <f t="shared" si="2"/>
        <v>502.57858869734798</v>
      </c>
      <c r="I109" s="68" t="s">
        <v>300</v>
      </c>
      <c r="J109" s="68" t="s">
        <v>889</v>
      </c>
      <c r="K109" s="92" t="s">
        <v>850</v>
      </c>
      <c r="M109" s="68" t="b">
        <f t="shared" si="3"/>
        <v>1</v>
      </c>
    </row>
    <row r="110" spans="2:13">
      <c r="B110" s="68" t="s">
        <v>839</v>
      </c>
      <c r="C110" s="68" t="s">
        <v>268</v>
      </c>
      <c r="D110" s="68" t="s">
        <v>398</v>
      </c>
      <c r="E110" s="68" t="s">
        <v>246</v>
      </c>
      <c r="F110" s="68">
        <f>SUMIFS(F_Input_APR!$G$8:$G$3373,F_Input_APR!$B$8:$B$3373,'APR Data'!C110,F_Input_APR!$I$8:$I$3373,'APR Data'!D110)</f>
        <v>5.1770061660951301</v>
      </c>
      <c r="G110" s="68">
        <v>1</v>
      </c>
      <c r="H110" s="68">
        <f t="shared" si="2"/>
        <v>5.1770061660951301</v>
      </c>
      <c r="I110" s="68" t="s">
        <v>300</v>
      </c>
      <c r="J110" s="68" t="s">
        <v>889</v>
      </c>
      <c r="K110" s="92" t="s">
        <v>851</v>
      </c>
      <c r="M110" s="68" t="b">
        <f t="shared" si="3"/>
        <v>1</v>
      </c>
    </row>
    <row r="111" spans="2:13">
      <c r="B111" s="68" t="s">
        <v>839</v>
      </c>
      <c r="C111" s="68" t="s">
        <v>268</v>
      </c>
      <c r="D111" s="68" t="s">
        <v>407</v>
      </c>
      <c r="E111" s="68" t="s">
        <v>246</v>
      </c>
      <c r="F111" s="68">
        <f>SUMIFS(F_Input_APR!$G$8:$G$3373,F_Input_APR!$B$8:$B$3373,'APR Data'!C111,F_Input_APR!$I$8:$I$3373,'APR Data'!D111)</f>
        <v>30.89632591611733</v>
      </c>
      <c r="G111" s="68">
        <v>1</v>
      </c>
      <c r="H111" s="68">
        <f t="shared" si="2"/>
        <v>30.89632591611733</v>
      </c>
      <c r="I111" s="68" t="s">
        <v>300</v>
      </c>
      <c r="J111" s="68" t="s">
        <v>889</v>
      </c>
      <c r="K111" s="92" t="s">
        <v>852</v>
      </c>
      <c r="M111" s="68" t="b">
        <f t="shared" si="3"/>
        <v>1</v>
      </c>
    </row>
    <row r="112" spans="2:13">
      <c r="B112" s="68" t="s">
        <v>839</v>
      </c>
      <c r="C112" s="68" t="s">
        <v>268</v>
      </c>
      <c r="D112" s="68" t="s">
        <v>416</v>
      </c>
      <c r="E112" s="68" t="s">
        <v>246</v>
      </c>
      <c r="F112" s="68">
        <f>SUMIFS(F_Input_APR!$G$8:$G$3373,F_Input_APR!$B$8:$B$3373,'APR Data'!C112,F_Input_APR!$I$8:$I$3373,'APR Data'!D112)</f>
        <v>160.73660295905015</v>
      </c>
      <c r="G112" s="68">
        <v>1</v>
      </c>
      <c r="H112" s="68">
        <f t="shared" si="2"/>
        <v>160.73660295905015</v>
      </c>
      <c r="I112" s="68" t="s">
        <v>300</v>
      </c>
      <c r="J112" s="68" t="s">
        <v>889</v>
      </c>
      <c r="K112" s="92" t="s">
        <v>853</v>
      </c>
      <c r="M112" s="68" t="b">
        <f t="shared" si="3"/>
        <v>1</v>
      </c>
    </row>
    <row r="113" spans="2:25">
      <c r="B113" s="68" t="s">
        <v>839</v>
      </c>
      <c r="C113" s="68" t="s">
        <v>268</v>
      </c>
      <c r="D113" s="68" t="s">
        <v>425</v>
      </c>
      <c r="E113" s="68" t="s">
        <v>246</v>
      </c>
      <c r="F113" s="68">
        <f>SUMIFS(F_Input_APR!$G$8:$G$3373,F_Input_APR!$B$8:$B$3373,'APR Data'!C113,F_Input_APR!$I$8:$I$3373,'APR Data'!D113)</f>
        <v>0</v>
      </c>
      <c r="G113" s="68">
        <v>1</v>
      </c>
      <c r="H113" s="68">
        <f t="shared" si="2"/>
        <v>0</v>
      </c>
      <c r="I113" s="68" t="s">
        <v>300</v>
      </c>
      <c r="J113" s="68" t="s">
        <v>889</v>
      </c>
      <c r="K113" s="92" t="s">
        <v>854</v>
      </c>
      <c r="M113" s="68" t="b">
        <f t="shared" si="3"/>
        <v>1</v>
      </c>
    </row>
    <row r="114" spans="2:25">
      <c r="B114" s="68" t="s">
        <v>839</v>
      </c>
      <c r="C114" s="68" t="s">
        <v>268</v>
      </c>
      <c r="D114" s="68" t="s">
        <v>434</v>
      </c>
      <c r="E114" s="68" t="s">
        <v>246</v>
      </c>
      <c r="F114" s="68">
        <f>SUMIFS(F_Input_APR!$G$8:$G$3373,F_Input_APR!$B$8:$B$3373,'APR Data'!C114,F_Input_APR!$I$8:$I$3373,'APR Data'!D114)</f>
        <v>24.939856544292653</v>
      </c>
      <c r="G114" s="68">
        <v>0</v>
      </c>
      <c r="H114" s="68">
        <f t="shared" si="2"/>
        <v>0</v>
      </c>
      <c r="I114" s="68" t="s">
        <v>300</v>
      </c>
      <c r="J114" s="68" t="s">
        <v>889</v>
      </c>
      <c r="K114" s="92" t="s">
        <v>855</v>
      </c>
      <c r="M114" s="68" t="b">
        <f t="shared" si="3"/>
        <v>0</v>
      </c>
    </row>
    <row r="115" spans="2:25">
      <c r="B115" s="68" t="s">
        <v>839</v>
      </c>
      <c r="C115" s="68" t="s">
        <v>268</v>
      </c>
      <c r="D115" s="68" t="s">
        <v>440</v>
      </c>
      <c r="E115" s="68" t="s">
        <v>246</v>
      </c>
      <c r="F115" s="68">
        <f>SUMIFS(F_Input_APR!$G$8:$G$3373,F_Input_APR!$B$8:$B$3373,'APR Data'!C115,F_Input_APR!$I$8:$I$3373,'APR Data'!D115)</f>
        <v>24.939856544292653</v>
      </c>
      <c r="G115" s="68">
        <v>0</v>
      </c>
      <c r="H115" s="68">
        <f t="shared" si="2"/>
        <v>0</v>
      </c>
      <c r="I115" s="68" t="s">
        <v>300</v>
      </c>
      <c r="J115" s="68" t="s">
        <v>889</v>
      </c>
      <c r="K115" s="92" t="s">
        <v>856</v>
      </c>
      <c r="M115" s="68" t="b">
        <f t="shared" si="3"/>
        <v>0</v>
      </c>
    </row>
    <row r="116" spans="2:25">
      <c r="B116" s="68" t="s">
        <v>839</v>
      </c>
      <c r="C116" s="68" t="s">
        <v>268</v>
      </c>
      <c r="D116" s="68" t="s">
        <v>446</v>
      </c>
      <c r="E116" s="68" t="s">
        <v>246</v>
      </c>
      <c r="F116" s="68">
        <f>SUMIFS(F_Input_APR!$G$8:$G$3373,F_Input_APR!$B$8:$B$3373,'APR Data'!C116,F_Input_APR!$I$8:$I$3373,'APR Data'!D116)</f>
        <v>24.939856544292653</v>
      </c>
      <c r="G116" s="68">
        <v>1</v>
      </c>
      <c r="H116" s="68">
        <f t="shared" si="2"/>
        <v>24.939856544292653</v>
      </c>
      <c r="I116" s="68" t="s">
        <v>300</v>
      </c>
      <c r="J116" s="68" t="s">
        <v>889</v>
      </c>
      <c r="K116" s="92" t="s">
        <v>857</v>
      </c>
      <c r="M116" s="68" t="b">
        <f t="shared" si="3"/>
        <v>1</v>
      </c>
    </row>
    <row r="117" spans="2:25">
      <c r="B117" s="68" t="s">
        <v>839</v>
      </c>
      <c r="C117" s="68" t="s">
        <v>268</v>
      </c>
      <c r="D117" s="68" t="s">
        <v>455</v>
      </c>
      <c r="E117" s="68" t="s">
        <v>246</v>
      </c>
      <c r="F117" s="68">
        <f>SUMIFS(F_Input_APR!$G$8:$G$3373,F_Input_APR!$B$8:$B$3373,'APR Data'!C117,F_Input_APR!$I$8:$I$3373,'APR Data'!D117)</f>
        <v>0</v>
      </c>
      <c r="G117" s="68">
        <v>1</v>
      </c>
      <c r="H117" s="68">
        <f t="shared" si="2"/>
        <v>0</v>
      </c>
      <c r="I117" s="68" t="s">
        <v>300</v>
      </c>
      <c r="J117" s="68" t="s">
        <v>889</v>
      </c>
      <c r="K117" s="92" t="s">
        <v>858</v>
      </c>
      <c r="M117" s="68" t="b">
        <f t="shared" si="3"/>
        <v>1</v>
      </c>
    </row>
    <row r="118" spans="2:25">
      <c r="B118" s="68" t="s">
        <v>839</v>
      </c>
      <c r="C118" s="68" t="s">
        <v>268</v>
      </c>
      <c r="D118" s="68" t="s">
        <v>464</v>
      </c>
      <c r="E118" s="68" t="s">
        <v>246</v>
      </c>
      <c r="F118" s="68">
        <f>SUMIFS(F_Input_APR!$G$8:$G$3373,F_Input_APR!$B$8:$B$3373,'APR Data'!C118,F_Input_APR!$I$8:$I$3373,'APR Data'!D118)</f>
        <v>23.141387160142841</v>
      </c>
      <c r="G118" s="68">
        <v>1</v>
      </c>
      <c r="H118" s="68">
        <f t="shared" si="2"/>
        <v>23.141387160142841</v>
      </c>
      <c r="I118" s="68" t="s">
        <v>300</v>
      </c>
      <c r="J118" s="68" t="s">
        <v>889</v>
      </c>
      <c r="K118" s="92" t="s">
        <v>859</v>
      </c>
      <c r="M118" s="68" t="b">
        <f t="shared" si="3"/>
        <v>1</v>
      </c>
    </row>
    <row r="119" spans="2:25">
      <c r="B119" s="68" t="s">
        <v>839</v>
      </c>
      <c r="C119" s="68" t="s">
        <v>268</v>
      </c>
      <c r="D119" s="68" t="s">
        <v>473</v>
      </c>
      <c r="E119" s="68" t="s">
        <v>246</v>
      </c>
      <c r="F119" s="68">
        <f>SUMIFS(F_Input_APR!$G$8:$G$3373,F_Input_APR!$B$8:$B$3373,'APR Data'!C119,F_Input_APR!$I$8:$I$3373,'APR Data'!D119)</f>
        <v>0</v>
      </c>
      <c r="G119" s="68">
        <v>0</v>
      </c>
      <c r="H119" s="68">
        <f t="shared" si="2"/>
        <v>0</v>
      </c>
      <c r="I119" s="68" t="s">
        <v>300</v>
      </c>
      <c r="J119" s="68" t="s">
        <v>889</v>
      </c>
      <c r="K119" s="92" t="s">
        <v>860</v>
      </c>
      <c r="M119" s="68" t="b">
        <f t="shared" si="3"/>
        <v>1</v>
      </c>
    </row>
    <row r="120" spans="2:25">
      <c r="B120" s="68" t="s">
        <v>839</v>
      </c>
      <c r="C120" s="68" t="s">
        <v>268</v>
      </c>
      <c r="D120" s="68" t="s">
        <v>482</v>
      </c>
      <c r="E120" s="68" t="s">
        <v>246</v>
      </c>
      <c r="F120" s="68">
        <f>SUMIFS(F_Input_APR!$G$8:$G$3373,F_Input_APR!$B$8:$B$3373,'APR Data'!C120,F_Input_APR!$I$8:$I$3373,'APR Data'!D120)</f>
        <v>0</v>
      </c>
      <c r="G120" s="68">
        <v>0</v>
      </c>
      <c r="H120" s="68">
        <f t="shared" si="2"/>
        <v>0</v>
      </c>
      <c r="I120" s="68" t="s">
        <v>300</v>
      </c>
      <c r="J120" s="68" t="s">
        <v>889</v>
      </c>
      <c r="K120" s="92" t="s">
        <v>861</v>
      </c>
      <c r="M120" s="68" t="b">
        <f t="shared" si="3"/>
        <v>1</v>
      </c>
      <c r="P120" s="68" t="s">
        <v>60</v>
      </c>
      <c r="Q120" s="68" t="s">
        <v>890</v>
      </c>
      <c r="R120" s="68" t="s">
        <v>891</v>
      </c>
      <c r="S120" s="68" t="s">
        <v>892</v>
      </c>
      <c r="T120" s="68" t="s">
        <v>893</v>
      </c>
      <c r="V120" s="68" t="s">
        <v>894</v>
      </c>
    </row>
    <row r="121" spans="2:25">
      <c r="B121" s="68" t="s">
        <v>839</v>
      </c>
      <c r="C121" s="68" t="s">
        <v>268</v>
      </c>
      <c r="D121" s="68" t="s">
        <v>491</v>
      </c>
      <c r="E121" s="68" t="s">
        <v>246</v>
      </c>
      <c r="F121" s="68">
        <f>SUMIFS(F_Input_APR!$G$8:$G$3373,F_Input_APR!$B$8:$B$3373,'APR Data'!C121,F_Input_APR!$I$8:$I$3373,'APR Data'!D121)</f>
        <v>0</v>
      </c>
      <c r="G121" s="68">
        <v>0</v>
      </c>
      <c r="H121" s="68">
        <f t="shared" si="2"/>
        <v>0</v>
      </c>
      <c r="I121" s="68" t="s">
        <v>300</v>
      </c>
      <c r="J121" s="68" t="s">
        <v>889</v>
      </c>
      <c r="K121" s="92" t="s">
        <v>862</v>
      </c>
      <c r="M121" s="68" t="b">
        <f t="shared" si="3"/>
        <v>1</v>
      </c>
      <c r="P121" s="68" t="s">
        <v>268</v>
      </c>
      <c r="Q121" s="68" t="s">
        <v>895</v>
      </c>
      <c r="V121" s="68">
        <f>SUM(R121:S121)</f>
        <v>0</v>
      </c>
      <c r="W121" s="68">
        <f>T121</f>
        <v>0</v>
      </c>
      <c r="X121" s="68">
        <f>W121-V121</f>
        <v>0</v>
      </c>
      <c r="Y121" s="68" t="e">
        <f>V121/W121</f>
        <v>#DIV/0!</v>
      </c>
    </row>
    <row r="122" spans="2:25">
      <c r="B122" s="68" t="s">
        <v>839</v>
      </c>
      <c r="C122" s="68" t="s">
        <v>268</v>
      </c>
      <c r="D122" s="68" t="s">
        <v>500</v>
      </c>
      <c r="E122" s="68" t="s">
        <v>246</v>
      </c>
      <c r="F122" s="68">
        <f>SUMIFS(F_Input_APR!$G$8:$G$3373,F_Input_APR!$B$8:$B$3373,'APR Data'!C122,F_Input_APR!$I$8:$I$3373,'APR Data'!D122)</f>
        <v>15.164685642482828</v>
      </c>
      <c r="G122" s="68">
        <v>1</v>
      </c>
      <c r="H122" s="68">
        <f t="shared" si="2"/>
        <v>15.164685642482828</v>
      </c>
      <c r="I122" s="68" t="s">
        <v>300</v>
      </c>
      <c r="J122" s="68" t="s">
        <v>889</v>
      </c>
      <c r="K122" s="92" t="s">
        <v>863</v>
      </c>
      <c r="M122" s="68" t="b">
        <f t="shared" si="3"/>
        <v>1</v>
      </c>
      <c r="P122" s="68" t="s">
        <v>282</v>
      </c>
      <c r="Q122" s="68" t="s">
        <v>895</v>
      </c>
    </row>
    <row r="123" spans="2:25">
      <c r="B123" s="68" t="s">
        <v>839</v>
      </c>
      <c r="C123" s="68" t="s">
        <v>268</v>
      </c>
      <c r="D123" s="68" t="s">
        <v>509</v>
      </c>
      <c r="E123" s="68" t="s">
        <v>246</v>
      </c>
      <c r="F123" s="68">
        <f>SUMIFS(F_Input_APR!$G$8:$G$3373,F_Input_APR!$B$8:$B$3373,'APR Data'!C123,F_Input_APR!$I$8:$I$3373,'APR Data'!D123)</f>
        <v>17.392753417979325</v>
      </c>
      <c r="G123" s="68">
        <v>1</v>
      </c>
      <c r="H123" s="68">
        <f t="shared" si="2"/>
        <v>17.392753417979325</v>
      </c>
      <c r="I123" s="68" t="s">
        <v>300</v>
      </c>
      <c r="J123" s="68" t="s">
        <v>889</v>
      </c>
      <c r="K123" s="92" t="s">
        <v>864</v>
      </c>
      <c r="M123" s="68" t="b">
        <f t="shared" si="3"/>
        <v>1</v>
      </c>
      <c r="P123" s="68" t="s">
        <v>273</v>
      </c>
      <c r="Q123" s="68" t="s">
        <v>895</v>
      </c>
    </row>
    <row r="124" spans="2:25">
      <c r="B124" s="68" t="s">
        <v>839</v>
      </c>
      <c r="C124" s="68" t="s">
        <v>268</v>
      </c>
      <c r="D124" s="68" t="s">
        <v>518</v>
      </c>
      <c r="E124" s="68" t="s">
        <v>246</v>
      </c>
      <c r="F124" s="68">
        <f>SUMIFS(F_Input_APR!$G$8:$G$3373,F_Input_APR!$B$8:$B$3373,'APR Data'!C124,F_Input_APR!$I$8:$I$3373,'APR Data'!D124)</f>
        <v>0</v>
      </c>
      <c r="G124" s="68">
        <v>1</v>
      </c>
      <c r="H124" s="68">
        <f t="shared" si="2"/>
        <v>0</v>
      </c>
      <c r="I124" s="68" t="s">
        <v>300</v>
      </c>
      <c r="J124" s="68" t="s">
        <v>889</v>
      </c>
      <c r="K124" s="92" t="s">
        <v>865</v>
      </c>
      <c r="M124" s="68" t="b">
        <f t="shared" si="3"/>
        <v>1</v>
      </c>
    </row>
    <row r="125" spans="2:25">
      <c r="B125" s="68" t="s">
        <v>839</v>
      </c>
      <c r="C125" s="68" t="s">
        <v>268</v>
      </c>
      <c r="D125" s="68" t="s">
        <v>527</v>
      </c>
      <c r="E125" s="68" t="s">
        <v>246</v>
      </c>
      <c r="F125" s="68">
        <f>SUMIFS(F_Input_APR!$G$8:$G$3373,F_Input_APR!$B$8:$B$3373,'APR Data'!C125,F_Input_APR!$I$8:$I$3373,'APR Data'!D125)</f>
        <v>0</v>
      </c>
      <c r="G125" s="68">
        <v>1</v>
      </c>
      <c r="H125" s="68">
        <f t="shared" si="2"/>
        <v>0</v>
      </c>
      <c r="I125" s="68" t="s">
        <v>300</v>
      </c>
      <c r="J125" s="68" t="s">
        <v>889</v>
      </c>
      <c r="K125" s="92" t="s">
        <v>866</v>
      </c>
      <c r="M125" s="68" t="b">
        <f t="shared" si="3"/>
        <v>1</v>
      </c>
    </row>
    <row r="126" spans="2:25">
      <c r="B126" s="68" t="s">
        <v>839</v>
      </c>
      <c r="C126" s="68" t="s">
        <v>268</v>
      </c>
      <c r="D126" s="68" t="s">
        <v>590</v>
      </c>
      <c r="E126" s="68" t="s">
        <v>246</v>
      </c>
      <c r="F126" s="68">
        <f>SUMIFS(F_Input_APR!$G$8:$G$3373,F_Input_APR!$B$8:$B$3373,'APR Data'!C126,F_Input_APR!$I$8:$I$3373,'APR Data'!D126)</f>
        <v>0.14708612302634852</v>
      </c>
      <c r="G126" s="68">
        <v>1</v>
      </c>
      <c r="H126" s="68">
        <f t="shared" si="2"/>
        <v>0.14708612302634852</v>
      </c>
      <c r="I126" s="68" t="s">
        <v>300</v>
      </c>
      <c r="J126" s="68" t="s">
        <v>889</v>
      </c>
      <c r="K126" s="68" t="s">
        <v>867</v>
      </c>
      <c r="M126" s="68" t="b">
        <f t="shared" si="3"/>
        <v>1</v>
      </c>
      <c r="P126" s="68" t="s">
        <v>268</v>
      </c>
      <c r="Q126" s="68" t="s">
        <v>896</v>
      </c>
      <c r="V126" s="68">
        <f>SUM(R126:S126)</f>
        <v>0</v>
      </c>
      <c r="W126" s="68">
        <f>T126</f>
        <v>0</v>
      </c>
      <c r="X126" s="68">
        <f>W126-V126</f>
        <v>0</v>
      </c>
      <c r="Y126" s="68" t="e">
        <f>V126/W126</f>
        <v>#DIV/0!</v>
      </c>
    </row>
    <row r="127" spans="2:25">
      <c r="B127" s="68" t="s">
        <v>839</v>
      </c>
      <c r="C127" s="68" t="s">
        <v>268</v>
      </c>
      <c r="D127" s="68" t="s">
        <v>599</v>
      </c>
      <c r="E127" s="68" t="s">
        <v>246</v>
      </c>
      <c r="F127" s="68">
        <f>SUMIFS(F_Input_APR!$G$8:$G$3373,F_Input_APR!$B$8:$B$3373,'APR Data'!C127,F_Input_APR!$I$8:$I$3373,'APR Data'!D127)</f>
        <v>11.07850834823792</v>
      </c>
      <c r="G127" s="68">
        <v>1</v>
      </c>
      <c r="H127" s="68">
        <f t="shared" si="2"/>
        <v>11.07850834823792</v>
      </c>
      <c r="I127" s="68" t="s">
        <v>300</v>
      </c>
      <c r="J127" s="68" t="s">
        <v>889</v>
      </c>
      <c r="K127" s="68" t="s">
        <v>868</v>
      </c>
      <c r="M127" s="68" t="b">
        <f t="shared" si="3"/>
        <v>1</v>
      </c>
      <c r="P127" s="68" t="s">
        <v>282</v>
      </c>
      <c r="Q127" s="68" t="s">
        <v>896</v>
      </c>
    </row>
    <row r="128" spans="2:25">
      <c r="B128" s="68" t="s">
        <v>839</v>
      </c>
      <c r="C128" s="68" t="s">
        <v>268</v>
      </c>
      <c r="D128" s="68" t="s">
        <v>608</v>
      </c>
      <c r="E128" s="68" t="s">
        <v>246</v>
      </c>
      <c r="F128" s="68">
        <f>SUMIFS(F_Input_APR!$G$8:$G$3373,F_Input_APR!$B$8:$B$3373,'APR Data'!C128,F_Input_APR!$I$8:$I$3373,'APR Data'!D128)</f>
        <v>16.594972266746094</v>
      </c>
      <c r="G128" s="68">
        <v>1</v>
      </c>
      <c r="H128" s="68">
        <f t="shared" si="2"/>
        <v>16.594972266746094</v>
      </c>
      <c r="I128" s="68" t="s">
        <v>300</v>
      </c>
      <c r="J128" s="68" t="s">
        <v>889</v>
      </c>
      <c r="K128" s="68" t="s">
        <v>869</v>
      </c>
      <c r="M128" s="68" t="b">
        <f t="shared" si="3"/>
        <v>1</v>
      </c>
      <c r="P128" s="68" t="s">
        <v>273</v>
      </c>
      <c r="Q128" s="68" t="s">
        <v>896</v>
      </c>
    </row>
    <row r="129" spans="2:13">
      <c r="B129" s="68" t="s">
        <v>839</v>
      </c>
      <c r="C129" s="68" t="s">
        <v>268</v>
      </c>
      <c r="D129" s="68" t="s">
        <v>617</v>
      </c>
      <c r="E129" s="68" t="s">
        <v>246</v>
      </c>
      <c r="F129" s="68">
        <f>SUMIFS(F_Input_APR!$G$8:$G$3373,F_Input_APR!$B$8:$B$3373,'APR Data'!C129,F_Input_APR!$I$8:$I$3373,'APR Data'!D129)</f>
        <v>95.929310497382517</v>
      </c>
      <c r="G129" s="68">
        <v>1</v>
      </c>
      <c r="H129" s="68">
        <f t="shared" si="2"/>
        <v>95.929310497382517</v>
      </c>
      <c r="I129" s="68" t="s">
        <v>300</v>
      </c>
      <c r="J129" s="68" t="s">
        <v>889</v>
      </c>
      <c r="K129" s="68" t="s">
        <v>870</v>
      </c>
      <c r="M129" s="68" t="b">
        <f t="shared" si="3"/>
        <v>1</v>
      </c>
    </row>
    <row r="130" spans="2:13">
      <c r="B130" s="68" t="s">
        <v>839</v>
      </c>
      <c r="C130" s="68" t="s">
        <v>268</v>
      </c>
      <c r="D130" s="68" t="s">
        <v>626</v>
      </c>
      <c r="E130" s="68" t="s">
        <v>246</v>
      </c>
      <c r="F130" s="68">
        <f>SUMIFS(F_Input_APR!$G$8:$G$3373,F_Input_APR!$B$8:$B$3373,'APR Data'!C130,F_Input_APR!$I$8:$I$3373,'APR Data'!D130)</f>
        <v>146.87998996566131</v>
      </c>
      <c r="G130" s="68">
        <v>1</v>
      </c>
      <c r="H130" s="68">
        <f t="shared" si="2"/>
        <v>146.87998996566131</v>
      </c>
      <c r="I130" s="68" t="s">
        <v>300</v>
      </c>
      <c r="J130" s="68" t="s">
        <v>889</v>
      </c>
      <c r="K130" s="68" t="s">
        <v>871</v>
      </c>
      <c r="M130" s="68" t="b">
        <f t="shared" si="3"/>
        <v>1</v>
      </c>
    </row>
    <row r="131" spans="2:13">
      <c r="B131" s="68" t="s">
        <v>839</v>
      </c>
      <c r="C131" s="68" t="s">
        <v>268</v>
      </c>
      <c r="D131" s="68" t="s">
        <v>818</v>
      </c>
      <c r="E131" s="68" t="s">
        <v>246</v>
      </c>
      <c r="F131" s="68">
        <f>SUMIFS(F_Input_APR!$G$8:$G$3373,F_Input_APR!$B$8:$B$3373,'APR Data'!C131,F_Input_APR!$I$8:$I$3373,'APR Data'!D131)</f>
        <v>9.7284138151364079</v>
      </c>
      <c r="G131" s="68">
        <v>1</v>
      </c>
      <c r="H131" s="68">
        <f t="shared" si="2"/>
        <v>9.7284138151364079</v>
      </c>
      <c r="I131" s="68" t="s">
        <v>300</v>
      </c>
      <c r="J131" s="68" t="s">
        <v>889</v>
      </c>
      <c r="K131" s="68" t="s">
        <v>872</v>
      </c>
      <c r="M131" s="68" t="b">
        <f t="shared" si="3"/>
        <v>1</v>
      </c>
    </row>
    <row r="132" spans="2:13">
      <c r="B132" s="68" t="s">
        <v>839</v>
      </c>
      <c r="C132" s="68" t="s">
        <v>268</v>
      </c>
      <c r="D132" s="68" t="s">
        <v>635</v>
      </c>
      <c r="E132" s="68" t="s">
        <v>246</v>
      </c>
      <c r="F132" s="68">
        <f>SUMIFS(F_Input_APR!$G$8:$G$3373,F_Input_APR!$B$8:$B$3373,'APR Data'!C132,F_Input_APR!$I$8:$I$3373,'APR Data'!D132)</f>
        <v>17.349765348724336</v>
      </c>
      <c r="G132" s="68">
        <v>1</v>
      </c>
      <c r="H132" s="68">
        <f t="shared" si="2"/>
        <v>17.349765348724336</v>
      </c>
      <c r="I132" s="68" t="s">
        <v>300</v>
      </c>
      <c r="J132" s="68" t="s">
        <v>889</v>
      </c>
      <c r="K132" s="68" t="s">
        <v>873</v>
      </c>
      <c r="M132" s="68" t="b">
        <f t="shared" si="3"/>
        <v>1</v>
      </c>
    </row>
    <row r="133" spans="2:13">
      <c r="B133" s="68" t="s">
        <v>839</v>
      </c>
      <c r="C133" s="68" t="s">
        <v>268</v>
      </c>
      <c r="D133" s="68" t="s">
        <v>644</v>
      </c>
      <c r="E133" s="68" t="s">
        <v>246</v>
      </c>
      <c r="F133" s="68">
        <f>SUMIFS(F_Input_APR!$G$8:$G$3373,F_Input_APR!$B$8:$B$3373,'APR Data'!C133,F_Input_APR!$I$8:$I$3373,'APR Data'!D133)</f>
        <v>4.6762232096047747</v>
      </c>
      <c r="G133" s="68">
        <v>1</v>
      </c>
      <c r="H133" s="68">
        <f t="shared" si="2"/>
        <v>4.6762232096047747</v>
      </c>
      <c r="I133" s="68" t="s">
        <v>300</v>
      </c>
      <c r="J133" s="68" t="s">
        <v>889</v>
      </c>
      <c r="K133" s="68" t="s">
        <v>874</v>
      </c>
      <c r="M133" s="68" t="b">
        <f t="shared" si="3"/>
        <v>1</v>
      </c>
    </row>
    <row r="134" spans="2:13">
      <c r="B134" s="68" t="s">
        <v>839</v>
      </c>
      <c r="C134" s="68" t="s">
        <v>268</v>
      </c>
      <c r="D134" s="68" t="s">
        <v>650</v>
      </c>
      <c r="E134" s="68" t="s">
        <v>246</v>
      </c>
      <c r="F134" s="68">
        <f>SUMIFS(F_Input_APR!$G$8:$G$3373,F_Input_APR!$B$8:$B$3373,'APR Data'!C134,F_Input_APR!$I$8:$I$3373,'APR Data'!D134)</f>
        <v>0</v>
      </c>
      <c r="G134" s="68">
        <v>1</v>
      </c>
      <c r="H134" s="68">
        <f t="shared" si="2"/>
        <v>0</v>
      </c>
      <c r="I134" s="68" t="s">
        <v>300</v>
      </c>
      <c r="J134" s="68" t="s">
        <v>889</v>
      </c>
      <c r="K134" s="68" t="s">
        <v>875</v>
      </c>
      <c r="M134" s="68" t="b">
        <f t="shared" si="3"/>
        <v>1</v>
      </c>
    </row>
    <row r="135" spans="2:13">
      <c r="B135" s="68" t="s">
        <v>839</v>
      </c>
      <c r="C135" s="68" t="s">
        <v>268</v>
      </c>
      <c r="D135" s="68" t="s">
        <v>659</v>
      </c>
      <c r="E135" s="68" t="s">
        <v>246</v>
      </c>
      <c r="F135" s="68">
        <f>SUMIFS(F_Input_APR!$G$8:$G$3373,F_Input_APR!$B$8:$B$3373,'APR Data'!C135,F_Input_APR!$I$8:$I$3373,'APR Data'!D135)</f>
        <v>488.44070783332086</v>
      </c>
      <c r="G135" s="68">
        <v>1</v>
      </c>
      <c r="H135" s="68">
        <f t="shared" ref="H135:H198" si="4">F135*G135</f>
        <v>488.44070783332086</v>
      </c>
      <c r="I135" s="68" t="s">
        <v>300</v>
      </c>
      <c r="J135" s="68" t="s">
        <v>889</v>
      </c>
      <c r="K135" s="68" t="s">
        <v>876</v>
      </c>
      <c r="M135" s="68" t="b">
        <f t="shared" ref="M135:M198" si="5">F135=H135</f>
        <v>1</v>
      </c>
    </row>
    <row r="136" spans="2:13">
      <c r="B136" s="68" t="s">
        <v>839</v>
      </c>
      <c r="C136" s="68" t="s">
        <v>268</v>
      </c>
      <c r="D136" s="68" t="s">
        <v>668</v>
      </c>
      <c r="E136" s="68" t="s">
        <v>246</v>
      </c>
      <c r="F136" s="68">
        <f>SUMIFS(F_Input_APR!$G$8:$G$3373,F_Input_APR!$B$8:$B$3373,'APR Data'!C136,F_Input_APR!$I$8:$I$3373,'APR Data'!D136)</f>
        <v>40.326130915501793</v>
      </c>
      <c r="G136" s="68">
        <v>1</v>
      </c>
      <c r="H136" s="68">
        <f t="shared" si="4"/>
        <v>40.326130915501793</v>
      </c>
      <c r="I136" s="68" t="s">
        <v>300</v>
      </c>
      <c r="J136" s="68" t="s">
        <v>889</v>
      </c>
      <c r="K136" s="68" t="s">
        <v>877</v>
      </c>
      <c r="M136" s="68" t="b">
        <f t="shared" si="5"/>
        <v>1</v>
      </c>
    </row>
    <row r="137" spans="2:13">
      <c r="B137" s="68" t="s">
        <v>839</v>
      </c>
      <c r="C137" s="68" t="s">
        <v>268</v>
      </c>
      <c r="D137" s="68" t="s">
        <v>677</v>
      </c>
      <c r="E137" s="68" t="s">
        <v>246</v>
      </c>
      <c r="F137" s="68">
        <f>SUMIFS(F_Input_APR!$G$8:$G$3373,F_Input_APR!$B$8:$B$3373,'APR Data'!C137,F_Input_APR!$I$8:$I$3373,'APR Data'!D137)</f>
        <v>30.015261012216154</v>
      </c>
      <c r="G137" s="68">
        <v>1</v>
      </c>
      <c r="H137" s="68">
        <f t="shared" si="4"/>
        <v>30.015261012216154</v>
      </c>
      <c r="I137" s="68" t="s">
        <v>300</v>
      </c>
      <c r="J137" s="68" t="s">
        <v>889</v>
      </c>
      <c r="K137" s="68" t="s">
        <v>878</v>
      </c>
      <c r="M137" s="68" t="b">
        <f t="shared" si="5"/>
        <v>1</v>
      </c>
    </row>
    <row r="138" spans="2:13">
      <c r="B138" s="68" t="s">
        <v>839</v>
      </c>
      <c r="C138" s="68" t="s">
        <v>268</v>
      </c>
      <c r="D138" s="68" t="s">
        <v>686</v>
      </c>
      <c r="E138" s="68" t="s">
        <v>246</v>
      </c>
      <c r="F138" s="93">
        <f>SUMIFS(F_Input_APR!$G$8:$G$3373,F_Input_APR!$B$8:$B$3373,'APR Data'!C138,F_Input_APR!$I$8:$I$3373,'APR Data'!D138)</f>
        <v>0.67437628008402195</v>
      </c>
      <c r="G138" s="68">
        <v>1</v>
      </c>
      <c r="H138" s="68">
        <f t="shared" si="4"/>
        <v>0.67437628008402195</v>
      </c>
      <c r="I138" s="68" t="s">
        <v>300</v>
      </c>
      <c r="J138" s="68" t="s">
        <v>889</v>
      </c>
      <c r="K138" s="68" t="s">
        <v>879</v>
      </c>
      <c r="M138" s="68" t="b">
        <f t="shared" si="5"/>
        <v>1</v>
      </c>
    </row>
    <row r="139" spans="2:13">
      <c r="B139" s="68" t="s">
        <v>839</v>
      </c>
      <c r="C139" s="68" t="s">
        <v>268</v>
      </c>
      <c r="D139" s="68" t="s">
        <v>692</v>
      </c>
      <c r="E139" s="68" t="s">
        <v>246</v>
      </c>
      <c r="F139" s="93">
        <f>SUMIFS(F_Input_APR!$G$8:$G$3373,F_Input_APR!$B$8:$B$3373,'APR Data'!C139,F_Input_APR!$I$8:$I$3373,'APR Data'!D139)</f>
        <v>46.76183747864161</v>
      </c>
      <c r="G139" s="68">
        <v>1</v>
      </c>
      <c r="H139" s="68">
        <f t="shared" si="4"/>
        <v>46.76183747864161</v>
      </c>
      <c r="I139" s="68" t="s">
        <v>300</v>
      </c>
      <c r="J139" s="68" t="s">
        <v>889</v>
      </c>
      <c r="K139" s="68" t="s">
        <v>880</v>
      </c>
      <c r="M139" s="68" t="b">
        <f t="shared" si="5"/>
        <v>1</v>
      </c>
    </row>
    <row r="140" spans="2:13">
      <c r="B140" s="68" t="s">
        <v>839</v>
      </c>
      <c r="C140" s="68" t="s">
        <v>268</v>
      </c>
      <c r="D140" s="68" t="s">
        <v>701</v>
      </c>
      <c r="E140" s="68" t="s">
        <v>246</v>
      </c>
      <c r="F140" s="68">
        <f>SUMIFS(F_Input_APR!$G$8:$G$3373,F_Input_APR!$B$8:$B$3373,'APR Data'!C140,F_Input_APR!$I$8:$I$3373,'APR Data'!D140)</f>
        <v>0</v>
      </c>
      <c r="G140" s="68">
        <v>1</v>
      </c>
      <c r="H140" s="68">
        <f t="shared" si="4"/>
        <v>0</v>
      </c>
      <c r="I140" s="68" t="s">
        <v>300</v>
      </c>
      <c r="J140" s="68" t="s">
        <v>889</v>
      </c>
      <c r="K140" s="68" t="s">
        <v>881</v>
      </c>
      <c r="M140" s="68" t="b">
        <f t="shared" si="5"/>
        <v>1</v>
      </c>
    </row>
    <row r="141" spans="2:13">
      <c r="B141" s="68" t="s">
        <v>839</v>
      </c>
      <c r="C141" s="68" t="s">
        <v>268</v>
      </c>
      <c r="D141" s="68" t="s">
        <v>710</v>
      </c>
      <c r="E141" s="68" t="s">
        <v>246</v>
      </c>
      <c r="F141" s="68">
        <f>SUMIFS(F_Input_APR!$G$8:$G$3373,F_Input_APR!$B$8:$B$3373,'APR Data'!C141,F_Input_APR!$I$8:$I$3373,'APR Data'!D141)</f>
        <v>12.936554530081089</v>
      </c>
      <c r="G141" s="68">
        <v>1</v>
      </c>
      <c r="H141" s="68">
        <f t="shared" si="4"/>
        <v>12.936554530081089</v>
      </c>
      <c r="I141" s="68" t="s">
        <v>300</v>
      </c>
      <c r="J141" s="68" t="s">
        <v>889</v>
      </c>
      <c r="K141" s="68" t="s">
        <v>882</v>
      </c>
      <c r="M141" s="68" t="b">
        <f t="shared" si="5"/>
        <v>1</v>
      </c>
    </row>
    <row r="142" spans="2:13">
      <c r="B142" s="68" t="s">
        <v>839</v>
      </c>
      <c r="C142" s="68" t="s">
        <v>268</v>
      </c>
      <c r="D142" s="68" t="s">
        <v>719</v>
      </c>
      <c r="E142" s="68" t="s">
        <v>246</v>
      </c>
      <c r="F142" s="68">
        <f>SUMIFS(F_Input_APR!$G$8:$G$3373,F_Input_APR!$B$8:$B$3373,'APR Data'!C142,F_Input_APR!$I$8:$I$3373,'APR Data'!D142)</f>
        <v>15.352636067757807</v>
      </c>
      <c r="G142" s="68">
        <v>1</v>
      </c>
      <c r="H142" s="68">
        <f t="shared" si="4"/>
        <v>15.352636067757807</v>
      </c>
      <c r="I142" s="68" t="s">
        <v>300</v>
      </c>
      <c r="J142" s="68" t="s">
        <v>889</v>
      </c>
      <c r="K142" s="68" t="s">
        <v>883</v>
      </c>
      <c r="M142" s="68" t="b">
        <f t="shared" si="5"/>
        <v>1</v>
      </c>
    </row>
    <row r="143" spans="2:13">
      <c r="B143" s="68" t="s">
        <v>839</v>
      </c>
      <c r="C143" s="68" t="s">
        <v>268</v>
      </c>
      <c r="D143" s="68" t="s">
        <v>728</v>
      </c>
      <c r="E143" s="68" t="s">
        <v>246</v>
      </c>
      <c r="F143" s="68">
        <f>SUMIFS(F_Input_APR!$G$8:$G$3373,F_Input_APR!$B$8:$B$3373,'APR Data'!C143,F_Input_APR!$I$8:$I$3373,'APR Data'!D143)</f>
        <v>16.029031695713691</v>
      </c>
      <c r="G143" s="68">
        <v>1</v>
      </c>
      <c r="H143" s="68">
        <f t="shared" si="4"/>
        <v>16.029031695713691</v>
      </c>
      <c r="I143" s="68" t="s">
        <v>300</v>
      </c>
      <c r="J143" s="68" t="s">
        <v>889</v>
      </c>
      <c r="K143" s="68" t="s">
        <v>884</v>
      </c>
      <c r="M143" s="68" t="b">
        <f t="shared" si="5"/>
        <v>1</v>
      </c>
    </row>
    <row r="144" spans="2:13">
      <c r="B144" s="68" t="s">
        <v>839</v>
      </c>
      <c r="C144" s="68" t="s">
        <v>268</v>
      </c>
      <c r="D144" s="68" t="s">
        <v>737</v>
      </c>
      <c r="E144" s="68" t="s">
        <v>246</v>
      </c>
      <c r="F144" s="68">
        <f>SUMIFS(F_Input_APR!$G$8:$G$3373,F_Input_APR!$B$8:$B$3373,'APR Data'!C144,F_Input_APR!$I$8:$I$3373,'APR Data'!D144)</f>
        <v>0</v>
      </c>
      <c r="G144" s="68">
        <v>1</v>
      </c>
      <c r="H144" s="68">
        <f t="shared" si="4"/>
        <v>0</v>
      </c>
      <c r="I144" s="68" t="s">
        <v>300</v>
      </c>
      <c r="J144" s="68" t="s">
        <v>889</v>
      </c>
      <c r="K144" s="68" t="s">
        <v>885</v>
      </c>
      <c r="M144" s="68" t="b">
        <f t="shared" si="5"/>
        <v>1</v>
      </c>
    </row>
    <row r="145" spans="2:13">
      <c r="B145" s="68" t="s">
        <v>839</v>
      </c>
      <c r="C145" s="68" t="s">
        <v>268</v>
      </c>
      <c r="D145" s="68" t="s">
        <v>746</v>
      </c>
      <c r="E145" s="68" t="s">
        <v>246</v>
      </c>
      <c r="F145" s="68">
        <f>SUMIFS(F_Input_APR!$G$8:$G$3373,F_Input_APR!$B$8:$B$3373,'APR Data'!C145,F_Input_APR!$I$8:$I$3373,'APR Data'!D145)</f>
        <v>1.452802517106349</v>
      </c>
      <c r="G145" s="68">
        <v>1</v>
      </c>
      <c r="H145" s="68">
        <f t="shared" si="4"/>
        <v>1.452802517106349</v>
      </c>
      <c r="I145" s="68" t="s">
        <v>300</v>
      </c>
      <c r="J145" s="68" t="s">
        <v>889</v>
      </c>
      <c r="K145" s="68" t="s">
        <v>886</v>
      </c>
      <c r="M145" s="68" t="b">
        <f t="shared" si="5"/>
        <v>1</v>
      </c>
    </row>
    <row r="146" spans="2:13">
      <c r="B146" s="68" t="s">
        <v>839</v>
      </c>
      <c r="C146" s="68" t="s">
        <v>268</v>
      </c>
      <c r="D146" s="68" t="s">
        <v>755</v>
      </c>
      <c r="E146" s="68" t="s">
        <v>246</v>
      </c>
      <c r="F146" s="68">
        <f>SUMIFS(F_Input_APR!$G$8:$G$3373,F_Input_APR!$B$8:$B$3373,'APR Data'!C146,F_Input_APR!$I$8:$I$3373,'APR Data'!D146)</f>
        <v>0</v>
      </c>
      <c r="G146" s="68">
        <v>1</v>
      </c>
      <c r="H146" s="68">
        <f t="shared" si="4"/>
        <v>0</v>
      </c>
      <c r="I146" s="68" t="s">
        <v>300</v>
      </c>
      <c r="J146" s="68" t="s">
        <v>889</v>
      </c>
      <c r="K146" s="68" t="s">
        <v>887</v>
      </c>
      <c r="M146" s="68" t="b">
        <f t="shared" si="5"/>
        <v>1</v>
      </c>
    </row>
    <row r="147" spans="2:13">
      <c r="B147" s="68" t="s">
        <v>839</v>
      </c>
      <c r="C147" s="68" t="s">
        <v>270</v>
      </c>
      <c r="D147" s="68" t="s">
        <v>302</v>
      </c>
      <c r="E147" s="68" t="s">
        <v>246</v>
      </c>
      <c r="F147" s="68">
        <f>SUMIFS(F_Input_APR!$G$8:$G$3373,F_Input_APR!$B$8:$B$3373,'APR Data'!C147,F_Input_APR!$I$8:$I$3373,'APR Data'!D147)</f>
        <v>9.9960000000000004</v>
      </c>
      <c r="G147" s="68">
        <v>1</v>
      </c>
      <c r="H147" s="68">
        <f t="shared" si="4"/>
        <v>9.9960000000000004</v>
      </c>
      <c r="I147" s="68" t="s">
        <v>300</v>
      </c>
      <c r="J147" s="68" t="s">
        <v>840</v>
      </c>
      <c r="K147" s="92" t="s">
        <v>841</v>
      </c>
      <c r="M147" s="68" t="b">
        <f t="shared" si="5"/>
        <v>1</v>
      </c>
    </row>
    <row r="148" spans="2:13">
      <c r="B148" s="68" t="s">
        <v>839</v>
      </c>
      <c r="C148" s="68" t="s">
        <v>270</v>
      </c>
      <c r="D148" s="68" t="s">
        <v>311</v>
      </c>
      <c r="E148" s="68" t="s">
        <v>246</v>
      </c>
      <c r="F148" s="68">
        <f>SUMIFS(F_Input_APR!$G$8:$G$3373,F_Input_APR!$B$8:$B$3373,'APR Data'!C148,F_Input_APR!$I$8:$I$3373,'APR Data'!D148)</f>
        <v>6.8000000000000005E-2</v>
      </c>
      <c r="G148" s="68">
        <v>1</v>
      </c>
      <c r="H148" s="68">
        <f t="shared" si="4"/>
        <v>6.8000000000000005E-2</v>
      </c>
      <c r="I148" s="68" t="s">
        <v>300</v>
      </c>
      <c r="J148" s="68" t="s">
        <v>840</v>
      </c>
      <c r="K148" s="92" t="s">
        <v>842</v>
      </c>
      <c r="M148" s="68" t="b">
        <f t="shared" si="5"/>
        <v>1</v>
      </c>
    </row>
    <row r="149" spans="2:13">
      <c r="B149" s="68" t="s">
        <v>839</v>
      </c>
      <c r="C149" s="68" t="s">
        <v>270</v>
      </c>
      <c r="D149" s="68" t="s">
        <v>320</v>
      </c>
      <c r="E149" s="68" t="s">
        <v>246</v>
      </c>
      <c r="F149" s="68">
        <f>SUMIFS(F_Input_APR!$G$8:$G$3373,F_Input_APR!$B$8:$B$3373,'APR Data'!C149,F_Input_APR!$I$8:$I$3373,'APR Data'!D149)</f>
        <v>1.9E-2</v>
      </c>
      <c r="G149" s="68">
        <v>1</v>
      </c>
      <c r="H149" s="68">
        <f t="shared" si="4"/>
        <v>1.9E-2</v>
      </c>
      <c r="I149" s="68" t="s">
        <v>300</v>
      </c>
      <c r="J149" s="68" t="s">
        <v>840</v>
      </c>
      <c r="K149" s="92" t="s">
        <v>843</v>
      </c>
      <c r="M149" s="68" t="b">
        <f t="shared" si="5"/>
        <v>1</v>
      </c>
    </row>
    <row r="150" spans="2:13">
      <c r="B150" s="68" t="s">
        <v>839</v>
      </c>
      <c r="C150" s="68" t="s">
        <v>270</v>
      </c>
      <c r="D150" s="68" t="s">
        <v>329</v>
      </c>
      <c r="E150" s="68" t="s">
        <v>246</v>
      </c>
      <c r="F150" s="68">
        <f>SUMIFS(F_Input_APR!$G$8:$G$3373,F_Input_APR!$B$8:$B$3373,'APR Data'!C150,F_Input_APR!$I$8:$I$3373,'APR Data'!D150)</f>
        <v>4.4870000000000001</v>
      </c>
      <c r="G150" s="68">
        <v>1</v>
      </c>
      <c r="H150" s="68">
        <f t="shared" si="4"/>
        <v>4.4870000000000001</v>
      </c>
      <c r="I150" s="68" t="s">
        <v>300</v>
      </c>
      <c r="J150" s="68" t="s">
        <v>840</v>
      </c>
      <c r="K150" s="92" t="s">
        <v>844</v>
      </c>
      <c r="M150" s="68" t="b">
        <f t="shared" si="5"/>
        <v>1</v>
      </c>
    </row>
    <row r="151" spans="2:13">
      <c r="B151" s="68" t="s">
        <v>839</v>
      </c>
      <c r="C151" s="68" t="s">
        <v>270</v>
      </c>
      <c r="D151" s="68" t="s">
        <v>338</v>
      </c>
      <c r="E151" s="68" t="s">
        <v>246</v>
      </c>
      <c r="F151" s="68">
        <f>SUMIFS(F_Input_APR!$G$8:$G$3373,F_Input_APR!$B$8:$B$3373,'APR Data'!C151,F_Input_APR!$I$8:$I$3373,'APR Data'!D151)</f>
        <v>1.7569999999999999</v>
      </c>
      <c r="G151" s="68">
        <v>1</v>
      </c>
      <c r="H151" s="68">
        <f t="shared" si="4"/>
        <v>1.7569999999999999</v>
      </c>
      <c r="I151" s="68" t="s">
        <v>300</v>
      </c>
      <c r="J151" s="68" t="s">
        <v>840</v>
      </c>
      <c r="K151" s="92" t="s">
        <v>845</v>
      </c>
      <c r="M151" s="68" t="b">
        <f t="shared" si="5"/>
        <v>1</v>
      </c>
    </row>
    <row r="152" spans="2:13">
      <c r="B152" s="68" t="s">
        <v>839</v>
      </c>
      <c r="C152" s="68" t="s">
        <v>270</v>
      </c>
      <c r="D152" s="68" t="s">
        <v>347</v>
      </c>
      <c r="E152" s="68" t="s">
        <v>246</v>
      </c>
      <c r="F152" s="68">
        <f>SUMIFS(F_Input_APR!$G$8:$G$3373,F_Input_APR!$B$8:$B$3373,'APR Data'!C152,F_Input_APR!$I$8:$I$3373,'APR Data'!D152)</f>
        <v>-4.5999999999999999E-2</v>
      </c>
      <c r="G152" s="68">
        <v>1</v>
      </c>
      <c r="H152" s="68">
        <f t="shared" si="4"/>
        <v>-4.5999999999999999E-2</v>
      </c>
      <c r="I152" s="68" t="s">
        <v>300</v>
      </c>
      <c r="J152" s="68" t="s">
        <v>840</v>
      </c>
      <c r="K152" s="92" t="s">
        <v>846</v>
      </c>
      <c r="M152" s="68" t="b">
        <f t="shared" si="5"/>
        <v>1</v>
      </c>
    </row>
    <row r="153" spans="2:13">
      <c r="B153" s="68" t="s">
        <v>839</v>
      </c>
      <c r="C153" s="68" t="s">
        <v>270</v>
      </c>
      <c r="D153" s="68" t="s">
        <v>356</v>
      </c>
      <c r="E153" s="68" t="s">
        <v>246</v>
      </c>
      <c r="F153" s="68">
        <f>SUMIFS(F_Input_APR!$G$8:$G$3373,F_Input_APR!$B$8:$B$3373,'APR Data'!C153,F_Input_APR!$I$8:$I$3373,'APR Data'!D153)</f>
        <v>11.586</v>
      </c>
      <c r="G153" s="68">
        <v>1</v>
      </c>
      <c r="H153" s="68">
        <f t="shared" si="4"/>
        <v>11.586</v>
      </c>
      <c r="I153" s="68" t="s">
        <v>300</v>
      </c>
      <c r="J153" s="68" t="s">
        <v>840</v>
      </c>
      <c r="K153" s="92" t="s">
        <v>847</v>
      </c>
      <c r="M153" s="68" t="b">
        <f t="shared" si="5"/>
        <v>1</v>
      </c>
    </row>
    <row r="154" spans="2:13">
      <c r="B154" s="68" t="s">
        <v>839</v>
      </c>
      <c r="C154" s="68" t="s">
        <v>270</v>
      </c>
      <c r="D154" s="68" t="s">
        <v>365</v>
      </c>
      <c r="E154" s="68" t="s">
        <v>246</v>
      </c>
      <c r="F154" s="68">
        <f>SUMIFS(F_Input_APR!$G$8:$G$3373,F_Input_APR!$B$8:$B$3373,'APR Data'!C154,F_Input_APR!$I$8:$I$3373,'APR Data'!D154)</f>
        <v>6.7969999999999997</v>
      </c>
      <c r="G154" s="68">
        <v>1</v>
      </c>
      <c r="H154" s="68">
        <f t="shared" si="4"/>
        <v>6.7969999999999997</v>
      </c>
      <c r="I154" s="68" t="s">
        <v>300</v>
      </c>
      <c r="J154" s="68" t="s">
        <v>840</v>
      </c>
      <c r="K154" s="92" t="s">
        <v>848</v>
      </c>
      <c r="M154" s="68" t="b">
        <f t="shared" si="5"/>
        <v>1</v>
      </c>
    </row>
    <row r="155" spans="2:13">
      <c r="B155" s="68" t="s">
        <v>839</v>
      </c>
      <c r="C155" s="68" t="s">
        <v>270</v>
      </c>
      <c r="D155" s="68" t="s">
        <v>374</v>
      </c>
      <c r="E155" s="68" t="s">
        <v>246</v>
      </c>
      <c r="F155" s="68">
        <f>SUMIFS(F_Input_APR!$G$8:$G$3373,F_Input_APR!$B$8:$B$3373,'APR Data'!C155,F_Input_APR!$I$8:$I$3373,'APR Data'!D155)</f>
        <v>0</v>
      </c>
      <c r="G155" s="68">
        <v>1</v>
      </c>
      <c r="H155" s="68">
        <f t="shared" si="4"/>
        <v>0</v>
      </c>
      <c r="I155" s="68" t="s">
        <v>300</v>
      </c>
      <c r="J155" s="68" t="s">
        <v>840</v>
      </c>
      <c r="K155" s="92" t="s">
        <v>849</v>
      </c>
      <c r="M155" s="68" t="b">
        <f t="shared" si="5"/>
        <v>1</v>
      </c>
    </row>
    <row r="156" spans="2:13">
      <c r="B156" s="68" t="s">
        <v>839</v>
      </c>
      <c r="C156" s="68" t="s">
        <v>270</v>
      </c>
      <c r="D156" s="68" t="s">
        <v>383</v>
      </c>
      <c r="E156" s="68" t="s">
        <v>246</v>
      </c>
      <c r="F156" s="68">
        <f>SUMIFS(F_Input_APR!$G$8:$G$3373,F_Input_APR!$B$8:$B$3373,'APR Data'!C156,F_Input_APR!$I$8:$I$3373,'APR Data'!D156)</f>
        <v>0.49399999999999999</v>
      </c>
      <c r="G156" s="68">
        <v>1</v>
      </c>
      <c r="H156" s="68">
        <f t="shared" si="4"/>
        <v>0.49399999999999999</v>
      </c>
      <c r="I156" s="68" t="s">
        <v>300</v>
      </c>
      <c r="J156" s="68" t="s">
        <v>840</v>
      </c>
      <c r="K156" s="92" t="s">
        <v>850</v>
      </c>
      <c r="M156" s="68" t="b">
        <f t="shared" si="5"/>
        <v>1</v>
      </c>
    </row>
    <row r="157" spans="2:13">
      <c r="B157" s="68" t="s">
        <v>839</v>
      </c>
      <c r="C157" s="68" t="s">
        <v>270</v>
      </c>
      <c r="D157" s="68" t="s">
        <v>392</v>
      </c>
      <c r="E157" s="68" t="s">
        <v>246</v>
      </c>
      <c r="F157" s="68">
        <f>SUMIFS(F_Input_APR!$G$8:$G$3373,F_Input_APR!$B$8:$B$3373,'APR Data'!C157,F_Input_APR!$I$8:$I$3373,'APR Data'!D157)</f>
        <v>2E-3</v>
      </c>
      <c r="G157" s="68">
        <v>1</v>
      </c>
      <c r="H157" s="68">
        <f t="shared" si="4"/>
        <v>2E-3</v>
      </c>
      <c r="I157" s="68" t="s">
        <v>300</v>
      </c>
      <c r="J157" s="68" t="s">
        <v>840</v>
      </c>
      <c r="K157" s="92" t="s">
        <v>851</v>
      </c>
      <c r="M157" s="68" t="b">
        <f t="shared" si="5"/>
        <v>1</v>
      </c>
    </row>
    <row r="158" spans="2:13">
      <c r="B158" s="68" t="s">
        <v>839</v>
      </c>
      <c r="C158" s="68" t="s">
        <v>270</v>
      </c>
      <c r="D158" s="68" t="s">
        <v>401</v>
      </c>
      <c r="E158" s="68" t="s">
        <v>246</v>
      </c>
      <c r="F158" s="68">
        <f>SUMIFS(F_Input_APR!$G$8:$G$3373,F_Input_APR!$B$8:$B$3373,'APR Data'!C158,F_Input_APR!$I$8:$I$3373,'APR Data'!D158)</f>
        <v>6.7000000000000004E-2</v>
      </c>
      <c r="G158" s="68">
        <v>1</v>
      </c>
      <c r="H158" s="68">
        <f t="shared" si="4"/>
        <v>6.7000000000000004E-2</v>
      </c>
      <c r="I158" s="68" t="s">
        <v>300</v>
      </c>
      <c r="J158" s="68" t="s">
        <v>840</v>
      </c>
      <c r="K158" s="92" t="s">
        <v>852</v>
      </c>
      <c r="M158" s="68" t="b">
        <f t="shared" si="5"/>
        <v>1</v>
      </c>
    </row>
    <row r="159" spans="2:13">
      <c r="B159" s="68" t="s">
        <v>839</v>
      </c>
      <c r="C159" s="68" t="s">
        <v>270</v>
      </c>
      <c r="D159" s="68" t="s">
        <v>410</v>
      </c>
      <c r="E159" s="68" t="s">
        <v>246</v>
      </c>
      <c r="F159" s="68">
        <f>SUMIFS(F_Input_APR!$G$8:$G$3373,F_Input_APR!$B$8:$B$3373,'APR Data'!C159,F_Input_APR!$I$8:$I$3373,'APR Data'!D159)</f>
        <v>17.443999999999999</v>
      </c>
      <c r="G159" s="68">
        <v>1</v>
      </c>
      <c r="H159" s="68">
        <f t="shared" si="4"/>
        <v>17.443999999999999</v>
      </c>
      <c r="I159" s="68" t="s">
        <v>300</v>
      </c>
      <c r="J159" s="68" t="s">
        <v>840</v>
      </c>
      <c r="K159" s="92" t="s">
        <v>853</v>
      </c>
      <c r="M159" s="68" t="b">
        <f t="shared" si="5"/>
        <v>1</v>
      </c>
    </row>
    <row r="160" spans="2:13">
      <c r="B160" s="68" t="s">
        <v>839</v>
      </c>
      <c r="C160" s="68" t="s">
        <v>270</v>
      </c>
      <c r="D160" s="68" t="s">
        <v>419</v>
      </c>
      <c r="E160" s="68" t="s">
        <v>246</v>
      </c>
      <c r="F160" s="68">
        <f>SUMIFS(F_Input_APR!$G$8:$G$3373,F_Input_APR!$B$8:$B$3373,'APR Data'!C160,F_Input_APR!$I$8:$I$3373,'APR Data'!D160)</f>
        <v>65.174999999999997</v>
      </c>
      <c r="G160" s="68">
        <v>1</v>
      </c>
      <c r="H160" s="68">
        <f t="shared" si="4"/>
        <v>65.174999999999997</v>
      </c>
      <c r="I160" s="68" t="s">
        <v>300</v>
      </c>
      <c r="J160" s="68" t="s">
        <v>840</v>
      </c>
      <c r="K160" s="92" t="s">
        <v>854</v>
      </c>
      <c r="M160" s="68" t="b">
        <f t="shared" si="5"/>
        <v>1</v>
      </c>
    </row>
    <row r="161" spans="2:13">
      <c r="B161" s="68" t="s">
        <v>839</v>
      </c>
      <c r="C161" s="68" t="s">
        <v>270</v>
      </c>
      <c r="D161" s="68" t="s">
        <v>428</v>
      </c>
      <c r="E161" s="68" t="s">
        <v>246</v>
      </c>
      <c r="F161" s="68">
        <f>SUMIFS(F_Input_APR!$G$8:$G$3373,F_Input_APR!$B$8:$B$3373,'APR Data'!C161,F_Input_APR!$I$8:$I$3373,'APR Data'!D161)</f>
        <v>2.1339999999999999</v>
      </c>
      <c r="G161" s="68">
        <v>0</v>
      </c>
      <c r="H161" s="68">
        <f t="shared" si="4"/>
        <v>0</v>
      </c>
      <c r="I161" s="68" t="s">
        <v>300</v>
      </c>
      <c r="J161" s="68" t="s">
        <v>840</v>
      </c>
      <c r="K161" s="92" t="s">
        <v>855</v>
      </c>
      <c r="M161" s="68" t="b">
        <f t="shared" si="5"/>
        <v>0</v>
      </c>
    </row>
    <row r="162" spans="2:13">
      <c r="B162" s="68" t="s">
        <v>839</v>
      </c>
      <c r="C162" s="68" t="s">
        <v>270</v>
      </c>
      <c r="D162" s="68" t="s">
        <v>436</v>
      </c>
      <c r="E162" s="68" t="s">
        <v>246</v>
      </c>
      <c r="F162" s="68">
        <f>SUMIFS(F_Input_APR!$G$8:$G$3373,F_Input_APR!$B$8:$B$3373,'APR Data'!C162,F_Input_APR!$I$8:$I$3373,'APR Data'!D162)</f>
        <v>2.1339999999999999</v>
      </c>
      <c r="G162" s="68">
        <v>0</v>
      </c>
      <c r="H162" s="68">
        <f t="shared" si="4"/>
        <v>0</v>
      </c>
      <c r="I162" s="68" t="s">
        <v>300</v>
      </c>
      <c r="J162" s="68" t="s">
        <v>840</v>
      </c>
      <c r="K162" s="92" t="s">
        <v>856</v>
      </c>
      <c r="M162" s="68" t="b">
        <f t="shared" si="5"/>
        <v>0</v>
      </c>
    </row>
    <row r="163" spans="2:13">
      <c r="B163" s="68" t="s">
        <v>839</v>
      </c>
      <c r="C163" s="68" t="s">
        <v>270</v>
      </c>
      <c r="D163" s="68" t="s">
        <v>442</v>
      </c>
      <c r="E163" s="68" t="s">
        <v>246</v>
      </c>
      <c r="F163" s="68">
        <f>SUMIFS(F_Input_APR!$G$8:$G$3373,F_Input_APR!$B$8:$B$3373,'APR Data'!C163,F_Input_APR!$I$8:$I$3373,'APR Data'!D163)</f>
        <v>2.1339999999999999</v>
      </c>
      <c r="G163" s="68">
        <v>1</v>
      </c>
      <c r="H163" s="68">
        <f t="shared" si="4"/>
        <v>2.1339999999999999</v>
      </c>
      <c r="I163" s="68" t="s">
        <v>300</v>
      </c>
      <c r="J163" s="68" t="s">
        <v>840</v>
      </c>
      <c r="K163" s="92" t="s">
        <v>857</v>
      </c>
      <c r="M163" s="68" t="b">
        <f t="shared" si="5"/>
        <v>1</v>
      </c>
    </row>
    <row r="164" spans="2:13">
      <c r="B164" s="68" t="s">
        <v>839</v>
      </c>
      <c r="C164" s="68" t="s">
        <v>270</v>
      </c>
      <c r="D164" s="68" t="s">
        <v>449</v>
      </c>
      <c r="E164" s="68" t="s">
        <v>246</v>
      </c>
      <c r="F164" s="68">
        <f>SUMIFS(F_Input_APR!$G$8:$G$3373,F_Input_APR!$B$8:$B$3373,'APR Data'!C164,F_Input_APR!$I$8:$I$3373,'APR Data'!D164)</f>
        <v>0.152</v>
      </c>
      <c r="G164" s="68">
        <v>1</v>
      </c>
      <c r="H164" s="68">
        <f t="shared" si="4"/>
        <v>0.152</v>
      </c>
      <c r="I164" s="68" t="s">
        <v>300</v>
      </c>
      <c r="J164" s="68" t="s">
        <v>840</v>
      </c>
      <c r="K164" s="92" t="s">
        <v>858</v>
      </c>
      <c r="M164" s="68" t="b">
        <f t="shared" si="5"/>
        <v>1</v>
      </c>
    </row>
    <row r="165" spans="2:13">
      <c r="B165" s="68" t="s">
        <v>839</v>
      </c>
      <c r="C165" s="68" t="s">
        <v>270</v>
      </c>
      <c r="D165" s="68" t="s">
        <v>458</v>
      </c>
      <c r="E165" s="68" t="s">
        <v>246</v>
      </c>
      <c r="F165" s="68">
        <f>SUMIFS(F_Input_APR!$G$8:$G$3373,F_Input_APR!$B$8:$B$3373,'APR Data'!C165,F_Input_APR!$I$8:$I$3373,'APR Data'!D165)</f>
        <v>2.8879999999999999</v>
      </c>
      <c r="G165" s="68">
        <v>1</v>
      </c>
      <c r="H165" s="68">
        <f t="shared" si="4"/>
        <v>2.8879999999999999</v>
      </c>
      <c r="I165" s="68" t="s">
        <v>300</v>
      </c>
      <c r="J165" s="68" t="s">
        <v>840</v>
      </c>
      <c r="K165" s="92" t="s">
        <v>859</v>
      </c>
      <c r="M165" s="68" t="b">
        <f t="shared" si="5"/>
        <v>1</v>
      </c>
    </row>
    <row r="166" spans="2:13">
      <c r="B166" s="68" t="s">
        <v>839</v>
      </c>
      <c r="C166" s="68" t="s">
        <v>270</v>
      </c>
      <c r="D166" s="68" t="s">
        <v>467</v>
      </c>
      <c r="E166" s="68" t="s">
        <v>246</v>
      </c>
      <c r="F166" s="68">
        <f>SUMIFS(F_Input_APR!$G$8:$G$3373,F_Input_APR!$B$8:$B$3373,'APR Data'!C166,F_Input_APR!$I$8:$I$3373,'APR Data'!D166)</f>
        <v>0</v>
      </c>
      <c r="G166" s="68">
        <v>0</v>
      </c>
      <c r="H166" s="68">
        <f t="shared" si="4"/>
        <v>0</v>
      </c>
      <c r="I166" s="68" t="s">
        <v>300</v>
      </c>
      <c r="J166" s="68" t="s">
        <v>840</v>
      </c>
      <c r="K166" s="92" t="s">
        <v>860</v>
      </c>
      <c r="M166" s="68" t="b">
        <f t="shared" si="5"/>
        <v>1</v>
      </c>
    </row>
    <row r="167" spans="2:13">
      <c r="B167" s="68" t="s">
        <v>839</v>
      </c>
      <c r="C167" s="68" t="s">
        <v>270</v>
      </c>
      <c r="D167" s="68" t="s">
        <v>476</v>
      </c>
      <c r="E167" s="68" t="s">
        <v>246</v>
      </c>
      <c r="F167" s="68">
        <f>SUMIFS(F_Input_APR!$G$8:$G$3373,F_Input_APR!$B$8:$B$3373,'APR Data'!C167,F_Input_APR!$I$8:$I$3373,'APR Data'!D167)</f>
        <v>12.784000000000001</v>
      </c>
      <c r="G167" s="68">
        <v>0</v>
      </c>
      <c r="H167" s="68">
        <f t="shared" si="4"/>
        <v>0</v>
      </c>
      <c r="I167" s="68" t="s">
        <v>300</v>
      </c>
      <c r="J167" s="68" t="s">
        <v>840</v>
      </c>
      <c r="K167" s="92" t="s">
        <v>861</v>
      </c>
      <c r="M167" s="68" t="b">
        <f t="shared" si="5"/>
        <v>0</v>
      </c>
    </row>
    <row r="168" spans="2:13">
      <c r="B168" s="68" t="s">
        <v>839</v>
      </c>
      <c r="C168" s="68" t="s">
        <v>270</v>
      </c>
      <c r="D168" s="68" t="s">
        <v>485</v>
      </c>
      <c r="E168" s="68" t="s">
        <v>246</v>
      </c>
      <c r="F168" s="68">
        <f>SUMIFS(F_Input_APR!$G$8:$G$3373,F_Input_APR!$B$8:$B$3373,'APR Data'!C168,F_Input_APR!$I$8:$I$3373,'APR Data'!D168)</f>
        <v>0</v>
      </c>
      <c r="G168" s="68">
        <v>0</v>
      </c>
      <c r="H168" s="68">
        <f t="shared" si="4"/>
        <v>0</v>
      </c>
      <c r="I168" s="68" t="s">
        <v>300</v>
      </c>
      <c r="J168" s="68" t="s">
        <v>840</v>
      </c>
      <c r="K168" s="92" t="s">
        <v>862</v>
      </c>
      <c r="M168" s="68" t="b">
        <f t="shared" si="5"/>
        <v>1</v>
      </c>
    </row>
    <row r="169" spans="2:13">
      <c r="B169" s="68" t="s">
        <v>839</v>
      </c>
      <c r="C169" s="68" t="s">
        <v>270</v>
      </c>
      <c r="D169" s="68" t="s">
        <v>494</v>
      </c>
      <c r="E169" s="68" t="s">
        <v>246</v>
      </c>
      <c r="F169" s="68">
        <f>SUMIFS(F_Input_APR!$G$8:$G$3373,F_Input_APR!$B$8:$B$3373,'APR Data'!C169,F_Input_APR!$I$8:$I$3373,'APR Data'!D169)</f>
        <v>12.784000000000001</v>
      </c>
      <c r="G169" s="68">
        <v>1</v>
      </c>
      <c r="H169" s="68">
        <f t="shared" si="4"/>
        <v>12.784000000000001</v>
      </c>
      <c r="I169" s="68" t="s">
        <v>300</v>
      </c>
      <c r="J169" s="68" t="s">
        <v>840</v>
      </c>
      <c r="K169" s="92" t="s">
        <v>863</v>
      </c>
      <c r="M169" s="68" t="b">
        <f t="shared" si="5"/>
        <v>1</v>
      </c>
    </row>
    <row r="170" spans="2:13">
      <c r="B170" s="68" t="s">
        <v>839</v>
      </c>
      <c r="C170" s="68" t="s">
        <v>270</v>
      </c>
      <c r="D170" s="68" t="s">
        <v>503</v>
      </c>
      <c r="E170" s="68" t="s">
        <v>246</v>
      </c>
      <c r="F170" s="68">
        <f>SUMIFS(F_Input_APR!$G$8:$G$3373,F_Input_APR!$B$8:$B$3373,'APR Data'!C170,F_Input_APR!$I$8:$I$3373,'APR Data'!D170)</f>
        <v>7.234</v>
      </c>
      <c r="G170" s="68">
        <v>1</v>
      </c>
      <c r="H170" s="68">
        <f t="shared" si="4"/>
        <v>7.234</v>
      </c>
      <c r="I170" s="68" t="s">
        <v>300</v>
      </c>
      <c r="J170" s="68" t="s">
        <v>840</v>
      </c>
      <c r="K170" s="92" t="s">
        <v>864</v>
      </c>
      <c r="M170" s="68" t="b">
        <f t="shared" si="5"/>
        <v>1</v>
      </c>
    </row>
    <row r="171" spans="2:13">
      <c r="B171" s="68" t="s">
        <v>839</v>
      </c>
      <c r="C171" s="68" t="s">
        <v>270</v>
      </c>
      <c r="D171" s="68" t="s">
        <v>512</v>
      </c>
      <c r="E171" s="68" t="s">
        <v>246</v>
      </c>
      <c r="F171" s="68">
        <f>SUMIFS(F_Input_APR!$G$8:$G$3373,F_Input_APR!$B$8:$B$3373,'APR Data'!C171,F_Input_APR!$I$8:$I$3373,'APR Data'!D171)</f>
        <v>1.133</v>
      </c>
      <c r="G171" s="68">
        <v>1</v>
      </c>
      <c r="H171" s="68">
        <f t="shared" si="4"/>
        <v>1.133</v>
      </c>
      <c r="I171" s="68" t="s">
        <v>300</v>
      </c>
      <c r="J171" s="68" t="s">
        <v>840</v>
      </c>
      <c r="K171" s="92" t="s">
        <v>865</v>
      </c>
      <c r="M171" s="68" t="b">
        <f t="shared" si="5"/>
        <v>1</v>
      </c>
    </row>
    <row r="172" spans="2:13">
      <c r="B172" s="68" t="s">
        <v>839</v>
      </c>
      <c r="C172" s="68" t="s">
        <v>270</v>
      </c>
      <c r="D172" s="68" t="s">
        <v>521</v>
      </c>
      <c r="E172" s="68" t="s">
        <v>246</v>
      </c>
      <c r="F172" s="68">
        <f>SUMIFS(F_Input_APR!$G$8:$G$3373,F_Input_APR!$B$8:$B$3373,'APR Data'!C172,F_Input_APR!$I$8:$I$3373,'APR Data'!D172)</f>
        <v>104.5866507465</v>
      </c>
      <c r="G172" s="68">
        <v>1</v>
      </c>
      <c r="H172" s="68">
        <f t="shared" si="4"/>
        <v>104.5866507465</v>
      </c>
      <c r="I172" s="68" t="s">
        <v>300</v>
      </c>
      <c r="J172" s="68" t="s">
        <v>840</v>
      </c>
      <c r="K172" s="92" t="s">
        <v>866</v>
      </c>
      <c r="M172" s="68" t="b">
        <f t="shared" si="5"/>
        <v>1</v>
      </c>
    </row>
    <row r="173" spans="2:13">
      <c r="B173" s="68" t="s">
        <v>839</v>
      </c>
      <c r="C173" s="68" t="s">
        <v>270</v>
      </c>
      <c r="D173" s="68" t="s">
        <v>584</v>
      </c>
      <c r="E173" s="68" t="s">
        <v>246</v>
      </c>
      <c r="F173" s="68">
        <f>SUMIFS(F_Input_APR!$G$8:$G$3373,F_Input_APR!$B$8:$B$3373,'APR Data'!C173,F_Input_APR!$I$8:$I$3373,'APR Data'!D173)</f>
        <v>0.40100000000000002</v>
      </c>
      <c r="G173" s="68">
        <v>1</v>
      </c>
      <c r="H173" s="68">
        <f t="shared" si="4"/>
        <v>0.40100000000000002</v>
      </c>
      <c r="I173" s="68" t="s">
        <v>300</v>
      </c>
      <c r="J173" s="68" t="s">
        <v>840</v>
      </c>
      <c r="K173" s="68" t="s">
        <v>867</v>
      </c>
      <c r="M173" s="68" t="b">
        <f t="shared" si="5"/>
        <v>1</v>
      </c>
    </row>
    <row r="174" spans="2:13">
      <c r="B174" s="68" t="s">
        <v>839</v>
      </c>
      <c r="C174" s="68" t="s">
        <v>270</v>
      </c>
      <c r="D174" s="68" t="s">
        <v>593</v>
      </c>
      <c r="E174" s="68" t="s">
        <v>246</v>
      </c>
      <c r="F174" s="68">
        <f>SUMIFS(F_Input_APR!$G$8:$G$3373,F_Input_APR!$B$8:$B$3373,'APR Data'!C174,F_Input_APR!$I$8:$I$3373,'APR Data'!D174)</f>
        <v>13.048999999999999</v>
      </c>
      <c r="G174" s="68">
        <v>1</v>
      </c>
      <c r="H174" s="68">
        <f t="shared" si="4"/>
        <v>13.048999999999999</v>
      </c>
      <c r="I174" s="68" t="s">
        <v>300</v>
      </c>
      <c r="J174" s="68" t="s">
        <v>840</v>
      </c>
      <c r="K174" s="68" t="s">
        <v>868</v>
      </c>
      <c r="M174" s="68" t="b">
        <f t="shared" si="5"/>
        <v>1</v>
      </c>
    </row>
    <row r="175" spans="2:13">
      <c r="B175" s="68" t="s">
        <v>839</v>
      </c>
      <c r="C175" s="68" t="s">
        <v>270</v>
      </c>
      <c r="D175" s="68" t="s">
        <v>602</v>
      </c>
      <c r="E175" s="68" t="s">
        <v>246</v>
      </c>
      <c r="F175" s="68">
        <f>SUMIFS(F_Input_APR!$G$8:$G$3373,F_Input_APR!$B$8:$B$3373,'APR Data'!C175,F_Input_APR!$I$8:$I$3373,'APR Data'!D175)</f>
        <v>21.384</v>
      </c>
      <c r="G175" s="68">
        <v>1</v>
      </c>
      <c r="H175" s="68">
        <f t="shared" si="4"/>
        <v>21.384</v>
      </c>
      <c r="I175" s="68" t="s">
        <v>300</v>
      </c>
      <c r="J175" s="68" t="s">
        <v>840</v>
      </c>
      <c r="K175" s="68" t="s">
        <v>869</v>
      </c>
      <c r="M175" s="68" t="b">
        <f t="shared" si="5"/>
        <v>1</v>
      </c>
    </row>
    <row r="176" spans="2:13">
      <c r="B176" s="68" t="s">
        <v>839</v>
      </c>
      <c r="C176" s="68" t="s">
        <v>270</v>
      </c>
      <c r="D176" s="68" t="s">
        <v>611</v>
      </c>
      <c r="E176" s="68" t="s">
        <v>246</v>
      </c>
      <c r="F176" s="68">
        <f>SUMIFS(F_Input_APR!$G$8:$G$3373,F_Input_APR!$B$8:$B$3373,'APR Data'!C176,F_Input_APR!$I$8:$I$3373,'APR Data'!D176)</f>
        <v>8.5220000000000002</v>
      </c>
      <c r="G176" s="68">
        <v>1</v>
      </c>
      <c r="H176" s="68">
        <f t="shared" si="4"/>
        <v>8.5220000000000002</v>
      </c>
      <c r="I176" s="68" t="s">
        <v>300</v>
      </c>
      <c r="J176" s="68" t="s">
        <v>840</v>
      </c>
      <c r="K176" s="68" t="s">
        <v>870</v>
      </c>
      <c r="M176" s="68" t="b">
        <f t="shared" si="5"/>
        <v>1</v>
      </c>
    </row>
    <row r="177" spans="2:13">
      <c r="B177" s="68" t="s">
        <v>839</v>
      </c>
      <c r="C177" s="68" t="s">
        <v>270</v>
      </c>
      <c r="D177" s="68" t="s">
        <v>620</v>
      </c>
      <c r="E177" s="68" t="s">
        <v>246</v>
      </c>
      <c r="F177" s="68">
        <f>SUMIFS(F_Input_APR!$G$8:$G$3373,F_Input_APR!$B$8:$B$3373,'APR Data'!C177,F_Input_APR!$I$8:$I$3373,'APR Data'!D177)</f>
        <v>2.3170000000000002</v>
      </c>
      <c r="G177" s="68">
        <v>1</v>
      </c>
      <c r="H177" s="68">
        <f t="shared" si="4"/>
        <v>2.3170000000000002</v>
      </c>
      <c r="I177" s="68" t="s">
        <v>300</v>
      </c>
      <c r="J177" s="68" t="s">
        <v>840</v>
      </c>
      <c r="K177" s="68" t="s">
        <v>871</v>
      </c>
      <c r="M177" s="68" t="b">
        <f t="shared" si="5"/>
        <v>1</v>
      </c>
    </row>
    <row r="178" spans="2:13">
      <c r="B178" s="68" t="s">
        <v>839</v>
      </c>
      <c r="C178" s="68" t="s">
        <v>270</v>
      </c>
      <c r="D178" s="68" t="s">
        <v>812</v>
      </c>
      <c r="E178" s="68" t="s">
        <v>246</v>
      </c>
      <c r="F178" s="68">
        <f>SUMIFS(F_Input_APR!$G$8:$G$3373,F_Input_APR!$B$8:$B$3373,'APR Data'!C178,F_Input_APR!$I$8:$I$3373,'APR Data'!D178)</f>
        <v>9.2089999999999996</v>
      </c>
      <c r="G178" s="68">
        <v>1</v>
      </c>
      <c r="H178" s="68">
        <f t="shared" si="4"/>
        <v>9.2089999999999996</v>
      </c>
      <c r="I178" s="68" t="s">
        <v>300</v>
      </c>
      <c r="J178" s="68" t="s">
        <v>840</v>
      </c>
      <c r="K178" s="68" t="s">
        <v>872</v>
      </c>
      <c r="M178" s="68" t="b">
        <f t="shared" si="5"/>
        <v>1</v>
      </c>
    </row>
    <row r="179" spans="2:13">
      <c r="B179" s="68" t="s">
        <v>839</v>
      </c>
      <c r="C179" s="68" t="s">
        <v>270</v>
      </c>
      <c r="D179" s="68" t="s">
        <v>629</v>
      </c>
      <c r="E179" s="68" t="s">
        <v>246</v>
      </c>
      <c r="F179" s="68">
        <f>SUMIFS(F_Input_APR!$G$8:$G$3373,F_Input_APR!$B$8:$B$3373,'APR Data'!C179,F_Input_APR!$I$8:$I$3373,'APR Data'!D179)</f>
        <v>0</v>
      </c>
      <c r="G179" s="68">
        <v>1</v>
      </c>
      <c r="H179" s="68">
        <f t="shared" si="4"/>
        <v>0</v>
      </c>
      <c r="I179" s="68" t="s">
        <v>300</v>
      </c>
      <c r="J179" s="68" t="s">
        <v>840</v>
      </c>
      <c r="K179" s="68" t="s">
        <v>873</v>
      </c>
      <c r="M179" s="68" t="b">
        <f t="shared" si="5"/>
        <v>1</v>
      </c>
    </row>
    <row r="180" spans="2:13">
      <c r="B180" s="68" t="s">
        <v>839</v>
      </c>
      <c r="C180" s="68" t="s">
        <v>270</v>
      </c>
      <c r="D180" s="68" t="s">
        <v>638</v>
      </c>
      <c r="E180" s="68" t="s">
        <v>246</v>
      </c>
      <c r="F180" s="68">
        <f>SUMIFS(F_Input_APR!$G$8:$G$3373,F_Input_APR!$B$8:$B$3373,'APR Data'!C180,F_Input_APR!$I$8:$I$3373,'APR Data'!D180)</f>
        <v>1.9650000000000001</v>
      </c>
      <c r="G180" s="68">
        <v>1</v>
      </c>
      <c r="H180" s="68">
        <f t="shared" si="4"/>
        <v>1.9650000000000001</v>
      </c>
      <c r="I180" s="68" t="s">
        <v>300</v>
      </c>
      <c r="J180" s="68" t="s">
        <v>840</v>
      </c>
      <c r="K180" s="68" t="s">
        <v>874</v>
      </c>
      <c r="M180" s="68" t="b">
        <f t="shared" si="5"/>
        <v>1</v>
      </c>
    </row>
    <row r="181" spans="2:13">
      <c r="B181" s="68" t="s">
        <v>839</v>
      </c>
      <c r="C181" s="68" t="s">
        <v>270</v>
      </c>
      <c r="D181" s="68" t="s">
        <v>647</v>
      </c>
      <c r="E181" s="68" t="s">
        <v>246</v>
      </c>
      <c r="F181" s="68">
        <f>SUMIFS(F_Input_APR!$G$8:$G$3373,F_Input_APR!$B$8:$B$3373,'APR Data'!C181,F_Input_APR!$I$8:$I$3373,'APR Data'!D181)</f>
        <v>0</v>
      </c>
      <c r="G181" s="68">
        <v>1</v>
      </c>
      <c r="H181" s="68">
        <f t="shared" si="4"/>
        <v>0</v>
      </c>
      <c r="I181" s="68" t="s">
        <v>300</v>
      </c>
      <c r="J181" s="68" t="s">
        <v>840</v>
      </c>
      <c r="K181" s="68" t="s">
        <v>875</v>
      </c>
      <c r="M181" s="68" t="b">
        <f t="shared" si="5"/>
        <v>1</v>
      </c>
    </row>
    <row r="182" spans="2:13">
      <c r="B182" s="68" t="s">
        <v>839</v>
      </c>
      <c r="C182" s="68" t="s">
        <v>270</v>
      </c>
      <c r="D182" s="68" t="s">
        <v>653</v>
      </c>
      <c r="E182" s="68" t="s">
        <v>246</v>
      </c>
      <c r="F182" s="68">
        <f>SUMIFS(F_Input_APR!$G$8:$G$3373,F_Input_APR!$B$8:$B$3373,'APR Data'!C182,F_Input_APR!$I$8:$I$3373,'APR Data'!D182)</f>
        <v>91.918999999999997</v>
      </c>
      <c r="G182" s="68">
        <v>1</v>
      </c>
      <c r="H182" s="68">
        <f t="shared" si="4"/>
        <v>91.918999999999997</v>
      </c>
      <c r="I182" s="68" t="s">
        <v>300</v>
      </c>
      <c r="J182" s="68" t="s">
        <v>840</v>
      </c>
      <c r="K182" s="68" t="s">
        <v>876</v>
      </c>
      <c r="M182" s="68" t="b">
        <f t="shared" si="5"/>
        <v>1</v>
      </c>
    </row>
    <row r="183" spans="2:13">
      <c r="B183" s="68" t="s">
        <v>839</v>
      </c>
      <c r="C183" s="68" t="s">
        <v>270</v>
      </c>
      <c r="D183" s="68" t="s">
        <v>662</v>
      </c>
      <c r="E183" s="68" t="s">
        <v>246</v>
      </c>
      <c r="F183" s="68">
        <f>SUMIFS(F_Input_APR!$G$8:$G$3373,F_Input_APR!$B$8:$B$3373,'APR Data'!C183,F_Input_APR!$I$8:$I$3373,'APR Data'!D183)</f>
        <v>11.347</v>
      </c>
      <c r="G183" s="68">
        <v>1</v>
      </c>
      <c r="H183" s="68">
        <f t="shared" si="4"/>
        <v>11.347</v>
      </c>
      <c r="I183" s="68" t="s">
        <v>300</v>
      </c>
      <c r="J183" s="68" t="s">
        <v>840</v>
      </c>
      <c r="K183" s="68" t="s">
        <v>877</v>
      </c>
      <c r="M183" s="68" t="b">
        <f t="shared" si="5"/>
        <v>1</v>
      </c>
    </row>
    <row r="184" spans="2:13">
      <c r="B184" s="68" t="s">
        <v>839</v>
      </c>
      <c r="C184" s="68" t="s">
        <v>270</v>
      </c>
      <c r="D184" s="68" t="s">
        <v>671</v>
      </c>
      <c r="E184" s="68" t="s">
        <v>246</v>
      </c>
      <c r="F184" s="68">
        <f>SUMIFS(F_Input_APR!$G$8:$G$3373,F_Input_APR!$B$8:$B$3373,'APR Data'!C184,F_Input_APR!$I$8:$I$3373,'APR Data'!D184)</f>
        <v>0</v>
      </c>
      <c r="G184" s="68">
        <v>1</v>
      </c>
      <c r="H184" s="68">
        <f t="shared" si="4"/>
        <v>0</v>
      </c>
      <c r="I184" s="68" t="s">
        <v>300</v>
      </c>
      <c r="J184" s="68" t="s">
        <v>840</v>
      </c>
      <c r="K184" s="68" t="s">
        <v>878</v>
      </c>
      <c r="M184" s="68" t="b">
        <f t="shared" si="5"/>
        <v>1</v>
      </c>
    </row>
    <row r="185" spans="2:13">
      <c r="B185" s="68" t="s">
        <v>839</v>
      </c>
      <c r="C185" s="68" t="s">
        <v>270</v>
      </c>
      <c r="D185" s="68" t="s">
        <v>680</v>
      </c>
      <c r="E185" s="68" t="s">
        <v>246</v>
      </c>
      <c r="F185" s="68">
        <f>SUMIFS(F_Input_APR!$G$8:$G$3373,F_Input_APR!$B$8:$B$3373,'APR Data'!C185,F_Input_APR!$I$8:$I$3373,'APR Data'!D185)</f>
        <v>19.579000000000001</v>
      </c>
      <c r="G185" s="68">
        <v>1</v>
      </c>
      <c r="H185" s="68">
        <f t="shared" si="4"/>
        <v>19.579000000000001</v>
      </c>
      <c r="I185" s="68" t="s">
        <v>300</v>
      </c>
      <c r="J185" s="68" t="s">
        <v>840</v>
      </c>
      <c r="K185" s="68" t="s">
        <v>879</v>
      </c>
      <c r="M185" s="68" t="b">
        <f t="shared" si="5"/>
        <v>1</v>
      </c>
    </row>
    <row r="186" spans="2:13">
      <c r="B186" s="68" t="s">
        <v>839</v>
      </c>
      <c r="C186" s="68" t="s">
        <v>270</v>
      </c>
      <c r="D186" s="68" t="s">
        <v>821</v>
      </c>
      <c r="E186" s="68" t="s">
        <v>246</v>
      </c>
      <c r="F186" s="68">
        <f>SUMIFS(F_Input_APR!$G$8:$G$3373,F_Input_APR!$B$8:$B$3373,'APR Data'!C186,F_Input_APR!$I$8:$I$3373,'APR Data'!D186)</f>
        <v>3.7029999999999998</v>
      </c>
      <c r="G186" s="68">
        <v>1</v>
      </c>
      <c r="H186" s="68">
        <f t="shared" si="4"/>
        <v>3.7029999999999998</v>
      </c>
      <c r="I186" s="68" t="s">
        <v>300</v>
      </c>
      <c r="J186" s="68" t="s">
        <v>840</v>
      </c>
      <c r="K186" s="68" t="s">
        <v>880</v>
      </c>
      <c r="M186" s="68" t="b">
        <f t="shared" si="5"/>
        <v>1</v>
      </c>
    </row>
    <row r="187" spans="2:13">
      <c r="B187" s="68" t="s">
        <v>839</v>
      </c>
      <c r="C187" s="68" t="s">
        <v>270</v>
      </c>
      <c r="D187" s="68" t="s">
        <v>695</v>
      </c>
      <c r="E187" s="68" t="s">
        <v>246</v>
      </c>
      <c r="F187" s="68">
        <f>SUMIFS(F_Input_APR!$G$8:$G$3373,F_Input_APR!$B$8:$B$3373,'APR Data'!C187,F_Input_APR!$I$8:$I$3373,'APR Data'!D187)</f>
        <v>4.4050000000000002</v>
      </c>
      <c r="G187" s="68">
        <v>1</v>
      </c>
      <c r="H187" s="68">
        <f t="shared" si="4"/>
        <v>4.4050000000000002</v>
      </c>
      <c r="I187" s="68" t="s">
        <v>300</v>
      </c>
      <c r="J187" s="68" t="s">
        <v>840</v>
      </c>
      <c r="K187" s="68" t="s">
        <v>881</v>
      </c>
      <c r="M187" s="68" t="b">
        <f t="shared" si="5"/>
        <v>1</v>
      </c>
    </row>
    <row r="188" spans="2:13">
      <c r="B188" s="68" t="s">
        <v>839</v>
      </c>
      <c r="C188" s="68" t="s">
        <v>270</v>
      </c>
      <c r="D188" s="68" t="s">
        <v>704</v>
      </c>
      <c r="E188" s="68" t="s">
        <v>246</v>
      </c>
      <c r="F188" s="68">
        <f>SUMIFS(F_Input_APR!$G$8:$G$3373,F_Input_APR!$B$8:$B$3373,'APR Data'!C188,F_Input_APR!$I$8:$I$3373,'APR Data'!D188)</f>
        <v>3.4590000000000001</v>
      </c>
      <c r="G188" s="68">
        <v>1</v>
      </c>
      <c r="H188" s="68">
        <f t="shared" si="4"/>
        <v>3.4590000000000001</v>
      </c>
      <c r="I188" s="68" t="s">
        <v>300</v>
      </c>
      <c r="J188" s="68" t="s">
        <v>840</v>
      </c>
      <c r="K188" s="68" t="s">
        <v>882</v>
      </c>
      <c r="M188" s="68" t="b">
        <f t="shared" si="5"/>
        <v>1</v>
      </c>
    </row>
    <row r="189" spans="2:13">
      <c r="B189" s="68" t="s">
        <v>839</v>
      </c>
      <c r="C189" s="68" t="s">
        <v>270</v>
      </c>
      <c r="D189" s="68" t="s">
        <v>713</v>
      </c>
      <c r="E189" s="68" t="s">
        <v>246</v>
      </c>
      <c r="F189" s="68">
        <f>SUMIFS(F_Input_APR!$G$8:$G$3373,F_Input_APR!$B$8:$B$3373,'APR Data'!C189,F_Input_APR!$I$8:$I$3373,'APR Data'!D189)</f>
        <v>3.7909999999999999</v>
      </c>
      <c r="G189" s="68">
        <v>1</v>
      </c>
      <c r="H189" s="68">
        <f t="shared" si="4"/>
        <v>3.7909999999999999</v>
      </c>
      <c r="I189" s="68" t="s">
        <v>300</v>
      </c>
      <c r="J189" s="68" t="s">
        <v>840</v>
      </c>
      <c r="K189" s="68" t="s">
        <v>883</v>
      </c>
      <c r="M189" s="68" t="b">
        <f t="shared" si="5"/>
        <v>1</v>
      </c>
    </row>
    <row r="190" spans="2:13">
      <c r="B190" s="68" t="s">
        <v>839</v>
      </c>
      <c r="C190" s="68" t="s">
        <v>270</v>
      </c>
      <c r="D190" s="68" t="s">
        <v>722</v>
      </c>
      <c r="E190" s="68" t="s">
        <v>246</v>
      </c>
      <c r="F190" s="68">
        <f>SUMIFS(F_Input_APR!$G$8:$G$3373,F_Input_APR!$B$8:$B$3373,'APR Data'!C190,F_Input_APR!$I$8:$I$3373,'APR Data'!D190)</f>
        <v>0.14499999999999999</v>
      </c>
      <c r="G190" s="68">
        <v>1</v>
      </c>
      <c r="H190" s="68">
        <f t="shared" si="4"/>
        <v>0.14499999999999999</v>
      </c>
      <c r="I190" s="68" t="s">
        <v>300</v>
      </c>
      <c r="J190" s="68" t="s">
        <v>840</v>
      </c>
      <c r="K190" s="68" t="s">
        <v>884</v>
      </c>
      <c r="M190" s="68" t="b">
        <f t="shared" si="5"/>
        <v>1</v>
      </c>
    </row>
    <row r="191" spans="2:13">
      <c r="B191" s="68" t="s">
        <v>839</v>
      </c>
      <c r="C191" s="68" t="s">
        <v>270</v>
      </c>
      <c r="D191" s="68" t="s">
        <v>731</v>
      </c>
      <c r="E191" s="68" t="s">
        <v>246</v>
      </c>
      <c r="F191" s="68">
        <f>SUMIFS(F_Input_APR!$G$8:$G$3373,F_Input_APR!$B$8:$B$3373,'APR Data'!C191,F_Input_APR!$I$8:$I$3373,'APR Data'!D191)</f>
        <v>1.5549999999999999</v>
      </c>
      <c r="G191" s="68">
        <v>1</v>
      </c>
      <c r="H191" s="68">
        <f t="shared" si="4"/>
        <v>1.5549999999999999</v>
      </c>
      <c r="I191" s="68" t="s">
        <v>300</v>
      </c>
      <c r="J191" s="68" t="s">
        <v>840</v>
      </c>
      <c r="K191" s="68" t="s">
        <v>885</v>
      </c>
      <c r="M191" s="68" t="b">
        <f t="shared" si="5"/>
        <v>1</v>
      </c>
    </row>
    <row r="192" spans="2:13">
      <c r="B192" s="68" t="s">
        <v>839</v>
      </c>
      <c r="C192" s="68" t="s">
        <v>270</v>
      </c>
      <c r="D192" s="68" t="s">
        <v>740</v>
      </c>
      <c r="E192" s="68" t="s">
        <v>246</v>
      </c>
      <c r="F192" s="68">
        <f>SUMIFS(F_Input_APR!$G$8:$G$3373,F_Input_APR!$B$8:$B$3373,'APR Data'!C192,F_Input_APR!$I$8:$I$3373,'APR Data'!D192)</f>
        <v>1.081</v>
      </c>
      <c r="G192" s="68">
        <v>1</v>
      </c>
      <c r="H192" s="68">
        <f t="shared" si="4"/>
        <v>1.081</v>
      </c>
      <c r="I192" s="68" t="s">
        <v>300</v>
      </c>
      <c r="J192" s="68" t="s">
        <v>840</v>
      </c>
      <c r="K192" s="68" t="s">
        <v>886</v>
      </c>
      <c r="M192" s="68" t="b">
        <f t="shared" si="5"/>
        <v>1</v>
      </c>
    </row>
    <row r="193" spans="2:13">
      <c r="B193" s="68" t="s">
        <v>839</v>
      </c>
      <c r="C193" s="68" t="s">
        <v>270</v>
      </c>
      <c r="D193" s="68" t="s">
        <v>749</v>
      </c>
      <c r="E193" s="68" t="s">
        <v>246</v>
      </c>
      <c r="F193" s="68">
        <f>SUMIFS(F_Input_APR!$G$8:$G$3373,F_Input_APR!$B$8:$B$3373,'APR Data'!C193,F_Input_APR!$I$8:$I$3373,'APR Data'!D193)</f>
        <v>34.856000000000002</v>
      </c>
      <c r="G193" s="68">
        <v>1</v>
      </c>
      <c r="H193" s="68">
        <f t="shared" si="4"/>
        <v>34.856000000000002</v>
      </c>
      <c r="I193" s="68" t="s">
        <v>300</v>
      </c>
      <c r="J193" s="68" t="s">
        <v>840</v>
      </c>
      <c r="K193" s="68" t="s">
        <v>887</v>
      </c>
      <c r="M193" s="68" t="b">
        <f t="shared" si="5"/>
        <v>1</v>
      </c>
    </row>
    <row r="194" spans="2:13">
      <c r="B194" s="68" t="s">
        <v>839</v>
      </c>
      <c r="C194" s="68" t="s">
        <v>270</v>
      </c>
      <c r="D194" s="68" t="s">
        <v>305</v>
      </c>
      <c r="E194" s="68" t="s">
        <v>246</v>
      </c>
      <c r="F194" s="68">
        <f>SUMIFS(F_Input_APR!$G$8:$G$3373,F_Input_APR!$B$8:$B$3373,'APR Data'!C194,F_Input_APR!$I$8:$I$3373,'APR Data'!D194)</f>
        <v>0.248</v>
      </c>
      <c r="G194" s="68">
        <v>1</v>
      </c>
      <c r="H194" s="68">
        <f t="shared" si="4"/>
        <v>0.248</v>
      </c>
      <c r="I194" s="68" t="s">
        <v>300</v>
      </c>
      <c r="J194" s="68" t="s">
        <v>888</v>
      </c>
      <c r="K194" s="92" t="s">
        <v>841</v>
      </c>
      <c r="M194" s="68" t="b">
        <f t="shared" si="5"/>
        <v>1</v>
      </c>
    </row>
    <row r="195" spans="2:13">
      <c r="B195" s="68" t="s">
        <v>839</v>
      </c>
      <c r="C195" s="68" t="s">
        <v>270</v>
      </c>
      <c r="D195" s="68" t="s">
        <v>314</v>
      </c>
      <c r="E195" s="68" t="s">
        <v>246</v>
      </c>
      <c r="F195" s="68">
        <f>SUMIFS(F_Input_APR!$G$8:$G$3373,F_Input_APR!$B$8:$B$3373,'APR Data'!C195,F_Input_APR!$I$8:$I$3373,'APR Data'!D195)</f>
        <v>7.3999999999999996E-2</v>
      </c>
      <c r="G195" s="68">
        <v>1</v>
      </c>
      <c r="H195" s="68">
        <f t="shared" si="4"/>
        <v>7.3999999999999996E-2</v>
      </c>
      <c r="I195" s="68" t="s">
        <v>300</v>
      </c>
      <c r="J195" s="68" t="s">
        <v>888</v>
      </c>
      <c r="K195" s="92" t="s">
        <v>842</v>
      </c>
      <c r="M195" s="68" t="b">
        <f t="shared" si="5"/>
        <v>1</v>
      </c>
    </row>
    <row r="196" spans="2:13">
      <c r="B196" s="68" t="s">
        <v>839</v>
      </c>
      <c r="C196" s="68" t="s">
        <v>270</v>
      </c>
      <c r="D196" s="68" t="s">
        <v>323</v>
      </c>
      <c r="E196" s="68" t="s">
        <v>246</v>
      </c>
      <c r="F196" s="68">
        <f>SUMIFS(F_Input_APR!$G$8:$G$3373,F_Input_APR!$B$8:$B$3373,'APR Data'!C196,F_Input_APR!$I$8:$I$3373,'APR Data'!D196)</f>
        <v>0.70499999999999996</v>
      </c>
      <c r="G196" s="68">
        <v>1</v>
      </c>
      <c r="H196" s="68">
        <f t="shared" si="4"/>
        <v>0.70499999999999996</v>
      </c>
      <c r="I196" s="68" t="s">
        <v>300</v>
      </c>
      <c r="J196" s="68" t="s">
        <v>888</v>
      </c>
      <c r="K196" s="92" t="s">
        <v>843</v>
      </c>
      <c r="M196" s="68" t="b">
        <f t="shared" si="5"/>
        <v>1</v>
      </c>
    </row>
    <row r="197" spans="2:13">
      <c r="B197" s="68" t="s">
        <v>839</v>
      </c>
      <c r="C197" s="68" t="s">
        <v>270</v>
      </c>
      <c r="D197" s="68" t="s">
        <v>332</v>
      </c>
      <c r="E197" s="68" t="s">
        <v>246</v>
      </c>
      <c r="F197" s="68">
        <f>SUMIFS(F_Input_APR!$G$8:$G$3373,F_Input_APR!$B$8:$B$3373,'APR Data'!C197,F_Input_APR!$I$8:$I$3373,'APR Data'!D197)</f>
        <v>13.353999999999999</v>
      </c>
      <c r="G197" s="68">
        <v>1</v>
      </c>
      <c r="H197" s="68">
        <f t="shared" si="4"/>
        <v>13.353999999999999</v>
      </c>
      <c r="I197" s="68" t="s">
        <v>300</v>
      </c>
      <c r="J197" s="68" t="s">
        <v>888</v>
      </c>
      <c r="K197" s="92" t="s">
        <v>844</v>
      </c>
      <c r="M197" s="68" t="b">
        <f t="shared" si="5"/>
        <v>1</v>
      </c>
    </row>
    <row r="198" spans="2:13">
      <c r="B198" s="68" t="s">
        <v>839</v>
      </c>
      <c r="C198" s="68" t="s">
        <v>270</v>
      </c>
      <c r="D198" s="68" t="s">
        <v>341</v>
      </c>
      <c r="E198" s="68" t="s">
        <v>246</v>
      </c>
      <c r="F198" s="68">
        <f>SUMIFS(F_Input_APR!$G$8:$G$3373,F_Input_APR!$B$8:$B$3373,'APR Data'!C198,F_Input_APR!$I$8:$I$3373,'APR Data'!D198)</f>
        <v>2.7789999999999999</v>
      </c>
      <c r="G198" s="68">
        <v>1</v>
      </c>
      <c r="H198" s="68">
        <f t="shared" si="4"/>
        <v>2.7789999999999999</v>
      </c>
      <c r="I198" s="68" t="s">
        <v>300</v>
      </c>
      <c r="J198" s="68" t="s">
        <v>888</v>
      </c>
      <c r="K198" s="92" t="s">
        <v>845</v>
      </c>
      <c r="M198" s="68" t="b">
        <f t="shared" si="5"/>
        <v>1</v>
      </c>
    </row>
    <row r="199" spans="2:13">
      <c r="B199" s="68" t="s">
        <v>839</v>
      </c>
      <c r="C199" s="68" t="s">
        <v>270</v>
      </c>
      <c r="D199" s="68" t="s">
        <v>350</v>
      </c>
      <c r="E199" s="68" t="s">
        <v>246</v>
      </c>
      <c r="F199" s="68">
        <f>SUMIFS(F_Input_APR!$G$8:$G$3373,F_Input_APR!$B$8:$B$3373,'APR Data'!C199,F_Input_APR!$I$8:$I$3373,'APR Data'!D199)</f>
        <v>0</v>
      </c>
      <c r="G199" s="68">
        <v>1</v>
      </c>
      <c r="H199" s="68">
        <f t="shared" ref="H199:H262" si="6">F199*G199</f>
        <v>0</v>
      </c>
      <c r="I199" s="68" t="s">
        <v>300</v>
      </c>
      <c r="J199" s="68" t="s">
        <v>888</v>
      </c>
      <c r="K199" s="92" t="s">
        <v>846</v>
      </c>
      <c r="M199" s="68" t="b">
        <f t="shared" ref="M199:M262" si="7">F199=H199</f>
        <v>1</v>
      </c>
    </row>
    <row r="200" spans="2:13">
      <c r="B200" s="68" t="s">
        <v>839</v>
      </c>
      <c r="C200" s="68" t="s">
        <v>270</v>
      </c>
      <c r="D200" s="68" t="s">
        <v>359</v>
      </c>
      <c r="E200" s="68" t="s">
        <v>246</v>
      </c>
      <c r="F200" s="68">
        <f>SUMIFS(F_Input_APR!$G$8:$G$3373,F_Input_APR!$B$8:$B$3373,'APR Data'!C200,F_Input_APR!$I$8:$I$3373,'APR Data'!D200)</f>
        <v>8.8569999999999993</v>
      </c>
      <c r="G200" s="68">
        <v>1</v>
      </c>
      <c r="H200" s="68">
        <f t="shared" si="6"/>
        <v>8.8569999999999993</v>
      </c>
      <c r="I200" s="68" t="s">
        <v>300</v>
      </c>
      <c r="J200" s="68" t="s">
        <v>888</v>
      </c>
      <c r="K200" s="92" t="s">
        <v>847</v>
      </c>
      <c r="M200" s="68" t="b">
        <f t="shared" si="7"/>
        <v>1</v>
      </c>
    </row>
    <row r="201" spans="2:13">
      <c r="B201" s="68" t="s">
        <v>839</v>
      </c>
      <c r="C201" s="68" t="s">
        <v>270</v>
      </c>
      <c r="D201" s="68" t="s">
        <v>368</v>
      </c>
      <c r="E201" s="68" t="s">
        <v>246</v>
      </c>
      <c r="F201" s="68">
        <f>SUMIFS(F_Input_APR!$G$8:$G$3373,F_Input_APR!$B$8:$B$3373,'APR Data'!C201,F_Input_APR!$I$8:$I$3373,'APR Data'!D201)</f>
        <v>30.312000000000001</v>
      </c>
      <c r="G201" s="68">
        <v>1</v>
      </c>
      <c r="H201" s="68">
        <f t="shared" si="6"/>
        <v>30.312000000000001</v>
      </c>
      <c r="I201" s="68" t="s">
        <v>300</v>
      </c>
      <c r="J201" s="68" t="s">
        <v>888</v>
      </c>
      <c r="K201" s="92" t="s">
        <v>848</v>
      </c>
      <c r="M201" s="68" t="b">
        <f t="shared" si="7"/>
        <v>1</v>
      </c>
    </row>
    <row r="202" spans="2:13">
      <c r="B202" s="68" t="s">
        <v>839</v>
      </c>
      <c r="C202" s="68" t="s">
        <v>270</v>
      </c>
      <c r="D202" s="68" t="s">
        <v>377</v>
      </c>
      <c r="E202" s="68" t="s">
        <v>246</v>
      </c>
      <c r="F202" s="68">
        <f>SUMIFS(F_Input_APR!$G$8:$G$3373,F_Input_APR!$B$8:$B$3373,'APR Data'!C202,F_Input_APR!$I$8:$I$3373,'APR Data'!D202)</f>
        <v>0</v>
      </c>
      <c r="G202" s="68">
        <v>1</v>
      </c>
      <c r="H202" s="68">
        <f t="shared" si="6"/>
        <v>0</v>
      </c>
      <c r="I202" s="68" t="s">
        <v>300</v>
      </c>
      <c r="J202" s="68" t="s">
        <v>888</v>
      </c>
      <c r="K202" s="92" t="s">
        <v>849</v>
      </c>
      <c r="M202" s="68" t="b">
        <f t="shared" si="7"/>
        <v>1</v>
      </c>
    </row>
    <row r="203" spans="2:13">
      <c r="B203" s="68" t="s">
        <v>839</v>
      </c>
      <c r="C203" s="68" t="s">
        <v>270</v>
      </c>
      <c r="D203" s="68" t="s">
        <v>386</v>
      </c>
      <c r="E203" s="68" t="s">
        <v>246</v>
      </c>
      <c r="F203" s="68">
        <f>SUMIFS(F_Input_APR!$G$8:$G$3373,F_Input_APR!$B$8:$B$3373,'APR Data'!C203,F_Input_APR!$I$8:$I$3373,'APR Data'!D203)</f>
        <v>6.0469999999999997</v>
      </c>
      <c r="G203" s="68">
        <v>1</v>
      </c>
      <c r="H203" s="68">
        <f t="shared" si="6"/>
        <v>6.0469999999999997</v>
      </c>
      <c r="I203" s="68" t="s">
        <v>300</v>
      </c>
      <c r="J203" s="68" t="s">
        <v>888</v>
      </c>
      <c r="K203" s="92" t="s">
        <v>850</v>
      </c>
      <c r="M203" s="68" t="b">
        <f t="shared" si="7"/>
        <v>1</v>
      </c>
    </row>
    <row r="204" spans="2:13">
      <c r="B204" s="68" t="s">
        <v>839</v>
      </c>
      <c r="C204" s="68" t="s">
        <v>270</v>
      </c>
      <c r="D204" s="68" t="s">
        <v>395</v>
      </c>
      <c r="E204" s="68" t="s">
        <v>246</v>
      </c>
      <c r="F204" s="68">
        <f>SUMIFS(F_Input_APR!$G$8:$G$3373,F_Input_APR!$B$8:$B$3373,'APR Data'!C204,F_Input_APR!$I$8:$I$3373,'APR Data'!D204)</f>
        <v>8.2650000000000006</v>
      </c>
      <c r="G204" s="68">
        <v>1</v>
      </c>
      <c r="H204" s="68">
        <f t="shared" si="6"/>
        <v>8.2650000000000006</v>
      </c>
      <c r="I204" s="68" t="s">
        <v>300</v>
      </c>
      <c r="J204" s="68" t="s">
        <v>888</v>
      </c>
      <c r="K204" s="92" t="s">
        <v>851</v>
      </c>
      <c r="M204" s="68" t="b">
        <f t="shared" si="7"/>
        <v>1</v>
      </c>
    </row>
    <row r="205" spans="2:13">
      <c r="B205" s="68" t="s">
        <v>839</v>
      </c>
      <c r="C205" s="68" t="s">
        <v>270</v>
      </c>
      <c r="D205" s="68" t="s">
        <v>404</v>
      </c>
      <c r="E205" s="68" t="s">
        <v>246</v>
      </c>
      <c r="F205" s="68">
        <f>SUMIFS(F_Input_APR!$G$8:$G$3373,F_Input_APR!$B$8:$B$3373,'APR Data'!C205,F_Input_APR!$I$8:$I$3373,'APR Data'!D205)</f>
        <v>0</v>
      </c>
      <c r="G205" s="68">
        <v>1</v>
      </c>
      <c r="H205" s="68">
        <f t="shared" si="6"/>
        <v>0</v>
      </c>
      <c r="I205" s="68" t="s">
        <v>300</v>
      </c>
      <c r="J205" s="68" t="s">
        <v>888</v>
      </c>
      <c r="K205" s="92" t="s">
        <v>852</v>
      </c>
      <c r="M205" s="68" t="b">
        <f t="shared" si="7"/>
        <v>1</v>
      </c>
    </row>
    <row r="206" spans="2:13">
      <c r="B206" s="68" t="s">
        <v>839</v>
      </c>
      <c r="C206" s="68" t="s">
        <v>270</v>
      </c>
      <c r="D206" s="68" t="s">
        <v>413</v>
      </c>
      <c r="E206" s="68" t="s">
        <v>246</v>
      </c>
      <c r="F206" s="68">
        <f>SUMIFS(F_Input_APR!$G$8:$G$3373,F_Input_APR!$B$8:$B$3373,'APR Data'!C206,F_Input_APR!$I$8:$I$3373,'APR Data'!D206)</f>
        <v>17.507000000000001</v>
      </c>
      <c r="G206" s="68">
        <v>1</v>
      </c>
      <c r="H206" s="68">
        <f t="shared" si="6"/>
        <v>17.507000000000001</v>
      </c>
      <c r="I206" s="68" t="s">
        <v>300</v>
      </c>
      <c r="J206" s="68" t="s">
        <v>888</v>
      </c>
      <c r="K206" s="92" t="s">
        <v>853</v>
      </c>
      <c r="M206" s="68" t="b">
        <f t="shared" si="7"/>
        <v>1</v>
      </c>
    </row>
    <row r="207" spans="2:13">
      <c r="B207" s="68" t="s">
        <v>839</v>
      </c>
      <c r="C207" s="68" t="s">
        <v>270</v>
      </c>
      <c r="D207" s="68" t="s">
        <v>422</v>
      </c>
      <c r="E207" s="68" t="s">
        <v>246</v>
      </c>
      <c r="F207" s="68">
        <f>SUMIFS(F_Input_APR!$G$8:$G$3373,F_Input_APR!$B$8:$B$3373,'APR Data'!C207,F_Input_APR!$I$8:$I$3373,'APR Data'!D207)</f>
        <v>97.858999999999995</v>
      </c>
      <c r="G207" s="68">
        <v>1</v>
      </c>
      <c r="H207" s="68">
        <f t="shared" si="6"/>
        <v>97.858999999999995</v>
      </c>
      <c r="I207" s="68" t="s">
        <v>300</v>
      </c>
      <c r="J207" s="68" t="s">
        <v>888</v>
      </c>
      <c r="K207" s="92" t="s">
        <v>854</v>
      </c>
      <c r="M207" s="68" t="b">
        <f t="shared" si="7"/>
        <v>1</v>
      </c>
    </row>
    <row r="208" spans="2:13">
      <c r="B208" s="68" t="s">
        <v>839</v>
      </c>
      <c r="C208" s="68" t="s">
        <v>270</v>
      </c>
      <c r="D208" s="68" t="s">
        <v>431</v>
      </c>
      <c r="E208" s="68" t="s">
        <v>246</v>
      </c>
      <c r="F208" s="68">
        <f>SUMIFS(F_Input_APR!$G$8:$G$3373,F_Input_APR!$B$8:$B$3373,'APR Data'!C208,F_Input_APR!$I$8:$I$3373,'APR Data'!D208)</f>
        <v>10.678000000000001</v>
      </c>
      <c r="G208" s="68">
        <v>0</v>
      </c>
      <c r="H208" s="68">
        <f t="shared" si="6"/>
        <v>0</v>
      </c>
      <c r="I208" s="68" t="s">
        <v>300</v>
      </c>
      <c r="J208" s="68" t="s">
        <v>888</v>
      </c>
      <c r="K208" s="92" t="s">
        <v>855</v>
      </c>
      <c r="M208" s="68" t="b">
        <f t="shared" si="7"/>
        <v>0</v>
      </c>
    </row>
    <row r="209" spans="2:13">
      <c r="B209" s="68" t="s">
        <v>839</v>
      </c>
      <c r="C209" s="68" t="s">
        <v>270</v>
      </c>
      <c r="D209" s="68" t="s">
        <v>438</v>
      </c>
      <c r="E209" s="68" t="s">
        <v>246</v>
      </c>
      <c r="F209" s="68">
        <f>SUMIFS(F_Input_APR!$G$8:$G$3373,F_Input_APR!$B$8:$B$3373,'APR Data'!C209,F_Input_APR!$I$8:$I$3373,'APR Data'!D209)</f>
        <v>10.678000000000001</v>
      </c>
      <c r="G209" s="68">
        <v>0</v>
      </c>
      <c r="H209" s="68">
        <f t="shared" si="6"/>
        <v>0</v>
      </c>
      <c r="I209" s="68" t="s">
        <v>300</v>
      </c>
      <c r="J209" s="68" t="s">
        <v>888</v>
      </c>
      <c r="K209" s="92" t="s">
        <v>856</v>
      </c>
      <c r="M209" s="68" t="b">
        <f t="shared" si="7"/>
        <v>0</v>
      </c>
    </row>
    <row r="210" spans="2:13">
      <c r="B210" s="68" t="s">
        <v>839</v>
      </c>
      <c r="C210" s="68" t="s">
        <v>270</v>
      </c>
      <c r="D210" s="68" t="s">
        <v>444</v>
      </c>
      <c r="E210" s="68" t="s">
        <v>246</v>
      </c>
      <c r="F210" s="68">
        <f>SUMIFS(F_Input_APR!$G$8:$G$3373,F_Input_APR!$B$8:$B$3373,'APR Data'!C210,F_Input_APR!$I$8:$I$3373,'APR Data'!D210)</f>
        <v>10.678000000000001</v>
      </c>
      <c r="G210" s="68">
        <v>1</v>
      </c>
      <c r="H210" s="68">
        <f t="shared" si="6"/>
        <v>10.678000000000001</v>
      </c>
      <c r="I210" s="68" t="s">
        <v>300</v>
      </c>
      <c r="J210" s="68" t="s">
        <v>888</v>
      </c>
      <c r="K210" s="92" t="s">
        <v>857</v>
      </c>
      <c r="M210" s="68" t="b">
        <f t="shared" si="7"/>
        <v>1</v>
      </c>
    </row>
    <row r="211" spans="2:13">
      <c r="B211" s="68" t="s">
        <v>839</v>
      </c>
      <c r="C211" s="68" t="s">
        <v>270</v>
      </c>
      <c r="D211" s="68" t="s">
        <v>452</v>
      </c>
      <c r="E211" s="68" t="s">
        <v>246</v>
      </c>
      <c r="F211" s="68">
        <f>SUMIFS(F_Input_APR!$G$8:$G$3373,F_Input_APR!$B$8:$B$3373,'APR Data'!C211,F_Input_APR!$I$8:$I$3373,'APR Data'!D211)</f>
        <v>2.419</v>
      </c>
      <c r="G211" s="68">
        <v>1</v>
      </c>
      <c r="H211" s="68">
        <f t="shared" si="6"/>
        <v>2.419</v>
      </c>
      <c r="I211" s="68" t="s">
        <v>300</v>
      </c>
      <c r="J211" s="68" t="s">
        <v>888</v>
      </c>
      <c r="K211" s="92" t="s">
        <v>858</v>
      </c>
      <c r="M211" s="68" t="b">
        <f t="shared" si="7"/>
        <v>1</v>
      </c>
    </row>
    <row r="212" spans="2:13">
      <c r="B212" s="68" t="s">
        <v>839</v>
      </c>
      <c r="C212" s="68" t="s">
        <v>270</v>
      </c>
      <c r="D212" s="68" t="s">
        <v>461</v>
      </c>
      <c r="E212" s="68" t="s">
        <v>246</v>
      </c>
      <c r="F212" s="68">
        <f>SUMIFS(F_Input_APR!$G$8:$G$3373,F_Input_APR!$B$8:$B$3373,'APR Data'!C212,F_Input_APR!$I$8:$I$3373,'APR Data'!D212)</f>
        <v>18.931999999999999</v>
      </c>
      <c r="G212" s="68">
        <v>1</v>
      </c>
      <c r="H212" s="68">
        <f t="shared" si="6"/>
        <v>18.931999999999999</v>
      </c>
      <c r="I212" s="68" t="s">
        <v>300</v>
      </c>
      <c r="J212" s="68" t="s">
        <v>888</v>
      </c>
      <c r="K212" s="92" t="s">
        <v>859</v>
      </c>
      <c r="M212" s="68" t="b">
        <f t="shared" si="7"/>
        <v>1</v>
      </c>
    </row>
    <row r="213" spans="2:13">
      <c r="B213" s="68" t="s">
        <v>839</v>
      </c>
      <c r="C213" s="68" t="s">
        <v>270</v>
      </c>
      <c r="D213" s="68" t="s">
        <v>470</v>
      </c>
      <c r="E213" s="68" t="s">
        <v>246</v>
      </c>
      <c r="F213" s="68">
        <f>SUMIFS(F_Input_APR!$G$8:$G$3373,F_Input_APR!$B$8:$B$3373,'APR Data'!C213,F_Input_APR!$I$8:$I$3373,'APR Data'!D213)</f>
        <v>0</v>
      </c>
      <c r="G213" s="68">
        <v>0</v>
      </c>
      <c r="H213" s="68">
        <f t="shared" si="6"/>
        <v>0</v>
      </c>
      <c r="I213" s="68" t="s">
        <v>300</v>
      </c>
      <c r="J213" s="68" t="s">
        <v>888</v>
      </c>
      <c r="K213" s="92" t="s">
        <v>860</v>
      </c>
      <c r="M213" s="68" t="b">
        <f t="shared" si="7"/>
        <v>1</v>
      </c>
    </row>
    <row r="214" spans="2:13">
      <c r="B214" s="68" t="s">
        <v>839</v>
      </c>
      <c r="C214" s="68" t="s">
        <v>270</v>
      </c>
      <c r="D214" s="68" t="s">
        <v>479</v>
      </c>
      <c r="E214" s="68" t="s">
        <v>246</v>
      </c>
      <c r="F214" s="68">
        <f>SUMIFS(F_Input_APR!$G$8:$G$3373,F_Input_APR!$B$8:$B$3373,'APR Data'!C214,F_Input_APR!$I$8:$I$3373,'APR Data'!D214)</f>
        <v>0</v>
      </c>
      <c r="G214" s="68">
        <v>0</v>
      </c>
      <c r="H214" s="68">
        <f t="shared" si="6"/>
        <v>0</v>
      </c>
      <c r="I214" s="68" t="s">
        <v>300</v>
      </c>
      <c r="J214" s="68" t="s">
        <v>888</v>
      </c>
      <c r="K214" s="92" t="s">
        <v>861</v>
      </c>
      <c r="M214" s="68" t="b">
        <f t="shared" si="7"/>
        <v>1</v>
      </c>
    </row>
    <row r="215" spans="2:13">
      <c r="B215" s="68" t="s">
        <v>839</v>
      </c>
      <c r="C215" s="68" t="s">
        <v>270</v>
      </c>
      <c r="D215" s="68" t="s">
        <v>488</v>
      </c>
      <c r="E215" s="68" t="s">
        <v>246</v>
      </c>
      <c r="F215" s="68">
        <f>SUMIFS(F_Input_APR!$G$8:$G$3373,F_Input_APR!$B$8:$B$3373,'APR Data'!C215,F_Input_APR!$I$8:$I$3373,'APR Data'!D215)</f>
        <v>0</v>
      </c>
      <c r="G215" s="68">
        <v>0</v>
      </c>
      <c r="H215" s="68">
        <f t="shared" si="6"/>
        <v>0</v>
      </c>
      <c r="I215" s="68" t="s">
        <v>300</v>
      </c>
      <c r="J215" s="68" t="s">
        <v>888</v>
      </c>
      <c r="K215" s="92" t="s">
        <v>862</v>
      </c>
      <c r="M215" s="68" t="b">
        <f t="shared" si="7"/>
        <v>1</v>
      </c>
    </row>
    <row r="216" spans="2:13">
      <c r="B216" s="68" t="s">
        <v>839</v>
      </c>
      <c r="C216" s="68" t="s">
        <v>270</v>
      </c>
      <c r="D216" s="68" t="s">
        <v>497</v>
      </c>
      <c r="E216" s="68" t="s">
        <v>246</v>
      </c>
      <c r="F216" s="68">
        <f>SUMIFS(F_Input_APR!$G$8:$G$3373,F_Input_APR!$B$8:$B$3373,'APR Data'!C216,F_Input_APR!$I$8:$I$3373,'APR Data'!D216)</f>
        <v>14.144</v>
      </c>
      <c r="G216" s="68">
        <v>1</v>
      </c>
      <c r="H216" s="68">
        <f t="shared" si="6"/>
        <v>14.144</v>
      </c>
      <c r="I216" s="68" t="s">
        <v>300</v>
      </c>
      <c r="J216" s="68" t="s">
        <v>888</v>
      </c>
      <c r="K216" s="92" t="s">
        <v>863</v>
      </c>
      <c r="M216" s="68" t="b">
        <f t="shared" si="7"/>
        <v>1</v>
      </c>
    </row>
    <row r="217" spans="2:13">
      <c r="B217" s="68" t="s">
        <v>839</v>
      </c>
      <c r="C217" s="68" t="s">
        <v>270</v>
      </c>
      <c r="D217" s="68" t="s">
        <v>506</v>
      </c>
      <c r="E217" s="68" t="s">
        <v>246</v>
      </c>
      <c r="F217" s="68">
        <f>SUMIFS(F_Input_APR!$G$8:$G$3373,F_Input_APR!$B$8:$B$3373,'APR Data'!C217,F_Input_APR!$I$8:$I$3373,'APR Data'!D217)</f>
        <v>3.6669999999999998</v>
      </c>
      <c r="G217" s="68">
        <v>1</v>
      </c>
      <c r="H217" s="68">
        <f t="shared" si="6"/>
        <v>3.6669999999999998</v>
      </c>
      <c r="I217" s="68" t="s">
        <v>300</v>
      </c>
      <c r="J217" s="68" t="s">
        <v>888</v>
      </c>
      <c r="K217" s="92" t="s">
        <v>864</v>
      </c>
      <c r="M217" s="68" t="b">
        <f t="shared" si="7"/>
        <v>1</v>
      </c>
    </row>
    <row r="218" spans="2:13">
      <c r="B218" s="68" t="s">
        <v>839</v>
      </c>
      <c r="C218" s="68" t="s">
        <v>270</v>
      </c>
      <c r="D218" s="68" t="s">
        <v>515</v>
      </c>
      <c r="E218" s="68" t="s">
        <v>246</v>
      </c>
      <c r="F218" s="68">
        <f>SUMIFS(F_Input_APR!$G$8:$G$3373,F_Input_APR!$B$8:$B$3373,'APR Data'!C218,F_Input_APR!$I$8:$I$3373,'APR Data'!D218)</f>
        <v>8.6620000000000008</v>
      </c>
      <c r="G218" s="68">
        <v>1</v>
      </c>
      <c r="H218" s="68">
        <f t="shared" si="6"/>
        <v>8.6620000000000008</v>
      </c>
      <c r="I218" s="68" t="s">
        <v>300</v>
      </c>
      <c r="J218" s="68" t="s">
        <v>888</v>
      </c>
      <c r="K218" s="92" t="s">
        <v>865</v>
      </c>
      <c r="M218" s="68" t="b">
        <f t="shared" si="7"/>
        <v>1</v>
      </c>
    </row>
    <row r="219" spans="2:13">
      <c r="B219" s="68" t="s">
        <v>839</v>
      </c>
      <c r="C219" s="68" t="s">
        <v>270</v>
      </c>
      <c r="D219" s="68" t="s">
        <v>524</v>
      </c>
      <c r="E219" s="68" t="s">
        <v>246</v>
      </c>
      <c r="F219" s="68">
        <f>SUMIFS(F_Input_APR!$G$8:$G$3373,F_Input_APR!$B$8:$B$3373,'APR Data'!C219,F_Input_APR!$I$8:$I$3373,'APR Data'!D219)</f>
        <v>101.77</v>
      </c>
      <c r="G219" s="68">
        <v>1</v>
      </c>
      <c r="H219" s="68">
        <f t="shared" si="6"/>
        <v>101.77</v>
      </c>
      <c r="I219" s="68" t="s">
        <v>300</v>
      </c>
      <c r="J219" s="68" t="s">
        <v>888</v>
      </c>
      <c r="K219" s="92" t="s">
        <v>866</v>
      </c>
      <c r="M219" s="68" t="b">
        <f t="shared" si="7"/>
        <v>1</v>
      </c>
    </row>
    <row r="220" spans="2:13">
      <c r="B220" s="68" t="s">
        <v>839</v>
      </c>
      <c r="C220" s="68" t="s">
        <v>270</v>
      </c>
      <c r="D220" s="68" t="s">
        <v>587</v>
      </c>
      <c r="E220" s="68" t="s">
        <v>246</v>
      </c>
      <c r="F220" s="68">
        <f>SUMIFS(F_Input_APR!$G$8:$G$3373,F_Input_APR!$B$8:$B$3373,'APR Data'!C220,F_Input_APR!$I$8:$I$3373,'APR Data'!D220)</f>
        <v>1.4670000000000001</v>
      </c>
      <c r="G220" s="68">
        <v>1</v>
      </c>
      <c r="H220" s="68">
        <f t="shared" si="6"/>
        <v>1.4670000000000001</v>
      </c>
      <c r="I220" s="68" t="s">
        <v>300</v>
      </c>
      <c r="J220" s="68" t="s">
        <v>888</v>
      </c>
      <c r="K220" s="68" t="s">
        <v>867</v>
      </c>
      <c r="M220" s="68" t="b">
        <f t="shared" si="7"/>
        <v>1</v>
      </c>
    </row>
    <row r="221" spans="2:13">
      <c r="B221" s="68" t="s">
        <v>839</v>
      </c>
      <c r="C221" s="68" t="s">
        <v>270</v>
      </c>
      <c r="D221" s="68" t="s">
        <v>596</v>
      </c>
      <c r="E221" s="68" t="s">
        <v>246</v>
      </c>
      <c r="F221" s="68">
        <f>SUMIFS(F_Input_APR!$G$8:$G$3373,F_Input_APR!$B$8:$B$3373,'APR Data'!C221,F_Input_APR!$I$8:$I$3373,'APR Data'!D221)</f>
        <v>4.6040000000000001</v>
      </c>
      <c r="G221" s="68">
        <v>1</v>
      </c>
      <c r="H221" s="68">
        <f t="shared" si="6"/>
        <v>4.6040000000000001</v>
      </c>
      <c r="I221" s="68" t="s">
        <v>300</v>
      </c>
      <c r="J221" s="68" t="s">
        <v>888</v>
      </c>
      <c r="K221" s="68" t="s">
        <v>868</v>
      </c>
      <c r="M221" s="68" t="b">
        <f t="shared" si="7"/>
        <v>1</v>
      </c>
    </row>
    <row r="222" spans="2:13">
      <c r="B222" s="68" t="s">
        <v>839</v>
      </c>
      <c r="C222" s="68" t="s">
        <v>270</v>
      </c>
      <c r="D222" s="68" t="s">
        <v>605</v>
      </c>
      <c r="E222" s="68" t="s">
        <v>246</v>
      </c>
      <c r="F222" s="68">
        <f>SUMIFS(F_Input_APR!$G$8:$G$3373,F_Input_APR!$B$8:$B$3373,'APR Data'!C222,F_Input_APR!$I$8:$I$3373,'APR Data'!D222)</f>
        <v>23.696000000000002</v>
      </c>
      <c r="G222" s="68">
        <v>1</v>
      </c>
      <c r="H222" s="68">
        <f t="shared" si="6"/>
        <v>23.696000000000002</v>
      </c>
      <c r="I222" s="68" t="s">
        <v>300</v>
      </c>
      <c r="J222" s="68" t="s">
        <v>888</v>
      </c>
      <c r="K222" s="68" t="s">
        <v>869</v>
      </c>
      <c r="M222" s="68" t="b">
        <f t="shared" si="7"/>
        <v>1</v>
      </c>
    </row>
    <row r="223" spans="2:13">
      <c r="B223" s="68" t="s">
        <v>839</v>
      </c>
      <c r="C223" s="68" t="s">
        <v>270</v>
      </c>
      <c r="D223" s="68" t="s">
        <v>614</v>
      </c>
      <c r="E223" s="68" t="s">
        <v>246</v>
      </c>
      <c r="F223" s="68">
        <f>SUMIFS(F_Input_APR!$G$8:$G$3373,F_Input_APR!$B$8:$B$3373,'APR Data'!C223,F_Input_APR!$I$8:$I$3373,'APR Data'!D223)</f>
        <v>16.66</v>
      </c>
      <c r="G223" s="68">
        <v>1</v>
      </c>
      <c r="H223" s="68">
        <f t="shared" si="6"/>
        <v>16.66</v>
      </c>
      <c r="I223" s="68" t="s">
        <v>300</v>
      </c>
      <c r="J223" s="68" t="s">
        <v>888</v>
      </c>
      <c r="K223" s="68" t="s">
        <v>870</v>
      </c>
      <c r="M223" s="68" t="b">
        <f t="shared" si="7"/>
        <v>1</v>
      </c>
    </row>
    <row r="224" spans="2:13">
      <c r="B224" s="68" t="s">
        <v>839</v>
      </c>
      <c r="C224" s="68" t="s">
        <v>270</v>
      </c>
      <c r="D224" s="68" t="s">
        <v>623</v>
      </c>
      <c r="E224" s="68" t="s">
        <v>246</v>
      </c>
      <c r="F224" s="68">
        <f>SUMIFS(F_Input_APR!$G$8:$G$3373,F_Input_APR!$B$8:$B$3373,'APR Data'!C224,F_Input_APR!$I$8:$I$3373,'APR Data'!D224)</f>
        <v>8.7650000000000006</v>
      </c>
      <c r="G224" s="68">
        <v>1</v>
      </c>
      <c r="H224" s="68">
        <f t="shared" si="6"/>
        <v>8.7650000000000006</v>
      </c>
      <c r="I224" s="68" t="s">
        <v>300</v>
      </c>
      <c r="J224" s="68" t="s">
        <v>888</v>
      </c>
      <c r="K224" s="68" t="s">
        <v>871</v>
      </c>
      <c r="M224" s="68" t="b">
        <f t="shared" si="7"/>
        <v>1</v>
      </c>
    </row>
    <row r="225" spans="2:13">
      <c r="B225" s="68" t="s">
        <v>839</v>
      </c>
      <c r="C225" s="68" t="s">
        <v>270</v>
      </c>
      <c r="D225" s="68" t="s">
        <v>815</v>
      </c>
      <c r="E225" s="68" t="s">
        <v>246</v>
      </c>
      <c r="F225" s="68">
        <f>SUMIFS(F_Input_APR!$G$8:$G$3373,F_Input_APR!$B$8:$B$3373,'APR Data'!C225,F_Input_APR!$I$8:$I$3373,'APR Data'!D225)</f>
        <v>48.238999999999997</v>
      </c>
      <c r="G225" s="68">
        <v>1</v>
      </c>
      <c r="H225" s="68">
        <f t="shared" si="6"/>
        <v>48.238999999999997</v>
      </c>
      <c r="I225" s="68" t="s">
        <v>300</v>
      </c>
      <c r="J225" s="68" t="s">
        <v>888</v>
      </c>
      <c r="K225" s="68" t="s">
        <v>872</v>
      </c>
      <c r="M225" s="68" t="b">
        <f t="shared" si="7"/>
        <v>1</v>
      </c>
    </row>
    <row r="226" spans="2:13">
      <c r="B226" s="68" t="s">
        <v>839</v>
      </c>
      <c r="C226" s="68" t="s">
        <v>270</v>
      </c>
      <c r="D226" s="68" t="s">
        <v>632</v>
      </c>
      <c r="E226" s="68" t="s">
        <v>246</v>
      </c>
      <c r="F226" s="68">
        <f>SUMIFS(F_Input_APR!$G$8:$G$3373,F_Input_APR!$B$8:$B$3373,'APR Data'!C226,F_Input_APR!$I$8:$I$3373,'APR Data'!D226)</f>
        <v>0</v>
      </c>
      <c r="G226" s="68">
        <v>1</v>
      </c>
      <c r="H226" s="68">
        <f t="shared" si="6"/>
        <v>0</v>
      </c>
      <c r="I226" s="68" t="s">
        <v>300</v>
      </c>
      <c r="J226" s="68" t="s">
        <v>888</v>
      </c>
      <c r="K226" s="68" t="s">
        <v>873</v>
      </c>
      <c r="M226" s="68" t="b">
        <f t="shared" si="7"/>
        <v>1</v>
      </c>
    </row>
    <row r="227" spans="2:13">
      <c r="B227" s="68" t="s">
        <v>839</v>
      </c>
      <c r="C227" s="68" t="s">
        <v>270</v>
      </c>
      <c r="D227" s="68" t="s">
        <v>641</v>
      </c>
      <c r="E227" s="68" t="s">
        <v>246</v>
      </c>
      <c r="F227" s="68">
        <f>SUMIFS(F_Input_APR!$G$8:$G$3373,F_Input_APR!$B$8:$B$3373,'APR Data'!C227,F_Input_APR!$I$8:$I$3373,'APR Data'!D227)</f>
        <v>1.9410000000000001</v>
      </c>
      <c r="G227" s="68">
        <v>1</v>
      </c>
      <c r="H227" s="68">
        <f t="shared" si="6"/>
        <v>1.9410000000000001</v>
      </c>
      <c r="I227" s="68" t="s">
        <v>300</v>
      </c>
      <c r="J227" s="68" t="s">
        <v>888</v>
      </c>
      <c r="K227" s="68" t="s">
        <v>874</v>
      </c>
      <c r="M227" s="68" t="b">
        <f t="shared" si="7"/>
        <v>1</v>
      </c>
    </row>
    <row r="228" spans="2:13">
      <c r="B228" s="68" t="s">
        <v>839</v>
      </c>
      <c r="C228" s="68" t="s">
        <v>270</v>
      </c>
      <c r="D228" s="68" t="s">
        <v>824</v>
      </c>
      <c r="E228" s="68" t="s">
        <v>246</v>
      </c>
      <c r="F228" s="68">
        <f>SUMIFS(F_Input_APR!$G$8:$G$3373,F_Input_APR!$B$8:$B$3373,'APR Data'!C228,F_Input_APR!$I$8:$I$3373,'APR Data'!D228)</f>
        <v>0</v>
      </c>
      <c r="G228" s="68">
        <v>1</v>
      </c>
      <c r="H228" s="68">
        <f t="shared" si="6"/>
        <v>0</v>
      </c>
      <c r="I228" s="68" t="s">
        <v>300</v>
      </c>
      <c r="J228" s="68" t="s">
        <v>888</v>
      </c>
      <c r="K228" s="68" t="s">
        <v>875</v>
      </c>
      <c r="M228" s="68" t="b">
        <f t="shared" si="7"/>
        <v>1</v>
      </c>
    </row>
    <row r="229" spans="2:13">
      <c r="B229" s="68" t="s">
        <v>839</v>
      </c>
      <c r="C229" s="68" t="s">
        <v>270</v>
      </c>
      <c r="D229" s="68" t="s">
        <v>656</v>
      </c>
      <c r="E229" s="68" t="s">
        <v>246</v>
      </c>
      <c r="F229" s="68">
        <f>SUMIFS(F_Input_APR!$G$8:$G$3373,F_Input_APR!$B$8:$B$3373,'APR Data'!C229,F_Input_APR!$I$8:$I$3373,'APR Data'!D229)</f>
        <v>74.796000000000006</v>
      </c>
      <c r="G229" s="68">
        <v>1</v>
      </c>
      <c r="H229" s="68">
        <f t="shared" si="6"/>
        <v>74.796000000000006</v>
      </c>
      <c r="I229" s="68" t="s">
        <v>300</v>
      </c>
      <c r="J229" s="68" t="s">
        <v>888</v>
      </c>
      <c r="K229" s="68" t="s">
        <v>876</v>
      </c>
      <c r="M229" s="68" t="b">
        <f t="shared" si="7"/>
        <v>1</v>
      </c>
    </row>
    <row r="230" spans="2:13">
      <c r="B230" s="68" t="s">
        <v>839</v>
      </c>
      <c r="C230" s="68" t="s">
        <v>270</v>
      </c>
      <c r="D230" s="68" t="s">
        <v>665</v>
      </c>
      <c r="E230" s="68" t="s">
        <v>246</v>
      </c>
      <c r="F230" s="68">
        <f>SUMIFS(F_Input_APR!$G$8:$G$3373,F_Input_APR!$B$8:$B$3373,'APR Data'!C230,F_Input_APR!$I$8:$I$3373,'APR Data'!D230)</f>
        <v>13.236000000000001</v>
      </c>
      <c r="G230" s="68">
        <v>1</v>
      </c>
      <c r="H230" s="68">
        <f t="shared" si="6"/>
        <v>13.236000000000001</v>
      </c>
      <c r="I230" s="68" t="s">
        <v>300</v>
      </c>
      <c r="J230" s="68" t="s">
        <v>888</v>
      </c>
      <c r="K230" s="68" t="s">
        <v>877</v>
      </c>
      <c r="M230" s="68" t="b">
        <f t="shared" si="7"/>
        <v>1</v>
      </c>
    </row>
    <row r="231" spans="2:13">
      <c r="B231" s="68" t="s">
        <v>839</v>
      </c>
      <c r="C231" s="68" t="s">
        <v>270</v>
      </c>
      <c r="D231" s="68" t="s">
        <v>674</v>
      </c>
      <c r="E231" s="68" t="s">
        <v>246</v>
      </c>
      <c r="F231" s="68">
        <f>SUMIFS(F_Input_APR!$G$8:$G$3373,F_Input_APR!$B$8:$B$3373,'APR Data'!C231,F_Input_APR!$I$8:$I$3373,'APR Data'!D231)</f>
        <v>0</v>
      </c>
      <c r="G231" s="68">
        <v>1</v>
      </c>
      <c r="H231" s="68">
        <f t="shared" si="6"/>
        <v>0</v>
      </c>
      <c r="I231" s="68" t="s">
        <v>300</v>
      </c>
      <c r="J231" s="68" t="s">
        <v>888</v>
      </c>
      <c r="K231" s="68" t="s">
        <v>878</v>
      </c>
      <c r="M231" s="68" t="b">
        <f t="shared" si="7"/>
        <v>1</v>
      </c>
    </row>
    <row r="232" spans="2:13">
      <c r="B232" s="68" t="s">
        <v>839</v>
      </c>
      <c r="C232" s="68" t="s">
        <v>270</v>
      </c>
      <c r="D232" s="68" t="s">
        <v>683</v>
      </c>
      <c r="E232" s="68" t="s">
        <v>246</v>
      </c>
      <c r="F232" s="68">
        <f>SUMIFS(F_Input_APR!$G$8:$G$3373,F_Input_APR!$B$8:$B$3373,'APR Data'!C232,F_Input_APR!$I$8:$I$3373,'APR Data'!D232)</f>
        <v>6.1059999999999999</v>
      </c>
      <c r="G232" s="68">
        <v>1</v>
      </c>
      <c r="H232" s="68">
        <f t="shared" si="6"/>
        <v>6.1059999999999999</v>
      </c>
      <c r="I232" s="68" t="s">
        <v>300</v>
      </c>
      <c r="J232" s="68" t="s">
        <v>888</v>
      </c>
      <c r="K232" s="68" t="s">
        <v>879</v>
      </c>
      <c r="M232" s="68" t="b">
        <f t="shared" si="7"/>
        <v>1</v>
      </c>
    </row>
    <row r="233" spans="2:13">
      <c r="B233" s="68" t="s">
        <v>839</v>
      </c>
      <c r="C233" s="68" t="s">
        <v>270</v>
      </c>
      <c r="D233" s="68" t="s">
        <v>689</v>
      </c>
      <c r="E233" s="68" t="s">
        <v>246</v>
      </c>
      <c r="F233" s="93">
        <f>SUMIFS(F_Input_APR!$G$8:$G$3373,F_Input_APR!$B$8:$B$3373,'APR Data'!C233,F_Input_APR!$I$8:$I$3373,'APR Data'!D233)</f>
        <v>8.9819999999999993</v>
      </c>
      <c r="G233" s="68">
        <v>1</v>
      </c>
      <c r="H233" s="68">
        <f t="shared" si="6"/>
        <v>8.9819999999999993</v>
      </c>
      <c r="I233" s="68" t="s">
        <v>300</v>
      </c>
      <c r="J233" s="68" t="s">
        <v>888</v>
      </c>
      <c r="K233" s="68" t="s">
        <v>880</v>
      </c>
      <c r="M233" s="68" t="b">
        <f t="shared" si="7"/>
        <v>1</v>
      </c>
    </row>
    <row r="234" spans="2:13">
      <c r="B234" s="68" t="s">
        <v>839</v>
      </c>
      <c r="C234" s="68" t="s">
        <v>270</v>
      </c>
      <c r="D234" s="68" t="s">
        <v>698</v>
      </c>
      <c r="E234" s="68" t="s">
        <v>246</v>
      </c>
      <c r="F234" s="68">
        <f>SUMIFS(F_Input_APR!$G$8:$G$3373,F_Input_APR!$B$8:$B$3373,'APR Data'!C234,F_Input_APR!$I$8:$I$3373,'APR Data'!D234)</f>
        <v>5.6470000000000002</v>
      </c>
      <c r="G234" s="68">
        <v>1</v>
      </c>
      <c r="H234" s="68">
        <f t="shared" si="6"/>
        <v>5.6470000000000002</v>
      </c>
      <c r="I234" s="68" t="s">
        <v>300</v>
      </c>
      <c r="J234" s="68" t="s">
        <v>888</v>
      </c>
      <c r="K234" s="68" t="s">
        <v>881</v>
      </c>
      <c r="M234" s="68" t="b">
        <f t="shared" si="7"/>
        <v>1</v>
      </c>
    </row>
    <row r="235" spans="2:13">
      <c r="B235" s="68" t="s">
        <v>839</v>
      </c>
      <c r="C235" s="68" t="s">
        <v>270</v>
      </c>
      <c r="D235" s="68" t="s">
        <v>707</v>
      </c>
      <c r="E235" s="68" t="s">
        <v>246</v>
      </c>
      <c r="F235" s="68">
        <f>SUMIFS(F_Input_APR!$G$8:$G$3373,F_Input_APR!$B$8:$B$3373,'APR Data'!C235,F_Input_APR!$I$8:$I$3373,'APR Data'!D235)</f>
        <v>0</v>
      </c>
      <c r="G235" s="68">
        <v>1</v>
      </c>
      <c r="H235" s="68">
        <f t="shared" si="6"/>
        <v>0</v>
      </c>
      <c r="I235" s="68" t="s">
        <v>300</v>
      </c>
      <c r="J235" s="68" t="s">
        <v>888</v>
      </c>
      <c r="K235" s="68" t="s">
        <v>882</v>
      </c>
      <c r="M235" s="68" t="b">
        <f t="shared" si="7"/>
        <v>1</v>
      </c>
    </row>
    <row r="236" spans="2:13">
      <c r="B236" s="68" t="s">
        <v>839</v>
      </c>
      <c r="C236" s="68" t="s">
        <v>270</v>
      </c>
      <c r="D236" s="68" t="s">
        <v>716</v>
      </c>
      <c r="E236" s="68" t="s">
        <v>246</v>
      </c>
      <c r="F236" s="68">
        <f>SUMIFS(F_Input_APR!$G$8:$G$3373,F_Input_APR!$B$8:$B$3373,'APR Data'!C236,F_Input_APR!$I$8:$I$3373,'APR Data'!D236)</f>
        <v>3.0950000000000002</v>
      </c>
      <c r="G236" s="68">
        <v>1</v>
      </c>
      <c r="H236" s="68">
        <f t="shared" si="6"/>
        <v>3.0950000000000002</v>
      </c>
      <c r="I236" s="68" t="s">
        <v>300</v>
      </c>
      <c r="J236" s="68" t="s">
        <v>888</v>
      </c>
      <c r="K236" s="68" t="s">
        <v>883</v>
      </c>
      <c r="M236" s="68" t="b">
        <f t="shared" si="7"/>
        <v>1</v>
      </c>
    </row>
    <row r="237" spans="2:13">
      <c r="B237" s="68" t="s">
        <v>839</v>
      </c>
      <c r="C237" s="68" t="s">
        <v>270</v>
      </c>
      <c r="D237" s="68" t="s">
        <v>725</v>
      </c>
      <c r="E237" s="68" t="s">
        <v>246</v>
      </c>
      <c r="F237" s="68">
        <f>SUMIFS(F_Input_APR!$G$8:$G$3373,F_Input_APR!$B$8:$B$3373,'APR Data'!C237,F_Input_APR!$I$8:$I$3373,'APR Data'!D237)</f>
        <v>4.0190000000000001</v>
      </c>
      <c r="G237" s="68">
        <v>1</v>
      </c>
      <c r="H237" s="68">
        <f t="shared" si="6"/>
        <v>4.0190000000000001</v>
      </c>
      <c r="I237" s="68" t="s">
        <v>300</v>
      </c>
      <c r="J237" s="68" t="s">
        <v>888</v>
      </c>
      <c r="K237" s="68" t="s">
        <v>884</v>
      </c>
      <c r="M237" s="68" t="b">
        <f t="shared" si="7"/>
        <v>1</v>
      </c>
    </row>
    <row r="238" spans="2:13">
      <c r="B238" s="68" t="s">
        <v>839</v>
      </c>
      <c r="C238" s="68" t="s">
        <v>270</v>
      </c>
      <c r="D238" s="68" t="s">
        <v>734</v>
      </c>
      <c r="E238" s="68" t="s">
        <v>246</v>
      </c>
      <c r="F238" s="68">
        <f>SUMIFS(F_Input_APR!$G$8:$G$3373,F_Input_APR!$B$8:$B$3373,'APR Data'!C238,F_Input_APR!$I$8:$I$3373,'APR Data'!D238)</f>
        <v>0.66900000000000004</v>
      </c>
      <c r="G238" s="68">
        <v>1</v>
      </c>
      <c r="H238" s="68">
        <f t="shared" si="6"/>
        <v>0.66900000000000004</v>
      </c>
      <c r="I238" s="68" t="s">
        <v>300</v>
      </c>
      <c r="J238" s="68" t="s">
        <v>888</v>
      </c>
      <c r="K238" s="68" t="s">
        <v>885</v>
      </c>
      <c r="M238" s="68" t="b">
        <f t="shared" si="7"/>
        <v>1</v>
      </c>
    </row>
    <row r="239" spans="2:13">
      <c r="B239" s="68" t="s">
        <v>839</v>
      </c>
      <c r="C239" s="68" t="s">
        <v>270</v>
      </c>
      <c r="D239" s="68" t="s">
        <v>743</v>
      </c>
      <c r="E239" s="68" t="s">
        <v>246</v>
      </c>
      <c r="F239" s="68">
        <f>SUMIFS(F_Input_APR!$G$8:$G$3373,F_Input_APR!$B$8:$B$3373,'APR Data'!C239,F_Input_APR!$I$8:$I$3373,'APR Data'!D239)</f>
        <v>0.33600000000000002</v>
      </c>
      <c r="G239" s="68">
        <v>1</v>
      </c>
      <c r="H239" s="68">
        <f t="shared" si="6"/>
        <v>0.33600000000000002</v>
      </c>
      <c r="I239" s="68" t="s">
        <v>300</v>
      </c>
      <c r="J239" s="68" t="s">
        <v>888</v>
      </c>
      <c r="K239" s="68" t="s">
        <v>886</v>
      </c>
      <c r="M239" s="68" t="b">
        <f t="shared" si="7"/>
        <v>1</v>
      </c>
    </row>
    <row r="240" spans="2:13">
      <c r="B240" s="68" t="s">
        <v>839</v>
      </c>
      <c r="C240" s="68" t="s">
        <v>270</v>
      </c>
      <c r="D240" s="68" t="s">
        <v>752</v>
      </c>
      <c r="E240" s="68" t="s">
        <v>246</v>
      </c>
      <c r="F240" s="68">
        <f>SUMIFS(F_Input_APR!$G$8:$G$3373,F_Input_APR!$B$8:$B$3373,'APR Data'!C240,F_Input_APR!$I$8:$I$3373,'APR Data'!D240)</f>
        <v>40.713999999999999</v>
      </c>
      <c r="G240" s="68">
        <v>1</v>
      </c>
      <c r="H240" s="68">
        <f t="shared" si="6"/>
        <v>40.713999999999999</v>
      </c>
      <c r="I240" s="68" t="s">
        <v>300</v>
      </c>
      <c r="J240" s="68" t="s">
        <v>888</v>
      </c>
      <c r="K240" s="68" t="s">
        <v>887</v>
      </c>
      <c r="M240" s="68" t="b">
        <f t="shared" si="7"/>
        <v>1</v>
      </c>
    </row>
    <row r="241" spans="2:13">
      <c r="B241" s="68" t="s">
        <v>839</v>
      </c>
      <c r="C241" s="68" t="s">
        <v>270</v>
      </c>
      <c r="D241" s="68" t="s">
        <v>308</v>
      </c>
      <c r="E241" s="68" t="s">
        <v>246</v>
      </c>
      <c r="F241" s="68">
        <f>SUMIFS(F_Input_APR!$G$8:$G$3373,F_Input_APR!$B$8:$B$3373,'APR Data'!C241,F_Input_APR!$I$8:$I$3373,'APR Data'!D241)</f>
        <v>0.28299999999999997</v>
      </c>
      <c r="G241" s="68">
        <v>1</v>
      </c>
      <c r="H241" s="68">
        <f t="shared" si="6"/>
        <v>0.28299999999999997</v>
      </c>
      <c r="I241" s="68" t="s">
        <v>300</v>
      </c>
      <c r="J241" s="68" t="s">
        <v>889</v>
      </c>
      <c r="K241" s="92" t="s">
        <v>841</v>
      </c>
      <c r="M241" s="68" t="b">
        <f t="shared" si="7"/>
        <v>1</v>
      </c>
    </row>
    <row r="242" spans="2:13">
      <c r="B242" s="68" t="s">
        <v>839</v>
      </c>
      <c r="C242" s="68" t="s">
        <v>270</v>
      </c>
      <c r="D242" s="68" t="s">
        <v>317</v>
      </c>
      <c r="E242" s="68" t="s">
        <v>246</v>
      </c>
      <c r="F242" s="68">
        <f>SUMIFS(F_Input_APR!$G$8:$G$3373,F_Input_APR!$B$8:$B$3373,'APR Data'!C242,F_Input_APR!$I$8:$I$3373,'APR Data'!D242)</f>
        <v>8.5000000000000006E-2</v>
      </c>
      <c r="G242" s="68">
        <v>1</v>
      </c>
      <c r="H242" s="68">
        <f t="shared" si="6"/>
        <v>8.5000000000000006E-2</v>
      </c>
      <c r="I242" s="68" t="s">
        <v>300</v>
      </c>
      <c r="J242" s="68" t="s">
        <v>889</v>
      </c>
      <c r="K242" s="92" t="s">
        <v>842</v>
      </c>
      <c r="M242" s="68" t="b">
        <f t="shared" si="7"/>
        <v>1</v>
      </c>
    </row>
    <row r="243" spans="2:13">
      <c r="B243" s="68" t="s">
        <v>839</v>
      </c>
      <c r="C243" s="68" t="s">
        <v>270</v>
      </c>
      <c r="D243" s="68" t="s">
        <v>326</v>
      </c>
      <c r="E243" s="68" t="s">
        <v>246</v>
      </c>
      <c r="F243" s="68">
        <f>SUMIFS(F_Input_APR!$G$8:$G$3373,F_Input_APR!$B$8:$B$3373,'APR Data'!C243,F_Input_APR!$I$8:$I$3373,'APR Data'!D243)</f>
        <v>0.80500000000000005</v>
      </c>
      <c r="G243" s="68">
        <v>1</v>
      </c>
      <c r="H243" s="68">
        <f t="shared" si="6"/>
        <v>0.80500000000000005</v>
      </c>
      <c r="I243" s="68" t="s">
        <v>300</v>
      </c>
      <c r="J243" s="68" t="s">
        <v>889</v>
      </c>
      <c r="K243" s="92" t="s">
        <v>843</v>
      </c>
      <c r="M243" s="68" t="b">
        <f t="shared" si="7"/>
        <v>1</v>
      </c>
    </row>
    <row r="244" spans="2:13">
      <c r="B244" s="68" t="s">
        <v>839</v>
      </c>
      <c r="C244" s="68" t="s">
        <v>270</v>
      </c>
      <c r="D244" s="68" t="s">
        <v>335</v>
      </c>
      <c r="E244" s="68" t="s">
        <v>246</v>
      </c>
      <c r="F244" s="68">
        <f>SUMIFS(F_Input_APR!$G$8:$G$3373,F_Input_APR!$B$8:$B$3373,'APR Data'!C244,F_Input_APR!$I$8:$I$3373,'APR Data'!D244)</f>
        <v>15.247999999999999</v>
      </c>
      <c r="G244" s="68">
        <v>1</v>
      </c>
      <c r="H244" s="68">
        <f t="shared" si="6"/>
        <v>15.247999999999999</v>
      </c>
      <c r="I244" s="68" t="s">
        <v>300</v>
      </c>
      <c r="J244" s="68" t="s">
        <v>889</v>
      </c>
      <c r="K244" s="92" t="s">
        <v>844</v>
      </c>
      <c r="M244" s="68" t="b">
        <f t="shared" si="7"/>
        <v>1</v>
      </c>
    </row>
    <row r="245" spans="2:13">
      <c r="B245" s="68" t="s">
        <v>839</v>
      </c>
      <c r="C245" s="68" t="s">
        <v>270</v>
      </c>
      <c r="D245" s="68" t="s">
        <v>344</v>
      </c>
      <c r="E245" s="68" t="s">
        <v>246</v>
      </c>
      <c r="F245" s="68">
        <f>SUMIFS(F_Input_APR!$G$8:$G$3373,F_Input_APR!$B$8:$B$3373,'APR Data'!C245,F_Input_APR!$I$8:$I$3373,'APR Data'!D245)</f>
        <v>3.173</v>
      </c>
      <c r="G245" s="68">
        <v>1</v>
      </c>
      <c r="H245" s="68">
        <f t="shared" si="6"/>
        <v>3.173</v>
      </c>
      <c r="I245" s="68" t="s">
        <v>300</v>
      </c>
      <c r="J245" s="68" t="s">
        <v>889</v>
      </c>
      <c r="K245" s="92" t="s">
        <v>845</v>
      </c>
      <c r="M245" s="68" t="b">
        <f t="shared" si="7"/>
        <v>1</v>
      </c>
    </row>
    <row r="246" spans="2:13">
      <c r="B246" s="68" t="s">
        <v>839</v>
      </c>
      <c r="C246" s="68" t="s">
        <v>270</v>
      </c>
      <c r="D246" s="68" t="s">
        <v>353</v>
      </c>
      <c r="E246" s="68" t="s">
        <v>246</v>
      </c>
      <c r="F246" s="68">
        <f>SUMIFS(F_Input_APR!$G$8:$G$3373,F_Input_APR!$B$8:$B$3373,'APR Data'!C246,F_Input_APR!$I$8:$I$3373,'APR Data'!D246)</f>
        <v>0</v>
      </c>
      <c r="G246" s="68">
        <v>1</v>
      </c>
      <c r="H246" s="68">
        <f t="shared" si="6"/>
        <v>0</v>
      </c>
      <c r="I246" s="68" t="s">
        <v>300</v>
      </c>
      <c r="J246" s="68" t="s">
        <v>889</v>
      </c>
      <c r="K246" s="92" t="s">
        <v>846</v>
      </c>
      <c r="M246" s="68" t="b">
        <f t="shared" si="7"/>
        <v>1</v>
      </c>
    </row>
    <row r="247" spans="2:13">
      <c r="B247" s="68" t="s">
        <v>839</v>
      </c>
      <c r="C247" s="68" t="s">
        <v>270</v>
      </c>
      <c r="D247" s="68" t="s">
        <v>362</v>
      </c>
      <c r="E247" s="68" t="s">
        <v>246</v>
      </c>
      <c r="F247" s="68">
        <f>SUMIFS(F_Input_APR!$G$8:$G$3373,F_Input_APR!$B$8:$B$3373,'APR Data'!C247,F_Input_APR!$I$8:$I$3373,'APR Data'!D247)</f>
        <v>10.113</v>
      </c>
      <c r="G247" s="68">
        <v>1</v>
      </c>
      <c r="H247" s="68">
        <f t="shared" si="6"/>
        <v>10.113</v>
      </c>
      <c r="I247" s="68" t="s">
        <v>300</v>
      </c>
      <c r="J247" s="68" t="s">
        <v>889</v>
      </c>
      <c r="K247" s="92" t="s">
        <v>847</v>
      </c>
      <c r="M247" s="68" t="b">
        <f t="shared" si="7"/>
        <v>1</v>
      </c>
    </row>
    <row r="248" spans="2:13">
      <c r="B248" s="68" t="s">
        <v>839</v>
      </c>
      <c r="C248" s="68" t="s">
        <v>270</v>
      </c>
      <c r="D248" s="68" t="s">
        <v>371</v>
      </c>
      <c r="E248" s="68" t="s">
        <v>246</v>
      </c>
      <c r="F248" s="68">
        <f>SUMIFS(F_Input_APR!$G$8:$G$3373,F_Input_APR!$B$8:$B$3373,'APR Data'!C248,F_Input_APR!$I$8:$I$3373,'APR Data'!D248)</f>
        <v>34.610999999999997</v>
      </c>
      <c r="G248" s="68">
        <v>1</v>
      </c>
      <c r="H248" s="68">
        <f t="shared" si="6"/>
        <v>34.610999999999997</v>
      </c>
      <c r="I248" s="68" t="s">
        <v>300</v>
      </c>
      <c r="J248" s="68" t="s">
        <v>889</v>
      </c>
      <c r="K248" s="92" t="s">
        <v>848</v>
      </c>
      <c r="M248" s="68" t="b">
        <f t="shared" si="7"/>
        <v>1</v>
      </c>
    </row>
    <row r="249" spans="2:13">
      <c r="B249" s="68" t="s">
        <v>839</v>
      </c>
      <c r="C249" s="68" t="s">
        <v>270</v>
      </c>
      <c r="D249" s="68" t="s">
        <v>380</v>
      </c>
      <c r="E249" s="68" t="s">
        <v>246</v>
      </c>
      <c r="F249" s="68">
        <f>SUMIFS(F_Input_APR!$G$8:$G$3373,F_Input_APR!$B$8:$B$3373,'APR Data'!C249,F_Input_APR!$I$8:$I$3373,'APR Data'!D249)</f>
        <v>0</v>
      </c>
      <c r="G249" s="68">
        <v>1</v>
      </c>
      <c r="H249" s="68">
        <f t="shared" si="6"/>
        <v>0</v>
      </c>
      <c r="I249" s="68" t="s">
        <v>300</v>
      </c>
      <c r="J249" s="68" t="s">
        <v>889</v>
      </c>
      <c r="K249" s="92" t="s">
        <v>849</v>
      </c>
      <c r="M249" s="68" t="b">
        <f t="shared" si="7"/>
        <v>1</v>
      </c>
    </row>
    <row r="250" spans="2:13">
      <c r="B250" s="68" t="s">
        <v>839</v>
      </c>
      <c r="C250" s="68" t="s">
        <v>270</v>
      </c>
      <c r="D250" s="68" t="s">
        <v>389</v>
      </c>
      <c r="E250" s="68" t="s">
        <v>246</v>
      </c>
      <c r="F250" s="68">
        <f>SUMIFS(F_Input_APR!$G$8:$G$3373,F_Input_APR!$B$8:$B$3373,'APR Data'!C250,F_Input_APR!$I$8:$I$3373,'APR Data'!D250)</f>
        <v>6.9050000000000002</v>
      </c>
      <c r="G250" s="68">
        <v>1</v>
      </c>
      <c r="H250" s="68">
        <f t="shared" si="6"/>
        <v>6.9050000000000002</v>
      </c>
      <c r="I250" s="68" t="s">
        <v>300</v>
      </c>
      <c r="J250" s="68" t="s">
        <v>889</v>
      </c>
      <c r="K250" s="92" t="s">
        <v>850</v>
      </c>
      <c r="M250" s="68" t="b">
        <f t="shared" si="7"/>
        <v>1</v>
      </c>
    </row>
    <row r="251" spans="2:13">
      <c r="B251" s="68" t="s">
        <v>839</v>
      </c>
      <c r="C251" s="68" t="s">
        <v>270</v>
      </c>
      <c r="D251" s="68" t="s">
        <v>398</v>
      </c>
      <c r="E251" s="68" t="s">
        <v>246</v>
      </c>
      <c r="F251" s="68">
        <f>SUMIFS(F_Input_APR!$G$8:$G$3373,F_Input_APR!$B$8:$B$3373,'APR Data'!C251,F_Input_APR!$I$8:$I$3373,'APR Data'!D251)</f>
        <v>9.4369999999999994</v>
      </c>
      <c r="G251" s="68">
        <v>1</v>
      </c>
      <c r="H251" s="68">
        <f t="shared" si="6"/>
        <v>9.4369999999999994</v>
      </c>
      <c r="I251" s="68" t="s">
        <v>300</v>
      </c>
      <c r="J251" s="68" t="s">
        <v>889</v>
      </c>
      <c r="K251" s="92" t="s">
        <v>851</v>
      </c>
      <c r="M251" s="68" t="b">
        <f t="shared" si="7"/>
        <v>1</v>
      </c>
    </row>
    <row r="252" spans="2:13">
      <c r="B252" s="68" t="s">
        <v>839</v>
      </c>
      <c r="C252" s="68" t="s">
        <v>270</v>
      </c>
      <c r="D252" s="68" t="s">
        <v>407</v>
      </c>
      <c r="E252" s="68" t="s">
        <v>246</v>
      </c>
      <c r="F252" s="68">
        <f>SUMIFS(F_Input_APR!$G$8:$G$3373,F_Input_APR!$B$8:$B$3373,'APR Data'!C252,F_Input_APR!$I$8:$I$3373,'APR Data'!D252)</f>
        <v>0</v>
      </c>
      <c r="G252" s="68">
        <v>1</v>
      </c>
      <c r="H252" s="68">
        <f t="shared" si="6"/>
        <v>0</v>
      </c>
      <c r="I252" s="68" t="s">
        <v>300</v>
      </c>
      <c r="J252" s="68" t="s">
        <v>889</v>
      </c>
      <c r="K252" s="92" t="s">
        <v>852</v>
      </c>
      <c r="M252" s="68" t="b">
        <f t="shared" si="7"/>
        <v>1</v>
      </c>
    </row>
    <row r="253" spans="2:13">
      <c r="B253" s="68" t="s">
        <v>839</v>
      </c>
      <c r="C253" s="68" t="s">
        <v>270</v>
      </c>
      <c r="D253" s="68" t="s">
        <v>416</v>
      </c>
      <c r="E253" s="68" t="s">
        <v>246</v>
      </c>
      <c r="F253" s="68">
        <f>SUMIFS(F_Input_APR!$G$8:$G$3373,F_Input_APR!$B$8:$B$3373,'APR Data'!C253,F_Input_APR!$I$8:$I$3373,'APR Data'!D253)</f>
        <v>21.603000000000002</v>
      </c>
      <c r="G253" s="68">
        <v>1</v>
      </c>
      <c r="H253" s="68">
        <f t="shared" si="6"/>
        <v>21.603000000000002</v>
      </c>
      <c r="I253" s="68" t="s">
        <v>300</v>
      </c>
      <c r="J253" s="68" t="s">
        <v>889</v>
      </c>
      <c r="K253" s="92" t="s">
        <v>853</v>
      </c>
      <c r="M253" s="68" t="b">
        <f t="shared" si="7"/>
        <v>1</v>
      </c>
    </row>
    <row r="254" spans="2:13">
      <c r="B254" s="68" t="s">
        <v>839</v>
      </c>
      <c r="C254" s="68" t="s">
        <v>270</v>
      </c>
      <c r="D254" s="68" t="s">
        <v>425</v>
      </c>
      <c r="E254" s="68" t="s">
        <v>246</v>
      </c>
      <c r="F254" s="68">
        <f>SUMIFS(F_Input_APR!$G$8:$G$3373,F_Input_APR!$B$8:$B$3373,'APR Data'!C254,F_Input_APR!$I$8:$I$3373,'APR Data'!D254)</f>
        <v>120.75700000000001</v>
      </c>
      <c r="G254" s="68">
        <v>1</v>
      </c>
      <c r="H254" s="68">
        <f t="shared" si="6"/>
        <v>120.75700000000001</v>
      </c>
      <c r="I254" s="68" t="s">
        <v>300</v>
      </c>
      <c r="J254" s="68" t="s">
        <v>889</v>
      </c>
      <c r="K254" s="92" t="s">
        <v>854</v>
      </c>
      <c r="M254" s="68" t="b">
        <f t="shared" si="7"/>
        <v>1</v>
      </c>
    </row>
    <row r="255" spans="2:13">
      <c r="B255" s="68" t="s">
        <v>839</v>
      </c>
      <c r="C255" s="68" t="s">
        <v>270</v>
      </c>
      <c r="D255" s="68" t="s">
        <v>434</v>
      </c>
      <c r="E255" s="68" t="s">
        <v>246</v>
      </c>
      <c r="F255" s="68">
        <f>SUMIFS(F_Input_APR!$G$8:$G$3373,F_Input_APR!$B$8:$B$3373,'APR Data'!C255,F_Input_APR!$I$8:$I$3373,'APR Data'!D255)</f>
        <v>12.316000000000001</v>
      </c>
      <c r="G255" s="68">
        <v>0</v>
      </c>
      <c r="H255" s="68">
        <f t="shared" si="6"/>
        <v>0</v>
      </c>
      <c r="I255" s="68" t="s">
        <v>300</v>
      </c>
      <c r="J255" s="68" t="s">
        <v>889</v>
      </c>
      <c r="K255" s="92" t="s">
        <v>855</v>
      </c>
      <c r="M255" s="68" t="b">
        <f t="shared" si="7"/>
        <v>0</v>
      </c>
    </row>
    <row r="256" spans="2:13">
      <c r="B256" s="68" t="s">
        <v>839</v>
      </c>
      <c r="C256" s="68" t="s">
        <v>270</v>
      </c>
      <c r="D256" s="68" t="s">
        <v>440</v>
      </c>
      <c r="E256" s="68" t="s">
        <v>246</v>
      </c>
      <c r="F256" s="68">
        <f>SUMIFS(F_Input_APR!$G$8:$G$3373,F_Input_APR!$B$8:$B$3373,'APR Data'!C256,F_Input_APR!$I$8:$I$3373,'APR Data'!D256)</f>
        <v>12.316000000000001</v>
      </c>
      <c r="G256" s="68">
        <v>0</v>
      </c>
      <c r="H256" s="68">
        <f t="shared" si="6"/>
        <v>0</v>
      </c>
      <c r="I256" s="68" t="s">
        <v>300</v>
      </c>
      <c r="J256" s="68" t="s">
        <v>889</v>
      </c>
      <c r="K256" s="92" t="s">
        <v>856</v>
      </c>
      <c r="M256" s="68" t="b">
        <f t="shared" si="7"/>
        <v>0</v>
      </c>
    </row>
    <row r="257" spans="2:13">
      <c r="B257" s="68" t="s">
        <v>839</v>
      </c>
      <c r="C257" s="68" t="s">
        <v>270</v>
      </c>
      <c r="D257" s="68" t="s">
        <v>446</v>
      </c>
      <c r="E257" s="68" t="s">
        <v>246</v>
      </c>
      <c r="F257" s="68">
        <f>SUMIFS(F_Input_APR!$G$8:$G$3373,F_Input_APR!$B$8:$B$3373,'APR Data'!C257,F_Input_APR!$I$8:$I$3373,'APR Data'!D257)</f>
        <v>12.316000000000001</v>
      </c>
      <c r="G257" s="68">
        <v>1</v>
      </c>
      <c r="H257" s="68">
        <f t="shared" si="6"/>
        <v>12.316000000000001</v>
      </c>
      <c r="I257" s="68" t="s">
        <v>300</v>
      </c>
      <c r="J257" s="68" t="s">
        <v>889</v>
      </c>
      <c r="K257" s="92" t="s">
        <v>857</v>
      </c>
      <c r="M257" s="68" t="b">
        <f t="shared" si="7"/>
        <v>1</v>
      </c>
    </row>
    <row r="258" spans="2:13">
      <c r="B258" s="68" t="s">
        <v>839</v>
      </c>
      <c r="C258" s="68" t="s">
        <v>270</v>
      </c>
      <c r="D258" s="68" t="s">
        <v>455</v>
      </c>
      <c r="E258" s="68" t="s">
        <v>246</v>
      </c>
      <c r="F258" s="68">
        <f>SUMIFS(F_Input_APR!$G$8:$G$3373,F_Input_APR!$B$8:$B$3373,'APR Data'!C258,F_Input_APR!$I$8:$I$3373,'APR Data'!D258)</f>
        <v>2.7629999999999999</v>
      </c>
      <c r="G258" s="68">
        <v>1</v>
      </c>
      <c r="H258" s="68">
        <f t="shared" si="6"/>
        <v>2.7629999999999999</v>
      </c>
      <c r="I258" s="68" t="s">
        <v>300</v>
      </c>
      <c r="J258" s="68" t="s">
        <v>889</v>
      </c>
      <c r="K258" s="92" t="s">
        <v>858</v>
      </c>
      <c r="M258" s="68" t="b">
        <f t="shared" si="7"/>
        <v>1</v>
      </c>
    </row>
    <row r="259" spans="2:13">
      <c r="B259" s="68" t="s">
        <v>839</v>
      </c>
      <c r="C259" s="68" t="s">
        <v>270</v>
      </c>
      <c r="D259" s="68" t="s">
        <v>464</v>
      </c>
      <c r="E259" s="68" t="s">
        <v>246</v>
      </c>
      <c r="F259" s="68">
        <f>SUMIFS(F_Input_APR!$G$8:$G$3373,F_Input_APR!$B$8:$B$3373,'APR Data'!C259,F_Input_APR!$I$8:$I$3373,'APR Data'!D259)</f>
        <v>23.361999999999998</v>
      </c>
      <c r="G259" s="68">
        <v>1</v>
      </c>
      <c r="H259" s="68">
        <f t="shared" si="6"/>
        <v>23.361999999999998</v>
      </c>
      <c r="I259" s="68" t="s">
        <v>300</v>
      </c>
      <c r="J259" s="68" t="s">
        <v>889</v>
      </c>
      <c r="K259" s="92" t="s">
        <v>859</v>
      </c>
      <c r="M259" s="68" t="b">
        <f t="shared" si="7"/>
        <v>1</v>
      </c>
    </row>
    <row r="260" spans="2:13">
      <c r="B260" s="68" t="s">
        <v>839</v>
      </c>
      <c r="C260" s="68" t="s">
        <v>270</v>
      </c>
      <c r="D260" s="68" t="s">
        <v>473</v>
      </c>
      <c r="E260" s="68" t="s">
        <v>246</v>
      </c>
      <c r="F260" s="68">
        <f>SUMIFS(F_Input_APR!$G$8:$G$3373,F_Input_APR!$B$8:$B$3373,'APR Data'!C260,F_Input_APR!$I$8:$I$3373,'APR Data'!D260)</f>
        <v>0</v>
      </c>
      <c r="G260" s="68">
        <v>0</v>
      </c>
      <c r="H260" s="68">
        <f t="shared" si="6"/>
        <v>0</v>
      </c>
      <c r="I260" s="68" t="s">
        <v>300</v>
      </c>
      <c r="J260" s="68" t="s">
        <v>889</v>
      </c>
      <c r="K260" s="92" t="s">
        <v>860</v>
      </c>
      <c r="M260" s="68" t="b">
        <f t="shared" si="7"/>
        <v>1</v>
      </c>
    </row>
    <row r="261" spans="2:13">
      <c r="B261" s="68" t="s">
        <v>839</v>
      </c>
      <c r="C261" s="68" t="s">
        <v>270</v>
      </c>
      <c r="D261" s="68" t="s">
        <v>482</v>
      </c>
      <c r="E261" s="68" t="s">
        <v>246</v>
      </c>
      <c r="F261" s="68">
        <f>SUMIFS(F_Input_APR!$G$8:$G$3373,F_Input_APR!$B$8:$B$3373,'APR Data'!C261,F_Input_APR!$I$8:$I$3373,'APR Data'!D261)</f>
        <v>0</v>
      </c>
      <c r="G261" s="68">
        <v>0</v>
      </c>
      <c r="H261" s="68">
        <f t="shared" si="6"/>
        <v>0</v>
      </c>
      <c r="I261" s="68" t="s">
        <v>300</v>
      </c>
      <c r="J261" s="68" t="s">
        <v>889</v>
      </c>
      <c r="K261" s="92" t="s">
        <v>861</v>
      </c>
      <c r="M261" s="68" t="b">
        <f t="shared" si="7"/>
        <v>1</v>
      </c>
    </row>
    <row r="262" spans="2:13">
      <c r="B262" s="68" t="s">
        <v>839</v>
      </c>
      <c r="C262" s="68" t="s">
        <v>270</v>
      </c>
      <c r="D262" s="68" t="s">
        <v>491</v>
      </c>
      <c r="E262" s="68" t="s">
        <v>246</v>
      </c>
      <c r="F262" s="68">
        <f>SUMIFS(F_Input_APR!$G$8:$G$3373,F_Input_APR!$B$8:$B$3373,'APR Data'!C262,F_Input_APR!$I$8:$I$3373,'APR Data'!D262)</f>
        <v>0</v>
      </c>
      <c r="G262" s="68">
        <v>0</v>
      </c>
      <c r="H262" s="68">
        <f t="shared" si="6"/>
        <v>0</v>
      </c>
      <c r="I262" s="68" t="s">
        <v>300</v>
      </c>
      <c r="J262" s="68" t="s">
        <v>889</v>
      </c>
      <c r="K262" s="92" t="s">
        <v>862</v>
      </c>
      <c r="M262" s="68" t="b">
        <f t="shared" si="7"/>
        <v>1</v>
      </c>
    </row>
    <row r="263" spans="2:13">
      <c r="B263" s="68" t="s">
        <v>839</v>
      </c>
      <c r="C263" s="68" t="s">
        <v>270</v>
      </c>
      <c r="D263" s="68" t="s">
        <v>500</v>
      </c>
      <c r="E263" s="68" t="s">
        <v>246</v>
      </c>
      <c r="F263" s="68">
        <f>SUMIFS(F_Input_APR!$G$8:$G$3373,F_Input_APR!$B$8:$B$3373,'APR Data'!C263,F_Input_APR!$I$8:$I$3373,'APR Data'!D263)</f>
        <v>17.452999999999999</v>
      </c>
      <c r="G263" s="68">
        <v>1</v>
      </c>
      <c r="H263" s="68">
        <f t="shared" ref="H263:H326" si="8">F263*G263</f>
        <v>17.452999999999999</v>
      </c>
      <c r="I263" s="68" t="s">
        <v>300</v>
      </c>
      <c r="J263" s="68" t="s">
        <v>889</v>
      </c>
      <c r="K263" s="92" t="s">
        <v>863</v>
      </c>
      <c r="M263" s="68" t="b">
        <f t="shared" ref="M263:M326" si="9">F263=H263</f>
        <v>1</v>
      </c>
    </row>
    <row r="264" spans="2:13">
      <c r="B264" s="68" t="s">
        <v>839</v>
      </c>
      <c r="C264" s="68" t="s">
        <v>270</v>
      </c>
      <c r="D264" s="68" t="s">
        <v>509</v>
      </c>
      <c r="E264" s="68" t="s">
        <v>246</v>
      </c>
      <c r="F264" s="68">
        <f>SUMIFS(F_Input_APR!$G$8:$G$3373,F_Input_APR!$B$8:$B$3373,'APR Data'!C264,F_Input_APR!$I$8:$I$3373,'APR Data'!D264)</f>
        <v>4.5250000000000004</v>
      </c>
      <c r="G264" s="68">
        <v>1</v>
      </c>
      <c r="H264" s="68">
        <f t="shared" si="8"/>
        <v>4.5250000000000004</v>
      </c>
      <c r="I264" s="68" t="s">
        <v>300</v>
      </c>
      <c r="J264" s="68" t="s">
        <v>889</v>
      </c>
      <c r="K264" s="92" t="s">
        <v>864</v>
      </c>
      <c r="M264" s="68" t="b">
        <f t="shared" si="9"/>
        <v>1</v>
      </c>
    </row>
    <row r="265" spans="2:13">
      <c r="B265" s="68" t="s">
        <v>839</v>
      </c>
      <c r="C265" s="68" t="s">
        <v>270</v>
      </c>
      <c r="D265" s="68" t="s">
        <v>518</v>
      </c>
      <c r="E265" s="68" t="s">
        <v>246</v>
      </c>
      <c r="F265" s="68">
        <f>SUMIFS(F_Input_APR!$G$8:$G$3373,F_Input_APR!$B$8:$B$3373,'APR Data'!C265,F_Input_APR!$I$8:$I$3373,'APR Data'!D265)</f>
        <v>10.66</v>
      </c>
      <c r="G265" s="68">
        <v>1</v>
      </c>
      <c r="H265" s="68">
        <f t="shared" si="8"/>
        <v>10.66</v>
      </c>
      <c r="I265" s="68" t="s">
        <v>300</v>
      </c>
      <c r="J265" s="68" t="s">
        <v>889</v>
      </c>
      <c r="K265" s="92" t="s">
        <v>865</v>
      </c>
      <c r="M265" s="68" t="b">
        <f t="shared" si="9"/>
        <v>1</v>
      </c>
    </row>
    <row r="266" spans="2:13">
      <c r="B266" s="68" t="s">
        <v>839</v>
      </c>
      <c r="C266" s="68" t="s">
        <v>270</v>
      </c>
      <c r="D266" s="68" t="s">
        <v>527</v>
      </c>
      <c r="E266" s="68" t="s">
        <v>246</v>
      </c>
      <c r="F266" s="68">
        <f>SUMIFS(F_Input_APR!$G$8:$G$3373,F_Input_APR!$B$8:$B$3373,'APR Data'!C266,F_Input_APR!$I$8:$I$3373,'APR Data'!D266)</f>
        <v>117.46599999999999</v>
      </c>
      <c r="G266" s="68">
        <v>1</v>
      </c>
      <c r="H266" s="68">
        <f t="shared" si="8"/>
        <v>117.46599999999999</v>
      </c>
      <c r="I266" s="68" t="s">
        <v>300</v>
      </c>
      <c r="J266" s="68" t="s">
        <v>889</v>
      </c>
      <c r="K266" s="92" t="s">
        <v>866</v>
      </c>
      <c r="M266" s="68" t="b">
        <f t="shared" si="9"/>
        <v>1</v>
      </c>
    </row>
    <row r="267" spans="2:13">
      <c r="B267" s="68" t="s">
        <v>839</v>
      </c>
      <c r="C267" s="68" t="s">
        <v>270</v>
      </c>
      <c r="D267" s="68" t="s">
        <v>590</v>
      </c>
      <c r="E267" s="68" t="s">
        <v>246</v>
      </c>
      <c r="F267" s="68">
        <f>SUMIFS(F_Input_APR!$G$8:$G$3373,F_Input_APR!$B$8:$B$3373,'APR Data'!C267,F_Input_APR!$I$8:$I$3373,'APR Data'!D267)</f>
        <v>1.7949999999999999</v>
      </c>
      <c r="G267" s="68">
        <v>1</v>
      </c>
      <c r="H267" s="68">
        <f t="shared" si="8"/>
        <v>1.7949999999999999</v>
      </c>
      <c r="I267" s="68" t="s">
        <v>300</v>
      </c>
      <c r="J267" s="68" t="s">
        <v>889</v>
      </c>
      <c r="K267" s="68" t="s">
        <v>867</v>
      </c>
      <c r="M267" s="68" t="b">
        <f t="shared" si="9"/>
        <v>1</v>
      </c>
    </row>
    <row r="268" spans="2:13">
      <c r="B268" s="68" t="s">
        <v>839</v>
      </c>
      <c r="C268" s="68" t="s">
        <v>270</v>
      </c>
      <c r="D268" s="68" t="s">
        <v>599</v>
      </c>
      <c r="E268" s="68" t="s">
        <v>246</v>
      </c>
      <c r="F268" s="68">
        <f>SUMIFS(F_Input_APR!$G$8:$G$3373,F_Input_APR!$B$8:$B$3373,'APR Data'!C268,F_Input_APR!$I$8:$I$3373,'APR Data'!D268)</f>
        <v>5.633</v>
      </c>
      <c r="G268" s="68">
        <v>1</v>
      </c>
      <c r="H268" s="68">
        <f t="shared" si="8"/>
        <v>5.633</v>
      </c>
      <c r="I268" s="68" t="s">
        <v>300</v>
      </c>
      <c r="J268" s="68" t="s">
        <v>889</v>
      </c>
      <c r="K268" s="68" t="s">
        <v>868</v>
      </c>
      <c r="M268" s="68" t="b">
        <f t="shared" si="9"/>
        <v>1</v>
      </c>
    </row>
    <row r="269" spans="2:13">
      <c r="B269" s="68" t="s">
        <v>839</v>
      </c>
      <c r="C269" s="68" t="s">
        <v>270</v>
      </c>
      <c r="D269" s="68" t="s">
        <v>608</v>
      </c>
      <c r="E269" s="68" t="s">
        <v>246</v>
      </c>
      <c r="F269" s="68">
        <f>SUMIFS(F_Input_APR!$G$8:$G$3373,F_Input_APR!$B$8:$B$3373,'APR Data'!C269,F_Input_APR!$I$8:$I$3373,'APR Data'!D269)</f>
        <v>28.994</v>
      </c>
      <c r="G269" s="68">
        <v>1</v>
      </c>
      <c r="H269" s="68">
        <f t="shared" si="8"/>
        <v>28.994</v>
      </c>
      <c r="I269" s="68" t="s">
        <v>300</v>
      </c>
      <c r="J269" s="68" t="s">
        <v>889</v>
      </c>
      <c r="K269" s="68" t="s">
        <v>869</v>
      </c>
      <c r="M269" s="68" t="b">
        <f t="shared" si="9"/>
        <v>1</v>
      </c>
    </row>
    <row r="270" spans="2:13">
      <c r="B270" s="68" t="s">
        <v>839</v>
      </c>
      <c r="C270" s="68" t="s">
        <v>270</v>
      </c>
      <c r="D270" s="68" t="s">
        <v>617</v>
      </c>
      <c r="E270" s="68" t="s">
        <v>246</v>
      </c>
      <c r="F270" s="68">
        <f>SUMIFS(F_Input_APR!$G$8:$G$3373,F_Input_APR!$B$8:$B$3373,'APR Data'!C270,F_Input_APR!$I$8:$I$3373,'APR Data'!D270)</f>
        <v>20.385000000000002</v>
      </c>
      <c r="G270" s="68">
        <v>1</v>
      </c>
      <c r="H270" s="68">
        <f t="shared" si="8"/>
        <v>20.385000000000002</v>
      </c>
      <c r="I270" s="68" t="s">
        <v>300</v>
      </c>
      <c r="J270" s="68" t="s">
        <v>889</v>
      </c>
      <c r="K270" s="68" t="s">
        <v>870</v>
      </c>
      <c r="M270" s="68" t="b">
        <f t="shared" si="9"/>
        <v>1</v>
      </c>
    </row>
    <row r="271" spans="2:13">
      <c r="B271" s="68" t="s">
        <v>839</v>
      </c>
      <c r="C271" s="68" t="s">
        <v>270</v>
      </c>
      <c r="D271" s="68" t="s">
        <v>626</v>
      </c>
      <c r="E271" s="68" t="s">
        <v>246</v>
      </c>
      <c r="F271" s="68">
        <f>SUMIFS(F_Input_APR!$G$8:$G$3373,F_Input_APR!$B$8:$B$3373,'APR Data'!C271,F_Input_APR!$I$8:$I$3373,'APR Data'!D271)</f>
        <v>10.724</v>
      </c>
      <c r="G271" s="68">
        <v>1</v>
      </c>
      <c r="H271" s="68">
        <f t="shared" si="8"/>
        <v>10.724</v>
      </c>
      <c r="I271" s="68" t="s">
        <v>300</v>
      </c>
      <c r="J271" s="68" t="s">
        <v>889</v>
      </c>
      <c r="K271" s="68" t="s">
        <v>871</v>
      </c>
      <c r="M271" s="68" t="b">
        <f t="shared" si="9"/>
        <v>1</v>
      </c>
    </row>
    <row r="272" spans="2:13">
      <c r="B272" s="68" t="s">
        <v>839</v>
      </c>
      <c r="C272" s="68" t="s">
        <v>270</v>
      </c>
      <c r="D272" s="68" t="s">
        <v>818</v>
      </c>
      <c r="E272" s="68" t="s">
        <v>246</v>
      </c>
      <c r="F272" s="68">
        <f>SUMIFS(F_Input_APR!$G$8:$G$3373,F_Input_APR!$B$8:$B$3373,'APR Data'!C272,F_Input_APR!$I$8:$I$3373,'APR Data'!D272)</f>
        <v>59.023000000000003</v>
      </c>
      <c r="G272" s="68">
        <v>1</v>
      </c>
      <c r="H272" s="68">
        <f t="shared" si="8"/>
        <v>59.023000000000003</v>
      </c>
      <c r="I272" s="68" t="s">
        <v>300</v>
      </c>
      <c r="J272" s="68" t="s">
        <v>889</v>
      </c>
      <c r="K272" s="68" t="s">
        <v>872</v>
      </c>
      <c r="M272" s="68" t="b">
        <f t="shared" si="9"/>
        <v>1</v>
      </c>
    </row>
    <row r="273" spans="2:13">
      <c r="B273" s="68" t="s">
        <v>839</v>
      </c>
      <c r="C273" s="68" t="s">
        <v>270</v>
      </c>
      <c r="D273" s="68" t="s">
        <v>635</v>
      </c>
      <c r="E273" s="68" t="s">
        <v>246</v>
      </c>
      <c r="F273" s="68">
        <f>SUMIFS(F_Input_APR!$G$8:$G$3373,F_Input_APR!$B$8:$B$3373,'APR Data'!C273,F_Input_APR!$I$8:$I$3373,'APR Data'!D273)</f>
        <v>0</v>
      </c>
      <c r="G273" s="68">
        <v>1</v>
      </c>
      <c r="H273" s="68">
        <f t="shared" si="8"/>
        <v>0</v>
      </c>
      <c r="I273" s="68" t="s">
        <v>300</v>
      </c>
      <c r="J273" s="68" t="s">
        <v>889</v>
      </c>
      <c r="K273" s="68" t="s">
        <v>873</v>
      </c>
      <c r="M273" s="68" t="b">
        <f t="shared" si="9"/>
        <v>1</v>
      </c>
    </row>
    <row r="274" spans="2:13">
      <c r="B274" s="68" t="s">
        <v>839</v>
      </c>
      <c r="C274" s="68" t="s">
        <v>270</v>
      </c>
      <c r="D274" s="68" t="s">
        <v>644</v>
      </c>
      <c r="E274" s="68" t="s">
        <v>246</v>
      </c>
      <c r="F274" s="68">
        <f>SUMIFS(F_Input_APR!$G$8:$G$3373,F_Input_APR!$B$8:$B$3373,'APR Data'!C274,F_Input_APR!$I$8:$I$3373,'APR Data'!D274)</f>
        <v>2.375</v>
      </c>
      <c r="G274" s="68">
        <v>1</v>
      </c>
      <c r="H274" s="68">
        <f t="shared" si="8"/>
        <v>2.375</v>
      </c>
      <c r="I274" s="68" t="s">
        <v>300</v>
      </c>
      <c r="J274" s="68" t="s">
        <v>889</v>
      </c>
      <c r="K274" s="68" t="s">
        <v>874</v>
      </c>
      <c r="M274" s="68" t="b">
        <f t="shared" si="9"/>
        <v>1</v>
      </c>
    </row>
    <row r="275" spans="2:13">
      <c r="B275" s="68" t="s">
        <v>839</v>
      </c>
      <c r="C275" s="68" t="s">
        <v>270</v>
      </c>
      <c r="D275" s="68" t="s">
        <v>650</v>
      </c>
      <c r="E275" s="68" t="s">
        <v>246</v>
      </c>
      <c r="F275" s="68">
        <f>SUMIFS(F_Input_APR!$G$8:$G$3373,F_Input_APR!$B$8:$B$3373,'APR Data'!C275,F_Input_APR!$I$8:$I$3373,'APR Data'!D275)</f>
        <v>0</v>
      </c>
      <c r="G275" s="68">
        <v>1</v>
      </c>
      <c r="H275" s="68">
        <f t="shared" si="8"/>
        <v>0</v>
      </c>
      <c r="I275" s="68" t="s">
        <v>300</v>
      </c>
      <c r="J275" s="68" t="s">
        <v>889</v>
      </c>
      <c r="K275" s="68" t="s">
        <v>875</v>
      </c>
      <c r="M275" s="68" t="b">
        <f t="shared" si="9"/>
        <v>1</v>
      </c>
    </row>
    <row r="276" spans="2:13">
      <c r="B276" s="68" t="s">
        <v>839</v>
      </c>
      <c r="C276" s="68" t="s">
        <v>270</v>
      </c>
      <c r="D276" s="68" t="s">
        <v>659</v>
      </c>
      <c r="E276" s="68" t="s">
        <v>246</v>
      </c>
      <c r="F276" s="68">
        <f>SUMIFS(F_Input_APR!$G$8:$G$3373,F_Input_APR!$B$8:$B$3373,'APR Data'!C276,F_Input_APR!$I$8:$I$3373,'APR Data'!D276)</f>
        <v>91.536000000000001</v>
      </c>
      <c r="G276" s="68">
        <v>1</v>
      </c>
      <c r="H276" s="68">
        <f t="shared" si="8"/>
        <v>91.536000000000001</v>
      </c>
      <c r="I276" s="68" t="s">
        <v>300</v>
      </c>
      <c r="J276" s="68" t="s">
        <v>889</v>
      </c>
      <c r="K276" s="68" t="s">
        <v>876</v>
      </c>
      <c r="M276" s="68" t="b">
        <f t="shared" si="9"/>
        <v>1</v>
      </c>
    </row>
    <row r="277" spans="2:13">
      <c r="B277" s="68" t="s">
        <v>839</v>
      </c>
      <c r="C277" s="68" t="s">
        <v>270</v>
      </c>
      <c r="D277" s="68" t="s">
        <v>668</v>
      </c>
      <c r="E277" s="68" t="s">
        <v>246</v>
      </c>
      <c r="F277" s="68">
        <f>SUMIFS(F_Input_APR!$G$8:$G$3373,F_Input_APR!$B$8:$B$3373,'APR Data'!C277,F_Input_APR!$I$8:$I$3373,'APR Data'!D277)</f>
        <v>16.195</v>
      </c>
      <c r="G277" s="68">
        <v>1</v>
      </c>
      <c r="H277" s="68">
        <f t="shared" si="8"/>
        <v>16.195</v>
      </c>
      <c r="I277" s="68" t="s">
        <v>300</v>
      </c>
      <c r="J277" s="68" t="s">
        <v>889</v>
      </c>
      <c r="K277" s="68" t="s">
        <v>877</v>
      </c>
      <c r="M277" s="68" t="b">
        <f t="shared" si="9"/>
        <v>1</v>
      </c>
    </row>
    <row r="278" spans="2:13">
      <c r="B278" s="68" t="s">
        <v>839</v>
      </c>
      <c r="C278" s="68" t="s">
        <v>270</v>
      </c>
      <c r="D278" s="68" t="s">
        <v>677</v>
      </c>
      <c r="E278" s="68" t="s">
        <v>246</v>
      </c>
      <c r="F278" s="68">
        <f>SUMIFS(F_Input_APR!$G$8:$G$3373,F_Input_APR!$B$8:$B$3373,'APR Data'!C278,F_Input_APR!$I$8:$I$3373,'APR Data'!D278)</f>
        <v>0</v>
      </c>
      <c r="G278" s="68">
        <v>1</v>
      </c>
      <c r="H278" s="68">
        <f t="shared" si="8"/>
        <v>0</v>
      </c>
      <c r="I278" s="68" t="s">
        <v>300</v>
      </c>
      <c r="J278" s="68" t="s">
        <v>889</v>
      </c>
      <c r="K278" s="68" t="s">
        <v>878</v>
      </c>
      <c r="M278" s="68" t="b">
        <f t="shared" si="9"/>
        <v>1</v>
      </c>
    </row>
    <row r="279" spans="2:13">
      <c r="B279" s="68" t="s">
        <v>839</v>
      </c>
      <c r="C279" s="68" t="s">
        <v>270</v>
      </c>
      <c r="D279" s="68" t="s">
        <v>686</v>
      </c>
      <c r="E279" s="68" t="s">
        <v>246</v>
      </c>
      <c r="F279" s="93">
        <f>SUMIFS(F_Input_APR!$G$8:$G$3373,F_Input_APR!$B$8:$B$3373,'APR Data'!C279,F_Input_APR!$I$8:$I$3373,'APR Data'!D279)</f>
        <v>14.942</v>
      </c>
      <c r="G279" s="68">
        <v>1</v>
      </c>
      <c r="H279" s="68">
        <f t="shared" si="8"/>
        <v>14.942</v>
      </c>
      <c r="I279" s="68" t="s">
        <v>300</v>
      </c>
      <c r="J279" s="68" t="s">
        <v>889</v>
      </c>
      <c r="K279" s="68" t="s">
        <v>879</v>
      </c>
      <c r="M279" s="68" t="b">
        <f t="shared" si="9"/>
        <v>1</v>
      </c>
    </row>
    <row r="280" spans="2:13">
      <c r="B280" s="68" t="s">
        <v>839</v>
      </c>
      <c r="C280" s="68" t="s">
        <v>270</v>
      </c>
      <c r="D280" s="68" t="s">
        <v>692</v>
      </c>
      <c r="E280" s="68" t="s">
        <v>246</v>
      </c>
      <c r="F280" s="93">
        <f>SUMIFS(F_Input_APR!$G$8:$G$3373,F_Input_APR!$B$8:$B$3373,'APR Data'!C280,F_Input_APR!$I$8:$I$3373,'APR Data'!D280)</f>
        <v>10.992000000000001</v>
      </c>
      <c r="G280" s="68">
        <v>1</v>
      </c>
      <c r="H280" s="68">
        <f t="shared" si="8"/>
        <v>10.992000000000001</v>
      </c>
      <c r="I280" s="68" t="s">
        <v>300</v>
      </c>
      <c r="J280" s="68" t="s">
        <v>889</v>
      </c>
      <c r="K280" s="68" t="s">
        <v>880</v>
      </c>
      <c r="M280" s="68" t="b">
        <f t="shared" si="9"/>
        <v>1</v>
      </c>
    </row>
    <row r="281" spans="2:13">
      <c r="B281" s="68" t="s">
        <v>839</v>
      </c>
      <c r="C281" s="68" t="s">
        <v>270</v>
      </c>
      <c r="D281" s="68" t="s">
        <v>701</v>
      </c>
      <c r="E281" s="68" t="s">
        <v>246</v>
      </c>
      <c r="F281" s="68">
        <f>SUMIFS(F_Input_APR!$G$8:$G$3373,F_Input_APR!$B$8:$B$3373,'APR Data'!C281,F_Input_APR!$I$8:$I$3373,'APR Data'!D281)</f>
        <v>7.1660000000000004</v>
      </c>
      <c r="G281" s="68">
        <v>1</v>
      </c>
      <c r="H281" s="68">
        <f t="shared" si="8"/>
        <v>7.1660000000000004</v>
      </c>
      <c r="I281" s="68" t="s">
        <v>300</v>
      </c>
      <c r="J281" s="68" t="s">
        <v>889</v>
      </c>
      <c r="K281" s="68" t="s">
        <v>881</v>
      </c>
      <c r="M281" s="68" t="b">
        <f t="shared" si="9"/>
        <v>1</v>
      </c>
    </row>
    <row r="282" spans="2:13">
      <c r="B282" s="68" t="s">
        <v>839</v>
      </c>
      <c r="C282" s="68" t="s">
        <v>270</v>
      </c>
      <c r="D282" s="68" t="s">
        <v>710</v>
      </c>
      <c r="E282" s="68" t="s">
        <v>246</v>
      </c>
      <c r="F282" s="68">
        <f>SUMIFS(F_Input_APR!$G$8:$G$3373,F_Input_APR!$B$8:$B$3373,'APR Data'!C282,F_Input_APR!$I$8:$I$3373,'APR Data'!D282)</f>
        <v>0</v>
      </c>
      <c r="G282" s="68">
        <v>1</v>
      </c>
      <c r="H282" s="68">
        <f t="shared" si="8"/>
        <v>0</v>
      </c>
      <c r="I282" s="68" t="s">
        <v>300</v>
      </c>
      <c r="J282" s="68" t="s">
        <v>889</v>
      </c>
      <c r="K282" s="68" t="s">
        <v>882</v>
      </c>
      <c r="M282" s="68" t="b">
        <f t="shared" si="9"/>
        <v>1</v>
      </c>
    </row>
    <row r="283" spans="2:13">
      <c r="B283" s="68" t="s">
        <v>839</v>
      </c>
      <c r="C283" s="68" t="s">
        <v>270</v>
      </c>
      <c r="D283" s="68" t="s">
        <v>719</v>
      </c>
      <c r="E283" s="68" t="s">
        <v>246</v>
      </c>
      <c r="F283" s="68">
        <f>SUMIFS(F_Input_APR!$G$8:$G$3373,F_Input_APR!$B$8:$B$3373,'APR Data'!C283,F_Input_APR!$I$8:$I$3373,'APR Data'!D283)</f>
        <v>3.8159999999999998</v>
      </c>
      <c r="G283" s="68">
        <v>1</v>
      </c>
      <c r="H283" s="68">
        <f t="shared" si="8"/>
        <v>3.8159999999999998</v>
      </c>
      <c r="I283" s="68" t="s">
        <v>300</v>
      </c>
      <c r="J283" s="68" t="s">
        <v>889</v>
      </c>
      <c r="K283" s="68" t="s">
        <v>883</v>
      </c>
      <c r="M283" s="68" t="b">
        <f t="shared" si="9"/>
        <v>1</v>
      </c>
    </row>
    <row r="284" spans="2:13">
      <c r="B284" s="68" t="s">
        <v>839</v>
      </c>
      <c r="C284" s="68" t="s">
        <v>270</v>
      </c>
      <c r="D284" s="68" t="s">
        <v>728</v>
      </c>
      <c r="E284" s="68" t="s">
        <v>246</v>
      </c>
      <c r="F284" s="68">
        <f>SUMIFS(F_Input_APR!$G$8:$G$3373,F_Input_APR!$B$8:$B$3373,'APR Data'!C284,F_Input_APR!$I$8:$I$3373,'APR Data'!D284)</f>
        <v>4.9180000000000001</v>
      </c>
      <c r="G284" s="68">
        <v>1</v>
      </c>
      <c r="H284" s="68">
        <f t="shared" si="8"/>
        <v>4.9180000000000001</v>
      </c>
      <c r="I284" s="68" t="s">
        <v>300</v>
      </c>
      <c r="J284" s="68" t="s">
        <v>889</v>
      </c>
      <c r="K284" s="68" t="s">
        <v>884</v>
      </c>
      <c r="M284" s="68" t="b">
        <f t="shared" si="9"/>
        <v>1</v>
      </c>
    </row>
    <row r="285" spans="2:13">
      <c r="B285" s="68" t="s">
        <v>839</v>
      </c>
      <c r="C285" s="68" t="s">
        <v>270</v>
      </c>
      <c r="D285" s="68" t="s">
        <v>737</v>
      </c>
      <c r="E285" s="68" t="s">
        <v>246</v>
      </c>
      <c r="F285" s="68">
        <f>SUMIFS(F_Input_APR!$G$8:$G$3373,F_Input_APR!$B$8:$B$3373,'APR Data'!C285,F_Input_APR!$I$8:$I$3373,'APR Data'!D285)</f>
        <v>0.82399999999999995</v>
      </c>
      <c r="G285" s="68">
        <v>1</v>
      </c>
      <c r="H285" s="68">
        <f t="shared" si="8"/>
        <v>0.82399999999999995</v>
      </c>
      <c r="I285" s="68" t="s">
        <v>300</v>
      </c>
      <c r="J285" s="68" t="s">
        <v>889</v>
      </c>
      <c r="K285" s="68" t="s">
        <v>885</v>
      </c>
      <c r="M285" s="68" t="b">
        <f t="shared" si="9"/>
        <v>1</v>
      </c>
    </row>
    <row r="286" spans="2:13">
      <c r="B286" s="68" t="s">
        <v>839</v>
      </c>
      <c r="C286" s="68" t="s">
        <v>270</v>
      </c>
      <c r="D286" s="68" t="s">
        <v>746</v>
      </c>
      <c r="E286" s="68" t="s">
        <v>246</v>
      </c>
      <c r="F286" s="68">
        <f>SUMIFS(F_Input_APR!$G$8:$G$3373,F_Input_APR!$B$8:$B$3373,'APR Data'!C286,F_Input_APR!$I$8:$I$3373,'APR Data'!D286)</f>
        <v>0.41099999999999998</v>
      </c>
      <c r="G286" s="68">
        <v>1</v>
      </c>
      <c r="H286" s="68">
        <f t="shared" si="8"/>
        <v>0.41099999999999998</v>
      </c>
      <c r="I286" s="68" t="s">
        <v>300</v>
      </c>
      <c r="J286" s="68" t="s">
        <v>889</v>
      </c>
      <c r="K286" s="68" t="s">
        <v>886</v>
      </c>
      <c r="M286" s="68" t="b">
        <f t="shared" si="9"/>
        <v>1</v>
      </c>
    </row>
    <row r="287" spans="2:13">
      <c r="B287" s="68" t="s">
        <v>839</v>
      </c>
      <c r="C287" s="68" t="s">
        <v>270</v>
      </c>
      <c r="D287" s="68" t="s">
        <v>755</v>
      </c>
      <c r="E287" s="68" t="s">
        <v>246</v>
      </c>
      <c r="F287" s="68">
        <f>SUMIFS(F_Input_APR!$G$8:$G$3373,F_Input_APR!$B$8:$B$3373,'APR Data'!C287,F_Input_APR!$I$8:$I$3373,'APR Data'!D287)</f>
        <v>49.817000000000007</v>
      </c>
      <c r="G287" s="68">
        <v>1</v>
      </c>
      <c r="H287" s="68">
        <f t="shared" si="8"/>
        <v>49.817000000000007</v>
      </c>
      <c r="I287" s="68" t="s">
        <v>300</v>
      </c>
      <c r="J287" s="68" t="s">
        <v>889</v>
      </c>
      <c r="K287" s="68" t="s">
        <v>887</v>
      </c>
      <c r="M287" s="68" t="b">
        <f t="shared" si="9"/>
        <v>1</v>
      </c>
    </row>
    <row r="288" spans="2:13">
      <c r="B288" s="68" t="s">
        <v>839</v>
      </c>
      <c r="C288" s="68" t="s">
        <v>271</v>
      </c>
      <c r="D288" s="68" t="s">
        <v>302</v>
      </c>
      <c r="E288" s="68" t="s">
        <v>246</v>
      </c>
      <c r="F288" s="68">
        <f>SUMIFS(F_Input_APR!$G$8:$G$3373,F_Input_APR!$B$8:$B$3373,'APR Data'!C288,F_Input_APR!$I$8:$I$3373,'APR Data'!D288)</f>
        <v>0</v>
      </c>
      <c r="G288" s="68">
        <v>1</v>
      </c>
      <c r="H288" s="68">
        <f t="shared" si="8"/>
        <v>0</v>
      </c>
      <c r="I288" s="68" t="s">
        <v>300</v>
      </c>
      <c r="J288" s="68" t="s">
        <v>840</v>
      </c>
      <c r="K288" s="92" t="s">
        <v>841</v>
      </c>
      <c r="M288" s="68" t="b">
        <f t="shared" si="9"/>
        <v>1</v>
      </c>
    </row>
    <row r="289" spans="2:13">
      <c r="B289" s="68" t="s">
        <v>839</v>
      </c>
      <c r="C289" s="68" t="s">
        <v>271</v>
      </c>
      <c r="D289" s="68" t="s">
        <v>311</v>
      </c>
      <c r="E289" s="68" t="s">
        <v>246</v>
      </c>
      <c r="F289" s="68">
        <f>SUMIFS(F_Input_APR!$G$8:$G$3373,F_Input_APR!$B$8:$B$3373,'APR Data'!C289,F_Input_APR!$I$8:$I$3373,'APR Data'!D289)</f>
        <v>1.564143548106907</v>
      </c>
      <c r="G289" s="68">
        <v>1</v>
      </c>
      <c r="H289" s="68">
        <f t="shared" si="8"/>
        <v>1.564143548106907</v>
      </c>
      <c r="I289" s="68" t="s">
        <v>300</v>
      </c>
      <c r="J289" s="68" t="s">
        <v>840</v>
      </c>
      <c r="K289" s="92" t="s">
        <v>842</v>
      </c>
      <c r="M289" s="68" t="b">
        <f t="shared" si="9"/>
        <v>1</v>
      </c>
    </row>
    <row r="290" spans="2:13">
      <c r="B290" s="68" t="s">
        <v>839</v>
      </c>
      <c r="C290" s="68" t="s">
        <v>271</v>
      </c>
      <c r="D290" s="68" t="s">
        <v>320</v>
      </c>
      <c r="E290" s="68" t="s">
        <v>246</v>
      </c>
      <c r="F290" s="68">
        <f>SUMIFS(F_Input_APR!$G$8:$G$3373,F_Input_APR!$B$8:$B$3373,'APR Data'!C290,F_Input_APR!$I$8:$I$3373,'APR Data'!D290)</f>
        <v>0</v>
      </c>
      <c r="G290" s="68">
        <v>1</v>
      </c>
      <c r="H290" s="68">
        <f t="shared" si="8"/>
        <v>0</v>
      </c>
      <c r="I290" s="68" t="s">
        <v>300</v>
      </c>
      <c r="J290" s="68" t="s">
        <v>840</v>
      </c>
      <c r="K290" s="92" t="s">
        <v>843</v>
      </c>
      <c r="M290" s="68" t="b">
        <f t="shared" si="9"/>
        <v>1</v>
      </c>
    </row>
    <row r="291" spans="2:13">
      <c r="B291" s="68" t="s">
        <v>839</v>
      </c>
      <c r="C291" s="68" t="s">
        <v>271</v>
      </c>
      <c r="D291" s="68" t="s">
        <v>329</v>
      </c>
      <c r="E291" s="68" t="s">
        <v>246</v>
      </c>
      <c r="F291" s="68">
        <f>SUMIFS(F_Input_APR!$G$8:$G$3373,F_Input_APR!$B$8:$B$3373,'APR Data'!C291,F_Input_APR!$I$8:$I$3373,'APR Data'!D291)</f>
        <v>0</v>
      </c>
      <c r="G291" s="68">
        <v>1</v>
      </c>
      <c r="H291" s="68">
        <f t="shared" si="8"/>
        <v>0</v>
      </c>
      <c r="I291" s="68" t="s">
        <v>300</v>
      </c>
      <c r="J291" s="68" t="s">
        <v>840</v>
      </c>
      <c r="K291" s="92" t="s">
        <v>844</v>
      </c>
      <c r="M291" s="68" t="b">
        <f t="shared" si="9"/>
        <v>1</v>
      </c>
    </row>
    <row r="292" spans="2:13">
      <c r="B292" s="68" t="s">
        <v>839</v>
      </c>
      <c r="C292" s="68" t="s">
        <v>271</v>
      </c>
      <c r="D292" s="68" t="s">
        <v>338</v>
      </c>
      <c r="E292" s="68" t="s">
        <v>246</v>
      </c>
      <c r="F292" s="68">
        <f>SUMIFS(F_Input_APR!$G$8:$G$3373,F_Input_APR!$B$8:$B$3373,'APR Data'!C292,F_Input_APR!$I$8:$I$3373,'APR Data'!D292)</f>
        <v>0</v>
      </c>
      <c r="G292" s="68">
        <v>1</v>
      </c>
      <c r="H292" s="68">
        <f t="shared" si="8"/>
        <v>0</v>
      </c>
      <c r="I292" s="68" t="s">
        <v>300</v>
      </c>
      <c r="J292" s="68" t="s">
        <v>840</v>
      </c>
      <c r="K292" s="92" t="s">
        <v>845</v>
      </c>
      <c r="M292" s="68" t="b">
        <f t="shared" si="9"/>
        <v>1</v>
      </c>
    </row>
    <row r="293" spans="2:13">
      <c r="B293" s="68" t="s">
        <v>839</v>
      </c>
      <c r="C293" s="68" t="s">
        <v>271</v>
      </c>
      <c r="D293" s="68" t="s">
        <v>347</v>
      </c>
      <c r="E293" s="68" t="s">
        <v>246</v>
      </c>
      <c r="F293" s="68">
        <f>SUMIFS(F_Input_APR!$G$8:$G$3373,F_Input_APR!$B$8:$B$3373,'APR Data'!C293,F_Input_APR!$I$8:$I$3373,'APR Data'!D293)</f>
        <v>0</v>
      </c>
      <c r="G293" s="68">
        <v>1</v>
      </c>
      <c r="H293" s="68">
        <f t="shared" si="8"/>
        <v>0</v>
      </c>
      <c r="I293" s="68" t="s">
        <v>300</v>
      </c>
      <c r="J293" s="68" t="s">
        <v>840</v>
      </c>
      <c r="K293" s="92" t="s">
        <v>846</v>
      </c>
      <c r="M293" s="68" t="b">
        <f t="shared" si="9"/>
        <v>1</v>
      </c>
    </row>
    <row r="294" spans="2:13">
      <c r="B294" s="68" t="s">
        <v>839</v>
      </c>
      <c r="C294" s="68" t="s">
        <v>271</v>
      </c>
      <c r="D294" s="68" t="s">
        <v>356</v>
      </c>
      <c r="E294" s="68" t="s">
        <v>246</v>
      </c>
      <c r="F294" s="68">
        <f>SUMIFS(F_Input_APR!$G$8:$G$3373,F_Input_APR!$B$8:$B$3373,'APR Data'!C294,F_Input_APR!$I$8:$I$3373,'APR Data'!D294)</f>
        <v>7.1415443366684471E-3</v>
      </c>
      <c r="G294" s="68">
        <v>1</v>
      </c>
      <c r="H294" s="68">
        <f t="shared" si="8"/>
        <v>7.1415443366684471E-3</v>
      </c>
      <c r="I294" s="68" t="s">
        <v>300</v>
      </c>
      <c r="J294" s="68" t="s">
        <v>840</v>
      </c>
      <c r="K294" s="92" t="s">
        <v>847</v>
      </c>
      <c r="M294" s="68" t="b">
        <f t="shared" si="9"/>
        <v>1</v>
      </c>
    </row>
    <row r="295" spans="2:13">
      <c r="B295" s="68" t="s">
        <v>839</v>
      </c>
      <c r="C295" s="68" t="s">
        <v>271</v>
      </c>
      <c r="D295" s="68" t="s">
        <v>365</v>
      </c>
      <c r="E295" s="68" t="s">
        <v>246</v>
      </c>
      <c r="F295" s="68">
        <f>SUMIFS(F_Input_APR!$G$8:$G$3373,F_Input_APR!$B$8:$B$3373,'APR Data'!C295,F_Input_APR!$I$8:$I$3373,'APR Data'!D295)</f>
        <v>0</v>
      </c>
      <c r="G295" s="68">
        <v>1</v>
      </c>
      <c r="H295" s="68">
        <f t="shared" si="8"/>
        <v>0</v>
      </c>
      <c r="I295" s="68" t="s">
        <v>300</v>
      </c>
      <c r="J295" s="68" t="s">
        <v>840</v>
      </c>
      <c r="K295" s="92" t="s">
        <v>848</v>
      </c>
      <c r="M295" s="68" t="b">
        <f t="shared" si="9"/>
        <v>1</v>
      </c>
    </row>
    <row r="296" spans="2:13">
      <c r="B296" s="68" t="s">
        <v>839</v>
      </c>
      <c r="C296" s="68" t="s">
        <v>271</v>
      </c>
      <c r="D296" s="68" t="s">
        <v>374</v>
      </c>
      <c r="E296" s="68" t="s">
        <v>246</v>
      </c>
      <c r="F296" s="68">
        <f>SUMIFS(F_Input_APR!$G$8:$G$3373,F_Input_APR!$B$8:$B$3373,'APR Data'!C296,F_Input_APR!$I$8:$I$3373,'APR Data'!D296)</f>
        <v>1.141967888423983</v>
      </c>
      <c r="G296" s="68">
        <v>1</v>
      </c>
      <c r="H296" s="68">
        <f t="shared" si="8"/>
        <v>1.141967888423983</v>
      </c>
      <c r="I296" s="68" t="s">
        <v>300</v>
      </c>
      <c r="J296" s="68" t="s">
        <v>840</v>
      </c>
      <c r="K296" s="92" t="s">
        <v>849</v>
      </c>
      <c r="M296" s="68" t="b">
        <f t="shared" si="9"/>
        <v>1</v>
      </c>
    </row>
    <row r="297" spans="2:13">
      <c r="B297" s="68" t="s">
        <v>839</v>
      </c>
      <c r="C297" s="68" t="s">
        <v>271</v>
      </c>
      <c r="D297" s="68" t="s">
        <v>383</v>
      </c>
      <c r="E297" s="68" t="s">
        <v>246</v>
      </c>
      <c r="F297" s="68">
        <f>SUMIFS(F_Input_APR!$G$8:$G$3373,F_Input_APR!$B$8:$B$3373,'APR Data'!C297,F_Input_APR!$I$8:$I$3373,'APR Data'!D297)</f>
        <v>0</v>
      </c>
      <c r="G297" s="68">
        <v>1</v>
      </c>
      <c r="H297" s="68">
        <f t="shared" si="8"/>
        <v>0</v>
      </c>
      <c r="I297" s="68" t="s">
        <v>300</v>
      </c>
      <c r="J297" s="68" t="s">
        <v>840</v>
      </c>
      <c r="K297" s="92" t="s">
        <v>850</v>
      </c>
      <c r="M297" s="68" t="b">
        <f t="shared" si="9"/>
        <v>1</v>
      </c>
    </row>
    <row r="298" spans="2:13">
      <c r="B298" s="68" t="s">
        <v>839</v>
      </c>
      <c r="C298" s="68" t="s">
        <v>271</v>
      </c>
      <c r="D298" s="68" t="s">
        <v>392</v>
      </c>
      <c r="E298" s="68" t="s">
        <v>246</v>
      </c>
      <c r="F298" s="68">
        <f>SUMIFS(F_Input_APR!$G$8:$G$3373,F_Input_APR!$B$8:$B$3373,'APR Data'!C298,F_Input_APR!$I$8:$I$3373,'APR Data'!D298)</f>
        <v>0</v>
      </c>
      <c r="G298" s="68">
        <v>1</v>
      </c>
      <c r="H298" s="68">
        <f t="shared" si="8"/>
        <v>0</v>
      </c>
      <c r="I298" s="68" t="s">
        <v>300</v>
      </c>
      <c r="J298" s="68" t="s">
        <v>840</v>
      </c>
      <c r="K298" s="92" t="s">
        <v>851</v>
      </c>
      <c r="M298" s="68" t="b">
        <f t="shared" si="9"/>
        <v>1</v>
      </c>
    </row>
    <row r="299" spans="2:13">
      <c r="B299" s="68" t="s">
        <v>839</v>
      </c>
      <c r="C299" s="68" t="s">
        <v>271</v>
      </c>
      <c r="D299" s="68" t="s">
        <v>401</v>
      </c>
      <c r="E299" s="68" t="s">
        <v>246</v>
      </c>
      <c r="F299" s="68">
        <f>SUMIFS(F_Input_APR!$G$8:$G$3373,F_Input_APR!$B$8:$B$3373,'APR Data'!C299,F_Input_APR!$I$8:$I$3373,'APR Data'!D299)</f>
        <v>0</v>
      </c>
      <c r="G299" s="68">
        <v>1</v>
      </c>
      <c r="H299" s="68">
        <f t="shared" si="8"/>
        <v>0</v>
      </c>
      <c r="I299" s="68" t="s">
        <v>300</v>
      </c>
      <c r="J299" s="68" t="s">
        <v>840</v>
      </c>
      <c r="K299" s="92" t="s">
        <v>852</v>
      </c>
      <c r="M299" s="68" t="b">
        <f t="shared" si="9"/>
        <v>1</v>
      </c>
    </row>
    <row r="300" spans="2:13">
      <c r="B300" s="68" t="s">
        <v>839</v>
      </c>
      <c r="C300" s="68" t="s">
        <v>271</v>
      </c>
      <c r="D300" s="68" t="s">
        <v>410</v>
      </c>
      <c r="E300" s="68" t="s">
        <v>246</v>
      </c>
      <c r="F300" s="68">
        <f>SUMIFS(F_Input_APR!$G$8:$G$3373,F_Input_APR!$B$8:$B$3373,'APR Data'!C300,F_Input_APR!$I$8:$I$3373,'APR Data'!D300)</f>
        <v>0.63028157834729459</v>
      </c>
      <c r="G300" s="68">
        <v>1</v>
      </c>
      <c r="H300" s="68">
        <f t="shared" si="8"/>
        <v>0.63028157834729459</v>
      </c>
      <c r="I300" s="68" t="s">
        <v>300</v>
      </c>
      <c r="J300" s="68" t="s">
        <v>840</v>
      </c>
      <c r="K300" s="92" t="s">
        <v>853</v>
      </c>
      <c r="M300" s="68" t="b">
        <f t="shared" si="9"/>
        <v>1</v>
      </c>
    </row>
    <row r="301" spans="2:13">
      <c r="B301" s="68" t="s">
        <v>839</v>
      </c>
      <c r="C301" s="68" t="s">
        <v>271</v>
      </c>
      <c r="D301" s="68" t="s">
        <v>419</v>
      </c>
      <c r="E301" s="68" t="s">
        <v>246</v>
      </c>
      <c r="F301" s="68">
        <f>SUMIFS(F_Input_APR!$G$8:$G$3373,F_Input_APR!$B$8:$B$3373,'APR Data'!C301,F_Input_APR!$I$8:$I$3373,'APR Data'!D301)</f>
        <v>0</v>
      </c>
      <c r="G301" s="68">
        <v>1</v>
      </c>
      <c r="H301" s="68">
        <f t="shared" si="8"/>
        <v>0</v>
      </c>
      <c r="I301" s="68" t="s">
        <v>300</v>
      </c>
      <c r="J301" s="68" t="s">
        <v>840</v>
      </c>
      <c r="K301" s="92" t="s">
        <v>854</v>
      </c>
      <c r="M301" s="68" t="b">
        <f t="shared" si="9"/>
        <v>1</v>
      </c>
    </row>
    <row r="302" spans="2:13">
      <c r="B302" s="68" t="s">
        <v>839</v>
      </c>
      <c r="C302" s="68" t="s">
        <v>271</v>
      </c>
      <c r="D302" s="68" t="s">
        <v>428</v>
      </c>
      <c r="E302" s="68" t="s">
        <v>246</v>
      </c>
      <c r="F302" s="68">
        <f>SUMIFS(F_Input_APR!$G$8:$G$3373,F_Input_APR!$B$8:$B$3373,'APR Data'!C302,F_Input_APR!$I$8:$I$3373,'APR Data'!D302)</f>
        <v>0.32137411958992379</v>
      </c>
      <c r="G302" s="68">
        <v>0</v>
      </c>
      <c r="H302" s="68">
        <f t="shared" si="8"/>
        <v>0</v>
      </c>
      <c r="I302" s="68" t="s">
        <v>300</v>
      </c>
      <c r="J302" s="68" t="s">
        <v>840</v>
      </c>
      <c r="K302" s="92" t="s">
        <v>855</v>
      </c>
      <c r="M302" s="68" t="b">
        <f t="shared" si="9"/>
        <v>0</v>
      </c>
    </row>
    <row r="303" spans="2:13">
      <c r="B303" s="68" t="s">
        <v>839</v>
      </c>
      <c r="C303" s="68" t="s">
        <v>271</v>
      </c>
      <c r="D303" s="68" t="s">
        <v>436</v>
      </c>
      <c r="E303" s="68" t="s">
        <v>246</v>
      </c>
      <c r="F303" s="68">
        <f>SUMIFS(F_Input_APR!$G$8:$G$3373,F_Input_APR!$B$8:$B$3373,'APR Data'!C303,F_Input_APR!$I$8:$I$3373,'APR Data'!D303)</f>
        <v>0.32137411958992379</v>
      </c>
      <c r="G303" s="68">
        <v>0</v>
      </c>
      <c r="H303" s="68">
        <f t="shared" si="8"/>
        <v>0</v>
      </c>
      <c r="I303" s="68" t="s">
        <v>300</v>
      </c>
      <c r="J303" s="68" t="s">
        <v>840</v>
      </c>
      <c r="K303" s="92" t="s">
        <v>856</v>
      </c>
      <c r="M303" s="68" t="b">
        <f t="shared" si="9"/>
        <v>0</v>
      </c>
    </row>
    <row r="304" spans="2:13">
      <c r="B304" s="68" t="s">
        <v>839</v>
      </c>
      <c r="C304" s="68" t="s">
        <v>271</v>
      </c>
      <c r="D304" s="68" t="s">
        <v>442</v>
      </c>
      <c r="E304" s="68" t="s">
        <v>246</v>
      </c>
      <c r="F304" s="68">
        <f>SUMIFS(F_Input_APR!$G$8:$G$3373,F_Input_APR!$B$8:$B$3373,'APR Data'!C304,F_Input_APR!$I$8:$I$3373,'APR Data'!D304)</f>
        <v>0.32137411958992379</v>
      </c>
      <c r="G304" s="68">
        <v>1</v>
      </c>
      <c r="H304" s="68">
        <f t="shared" si="8"/>
        <v>0.32137411958992379</v>
      </c>
      <c r="I304" s="68" t="s">
        <v>300</v>
      </c>
      <c r="J304" s="68" t="s">
        <v>840</v>
      </c>
      <c r="K304" s="92" t="s">
        <v>857</v>
      </c>
      <c r="M304" s="68" t="b">
        <f t="shared" si="9"/>
        <v>1</v>
      </c>
    </row>
    <row r="305" spans="2:13">
      <c r="B305" s="68" t="s">
        <v>839</v>
      </c>
      <c r="C305" s="68" t="s">
        <v>271</v>
      </c>
      <c r="D305" s="68" t="s">
        <v>449</v>
      </c>
      <c r="E305" s="68" t="s">
        <v>246</v>
      </c>
      <c r="F305" s="68">
        <f>SUMIFS(F_Input_APR!$G$8:$G$3373,F_Input_APR!$B$8:$B$3373,'APR Data'!C305,F_Input_APR!$I$8:$I$3373,'APR Data'!D305)</f>
        <v>0</v>
      </c>
      <c r="G305" s="68">
        <v>1</v>
      </c>
      <c r="H305" s="68">
        <f t="shared" si="8"/>
        <v>0</v>
      </c>
      <c r="I305" s="68" t="s">
        <v>300</v>
      </c>
      <c r="J305" s="68" t="s">
        <v>840</v>
      </c>
      <c r="K305" s="92" t="s">
        <v>858</v>
      </c>
      <c r="M305" s="68" t="b">
        <f t="shared" si="9"/>
        <v>1</v>
      </c>
    </row>
    <row r="306" spans="2:13">
      <c r="B306" s="68" t="s">
        <v>839</v>
      </c>
      <c r="C306" s="68" t="s">
        <v>271</v>
      </c>
      <c r="D306" s="68" t="s">
        <v>458</v>
      </c>
      <c r="E306" s="68" t="s">
        <v>246</v>
      </c>
      <c r="F306" s="68">
        <f>SUMIFS(F_Input_APR!$G$8:$G$3373,F_Input_APR!$B$8:$B$3373,'APR Data'!C306,F_Input_APR!$I$8:$I$3373,'APR Data'!D306)</f>
        <v>9.2534157536722272</v>
      </c>
      <c r="G306" s="68">
        <v>1</v>
      </c>
      <c r="H306" s="68">
        <f t="shared" si="8"/>
        <v>9.2534157536722272</v>
      </c>
      <c r="I306" s="68" t="s">
        <v>300</v>
      </c>
      <c r="J306" s="68" t="s">
        <v>840</v>
      </c>
      <c r="K306" s="92" t="s">
        <v>859</v>
      </c>
      <c r="M306" s="68" t="b">
        <f t="shared" si="9"/>
        <v>1</v>
      </c>
    </row>
    <row r="307" spans="2:13">
      <c r="B307" s="68" t="s">
        <v>839</v>
      </c>
      <c r="C307" s="68" t="s">
        <v>271</v>
      </c>
      <c r="D307" s="68" t="s">
        <v>467</v>
      </c>
      <c r="E307" s="68" t="s">
        <v>246</v>
      </c>
      <c r="F307" s="68">
        <f>SUMIFS(F_Input_APR!$G$8:$G$3373,F_Input_APR!$B$8:$B$3373,'APR Data'!C307,F_Input_APR!$I$8:$I$3373,'APR Data'!D307)</f>
        <v>0</v>
      </c>
      <c r="G307" s="68">
        <v>0</v>
      </c>
      <c r="H307" s="68">
        <f t="shared" si="8"/>
        <v>0</v>
      </c>
      <c r="I307" s="68" t="s">
        <v>300</v>
      </c>
      <c r="J307" s="68" t="s">
        <v>840</v>
      </c>
      <c r="K307" s="92" t="s">
        <v>860</v>
      </c>
      <c r="M307" s="68" t="b">
        <f t="shared" si="9"/>
        <v>1</v>
      </c>
    </row>
    <row r="308" spans="2:13">
      <c r="B308" s="68" t="s">
        <v>839</v>
      </c>
      <c r="C308" s="68" t="s">
        <v>271</v>
      </c>
      <c r="D308" s="68" t="s">
        <v>476</v>
      </c>
      <c r="E308" s="68" t="s">
        <v>246</v>
      </c>
      <c r="F308" s="68">
        <f>SUMIFS(F_Input_APR!$G$8:$G$3373,F_Input_APR!$B$8:$B$3373,'APR Data'!C308,F_Input_APR!$I$8:$I$3373,'APR Data'!D308)</f>
        <v>1.239368082888606</v>
      </c>
      <c r="G308" s="68">
        <v>0</v>
      </c>
      <c r="H308" s="68">
        <f t="shared" si="8"/>
        <v>0</v>
      </c>
      <c r="I308" s="68" t="s">
        <v>300</v>
      </c>
      <c r="J308" s="68" t="s">
        <v>840</v>
      </c>
      <c r="K308" s="92" t="s">
        <v>861</v>
      </c>
      <c r="M308" s="68" t="b">
        <f t="shared" si="9"/>
        <v>0</v>
      </c>
    </row>
    <row r="309" spans="2:13">
      <c r="B309" s="68" t="s">
        <v>839</v>
      </c>
      <c r="C309" s="68" t="s">
        <v>271</v>
      </c>
      <c r="D309" s="68" t="s">
        <v>485</v>
      </c>
      <c r="E309" s="68" t="s">
        <v>246</v>
      </c>
      <c r="F309" s="68">
        <f>SUMIFS(F_Input_APR!$G$8:$G$3373,F_Input_APR!$B$8:$B$3373,'APR Data'!C309,F_Input_APR!$I$8:$I$3373,'APR Data'!D309)</f>
        <v>0</v>
      </c>
      <c r="G309" s="68">
        <v>0</v>
      </c>
      <c r="H309" s="68">
        <f t="shared" si="8"/>
        <v>0</v>
      </c>
      <c r="I309" s="68" t="s">
        <v>300</v>
      </c>
      <c r="J309" s="68" t="s">
        <v>840</v>
      </c>
      <c r="K309" s="92" t="s">
        <v>862</v>
      </c>
      <c r="M309" s="68" t="b">
        <f t="shared" si="9"/>
        <v>1</v>
      </c>
    </row>
    <row r="310" spans="2:13">
      <c r="B310" s="68" t="s">
        <v>839</v>
      </c>
      <c r="C310" s="68" t="s">
        <v>271</v>
      </c>
      <c r="D310" s="68" t="s">
        <v>494</v>
      </c>
      <c r="E310" s="68" t="s">
        <v>246</v>
      </c>
      <c r="F310" s="68">
        <f>SUMIFS(F_Input_APR!$G$8:$G$3373,F_Input_APR!$B$8:$B$3373,'APR Data'!C310,F_Input_APR!$I$8:$I$3373,'APR Data'!D310)</f>
        <v>1.239416476136034</v>
      </c>
      <c r="G310" s="68">
        <v>1</v>
      </c>
      <c r="H310" s="68">
        <f t="shared" si="8"/>
        <v>1.239416476136034</v>
      </c>
      <c r="I310" s="68" t="s">
        <v>300</v>
      </c>
      <c r="J310" s="68" t="s">
        <v>840</v>
      </c>
      <c r="K310" s="92" t="s">
        <v>863</v>
      </c>
      <c r="M310" s="68" t="b">
        <f t="shared" si="9"/>
        <v>1</v>
      </c>
    </row>
    <row r="311" spans="2:13">
      <c r="B311" s="68" t="s">
        <v>839</v>
      </c>
      <c r="C311" s="68" t="s">
        <v>271</v>
      </c>
      <c r="D311" s="68" t="s">
        <v>503</v>
      </c>
      <c r="E311" s="68" t="s">
        <v>246</v>
      </c>
      <c r="F311" s="68">
        <f>SUMIFS(F_Input_APR!$G$8:$G$3373,F_Input_APR!$B$8:$B$3373,'APR Data'!C311,F_Input_APR!$I$8:$I$3373,'APR Data'!D311)</f>
        <v>1.3030487132897099</v>
      </c>
      <c r="G311" s="68">
        <v>1</v>
      </c>
      <c r="H311" s="68">
        <f t="shared" si="8"/>
        <v>1.3030487132897099</v>
      </c>
      <c r="I311" s="68" t="s">
        <v>300</v>
      </c>
      <c r="J311" s="68" t="s">
        <v>840</v>
      </c>
      <c r="K311" s="92" t="s">
        <v>864</v>
      </c>
      <c r="M311" s="68" t="b">
        <f t="shared" si="9"/>
        <v>1</v>
      </c>
    </row>
    <row r="312" spans="2:13">
      <c r="B312" s="68" t="s">
        <v>839</v>
      </c>
      <c r="C312" s="68" t="s">
        <v>271</v>
      </c>
      <c r="D312" s="68" t="s">
        <v>512</v>
      </c>
      <c r="E312" s="68" t="s">
        <v>246</v>
      </c>
      <c r="F312" s="68">
        <f>SUMIFS(F_Input_APR!$G$8:$G$3373,F_Input_APR!$B$8:$B$3373,'APR Data'!C312,F_Input_APR!$I$8:$I$3373,'APR Data'!D312)</f>
        <v>0</v>
      </c>
      <c r="G312" s="68">
        <v>1</v>
      </c>
      <c r="H312" s="68">
        <f t="shared" si="8"/>
        <v>0</v>
      </c>
      <c r="I312" s="68" t="s">
        <v>300</v>
      </c>
      <c r="J312" s="68" t="s">
        <v>840</v>
      </c>
      <c r="K312" s="92" t="s">
        <v>865</v>
      </c>
      <c r="M312" s="68" t="b">
        <f t="shared" si="9"/>
        <v>1</v>
      </c>
    </row>
    <row r="313" spans="2:13">
      <c r="B313" s="68" t="s">
        <v>839</v>
      </c>
      <c r="C313" s="68" t="s">
        <v>271</v>
      </c>
      <c r="D313" s="68" t="s">
        <v>521</v>
      </c>
      <c r="E313" s="68" t="s">
        <v>246</v>
      </c>
      <c r="F313" s="68">
        <f>SUMIFS(F_Input_APR!$G$8:$G$3373,F_Input_APR!$B$8:$B$3373,'APR Data'!C313,F_Input_APR!$I$8:$I$3373,'APR Data'!D313)</f>
        <v>8.3762491348948451</v>
      </c>
      <c r="G313" s="68">
        <v>1</v>
      </c>
      <c r="H313" s="68">
        <f t="shared" si="8"/>
        <v>8.3762491348948451</v>
      </c>
      <c r="I313" s="68" t="s">
        <v>300</v>
      </c>
      <c r="J313" s="68" t="s">
        <v>840</v>
      </c>
      <c r="K313" s="92" t="s">
        <v>866</v>
      </c>
      <c r="M313" s="68" t="b">
        <f t="shared" si="9"/>
        <v>1</v>
      </c>
    </row>
    <row r="314" spans="2:13">
      <c r="B314" s="68" t="s">
        <v>839</v>
      </c>
      <c r="C314" s="68" t="s">
        <v>271</v>
      </c>
      <c r="D314" s="68" t="s">
        <v>584</v>
      </c>
      <c r="E314" s="68" t="s">
        <v>246</v>
      </c>
      <c r="F314" s="68">
        <f>SUMIFS(F_Input_APR!$G$8:$G$3373,F_Input_APR!$B$8:$B$3373,'APR Data'!C314,F_Input_APR!$I$8:$I$3373,'APR Data'!D314)</f>
        <v>4.2000000000000003E-2</v>
      </c>
      <c r="G314" s="68">
        <v>1</v>
      </c>
      <c r="H314" s="68">
        <f t="shared" si="8"/>
        <v>4.2000000000000003E-2</v>
      </c>
      <c r="I314" s="68" t="s">
        <v>300</v>
      </c>
      <c r="J314" s="68" t="s">
        <v>840</v>
      </c>
      <c r="K314" s="68" t="s">
        <v>867</v>
      </c>
      <c r="M314" s="68" t="b">
        <f t="shared" si="9"/>
        <v>1</v>
      </c>
    </row>
    <row r="315" spans="2:13">
      <c r="B315" s="68" t="s">
        <v>839</v>
      </c>
      <c r="C315" s="68" t="s">
        <v>271</v>
      </c>
      <c r="D315" s="68" t="s">
        <v>593</v>
      </c>
      <c r="E315" s="68" t="s">
        <v>246</v>
      </c>
      <c r="F315" s="68">
        <f>SUMIFS(F_Input_APR!$G$8:$G$3373,F_Input_APR!$B$8:$B$3373,'APR Data'!C315,F_Input_APR!$I$8:$I$3373,'APR Data'!D315)</f>
        <v>5.0999999999999997E-2</v>
      </c>
      <c r="G315" s="68">
        <v>1</v>
      </c>
      <c r="H315" s="68">
        <f t="shared" si="8"/>
        <v>5.0999999999999997E-2</v>
      </c>
      <c r="I315" s="68" t="s">
        <v>300</v>
      </c>
      <c r="J315" s="68" t="s">
        <v>840</v>
      </c>
      <c r="K315" s="68" t="s">
        <v>868</v>
      </c>
      <c r="M315" s="68" t="b">
        <f t="shared" si="9"/>
        <v>1</v>
      </c>
    </row>
    <row r="316" spans="2:13">
      <c r="B316" s="68" t="s">
        <v>839</v>
      </c>
      <c r="C316" s="68" t="s">
        <v>271</v>
      </c>
      <c r="D316" s="68" t="s">
        <v>602</v>
      </c>
      <c r="E316" s="68" t="s">
        <v>246</v>
      </c>
      <c r="F316" s="68">
        <f>SUMIFS(F_Input_APR!$G$8:$G$3373,F_Input_APR!$B$8:$B$3373,'APR Data'!C316,F_Input_APR!$I$8:$I$3373,'APR Data'!D316)</f>
        <v>0.246</v>
      </c>
      <c r="G316" s="68">
        <v>1</v>
      </c>
      <c r="H316" s="68">
        <f t="shared" si="8"/>
        <v>0.246</v>
      </c>
      <c r="I316" s="68" t="s">
        <v>300</v>
      </c>
      <c r="J316" s="68" t="s">
        <v>840</v>
      </c>
      <c r="K316" s="68" t="s">
        <v>869</v>
      </c>
      <c r="M316" s="68" t="b">
        <f t="shared" si="9"/>
        <v>1</v>
      </c>
    </row>
    <row r="317" spans="2:13">
      <c r="B317" s="68" t="s">
        <v>839</v>
      </c>
      <c r="C317" s="68" t="s">
        <v>271</v>
      </c>
      <c r="D317" s="68" t="s">
        <v>611</v>
      </c>
      <c r="E317" s="68" t="s">
        <v>246</v>
      </c>
      <c r="F317" s="68">
        <f>SUMIFS(F_Input_APR!$G$8:$G$3373,F_Input_APR!$B$8:$B$3373,'APR Data'!C317,F_Input_APR!$I$8:$I$3373,'APR Data'!D317)</f>
        <v>0.28000000000000003</v>
      </c>
      <c r="G317" s="68">
        <v>1</v>
      </c>
      <c r="H317" s="68">
        <f t="shared" si="8"/>
        <v>0.28000000000000003</v>
      </c>
      <c r="I317" s="68" t="s">
        <v>300</v>
      </c>
      <c r="J317" s="68" t="s">
        <v>840</v>
      </c>
      <c r="K317" s="68" t="s">
        <v>870</v>
      </c>
      <c r="M317" s="68" t="b">
        <f t="shared" si="9"/>
        <v>1</v>
      </c>
    </row>
    <row r="318" spans="2:13">
      <c r="B318" s="68" t="s">
        <v>839</v>
      </c>
      <c r="C318" s="68" t="s">
        <v>271</v>
      </c>
      <c r="D318" s="68" t="s">
        <v>620</v>
      </c>
      <c r="E318" s="68" t="s">
        <v>246</v>
      </c>
      <c r="F318" s="68">
        <f>SUMIFS(F_Input_APR!$G$8:$G$3373,F_Input_APR!$B$8:$B$3373,'APR Data'!C318,F_Input_APR!$I$8:$I$3373,'APR Data'!D318)</f>
        <v>1.7999999999999999E-2</v>
      </c>
      <c r="G318" s="68">
        <v>1</v>
      </c>
      <c r="H318" s="68">
        <f t="shared" si="8"/>
        <v>1.7999999999999999E-2</v>
      </c>
      <c r="I318" s="68" t="s">
        <v>300</v>
      </c>
      <c r="J318" s="68" t="s">
        <v>840</v>
      </c>
      <c r="K318" s="68" t="s">
        <v>871</v>
      </c>
      <c r="M318" s="68" t="b">
        <f t="shared" si="9"/>
        <v>1</v>
      </c>
    </row>
    <row r="319" spans="2:13">
      <c r="B319" s="68" t="s">
        <v>839</v>
      </c>
      <c r="C319" s="68" t="s">
        <v>271</v>
      </c>
      <c r="D319" s="68" t="s">
        <v>812</v>
      </c>
      <c r="E319" s="68" t="s">
        <v>246</v>
      </c>
      <c r="F319" s="68">
        <f>SUMIFS(F_Input_APR!$G$8:$G$3373,F_Input_APR!$B$8:$B$3373,'APR Data'!C319,F_Input_APR!$I$8:$I$3373,'APR Data'!D319)</f>
        <v>0</v>
      </c>
      <c r="G319" s="68">
        <v>1</v>
      </c>
      <c r="H319" s="68">
        <f t="shared" si="8"/>
        <v>0</v>
      </c>
      <c r="I319" s="68" t="s">
        <v>300</v>
      </c>
      <c r="J319" s="68" t="s">
        <v>840</v>
      </c>
      <c r="K319" s="68" t="s">
        <v>872</v>
      </c>
      <c r="M319" s="68" t="b">
        <f t="shared" si="9"/>
        <v>1</v>
      </c>
    </row>
    <row r="320" spans="2:13">
      <c r="B320" s="68" t="s">
        <v>839</v>
      </c>
      <c r="C320" s="68" t="s">
        <v>271</v>
      </c>
      <c r="D320" s="68" t="s">
        <v>629</v>
      </c>
      <c r="E320" s="68" t="s">
        <v>246</v>
      </c>
      <c r="F320" s="68">
        <f>SUMIFS(F_Input_APR!$G$8:$G$3373,F_Input_APR!$B$8:$B$3373,'APR Data'!C320,F_Input_APR!$I$8:$I$3373,'APR Data'!D320)</f>
        <v>0</v>
      </c>
      <c r="G320" s="68">
        <v>1</v>
      </c>
      <c r="H320" s="68">
        <f t="shared" si="8"/>
        <v>0</v>
      </c>
      <c r="I320" s="68" t="s">
        <v>300</v>
      </c>
      <c r="J320" s="68" t="s">
        <v>840</v>
      </c>
      <c r="K320" s="68" t="s">
        <v>873</v>
      </c>
      <c r="M320" s="68" t="b">
        <f t="shared" si="9"/>
        <v>1</v>
      </c>
    </row>
    <row r="321" spans="2:13">
      <c r="B321" s="68" t="s">
        <v>839</v>
      </c>
      <c r="C321" s="68" t="s">
        <v>271</v>
      </c>
      <c r="D321" s="68" t="s">
        <v>638</v>
      </c>
      <c r="E321" s="68" t="s">
        <v>246</v>
      </c>
      <c r="F321" s="68">
        <f>SUMIFS(F_Input_APR!$G$8:$G$3373,F_Input_APR!$B$8:$B$3373,'APR Data'!C321,F_Input_APR!$I$8:$I$3373,'APR Data'!D321)</f>
        <v>0</v>
      </c>
      <c r="G321" s="68">
        <v>1</v>
      </c>
      <c r="H321" s="68">
        <f t="shared" si="8"/>
        <v>0</v>
      </c>
      <c r="I321" s="68" t="s">
        <v>300</v>
      </c>
      <c r="J321" s="68" t="s">
        <v>840</v>
      </c>
      <c r="K321" s="68" t="s">
        <v>874</v>
      </c>
      <c r="M321" s="68" t="b">
        <f t="shared" si="9"/>
        <v>1</v>
      </c>
    </row>
    <row r="322" spans="2:13">
      <c r="B322" s="68" t="s">
        <v>839</v>
      </c>
      <c r="C322" s="68" t="s">
        <v>271</v>
      </c>
      <c r="D322" s="68" t="s">
        <v>647</v>
      </c>
      <c r="E322" s="68" t="s">
        <v>246</v>
      </c>
      <c r="F322" s="68">
        <f>SUMIFS(F_Input_APR!$G$8:$G$3373,F_Input_APR!$B$8:$B$3373,'APR Data'!C322,F_Input_APR!$I$8:$I$3373,'APR Data'!D322)</f>
        <v>0</v>
      </c>
      <c r="G322" s="68">
        <v>1</v>
      </c>
      <c r="H322" s="68">
        <f t="shared" si="8"/>
        <v>0</v>
      </c>
      <c r="I322" s="68" t="s">
        <v>300</v>
      </c>
      <c r="J322" s="68" t="s">
        <v>840</v>
      </c>
      <c r="K322" s="68" t="s">
        <v>875</v>
      </c>
      <c r="M322" s="68" t="b">
        <f t="shared" si="9"/>
        <v>1</v>
      </c>
    </row>
    <row r="323" spans="2:13">
      <c r="B323" s="68" t="s">
        <v>839</v>
      </c>
      <c r="C323" s="68" t="s">
        <v>271</v>
      </c>
      <c r="D323" s="68" t="s">
        <v>653</v>
      </c>
      <c r="E323" s="68" t="s">
        <v>246</v>
      </c>
      <c r="F323" s="68">
        <f>SUMIFS(F_Input_APR!$G$8:$G$3373,F_Input_APR!$B$8:$B$3373,'APR Data'!C323,F_Input_APR!$I$8:$I$3373,'APR Data'!D323)</f>
        <v>2.1520000000000001</v>
      </c>
      <c r="G323" s="68">
        <v>1</v>
      </c>
      <c r="H323" s="68">
        <f t="shared" si="8"/>
        <v>2.1520000000000001</v>
      </c>
      <c r="I323" s="68" t="s">
        <v>300</v>
      </c>
      <c r="J323" s="68" t="s">
        <v>840</v>
      </c>
      <c r="K323" s="68" t="s">
        <v>876</v>
      </c>
      <c r="M323" s="68" t="b">
        <f t="shared" si="9"/>
        <v>1</v>
      </c>
    </row>
    <row r="324" spans="2:13">
      <c r="B324" s="68" t="s">
        <v>839</v>
      </c>
      <c r="C324" s="68" t="s">
        <v>271</v>
      </c>
      <c r="D324" s="68" t="s">
        <v>662</v>
      </c>
      <c r="E324" s="68" t="s">
        <v>246</v>
      </c>
      <c r="F324" s="68">
        <f>SUMIFS(F_Input_APR!$G$8:$G$3373,F_Input_APR!$B$8:$B$3373,'APR Data'!C324,F_Input_APR!$I$8:$I$3373,'APR Data'!D324)</f>
        <v>0.41799999999999998</v>
      </c>
      <c r="G324" s="68">
        <v>1</v>
      </c>
      <c r="H324" s="68">
        <f t="shared" si="8"/>
        <v>0.41799999999999998</v>
      </c>
      <c r="I324" s="68" t="s">
        <v>300</v>
      </c>
      <c r="J324" s="68" t="s">
        <v>840</v>
      </c>
      <c r="K324" s="68" t="s">
        <v>877</v>
      </c>
      <c r="M324" s="68" t="b">
        <f t="shared" si="9"/>
        <v>1</v>
      </c>
    </row>
    <row r="325" spans="2:13">
      <c r="B325" s="68" t="s">
        <v>839</v>
      </c>
      <c r="C325" s="68" t="s">
        <v>271</v>
      </c>
      <c r="D325" s="68" t="s">
        <v>671</v>
      </c>
      <c r="E325" s="68" t="s">
        <v>246</v>
      </c>
      <c r="F325" s="68">
        <f>SUMIFS(F_Input_APR!$G$8:$G$3373,F_Input_APR!$B$8:$B$3373,'APR Data'!C325,F_Input_APR!$I$8:$I$3373,'APR Data'!D325)</f>
        <v>0</v>
      </c>
      <c r="G325" s="68">
        <v>1</v>
      </c>
      <c r="H325" s="68">
        <f t="shared" si="8"/>
        <v>0</v>
      </c>
      <c r="I325" s="68" t="s">
        <v>300</v>
      </c>
      <c r="J325" s="68" t="s">
        <v>840</v>
      </c>
      <c r="K325" s="68" t="s">
        <v>878</v>
      </c>
      <c r="M325" s="68" t="b">
        <f t="shared" si="9"/>
        <v>1</v>
      </c>
    </row>
    <row r="326" spans="2:13">
      <c r="B326" s="68" t="s">
        <v>839</v>
      </c>
      <c r="C326" s="68" t="s">
        <v>271</v>
      </c>
      <c r="D326" s="68" t="s">
        <v>680</v>
      </c>
      <c r="E326" s="68" t="s">
        <v>246</v>
      </c>
      <c r="F326" s="68">
        <f>SUMIFS(F_Input_APR!$G$8:$G$3373,F_Input_APR!$B$8:$B$3373,'APR Data'!C326,F_Input_APR!$I$8:$I$3373,'APR Data'!D326)</f>
        <v>6.7000000000000004E-2</v>
      </c>
      <c r="G326" s="68">
        <v>1</v>
      </c>
      <c r="H326" s="68">
        <f t="shared" si="8"/>
        <v>6.7000000000000004E-2</v>
      </c>
      <c r="I326" s="68" t="s">
        <v>300</v>
      </c>
      <c r="J326" s="68" t="s">
        <v>840</v>
      </c>
      <c r="K326" s="68" t="s">
        <v>879</v>
      </c>
      <c r="M326" s="68" t="b">
        <f t="shared" si="9"/>
        <v>1</v>
      </c>
    </row>
    <row r="327" spans="2:13">
      <c r="B327" s="68" t="s">
        <v>839</v>
      </c>
      <c r="C327" s="68" t="s">
        <v>271</v>
      </c>
      <c r="D327" s="68" t="s">
        <v>821</v>
      </c>
      <c r="E327" s="68" t="s">
        <v>246</v>
      </c>
      <c r="F327" s="68">
        <f>SUMIFS(F_Input_APR!$G$8:$G$3373,F_Input_APR!$B$8:$B$3373,'APR Data'!C327,F_Input_APR!$I$8:$I$3373,'APR Data'!D327)</f>
        <v>0</v>
      </c>
      <c r="G327" s="68">
        <v>1</v>
      </c>
      <c r="H327" s="68">
        <f t="shared" ref="H327:H390" si="10">F327*G327</f>
        <v>0</v>
      </c>
      <c r="I327" s="68" t="s">
        <v>300</v>
      </c>
      <c r="J327" s="68" t="s">
        <v>840</v>
      </c>
      <c r="K327" s="68" t="s">
        <v>880</v>
      </c>
      <c r="M327" s="68" t="b">
        <f t="shared" ref="M327:M390" si="11">F327=H327</f>
        <v>1</v>
      </c>
    </row>
    <row r="328" spans="2:13">
      <c r="B328" s="68" t="s">
        <v>839</v>
      </c>
      <c r="C328" s="68" t="s">
        <v>271</v>
      </c>
      <c r="D328" s="68" t="s">
        <v>695</v>
      </c>
      <c r="E328" s="68" t="s">
        <v>246</v>
      </c>
      <c r="F328" s="68">
        <f>SUMIFS(F_Input_APR!$G$8:$G$3373,F_Input_APR!$B$8:$B$3373,'APR Data'!C328,F_Input_APR!$I$8:$I$3373,'APR Data'!D328)</f>
        <v>0</v>
      </c>
      <c r="G328" s="68">
        <v>1</v>
      </c>
      <c r="H328" s="68">
        <f t="shared" si="10"/>
        <v>0</v>
      </c>
      <c r="I328" s="68" t="s">
        <v>300</v>
      </c>
      <c r="J328" s="68" t="s">
        <v>840</v>
      </c>
      <c r="K328" s="68" t="s">
        <v>881</v>
      </c>
      <c r="M328" s="68" t="b">
        <f t="shared" si="11"/>
        <v>1</v>
      </c>
    </row>
    <row r="329" spans="2:13">
      <c r="B329" s="68" t="s">
        <v>839</v>
      </c>
      <c r="C329" s="68" t="s">
        <v>271</v>
      </c>
      <c r="D329" s="68" t="s">
        <v>704</v>
      </c>
      <c r="E329" s="68" t="s">
        <v>246</v>
      </c>
      <c r="F329" s="68">
        <f>SUMIFS(F_Input_APR!$G$8:$G$3373,F_Input_APR!$B$8:$B$3373,'APR Data'!C329,F_Input_APR!$I$8:$I$3373,'APR Data'!D329)</f>
        <v>0</v>
      </c>
      <c r="G329" s="68">
        <v>1</v>
      </c>
      <c r="H329" s="68">
        <f t="shared" si="10"/>
        <v>0</v>
      </c>
      <c r="I329" s="68" t="s">
        <v>300</v>
      </c>
      <c r="J329" s="68" t="s">
        <v>840</v>
      </c>
      <c r="K329" s="68" t="s">
        <v>882</v>
      </c>
      <c r="M329" s="68" t="b">
        <f t="shared" si="11"/>
        <v>1</v>
      </c>
    </row>
    <row r="330" spans="2:13">
      <c r="B330" s="68" t="s">
        <v>839</v>
      </c>
      <c r="C330" s="68" t="s">
        <v>271</v>
      </c>
      <c r="D330" s="68" t="s">
        <v>713</v>
      </c>
      <c r="E330" s="68" t="s">
        <v>246</v>
      </c>
      <c r="F330" s="68">
        <f>SUMIFS(F_Input_APR!$G$8:$G$3373,F_Input_APR!$B$8:$B$3373,'APR Data'!C330,F_Input_APR!$I$8:$I$3373,'APR Data'!D330)</f>
        <v>0</v>
      </c>
      <c r="G330" s="68">
        <v>1</v>
      </c>
      <c r="H330" s="68">
        <f t="shared" si="10"/>
        <v>0</v>
      </c>
      <c r="I330" s="68" t="s">
        <v>300</v>
      </c>
      <c r="J330" s="68" t="s">
        <v>840</v>
      </c>
      <c r="K330" s="68" t="s">
        <v>883</v>
      </c>
      <c r="M330" s="68" t="b">
        <f t="shared" si="11"/>
        <v>1</v>
      </c>
    </row>
    <row r="331" spans="2:13">
      <c r="B331" s="68" t="s">
        <v>839</v>
      </c>
      <c r="C331" s="68" t="s">
        <v>271</v>
      </c>
      <c r="D331" s="68" t="s">
        <v>722</v>
      </c>
      <c r="E331" s="68" t="s">
        <v>246</v>
      </c>
      <c r="F331" s="68">
        <f>SUMIFS(F_Input_APR!$G$8:$G$3373,F_Input_APR!$B$8:$B$3373,'APR Data'!C331,F_Input_APR!$I$8:$I$3373,'APR Data'!D331)</f>
        <v>0</v>
      </c>
      <c r="G331" s="68">
        <v>1</v>
      </c>
      <c r="H331" s="68">
        <f t="shared" si="10"/>
        <v>0</v>
      </c>
      <c r="I331" s="68" t="s">
        <v>300</v>
      </c>
      <c r="J331" s="68" t="s">
        <v>840</v>
      </c>
      <c r="K331" s="68" t="s">
        <v>884</v>
      </c>
      <c r="M331" s="68" t="b">
        <f t="shared" si="11"/>
        <v>1</v>
      </c>
    </row>
    <row r="332" spans="2:13">
      <c r="B332" s="68" t="s">
        <v>839</v>
      </c>
      <c r="C332" s="68" t="s">
        <v>271</v>
      </c>
      <c r="D332" s="68" t="s">
        <v>731</v>
      </c>
      <c r="E332" s="68" t="s">
        <v>246</v>
      </c>
      <c r="F332" s="68">
        <f>SUMIFS(F_Input_APR!$G$8:$G$3373,F_Input_APR!$B$8:$B$3373,'APR Data'!C332,F_Input_APR!$I$8:$I$3373,'APR Data'!D332)</f>
        <v>0</v>
      </c>
      <c r="G332" s="68">
        <v>1</v>
      </c>
      <c r="H332" s="68">
        <f t="shared" si="10"/>
        <v>0</v>
      </c>
      <c r="I332" s="68" t="s">
        <v>300</v>
      </c>
      <c r="J332" s="68" t="s">
        <v>840</v>
      </c>
      <c r="K332" s="68" t="s">
        <v>885</v>
      </c>
      <c r="M332" s="68" t="b">
        <f t="shared" si="11"/>
        <v>1</v>
      </c>
    </row>
    <row r="333" spans="2:13">
      <c r="B333" s="68" t="s">
        <v>839</v>
      </c>
      <c r="C333" s="68" t="s">
        <v>271</v>
      </c>
      <c r="D333" s="68" t="s">
        <v>740</v>
      </c>
      <c r="E333" s="68" t="s">
        <v>246</v>
      </c>
      <c r="F333" s="68">
        <f>SUMIFS(F_Input_APR!$G$8:$G$3373,F_Input_APR!$B$8:$B$3373,'APR Data'!C333,F_Input_APR!$I$8:$I$3373,'APR Data'!D333)</f>
        <v>0</v>
      </c>
      <c r="G333" s="68">
        <v>1</v>
      </c>
      <c r="H333" s="68">
        <f t="shared" si="10"/>
        <v>0</v>
      </c>
      <c r="I333" s="68" t="s">
        <v>300</v>
      </c>
      <c r="J333" s="68" t="s">
        <v>840</v>
      </c>
      <c r="K333" s="68" t="s">
        <v>886</v>
      </c>
      <c r="M333" s="68" t="b">
        <f t="shared" si="11"/>
        <v>1</v>
      </c>
    </row>
    <row r="334" spans="2:13">
      <c r="B334" s="68" t="s">
        <v>839</v>
      </c>
      <c r="C334" s="68" t="s">
        <v>271</v>
      </c>
      <c r="D334" s="68" t="s">
        <v>749</v>
      </c>
      <c r="E334" s="68" t="s">
        <v>246</v>
      </c>
      <c r="F334" s="68">
        <f>SUMIFS(F_Input_APR!$G$8:$G$3373,F_Input_APR!$B$8:$B$3373,'APR Data'!C334,F_Input_APR!$I$8:$I$3373,'APR Data'!D334)</f>
        <v>0.05</v>
      </c>
      <c r="G334" s="68">
        <v>1</v>
      </c>
      <c r="H334" s="68">
        <f t="shared" si="10"/>
        <v>0.05</v>
      </c>
      <c r="I334" s="68" t="s">
        <v>300</v>
      </c>
      <c r="J334" s="68" t="s">
        <v>840</v>
      </c>
      <c r="K334" s="68" t="s">
        <v>887</v>
      </c>
      <c r="M334" s="68" t="b">
        <f t="shared" si="11"/>
        <v>1</v>
      </c>
    </row>
    <row r="335" spans="2:13">
      <c r="B335" s="68" t="s">
        <v>839</v>
      </c>
      <c r="C335" s="68" t="s">
        <v>271</v>
      </c>
      <c r="D335" s="68" t="s">
        <v>305</v>
      </c>
      <c r="E335" s="68" t="s">
        <v>246</v>
      </c>
      <c r="F335" s="68">
        <f>SUMIFS(F_Input_APR!$G$8:$G$3373,F_Input_APR!$B$8:$B$3373,'APR Data'!C335,F_Input_APR!$I$8:$I$3373,'APR Data'!D335)</f>
        <v>0.4897271485686871</v>
      </c>
      <c r="G335" s="68">
        <v>1</v>
      </c>
      <c r="H335" s="68">
        <f t="shared" si="10"/>
        <v>0.4897271485686871</v>
      </c>
      <c r="I335" s="68" t="s">
        <v>300</v>
      </c>
      <c r="J335" s="68" t="s">
        <v>888</v>
      </c>
      <c r="K335" s="92" t="s">
        <v>841</v>
      </c>
      <c r="M335" s="68" t="b">
        <f t="shared" si="11"/>
        <v>1</v>
      </c>
    </row>
    <row r="336" spans="2:13">
      <c r="B336" s="68" t="s">
        <v>839</v>
      </c>
      <c r="C336" s="68" t="s">
        <v>271</v>
      </c>
      <c r="D336" s="68" t="s">
        <v>314</v>
      </c>
      <c r="E336" s="68" t="s">
        <v>246</v>
      </c>
      <c r="F336" s="68">
        <f>SUMIFS(F_Input_APR!$G$8:$G$3373,F_Input_APR!$B$8:$B$3373,'APR Data'!C336,F_Input_APR!$I$8:$I$3373,'APR Data'!D336)</f>
        <v>3.455504791300176</v>
      </c>
      <c r="G336" s="68">
        <v>1</v>
      </c>
      <c r="H336" s="68">
        <f t="shared" si="10"/>
        <v>3.455504791300176</v>
      </c>
      <c r="I336" s="68" t="s">
        <v>300</v>
      </c>
      <c r="J336" s="68" t="s">
        <v>888</v>
      </c>
      <c r="K336" s="92" t="s">
        <v>842</v>
      </c>
      <c r="M336" s="68" t="b">
        <f t="shared" si="11"/>
        <v>1</v>
      </c>
    </row>
    <row r="337" spans="2:13">
      <c r="B337" s="68" t="s">
        <v>839</v>
      </c>
      <c r="C337" s="68" t="s">
        <v>271</v>
      </c>
      <c r="D337" s="68" t="s">
        <v>323</v>
      </c>
      <c r="E337" s="68" t="s">
        <v>246</v>
      </c>
      <c r="F337" s="68">
        <f>SUMIFS(F_Input_APR!$G$8:$G$3373,F_Input_APR!$B$8:$B$3373,'APR Data'!C337,F_Input_APR!$I$8:$I$3373,'APR Data'!D337)</f>
        <v>5.233725251879099E-2</v>
      </c>
      <c r="G337" s="68">
        <v>1</v>
      </c>
      <c r="H337" s="68">
        <f t="shared" si="10"/>
        <v>5.233725251879099E-2</v>
      </c>
      <c r="I337" s="68" t="s">
        <v>300</v>
      </c>
      <c r="J337" s="68" t="s">
        <v>888</v>
      </c>
      <c r="K337" s="92" t="s">
        <v>843</v>
      </c>
      <c r="M337" s="68" t="b">
        <f t="shared" si="11"/>
        <v>1</v>
      </c>
    </row>
    <row r="338" spans="2:13">
      <c r="B338" s="68" t="s">
        <v>839</v>
      </c>
      <c r="C338" s="68" t="s">
        <v>271</v>
      </c>
      <c r="D338" s="68" t="s">
        <v>332</v>
      </c>
      <c r="E338" s="68" t="s">
        <v>246</v>
      </c>
      <c r="F338" s="68">
        <f>SUMIFS(F_Input_APR!$G$8:$G$3373,F_Input_APR!$B$8:$B$3373,'APR Data'!C338,F_Input_APR!$I$8:$I$3373,'APR Data'!D338)</f>
        <v>0</v>
      </c>
      <c r="G338" s="68">
        <v>1</v>
      </c>
      <c r="H338" s="68">
        <f t="shared" si="10"/>
        <v>0</v>
      </c>
      <c r="I338" s="68" t="s">
        <v>300</v>
      </c>
      <c r="J338" s="68" t="s">
        <v>888</v>
      </c>
      <c r="K338" s="92" t="s">
        <v>844</v>
      </c>
      <c r="M338" s="68" t="b">
        <f t="shared" si="11"/>
        <v>1</v>
      </c>
    </row>
    <row r="339" spans="2:13">
      <c r="B339" s="68" t="s">
        <v>839</v>
      </c>
      <c r="C339" s="68" t="s">
        <v>271</v>
      </c>
      <c r="D339" s="68" t="s">
        <v>341</v>
      </c>
      <c r="E339" s="68" t="s">
        <v>246</v>
      </c>
      <c r="F339" s="68">
        <f>SUMIFS(F_Input_APR!$G$8:$G$3373,F_Input_APR!$B$8:$B$3373,'APR Data'!C339,F_Input_APR!$I$8:$I$3373,'APR Data'!D339)</f>
        <v>0</v>
      </c>
      <c r="G339" s="68">
        <v>1</v>
      </c>
      <c r="H339" s="68">
        <f t="shared" si="10"/>
        <v>0</v>
      </c>
      <c r="I339" s="68" t="s">
        <v>300</v>
      </c>
      <c r="J339" s="68" t="s">
        <v>888</v>
      </c>
      <c r="K339" s="92" t="s">
        <v>845</v>
      </c>
      <c r="M339" s="68" t="b">
        <f t="shared" si="11"/>
        <v>1</v>
      </c>
    </row>
    <row r="340" spans="2:13">
      <c r="B340" s="68" t="s">
        <v>839</v>
      </c>
      <c r="C340" s="68" t="s">
        <v>271</v>
      </c>
      <c r="D340" s="68" t="s">
        <v>350</v>
      </c>
      <c r="E340" s="68" t="s">
        <v>246</v>
      </c>
      <c r="F340" s="68">
        <f>SUMIFS(F_Input_APR!$G$8:$G$3373,F_Input_APR!$B$8:$B$3373,'APR Data'!C340,F_Input_APR!$I$8:$I$3373,'APR Data'!D340)</f>
        <v>0</v>
      </c>
      <c r="G340" s="68">
        <v>1</v>
      </c>
      <c r="H340" s="68">
        <f t="shared" si="10"/>
        <v>0</v>
      </c>
      <c r="I340" s="68" t="s">
        <v>300</v>
      </c>
      <c r="J340" s="68" t="s">
        <v>888</v>
      </c>
      <c r="K340" s="92" t="s">
        <v>846</v>
      </c>
      <c r="M340" s="68" t="b">
        <f t="shared" si="11"/>
        <v>1</v>
      </c>
    </row>
    <row r="341" spans="2:13">
      <c r="B341" s="68" t="s">
        <v>839</v>
      </c>
      <c r="C341" s="68" t="s">
        <v>271</v>
      </c>
      <c r="D341" s="68" t="s">
        <v>359</v>
      </c>
      <c r="E341" s="68" t="s">
        <v>246</v>
      </c>
      <c r="F341" s="68">
        <f>SUMIFS(F_Input_APR!$G$8:$G$3373,F_Input_APR!$B$8:$B$3373,'APR Data'!C341,F_Input_APR!$I$8:$I$3373,'APR Data'!D341)</f>
        <v>0</v>
      </c>
      <c r="G341" s="68">
        <v>1</v>
      </c>
      <c r="H341" s="68">
        <f t="shared" si="10"/>
        <v>0</v>
      </c>
      <c r="I341" s="68" t="s">
        <v>300</v>
      </c>
      <c r="J341" s="68" t="s">
        <v>888</v>
      </c>
      <c r="K341" s="92" t="s">
        <v>847</v>
      </c>
      <c r="M341" s="68" t="b">
        <f t="shared" si="11"/>
        <v>1</v>
      </c>
    </row>
    <row r="342" spans="2:13">
      <c r="B342" s="68" t="s">
        <v>839</v>
      </c>
      <c r="C342" s="68" t="s">
        <v>271</v>
      </c>
      <c r="D342" s="68" t="s">
        <v>368</v>
      </c>
      <c r="E342" s="68" t="s">
        <v>246</v>
      </c>
      <c r="F342" s="68">
        <f>SUMIFS(F_Input_APR!$G$8:$G$3373,F_Input_APR!$B$8:$B$3373,'APR Data'!C342,F_Input_APR!$I$8:$I$3373,'APR Data'!D342)</f>
        <v>0</v>
      </c>
      <c r="G342" s="68">
        <v>1</v>
      </c>
      <c r="H342" s="68">
        <f t="shared" si="10"/>
        <v>0</v>
      </c>
      <c r="I342" s="68" t="s">
        <v>300</v>
      </c>
      <c r="J342" s="68" t="s">
        <v>888</v>
      </c>
      <c r="K342" s="92" t="s">
        <v>848</v>
      </c>
      <c r="M342" s="68" t="b">
        <f t="shared" si="11"/>
        <v>1</v>
      </c>
    </row>
    <row r="343" spans="2:13">
      <c r="B343" s="68" t="s">
        <v>839</v>
      </c>
      <c r="C343" s="68" t="s">
        <v>271</v>
      </c>
      <c r="D343" s="68" t="s">
        <v>377</v>
      </c>
      <c r="E343" s="68" t="s">
        <v>246</v>
      </c>
      <c r="F343" s="68">
        <f>SUMIFS(F_Input_APR!$G$8:$G$3373,F_Input_APR!$B$8:$B$3373,'APR Data'!C343,F_Input_APR!$I$8:$I$3373,'APR Data'!D343)</f>
        <v>0</v>
      </c>
      <c r="G343" s="68">
        <v>1</v>
      </c>
      <c r="H343" s="68">
        <f t="shared" si="10"/>
        <v>0</v>
      </c>
      <c r="I343" s="68" t="s">
        <v>300</v>
      </c>
      <c r="J343" s="68" t="s">
        <v>888</v>
      </c>
      <c r="K343" s="92" t="s">
        <v>849</v>
      </c>
      <c r="M343" s="68" t="b">
        <f t="shared" si="11"/>
        <v>1</v>
      </c>
    </row>
    <row r="344" spans="2:13">
      <c r="B344" s="68" t="s">
        <v>839</v>
      </c>
      <c r="C344" s="68" t="s">
        <v>271</v>
      </c>
      <c r="D344" s="68" t="s">
        <v>386</v>
      </c>
      <c r="E344" s="68" t="s">
        <v>246</v>
      </c>
      <c r="F344" s="68">
        <f>SUMIFS(F_Input_APR!$G$8:$G$3373,F_Input_APR!$B$8:$B$3373,'APR Data'!C344,F_Input_APR!$I$8:$I$3373,'APR Data'!D344)</f>
        <v>0</v>
      </c>
      <c r="G344" s="68">
        <v>1</v>
      </c>
      <c r="H344" s="68">
        <f t="shared" si="10"/>
        <v>0</v>
      </c>
      <c r="I344" s="68" t="s">
        <v>300</v>
      </c>
      <c r="J344" s="68" t="s">
        <v>888</v>
      </c>
      <c r="K344" s="92" t="s">
        <v>850</v>
      </c>
      <c r="M344" s="68" t="b">
        <f t="shared" si="11"/>
        <v>1</v>
      </c>
    </row>
    <row r="345" spans="2:13">
      <c r="B345" s="68" t="s">
        <v>839</v>
      </c>
      <c r="C345" s="68" t="s">
        <v>271</v>
      </c>
      <c r="D345" s="68" t="s">
        <v>395</v>
      </c>
      <c r="E345" s="68" t="s">
        <v>246</v>
      </c>
      <c r="F345" s="68">
        <f>SUMIFS(F_Input_APR!$G$8:$G$3373,F_Input_APR!$B$8:$B$3373,'APR Data'!C345,F_Input_APR!$I$8:$I$3373,'APR Data'!D345)</f>
        <v>0</v>
      </c>
      <c r="G345" s="68">
        <v>1</v>
      </c>
      <c r="H345" s="68">
        <f t="shared" si="10"/>
        <v>0</v>
      </c>
      <c r="I345" s="68" t="s">
        <v>300</v>
      </c>
      <c r="J345" s="68" t="s">
        <v>888</v>
      </c>
      <c r="K345" s="92" t="s">
        <v>851</v>
      </c>
      <c r="M345" s="68" t="b">
        <f t="shared" si="11"/>
        <v>1</v>
      </c>
    </row>
    <row r="346" spans="2:13">
      <c r="B346" s="68" t="s">
        <v>839</v>
      </c>
      <c r="C346" s="68" t="s">
        <v>271</v>
      </c>
      <c r="D346" s="68" t="s">
        <v>404</v>
      </c>
      <c r="E346" s="68" t="s">
        <v>246</v>
      </c>
      <c r="F346" s="68">
        <f>SUMIFS(F_Input_APR!$G$8:$G$3373,F_Input_APR!$B$8:$B$3373,'APR Data'!C346,F_Input_APR!$I$8:$I$3373,'APR Data'!D346)</f>
        <v>0</v>
      </c>
      <c r="G346" s="68">
        <v>1</v>
      </c>
      <c r="H346" s="68">
        <f t="shared" si="10"/>
        <v>0</v>
      </c>
      <c r="I346" s="68" t="s">
        <v>300</v>
      </c>
      <c r="J346" s="68" t="s">
        <v>888</v>
      </c>
      <c r="K346" s="92" t="s">
        <v>852</v>
      </c>
      <c r="M346" s="68" t="b">
        <f t="shared" si="11"/>
        <v>1</v>
      </c>
    </row>
    <row r="347" spans="2:13">
      <c r="B347" s="68" t="s">
        <v>839</v>
      </c>
      <c r="C347" s="68" t="s">
        <v>271</v>
      </c>
      <c r="D347" s="68" t="s">
        <v>413</v>
      </c>
      <c r="E347" s="68" t="s">
        <v>246</v>
      </c>
      <c r="F347" s="68">
        <f>SUMIFS(F_Input_APR!$G$8:$G$3373,F_Input_APR!$B$8:$B$3373,'APR Data'!C347,F_Input_APR!$I$8:$I$3373,'APR Data'!D347)</f>
        <v>0.76262853670238295</v>
      </c>
      <c r="G347" s="68">
        <v>1</v>
      </c>
      <c r="H347" s="68">
        <f t="shared" si="10"/>
        <v>0.76262853670238295</v>
      </c>
      <c r="I347" s="68" t="s">
        <v>300</v>
      </c>
      <c r="J347" s="68" t="s">
        <v>888</v>
      </c>
      <c r="K347" s="92" t="s">
        <v>853</v>
      </c>
      <c r="M347" s="68" t="b">
        <f t="shared" si="11"/>
        <v>1</v>
      </c>
    </row>
    <row r="348" spans="2:13">
      <c r="B348" s="68" t="s">
        <v>839</v>
      </c>
      <c r="C348" s="68" t="s">
        <v>271</v>
      </c>
      <c r="D348" s="68" t="s">
        <v>422</v>
      </c>
      <c r="E348" s="68" t="s">
        <v>246</v>
      </c>
      <c r="F348" s="68">
        <f>SUMIFS(F_Input_APR!$G$8:$G$3373,F_Input_APR!$B$8:$B$3373,'APR Data'!C348,F_Input_APR!$I$8:$I$3373,'APR Data'!D348)</f>
        <v>1.3184003134495439</v>
      </c>
      <c r="G348" s="68">
        <v>1</v>
      </c>
      <c r="H348" s="68">
        <f t="shared" si="10"/>
        <v>1.3184003134495439</v>
      </c>
      <c r="I348" s="68" t="s">
        <v>300</v>
      </c>
      <c r="J348" s="68" t="s">
        <v>888</v>
      </c>
      <c r="K348" s="92" t="s">
        <v>854</v>
      </c>
      <c r="M348" s="68" t="b">
        <f t="shared" si="11"/>
        <v>1</v>
      </c>
    </row>
    <row r="349" spans="2:13">
      <c r="B349" s="68" t="s">
        <v>839</v>
      </c>
      <c r="C349" s="68" t="s">
        <v>271</v>
      </c>
      <c r="D349" s="68" t="s">
        <v>431</v>
      </c>
      <c r="E349" s="68" t="s">
        <v>246</v>
      </c>
      <c r="F349" s="68">
        <f>SUMIFS(F_Input_APR!$G$8:$G$3373,F_Input_APR!$B$8:$B$3373,'APR Data'!C349,F_Input_APR!$I$8:$I$3373,'APR Data'!D349)</f>
        <v>0.18691875899568211</v>
      </c>
      <c r="G349" s="68">
        <v>0</v>
      </c>
      <c r="H349" s="68">
        <f t="shared" si="10"/>
        <v>0</v>
      </c>
      <c r="I349" s="68" t="s">
        <v>300</v>
      </c>
      <c r="J349" s="68" t="s">
        <v>888</v>
      </c>
      <c r="K349" s="92" t="s">
        <v>855</v>
      </c>
      <c r="M349" s="68" t="b">
        <f t="shared" si="11"/>
        <v>0</v>
      </c>
    </row>
    <row r="350" spans="2:13">
      <c r="B350" s="68" t="s">
        <v>839</v>
      </c>
      <c r="C350" s="68" t="s">
        <v>271</v>
      </c>
      <c r="D350" s="68" t="s">
        <v>438</v>
      </c>
      <c r="E350" s="68" t="s">
        <v>246</v>
      </c>
      <c r="F350" s="68">
        <f>SUMIFS(F_Input_APR!$G$8:$G$3373,F_Input_APR!$B$8:$B$3373,'APR Data'!C350,F_Input_APR!$I$8:$I$3373,'APR Data'!D350)</f>
        <v>0.18691875899568211</v>
      </c>
      <c r="G350" s="68">
        <v>0</v>
      </c>
      <c r="H350" s="68">
        <f t="shared" si="10"/>
        <v>0</v>
      </c>
      <c r="I350" s="68" t="s">
        <v>300</v>
      </c>
      <c r="J350" s="68" t="s">
        <v>888</v>
      </c>
      <c r="K350" s="92" t="s">
        <v>856</v>
      </c>
      <c r="M350" s="68" t="b">
        <f t="shared" si="11"/>
        <v>0</v>
      </c>
    </row>
    <row r="351" spans="2:13">
      <c r="B351" s="68" t="s">
        <v>839</v>
      </c>
      <c r="C351" s="68" t="s">
        <v>271</v>
      </c>
      <c r="D351" s="68" t="s">
        <v>444</v>
      </c>
      <c r="E351" s="68" t="s">
        <v>246</v>
      </c>
      <c r="F351" s="68">
        <f>SUMIFS(F_Input_APR!$G$8:$G$3373,F_Input_APR!$B$8:$B$3373,'APR Data'!C351,F_Input_APR!$I$8:$I$3373,'APR Data'!D351)</f>
        <v>0.18691875899568211</v>
      </c>
      <c r="G351" s="68">
        <v>1</v>
      </c>
      <c r="H351" s="68">
        <f t="shared" si="10"/>
        <v>0.18691875899568211</v>
      </c>
      <c r="I351" s="68" t="s">
        <v>300</v>
      </c>
      <c r="J351" s="68" t="s">
        <v>888</v>
      </c>
      <c r="K351" s="92" t="s">
        <v>857</v>
      </c>
      <c r="M351" s="68" t="b">
        <f t="shared" si="11"/>
        <v>1</v>
      </c>
    </row>
    <row r="352" spans="2:13">
      <c r="B352" s="68" t="s">
        <v>839</v>
      </c>
      <c r="C352" s="68" t="s">
        <v>271</v>
      </c>
      <c r="D352" s="68" t="s">
        <v>452</v>
      </c>
      <c r="E352" s="68" t="s">
        <v>246</v>
      </c>
      <c r="F352" s="68">
        <f>SUMIFS(F_Input_APR!$G$8:$G$3373,F_Input_APR!$B$8:$B$3373,'APR Data'!C352,F_Input_APR!$I$8:$I$3373,'APR Data'!D352)</f>
        <v>0</v>
      </c>
      <c r="G352" s="68">
        <v>1</v>
      </c>
      <c r="H352" s="68">
        <f t="shared" si="10"/>
        <v>0</v>
      </c>
      <c r="I352" s="68" t="s">
        <v>300</v>
      </c>
      <c r="J352" s="68" t="s">
        <v>888</v>
      </c>
      <c r="K352" s="92" t="s">
        <v>858</v>
      </c>
      <c r="M352" s="68" t="b">
        <f t="shared" si="11"/>
        <v>1</v>
      </c>
    </row>
    <row r="353" spans="2:13">
      <c r="B353" s="68" t="s">
        <v>839</v>
      </c>
      <c r="C353" s="68" t="s">
        <v>271</v>
      </c>
      <c r="D353" s="68" t="s">
        <v>461</v>
      </c>
      <c r="E353" s="68" t="s">
        <v>246</v>
      </c>
      <c r="F353" s="68">
        <f>SUMIFS(F_Input_APR!$G$8:$G$3373,F_Input_APR!$B$8:$B$3373,'APR Data'!C353,F_Input_APR!$I$8:$I$3373,'APR Data'!D353)</f>
        <v>0.49097327362865822</v>
      </c>
      <c r="G353" s="68">
        <v>1</v>
      </c>
      <c r="H353" s="68">
        <f t="shared" si="10"/>
        <v>0.49097327362865822</v>
      </c>
      <c r="I353" s="68" t="s">
        <v>300</v>
      </c>
      <c r="J353" s="68" t="s">
        <v>888</v>
      </c>
      <c r="K353" s="92" t="s">
        <v>859</v>
      </c>
      <c r="M353" s="68" t="b">
        <f t="shared" si="11"/>
        <v>1</v>
      </c>
    </row>
    <row r="354" spans="2:13">
      <c r="B354" s="68" t="s">
        <v>839</v>
      </c>
      <c r="C354" s="68" t="s">
        <v>271</v>
      </c>
      <c r="D354" s="68" t="s">
        <v>470</v>
      </c>
      <c r="E354" s="68" t="s">
        <v>246</v>
      </c>
      <c r="F354" s="68">
        <f>SUMIFS(F_Input_APR!$G$8:$G$3373,F_Input_APR!$B$8:$B$3373,'APR Data'!C354,F_Input_APR!$I$8:$I$3373,'APR Data'!D354)</f>
        <v>0</v>
      </c>
      <c r="G354" s="68">
        <v>0</v>
      </c>
      <c r="H354" s="68">
        <f t="shared" si="10"/>
        <v>0</v>
      </c>
      <c r="I354" s="68" t="s">
        <v>300</v>
      </c>
      <c r="J354" s="68" t="s">
        <v>888</v>
      </c>
      <c r="K354" s="92" t="s">
        <v>860</v>
      </c>
      <c r="M354" s="68" t="b">
        <f t="shared" si="11"/>
        <v>1</v>
      </c>
    </row>
    <row r="355" spans="2:13">
      <c r="B355" s="68" t="s">
        <v>839</v>
      </c>
      <c r="C355" s="68" t="s">
        <v>271</v>
      </c>
      <c r="D355" s="68" t="s">
        <v>479</v>
      </c>
      <c r="E355" s="68" t="s">
        <v>246</v>
      </c>
      <c r="F355" s="68">
        <f>SUMIFS(F_Input_APR!$G$8:$G$3373,F_Input_APR!$B$8:$B$3373,'APR Data'!C355,F_Input_APR!$I$8:$I$3373,'APR Data'!D355)</f>
        <v>0</v>
      </c>
      <c r="G355" s="68">
        <v>0</v>
      </c>
      <c r="H355" s="68">
        <f t="shared" si="10"/>
        <v>0</v>
      </c>
      <c r="I355" s="68" t="s">
        <v>300</v>
      </c>
      <c r="J355" s="68" t="s">
        <v>888</v>
      </c>
      <c r="K355" s="92" t="s">
        <v>861</v>
      </c>
      <c r="M355" s="68" t="b">
        <f t="shared" si="11"/>
        <v>1</v>
      </c>
    </row>
    <row r="356" spans="2:13">
      <c r="B356" s="68" t="s">
        <v>839</v>
      </c>
      <c r="C356" s="68" t="s">
        <v>271</v>
      </c>
      <c r="D356" s="68" t="s">
        <v>488</v>
      </c>
      <c r="E356" s="68" t="s">
        <v>246</v>
      </c>
      <c r="F356" s="68">
        <f>SUMIFS(F_Input_APR!$G$8:$G$3373,F_Input_APR!$B$8:$B$3373,'APR Data'!C356,F_Input_APR!$I$8:$I$3373,'APR Data'!D356)</f>
        <v>0</v>
      </c>
      <c r="G356" s="68">
        <v>0</v>
      </c>
      <c r="H356" s="68">
        <f t="shared" si="10"/>
        <v>0</v>
      </c>
      <c r="I356" s="68" t="s">
        <v>300</v>
      </c>
      <c r="J356" s="68" t="s">
        <v>888</v>
      </c>
      <c r="K356" s="92" t="s">
        <v>862</v>
      </c>
      <c r="M356" s="68" t="b">
        <f t="shared" si="11"/>
        <v>1</v>
      </c>
    </row>
    <row r="357" spans="2:13">
      <c r="B357" s="68" t="s">
        <v>839</v>
      </c>
      <c r="C357" s="68" t="s">
        <v>271</v>
      </c>
      <c r="D357" s="68" t="s">
        <v>497</v>
      </c>
      <c r="E357" s="68" t="s">
        <v>246</v>
      </c>
      <c r="F357" s="68">
        <f>SUMIFS(F_Input_APR!$G$8:$G$3373,F_Input_APR!$B$8:$B$3373,'APR Data'!C357,F_Input_APR!$I$8:$I$3373,'APR Data'!D357)</f>
        <v>2.8648415128738209</v>
      </c>
      <c r="G357" s="68">
        <v>1</v>
      </c>
      <c r="H357" s="68">
        <f t="shared" si="10"/>
        <v>2.8648415128738209</v>
      </c>
      <c r="I357" s="68" t="s">
        <v>300</v>
      </c>
      <c r="J357" s="68" t="s">
        <v>888</v>
      </c>
      <c r="K357" s="92" t="s">
        <v>863</v>
      </c>
      <c r="M357" s="68" t="b">
        <f t="shared" si="11"/>
        <v>1</v>
      </c>
    </row>
    <row r="358" spans="2:13">
      <c r="B358" s="68" t="s">
        <v>839</v>
      </c>
      <c r="C358" s="68" t="s">
        <v>271</v>
      </c>
      <c r="D358" s="68" t="s">
        <v>506</v>
      </c>
      <c r="E358" s="68" t="s">
        <v>246</v>
      </c>
      <c r="F358" s="68">
        <f>SUMIFS(F_Input_APR!$G$8:$G$3373,F_Input_APR!$B$8:$B$3373,'APR Data'!C358,F_Input_APR!$I$8:$I$3373,'APR Data'!D358)</f>
        <v>0</v>
      </c>
      <c r="G358" s="68">
        <v>1</v>
      </c>
      <c r="H358" s="68">
        <f t="shared" si="10"/>
        <v>0</v>
      </c>
      <c r="I358" s="68" t="s">
        <v>300</v>
      </c>
      <c r="J358" s="68" t="s">
        <v>888</v>
      </c>
      <c r="K358" s="92" t="s">
        <v>864</v>
      </c>
      <c r="M358" s="68" t="b">
        <f t="shared" si="11"/>
        <v>1</v>
      </c>
    </row>
    <row r="359" spans="2:13">
      <c r="B359" s="68" t="s">
        <v>839</v>
      </c>
      <c r="C359" s="68" t="s">
        <v>271</v>
      </c>
      <c r="D359" s="68" t="s">
        <v>515</v>
      </c>
      <c r="E359" s="68" t="s">
        <v>246</v>
      </c>
      <c r="F359" s="68">
        <f>SUMIFS(F_Input_APR!$G$8:$G$3373,F_Input_APR!$B$8:$B$3373,'APR Data'!C359,F_Input_APR!$I$8:$I$3373,'APR Data'!D359)</f>
        <v>0.40872901967055808</v>
      </c>
      <c r="G359" s="68">
        <v>1</v>
      </c>
      <c r="H359" s="68">
        <f t="shared" si="10"/>
        <v>0.40872901967055808</v>
      </c>
      <c r="I359" s="68" t="s">
        <v>300</v>
      </c>
      <c r="J359" s="68" t="s">
        <v>888</v>
      </c>
      <c r="K359" s="92" t="s">
        <v>865</v>
      </c>
      <c r="M359" s="68" t="b">
        <f t="shared" si="11"/>
        <v>1</v>
      </c>
    </row>
    <row r="360" spans="2:13">
      <c r="B360" s="68" t="s">
        <v>839</v>
      </c>
      <c r="C360" s="68" t="s">
        <v>271</v>
      </c>
      <c r="D360" s="68" t="s">
        <v>524</v>
      </c>
      <c r="E360" s="68" t="s">
        <v>246</v>
      </c>
      <c r="F360" s="68">
        <f>SUMIFS(F_Input_APR!$G$8:$G$3373,F_Input_APR!$B$8:$B$3373,'APR Data'!C360,F_Input_APR!$I$8:$I$3373,'APR Data'!D360)</f>
        <v>0</v>
      </c>
      <c r="G360" s="68">
        <v>1</v>
      </c>
      <c r="H360" s="68">
        <f t="shared" si="10"/>
        <v>0</v>
      </c>
      <c r="I360" s="68" t="s">
        <v>300</v>
      </c>
      <c r="J360" s="68" t="s">
        <v>888</v>
      </c>
      <c r="K360" s="92" t="s">
        <v>866</v>
      </c>
      <c r="M360" s="68" t="b">
        <f t="shared" si="11"/>
        <v>1</v>
      </c>
    </row>
    <row r="361" spans="2:13">
      <c r="B361" s="68" t="s">
        <v>839</v>
      </c>
      <c r="C361" s="68" t="s">
        <v>271</v>
      </c>
      <c r="D361" s="68" t="s">
        <v>587</v>
      </c>
      <c r="E361" s="68" t="s">
        <v>246</v>
      </c>
      <c r="F361" s="68">
        <f>SUMIFS(F_Input_APR!$G$8:$G$3373,F_Input_APR!$B$8:$B$3373,'APR Data'!C361,F_Input_APR!$I$8:$I$3373,'APR Data'!D361)</f>
        <v>0.14099999999999999</v>
      </c>
      <c r="G361" s="68">
        <v>1</v>
      </c>
      <c r="H361" s="68">
        <f t="shared" si="10"/>
        <v>0.14099999999999999</v>
      </c>
      <c r="I361" s="68" t="s">
        <v>300</v>
      </c>
      <c r="J361" s="68" t="s">
        <v>888</v>
      </c>
      <c r="K361" s="68" t="s">
        <v>867</v>
      </c>
      <c r="M361" s="68" t="b">
        <f t="shared" si="11"/>
        <v>1</v>
      </c>
    </row>
    <row r="362" spans="2:13">
      <c r="B362" s="68" t="s">
        <v>839</v>
      </c>
      <c r="C362" s="68" t="s">
        <v>271</v>
      </c>
      <c r="D362" s="68" t="s">
        <v>596</v>
      </c>
      <c r="E362" s="68" t="s">
        <v>246</v>
      </c>
      <c r="F362" s="68">
        <f>SUMIFS(F_Input_APR!$G$8:$G$3373,F_Input_APR!$B$8:$B$3373,'APR Data'!C362,F_Input_APR!$I$8:$I$3373,'APR Data'!D362)</f>
        <v>0.19600000000000001</v>
      </c>
      <c r="G362" s="68">
        <v>1</v>
      </c>
      <c r="H362" s="68">
        <f t="shared" si="10"/>
        <v>0.19600000000000001</v>
      </c>
      <c r="I362" s="68" t="s">
        <v>300</v>
      </c>
      <c r="J362" s="68" t="s">
        <v>888</v>
      </c>
      <c r="K362" s="68" t="s">
        <v>868</v>
      </c>
      <c r="M362" s="68" t="b">
        <f t="shared" si="11"/>
        <v>1</v>
      </c>
    </row>
    <row r="363" spans="2:13">
      <c r="B363" s="68" t="s">
        <v>839</v>
      </c>
      <c r="C363" s="68" t="s">
        <v>271</v>
      </c>
      <c r="D363" s="68" t="s">
        <v>605</v>
      </c>
      <c r="E363" s="68" t="s">
        <v>246</v>
      </c>
      <c r="F363" s="68">
        <f>SUMIFS(F_Input_APR!$G$8:$G$3373,F_Input_APR!$B$8:$B$3373,'APR Data'!C363,F_Input_APR!$I$8:$I$3373,'APR Data'!D363)</f>
        <v>0.20300000000000001</v>
      </c>
      <c r="G363" s="68">
        <v>1</v>
      </c>
      <c r="H363" s="68">
        <f t="shared" si="10"/>
        <v>0.20300000000000001</v>
      </c>
      <c r="I363" s="68" t="s">
        <v>300</v>
      </c>
      <c r="J363" s="68" t="s">
        <v>888</v>
      </c>
      <c r="K363" s="68" t="s">
        <v>869</v>
      </c>
      <c r="M363" s="68" t="b">
        <f t="shared" si="11"/>
        <v>1</v>
      </c>
    </row>
    <row r="364" spans="2:13">
      <c r="B364" s="68" t="s">
        <v>839</v>
      </c>
      <c r="C364" s="68" t="s">
        <v>271</v>
      </c>
      <c r="D364" s="68" t="s">
        <v>614</v>
      </c>
      <c r="E364" s="68" t="s">
        <v>246</v>
      </c>
      <c r="F364" s="68">
        <f>SUMIFS(F_Input_APR!$G$8:$G$3373,F_Input_APR!$B$8:$B$3373,'APR Data'!C364,F_Input_APR!$I$8:$I$3373,'APR Data'!D364)</f>
        <v>0.40600000000000003</v>
      </c>
      <c r="G364" s="68">
        <v>1</v>
      </c>
      <c r="H364" s="68">
        <f t="shared" si="10"/>
        <v>0.40600000000000003</v>
      </c>
      <c r="I364" s="68" t="s">
        <v>300</v>
      </c>
      <c r="J364" s="68" t="s">
        <v>888</v>
      </c>
      <c r="K364" s="68" t="s">
        <v>870</v>
      </c>
      <c r="M364" s="68" t="b">
        <f t="shared" si="11"/>
        <v>1</v>
      </c>
    </row>
    <row r="365" spans="2:13">
      <c r="B365" s="68" t="s">
        <v>839</v>
      </c>
      <c r="C365" s="68" t="s">
        <v>271</v>
      </c>
      <c r="D365" s="68" t="s">
        <v>623</v>
      </c>
      <c r="E365" s="68" t="s">
        <v>246</v>
      </c>
      <c r="F365" s="68">
        <f>SUMIFS(F_Input_APR!$G$8:$G$3373,F_Input_APR!$B$8:$B$3373,'APR Data'!C365,F_Input_APR!$I$8:$I$3373,'APR Data'!D365)</f>
        <v>8.3000000000000004E-2</v>
      </c>
      <c r="G365" s="68">
        <v>1</v>
      </c>
      <c r="H365" s="68">
        <f t="shared" si="10"/>
        <v>8.3000000000000004E-2</v>
      </c>
      <c r="I365" s="68" t="s">
        <v>300</v>
      </c>
      <c r="J365" s="68" t="s">
        <v>888</v>
      </c>
      <c r="K365" s="68" t="s">
        <v>871</v>
      </c>
      <c r="M365" s="68" t="b">
        <f t="shared" si="11"/>
        <v>1</v>
      </c>
    </row>
    <row r="366" spans="2:13">
      <c r="B366" s="68" t="s">
        <v>839</v>
      </c>
      <c r="C366" s="68" t="s">
        <v>271</v>
      </c>
      <c r="D366" s="68" t="s">
        <v>815</v>
      </c>
      <c r="E366" s="68" t="s">
        <v>246</v>
      </c>
      <c r="F366" s="68">
        <f>SUMIFS(F_Input_APR!$G$8:$G$3373,F_Input_APR!$B$8:$B$3373,'APR Data'!C366,F_Input_APR!$I$8:$I$3373,'APR Data'!D366)</f>
        <v>0</v>
      </c>
      <c r="G366" s="68">
        <v>1</v>
      </c>
      <c r="H366" s="68">
        <f t="shared" si="10"/>
        <v>0</v>
      </c>
      <c r="I366" s="68" t="s">
        <v>300</v>
      </c>
      <c r="J366" s="68" t="s">
        <v>888</v>
      </c>
      <c r="K366" s="68" t="s">
        <v>872</v>
      </c>
      <c r="M366" s="68" t="b">
        <f t="shared" si="11"/>
        <v>1</v>
      </c>
    </row>
    <row r="367" spans="2:13">
      <c r="B367" s="68" t="s">
        <v>839</v>
      </c>
      <c r="C367" s="68" t="s">
        <v>271</v>
      </c>
      <c r="D367" s="68" t="s">
        <v>632</v>
      </c>
      <c r="E367" s="68" t="s">
        <v>246</v>
      </c>
      <c r="F367" s="68">
        <f>SUMIFS(F_Input_APR!$G$8:$G$3373,F_Input_APR!$B$8:$B$3373,'APR Data'!C367,F_Input_APR!$I$8:$I$3373,'APR Data'!D367)</f>
        <v>0</v>
      </c>
      <c r="G367" s="68">
        <v>1</v>
      </c>
      <c r="H367" s="68">
        <f t="shared" si="10"/>
        <v>0</v>
      </c>
      <c r="I367" s="68" t="s">
        <v>300</v>
      </c>
      <c r="J367" s="68" t="s">
        <v>888</v>
      </c>
      <c r="K367" s="68" t="s">
        <v>873</v>
      </c>
      <c r="M367" s="68" t="b">
        <f t="shared" si="11"/>
        <v>1</v>
      </c>
    </row>
    <row r="368" spans="2:13">
      <c r="B368" s="68" t="s">
        <v>839</v>
      </c>
      <c r="C368" s="68" t="s">
        <v>271</v>
      </c>
      <c r="D368" s="68" t="s">
        <v>641</v>
      </c>
      <c r="E368" s="68" t="s">
        <v>246</v>
      </c>
      <c r="F368" s="68">
        <f>SUMIFS(F_Input_APR!$G$8:$G$3373,F_Input_APR!$B$8:$B$3373,'APR Data'!C368,F_Input_APR!$I$8:$I$3373,'APR Data'!D368)</f>
        <v>0</v>
      </c>
      <c r="G368" s="68">
        <v>1</v>
      </c>
      <c r="H368" s="68">
        <f t="shared" si="10"/>
        <v>0</v>
      </c>
      <c r="I368" s="68" t="s">
        <v>300</v>
      </c>
      <c r="J368" s="68" t="s">
        <v>888</v>
      </c>
      <c r="K368" s="68" t="s">
        <v>874</v>
      </c>
      <c r="M368" s="68" t="b">
        <f t="shared" si="11"/>
        <v>1</v>
      </c>
    </row>
    <row r="369" spans="2:13">
      <c r="B369" s="68" t="s">
        <v>839</v>
      </c>
      <c r="C369" s="68" t="s">
        <v>271</v>
      </c>
      <c r="D369" s="68" t="s">
        <v>824</v>
      </c>
      <c r="E369" s="68" t="s">
        <v>246</v>
      </c>
      <c r="F369" s="68">
        <f>SUMIFS(F_Input_APR!$G$8:$G$3373,F_Input_APR!$B$8:$B$3373,'APR Data'!C369,F_Input_APR!$I$8:$I$3373,'APR Data'!D369)</f>
        <v>0</v>
      </c>
      <c r="G369" s="68">
        <v>1</v>
      </c>
      <c r="H369" s="68">
        <f t="shared" si="10"/>
        <v>0</v>
      </c>
      <c r="I369" s="68" t="s">
        <v>300</v>
      </c>
      <c r="J369" s="68" t="s">
        <v>888</v>
      </c>
      <c r="K369" s="68" t="s">
        <v>875</v>
      </c>
      <c r="M369" s="68" t="b">
        <f t="shared" si="11"/>
        <v>1</v>
      </c>
    </row>
    <row r="370" spans="2:13">
      <c r="B370" s="68" t="s">
        <v>839</v>
      </c>
      <c r="C370" s="68" t="s">
        <v>271</v>
      </c>
      <c r="D370" s="68" t="s">
        <v>656</v>
      </c>
      <c r="E370" s="68" t="s">
        <v>246</v>
      </c>
      <c r="F370" s="68">
        <f>SUMIFS(F_Input_APR!$G$8:$G$3373,F_Input_APR!$B$8:$B$3373,'APR Data'!C370,F_Input_APR!$I$8:$I$3373,'APR Data'!D370)</f>
        <v>2.0270000000000001</v>
      </c>
      <c r="G370" s="68">
        <v>1</v>
      </c>
      <c r="H370" s="68">
        <f t="shared" si="10"/>
        <v>2.0270000000000001</v>
      </c>
      <c r="I370" s="68" t="s">
        <v>300</v>
      </c>
      <c r="J370" s="68" t="s">
        <v>888</v>
      </c>
      <c r="K370" s="68" t="s">
        <v>876</v>
      </c>
      <c r="M370" s="68" t="b">
        <f t="shared" si="11"/>
        <v>1</v>
      </c>
    </row>
    <row r="371" spans="2:13">
      <c r="B371" s="68" t="s">
        <v>839</v>
      </c>
      <c r="C371" s="68" t="s">
        <v>271</v>
      </c>
      <c r="D371" s="68" t="s">
        <v>665</v>
      </c>
      <c r="E371" s="68" t="s">
        <v>246</v>
      </c>
      <c r="F371" s="68">
        <f>SUMIFS(F_Input_APR!$G$8:$G$3373,F_Input_APR!$B$8:$B$3373,'APR Data'!C371,F_Input_APR!$I$8:$I$3373,'APR Data'!D371)</f>
        <v>0</v>
      </c>
      <c r="G371" s="68">
        <v>1</v>
      </c>
      <c r="H371" s="68">
        <f t="shared" si="10"/>
        <v>0</v>
      </c>
      <c r="I371" s="68" t="s">
        <v>300</v>
      </c>
      <c r="J371" s="68" t="s">
        <v>888</v>
      </c>
      <c r="K371" s="68" t="s">
        <v>877</v>
      </c>
      <c r="M371" s="68" t="b">
        <f t="shared" si="11"/>
        <v>1</v>
      </c>
    </row>
    <row r="372" spans="2:13">
      <c r="B372" s="68" t="s">
        <v>839</v>
      </c>
      <c r="C372" s="68" t="s">
        <v>271</v>
      </c>
      <c r="D372" s="68" t="s">
        <v>674</v>
      </c>
      <c r="E372" s="68" t="s">
        <v>246</v>
      </c>
      <c r="F372" s="68">
        <f>SUMIFS(F_Input_APR!$G$8:$G$3373,F_Input_APR!$B$8:$B$3373,'APR Data'!C372,F_Input_APR!$I$8:$I$3373,'APR Data'!D372)</f>
        <v>0</v>
      </c>
      <c r="G372" s="68">
        <v>1</v>
      </c>
      <c r="H372" s="68">
        <f t="shared" si="10"/>
        <v>0</v>
      </c>
      <c r="I372" s="68" t="s">
        <v>300</v>
      </c>
      <c r="J372" s="68" t="s">
        <v>888</v>
      </c>
      <c r="K372" s="68" t="s">
        <v>878</v>
      </c>
      <c r="M372" s="68" t="b">
        <f t="shared" si="11"/>
        <v>1</v>
      </c>
    </row>
    <row r="373" spans="2:13">
      <c r="B373" s="68" t="s">
        <v>839</v>
      </c>
      <c r="C373" s="68" t="s">
        <v>271</v>
      </c>
      <c r="D373" s="68" t="s">
        <v>683</v>
      </c>
      <c r="E373" s="68" t="s">
        <v>246</v>
      </c>
      <c r="F373" s="68">
        <f>SUMIFS(F_Input_APR!$G$8:$G$3373,F_Input_APR!$B$8:$B$3373,'APR Data'!C373,F_Input_APR!$I$8:$I$3373,'APR Data'!D373)</f>
        <v>0.107</v>
      </c>
      <c r="G373" s="68">
        <v>1</v>
      </c>
      <c r="H373" s="68">
        <f t="shared" si="10"/>
        <v>0.107</v>
      </c>
      <c r="I373" s="68" t="s">
        <v>300</v>
      </c>
      <c r="J373" s="68" t="s">
        <v>888</v>
      </c>
      <c r="K373" s="68" t="s">
        <v>879</v>
      </c>
      <c r="M373" s="68" t="b">
        <f t="shared" si="11"/>
        <v>1</v>
      </c>
    </row>
    <row r="374" spans="2:13">
      <c r="B374" s="68" t="s">
        <v>839</v>
      </c>
      <c r="C374" s="68" t="s">
        <v>271</v>
      </c>
      <c r="D374" s="68" t="s">
        <v>689</v>
      </c>
      <c r="E374" s="68" t="s">
        <v>246</v>
      </c>
      <c r="F374" s="68">
        <f>SUMIFS(F_Input_APR!$G$8:$G$3373,F_Input_APR!$B$8:$B$3373,'APR Data'!C374,F_Input_APR!$I$8:$I$3373,'APR Data'!D374)</f>
        <v>0</v>
      </c>
      <c r="G374" s="68">
        <v>1</v>
      </c>
      <c r="H374" s="68">
        <f t="shared" si="10"/>
        <v>0</v>
      </c>
      <c r="I374" s="68" t="s">
        <v>300</v>
      </c>
      <c r="J374" s="68" t="s">
        <v>888</v>
      </c>
      <c r="K374" s="68" t="s">
        <v>880</v>
      </c>
      <c r="M374" s="68" t="b">
        <f t="shared" si="11"/>
        <v>1</v>
      </c>
    </row>
    <row r="375" spans="2:13">
      <c r="B375" s="68" t="s">
        <v>839</v>
      </c>
      <c r="C375" s="68" t="s">
        <v>271</v>
      </c>
      <c r="D375" s="68" t="s">
        <v>698</v>
      </c>
      <c r="E375" s="68" t="s">
        <v>246</v>
      </c>
      <c r="F375" s="68">
        <f>SUMIFS(F_Input_APR!$G$8:$G$3373,F_Input_APR!$B$8:$B$3373,'APR Data'!C375,F_Input_APR!$I$8:$I$3373,'APR Data'!D375)</f>
        <v>0</v>
      </c>
      <c r="G375" s="68">
        <v>1</v>
      </c>
      <c r="H375" s="68">
        <f t="shared" si="10"/>
        <v>0</v>
      </c>
      <c r="I375" s="68" t="s">
        <v>300</v>
      </c>
      <c r="J375" s="68" t="s">
        <v>888</v>
      </c>
      <c r="K375" s="68" t="s">
        <v>881</v>
      </c>
      <c r="M375" s="68" t="b">
        <f t="shared" si="11"/>
        <v>1</v>
      </c>
    </row>
    <row r="376" spans="2:13">
      <c r="B376" s="68" t="s">
        <v>839</v>
      </c>
      <c r="C376" s="68" t="s">
        <v>271</v>
      </c>
      <c r="D376" s="68" t="s">
        <v>707</v>
      </c>
      <c r="E376" s="68" t="s">
        <v>246</v>
      </c>
      <c r="F376" s="68">
        <f>SUMIFS(F_Input_APR!$G$8:$G$3373,F_Input_APR!$B$8:$B$3373,'APR Data'!C376,F_Input_APR!$I$8:$I$3373,'APR Data'!D376)</f>
        <v>0</v>
      </c>
      <c r="G376" s="68">
        <v>1</v>
      </c>
      <c r="H376" s="68">
        <f t="shared" si="10"/>
        <v>0</v>
      </c>
      <c r="I376" s="68" t="s">
        <v>300</v>
      </c>
      <c r="J376" s="68" t="s">
        <v>888</v>
      </c>
      <c r="K376" s="68" t="s">
        <v>882</v>
      </c>
      <c r="M376" s="68" t="b">
        <f t="shared" si="11"/>
        <v>1</v>
      </c>
    </row>
    <row r="377" spans="2:13">
      <c r="B377" s="68" t="s">
        <v>839</v>
      </c>
      <c r="C377" s="68" t="s">
        <v>271</v>
      </c>
      <c r="D377" s="68" t="s">
        <v>716</v>
      </c>
      <c r="E377" s="68" t="s">
        <v>246</v>
      </c>
      <c r="F377" s="68">
        <f>SUMIFS(F_Input_APR!$G$8:$G$3373,F_Input_APR!$B$8:$B$3373,'APR Data'!C377,F_Input_APR!$I$8:$I$3373,'APR Data'!D377)</f>
        <v>0</v>
      </c>
      <c r="G377" s="68">
        <v>1</v>
      </c>
      <c r="H377" s="68">
        <f t="shared" si="10"/>
        <v>0</v>
      </c>
      <c r="I377" s="68" t="s">
        <v>300</v>
      </c>
      <c r="J377" s="68" t="s">
        <v>888</v>
      </c>
      <c r="K377" s="68" t="s">
        <v>883</v>
      </c>
      <c r="M377" s="68" t="b">
        <f t="shared" si="11"/>
        <v>1</v>
      </c>
    </row>
    <row r="378" spans="2:13">
      <c r="B378" s="68" t="s">
        <v>839</v>
      </c>
      <c r="C378" s="68" t="s">
        <v>271</v>
      </c>
      <c r="D378" s="68" t="s">
        <v>725</v>
      </c>
      <c r="E378" s="68" t="s">
        <v>246</v>
      </c>
      <c r="F378" s="68">
        <f>SUMIFS(F_Input_APR!$G$8:$G$3373,F_Input_APR!$B$8:$B$3373,'APR Data'!C378,F_Input_APR!$I$8:$I$3373,'APR Data'!D378)</f>
        <v>0</v>
      </c>
      <c r="G378" s="68">
        <v>1</v>
      </c>
      <c r="H378" s="68">
        <f t="shared" si="10"/>
        <v>0</v>
      </c>
      <c r="I378" s="68" t="s">
        <v>300</v>
      </c>
      <c r="J378" s="68" t="s">
        <v>888</v>
      </c>
      <c r="K378" s="68" t="s">
        <v>884</v>
      </c>
      <c r="M378" s="68" t="b">
        <f t="shared" si="11"/>
        <v>1</v>
      </c>
    </row>
    <row r="379" spans="2:13">
      <c r="B379" s="68" t="s">
        <v>839</v>
      </c>
      <c r="C379" s="68" t="s">
        <v>271</v>
      </c>
      <c r="D379" s="68" t="s">
        <v>734</v>
      </c>
      <c r="E379" s="68" t="s">
        <v>246</v>
      </c>
      <c r="F379" s="68">
        <f>SUMIFS(F_Input_APR!$G$8:$G$3373,F_Input_APR!$B$8:$B$3373,'APR Data'!C379,F_Input_APR!$I$8:$I$3373,'APR Data'!D379)</f>
        <v>0</v>
      </c>
      <c r="G379" s="68">
        <v>1</v>
      </c>
      <c r="H379" s="68">
        <f t="shared" si="10"/>
        <v>0</v>
      </c>
      <c r="I379" s="68" t="s">
        <v>300</v>
      </c>
      <c r="J379" s="68" t="s">
        <v>888</v>
      </c>
      <c r="K379" s="68" t="s">
        <v>885</v>
      </c>
      <c r="M379" s="68" t="b">
        <f t="shared" si="11"/>
        <v>1</v>
      </c>
    </row>
    <row r="380" spans="2:13">
      <c r="B380" s="68" t="s">
        <v>839</v>
      </c>
      <c r="C380" s="68" t="s">
        <v>271</v>
      </c>
      <c r="D380" s="68" t="s">
        <v>743</v>
      </c>
      <c r="E380" s="68" t="s">
        <v>246</v>
      </c>
      <c r="F380" s="68">
        <f>SUMIFS(F_Input_APR!$G$8:$G$3373,F_Input_APR!$B$8:$B$3373,'APR Data'!C380,F_Input_APR!$I$8:$I$3373,'APR Data'!D380)</f>
        <v>0</v>
      </c>
      <c r="G380" s="68">
        <v>1</v>
      </c>
      <c r="H380" s="68">
        <f t="shared" si="10"/>
        <v>0</v>
      </c>
      <c r="I380" s="68" t="s">
        <v>300</v>
      </c>
      <c r="J380" s="68" t="s">
        <v>888</v>
      </c>
      <c r="K380" s="68" t="s">
        <v>886</v>
      </c>
      <c r="M380" s="68" t="b">
        <f t="shared" si="11"/>
        <v>1</v>
      </c>
    </row>
    <row r="381" spans="2:13">
      <c r="B381" s="68" t="s">
        <v>839</v>
      </c>
      <c r="C381" s="68" t="s">
        <v>271</v>
      </c>
      <c r="D381" s="68" t="s">
        <v>752</v>
      </c>
      <c r="E381" s="68" t="s">
        <v>246</v>
      </c>
      <c r="F381" s="68">
        <f>SUMIFS(F_Input_APR!$G$8:$G$3373,F_Input_APR!$B$8:$B$3373,'APR Data'!C381,F_Input_APR!$I$8:$I$3373,'APR Data'!D381)</f>
        <v>0</v>
      </c>
      <c r="G381" s="68">
        <v>1</v>
      </c>
      <c r="H381" s="68">
        <f t="shared" si="10"/>
        <v>0</v>
      </c>
      <c r="I381" s="68" t="s">
        <v>300</v>
      </c>
      <c r="J381" s="68" t="s">
        <v>888</v>
      </c>
      <c r="K381" s="68" t="s">
        <v>887</v>
      </c>
      <c r="M381" s="68" t="b">
        <f t="shared" si="11"/>
        <v>1</v>
      </c>
    </row>
    <row r="382" spans="2:13">
      <c r="B382" s="68" t="s">
        <v>839</v>
      </c>
      <c r="C382" s="68" t="s">
        <v>271</v>
      </c>
      <c r="D382" s="68" t="s">
        <v>308</v>
      </c>
      <c r="E382" s="68" t="s">
        <v>246</v>
      </c>
      <c r="F382" s="68">
        <f>SUMIFS(F_Input_APR!$G$8:$G$3373,F_Input_APR!$B$8:$B$3373,'APR Data'!C382,F_Input_APR!$I$8:$I$3373,'APR Data'!D382)</f>
        <v>0.59689390372621143</v>
      </c>
      <c r="G382" s="68">
        <v>1</v>
      </c>
      <c r="H382" s="68">
        <f t="shared" si="10"/>
        <v>0.59689390372621143</v>
      </c>
      <c r="I382" s="68" t="s">
        <v>300</v>
      </c>
      <c r="J382" s="68" t="s">
        <v>889</v>
      </c>
      <c r="K382" s="92" t="s">
        <v>841</v>
      </c>
      <c r="M382" s="68" t="b">
        <f t="shared" si="11"/>
        <v>1</v>
      </c>
    </row>
    <row r="383" spans="2:13">
      <c r="B383" s="68" t="s">
        <v>839</v>
      </c>
      <c r="C383" s="68" t="s">
        <v>271</v>
      </c>
      <c r="D383" s="68" t="s">
        <v>317</v>
      </c>
      <c r="E383" s="68" t="s">
        <v>246</v>
      </c>
      <c r="F383" s="68">
        <f>SUMIFS(F_Input_APR!$G$8:$G$3373,F_Input_APR!$B$8:$B$3373,'APR Data'!C383,F_Input_APR!$I$8:$I$3373,'APR Data'!D383)</f>
        <v>4.2094104525827607</v>
      </c>
      <c r="G383" s="68">
        <v>1</v>
      </c>
      <c r="H383" s="68">
        <f t="shared" si="10"/>
        <v>4.2094104525827607</v>
      </c>
      <c r="I383" s="68" t="s">
        <v>300</v>
      </c>
      <c r="J383" s="68" t="s">
        <v>889</v>
      </c>
      <c r="K383" s="92" t="s">
        <v>842</v>
      </c>
      <c r="M383" s="68" t="b">
        <f t="shared" si="11"/>
        <v>1</v>
      </c>
    </row>
    <row r="384" spans="2:13">
      <c r="B384" s="68" t="s">
        <v>839</v>
      </c>
      <c r="C384" s="68" t="s">
        <v>271</v>
      </c>
      <c r="D384" s="68" t="s">
        <v>326</v>
      </c>
      <c r="E384" s="68" t="s">
        <v>246</v>
      </c>
      <c r="F384" s="68">
        <f>SUMIFS(F_Input_APR!$G$8:$G$3373,F_Input_APR!$B$8:$B$3373,'APR Data'!C384,F_Input_APR!$I$8:$I$3373,'APR Data'!D384)</f>
        <v>6.2306252998560699E-2</v>
      </c>
      <c r="G384" s="68">
        <v>1</v>
      </c>
      <c r="H384" s="68">
        <f t="shared" si="10"/>
        <v>6.2306252998560699E-2</v>
      </c>
      <c r="I384" s="68" t="s">
        <v>300</v>
      </c>
      <c r="J384" s="68" t="s">
        <v>889</v>
      </c>
      <c r="K384" s="92" t="s">
        <v>843</v>
      </c>
      <c r="M384" s="68" t="b">
        <f t="shared" si="11"/>
        <v>1</v>
      </c>
    </row>
    <row r="385" spans="2:13">
      <c r="B385" s="68" t="s">
        <v>839</v>
      </c>
      <c r="C385" s="68" t="s">
        <v>271</v>
      </c>
      <c r="D385" s="68" t="s">
        <v>335</v>
      </c>
      <c r="E385" s="68" t="s">
        <v>246</v>
      </c>
      <c r="F385" s="68">
        <f>SUMIFS(F_Input_APR!$G$8:$G$3373,F_Input_APR!$B$8:$B$3373,'APR Data'!C385,F_Input_APR!$I$8:$I$3373,'APR Data'!D385)</f>
        <v>0</v>
      </c>
      <c r="G385" s="68">
        <v>1</v>
      </c>
      <c r="H385" s="68">
        <f t="shared" si="10"/>
        <v>0</v>
      </c>
      <c r="I385" s="68" t="s">
        <v>300</v>
      </c>
      <c r="J385" s="68" t="s">
        <v>889</v>
      </c>
      <c r="K385" s="92" t="s">
        <v>844</v>
      </c>
      <c r="M385" s="68" t="b">
        <f t="shared" si="11"/>
        <v>1</v>
      </c>
    </row>
    <row r="386" spans="2:13">
      <c r="B386" s="68" t="s">
        <v>839</v>
      </c>
      <c r="C386" s="68" t="s">
        <v>271</v>
      </c>
      <c r="D386" s="68" t="s">
        <v>344</v>
      </c>
      <c r="E386" s="68" t="s">
        <v>246</v>
      </c>
      <c r="F386" s="68">
        <f>SUMIFS(F_Input_APR!$G$8:$G$3373,F_Input_APR!$B$8:$B$3373,'APR Data'!C386,F_Input_APR!$I$8:$I$3373,'APR Data'!D386)</f>
        <v>0</v>
      </c>
      <c r="G386" s="68">
        <v>1</v>
      </c>
      <c r="H386" s="68">
        <f t="shared" si="10"/>
        <v>0</v>
      </c>
      <c r="I386" s="68" t="s">
        <v>300</v>
      </c>
      <c r="J386" s="68" t="s">
        <v>889</v>
      </c>
      <c r="K386" s="92" t="s">
        <v>845</v>
      </c>
      <c r="M386" s="68" t="b">
        <f t="shared" si="11"/>
        <v>1</v>
      </c>
    </row>
    <row r="387" spans="2:13">
      <c r="B387" s="68" t="s">
        <v>839</v>
      </c>
      <c r="C387" s="68" t="s">
        <v>271</v>
      </c>
      <c r="D387" s="68" t="s">
        <v>353</v>
      </c>
      <c r="E387" s="68" t="s">
        <v>246</v>
      </c>
      <c r="F387" s="68">
        <f>SUMIFS(F_Input_APR!$G$8:$G$3373,F_Input_APR!$B$8:$B$3373,'APR Data'!C387,F_Input_APR!$I$8:$I$3373,'APR Data'!D387)</f>
        <v>0</v>
      </c>
      <c r="G387" s="68">
        <v>1</v>
      </c>
      <c r="H387" s="68">
        <f t="shared" si="10"/>
        <v>0</v>
      </c>
      <c r="I387" s="68" t="s">
        <v>300</v>
      </c>
      <c r="J387" s="68" t="s">
        <v>889</v>
      </c>
      <c r="K387" s="92" t="s">
        <v>846</v>
      </c>
      <c r="M387" s="68" t="b">
        <f t="shared" si="11"/>
        <v>1</v>
      </c>
    </row>
    <row r="388" spans="2:13">
      <c r="B388" s="68" t="s">
        <v>839</v>
      </c>
      <c r="C388" s="68" t="s">
        <v>271</v>
      </c>
      <c r="D388" s="68" t="s">
        <v>362</v>
      </c>
      <c r="E388" s="68" t="s">
        <v>246</v>
      </c>
      <c r="F388" s="68">
        <f>SUMIFS(F_Input_APR!$G$8:$G$3373,F_Input_APR!$B$8:$B$3373,'APR Data'!C388,F_Input_APR!$I$8:$I$3373,'APR Data'!D388)</f>
        <v>0</v>
      </c>
      <c r="G388" s="68">
        <v>1</v>
      </c>
      <c r="H388" s="68">
        <f t="shared" si="10"/>
        <v>0</v>
      </c>
      <c r="I388" s="68" t="s">
        <v>300</v>
      </c>
      <c r="J388" s="68" t="s">
        <v>889</v>
      </c>
      <c r="K388" s="92" t="s">
        <v>847</v>
      </c>
      <c r="M388" s="68" t="b">
        <f t="shared" si="11"/>
        <v>1</v>
      </c>
    </row>
    <row r="389" spans="2:13">
      <c r="B389" s="68" t="s">
        <v>839</v>
      </c>
      <c r="C389" s="68" t="s">
        <v>271</v>
      </c>
      <c r="D389" s="68" t="s">
        <v>371</v>
      </c>
      <c r="E389" s="68" t="s">
        <v>246</v>
      </c>
      <c r="F389" s="68">
        <f>SUMIFS(F_Input_APR!$G$8:$G$3373,F_Input_APR!$B$8:$B$3373,'APR Data'!C389,F_Input_APR!$I$8:$I$3373,'APR Data'!D389)</f>
        <v>0</v>
      </c>
      <c r="G389" s="68">
        <v>1</v>
      </c>
      <c r="H389" s="68">
        <f t="shared" si="10"/>
        <v>0</v>
      </c>
      <c r="I389" s="68" t="s">
        <v>300</v>
      </c>
      <c r="J389" s="68" t="s">
        <v>889</v>
      </c>
      <c r="K389" s="92" t="s">
        <v>848</v>
      </c>
      <c r="M389" s="68" t="b">
        <f t="shared" si="11"/>
        <v>1</v>
      </c>
    </row>
    <row r="390" spans="2:13">
      <c r="B390" s="68" t="s">
        <v>839</v>
      </c>
      <c r="C390" s="68" t="s">
        <v>271</v>
      </c>
      <c r="D390" s="68" t="s">
        <v>380</v>
      </c>
      <c r="E390" s="68" t="s">
        <v>246</v>
      </c>
      <c r="F390" s="68">
        <f>SUMIFS(F_Input_APR!$G$8:$G$3373,F_Input_APR!$B$8:$B$3373,'APR Data'!C390,F_Input_APR!$I$8:$I$3373,'APR Data'!D390)</f>
        <v>0</v>
      </c>
      <c r="G390" s="68">
        <v>1</v>
      </c>
      <c r="H390" s="68">
        <f t="shared" si="10"/>
        <v>0</v>
      </c>
      <c r="I390" s="68" t="s">
        <v>300</v>
      </c>
      <c r="J390" s="68" t="s">
        <v>889</v>
      </c>
      <c r="K390" s="92" t="s">
        <v>849</v>
      </c>
      <c r="M390" s="68" t="b">
        <f t="shared" si="11"/>
        <v>1</v>
      </c>
    </row>
    <row r="391" spans="2:13">
      <c r="B391" s="68" t="s">
        <v>839</v>
      </c>
      <c r="C391" s="68" t="s">
        <v>271</v>
      </c>
      <c r="D391" s="68" t="s">
        <v>389</v>
      </c>
      <c r="E391" s="68" t="s">
        <v>246</v>
      </c>
      <c r="F391" s="68">
        <f>SUMIFS(F_Input_APR!$G$8:$G$3373,F_Input_APR!$B$8:$B$3373,'APR Data'!C391,F_Input_APR!$I$8:$I$3373,'APR Data'!D391)</f>
        <v>0</v>
      </c>
      <c r="G391" s="68">
        <v>1</v>
      </c>
      <c r="H391" s="68">
        <f t="shared" ref="H391:H454" si="12">F391*G391</f>
        <v>0</v>
      </c>
      <c r="I391" s="68" t="s">
        <v>300</v>
      </c>
      <c r="J391" s="68" t="s">
        <v>889</v>
      </c>
      <c r="K391" s="92" t="s">
        <v>850</v>
      </c>
      <c r="M391" s="68" t="b">
        <f t="shared" ref="M391:M454" si="13">F391=H391</f>
        <v>1</v>
      </c>
    </row>
    <row r="392" spans="2:13">
      <c r="B392" s="68" t="s">
        <v>839</v>
      </c>
      <c r="C392" s="68" t="s">
        <v>271</v>
      </c>
      <c r="D392" s="68" t="s">
        <v>398</v>
      </c>
      <c r="E392" s="68" t="s">
        <v>246</v>
      </c>
      <c r="F392" s="68">
        <f>SUMIFS(F_Input_APR!$G$8:$G$3373,F_Input_APR!$B$8:$B$3373,'APR Data'!C392,F_Input_APR!$I$8:$I$3373,'APR Data'!D392)</f>
        <v>0</v>
      </c>
      <c r="G392" s="68">
        <v>1</v>
      </c>
      <c r="H392" s="68">
        <f t="shared" si="12"/>
        <v>0</v>
      </c>
      <c r="I392" s="68" t="s">
        <v>300</v>
      </c>
      <c r="J392" s="68" t="s">
        <v>889</v>
      </c>
      <c r="K392" s="92" t="s">
        <v>851</v>
      </c>
      <c r="M392" s="68" t="b">
        <f t="shared" si="13"/>
        <v>1</v>
      </c>
    </row>
    <row r="393" spans="2:13">
      <c r="B393" s="68" t="s">
        <v>839</v>
      </c>
      <c r="C393" s="68" t="s">
        <v>271</v>
      </c>
      <c r="D393" s="68" t="s">
        <v>407</v>
      </c>
      <c r="E393" s="68" t="s">
        <v>246</v>
      </c>
      <c r="F393" s="68">
        <f>SUMIFS(F_Input_APR!$G$8:$G$3373,F_Input_APR!$B$8:$B$3373,'APR Data'!C393,F_Input_APR!$I$8:$I$3373,'APR Data'!D393)</f>
        <v>0</v>
      </c>
      <c r="G393" s="68">
        <v>1</v>
      </c>
      <c r="H393" s="68">
        <f t="shared" si="12"/>
        <v>0</v>
      </c>
      <c r="I393" s="68" t="s">
        <v>300</v>
      </c>
      <c r="J393" s="68" t="s">
        <v>889</v>
      </c>
      <c r="K393" s="92" t="s">
        <v>852</v>
      </c>
      <c r="M393" s="68" t="b">
        <f t="shared" si="13"/>
        <v>1</v>
      </c>
    </row>
    <row r="394" spans="2:13">
      <c r="B394" s="68" t="s">
        <v>839</v>
      </c>
      <c r="C394" s="68" t="s">
        <v>271</v>
      </c>
      <c r="D394" s="68" t="s">
        <v>416</v>
      </c>
      <c r="E394" s="68" t="s">
        <v>246</v>
      </c>
      <c r="F394" s="68">
        <f>SUMIFS(F_Input_APR!$G$8:$G$3373,F_Input_APR!$B$8:$B$3373,'APR Data'!C394,F_Input_APR!$I$8:$I$3373,'APR Data'!D394)</f>
        <v>0.97197754677754689</v>
      </c>
      <c r="G394" s="68">
        <v>1</v>
      </c>
      <c r="H394" s="68">
        <f t="shared" si="12"/>
        <v>0.97197754677754689</v>
      </c>
      <c r="I394" s="68" t="s">
        <v>300</v>
      </c>
      <c r="J394" s="68" t="s">
        <v>889</v>
      </c>
      <c r="K394" s="92" t="s">
        <v>853</v>
      </c>
      <c r="M394" s="68" t="b">
        <f t="shared" si="13"/>
        <v>1</v>
      </c>
    </row>
    <row r="395" spans="2:13">
      <c r="B395" s="68" t="s">
        <v>839</v>
      </c>
      <c r="C395" s="68" t="s">
        <v>271</v>
      </c>
      <c r="D395" s="68" t="s">
        <v>425</v>
      </c>
      <c r="E395" s="68" t="s">
        <v>246</v>
      </c>
      <c r="F395" s="68">
        <f>SUMIFS(F_Input_APR!$G$8:$G$3373,F_Input_APR!$B$8:$B$3373,'APR Data'!C395,F_Input_APR!$I$8:$I$3373,'APR Data'!D395)</f>
        <v>1.672299830481369</v>
      </c>
      <c r="G395" s="68">
        <v>1</v>
      </c>
      <c r="H395" s="68">
        <f t="shared" si="12"/>
        <v>1.672299830481369</v>
      </c>
      <c r="I395" s="68" t="s">
        <v>300</v>
      </c>
      <c r="J395" s="68" t="s">
        <v>889</v>
      </c>
      <c r="K395" s="92" t="s">
        <v>854</v>
      </c>
      <c r="M395" s="68" t="b">
        <f t="shared" si="13"/>
        <v>1</v>
      </c>
    </row>
    <row r="396" spans="2:13">
      <c r="B396" s="68" t="s">
        <v>839</v>
      </c>
      <c r="C396" s="68" t="s">
        <v>271</v>
      </c>
      <c r="D396" s="68" t="s">
        <v>434</v>
      </c>
      <c r="E396" s="68" t="s">
        <v>246</v>
      </c>
      <c r="F396" s="68">
        <f>SUMIFS(F_Input_APR!$G$8:$G$3373,F_Input_APR!$B$8:$B$3373,'APR Data'!C396,F_Input_APR!$I$8:$I$3373,'APR Data'!D396)</f>
        <v>0.22679476091476089</v>
      </c>
      <c r="G396" s="68">
        <v>0</v>
      </c>
      <c r="H396" s="68">
        <f t="shared" si="12"/>
        <v>0</v>
      </c>
      <c r="I396" s="68" t="s">
        <v>300</v>
      </c>
      <c r="J396" s="68" t="s">
        <v>889</v>
      </c>
      <c r="K396" s="92" t="s">
        <v>855</v>
      </c>
      <c r="M396" s="68" t="b">
        <f t="shared" si="13"/>
        <v>0</v>
      </c>
    </row>
    <row r="397" spans="2:13">
      <c r="B397" s="68" t="s">
        <v>839</v>
      </c>
      <c r="C397" s="68" t="s">
        <v>271</v>
      </c>
      <c r="D397" s="68" t="s">
        <v>440</v>
      </c>
      <c r="E397" s="68" t="s">
        <v>246</v>
      </c>
      <c r="F397" s="68">
        <f>SUMIFS(F_Input_APR!$G$8:$G$3373,F_Input_APR!$B$8:$B$3373,'APR Data'!C397,F_Input_APR!$I$8:$I$3373,'APR Data'!D397)</f>
        <v>0.22679476091476089</v>
      </c>
      <c r="G397" s="68">
        <v>0</v>
      </c>
      <c r="H397" s="68">
        <f t="shared" si="12"/>
        <v>0</v>
      </c>
      <c r="I397" s="68" t="s">
        <v>300</v>
      </c>
      <c r="J397" s="68" t="s">
        <v>889</v>
      </c>
      <c r="K397" s="92" t="s">
        <v>856</v>
      </c>
      <c r="M397" s="68" t="b">
        <f t="shared" si="13"/>
        <v>0</v>
      </c>
    </row>
    <row r="398" spans="2:13">
      <c r="B398" s="68" t="s">
        <v>839</v>
      </c>
      <c r="C398" s="68" t="s">
        <v>271</v>
      </c>
      <c r="D398" s="68" t="s">
        <v>446</v>
      </c>
      <c r="E398" s="68" t="s">
        <v>246</v>
      </c>
      <c r="F398" s="68">
        <f>SUMIFS(F_Input_APR!$G$8:$G$3373,F_Input_APR!$B$8:$B$3373,'APR Data'!C398,F_Input_APR!$I$8:$I$3373,'APR Data'!D398)</f>
        <v>0.22679476091476089</v>
      </c>
      <c r="G398" s="68">
        <v>1</v>
      </c>
      <c r="H398" s="68">
        <f t="shared" si="12"/>
        <v>0.22679476091476089</v>
      </c>
      <c r="I398" s="68" t="s">
        <v>300</v>
      </c>
      <c r="J398" s="68" t="s">
        <v>889</v>
      </c>
      <c r="K398" s="92" t="s">
        <v>857</v>
      </c>
      <c r="M398" s="68" t="b">
        <f t="shared" si="13"/>
        <v>1</v>
      </c>
    </row>
    <row r="399" spans="2:13">
      <c r="B399" s="68" t="s">
        <v>839</v>
      </c>
      <c r="C399" s="68" t="s">
        <v>271</v>
      </c>
      <c r="D399" s="68" t="s">
        <v>455</v>
      </c>
      <c r="E399" s="68" t="s">
        <v>246</v>
      </c>
      <c r="F399" s="68">
        <f>SUMIFS(F_Input_APR!$G$8:$G$3373,F_Input_APR!$B$8:$B$3373,'APR Data'!C399,F_Input_APR!$I$8:$I$3373,'APR Data'!D399)</f>
        <v>0</v>
      </c>
      <c r="G399" s="68">
        <v>1</v>
      </c>
      <c r="H399" s="68">
        <f t="shared" si="12"/>
        <v>0</v>
      </c>
      <c r="I399" s="68" t="s">
        <v>300</v>
      </c>
      <c r="J399" s="68" t="s">
        <v>889</v>
      </c>
      <c r="K399" s="92" t="s">
        <v>858</v>
      </c>
      <c r="M399" s="68" t="b">
        <f t="shared" si="13"/>
        <v>1</v>
      </c>
    </row>
    <row r="400" spans="2:13">
      <c r="B400" s="68" t="s">
        <v>839</v>
      </c>
      <c r="C400" s="68" t="s">
        <v>271</v>
      </c>
      <c r="D400" s="68" t="s">
        <v>464</v>
      </c>
      <c r="E400" s="68" t="s">
        <v>246</v>
      </c>
      <c r="F400" s="68">
        <f>SUMIFS(F_Input_APR!$G$8:$G$3373,F_Input_APR!$B$8:$B$3373,'APR Data'!C400,F_Input_APR!$I$8:$I$3373,'APR Data'!D400)</f>
        <v>0.62306252998560696</v>
      </c>
      <c r="G400" s="68">
        <v>1</v>
      </c>
      <c r="H400" s="68">
        <f t="shared" si="12"/>
        <v>0.62306252998560696</v>
      </c>
      <c r="I400" s="68" t="s">
        <v>300</v>
      </c>
      <c r="J400" s="68" t="s">
        <v>889</v>
      </c>
      <c r="K400" s="92" t="s">
        <v>859</v>
      </c>
      <c r="M400" s="68" t="b">
        <f t="shared" si="13"/>
        <v>1</v>
      </c>
    </row>
    <row r="401" spans="2:13">
      <c r="B401" s="68" t="s">
        <v>839</v>
      </c>
      <c r="C401" s="68" t="s">
        <v>271</v>
      </c>
      <c r="D401" s="68" t="s">
        <v>473</v>
      </c>
      <c r="E401" s="68" t="s">
        <v>246</v>
      </c>
      <c r="F401" s="68">
        <f>SUMIFS(F_Input_APR!$G$8:$G$3373,F_Input_APR!$B$8:$B$3373,'APR Data'!C401,F_Input_APR!$I$8:$I$3373,'APR Data'!D401)</f>
        <v>0</v>
      </c>
      <c r="G401" s="68">
        <v>0</v>
      </c>
      <c r="H401" s="68">
        <f t="shared" si="12"/>
        <v>0</v>
      </c>
      <c r="I401" s="68" t="s">
        <v>300</v>
      </c>
      <c r="J401" s="68" t="s">
        <v>889</v>
      </c>
      <c r="K401" s="92" t="s">
        <v>860</v>
      </c>
      <c r="M401" s="68" t="b">
        <f t="shared" si="13"/>
        <v>1</v>
      </c>
    </row>
    <row r="402" spans="2:13">
      <c r="B402" s="68" t="s">
        <v>839</v>
      </c>
      <c r="C402" s="68" t="s">
        <v>271</v>
      </c>
      <c r="D402" s="68" t="s">
        <v>482</v>
      </c>
      <c r="E402" s="68" t="s">
        <v>246</v>
      </c>
      <c r="F402" s="68">
        <f>SUMIFS(F_Input_APR!$G$8:$G$3373,F_Input_APR!$B$8:$B$3373,'APR Data'!C402,F_Input_APR!$I$8:$I$3373,'APR Data'!D402)</f>
        <v>0</v>
      </c>
      <c r="G402" s="68">
        <v>0</v>
      </c>
      <c r="H402" s="68">
        <f t="shared" si="12"/>
        <v>0</v>
      </c>
      <c r="I402" s="68" t="s">
        <v>300</v>
      </c>
      <c r="J402" s="68" t="s">
        <v>889</v>
      </c>
      <c r="K402" s="92" t="s">
        <v>861</v>
      </c>
      <c r="M402" s="68" t="b">
        <f t="shared" si="13"/>
        <v>1</v>
      </c>
    </row>
    <row r="403" spans="2:13">
      <c r="B403" s="68" t="s">
        <v>839</v>
      </c>
      <c r="C403" s="68" t="s">
        <v>271</v>
      </c>
      <c r="D403" s="68" t="s">
        <v>491</v>
      </c>
      <c r="E403" s="68" t="s">
        <v>246</v>
      </c>
      <c r="F403" s="68">
        <f>SUMIFS(F_Input_APR!$G$8:$G$3373,F_Input_APR!$B$8:$B$3373,'APR Data'!C403,F_Input_APR!$I$8:$I$3373,'APR Data'!D403)</f>
        <v>0</v>
      </c>
      <c r="G403" s="68">
        <v>0</v>
      </c>
      <c r="H403" s="68">
        <f t="shared" si="12"/>
        <v>0</v>
      </c>
      <c r="I403" s="68" t="s">
        <v>300</v>
      </c>
      <c r="J403" s="68" t="s">
        <v>889</v>
      </c>
      <c r="K403" s="92" t="s">
        <v>862</v>
      </c>
      <c r="M403" s="68" t="b">
        <f t="shared" si="13"/>
        <v>1</v>
      </c>
    </row>
    <row r="404" spans="2:13">
      <c r="B404" s="68" t="s">
        <v>839</v>
      </c>
      <c r="C404" s="68" t="s">
        <v>271</v>
      </c>
      <c r="D404" s="68" t="s">
        <v>500</v>
      </c>
      <c r="E404" s="68" t="s">
        <v>246</v>
      </c>
      <c r="F404" s="68">
        <f>SUMIFS(F_Input_APR!$G$8:$G$3373,F_Input_APR!$B$8:$B$3373,'APR Data'!C404,F_Input_APR!$I$8:$I$3373,'APR Data'!D404)</f>
        <v>3.6511464257156572</v>
      </c>
      <c r="G404" s="68">
        <v>1</v>
      </c>
      <c r="H404" s="68">
        <f t="shared" si="12"/>
        <v>3.6511464257156572</v>
      </c>
      <c r="I404" s="68" t="s">
        <v>300</v>
      </c>
      <c r="J404" s="68" t="s">
        <v>889</v>
      </c>
      <c r="K404" s="92" t="s">
        <v>863</v>
      </c>
      <c r="M404" s="68" t="b">
        <f t="shared" si="13"/>
        <v>1</v>
      </c>
    </row>
    <row r="405" spans="2:13">
      <c r="B405" s="68" t="s">
        <v>839</v>
      </c>
      <c r="C405" s="68" t="s">
        <v>271</v>
      </c>
      <c r="D405" s="68" t="s">
        <v>509</v>
      </c>
      <c r="E405" s="68" t="s">
        <v>246</v>
      </c>
      <c r="F405" s="68">
        <f>SUMIFS(F_Input_APR!$G$8:$G$3373,F_Input_APR!$B$8:$B$3373,'APR Data'!C405,F_Input_APR!$I$8:$I$3373,'APR Data'!D405)</f>
        <v>0</v>
      </c>
      <c r="G405" s="68">
        <v>1</v>
      </c>
      <c r="H405" s="68">
        <f t="shared" si="12"/>
        <v>0</v>
      </c>
      <c r="I405" s="68" t="s">
        <v>300</v>
      </c>
      <c r="J405" s="68" t="s">
        <v>889</v>
      </c>
      <c r="K405" s="92" t="s">
        <v>864</v>
      </c>
      <c r="M405" s="68" t="b">
        <f t="shared" si="13"/>
        <v>1</v>
      </c>
    </row>
    <row r="406" spans="2:13">
      <c r="B406" s="68" t="s">
        <v>839</v>
      </c>
      <c r="C406" s="68" t="s">
        <v>271</v>
      </c>
      <c r="D406" s="68" t="s">
        <v>518</v>
      </c>
      <c r="E406" s="68" t="s">
        <v>246</v>
      </c>
      <c r="F406" s="68">
        <f>SUMIFS(F_Input_APR!$G$8:$G$3373,F_Input_APR!$B$8:$B$3373,'APR Data'!C406,F_Input_APR!$I$8:$I$3373,'APR Data'!D406)</f>
        <v>0.51963415000799618</v>
      </c>
      <c r="G406" s="68">
        <v>1</v>
      </c>
      <c r="H406" s="68">
        <f t="shared" si="12"/>
        <v>0.51963415000799618</v>
      </c>
      <c r="I406" s="68" t="s">
        <v>300</v>
      </c>
      <c r="J406" s="68" t="s">
        <v>889</v>
      </c>
      <c r="K406" s="92" t="s">
        <v>865</v>
      </c>
      <c r="M406" s="68" t="b">
        <f t="shared" si="13"/>
        <v>1</v>
      </c>
    </row>
    <row r="407" spans="2:13">
      <c r="B407" s="68" t="s">
        <v>839</v>
      </c>
      <c r="C407" s="68" t="s">
        <v>271</v>
      </c>
      <c r="D407" s="68" t="s">
        <v>527</v>
      </c>
      <c r="E407" s="68" t="s">
        <v>246</v>
      </c>
      <c r="F407" s="68">
        <f>SUMIFS(F_Input_APR!$G$8:$G$3373,F_Input_APR!$B$8:$B$3373,'APR Data'!C407,F_Input_APR!$I$8:$I$3373,'APR Data'!D407)</f>
        <v>0</v>
      </c>
      <c r="G407" s="68">
        <v>1</v>
      </c>
      <c r="H407" s="68">
        <f t="shared" si="12"/>
        <v>0</v>
      </c>
      <c r="I407" s="68" t="s">
        <v>300</v>
      </c>
      <c r="J407" s="68" t="s">
        <v>889</v>
      </c>
      <c r="K407" s="92" t="s">
        <v>866</v>
      </c>
      <c r="M407" s="68" t="b">
        <f t="shared" si="13"/>
        <v>1</v>
      </c>
    </row>
    <row r="408" spans="2:13">
      <c r="B408" s="68" t="s">
        <v>839</v>
      </c>
      <c r="C408" s="68" t="s">
        <v>271</v>
      </c>
      <c r="D408" s="68" t="s">
        <v>590</v>
      </c>
      <c r="E408" s="68" t="s">
        <v>246</v>
      </c>
      <c r="F408" s="68">
        <f>SUMIFS(F_Input_APR!$G$8:$G$3373,F_Input_APR!$B$8:$B$3373,'APR Data'!C408,F_Input_APR!$I$8:$I$3373,'APR Data'!D408)</f>
        <v>0.14699999999999999</v>
      </c>
      <c r="G408" s="68">
        <v>1</v>
      </c>
      <c r="H408" s="68">
        <f t="shared" si="12"/>
        <v>0.14699999999999999</v>
      </c>
      <c r="I408" s="68" t="s">
        <v>300</v>
      </c>
      <c r="J408" s="68" t="s">
        <v>889</v>
      </c>
      <c r="K408" s="68" t="s">
        <v>867</v>
      </c>
      <c r="M408" s="68" t="b">
        <f t="shared" si="13"/>
        <v>1</v>
      </c>
    </row>
    <row r="409" spans="2:13">
      <c r="B409" s="68" t="s">
        <v>839</v>
      </c>
      <c r="C409" s="68" t="s">
        <v>271</v>
      </c>
      <c r="D409" s="68" t="s">
        <v>599</v>
      </c>
      <c r="E409" s="68" t="s">
        <v>246</v>
      </c>
      <c r="F409" s="68">
        <f>SUMIFS(F_Input_APR!$G$8:$G$3373,F_Input_APR!$B$8:$B$3373,'APR Data'!C409,F_Input_APR!$I$8:$I$3373,'APR Data'!D409)</f>
        <v>0.20300000000000001</v>
      </c>
      <c r="G409" s="68">
        <v>1</v>
      </c>
      <c r="H409" s="68">
        <f t="shared" si="12"/>
        <v>0.20300000000000001</v>
      </c>
      <c r="I409" s="68" t="s">
        <v>300</v>
      </c>
      <c r="J409" s="68" t="s">
        <v>889</v>
      </c>
      <c r="K409" s="68" t="s">
        <v>868</v>
      </c>
      <c r="M409" s="68" t="b">
        <f t="shared" si="13"/>
        <v>1</v>
      </c>
    </row>
    <row r="410" spans="2:13">
      <c r="B410" s="68" t="s">
        <v>839</v>
      </c>
      <c r="C410" s="68" t="s">
        <v>271</v>
      </c>
      <c r="D410" s="68" t="s">
        <v>608</v>
      </c>
      <c r="E410" s="68" t="s">
        <v>246</v>
      </c>
      <c r="F410" s="68">
        <f>SUMIFS(F_Input_APR!$G$8:$G$3373,F_Input_APR!$B$8:$B$3373,'APR Data'!C410,F_Input_APR!$I$8:$I$3373,'APR Data'!D410)</f>
        <v>0.21099999999999999</v>
      </c>
      <c r="G410" s="68">
        <v>1</v>
      </c>
      <c r="H410" s="68">
        <f t="shared" si="12"/>
        <v>0.21099999999999999</v>
      </c>
      <c r="I410" s="68" t="s">
        <v>300</v>
      </c>
      <c r="J410" s="68" t="s">
        <v>889</v>
      </c>
      <c r="K410" s="68" t="s">
        <v>869</v>
      </c>
      <c r="M410" s="68" t="b">
        <f t="shared" si="13"/>
        <v>1</v>
      </c>
    </row>
    <row r="411" spans="2:13">
      <c r="B411" s="68" t="s">
        <v>839</v>
      </c>
      <c r="C411" s="68" t="s">
        <v>271</v>
      </c>
      <c r="D411" s="68" t="s">
        <v>617</v>
      </c>
      <c r="E411" s="68" t="s">
        <v>246</v>
      </c>
      <c r="F411" s="68">
        <f>SUMIFS(F_Input_APR!$G$8:$G$3373,F_Input_APR!$B$8:$B$3373,'APR Data'!C411,F_Input_APR!$I$8:$I$3373,'APR Data'!D411)</f>
        <v>0.42099999999999999</v>
      </c>
      <c r="G411" s="68">
        <v>1</v>
      </c>
      <c r="H411" s="68">
        <f t="shared" si="12"/>
        <v>0.42099999999999999</v>
      </c>
      <c r="I411" s="68" t="s">
        <v>300</v>
      </c>
      <c r="J411" s="68" t="s">
        <v>889</v>
      </c>
      <c r="K411" s="68" t="s">
        <v>870</v>
      </c>
      <c r="M411" s="68" t="b">
        <f t="shared" si="13"/>
        <v>1</v>
      </c>
    </row>
    <row r="412" spans="2:13">
      <c r="B412" s="68" t="s">
        <v>839</v>
      </c>
      <c r="C412" s="68" t="s">
        <v>271</v>
      </c>
      <c r="D412" s="68" t="s">
        <v>626</v>
      </c>
      <c r="E412" s="68" t="s">
        <v>246</v>
      </c>
      <c r="F412" s="68">
        <f>SUMIFS(F_Input_APR!$G$8:$G$3373,F_Input_APR!$B$8:$B$3373,'APR Data'!C412,F_Input_APR!$I$8:$I$3373,'APR Data'!D412)</f>
        <v>8.5999999999999993E-2</v>
      </c>
      <c r="G412" s="68">
        <v>1</v>
      </c>
      <c r="H412" s="68">
        <f t="shared" si="12"/>
        <v>8.5999999999999993E-2</v>
      </c>
      <c r="I412" s="68" t="s">
        <v>300</v>
      </c>
      <c r="J412" s="68" t="s">
        <v>889</v>
      </c>
      <c r="K412" s="68" t="s">
        <v>871</v>
      </c>
      <c r="M412" s="68" t="b">
        <f t="shared" si="13"/>
        <v>1</v>
      </c>
    </row>
    <row r="413" spans="2:13">
      <c r="B413" s="68" t="s">
        <v>839</v>
      </c>
      <c r="C413" s="68" t="s">
        <v>271</v>
      </c>
      <c r="D413" s="68" t="s">
        <v>818</v>
      </c>
      <c r="E413" s="68" t="s">
        <v>246</v>
      </c>
      <c r="F413" s="68">
        <f>SUMIFS(F_Input_APR!$G$8:$G$3373,F_Input_APR!$B$8:$B$3373,'APR Data'!C413,F_Input_APR!$I$8:$I$3373,'APR Data'!D413)</f>
        <v>0</v>
      </c>
      <c r="G413" s="68">
        <v>1</v>
      </c>
      <c r="H413" s="68">
        <f t="shared" si="12"/>
        <v>0</v>
      </c>
      <c r="I413" s="68" t="s">
        <v>300</v>
      </c>
      <c r="J413" s="68" t="s">
        <v>889</v>
      </c>
      <c r="K413" s="68" t="s">
        <v>872</v>
      </c>
      <c r="M413" s="68" t="b">
        <f t="shared" si="13"/>
        <v>1</v>
      </c>
    </row>
    <row r="414" spans="2:13">
      <c r="B414" s="68" t="s">
        <v>839</v>
      </c>
      <c r="C414" s="68" t="s">
        <v>271</v>
      </c>
      <c r="D414" s="68" t="s">
        <v>635</v>
      </c>
      <c r="E414" s="68" t="s">
        <v>246</v>
      </c>
      <c r="F414" s="68">
        <f>SUMIFS(F_Input_APR!$G$8:$G$3373,F_Input_APR!$B$8:$B$3373,'APR Data'!C414,F_Input_APR!$I$8:$I$3373,'APR Data'!D414)</f>
        <v>0</v>
      </c>
      <c r="G414" s="68">
        <v>1</v>
      </c>
      <c r="H414" s="68">
        <f t="shared" si="12"/>
        <v>0</v>
      </c>
      <c r="I414" s="68" t="s">
        <v>300</v>
      </c>
      <c r="J414" s="68" t="s">
        <v>889</v>
      </c>
      <c r="K414" s="68" t="s">
        <v>873</v>
      </c>
      <c r="M414" s="68" t="b">
        <f t="shared" si="13"/>
        <v>1</v>
      </c>
    </row>
    <row r="415" spans="2:13">
      <c r="B415" s="68" t="s">
        <v>839</v>
      </c>
      <c r="C415" s="68" t="s">
        <v>271</v>
      </c>
      <c r="D415" s="68" t="s">
        <v>644</v>
      </c>
      <c r="E415" s="68" t="s">
        <v>246</v>
      </c>
      <c r="F415" s="68">
        <f>SUMIFS(F_Input_APR!$G$8:$G$3373,F_Input_APR!$B$8:$B$3373,'APR Data'!C415,F_Input_APR!$I$8:$I$3373,'APR Data'!D415)</f>
        <v>0</v>
      </c>
      <c r="G415" s="68">
        <v>1</v>
      </c>
      <c r="H415" s="68">
        <f t="shared" si="12"/>
        <v>0</v>
      </c>
      <c r="I415" s="68" t="s">
        <v>300</v>
      </c>
      <c r="J415" s="68" t="s">
        <v>889</v>
      </c>
      <c r="K415" s="68" t="s">
        <v>874</v>
      </c>
      <c r="M415" s="68" t="b">
        <f t="shared" si="13"/>
        <v>1</v>
      </c>
    </row>
    <row r="416" spans="2:13">
      <c r="B416" s="68" t="s">
        <v>839</v>
      </c>
      <c r="C416" s="68" t="s">
        <v>271</v>
      </c>
      <c r="D416" s="68" t="s">
        <v>650</v>
      </c>
      <c r="E416" s="68" t="s">
        <v>246</v>
      </c>
      <c r="F416" s="68">
        <f>SUMIFS(F_Input_APR!$G$8:$G$3373,F_Input_APR!$B$8:$B$3373,'APR Data'!C416,F_Input_APR!$I$8:$I$3373,'APR Data'!D416)</f>
        <v>0</v>
      </c>
      <c r="G416" s="68">
        <v>1</v>
      </c>
      <c r="H416" s="68">
        <f t="shared" si="12"/>
        <v>0</v>
      </c>
      <c r="I416" s="68" t="s">
        <v>300</v>
      </c>
      <c r="J416" s="68" t="s">
        <v>889</v>
      </c>
      <c r="K416" s="68" t="s">
        <v>875</v>
      </c>
      <c r="M416" s="68" t="b">
        <f t="shared" si="13"/>
        <v>1</v>
      </c>
    </row>
    <row r="417" spans="2:13">
      <c r="B417" s="68" t="s">
        <v>839</v>
      </c>
      <c r="C417" s="68" t="s">
        <v>271</v>
      </c>
      <c r="D417" s="68" t="s">
        <v>659</v>
      </c>
      <c r="E417" s="68" t="s">
        <v>246</v>
      </c>
      <c r="F417" s="68">
        <f>SUMIFS(F_Input_APR!$G$8:$G$3373,F_Input_APR!$B$8:$B$3373,'APR Data'!C417,F_Input_APR!$I$8:$I$3373,'APR Data'!D417)</f>
        <v>2.1059999999999999</v>
      </c>
      <c r="G417" s="68">
        <v>1</v>
      </c>
      <c r="H417" s="68">
        <f t="shared" si="12"/>
        <v>2.1059999999999999</v>
      </c>
      <c r="I417" s="68" t="s">
        <v>300</v>
      </c>
      <c r="J417" s="68" t="s">
        <v>889</v>
      </c>
      <c r="K417" s="68" t="s">
        <v>876</v>
      </c>
      <c r="M417" s="68" t="b">
        <f t="shared" si="13"/>
        <v>1</v>
      </c>
    </row>
    <row r="418" spans="2:13">
      <c r="B418" s="68" t="s">
        <v>839</v>
      </c>
      <c r="C418" s="68" t="s">
        <v>271</v>
      </c>
      <c r="D418" s="68" t="s">
        <v>668</v>
      </c>
      <c r="E418" s="68" t="s">
        <v>246</v>
      </c>
      <c r="F418" s="68">
        <f>SUMIFS(F_Input_APR!$G$8:$G$3373,F_Input_APR!$B$8:$B$3373,'APR Data'!C418,F_Input_APR!$I$8:$I$3373,'APR Data'!D418)</f>
        <v>0</v>
      </c>
      <c r="G418" s="68">
        <v>1</v>
      </c>
      <c r="H418" s="68">
        <f t="shared" si="12"/>
        <v>0</v>
      </c>
      <c r="I418" s="68" t="s">
        <v>300</v>
      </c>
      <c r="J418" s="68" t="s">
        <v>889</v>
      </c>
      <c r="K418" s="68" t="s">
        <v>877</v>
      </c>
      <c r="M418" s="68" t="b">
        <f t="shared" si="13"/>
        <v>1</v>
      </c>
    </row>
    <row r="419" spans="2:13">
      <c r="B419" s="68" t="s">
        <v>839</v>
      </c>
      <c r="C419" s="68" t="s">
        <v>271</v>
      </c>
      <c r="D419" s="68" t="s">
        <v>677</v>
      </c>
      <c r="E419" s="68" t="s">
        <v>246</v>
      </c>
      <c r="F419" s="68">
        <f>SUMIFS(F_Input_APR!$G$8:$G$3373,F_Input_APR!$B$8:$B$3373,'APR Data'!C419,F_Input_APR!$I$8:$I$3373,'APR Data'!D419)</f>
        <v>0</v>
      </c>
      <c r="G419" s="68">
        <v>1</v>
      </c>
      <c r="H419" s="68">
        <f t="shared" si="12"/>
        <v>0</v>
      </c>
      <c r="I419" s="68" t="s">
        <v>300</v>
      </c>
      <c r="J419" s="68" t="s">
        <v>889</v>
      </c>
      <c r="K419" s="68" t="s">
        <v>878</v>
      </c>
      <c r="M419" s="68" t="b">
        <f t="shared" si="13"/>
        <v>1</v>
      </c>
    </row>
    <row r="420" spans="2:13">
      <c r="B420" s="68" t="s">
        <v>839</v>
      </c>
      <c r="C420" s="68" t="s">
        <v>271</v>
      </c>
      <c r="D420" s="68" t="s">
        <v>686</v>
      </c>
      <c r="E420" s="68" t="s">
        <v>246</v>
      </c>
      <c r="F420" s="93">
        <f>SUMIFS(F_Input_APR!$G$8:$G$3373,F_Input_APR!$B$8:$B$3373,'APR Data'!C420,F_Input_APR!$I$8:$I$3373,'APR Data'!D420)</f>
        <v>0.224</v>
      </c>
      <c r="G420" s="68">
        <v>1</v>
      </c>
      <c r="H420" s="68">
        <f t="shared" si="12"/>
        <v>0.224</v>
      </c>
      <c r="I420" s="68" t="s">
        <v>300</v>
      </c>
      <c r="J420" s="68" t="s">
        <v>889</v>
      </c>
      <c r="K420" s="68" t="s">
        <v>879</v>
      </c>
      <c r="M420" s="68" t="b">
        <f t="shared" si="13"/>
        <v>1</v>
      </c>
    </row>
    <row r="421" spans="2:13">
      <c r="B421" s="68" t="s">
        <v>839</v>
      </c>
      <c r="C421" s="68" t="s">
        <v>271</v>
      </c>
      <c r="D421" s="68" t="s">
        <v>692</v>
      </c>
      <c r="E421" s="68" t="s">
        <v>246</v>
      </c>
      <c r="F421" s="68">
        <f>SUMIFS(F_Input_APR!$G$8:$G$3373,F_Input_APR!$B$8:$B$3373,'APR Data'!C421,F_Input_APR!$I$8:$I$3373,'APR Data'!D421)</f>
        <v>0</v>
      </c>
      <c r="G421" s="68">
        <v>1</v>
      </c>
      <c r="H421" s="68">
        <f t="shared" si="12"/>
        <v>0</v>
      </c>
      <c r="I421" s="68" t="s">
        <v>300</v>
      </c>
      <c r="J421" s="68" t="s">
        <v>889</v>
      </c>
      <c r="K421" s="68" t="s">
        <v>880</v>
      </c>
      <c r="M421" s="68" t="b">
        <f t="shared" si="13"/>
        <v>1</v>
      </c>
    </row>
    <row r="422" spans="2:13">
      <c r="B422" s="68" t="s">
        <v>839</v>
      </c>
      <c r="C422" s="68" t="s">
        <v>271</v>
      </c>
      <c r="D422" s="68" t="s">
        <v>701</v>
      </c>
      <c r="E422" s="68" t="s">
        <v>246</v>
      </c>
      <c r="F422" s="68">
        <f>SUMIFS(F_Input_APR!$G$8:$G$3373,F_Input_APR!$B$8:$B$3373,'APR Data'!C422,F_Input_APR!$I$8:$I$3373,'APR Data'!D422)</f>
        <v>0</v>
      </c>
      <c r="G422" s="68">
        <v>1</v>
      </c>
      <c r="H422" s="68">
        <f t="shared" si="12"/>
        <v>0</v>
      </c>
      <c r="I422" s="68" t="s">
        <v>300</v>
      </c>
      <c r="J422" s="68" t="s">
        <v>889</v>
      </c>
      <c r="K422" s="68" t="s">
        <v>881</v>
      </c>
      <c r="M422" s="68" t="b">
        <f t="shared" si="13"/>
        <v>1</v>
      </c>
    </row>
    <row r="423" spans="2:13">
      <c r="B423" s="68" t="s">
        <v>839</v>
      </c>
      <c r="C423" s="68" t="s">
        <v>271</v>
      </c>
      <c r="D423" s="68" t="s">
        <v>710</v>
      </c>
      <c r="E423" s="68" t="s">
        <v>246</v>
      </c>
      <c r="F423" s="68">
        <f>SUMIFS(F_Input_APR!$G$8:$G$3373,F_Input_APR!$B$8:$B$3373,'APR Data'!C423,F_Input_APR!$I$8:$I$3373,'APR Data'!D423)</f>
        <v>0</v>
      </c>
      <c r="G423" s="68">
        <v>1</v>
      </c>
      <c r="H423" s="68">
        <f t="shared" si="12"/>
        <v>0</v>
      </c>
      <c r="I423" s="68" t="s">
        <v>300</v>
      </c>
      <c r="J423" s="68" t="s">
        <v>889</v>
      </c>
      <c r="K423" s="68" t="s">
        <v>882</v>
      </c>
      <c r="M423" s="68" t="b">
        <f t="shared" si="13"/>
        <v>1</v>
      </c>
    </row>
    <row r="424" spans="2:13">
      <c r="B424" s="68" t="s">
        <v>839</v>
      </c>
      <c r="C424" s="68" t="s">
        <v>271</v>
      </c>
      <c r="D424" s="68" t="s">
        <v>719</v>
      </c>
      <c r="E424" s="68" t="s">
        <v>246</v>
      </c>
      <c r="F424" s="68">
        <f>SUMIFS(F_Input_APR!$G$8:$G$3373,F_Input_APR!$B$8:$B$3373,'APR Data'!C424,F_Input_APR!$I$8:$I$3373,'APR Data'!D424)</f>
        <v>0</v>
      </c>
      <c r="G424" s="68">
        <v>1</v>
      </c>
      <c r="H424" s="68">
        <f t="shared" si="12"/>
        <v>0</v>
      </c>
      <c r="I424" s="68" t="s">
        <v>300</v>
      </c>
      <c r="J424" s="68" t="s">
        <v>889</v>
      </c>
      <c r="K424" s="68" t="s">
        <v>883</v>
      </c>
      <c r="M424" s="68" t="b">
        <f t="shared" si="13"/>
        <v>1</v>
      </c>
    </row>
    <row r="425" spans="2:13">
      <c r="B425" s="68" t="s">
        <v>839</v>
      </c>
      <c r="C425" s="68" t="s">
        <v>271</v>
      </c>
      <c r="D425" s="68" t="s">
        <v>728</v>
      </c>
      <c r="E425" s="68" t="s">
        <v>246</v>
      </c>
      <c r="F425" s="68">
        <f>SUMIFS(F_Input_APR!$G$8:$G$3373,F_Input_APR!$B$8:$B$3373,'APR Data'!C425,F_Input_APR!$I$8:$I$3373,'APR Data'!D425)</f>
        <v>0</v>
      </c>
      <c r="G425" s="68">
        <v>1</v>
      </c>
      <c r="H425" s="68">
        <f t="shared" si="12"/>
        <v>0</v>
      </c>
      <c r="I425" s="68" t="s">
        <v>300</v>
      </c>
      <c r="J425" s="68" t="s">
        <v>889</v>
      </c>
      <c r="K425" s="68" t="s">
        <v>884</v>
      </c>
      <c r="M425" s="68" t="b">
        <f t="shared" si="13"/>
        <v>1</v>
      </c>
    </row>
    <row r="426" spans="2:13">
      <c r="B426" s="68" t="s">
        <v>839</v>
      </c>
      <c r="C426" s="68" t="s">
        <v>271</v>
      </c>
      <c r="D426" s="68" t="s">
        <v>737</v>
      </c>
      <c r="E426" s="68" t="s">
        <v>246</v>
      </c>
      <c r="F426" s="68">
        <f>SUMIFS(F_Input_APR!$G$8:$G$3373,F_Input_APR!$B$8:$B$3373,'APR Data'!C426,F_Input_APR!$I$8:$I$3373,'APR Data'!D426)</f>
        <v>0</v>
      </c>
      <c r="G426" s="68">
        <v>1</v>
      </c>
      <c r="H426" s="68">
        <f t="shared" si="12"/>
        <v>0</v>
      </c>
      <c r="I426" s="68" t="s">
        <v>300</v>
      </c>
      <c r="J426" s="68" t="s">
        <v>889</v>
      </c>
      <c r="K426" s="68" t="s">
        <v>885</v>
      </c>
      <c r="M426" s="68" t="b">
        <f t="shared" si="13"/>
        <v>1</v>
      </c>
    </row>
    <row r="427" spans="2:13">
      <c r="B427" s="68" t="s">
        <v>839</v>
      </c>
      <c r="C427" s="68" t="s">
        <v>271</v>
      </c>
      <c r="D427" s="68" t="s">
        <v>746</v>
      </c>
      <c r="E427" s="68" t="s">
        <v>246</v>
      </c>
      <c r="F427" s="68">
        <f>SUMIFS(F_Input_APR!$G$8:$G$3373,F_Input_APR!$B$8:$B$3373,'APR Data'!C427,F_Input_APR!$I$8:$I$3373,'APR Data'!D427)</f>
        <v>0</v>
      </c>
      <c r="G427" s="68">
        <v>1</v>
      </c>
      <c r="H427" s="68">
        <f t="shared" si="12"/>
        <v>0</v>
      </c>
      <c r="I427" s="68" t="s">
        <v>300</v>
      </c>
      <c r="J427" s="68" t="s">
        <v>889</v>
      </c>
      <c r="K427" s="68" t="s">
        <v>886</v>
      </c>
      <c r="M427" s="68" t="b">
        <f t="shared" si="13"/>
        <v>1</v>
      </c>
    </row>
    <row r="428" spans="2:13">
      <c r="B428" s="68" t="s">
        <v>839</v>
      </c>
      <c r="C428" s="68" t="s">
        <v>271</v>
      </c>
      <c r="D428" s="68" t="s">
        <v>755</v>
      </c>
      <c r="E428" s="68" t="s">
        <v>246</v>
      </c>
      <c r="F428" s="68">
        <f>SUMIFS(F_Input_APR!$G$8:$G$3373,F_Input_APR!$B$8:$B$3373,'APR Data'!C428,F_Input_APR!$I$8:$I$3373,'APR Data'!D428)</f>
        <v>0</v>
      </c>
      <c r="G428" s="68">
        <v>1</v>
      </c>
      <c r="H428" s="68">
        <f t="shared" si="12"/>
        <v>0</v>
      </c>
      <c r="I428" s="68" t="s">
        <v>300</v>
      </c>
      <c r="J428" s="68" t="s">
        <v>889</v>
      </c>
      <c r="K428" s="68" t="s">
        <v>887</v>
      </c>
      <c r="M428" s="68" t="b">
        <f t="shared" si="13"/>
        <v>1</v>
      </c>
    </row>
    <row r="429" spans="2:13">
      <c r="B429" s="68" t="s">
        <v>839</v>
      </c>
      <c r="C429" s="68" t="s">
        <v>272</v>
      </c>
      <c r="D429" s="68" t="s">
        <v>302</v>
      </c>
      <c r="E429" s="68" t="s">
        <v>246</v>
      </c>
      <c r="F429" s="68">
        <f>SUMIFS(F_Input_APR!$G$8:$G$3373,F_Input_APR!$B$8:$B$3373,'APR Data'!C429,F_Input_APR!$I$8:$I$3373,'APR Data'!D429)</f>
        <v>0.52600000000000002</v>
      </c>
      <c r="G429" s="68">
        <v>1</v>
      </c>
      <c r="H429" s="68">
        <f t="shared" si="12"/>
        <v>0.52600000000000002</v>
      </c>
      <c r="I429" s="68" t="s">
        <v>300</v>
      </c>
      <c r="J429" s="68" t="s">
        <v>840</v>
      </c>
      <c r="K429" s="92" t="s">
        <v>841</v>
      </c>
      <c r="M429" s="68" t="b">
        <f t="shared" si="13"/>
        <v>1</v>
      </c>
    </row>
    <row r="430" spans="2:13">
      <c r="B430" s="68" t="s">
        <v>839</v>
      </c>
      <c r="C430" s="68" t="s">
        <v>272</v>
      </c>
      <c r="D430" s="68" t="s">
        <v>311</v>
      </c>
      <c r="E430" s="68" t="s">
        <v>246</v>
      </c>
      <c r="F430" s="68">
        <f>SUMIFS(F_Input_APR!$G$8:$G$3373,F_Input_APR!$B$8:$B$3373,'APR Data'!C430,F_Input_APR!$I$8:$I$3373,'APR Data'!D430)</f>
        <v>8.0470000000000006</v>
      </c>
      <c r="G430" s="68">
        <v>1</v>
      </c>
      <c r="H430" s="68">
        <f t="shared" si="12"/>
        <v>8.0470000000000006</v>
      </c>
      <c r="I430" s="68" t="s">
        <v>300</v>
      </c>
      <c r="J430" s="68" t="s">
        <v>840</v>
      </c>
      <c r="K430" s="92" t="s">
        <v>842</v>
      </c>
      <c r="M430" s="68" t="b">
        <f t="shared" si="13"/>
        <v>1</v>
      </c>
    </row>
    <row r="431" spans="2:13">
      <c r="B431" s="68" t="s">
        <v>839</v>
      </c>
      <c r="C431" s="68" t="s">
        <v>272</v>
      </c>
      <c r="D431" s="68" t="s">
        <v>320</v>
      </c>
      <c r="E431" s="68" t="s">
        <v>246</v>
      </c>
      <c r="F431" s="68">
        <f>SUMIFS(F_Input_APR!$G$8:$G$3373,F_Input_APR!$B$8:$B$3373,'APR Data'!C431,F_Input_APR!$I$8:$I$3373,'APR Data'!D431)</f>
        <v>0.76900000000000002</v>
      </c>
      <c r="G431" s="68">
        <v>1</v>
      </c>
      <c r="H431" s="68">
        <f t="shared" si="12"/>
        <v>0.76900000000000002</v>
      </c>
      <c r="I431" s="68" t="s">
        <v>300</v>
      </c>
      <c r="J431" s="68" t="s">
        <v>840</v>
      </c>
      <c r="K431" s="92" t="s">
        <v>843</v>
      </c>
      <c r="M431" s="68" t="b">
        <f t="shared" si="13"/>
        <v>1</v>
      </c>
    </row>
    <row r="432" spans="2:13">
      <c r="B432" s="68" t="s">
        <v>839</v>
      </c>
      <c r="C432" s="68" t="s">
        <v>272</v>
      </c>
      <c r="D432" s="68" t="s">
        <v>329</v>
      </c>
      <c r="E432" s="68" t="s">
        <v>246</v>
      </c>
      <c r="F432" s="68">
        <f>SUMIFS(F_Input_APR!$G$8:$G$3373,F_Input_APR!$B$8:$B$3373,'APR Data'!C432,F_Input_APR!$I$8:$I$3373,'APR Data'!D432)</f>
        <v>1.131</v>
      </c>
      <c r="G432" s="68">
        <v>1</v>
      </c>
      <c r="H432" s="68">
        <f t="shared" si="12"/>
        <v>1.131</v>
      </c>
      <c r="I432" s="68" t="s">
        <v>300</v>
      </c>
      <c r="J432" s="68" t="s">
        <v>840</v>
      </c>
      <c r="K432" s="92" t="s">
        <v>844</v>
      </c>
      <c r="M432" s="68" t="b">
        <f t="shared" si="13"/>
        <v>1</v>
      </c>
    </row>
    <row r="433" spans="2:13">
      <c r="B433" s="68" t="s">
        <v>839</v>
      </c>
      <c r="C433" s="68" t="s">
        <v>272</v>
      </c>
      <c r="D433" s="68" t="s">
        <v>338</v>
      </c>
      <c r="E433" s="68" t="s">
        <v>246</v>
      </c>
      <c r="F433" s="68">
        <f>SUMIFS(F_Input_APR!$G$8:$G$3373,F_Input_APR!$B$8:$B$3373,'APR Data'!C433,F_Input_APR!$I$8:$I$3373,'APR Data'!D433)</f>
        <v>1.4990000000000001</v>
      </c>
      <c r="G433" s="68">
        <v>1</v>
      </c>
      <c r="H433" s="68">
        <f t="shared" si="12"/>
        <v>1.4990000000000001</v>
      </c>
      <c r="I433" s="68" t="s">
        <v>300</v>
      </c>
      <c r="J433" s="68" t="s">
        <v>840</v>
      </c>
      <c r="K433" s="92" t="s">
        <v>845</v>
      </c>
      <c r="M433" s="68" t="b">
        <f t="shared" si="13"/>
        <v>1</v>
      </c>
    </row>
    <row r="434" spans="2:13">
      <c r="B434" s="68" t="s">
        <v>839</v>
      </c>
      <c r="C434" s="68" t="s">
        <v>272</v>
      </c>
      <c r="D434" s="68" t="s">
        <v>347</v>
      </c>
      <c r="E434" s="68" t="s">
        <v>246</v>
      </c>
      <c r="F434" s="68">
        <f>SUMIFS(F_Input_APR!$G$8:$G$3373,F_Input_APR!$B$8:$B$3373,'APR Data'!C434,F_Input_APR!$I$8:$I$3373,'APR Data'!D434)</f>
        <v>0.78100000000000003</v>
      </c>
      <c r="G434" s="68">
        <v>1</v>
      </c>
      <c r="H434" s="68">
        <f t="shared" si="12"/>
        <v>0.78100000000000003</v>
      </c>
      <c r="I434" s="68" t="s">
        <v>300</v>
      </c>
      <c r="J434" s="68" t="s">
        <v>840</v>
      </c>
      <c r="K434" s="92" t="s">
        <v>846</v>
      </c>
      <c r="M434" s="68" t="b">
        <f t="shared" si="13"/>
        <v>1</v>
      </c>
    </row>
    <row r="435" spans="2:13">
      <c r="B435" s="68" t="s">
        <v>839</v>
      </c>
      <c r="C435" s="68" t="s">
        <v>272</v>
      </c>
      <c r="D435" s="68" t="s">
        <v>356</v>
      </c>
      <c r="E435" s="68" t="s">
        <v>246</v>
      </c>
      <c r="F435" s="68">
        <f>SUMIFS(F_Input_APR!$G$8:$G$3373,F_Input_APR!$B$8:$B$3373,'APR Data'!C435,F_Input_APR!$I$8:$I$3373,'APR Data'!D435)</f>
        <v>0.218</v>
      </c>
      <c r="G435" s="68">
        <v>1</v>
      </c>
      <c r="H435" s="68">
        <f t="shared" si="12"/>
        <v>0.218</v>
      </c>
      <c r="I435" s="68" t="s">
        <v>300</v>
      </c>
      <c r="J435" s="68" t="s">
        <v>840</v>
      </c>
      <c r="K435" s="92" t="s">
        <v>847</v>
      </c>
      <c r="M435" s="68" t="b">
        <f t="shared" si="13"/>
        <v>1</v>
      </c>
    </row>
    <row r="436" spans="2:13">
      <c r="B436" s="68" t="s">
        <v>839</v>
      </c>
      <c r="C436" s="68" t="s">
        <v>272</v>
      </c>
      <c r="D436" s="68" t="s">
        <v>365</v>
      </c>
      <c r="E436" s="68" t="s">
        <v>246</v>
      </c>
      <c r="F436" s="68">
        <f>SUMIFS(F_Input_APR!$G$8:$G$3373,F_Input_APR!$B$8:$B$3373,'APR Data'!C436,F_Input_APR!$I$8:$I$3373,'APR Data'!D436)</f>
        <v>4.5010000000000003</v>
      </c>
      <c r="G436" s="68">
        <v>1</v>
      </c>
      <c r="H436" s="68">
        <f t="shared" si="12"/>
        <v>4.5010000000000003</v>
      </c>
      <c r="I436" s="68" t="s">
        <v>300</v>
      </c>
      <c r="J436" s="68" t="s">
        <v>840</v>
      </c>
      <c r="K436" s="92" t="s">
        <v>848</v>
      </c>
      <c r="M436" s="68" t="b">
        <f t="shared" si="13"/>
        <v>1</v>
      </c>
    </row>
    <row r="437" spans="2:13">
      <c r="B437" s="68" t="s">
        <v>839</v>
      </c>
      <c r="C437" s="68" t="s">
        <v>272</v>
      </c>
      <c r="D437" s="68" t="s">
        <v>374</v>
      </c>
      <c r="E437" s="68" t="s">
        <v>246</v>
      </c>
      <c r="F437" s="68">
        <f>SUMIFS(F_Input_APR!$G$8:$G$3373,F_Input_APR!$B$8:$B$3373,'APR Data'!C437,F_Input_APR!$I$8:$I$3373,'APR Data'!D437)</f>
        <v>0</v>
      </c>
      <c r="G437" s="68">
        <v>1</v>
      </c>
      <c r="H437" s="68">
        <f t="shared" si="12"/>
        <v>0</v>
      </c>
      <c r="I437" s="68" t="s">
        <v>300</v>
      </c>
      <c r="J437" s="68" t="s">
        <v>840</v>
      </c>
      <c r="K437" s="92" t="s">
        <v>849</v>
      </c>
      <c r="M437" s="68" t="b">
        <f t="shared" si="13"/>
        <v>1</v>
      </c>
    </row>
    <row r="438" spans="2:13">
      <c r="B438" s="68" t="s">
        <v>839</v>
      </c>
      <c r="C438" s="68" t="s">
        <v>272</v>
      </c>
      <c r="D438" s="68" t="s">
        <v>383</v>
      </c>
      <c r="E438" s="68" t="s">
        <v>246</v>
      </c>
      <c r="F438" s="68">
        <f>SUMIFS(F_Input_APR!$G$8:$G$3373,F_Input_APR!$B$8:$B$3373,'APR Data'!C438,F_Input_APR!$I$8:$I$3373,'APR Data'!D438)</f>
        <v>0</v>
      </c>
      <c r="G438" s="68">
        <v>1</v>
      </c>
      <c r="H438" s="68">
        <f t="shared" si="12"/>
        <v>0</v>
      </c>
      <c r="I438" s="68" t="s">
        <v>300</v>
      </c>
      <c r="J438" s="68" t="s">
        <v>840</v>
      </c>
      <c r="K438" s="92" t="s">
        <v>850</v>
      </c>
      <c r="M438" s="68" t="b">
        <f t="shared" si="13"/>
        <v>1</v>
      </c>
    </row>
    <row r="439" spans="2:13">
      <c r="B439" s="68" t="s">
        <v>839</v>
      </c>
      <c r="C439" s="68" t="s">
        <v>272</v>
      </c>
      <c r="D439" s="68" t="s">
        <v>392</v>
      </c>
      <c r="E439" s="68" t="s">
        <v>246</v>
      </c>
      <c r="F439" s="68">
        <f>SUMIFS(F_Input_APR!$G$8:$G$3373,F_Input_APR!$B$8:$B$3373,'APR Data'!C439,F_Input_APR!$I$8:$I$3373,'APR Data'!D439)</f>
        <v>0</v>
      </c>
      <c r="G439" s="68">
        <v>1</v>
      </c>
      <c r="H439" s="68">
        <f t="shared" si="12"/>
        <v>0</v>
      </c>
      <c r="I439" s="68" t="s">
        <v>300</v>
      </c>
      <c r="J439" s="68" t="s">
        <v>840</v>
      </c>
      <c r="K439" s="92" t="s">
        <v>851</v>
      </c>
      <c r="M439" s="68" t="b">
        <f t="shared" si="13"/>
        <v>1</v>
      </c>
    </row>
    <row r="440" spans="2:13">
      <c r="B440" s="68" t="s">
        <v>839</v>
      </c>
      <c r="C440" s="68" t="s">
        <v>272</v>
      </c>
      <c r="D440" s="68" t="s">
        <v>401</v>
      </c>
      <c r="E440" s="68" t="s">
        <v>246</v>
      </c>
      <c r="F440" s="68">
        <f>SUMIFS(F_Input_APR!$G$8:$G$3373,F_Input_APR!$B$8:$B$3373,'APR Data'!C440,F_Input_APR!$I$8:$I$3373,'APR Data'!D440)</f>
        <v>0</v>
      </c>
      <c r="G440" s="68">
        <v>1</v>
      </c>
      <c r="H440" s="68">
        <f t="shared" si="12"/>
        <v>0</v>
      </c>
      <c r="I440" s="68" t="s">
        <v>300</v>
      </c>
      <c r="J440" s="68" t="s">
        <v>840</v>
      </c>
      <c r="K440" s="92" t="s">
        <v>852</v>
      </c>
      <c r="M440" s="68" t="b">
        <f t="shared" si="13"/>
        <v>1</v>
      </c>
    </row>
    <row r="441" spans="2:13">
      <c r="B441" s="68" t="s">
        <v>839</v>
      </c>
      <c r="C441" s="68" t="s">
        <v>272</v>
      </c>
      <c r="D441" s="68" t="s">
        <v>410</v>
      </c>
      <c r="E441" s="68" t="s">
        <v>246</v>
      </c>
      <c r="F441" s="68">
        <f>SUMIFS(F_Input_APR!$G$8:$G$3373,F_Input_APR!$B$8:$B$3373,'APR Data'!C441,F_Input_APR!$I$8:$I$3373,'APR Data'!D441)</f>
        <v>33.783999999999999</v>
      </c>
      <c r="G441" s="68">
        <v>1</v>
      </c>
      <c r="H441" s="68">
        <f t="shared" si="12"/>
        <v>33.783999999999999</v>
      </c>
      <c r="I441" s="68" t="s">
        <v>300</v>
      </c>
      <c r="J441" s="68" t="s">
        <v>840</v>
      </c>
      <c r="K441" s="92" t="s">
        <v>853</v>
      </c>
      <c r="M441" s="68" t="b">
        <f t="shared" si="13"/>
        <v>1</v>
      </c>
    </row>
    <row r="442" spans="2:13">
      <c r="B442" s="68" t="s">
        <v>839</v>
      </c>
      <c r="C442" s="68" t="s">
        <v>272</v>
      </c>
      <c r="D442" s="68" t="s">
        <v>419</v>
      </c>
      <c r="E442" s="68" t="s">
        <v>246</v>
      </c>
      <c r="F442" s="68">
        <f>SUMIFS(F_Input_APR!$G$8:$G$3373,F_Input_APR!$B$8:$B$3373,'APR Data'!C442,F_Input_APR!$I$8:$I$3373,'APR Data'!D442)</f>
        <v>0.214</v>
      </c>
      <c r="G442" s="68">
        <v>1</v>
      </c>
      <c r="H442" s="68">
        <f t="shared" si="12"/>
        <v>0.214</v>
      </c>
      <c r="I442" s="68" t="s">
        <v>300</v>
      </c>
      <c r="J442" s="68" t="s">
        <v>840</v>
      </c>
      <c r="K442" s="92" t="s">
        <v>854</v>
      </c>
      <c r="M442" s="68" t="b">
        <f t="shared" si="13"/>
        <v>1</v>
      </c>
    </row>
    <row r="443" spans="2:13">
      <c r="B443" s="68" t="s">
        <v>839</v>
      </c>
      <c r="C443" s="68" t="s">
        <v>272</v>
      </c>
      <c r="D443" s="68" t="s">
        <v>428</v>
      </c>
      <c r="E443" s="68" t="s">
        <v>246</v>
      </c>
      <c r="F443" s="68">
        <f>SUMIFS(F_Input_APR!$G$8:$G$3373,F_Input_APR!$B$8:$B$3373,'APR Data'!C443,F_Input_APR!$I$8:$I$3373,'APR Data'!D443)</f>
        <v>15.032999999999999</v>
      </c>
      <c r="G443" s="68">
        <v>0</v>
      </c>
      <c r="H443" s="68">
        <f t="shared" si="12"/>
        <v>0</v>
      </c>
      <c r="I443" s="68" t="s">
        <v>300</v>
      </c>
      <c r="J443" s="68" t="s">
        <v>840</v>
      </c>
      <c r="K443" s="92" t="s">
        <v>855</v>
      </c>
      <c r="M443" s="68" t="b">
        <f t="shared" si="13"/>
        <v>0</v>
      </c>
    </row>
    <row r="444" spans="2:13">
      <c r="B444" s="68" t="s">
        <v>839</v>
      </c>
      <c r="C444" s="68" t="s">
        <v>272</v>
      </c>
      <c r="D444" s="68" t="s">
        <v>436</v>
      </c>
      <c r="E444" s="68" t="s">
        <v>246</v>
      </c>
      <c r="F444" s="68">
        <f>SUMIFS(F_Input_APR!$G$8:$G$3373,F_Input_APR!$B$8:$B$3373,'APR Data'!C444,F_Input_APR!$I$8:$I$3373,'APR Data'!D444)</f>
        <v>15.032999999999999</v>
      </c>
      <c r="G444" s="68">
        <v>0</v>
      </c>
      <c r="H444" s="68">
        <f t="shared" si="12"/>
        <v>0</v>
      </c>
      <c r="I444" s="68" t="s">
        <v>300</v>
      </c>
      <c r="J444" s="68" t="s">
        <v>840</v>
      </c>
      <c r="K444" s="92" t="s">
        <v>856</v>
      </c>
      <c r="M444" s="68" t="b">
        <f t="shared" si="13"/>
        <v>0</v>
      </c>
    </row>
    <row r="445" spans="2:13">
      <c r="B445" s="68" t="s">
        <v>839</v>
      </c>
      <c r="C445" s="68" t="s">
        <v>272</v>
      </c>
      <c r="D445" s="68" t="s">
        <v>442</v>
      </c>
      <c r="E445" s="68" t="s">
        <v>246</v>
      </c>
      <c r="F445" s="68">
        <f>SUMIFS(F_Input_APR!$G$8:$G$3373,F_Input_APR!$B$8:$B$3373,'APR Data'!C445,F_Input_APR!$I$8:$I$3373,'APR Data'!D445)</f>
        <v>15.032999999999999</v>
      </c>
      <c r="G445" s="68">
        <v>1</v>
      </c>
      <c r="H445" s="68">
        <f t="shared" si="12"/>
        <v>15.032999999999999</v>
      </c>
      <c r="I445" s="68" t="s">
        <v>300</v>
      </c>
      <c r="J445" s="68" t="s">
        <v>840</v>
      </c>
      <c r="K445" s="92" t="s">
        <v>857</v>
      </c>
      <c r="M445" s="68" t="b">
        <f t="shared" si="13"/>
        <v>1</v>
      </c>
    </row>
    <row r="446" spans="2:13">
      <c r="B446" s="68" t="s">
        <v>839</v>
      </c>
      <c r="C446" s="68" t="s">
        <v>272</v>
      </c>
      <c r="D446" s="68" t="s">
        <v>449</v>
      </c>
      <c r="E446" s="68" t="s">
        <v>246</v>
      </c>
      <c r="F446" s="68">
        <f>SUMIFS(F_Input_APR!$G$8:$G$3373,F_Input_APR!$B$8:$B$3373,'APR Data'!C446,F_Input_APR!$I$8:$I$3373,'APR Data'!D446)</f>
        <v>0</v>
      </c>
      <c r="G446" s="68">
        <v>1</v>
      </c>
      <c r="H446" s="68">
        <f t="shared" si="12"/>
        <v>0</v>
      </c>
      <c r="I446" s="68" t="s">
        <v>300</v>
      </c>
      <c r="J446" s="68" t="s">
        <v>840</v>
      </c>
      <c r="K446" s="92" t="s">
        <v>858</v>
      </c>
      <c r="M446" s="68" t="b">
        <f t="shared" si="13"/>
        <v>1</v>
      </c>
    </row>
    <row r="447" spans="2:13">
      <c r="B447" s="68" t="s">
        <v>839</v>
      </c>
      <c r="C447" s="68" t="s">
        <v>272</v>
      </c>
      <c r="D447" s="68" t="s">
        <v>458</v>
      </c>
      <c r="E447" s="68" t="s">
        <v>246</v>
      </c>
      <c r="F447" s="68">
        <f>SUMIFS(F_Input_APR!$G$8:$G$3373,F_Input_APR!$B$8:$B$3373,'APR Data'!C447,F_Input_APR!$I$8:$I$3373,'APR Data'!D447)</f>
        <v>63.648000000000003</v>
      </c>
      <c r="G447" s="68">
        <v>1</v>
      </c>
      <c r="H447" s="68">
        <f t="shared" si="12"/>
        <v>63.648000000000003</v>
      </c>
      <c r="I447" s="68" t="s">
        <v>300</v>
      </c>
      <c r="J447" s="68" t="s">
        <v>840</v>
      </c>
      <c r="K447" s="92" t="s">
        <v>859</v>
      </c>
      <c r="M447" s="68" t="b">
        <f t="shared" si="13"/>
        <v>1</v>
      </c>
    </row>
    <row r="448" spans="2:13">
      <c r="B448" s="68" t="s">
        <v>839</v>
      </c>
      <c r="C448" s="68" t="s">
        <v>272</v>
      </c>
      <c r="D448" s="68" t="s">
        <v>467</v>
      </c>
      <c r="E448" s="68" t="s">
        <v>246</v>
      </c>
      <c r="F448" s="68">
        <f>SUMIFS(F_Input_APR!$G$8:$G$3373,F_Input_APR!$B$8:$B$3373,'APR Data'!C448,F_Input_APR!$I$8:$I$3373,'APR Data'!D448)</f>
        <v>0</v>
      </c>
      <c r="G448" s="68">
        <v>0</v>
      </c>
      <c r="H448" s="68">
        <f t="shared" si="12"/>
        <v>0</v>
      </c>
      <c r="I448" s="68" t="s">
        <v>300</v>
      </c>
      <c r="J448" s="68" t="s">
        <v>840</v>
      </c>
      <c r="K448" s="92" t="s">
        <v>860</v>
      </c>
      <c r="M448" s="68" t="b">
        <f t="shared" si="13"/>
        <v>1</v>
      </c>
    </row>
    <row r="449" spans="2:13">
      <c r="B449" s="68" t="s">
        <v>839</v>
      </c>
      <c r="C449" s="68" t="s">
        <v>272</v>
      </c>
      <c r="D449" s="68" t="s">
        <v>476</v>
      </c>
      <c r="E449" s="68" t="s">
        <v>246</v>
      </c>
      <c r="F449" s="68">
        <f>SUMIFS(F_Input_APR!$G$8:$G$3373,F_Input_APR!$B$8:$B$3373,'APR Data'!C449,F_Input_APR!$I$8:$I$3373,'APR Data'!D449)</f>
        <v>3.5550000000000002</v>
      </c>
      <c r="G449" s="68">
        <v>0</v>
      </c>
      <c r="H449" s="68">
        <f t="shared" si="12"/>
        <v>0</v>
      </c>
      <c r="I449" s="68" t="s">
        <v>300</v>
      </c>
      <c r="J449" s="68" t="s">
        <v>840</v>
      </c>
      <c r="K449" s="92" t="s">
        <v>861</v>
      </c>
      <c r="M449" s="68" t="b">
        <f t="shared" si="13"/>
        <v>0</v>
      </c>
    </row>
    <row r="450" spans="2:13">
      <c r="B450" s="68" t="s">
        <v>839</v>
      </c>
      <c r="C450" s="68" t="s">
        <v>272</v>
      </c>
      <c r="D450" s="68" t="s">
        <v>485</v>
      </c>
      <c r="E450" s="68" t="s">
        <v>246</v>
      </c>
      <c r="F450" s="68">
        <f>SUMIFS(F_Input_APR!$G$8:$G$3373,F_Input_APR!$B$8:$B$3373,'APR Data'!C450,F_Input_APR!$I$8:$I$3373,'APR Data'!D450)</f>
        <v>0</v>
      </c>
      <c r="G450" s="68">
        <v>0</v>
      </c>
      <c r="H450" s="68">
        <f t="shared" si="12"/>
        <v>0</v>
      </c>
      <c r="I450" s="68" t="s">
        <v>300</v>
      </c>
      <c r="J450" s="68" t="s">
        <v>840</v>
      </c>
      <c r="K450" s="92" t="s">
        <v>862</v>
      </c>
      <c r="M450" s="68" t="b">
        <f t="shared" si="13"/>
        <v>1</v>
      </c>
    </row>
    <row r="451" spans="2:13">
      <c r="B451" s="68" t="s">
        <v>839</v>
      </c>
      <c r="C451" s="68" t="s">
        <v>272</v>
      </c>
      <c r="D451" s="68" t="s">
        <v>494</v>
      </c>
      <c r="E451" s="68" t="s">
        <v>246</v>
      </c>
      <c r="F451" s="68">
        <f>SUMIFS(F_Input_APR!$G$8:$G$3373,F_Input_APR!$B$8:$B$3373,'APR Data'!C451,F_Input_APR!$I$8:$I$3373,'APR Data'!D451)</f>
        <v>10.238</v>
      </c>
      <c r="G451" s="68">
        <v>1</v>
      </c>
      <c r="H451" s="68">
        <f t="shared" si="12"/>
        <v>10.238</v>
      </c>
      <c r="I451" s="68" t="s">
        <v>300</v>
      </c>
      <c r="J451" s="68" t="s">
        <v>840</v>
      </c>
      <c r="K451" s="92" t="s">
        <v>863</v>
      </c>
      <c r="M451" s="68" t="b">
        <f t="shared" si="13"/>
        <v>1</v>
      </c>
    </row>
    <row r="452" spans="2:13">
      <c r="B452" s="68" t="s">
        <v>839</v>
      </c>
      <c r="C452" s="68" t="s">
        <v>272</v>
      </c>
      <c r="D452" s="68" t="s">
        <v>503</v>
      </c>
      <c r="E452" s="68" t="s">
        <v>246</v>
      </c>
      <c r="F452" s="68">
        <f>SUMIFS(F_Input_APR!$G$8:$G$3373,F_Input_APR!$B$8:$B$3373,'APR Data'!C452,F_Input_APR!$I$8:$I$3373,'APR Data'!D452)</f>
        <v>17.738</v>
      </c>
      <c r="G452" s="68">
        <v>1</v>
      </c>
      <c r="H452" s="68">
        <f t="shared" si="12"/>
        <v>17.738</v>
      </c>
      <c r="I452" s="68" t="s">
        <v>300</v>
      </c>
      <c r="J452" s="68" t="s">
        <v>840</v>
      </c>
      <c r="K452" s="92" t="s">
        <v>864</v>
      </c>
      <c r="M452" s="68" t="b">
        <f t="shared" si="13"/>
        <v>1</v>
      </c>
    </row>
    <row r="453" spans="2:13">
      <c r="B453" s="68" t="s">
        <v>839</v>
      </c>
      <c r="C453" s="68" t="s">
        <v>272</v>
      </c>
      <c r="D453" s="68" t="s">
        <v>512</v>
      </c>
      <c r="E453" s="68" t="s">
        <v>246</v>
      </c>
      <c r="F453" s="68">
        <f>SUMIFS(F_Input_APR!$G$8:$G$3373,F_Input_APR!$B$8:$B$3373,'APR Data'!C453,F_Input_APR!$I$8:$I$3373,'APR Data'!D453)</f>
        <v>2.516</v>
      </c>
      <c r="G453" s="68">
        <v>1</v>
      </c>
      <c r="H453" s="68">
        <f t="shared" si="12"/>
        <v>2.516</v>
      </c>
      <c r="I453" s="68" t="s">
        <v>300</v>
      </c>
      <c r="J453" s="68" t="s">
        <v>840</v>
      </c>
      <c r="K453" s="92" t="s">
        <v>865</v>
      </c>
      <c r="M453" s="68" t="b">
        <f t="shared" si="13"/>
        <v>1</v>
      </c>
    </row>
    <row r="454" spans="2:13">
      <c r="B454" s="68" t="s">
        <v>839</v>
      </c>
      <c r="C454" s="68" t="s">
        <v>272</v>
      </c>
      <c r="D454" s="68" t="s">
        <v>521</v>
      </c>
      <c r="E454" s="68" t="s">
        <v>246</v>
      </c>
      <c r="F454" s="68">
        <f>SUMIFS(F_Input_APR!$G$8:$G$3373,F_Input_APR!$B$8:$B$3373,'APR Data'!C454,F_Input_APR!$I$8:$I$3373,'APR Data'!D454)</f>
        <v>0</v>
      </c>
      <c r="G454" s="68">
        <v>1</v>
      </c>
      <c r="H454" s="68">
        <f t="shared" si="12"/>
        <v>0</v>
      </c>
      <c r="I454" s="68" t="s">
        <v>300</v>
      </c>
      <c r="J454" s="68" t="s">
        <v>840</v>
      </c>
      <c r="K454" s="92" t="s">
        <v>866</v>
      </c>
      <c r="M454" s="68" t="b">
        <f t="shared" si="13"/>
        <v>1</v>
      </c>
    </row>
    <row r="455" spans="2:13">
      <c r="B455" s="68" t="s">
        <v>839</v>
      </c>
      <c r="C455" s="68" t="s">
        <v>272</v>
      </c>
      <c r="D455" s="68" t="s">
        <v>584</v>
      </c>
      <c r="E455" s="68" t="s">
        <v>246</v>
      </c>
      <c r="F455" s="68">
        <f>SUMIFS(F_Input_APR!$G$8:$G$3373,F_Input_APR!$B$8:$B$3373,'APR Data'!C455,F_Input_APR!$I$8:$I$3373,'APR Data'!D455)</f>
        <v>0</v>
      </c>
      <c r="G455" s="68">
        <v>1</v>
      </c>
      <c r="H455" s="68">
        <f t="shared" ref="H455:H518" si="14">F455*G455</f>
        <v>0</v>
      </c>
      <c r="I455" s="68" t="s">
        <v>300</v>
      </c>
      <c r="J455" s="68" t="s">
        <v>840</v>
      </c>
      <c r="K455" s="68" t="s">
        <v>867</v>
      </c>
      <c r="M455" s="68" t="b">
        <f t="shared" ref="M455:M518" si="15">F455=H455</f>
        <v>1</v>
      </c>
    </row>
    <row r="456" spans="2:13">
      <c r="B456" s="68" t="s">
        <v>839</v>
      </c>
      <c r="C456" s="68" t="s">
        <v>272</v>
      </c>
      <c r="D456" s="68" t="s">
        <v>593</v>
      </c>
      <c r="E456" s="68" t="s">
        <v>246</v>
      </c>
      <c r="F456" s="68">
        <f>SUMIFS(F_Input_APR!$G$8:$G$3373,F_Input_APR!$B$8:$B$3373,'APR Data'!C456,F_Input_APR!$I$8:$I$3373,'APR Data'!D456)</f>
        <v>4.6059999999999999</v>
      </c>
      <c r="G456" s="68">
        <v>1</v>
      </c>
      <c r="H456" s="68">
        <f t="shared" si="14"/>
        <v>4.6059999999999999</v>
      </c>
      <c r="I456" s="68" t="s">
        <v>300</v>
      </c>
      <c r="J456" s="68" t="s">
        <v>840</v>
      </c>
      <c r="K456" s="68" t="s">
        <v>868</v>
      </c>
      <c r="M456" s="68" t="b">
        <f t="shared" si="15"/>
        <v>1</v>
      </c>
    </row>
    <row r="457" spans="2:13">
      <c r="B457" s="68" t="s">
        <v>839</v>
      </c>
      <c r="C457" s="68" t="s">
        <v>272</v>
      </c>
      <c r="D457" s="68" t="s">
        <v>602</v>
      </c>
      <c r="E457" s="68" t="s">
        <v>246</v>
      </c>
      <c r="F457" s="68">
        <f>SUMIFS(F_Input_APR!$G$8:$G$3373,F_Input_APR!$B$8:$B$3373,'APR Data'!C457,F_Input_APR!$I$8:$I$3373,'APR Data'!D457)</f>
        <v>4.351</v>
      </c>
      <c r="G457" s="68">
        <v>1</v>
      </c>
      <c r="H457" s="68">
        <f t="shared" si="14"/>
        <v>4.351</v>
      </c>
      <c r="I457" s="68" t="s">
        <v>300</v>
      </c>
      <c r="J457" s="68" t="s">
        <v>840</v>
      </c>
      <c r="K457" s="68" t="s">
        <v>869</v>
      </c>
      <c r="M457" s="68" t="b">
        <f t="shared" si="15"/>
        <v>1</v>
      </c>
    </row>
    <row r="458" spans="2:13">
      <c r="B458" s="68" t="s">
        <v>839</v>
      </c>
      <c r="C458" s="68" t="s">
        <v>272</v>
      </c>
      <c r="D458" s="68" t="s">
        <v>611</v>
      </c>
      <c r="E458" s="68" t="s">
        <v>246</v>
      </c>
      <c r="F458" s="68">
        <f>SUMIFS(F_Input_APR!$G$8:$G$3373,F_Input_APR!$B$8:$B$3373,'APR Data'!C458,F_Input_APR!$I$8:$I$3373,'APR Data'!D458)</f>
        <v>13.382999999999999</v>
      </c>
      <c r="G458" s="68">
        <v>1</v>
      </c>
      <c r="H458" s="68">
        <f t="shared" si="14"/>
        <v>13.382999999999999</v>
      </c>
      <c r="I458" s="68" t="s">
        <v>300</v>
      </c>
      <c r="J458" s="68" t="s">
        <v>840</v>
      </c>
      <c r="K458" s="68" t="s">
        <v>870</v>
      </c>
      <c r="M458" s="68" t="b">
        <f t="shared" si="15"/>
        <v>1</v>
      </c>
    </row>
    <row r="459" spans="2:13">
      <c r="B459" s="68" t="s">
        <v>839</v>
      </c>
      <c r="C459" s="68" t="s">
        <v>272</v>
      </c>
      <c r="D459" s="68" t="s">
        <v>620</v>
      </c>
      <c r="E459" s="68" t="s">
        <v>246</v>
      </c>
      <c r="F459" s="68">
        <f>SUMIFS(F_Input_APR!$G$8:$G$3373,F_Input_APR!$B$8:$B$3373,'APR Data'!C459,F_Input_APR!$I$8:$I$3373,'APR Data'!D459)</f>
        <v>1.748</v>
      </c>
      <c r="G459" s="68">
        <v>1</v>
      </c>
      <c r="H459" s="68">
        <f t="shared" si="14"/>
        <v>1.748</v>
      </c>
      <c r="I459" s="68" t="s">
        <v>300</v>
      </c>
      <c r="J459" s="68" t="s">
        <v>840</v>
      </c>
      <c r="K459" s="68" t="s">
        <v>871</v>
      </c>
      <c r="M459" s="68" t="b">
        <f t="shared" si="15"/>
        <v>1</v>
      </c>
    </row>
    <row r="460" spans="2:13">
      <c r="B460" s="68" t="s">
        <v>839</v>
      </c>
      <c r="C460" s="68" t="s">
        <v>272</v>
      </c>
      <c r="D460" s="68" t="s">
        <v>812</v>
      </c>
      <c r="E460" s="68" t="s">
        <v>246</v>
      </c>
      <c r="F460" s="68">
        <f>SUMIFS(F_Input_APR!$G$8:$G$3373,F_Input_APR!$B$8:$B$3373,'APR Data'!C460,F_Input_APR!$I$8:$I$3373,'APR Data'!D460)</f>
        <v>6.7729999999999997</v>
      </c>
      <c r="G460" s="68">
        <v>1</v>
      </c>
      <c r="H460" s="68">
        <f t="shared" si="14"/>
        <v>6.7729999999999997</v>
      </c>
      <c r="I460" s="68" t="s">
        <v>300</v>
      </c>
      <c r="J460" s="68" t="s">
        <v>840</v>
      </c>
      <c r="K460" s="68" t="s">
        <v>872</v>
      </c>
      <c r="M460" s="68" t="b">
        <f t="shared" si="15"/>
        <v>1</v>
      </c>
    </row>
    <row r="461" spans="2:13">
      <c r="B461" s="68" t="s">
        <v>839</v>
      </c>
      <c r="C461" s="68" t="s">
        <v>272</v>
      </c>
      <c r="D461" s="68" t="s">
        <v>629</v>
      </c>
      <c r="E461" s="68" t="s">
        <v>246</v>
      </c>
      <c r="F461" s="68">
        <f>SUMIFS(F_Input_APR!$G$8:$G$3373,F_Input_APR!$B$8:$B$3373,'APR Data'!C461,F_Input_APR!$I$8:$I$3373,'APR Data'!D461)</f>
        <v>1.415</v>
      </c>
      <c r="G461" s="68">
        <v>1</v>
      </c>
      <c r="H461" s="68">
        <f t="shared" si="14"/>
        <v>1.415</v>
      </c>
      <c r="I461" s="68" t="s">
        <v>300</v>
      </c>
      <c r="J461" s="68" t="s">
        <v>840</v>
      </c>
      <c r="K461" s="68" t="s">
        <v>873</v>
      </c>
      <c r="M461" s="68" t="b">
        <f t="shared" si="15"/>
        <v>1</v>
      </c>
    </row>
    <row r="462" spans="2:13">
      <c r="B462" s="68" t="s">
        <v>839</v>
      </c>
      <c r="C462" s="68" t="s">
        <v>272</v>
      </c>
      <c r="D462" s="68" t="s">
        <v>638</v>
      </c>
      <c r="E462" s="68" t="s">
        <v>246</v>
      </c>
      <c r="F462" s="68">
        <f>SUMIFS(F_Input_APR!$G$8:$G$3373,F_Input_APR!$B$8:$B$3373,'APR Data'!C462,F_Input_APR!$I$8:$I$3373,'APR Data'!D462)</f>
        <v>0.89900000000000002</v>
      </c>
      <c r="G462" s="68">
        <v>1</v>
      </c>
      <c r="H462" s="68">
        <f t="shared" si="14"/>
        <v>0.89900000000000002</v>
      </c>
      <c r="I462" s="68" t="s">
        <v>300</v>
      </c>
      <c r="J462" s="68" t="s">
        <v>840</v>
      </c>
      <c r="K462" s="68" t="s">
        <v>874</v>
      </c>
      <c r="M462" s="68" t="b">
        <f t="shared" si="15"/>
        <v>1</v>
      </c>
    </row>
    <row r="463" spans="2:13">
      <c r="B463" s="68" t="s">
        <v>839</v>
      </c>
      <c r="C463" s="68" t="s">
        <v>272</v>
      </c>
      <c r="D463" s="68" t="s">
        <v>647</v>
      </c>
      <c r="E463" s="68" t="s">
        <v>246</v>
      </c>
      <c r="F463" s="68">
        <f>SUMIFS(F_Input_APR!$G$8:$G$3373,F_Input_APR!$B$8:$B$3373,'APR Data'!C463,F_Input_APR!$I$8:$I$3373,'APR Data'!D463)</f>
        <v>0</v>
      </c>
      <c r="G463" s="68">
        <v>1</v>
      </c>
      <c r="H463" s="68">
        <f t="shared" si="14"/>
        <v>0</v>
      </c>
      <c r="I463" s="68" t="s">
        <v>300</v>
      </c>
      <c r="J463" s="68" t="s">
        <v>840</v>
      </c>
      <c r="K463" s="68" t="s">
        <v>875</v>
      </c>
      <c r="M463" s="68" t="b">
        <f t="shared" si="15"/>
        <v>1</v>
      </c>
    </row>
    <row r="464" spans="2:13">
      <c r="B464" s="68" t="s">
        <v>839</v>
      </c>
      <c r="C464" s="68" t="s">
        <v>272</v>
      </c>
      <c r="D464" s="68" t="s">
        <v>653</v>
      </c>
      <c r="E464" s="68" t="s">
        <v>246</v>
      </c>
      <c r="F464" s="68">
        <f>SUMIFS(F_Input_APR!$G$8:$G$3373,F_Input_APR!$B$8:$B$3373,'APR Data'!C464,F_Input_APR!$I$8:$I$3373,'APR Data'!D464)</f>
        <v>62.098999999999997</v>
      </c>
      <c r="G464" s="68">
        <v>1</v>
      </c>
      <c r="H464" s="68">
        <f t="shared" si="14"/>
        <v>62.098999999999997</v>
      </c>
      <c r="I464" s="68" t="s">
        <v>300</v>
      </c>
      <c r="J464" s="68" t="s">
        <v>840</v>
      </c>
      <c r="K464" s="68" t="s">
        <v>876</v>
      </c>
      <c r="M464" s="68" t="b">
        <f t="shared" si="15"/>
        <v>1</v>
      </c>
    </row>
    <row r="465" spans="2:13">
      <c r="B465" s="68" t="s">
        <v>839</v>
      </c>
      <c r="C465" s="68" t="s">
        <v>272</v>
      </c>
      <c r="D465" s="68" t="s">
        <v>662</v>
      </c>
      <c r="E465" s="68" t="s">
        <v>246</v>
      </c>
      <c r="F465" s="68">
        <f>SUMIFS(F_Input_APR!$G$8:$G$3373,F_Input_APR!$B$8:$B$3373,'APR Data'!C465,F_Input_APR!$I$8:$I$3373,'APR Data'!D465)</f>
        <v>5.3999999999999999E-2</v>
      </c>
      <c r="G465" s="68">
        <v>1</v>
      </c>
      <c r="H465" s="68">
        <f t="shared" si="14"/>
        <v>5.3999999999999999E-2</v>
      </c>
      <c r="I465" s="68" t="s">
        <v>300</v>
      </c>
      <c r="J465" s="68" t="s">
        <v>840</v>
      </c>
      <c r="K465" s="68" t="s">
        <v>877</v>
      </c>
      <c r="M465" s="68" t="b">
        <f t="shared" si="15"/>
        <v>1</v>
      </c>
    </row>
    <row r="466" spans="2:13">
      <c r="B466" s="68" t="s">
        <v>839</v>
      </c>
      <c r="C466" s="68" t="s">
        <v>272</v>
      </c>
      <c r="D466" s="68" t="s">
        <v>671</v>
      </c>
      <c r="E466" s="68" t="s">
        <v>246</v>
      </c>
      <c r="F466" s="68">
        <f>SUMIFS(F_Input_APR!$G$8:$G$3373,F_Input_APR!$B$8:$B$3373,'APR Data'!C466,F_Input_APR!$I$8:$I$3373,'APR Data'!D466)</f>
        <v>0</v>
      </c>
      <c r="G466" s="68">
        <v>1</v>
      </c>
      <c r="H466" s="68">
        <f t="shared" si="14"/>
        <v>0</v>
      </c>
      <c r="I466" s="68" t="s">
        <v>300</v>
      </c>
      <c r="J466" s="68" t="s">
        <v>840</v>
      </c>
      <c r="K466" s="68" t="s">
        <v>878</v>
      </c>
      <c r="M466" s="68" t="b">
        <f t="shared" si="15"/>
        <v>1</v>
      </c>
    </row>
    <row r="467" spans="2:13">
      <c r="B467" s="68" t="s">
        <v>839</v>
      </c>
      <c r="C467" s="68" t="s">
        <v>272</v>
      </c>
      <c r="D467" s="68" t="s">
        <v>680</v>
      </c>
      <c r="E467" s="68" t="s">
        <v>246</v>
      </c>
      <c r="F467" s="68">
        <f>SUMIFS(F_Input_APR!$G$8:$G$3373,F_Input_APR!$B$8:$B$3373,'APR Data'!C467,F_Input_APR!$I$8:$I$3373,'APR Data'!D467)</f>
        <v>3.8769999999999998</v>
      </c>
      <c r="G467" s="68">
        <v>1</v>
      </c>
      <c r="H467" s="68">
        <f t="shared" si="14"/>
        <v>3.8769999999999998</v>
      </c>
      <c r="I467" s="68" t="s">
        <v>300</v>
      </c>
      <c r="J467" s="68" t="s">
        <v>840</v>
      </c>
      <c r="K467" s="68" t="s">
        <v>879</v>
      </c>
      <c r="M467" s="68" t="b">
        <f t="shared" si="15"/>
        <v>1</v>
      </c>
    </row>
    <row r="468" spans="2:13">
      <c r="B468" s="68" t="s">
        <v>839</v>
      </c>
      <c r="C468" s="68" t="s">
        <v>272</v>
      </c>
      <c r="D468" s="68" t="s">
        <v>821</v>
      </c>
      <c r="E468" s="68" t="s">
        <v>246</v>
      </c>
      <c r="F468" s="68">
        <f>SUMIFS(F_Input_APR!$G$8:$G$3373,F_Input_APR!$B$8:$B$3373,'APR Data'!C468,F_Input_APR!$I$8:$I$3373,'APR Data'!D468)</f>
        <v>1.5089999999999999</v>
      </c>
      <c r="G468" s="68">
        <v>1</v>
      </c>
      <c r="H468" s="68">
        <f t="shared" si="14"/>
        <v>1.5089999999999999</v>
      </c>
      <c r="I468" s="68" t="s">
        <v>300</v>
      </c>
      <c r="J468" s="68" t="s">
        <v>840</v>
      </c>
      <c r="K468" s="68" t="s">
        <v>880</v>
      </c>
      <c r="M468" s="68" t="b">
        <f t="shared" si="15"/>
        <v>1</v>
      </c>
    </row>
    <row r="469" spans="2:13">
      <c r="B469" s="68" t="s">
        <v>839</v>
      </c>
      <c r="C469" s="68" t="s">
        <v>272</v>
      </c>
      <c r="D469" s="68" t="s">
        <v>695</v>
      </c>
      <c r="E469" s="68" t="s">
        <v>246</v>
      </c>
      <c r="F469" s="68">
        <f>SUMIFS(F_Input_APR!$G$8:$G$3373,F_Input_APR!$B$8:$B$3373,'APR Data'!C469,F_Input_APR!$I$8:$I$3373,'APR Data'!D469)</f>
        <v>0</v>
      </c>
      <c r="G469" s="68">
        <v>1</v>
      </c>
      <c r="H469" s="68">
        <f t="shared" si="14"/>
        <v>0</v>
      </c>
      <c r="I469" s="68" t="s">
        <v>300</v>
      </c>
      <c r="J469" s="68" t="s">
        <v>840</v>
      </c>
      <c r="K469" s="68" t="s">
        <v>881</v>
      </c>
      <c r="M469" s="68" t="b">
        <f t="shared" si="15"/>
        <v>1</v>
      </c>
    </row>
    <row r="470" spans="2:13">
      <c r="B470" s="68" t="s">
        <v>839</v>
      </c>
      <c r="C470" s="68" t="s">
        <v>272</v>
      </c>
      <c r="D470" s="68" t="s">
        <v>704</v>
      </c>
      <c r="E470" s="68" t="s">
        <v>246</v>
      </c>
      <c r="F470" s="68">
        <f>SUMIFS(F_Input_APR!$G$8:$G$3373,F_Input_APR!$B$8:$B$3373,'APR Data'!C470,F_Input_APR!$I$8:$I$3373,'APR Data'!D470)</f>
        <v>0</v>
      </c>
      <c r="G470" s="68">
        <v>1</v>
      </c>
      <c r="H470" s="68">
        <f t="shared" si="14"/>
        <v>0</v>
      </c>
      <c r="I470" s="68" t="s">
        <v>300</v>
      </c>
      <c r="J470" s="68" t="s">
        <v>840</v>
      </c>
      <c r="K470" s="68" t="s">
        <v>882</v>
      </c>
      <c r="M470" s="68" t="b">
        <f t="shared" si="15"/>
        <v>1</v>
      </c>
    </row>
    <row r="471" spans="2:13">
      <c r="B471" s="68" t="s">
        <v>839</v>
      </c>
      <c r="C471" s="68" t="s">
        <v>272</v>
      </c>
      <c r="D471" s="68" t="s">
        <v>713</v>
      </c>
      <c r="E471" s="68" t="s">
        <v>246</v>
      </c>
      <c r="F471" s="68">
        <f>SUMIFS(F_Input_APR!$G$8:$G$3373,F_Input_APR!$B$8:$B$3373,'APR Data'!C471,F_Input_APR!$I$8:$I$3373,'APR Data'!D471)</f>
        <v>0</v>
      </c>
      <c r="G471" s="68">
        <v>1</v>
      </c>
      <c r="H471" s="68">
        <f t="shared" si="14"/>
        <v>0</v>
      </c>
      <c r="I471" s="68" t="s">
        <v>300</v>
      </c>
      <c r="J471" s="68" t="s">
        <v>840</v>
      </c>
      <c r="K471" s="68" t="s">
        <v>883</v>
      </c>
      <c r="M471" s="68" t="b">
        <f t="shared" si="15"/>
        <v>1</v>
      </c>
    </row>
    <row r="472" spans="2:13">
      <c r="B472" s="68" t="s">
        <v>839</v>
      </c>
      <c r="C472" s="68" t="s">
        <v>272</v>
      </c>
      <c r="D472" s="68" t="s">
        <v>722</v>
      </c>
      <c r="E472" s="68" t="s">
        <v>246</v>
      </c>
      <c r="F472" s="68">
        <f>SUMIFS(F_Input_APR!$G$8:$G$3373,F_Input_APR!$B$8:$B$3373,'APR Data'!C472,F_Input_APR!$I$8:$I$3373,'APR Data'!D472)</f>
        <v>3.9910000000000001</v>
      </c>
      <c r="G472" s="68">
        <v>1</v>
      </c>
      <c r="H472" s="68">
        <f t="shared" si="14"/>
        <v>3.9910000000000001</v>
      </c>
      <c r="I472" s="68" t="s">
        <v>300</v>
      </c>
      <c r="J472" s="68" t="s">
        <v>840</v>
      </c>
      <c r="K472" s="68" t="s">
        <v>884</v>
      </c>
      <c r="M472" s="68" t="b">
        <f t="shared" si="15"/>
        <v>1</v>
      </c>
    </row>
    <row r="473" spans="2:13">
      <c r="B473" s="68" t="s">
        <v>839</v>
      </c>
      <c r="C473" s="68" t="s">
        <v>272</v>
      </c>
      <c r="D473" s="68" t="s">
        <v>731</v>
      </c>
      <c r="E473" s="68" t="s">
        <v>246</v>
      </c>
      <c r="F473" s="68">
        <f>SUMIFS(F_Input_APR!$G$8:$G$3373,F_Input_APR!$B$8:$B$3373,'APR Data'!C473,F_Input_APR!$I$8:$I$3373,'APR Data'!D473)</f>
        <v>0</v>
      </c>
      <c r="G473" s="68">
        <v>1</v>
      </c>
      <c r="H473" s="68">
        <f t="shared" si="14"/>
        <v>0</v>
      </c>
      <c r="I473" s="68" t="s">
        <v>300</v>
      </c>
      <c r="J473" s="68" t="s">
        <v>840</v>
      </c>
      <c r="K473" s="68" t="s">
        <v>885</v>
      </c>
      <c r="M473" s="68" t="b">
        <f t="shared" si="15"/>
        <v>1</v>
      </c>
    </row>
    <row r="474" spans="2:13">
      <c r="B474" s="68" t="s">
        <v>839</v>
      </c>
      <c r="C474" s="68" t="s">
        <v>272</v>
      </c>
      <c r="D474" s="68" t="s">
        <v>740</v>
      </c>
      <c r="E474" s="68" t="s">
        <v>246</v>
      </c>
      <c r="F474" s="68">
        <f>SUMIFS(F_Input_APR!$G$8:$G$3373,F_Input_APR!$B$8:$B$3373,'APR Data'!C474,F_Input_APR!$I$8:$I$3373,'APR Data'!D474)</f>
        <v>0.46300000000000002</v>
      </c>
      <c r="G474" s="68">
        <v>1</v>
      </c>
      <c r="H474" s="68">
        <f t="shared" si="14"/>
        <v>0.46300000000000002</v>
      </c>
      <c r="I474" s="68" t="s">
        <v>300</v>
      </c>
      <c r="J474" s="68" t="s">
        <v>840</v>
      </c>
      <c r="K474" s="68" t="s">
        <v>886</v>
      </c>
      <c r="M474" s="68" t="b">
        <f t="shared" si="15"/>
        <v>1</v>
      </c>
    </row>
    <row r="475" spans="2:13">
      <c r="B475" s="68" t="s">
        <v>839</v>
      </c>
      <c r="C475" s="68" t="s">
        <v>272</v>
      </c>
      <c r="D475" s="68" t="s">
        <v>749</v>
      </c>
      <c r="E475" s="68" t="s">
        <v>246</v>
      </c>
      <c r="F475" s="68">
        <f>SUMIFS(F_Input_APR!$G$8:$G$3373,F_Input_APR!$B$8:$B$3373,'APR Data'!C475,F_Input_APR!$I$8:$I$3373,'APR Data'!D475)</f>
        <v>0</v>
      </c>
      <c r="G475" s="68">
        <v>1</v>
      </c>
      <c r="H475" s="68">
        <f t="shared" si="14"/>
        <v>0</v>
      </c>
      <c r="I475" s="68" t="s">
        <v>300</v>
      </c>
      <c r="J475" s="68" t="s">
        <v>840</v>
      </c>
      <c r="K475" s="68" t="s">
        <v>887</v>
      </c>
      <c r="M475" s="68" t="b">
        <f t="shared" si="15"/>
        <v>1</v>
      </c>
    </row>
    <row r="476" spans="2:13">
      <c r="B476" s="68" t="s">
        <v>839</v>
      </c>
      <c r="C476" s="68" t="s">
        <v>272</v>
      </c>
      <c r="D476" s="68" t="s">
        <v>305</v>
      </c>
      <c r="E476" s="68" t="s">
        <v>246</v>
      </c>
      <c r="F476" s="68">
        <f>SUMIFS(F_Input_APR!$G$8:$G$3373,F_Input_APR!$B$8:$B$3373,'APR Data'!C476,F_Input_APR!$I$8:$I$3373,'APR Data'!D476)</f>
        <v>2.71</v>
      </c>
      <c r="G476" s="68">
        <v>1</v>
      </c>
      <c r="H476" s="68">
        <f t="shared" si="14"/>
        <v>2.71</v>
      </c>
      <c r="I476" s="68" t="s">
        <v>300</v>
      </c>
      <c r="J476" s="68" t="s">
        <v>888</v>
      </c>
      <c r="K476" s="92" t="s">
        <v>841</v>
      </c>
      <c r="M476" s="68" t="b">
        <f t="shared" si="15"/>
        <v>1</v>
      </c>
    </row>
    <row r="477" spans="2:13">
      <c r="B477" s="68" t="s">
        <v>839</v>
      </c>
      <c r="C477" s="68" t="s">
        <v>272</v>
      </c>
      <c r="D477" s="68" t="s">
        <v>314</v>
      </c>
      <c r="E477" s="68" t="s">
        <v>246</v>
      </c>
      <c r="F477" s="68">
        <f>SUMIFS(F_Input_APR!$G$8:$G$3373,F_Input_APR!$B$8:$B$3373,'APR Data'!C477,F_Input_APR!$I$8:$I$3373,'APR Data'!D477)</f>
        <v>3.58</v>
      </c>
      <c r="G477" s="68">
        <v>1</v>
      </c>
      <c r="H477" s="68">
        <f t="shared" si="14"/>
        <v>3.58</v>
      </c>
      <c r="I477" s="68" t="s">
        <v>300</v>
      </c>
      <c r="J477" s="68" t="s">
        <v>888</v>
      </c>
      <c r="K477" s="92" t="s">
        <v>842</v>
      </c>
      <c r="M477" s="68" t="b">
        <f t="shared" si="15"/>
        <v>1</v>
      </c>
    </row>
    <row r="478" spans="2:13">
      <c r="B478" s="68" t="s">
        <v>839</v>
      </c>
      <c r="C478" s="68" t="s">
        <v>272</v>
      </c>
      <c r="D478" s="68" t="s">
        <v>323</v>
      </c>
      <c r="E478" s="68" t="s">
        <v>246</v>
      </c>
      <c r="F478" s="68">
        <f>SUMIFS(F_Input_APR!$G$8:$G$3373,F_Input_APR!$B$8:$B$3373,'APR Data'!C478,F_Input_APR!$I$8:$I$3373,'APR Data'!D478)</f>
        <v>1.355</v>
      </c>
      <c r="G478" s="68">
        <v>1</v>
      </c>
      <c r="H478" s="68">
        <f t="shared" si="14"/>
        <v>1.355</v>
      </c>
      <c r="I478" s="68" t="s">
        <v>300</v>
      </c>
      <c r="J478" s="68" t="s">
        <v>888</v>
      </c>
      <c r="K478" s="92" t="s">
        <v>843</v>
      </c>
      <c r="M478" s="68" t="b">
        <f t="shared" si="15"/>
        <v>1</v>
      </c>
    </row>
    <row r="479" spans="2:13">
      <c r="B479" s="68" t="s">
        <v>839</v>
      </c>
      <c r="C479" s="68" t="s">
        <v>272</v>
      </c>
      <c r="D479" s="68" t="s">
        <v>332</v>
      </c>
      <c r="E479" s="68" t="s">
        <v>246</v>
      </c>
      <c r="F479" s="68">
        <f>SUMIFS(F_Input_APR!$G$8:$G$3373,F_Input_APR!$B$8:$B$3373,'APR Data'!C479,F_Input_APR!$I$8:$I$3373,'APR Data'!D479)</f>
        <v>3.2719999999999998</v>
      </c>
      <c r="G479" s="68">
        <v>1</v>
      </c>
      <c r="H479" s="68">
        <f t="shared" si="14"/>
        <v>3.2719999999999998</v>
      </c>
      <c r="I479" s="68" t="s">
        <v>300</v>
      </c>
      <c r="J479" s="68" t="s">
        <v>888</v>
      </c>
      <c r="K479" s="92" t="s">
        <v>844</v>
      </c>
      <c r="M479" s="68" t="b">
        <f t="shared" si="15"/>
        <v>1</v>
      </c>
    </row>
    <row r="480" spans="2:13">
      <c r="B480" s="68" t="s">
        <v>839</v>
      </c>
      <c r="C480" s="68" t="s">
        <v>272</v>
      </c>
      <c r="D480" s="68" t="s">
        <v>341</v>
      </c>
      <c r="E480" s="68" t="s">
        <v>246</v>
      </c>
      <c r="F480" s="68">
        <f>SUMIFS(F_Input_APR!$G$8:$G$3373,F_Input_APR!$B$8:$B$3373,'APR Data'!C480,F_Input_APR!$I$8:$I$3373,'APR Data'!D480)</f>
        <v>5.0579999999999998</v>
      </c>
      <c r="G480" s="68">
        <v>1</v>
      </c>
      <c r="H480" s="68">
        <f t="shared" si="14"/>
        <v>5.0579999999999998</v>
      </c>
      <c r="I480" s="68" t="s">
        <v>300</v>
      </c>
      <c r="J480" s="68" t="s">
        <v>888</v>
      </c>
      <c r="K480" s="92" t="s">
        <v>845</v>
      </c>
      <c r="M480" s="68" t="b">
        <f t="shared" si="15"/>
        <v>1</v>
      </c>
    </row>
    <row r="481" spans="2:13">
      <c r="B481" s="68" t="s">
        <v>839</v>
      </c>
      <c r="C481" s="68" t="s">
        <v>272</v>
      </c>
      <c r="D481" s="68" t="s">
        <v>350</v>
      </c>
      <c r="E481" s="68" t="s">
        <v>246</v>
      </c>
      <c r="F481" s="68">
        <f>SUMIFS(F_Input_APR!$G$8:$G$3373,F_Input_APR!$B$8:$B$3373,'APR Data'!C481,F_Input_APR!$I$8:$I$3373,'APR Data'!D481)</f>
        <v>0</v>
      </c>
      <c r="G481" s="68">
        <v>1</v>
      </c>
      <c r="H481" s="68">
        <f t="shared" si="14"/>
        <v>0</v>
      </c>
      <c r="I481" s="68" t="s">
        <v>300</v>
      </c>
      <c r="J481" s="68" t="s">
        <v>888</v>
      </c>
      <c r="K481" s="92" t="s">
        <v>846</v>
      </c>
      <c r="M481" s="68" t="b">
        <f t="shared" si="15"/>
        <v>1</v>
      </c>
    </row>
    <row r="482" spans="2:13">
      <c r="B482" s="68" t="s">
        <v>839</v>
      </c>
      <c r="C482" s="68" t="s">
        <v>272</v>
      </c>
      <c r="D482" s="68" t="s">
        <v>359</v>
      </c>
      <c r="E482" s="68" t="s">
        <v>246</v>
      </c>
      <c r="F482" s="68">
        <f>SUMIFS(F_Input_APR!$G$8:$G$3373,F_Input_APR!$B$8:$B$3373,'APR Data'!C482,F_Input_APR!$I$8:$I$3373,'APR Data'!D482)</f>
        <v>0</v>
      </c>
      <c r="G482" s="68">
        <v>1</v>
      </c>
      <c r="H482" s="68">
        <f t="shared" si="14"/>
        <v>0</v>
      </c>
      <c r="I482" s="68" t="s">
        <v>300</v>
      </c>
      <c r="J482" s="68" t="s">
        <v>888</v>
      </c>
      <c r="K482" s="92" t="s">
        <v>847</v>
      </c>
      <c r="M482" s="68" t="b">
        <f t="shared" si="15"/>
        <v>1</v>
      </c>
    </row>
    <row r="483" spans="2:13">
      <c r="B483" s="68" t="s">
        <v>839</v>
      </c>
      <c r="C483" s="68" t="s">
        <v>272</v>
      </c>
      <c r="D483" s="68" t="s">
        <v>368</v>
      </c>
      <c r="E483" s="68" t="s">
        <v>246</v>
      </c>
      <c r="F483" s="68">
        <f>SUMIFS(F_Input_APR!$G$8:$G$3373,F_Input_APR!$B$8:$B$3373,'APR Data'!C483,F_Input_APR!$I$8:$I$3373,'APR Data'!D483)</f>
        <v>0</v>
      </c>
      <c r="G483" s="68">
        <v>1</v>
      </c>
      <c r="H483" s="68">
        <f t="shared" si="14"/>
        <v>0</v>
      </c>
      <c r="I483" s="68" t="s">
        <v>300</v>
      </c>
      <c r="J483" s="68" t="s">
        <v>888</v>
      </c>
      <c r="K483" s="92" t="s">
        <v>848</v>
      </c>
      <c r="M483" s="68" t="b">
        <f t="shared" si="15"/>
        <v>1</v>
      </c>
    </row>
    <row r="484" spans="2:13">
      <c r="B484" s="68" t="s">
        <v>839</v>
      </c>
      <c r="C484" s="68" t="s">
        <v>272</v>
      </c>
      <c r="D484" s="68" t="s">
        <v>377</v>
      </c>
      <c r="E484" s="68" t="s">
        <v>246</v>
      </c>
      <c r="F484" s="68">
        <f>SUMIFS(F_Input_APR!$G$8:$G$3373,F_Input_APR!$B$8:$B$3373,'APR Data'!C484,F_Input_APR!$I$8:$I$3373,'APR Data'!D484)</f>
        <v>0</v>
      </c>
      <c r="G484" s="68">
        <v>1</v>
      </c>
      <c r="H484" s="68">
        <f t="shared" si="14"/>
        <v>0</v>
      </c>
      <c r="I484" s="68" t="s">
        <v>300</v>
      </c>
      <c r="J484" s="68" t="s">
        <v>888</v>
      </c>
      <c r="K484" s="92" t="s">
        <v>849</v>
      </c>
      <c r="M484" s="68" t="b">
        <f t="shared" si="15"/>
        <v>1</v>
      </c>
    </row>
    <row r="485" spans="2:13">
      <c r="B485" s="68" t="s">
        <v>839</v>
      </c>
      <c r="C485" s="68" t="s">
        <v>272</v>
      </c>
      <c r="D485" s="68" t="s">
        <v>386</v>
      </c>
      <c r="E485" s="68" t="s">
        <v>246</v>
      </c>
      <c r="F485" s="68">
        <f>SUMIFS(F_Input_APR!$G$8:$G$3373,F_Input_APR!$B$8:$B$3373,'APR Data'!C485,F_Input_APR!$I$8:$I$3373,'APR Data'!D485)</f>
        <v>0</v>
      </c>
      <c r="G485" s="68">
        <v>1</v>
      </c>
      <c r="H485" s="68">
        <f t="shared" si="14"/>
        <v>0</v>
      </c>
      <c r="I485" s="68" t="s">
        <v>300</v>
      </c>
      <c r="J485" s="68" t="s">
        <v>888</v>
      </c>
      <c r="K485" s="92" t="s">
        <v>850</v>
      </c>
      <c r="M485" s="68" t="b">
        <f t="shared" si="15"/>
        <v>1</v>
      </c>
    </row>
    <row r="486" spans="2:13">
      <c r="B486" s="68" t="s">
        <v>839</v>
      </c>
      <c r="C486" s="68" t="s">
        <v>272</v>
      </c>
      <c r="D486" s="68" t="s">
        <v>395</v>
      </c>
      <c r="E486" s="68" t="s">
        <v>246</v>
      </c>
      <c r="F486" s="68">
        <f>SUMIFS(F_Input_APR!$G$8:$G$3373,F_Input_APR!$B$8:$B$3373,'APR Data'!C486,F_Input_APR!$I$8:$I$3373,'APR Data'!D486)</f>
        <v>0</v>
      </c>
      <c r="G486" s="68">
        <v>1</v>
      </c>
      <c r="H486" s="68">
        <f t="shared" si="14"/>
        <v>0</v>
      </c>
      <c r="I486" s="68" t="s">
        <v>300</v>
      </c>
      <c r="J486" s="68" t="s">
        <v>888</v>
      </c>
      <c r="K486" s="92" t="s">
        <v>851</v>
      </c>
      <c r="M486" s="68" t="b">
        <f t="shared" si="15"/>
        <v>1</v>
      </c>
    </row>
    <row r="487" spans="2:13">
      <c r="B487" s="68" t="s">
        <v>839</v>
      </c>
      <c r="C487" s="68" t="s">
        <v>272</v>
      </c>
      <c r="D487" s="68" t="s">
        <v>404</v>
      </c>
      <c r="E487" s="68" t="s">
        <v>246</v>
      </c>
      <c r="F487" s="68">
        <f>SUMIFS(F_Input_APR!$G$8:$G$3373,F_Input_APR!$B$8:$B$3373,'APR Data'!C487,F_Input_APR!$I$8:$I$3373,'APR Data'!D487)</f>
        <v>0</v>
      </c>
      <c r="G487" s="68">
        <v>1</v>
      </c>
      <c r="H487" s="68">
        <f t="shared" si="14"/>
        <v>0</v>
      </c>
      <c r="I487" s="68" t="s">
        <v>300</v>
      </c>
      <c r="J487" s="68" t="s">
        <v>888</v>
      </c>
      <c r="K487" s="92" t="s">
        <v>852</v>
      </c>
      <c r="M487" s="68" t="b">
        <f t="shared" si="15"/>
        <v>1</v>
      </c>
    </row>
    <row r="488" spans="2:13">
      <c r="B488" s="68" t="s">
        <v>839</v>
      </c>
      <c r="C488" s="68" t="s">
        <v>272</v>
      </c>
      <c r="D488" s="68" t="s">
        <v>413</v>
      </c>
      <c r="E488" s="68" t="s">
        <v>246</v>
      </c>
      <c r="F488" s="68">
        <f>SUMIFS(F_Input_APR!$G$8:$G$3373,F_Input_APR!$B$8:$B$3373,'APR Data'!C488,F_Input_APR!$I$8:$I$3373,'APR Data'!D488)</f>
        <v>48.486000000000004</v>
      </c>
      <c r="G488" s="68">
        <v>1</v>
      </c>
      <c r="H488" s="68">
        <f t="shared" si="14"/>
        <v>48.486000000000004</v>
      </c>
      <c r="I488" s="68" t="s">
        <v>300</v>
      </c>
      <c r="J488" s="68" t="s">
        <v>888</v>
      </c>
      <c r="K488" s="92" t="s">
        <v>853</v>
      </c>
      <c r="M488" s="68" t="b">
        <f t="shared" si="15"/>
        <v>1</v>
      </c>
    </row>
    <row r="489" spans="2:13">
      <c r="B489" s="68" t="s">
        <v>839</v>
      </c>
      <c r="C489" s="68" t="s">
        <v>272</v>
      </c>
      <c r="D489" s="68" t="s">
        <v>422</v>
      </c>
      <c r="E489" s="68" t="s">
        <v>246</v>
      </c>
      <c r="F489" s="68">
        <f>SUMIFS(F_Input_APR!$G$8:$G$3373,F_Input_APR!$B$8:$B$3373,'APR Data'!C489,F_Input_APR!$I$8:$I$3373,'APR Data'!D489)</f>
        <v>0</v>
      </c>
      <c r="G489" s="68">
        <v>1</v>
      </c>
      <c r="H489" s="68">
        <f t="shared" si="14"/>
        <v>0</v>
      </c>
      <c r="I489" s="68" t="s">
        <v>300</v>
      </c>
      <c r="J489" s="68" t="s">
        <v>888</v>
      </c>
      <c r="K489" s="92" t="s">
        <v>854</v>
      </c>
      <c r="M489" s="68" t="b">
        <f t="shared" si="15"/>
        <v>1</v>
      </c>
    </row>
    <row r="490" spans="2:13">
      <c r="B490" s="68" t="s">
        <v>839</v>
      </c>
      <c r="C490" s="68" t="s">
        <v>272</v>
      </c>
      <c r="D490" s="68" t="s">
        <v>431</v>
      </c>
      <c r="E490" s="68" t="s">
        <v>246</v>
      </c>
      <c r="F490" s="68">
        <f>SUMIFS(F_Input_APR!$G$8:$G$3373,F_Input_APR!$B$8:$B$3373,'APR Data'!C490,F_Input_APR!$I$8:$I$3373,'APR Data'!D490)</f>
        <v>30.696000000000002</v>
      </c>
      <c r="G490" s="68">
        <v>0</v>
      </c>
      <c r="H490" s="68">
        <f t="shared" si="14"/>
        <v>0</v>
      </c>
      <c r="I490" s="68" t="s">
        <v>300</v>
      </c>
      <c r="J490" s="68" t="s">
        <v>888</v>
      </c>
      <c r="K490" s="92" t="s">
        <v>855</v>
      </c>
      <c r="M490" s="68" t="b">
        <f t="shared" si="15"/>
        <v>0</v>
      </c>
    </row>
    <row r="491" spans="2:13">
      <c r="B491" s="68" t="s">
        <v>839</v>
      </c>
      <c r="C491" s="68" t="s">
        <v>272</v>
      </c>
      <c r="D491" s="68" t="s">
        <v>438</v>
      </c>
      <c r="E491" s="68" t="s">
        <v>246</v>
      </c>
      <c r="F491" s="68">
        <f>SUMIFS(F_Input_APR!$G$8:$G$3373,F_Input_APR!$B$8:$B$3373,'APR Data'!C491,F_Input_APR!$I$8:$I$3373,'APR Data'!D491)</f>
        <v>30.696000000000002</v>
      </c>
      <c r="G491" s="68">
        <v>0</v>
      </c>
      <c r="H491" s="68">
        <f t="shared" si="14"/>
        <v>0</v>
      </c>
      <c r="I491" s="68" t="s">
        <v>300</v>
      </c>
      <c r="J491" s="68" t="s">
        <v>888</v>
      </c>
      <c r="K491" s="92" t="s">
        <v>856</v>
      </c>
      <c r="M491" s="68" t="b">
        <f t="shared" si="15"/>
        <v>0</v>
      </c>
    </row>
    <row r="492" spans="2:13">
      <c r="B492" s="68" t="s">
        <v>839</v>
      </c>
      <c r="C492" s="68" t="s">
        <v>272</v>
      </c>
      <c r="D492" s="68" t="s">
        <v>444</v>
      </c>
      <c r="E492" s="68" t="s">
        <v>246</v>
      </c>
      <c r="F492" s="68">
        <f>SUMIFS(F_Input_APR!$G$8:$G$3373,F_Input_APR!$B$8:$B$3373,'APR Data'!C492,F_Input_APR!$I$8:$I$3373,'APR Data'!D492)</f>
        <v>30.696000000000002</v>
      </c>
      <c r="G492" s="68">
        <v>1</v>
      </c>
      <c r="H492" s="68">
        <f t="shared" si="14"/>
        <v>30.696000000000002</v>
      </c>
      <c r="I492" s="68" t="s">
        <v>300</v>
      </c>
      <c r="J492" s="68" t="s">
        <v>888</v>
      </c>
      <c r="K492" s="92" t="s">
        <v>857</v>
      </c>
      <c r="M492" s="68" t="b">
        <f t="shared" si="15"/>
        <v>1</v>
      </c>
    </row>
    <row r="493" spans="2:13">
      <c r="B493" s="68" t="s">
        <v>839</v>
      </c>
      <c r="C493" s="68" t="s">
        <v>272</v>
      </c>
      <c r="D493" s="68" t="s">
        <v>452</v>
      </c>
      <c r="E493" s="68" t="s">
        <v>246</v>
      </c>
      <c r="F493" s="68">
        <f>SUMIFS(F_Input_APR!$G$8:$G$3373,F_Input_APR!$B$8:$B$3373,'APR Data'!C493,F_Input_APR!$I$8:$I$3373,'APR Data'!D493)</f>
        <v>6.2E-2</v>
      </c>
      <c r="G493" s="68">
        <v>1</v>
      </c>
      <c r="H493" s="68">
        <f t="shared" si="14"/>
        <v>6.2E-2</v>
      </c>
      <c r="I493" s="68" t="s">
        <v>300</v>
      </c>
      <c r="J493" s="68" t="s">
        <v>888</v>
      </c>
      <c r="K493" s="92" t="s">
        <v>858</v>
      </c>
      <c r="M493" s="68" t="b">
        <f t="shared" si="15"/>
        <v>1</v>
      </c>
    </row>
    <row r="494" spans="2:13">
      <c r="B494" s="68" t="s">
        <v>839</v>
      </c>
      <c r="C494" s="68" t="s">
        <v>272</v>
      </c>
      <c r="D494" s="68" t="s">
        <v>461</v>
      </c>
      <c r="E494" s="68" t="s">
        <v>246</v>
      </c>
      <c r="F494" s="68">
        <f>SUMIFS(F_Input_APR!$G$8:$G$3373,F_Input_APR!$B$8:$B$3373,'APR Data'!C494,F_Input_APR!$I$8:$I$3373,'APR Data'!D494)</f>
        <v>88.537000000000006</v>
      </c>
      <c r="G494" s="68">
        <v>1</v>
      </c>
      <c r="H494" s="68">
        <f t="shared" si="14"/>
        <v>88.537000000000006</v>
      </c>
      <c r="I494" s="68" t="s">
        <v>300</v>
      </c>
      <c r="J494" s="68" t="s">
        <v>888</v>
      </c>
      <c r="K494" s="92" t="s">
        <v>859</v>
      </c>
      <c r="M494" s="68" t="b">
        <f t="shared" si="15"/>
        <v>1</v>
      </c>
    </row>
    <row r="495" spans="2:13">
      <c r="B495" s="68" t="s">
        <v>839</v>
      </c>
      <c r="C495" s="68" t="s">
        <v>272</v>
      </c>
      <c r="D495" s="68" t="s">
        <v>470</v>
      </c>
      <c r="E495" s="68" t="s">
        <v>246</v>
      </c>
      <c r="F495" s="68">
        <f>SUMIFS(F_Input_APR!$G$8:$G$3373,F_Input_APR!$B$8:$B$3373,'APR Data'!C495,F_Input_APR!$I$8:$I$3373,'APR Data'!D495)</f>
        <v>0</v>
      </c>
      <c r="G495" s="68">
        <v>0</v>
      </c>
      <c r="H495" s="68">
        <f t="shared" si="14"/>
        <v>0</v>
      </c>
      <c r="I495" s="68" t="s">
        <v>300</v>
      </c>
      <c r="J495" s="68" t="s">
        <v>888</v>
      </c>
      <c r="K495" s="92" t="s">
        <v>860</v>
      </c>
      <c r="M495" s="68" t="b">
        <f t="shared" si="15"/>
        <v>1</v>
      </c>
    </row>
    <row r="496" spans="2:13">
      <c r="B496" s="68" t="s">
        <v>839</v>
      </c>
      <c r="C496" s="68" t="s">
        <v>272</v>
      </c>
      <c r="D496" s="68" t="s">
        <v>479</v>
      </c>
      <c r="E496" s="68" t="s">
        <v>246</v>
      </c>
      <c r="F496" s="68">
        <f>SUMIFS(F_Input_APR!$G$8:$G$3373,F_Input_APR!$B$8:$B$3373,'APR Data'!C496,F_Input_APR!$I$8:$I$3373,'APR Data'!D496)</f>
        <v>0</v>
      </c>
      <c r="G496" s="68">
        <v>0</v>
      </c>
      <c r="H496" s="68">
        <f t="shared" si="14"/>
        <v>0</v>
      </c>
      <c r="I496" s="68" t="s">
        <v>300</v>
      </c>
      <c r="J496" s="68" t="s">
        <v>888</v>
      </c>
      <c r="K496" s="92" t="s">
        <v>861</v>
      </c>
      <c r="M496" s="68" t="b">
        <f t="shared" si="15"/>
        <v>1</v>
      </c>
    </row>
    <row r="497" spans="2:13">
      <c r="B497" s="68" t="s">
        <v>839</v>
      </c>
      <c r="C497" s="68" t="s">
        <v>272</v>
      </c>
      <c r="D497" s="68" t="s">
        <v>488</v>
      </c>
      <c r="E497" s="68" t="s">
        <v>246</v>
      </c>
      <c r="F497" s="68">
        <f>SUMIFS(F_Input_APR!$G$8:$G$3373,F_Input_APR!$B$8:$B$3373,'APR Data'!C497,F_Input_APR!$I$8:$I$3373,'APR Data'!D497)</f>
        <v>0</v>
      </c>
      <c r="G497" s="68">
        <v>0</v>
      </c>
      <c r="H497" s="68">
        <f t="shared" si="14"/>
        <v>0</v>
      </c>
      <c r="I497" s="68" t="s">
        <v>300</v>
      </c>
      <c r="J497" s="68" t="s">
        <v>888</v>
      </c>
      <c r="K497" s="92" t="s">
        <v>862</v>
      </c>
      <c r="M497" s="68" t="b">
        <f t="shared" si="15"/>
        <v>1</v>
      </c>
    </row>
    <row r="498" spans="2:13">
      <c r="B498" s="68" t="s">
        <v>839</v>
      </c>
      <c r="C498" s="68" t="s">
        <v>272</v>
      </c>
      <c r="D498" s="68" t="s">
        <v>497</v>
      </c>
      <c r="E498" s="68" t="s">
        <v>246</v>
      </c>
      <c r="F498" s="68">
        <f>SUMIFS(F_Input_APR!$G$8:$G$3373,F_Input_APR!$B$8:$B$3373,'APR Data'!C498,F_Input_APR!$I$8:$I$3373,'APR Data'!D498)</f>
        <v>11.56</v>
      </c>
      <c r="G498" s="68">
        <v>1</v>
      </c>
      <c r="H498" s="68">
        <f t="shared" si="14"/>
        <v>11.56</v>
      </c>
      <c r="I498" s="68" t="s">
        <v>300</v>
      </c>
      <c r="J498" s="68" t="s">
        <v>888</v>
      </c>
      <c r="K498" s="92" t="s">
        <v>863</v>
      </c>
      <c r="M498" s="68" t="b">
        <f t="shared" si="15"/>
        <v>1</v>
      </c>
    </row>
    <row r="499" spans="2:13">
      <c r="B499" s="68" t="s">
        <v>839</v>
      </c>
      <c r="C499" s="68" t="s">
        <v>272</v>
      </c>
      <c r="D499" s="68" t="s">
        <v>506</v>
      </c>
      <c r="E499" s="68" t="s">
        <v>246</v>
      </c>
      <c r="F499" s="68">
        <f>SUMIFS(F_Input_APR!$G$8:$G$3373,F_Input_APR!$B$8:$B$3373,'APR Data'!C499,F_Input_APR!$I$8:$I$3373,'APR Data'!D499)</f>
        <v>10.436</v>
      </c>
      <c r="G499" s="68">
        <v>1</v>
      </c>
      <c r="H499" s="68">
        <f t="shared" si="14"/>
        <v>10.436</v>
      </c>
      <c r="I499" s="68" t="s">
        <v>300</v>
      </c>
      <c r="J499" s="68" t="s">
        <v>888</v>
      </c>
      <c r="K499" s="92" t="s">
        <v>864</v>
      </c>
      <c r="M499" s="68" t="b">
        <f t="shared" si="15"/>
        <v>1</v>
      </c>
    </row>
    <row r="500" spans="2:13">
      <c r="B500" s="68" t="s">
        <v>839</v>
      </c>
      <c r="C500" s="68" t="s">
        <v>272</v>
      </c>
      <c r="D500" s="68" t="s">
        <v>515</v>
      </c>
      <c r="E500" s="68" t="s">
        <v>246</v>
      </c>
      <c r="F500" s="68">
        <f>SUMIFS(F_Input_APR!$G$8:$G$3373,F_Input_APR!$B$8:$B$3373,'APR Data'!C500,F_Input_APR!$I$8:$I$3373,'APR Data'!D500)</f>
        <v>0</v>
      </c>
      <c r="G500" s="68">
        <v>1</v>
      </c>
      <c r="H500" s="68">
        <f t="shared" si="14"/>
        <v>0</v>
      </c>
      <c r="I500" s="68" t="s">
        <v>300</v>
      </c>
      <c r="J500" s="68" t="s">
        <v>888</v>
      </c>
      <c r="K500" s="92" t="s">
        <v>865</v>
      </c>
      <c r="M500" s="68" t="b">
        <f t="shared" si="15"/>
        <v>1</v>
      </c>
    </row>
    <row r="501" spans="2:13">
      <c r="B501" s="68" t="s">
        <v>839</v>
      </c>
      <c r="C501" s="68" t="s">
        <v>272</v>
      </c>
      <c r="D501" s="68" t="s">
        <v>524</v>
      </c>
      <c r="E501" s="68" t="s">
        <v>246</v>
      </c>
      <c r="F501" s="68">
        <f>SUMIFS(F_Input_APR!$G$8:$G$3373,F_Input_APR!$B$8:$B$3373,'APR Data'!C501,F_Input_APR!$I$8:$I$3373,'APR Data'!D501)</f>
        <v>0</v>
      </c>
      <c r="G501" s="68">
        <v>1</v>
      </c>
      <c r="H501" s="68">
        <f t="shared" si="14"/>
        <v>0</v>
      </c>
      <c r="I501" s="68" t="s">
        <v>300</v>
      </c>
      <c r="J501" s="68" t="s">
        <v>888</v>
      </c>
      <c r="K501" s="92" t="s">
        <v>866</v>
      </c>
      <c r="M501" s="68" t="b">
        <f t="shared" si="15"/>
        <v>1</v>
      </c>
    </row>
    <row r="502" spans="2:13">
      <c r="B502" s="68" t="s">
        <v>839</v>
      </c>
      <c r="C502" s="68" t="s">
        <v>272</v>
      </c>
      <c r="D502" s="68" t="s">
        <v>587</v>
      </c>
      <c r="E502" s="68" t="s">
        <v>246</v>
      </c>
      <c r="F502" s="68">
        <f>SUMIFS(F_Input_APR!$G$8:$G$3373,F_Input_APR!$B$8:$B$3373,'APR Data'!C502,F_Input_APR!$I$8:$I$3373,'APR Data'!D502)</f>
        <v>0</v>
      </c>
      <c r="G502" s="68">
        <v>1</v>
      </c>
      <c r="H502" s="68">
        <f t="shared" si="14"/>
        <v>0</v>
      </c>
      <c r="I502" s="68" t="s">
        <v>300</v>
      </c>
      <c r="J502" s="68" t="s">
        <v>888</v>
      </c>
      <c r="K502" s="68" t="s">
        <v>867</v>
      </c>
      <c r="M502" s="68" t="b">
        <f t="shared" si="15"/>
        <v>1</v>
      </c>
    </row>
    <row r="503" spans="2:13">
      <c r="B503" s="68" t="s">
        <v>839</v>
      </c>
      <c r="C503" s="68" t="s">
        <v>272</v>
      </c>
      <c r="D503" s="68" t="s">
        <v>596</v>
      </c>
      <c r="E503" s="68" t="s">
        <v>246</v>
      </c>
      <c r="F503" s="68">
        <f>SUMIFS(F_Input_APR!$G$8:$G$3373,F_Input_APR!$B$8:$B$3373,'APR Data'!C503,F_Input_APR!$I$8:$I$3373,'APR Data'!D503)</f>
        <v>1.6749999999999998</v>
      </c>
      <c r="G503" s="68">
        <v>1</v>
      </c>
      <c r="H503" s="68">
        <f t="shared" si="14"/>
        <v>1.6749999999999998</v>
      </c>
      <c r="I503" s="68" t="s">
        <v>300</v>
      </c>
      <c r="J503" s="68" t="s">
        <v>888</v>
      </c>
      <c r="K503" s="68" t="s">
        <v>868</v>
      </c>
      <c r="M503" s="68" t="b">
        <f t="shared" si="15"/>
        <v>1</v>
      </c>
    </row>
    <row r="504" spans="2:13">
      <c r="B504" s="68" t="s">
        <v>839</v>
      </c>
      <c r="C504" s="68" t="s">
        <v>272</v>
      </c>
      <c r="D504" s="68" t="s">
        <v>605</v>
      </c>
      <c r="E504" s="68" t="s">
        <v>246</v>
      </c>
      <c r="F504" s="68">
        <f>SUMIFS(F_Input_APR!$G$8:$G$3373,F_Input_APR!$B$8:$B$3373,'APR Data'!C504,F_Input_APR!$I$8:$I$3373,'APR Data'!D504)</f>
        <v>3.411</v>
      </c>
      <c r="G504" s="68">
        <v>1</v>
      </c>
      <c r="H504" s="68">
        <f t="shared" si="14"/>
        <v>3.411</v>
      </c>
      <c r="I504" s="68" t="s">
        <v>300</v>
      </c>
      <c r="J504" s="68" t="s">
        <v>888</v>
      </c>
      <c r="K504" s="68" t="s">
        <v>869</v>
      </c>
      <c r="M504" s="68" t="b">
        <f t="shared" si="15"/>
        <v>1</v>
      </c>
    </row>
    <row r="505" spans="2:13">
      <c r="B505" s="68" t="s">
        <v>839</v>
      </c>
      <c r="C505" s="68" t="s">
        <v>272</v>
      </c>
      <c r="D505" s="68" t="s">
        <v>614</v>
      </c>
      <c r="E505" s="68" t="s">
        <v>246</v>
      </c>
      <c r="F505" s="68">
        <f>SUMIFS(F_Input_APR!$G$8:$G$3373,F_Input_APR!$B$8:$B$3373,'APR Data'!C505,F_Input_APR!$I$8:$I$3373,'APR Data'!D505)</f>
        <v>29.646000000000001</v>
      </c>
      <c r="G505" s="68">
        <v>1</v>
      </c>
      <c r="H505" s="68">
        <f t="shared" si="14"/>
        <v>29.646000000000001</v>
      </c>
      <c r="I505" s="68" t="s">
        <v>300</v>
      </c>
      <c r="J505" s="68" t="s">
        <v>888</v>
      </c>
      <c r="K505" s="68" t="s">
        <v>870</v>
      </c>
      <c r="M505" s="68" t="b">
        <f t="shared" si="15"/>
        <v>1</v>
      </c>
    </row>
    <row r="506" spans="2:13">
      <c r="B506" s="68" t="s">
        <v>839</v>
      </c>
      <c r="C506" s="68" t="s">
        <v>272</v>
      </c>
      <c r="D506" s="68" t="s">
        <v>623</v>
      </c>
      <c r="E506" s="68" t="s">
        <v>246</v>
      </c>
      <c r="F506" s="68">
        <f>SUMIFS(F_Input_APR!$G$8:$G$3373,F_Input_APR!$B$8:$B$3373,'APR Data'!C506,F_Input_APR!$I$8:$I$3373,'APR Data'!D506)</f>
        <v>0.66300000000000003</v>
      </c>
      <c r="G506" s="68">
        <v>1</v>
      </c>
      <c r="H506" s="68">
        <f t="shared" si="14"/>
        <v>0.66300000000000003</v>
      </c>
      <c r="I506" s="68" t="s">
        <v>300</v>
      </c>
      <c r="J506" s="68" t="s">
        <v>888</v>
      </c>
      <c r="K506" s="68" t="s">
        <v>871</v>
      </c>
      <c r="M506" s="68" t="b">
        <f t="shared" si="15"/>
        <v>1</v>
      </c>
    </row>
    <row r="507" spans="2:13">
      <c r="B507" s="68" t="s">
        <v>839</v>
      </c>
      <c r="C507" s="68" t="s">
        <v>272</v>
      </c>
      <c r="D507" s="68" t="s">
        <v>815</v>
      </c>
      <c r="E507" s="68" t="s">
        <v>246</v>
      </c>
      <c r="F507" s="68">
        <f>SUMIFS(F_Input_APR!$G$8:$G$3373,F_Input_APR!$B$8:$B$3373,'APR Data'!C507,F_Input_APR!$I$8:$I$3373,'APR Data'!D507)</f>
        <v>13.334</v>
      </c>
      <c r="G507" s="68">
        <v>1</v>
      </c>
      <c r="H507" s="68">
        <f t="shared" si="14"/>
        <v>13.334</v>
      </c>
      <c r="I507" s="68" t="s">
        <v>300</v>
      </c>
      <c r="J507" s="68" t="s">
        <v>888</v>
      </c>
      <c r="K507" s="68" t="s">
        <v>872</v>
      </c>
      <c r="M507" s="68" t="b">
        <f t="shared" si="15"/>
        <v>1</v>
      </c>
    </row>
    <row r="508" spans="2:13">
      <c r="B508" s="68" t="s">
        <v>839</v>
      </c>
      <c r="C508" s="68" t="s">
        <v>272</v>
      </c>
      <c r="D508" s="68" t="s">
        <v>632</v>
      </c>
      <c r="E508" s="68" t="s">
        <v>246</v>
      </c>
      <c r="F508" s="68">
        <f>SUMIFS(F_Input_APR!$G$8:$G$3373,F_Input_APR!$B$8:$B$3373,'APR Data'!C508,F_Input_APR!$I$8:$I$3373,'APR Data'!D508)</f>
        <v>5.8319999999999999</v>
      </c>
      <c r="G508" s="68">
        <v>1</v>
      </c>
      <c r="H508" s="68">
        <f t="shared" si="14"/>
        <v>5.8319999999999999</v>
      </c>
      <c r="I508" s="68" t="s">
        <v>300</v>
      </c>
      <c r="J508" s="68" t="s">
        <v>888</v>
      </c>
      <c r="K508" s="68" t="s">
        <v>873</v>
      </c>
      <c r="M508" s="68" t="b">
        <f t="shared" si="15"/>
        <v>1</v>
      </c>
    </row>
    <row r="509" spans="2:13">
      <c r="B509" s="68" t="s">
        <v>839</v>
      </c>
      <c r="C509" s="68" t="s">
        <v>272</v>
      </c>
      <c r="D509" s="68" t="s">
        <v>641</v>
      </c>
      <c r="E509" s="68" t="s">
        <v>246</v>
      </c>
      <c r="F509" s="68">
        <f>SUMIFS(F_Input_APR!$G$8:$G$3373,F_Input_APR!$B$8:$B$3373,'APR Data'!C509,F_Input_APR!$I$8:$I$3373,'APR Data'!D509)</f>
        <v>1.5369999999999999</v>
      </c>
      <c r="G509" s="68">
        <v>1</v>
      </c>
      <c r="H509" s="68">
        <f t="shared" si="14"/>
        <v>1.5369999999999999</v>
      </c>
      <c r="I509" s="68" t="s">
        <v>300</v>
      </c>
      <c r="J509" s="68" t="s">
        <v>888</v>
      </c>
      <c r="K509" s="68" t="s">
        <v>874</v>
      </c>
      <c r="M509" s="68" t="b">
        <f t="shared" si="15"/>
        <v>1</v>
      </c>
    </row>
    <row r="510" spans="2:13">
      <c r="B510" s="68" t="s">
        <v>839</v>
      </c>
      <c r="C510" s="68" t="s">
        <v>272</v>
      </c>
      <c r="D510" s="68" t="s">
        <v>824</v>
      </c>
      <c r="E510" s="68" t="s">
        <v>246</v>
      </c>
      <c r="F510" s="68">
        <f>SUMIFS(F_Input_APR!$G$8:$G$3373,F_Input_APR!$B$8:$B$3373,'APR Data'!C510,F_Input_APR!$I$8:$I$3373,'APR Data'!D510)</f>
        <v>0</v>
      </c>
      <c r="G510" s="68">
        <v>1</v>
      </c>
      <c r="H510" s="68">
        <f t="shared" si="14"/>
        <v>0</v>
      </c>
      <c r="I510" s="68" t="s">
        <v>300</v>
      </c>
      <c r="J510" s="68" t="s">
        <v>888</v>
      </c>
      <c r="K510" s="68" t="s">
        <v>875</v>
      </c>
      <c r="M510" s="68" t="b">
        <f t="shared" si="15"/>
        <v>1</v>
      </c>
    </row>
    <row r="511" spans="2:13">
      <c r="B511" s="68" t="s">
        <v>839</v>
      </c>
      <c r="C511" s="68" t="s">
        <v>272</v>
      </c>
      <c r="D511" s="68" t="s">
        <v>656</v>
      </c>
      <c r="E511" s="68" t="s">
        <v>246</v>
      </c>
      <c r="F511" s="68">
        <f>SUMIFS(F_Input_APR!$G$8:$G$3373,F_Input_APR!$B$8:$B$3373,'APR Data'!C511,F_Input_APR!$I$8:$I$3373,'APR Data'!D511)</f>
        <v>58.05</v>
      </c>
      <c r="G511" s="68">
        <v>1</v>
      </c>
      <c r="H511" s="68">
        <f t="shared" si="14"/>
        <v>58.05</v>
      </c>
      <c r="I511" s="68" t="s">
        <v>300</v>
      </c>
      <c r="J511" s="68" t="s">
        <v>888</v>
      </c>
      <c r="K511" s="68" t="s">
        <v>876</v>
      </c>
      <c r="M511" s="68" t="b">
        <f t="shared" si="15"/>
        <v>1</v>
      </c>
    </row>
    <row r="512" spans="2:13">
      <c r="B512" s="68" t="s">
        <v>839</v>
      </c>
      <c r="C512" s="68" t="s">
        <v>272</v>
      </c>
      <c r="D512" s="68" t="s">
        <v>665</v>
      </c>
      <c r="E512" s="68" t="s">
        <v>246</v>
      </c>
      <c r="F512" s="68">
        <f>SUMIFS(F_Input_APR!$G$8:$G$3373,F_Input_APR!$B$8:$B$3373,'APR Data'!C512,F_Input_APR!$I$8:$I$3373,'APR Data'!D512)</f>
        <v>7.0760000000000005</v>
      </c>
      <c r="G512" s="68">
        <v>1</v>
      </c>
      <c r="H512" s="68">
        <f t="shared" si="14"/>
        <v>7.0760000000000005</v>
      </c>
      <c r="I512" s="68" t="s">
        <v>300</v>
      </c>
      <c r="J512" s="68" t="s">
        <v>888</v>
      </c>
      <c r="K512" s="68" t="s">
        <v>877</v>
      </c>
      <c r="M512" s="68" t="b">
        <f t="shared" si="15"/>
        <v>1</v>
      </c>
    </row>
    <row r="513" spans="2:13">
      <c r="B513" s="68" t="s">
        <v>839</v>
      </c>
      <c r="C513" s="68" t="s">
        <v>272</v>
      </c>
      <c r="D513" s="68" t="s">
        <v>674</v>
      </c>
      <c r="E513" s="68" t="s">
        <v>246</v>
      </c>
      <c r="F513" s="68">
        <f>SUMIFS(F_Input_APR!$G$8:$G$3373,F_Input_APR!$B$8:$B$3373,'APR Data'!C513,F_Input_APR!$I$8:$I$3373,'APR Data'!D513)</f>
        <v>0</v>
      </c>
      <c r="G513" s="68">
        <v>1</v>
      </c>
      <c r="H513" s="68">
        <f t="shared" si="14"/>
        <v>0</v>
      </c>
      <c r="I513" s="68" t="s">
        <v>300</v>
      </c>
      <c r="J513" s="68" t="s">
        <v>888</v>
      </c>
      <c r="K513" s="68" t="s">
        <v>878</v>
      </c>
      <c r="M513" s="68" t="b">
        <f t="shared" si="15"/>
        <v>1</v>
      </c>
    </row>
    <row r="514" spans="2:13">
      <c r="B514" s="68" t="s">
        <v>839</v>
      </c>
      <c r="C514" s="68" t="s">
        <v>272</v>
      </c>
      <c r="D514" s="68" t="s">
        <v>683</v>
      </c>
      <c r="E514" s="68" t="s">
        <v>246</v>
      </c>
      <c r="F514" s="68">
        <f>SUMIFS(F_Input_APR!$G$8:$G$3373,F_Input_APR!$B$8:$B$3373,'APR Data'!C514,F_Input_APR!$I$8:$I$3373,'APR Data'!D514)</f>
        <v>5.2859999999999996</v>
      </c>
      <c r="G514" s="68">
        <v>1</v>
      </c>
      <c r="H514" s="68">
        <f t="shared" si="14"/>
        <v>5.2859999999999996</v>
      </c>
      <c r="I514" s="68" t="s">
        <v>300</v>
      </c>
      <c r="J514" s="68" t="s">
        <v>888</v>
      </c>
      <c r="K514" s="68" t="s">
        <v>879</v>
      </c>
      <c r="M514" s="68" t="b">
        <f t="shared" si="15"/>
        <v>1</v>
      </c>
    </row>
    <row r="515" spans="2:13">
      <c r="B515" s="68" t="s">
        <v>839</v>
      </c>
      <c r="C515" s="68" t="s">
        <v>272</v>
      </c>
      <c r="D515" s="68" t="s">
        <v>689</v>
      </c>
      <c r="E515" s="68" t="s">
        <v>246</v>
      </c>
      <c r="F515" s="93">
        <f>SUMIFS(F_Input_APR!$G$8:$G$3373,F_Input_APR!$B$8:$B$3373,'APR Data'!C515,F_Input_APR!$I$8:$I$3373,'APR Data'!D515)</f>
        <v>1.74</v>
      </c>
      <c r="G515" s="68">
        <v>1</v>
      </c>
      <c r="H515" s="68">
        <f t="shared" si="14"/>
        <v>1.74</v>
      </c>
      <c r="I515" s="68" t="s">
        <v>300</v>
      </c>
      <c r="J515" s="68" t="s">
        <v>888</v>
      </c>
      <c r="K515" s="68" t="s">
        <v>880</v>
      </c>
      <c r="M515" s="68" t="b">
        <f t="shared" si="15"/>
        <v>1</v>
      </c>
    </row>
    <row r="516" spans="2:13">
      <c r="B516" s="68" t="s">
        <v>839</v>
      </c>
      <c r="C516" s="68" t="s">
        <v>272</v>
      </c>
      <c r="D516" s="68" t="s">
        <v>698</v>
      </c>
      <c r="E516" s="68" t="s">
        <v>246</v>
      </c>
      <c r="F516" s="68">
        <f>SUMIFS(F_Input_APR!$G$8:$G$3373,F_Input_APR!$B$8:$B$3373,'APR Data'!C516,F_Input_APR!$I$8:$I$3373,'APR Data'!D516)</f>
        <v>0</v>
      </c>
      <c r="G516" s="68">
        <v>1</v>
      </c>
      <c r="H516" s="68">
        <f t="shared" si="14"/>
        <v>0</v>
      </c>
      <c r="I516" s="68" t="s">
        <v>300</v>
      </c>
      <c r="J516" s="68" t="s">
        <v>888</v>
      </c>
      <c r="K516" s="68" t="s">
        <v>881</v>
      </c>
      <c r="M516" s="68" t="b">
        <f t="shared" si="15"/>
        <v>1</v>
      </c>
    </row>
    <row r="517" spans="2:13">
      <c r="B517" s="68" t="s">
        <v>839</v>
      </c>
      <c r="C517" s="68" t="s">
        <v>272</v>
      </c>
      <c r="D517" s="68" t="s">
        <v>707</v>
      </c>
      <c r="E517" s="68" t="s">
        <v>246</v>
      </c>
      <c r="F517" s="68">
        <f>SUMIFS(F_Input_APR!$G$8:$G$3373,F_Input_APR!$B$8:$B$3373,'APR Data'!C517,F_Input_APR!$I$8:$I$3373,'APR Data'!D517)</f>
        <v>0</v>
      </c>
      <c r="G517" s="68">
        <v>1</v>
      </c>
      <c r="H517" s="68">
        <f t="shared" si="14"/>
        <v>0</v>
      </c>
      <c r="I517" s="68" t="s">
        <v>300</v>
      </c>
      <c r="J517" s="68" t="s">
        <v>888</v>
      </c>
      <c r="K517" s="68" t="s">
        <v>882</v>
      </c>
      <c r="M517" s="68" t="b">
        <f t="shared" si="15"/>
        <v>1</v>
      </c>
    </row>
    <row r="518" spans="2:13">
      <c r="B518" s="68" t="s">
        <v>839</v>
      </c>
      <c r="C518" s="68" t="s">
        <v>272</v>
      </c>
      <c r="D518" s="68" t="s">
        <v>716</v>
      </c>
      <c r="E518" s="68" t="s">
        <v>246</v>
      </c>
      <c r="F518" s="68">
        <f>SUMIFS(F_Input_APR!$G$8:$G$3373,F_Input_APR!$B$8:$B$3373,'APR Data'!C518,F_Input_APR!$I$8:$I$3373,'APR Data'!D518)</f>
        <v>0</v>
      </c>
      <c r="G518" s="68">
        <v>1</v>
      </c>
      <c r="H518" s="68">
        <f t="shared" si="14"/>
        <v>0</v>
      </c>
      <c r="I518" s="68" t="s">
        <v>300</v>
      </c>
      <c r="J518" s="68" t="s">
        <v>888</v>
      </c>
      <c r="K518" s="68" t="s">
        <v>883</v>
      </c>
      <c r="M518" s="68" t="b">
        <f t="shared" si="15"/>
        <v>1</v>
      </c>
    </row>
    <row r="519" spans="2:13">
      <c r="B519" s="68" t="s">
        <v>839</v>
      </c>
      <c r="C519" s="68" t="s">
        <v>272</v>
      </c>
      <c r="D519" s="68" t="s">
        <v>725</v>
      </c>
      <c r="E519" s="68" t="s">
        <v>246</v>
      </c>
      <c r="F519" s="68">
        <f>SUMIFS(F_Input_APR!$G$8:$G$3373,F_Input_APR!$B$8:$B$3373,'APR Data'!C519,F_Input_APR!$I$8:$I$3373,'APR Data'!D519)</f>
        <v>33.35</v>
      </c>
      <c r="G519" s="68">
        <v>1</v>
      </c>
      <c r="H519" s="68">
        <f t="shared" ref="H519:H582" si="16">F519*G519</f>
        <v>33.35</v>
      </c>
      <c r="I519" s="68" t="s">
        <v>300</v>
      </c>
      <c r="J519" s="68" t="s">
        <v>888</v>
      </c>
      <c r="K519" s="68" t="s">
        <v>884</v>
      </c>
      <c r="M519" s="68" t="b">
        <f t="shared" ref="M519:M582" si="17">F519=H519</f>
        <v>1</v>
      </c>
    </row>
    <row r="520" spans="2:13">
      <c r="B520" s="68" t="s">
        <v>839</v>
      </c>
      <c r="C520" s="68" t="s">
        <v>272</v>
      </c>
      <c r="D520" s="68" t="s">
        <v>734</v>
      </c>
      <c r="E520" s="68" t="s">
        <v>246</v>
      </c>
      <c r="F520" s="68">
        <f>SUMIFS(F_Input_APR!$G$8:$G$3373,F_Input_APR!$B$8:$B$3373,'APR Data'!C520,F_Input_APR!$I$8:$I$3373,'APR Data'!D520)</f>
        <v>0</v>
      </c>
      <c r="G520" s="68">
        <v>1</v>
      </c>
      <c r="H520" s="68">
        <f t="shared" si="16"/>
        <v>0</v>
      </c>
      <c r="I520" s="68" t="s">
        <v>300</v>
      </c>
      <c r="J520" s="68" t="s">
        <v>888</v>
      </c>
      <c r="K520" s="68" t="s">
        <v>885</v>
      </c>
      <c r="M520" s="68" t="b">
        <f t="shared" si="17"/>
        <v>1</v>
      </c>
    </row>
    <row r="521" spans="2:13">
      <c r="B521" s="68" t="s">
        <v>839</v>
      </c>
      <c r="C521" s="68" t="s">
        <v>272</v>
      </c>
      <c r="D521" s="68" t="s">
        <v>743</v>
      </c>
      <c r="E521" s="68" t="s">
        <v>246</v>
      </c>
      <c r="F521" s="68">
        <f>SUMIFS(F_Input_APR!$G$8:$G$3373,F_Input_APR!$B$8:$B$3373,'APR Data'!C521,F_Input_APR!$I$8:$I$3373,'APR Data'!D521)</f>
        <v>3.391</v>
      </c>
      <c r="G521" s="68">
        <v>1</v>
      </c>
      <c r="H521" s="68">
        <f t="shared" si="16"/>
        <v>3.391</v>
      </c>
      <c r="I521" s="68" t="s">
        <v>300</v>
      </c>
      <c r="J521" s="68" t="s">
        <v>888</v>
      </c>
      <c r="K521" s="68" t="s">
        <v>886</v>
      </c>
      <c r="M521" s="68" t="b">
        <f t="shared" si="17"/>
        <v>1</v>
      </c>
    </row>
    <row r="522" spans="2:13">
      <c r="B522" s="68" t="s">
        <v>839</v>
      </c>
      <c r="C522" s="68" t="s">
        <v>272</v>
      </c>
      <c r="D522" s="68" t="s">
        <v>752</v>
      </c>
      <c r="E522" s="68" t="s">
        <v>246</v>
      </c>
      <c r="F522" s="68">
        <f>SUMIFS(F_Input_APR!$G$8:$G$3373,F_Input_APR!$B$8:$B$3373,'APR Data'!C522,F_Input_APR!$I$8:$I$3373,'APR Data'!D522)</f>
        <v>0</v>
      </c>
      <c r="G522" s="68">
        <v>1</v>
      </c>
      <c r="H522" s="68">
        <f t="shared" si="16"/>
        <v>0</v>
      </c>
      <c r="I522" s="68" t="s">
        <v>300</v>
      </c>
      <c r="J522" s="68" t="s">
        <v>888</v>
      </c>
      <c r="K522" s="68" t="s">
        <v>887</v>
      </c>
      <c r="M522" s="68" t="b">
        <f t="shared" si="17"/>
        <v>1</v>
      </c>
    </row>
    <row r="523" spans="2:13">
      <c r="B523" s="68" t="s">
        <v>839</v>
      </c>
      <c r="C523" s="68" t="s">
        <v>272</v>
      </c>
      <c r="D523" s="68" t="s">
        <v>308</v>
      </c>
      <c r="E523" s="68" t="s">
        <v>246</v>
      </c>
      <c r="F523" s="68">
        <f>SUMIFS(F_Input_APR!$G$8:$G$3373,F_Input_APR!$B$8:$B$3373,'APR Data'!C523,F_Input_APR!$I$8:$I$3373,'APR Data'!D523)</f>
        <v>2.996</v>
      </c>
      <c r="G523" s="68">
        <v>1</v>
      </c>
      <c r="H523" s="68">
        <f t="shared" si="16"/>
        <v>2.996</v>
      </c>
      <c r="I523" s="68" t="s">
        <v>300</v>
      </c>
      <c r="J523" s="68" t="s">
        <v>889</v>
      </c>
      <c r="K523" s="92" t="s">
        <v>841</v>
      </c>
      <c r="M523" s="68" t="b">
        <f t="shared" si="17"/>
        <v>1</v>
      </c>
    </row>
    <row r="524" spans="2:13">
      <c r="B524" s="68" t="s">
        <v>839</v>
      </c>
      <c r="C524" s="68" t="s">
        <v>272</v>
      </c>
      <c r="D524" s="68" t="s">
        <v>317</v>
      </c>
      <c r="E524" s="68" t="s">
        <v>246</v>
      </c>
      <c r="F524" s="68">
        <f>SUMIFS(F_Input_APR!$G$8:$G$3373,F_Input_APR!$B$8:$B$3373,'APR Data'!C524,F_Input_APR!$I$8:$I$3373,'APR Data'!D524)</f>
        <v>3.9580000000000002</v>
      </c>
      <c r="G524" s="68">
        <v>1</v>
      </c>
      <c r="H524" s="68">
        <f t="shared" si="16"/>
        <v>3.9580000000000002</v>
      </c>
      <c r="I524" s="68" t="s">
        <v>300</v>
      </c>
      <c r="J524" s="68" t="s">
        <v>889</v>
      </c>
      <c r="K524" s="92" t="s">
        <v>842</v>
      </c>
      <c r="M524" s="68" t="b">
        <f t="shared" si="17"/>
        <v>1</v>
      </c>
    </row>
    <row r="525" spans="2:13">
      <c r="B525" s="68" t="s">
        <v>839</v>
      </c>
      <c r="C525" s="68" t="s">
        <v>272</v>
      </c>
      <c r="D525" s="68" t="s">
        <v>326</v>
      </c>
      <c r="E525" s="68" t="s">
        <v>246</v>
      </c>
      <c r="F525" s="68">
        <f>SUMIFS(F_Input_APR!$G$8:$G$3373,F_Input_APR!$B$8:$B$3373,'APR Data'!C525,F_Input_APR!$I$8:$I$3373,'APR Data'!D525)</f>
        <v>1.498</v>
      </c>
      <c r="G525" s="68">
        <v>1</v>
      </c>
      <c r="H525" s="68">
        <f t="shared" si="16"/>
        <v>1.498</v>
      </c>
      <c r="I525" s="68" t="s">
        <v>300</v>
      </c>
      <c r="J525" s="68" t="s">
        <v>889</v>
      </c>
      <c r="K525" s="92" t="s">
        <v>843</v>
      </c>
      <c r="M525" s="68" t="b">
        <f t="shared" si="17"/>
        <v>1</v>
      </c>
    </row>
    <row r="526" spans="2:13">
      <c r="B526" s="68" t="s">
        <v>839</v>
      </c>
      <c r="C526" s="68" t="s">
        <v>272</v>
      </c>
      <c r="D526" s="68" t="s">
        <v>335</v>
      </c>
      <c r="E526" s="68" t="s">
        <v>246</v>
      </c>
      <c r="F526" s="68">
        <f>SUMIFS(F_Input_APR!$G$8:$G$3373,F_Input_APR!$B$8:$B$3373,'APR Data'!C526,F_Input_APR!$I$8:$I$3373,'APR Data'!D526)</f>
        <v>3.617</v>
      </c>
      <c r="G526" s="68">
        <v>1</v>
      </c>
      <c r="H526" s="68">
        <f t="shared" si="16"/>
        <v>3.617</v>
      </c>
      <c r="I526" s="68" t="s">
        <v>300</v>
      </c>
      <c r="J526" s="68" t="s">
        <v>889</v>
      </c>
      <c r="K526" s="92" t="s">
        <v>844</v>
      </c>
      <c r="M526" s="68" t="b">
        <f t="shared" si="17"/>
        <v>1</v>
      </c>
    </row>
    <row r="527" spans="2:13">
      <c r="B527" s="68" t="s">
        <v>839</v>
      </c>
      <c r="C527" s="68" t="s">
        <v>272</v>
      </c>
      <c r="D527" s="68" t="s">
        <v>344</v>
      </c>
      <c r="E527" s="68" t="s">
        <v>246</v>
      </c>
      <c r="F527" s="68">
        <f>SUMIFS(F_Input_APR!$G$8:$G$3373,F_Input_APR!$B$8:$B$3373,'APR Data'!C527,F_Input_APR!$I$8:$I$3373,'APR Data'!D527)</f>
        <v>5.5910000000000002</v>
      </c>
      <c r="G527" s="68">
        <v>1</v>
      </c>
      <c r="H527" s="68">
        <f t="shared" si="16"/>
        <v>5.5910000000000002</v>
      </c>
      <c r="I527" s="68" t="s">
        <v>300</v>
      </c>
      <c r="J527" s="68" t="s">
        <v>889</v>
      </c>
      <c r="K527" s="92" t="s">
        <v>845</v>
      </c>
      <c r="M527" s="68" t="b">
        <f t="shared" si="17"/>
        <v>1</v>
      </c>
    </row>
    <row r="528" spans="2:13">
      <c r="B528" s="68" t="s">
        <v>839</v>
      </c>
      <c r="C528" s="68" t="s">
        <v>272</v>
      </c>
      <c r="D528" s="68" t="s">
        <v>353</v>
      </c>
      <c r="E528" s="68" t="s">
        <v>246</v>
      </c>
      <c r="F528" s="68">
        <f>SUMIFS(F_Input_APR!$G$8:$G$3373,F_Input_APR!$B$8:$B$3373,'APR Data'!C528,F_Input_APR!$I$8:$I$3373,'APR Data'!D528)</f>
        <v>0</v>
      </c>
      <c r="G528" s="68">
        <v>1</v>
      </c>
      <c r="H528" s="68">
        <f t="shared" si="16"/>
        <v>0</v>
      </c>
      <c r="I528" s="68" t="s">
        <v>300</v>
      </c>
      <c r="J528" s="68" t="s">
        <v>889</v>
      </c>
      <c r="K528" s="92" t="s">
        <v>846</v>
      </c>
      <c r="M528" s="68" t="b">
        <f t="shared" si="17"/>
        <v>1</v>
      </c>
    </row>
    <row r="529" spans="2:13">
      <c r="B529" s="68" t="s">
        <v>839</v>
      </c>
      <c r="C529" s="68" t="s">
        <v>272</v>
      </c>
      <c r="D529" s="68" t="s">
        <v>362</v>
      </c>
      <c r="E529" s="68" t="s">
        <v>246</v>
      </c>
      <c r="F529" s="68">
        <f>SUMIFS(F_Input_APR!$G$8:$G$3373,F_Input_APR!$B$8:$B$3373,'APR Data'!C529,F_Input_APR!$I$8:$I$3373,'APR Data'!D529)</f>
        <v>0</v>
      </c>
      <c r="G529" s="68">
        <v>1</v>
      </c>
      <c r="H529" s="68">
        <f t="shared" si="16"/>
        <v>0</v>
      </c>
      <c r="I529" s="68" t="s">
        <v>300</v>
      </c>
      <c r="J529" s="68" t="s">
        <v>889</v>
      </c>
      <c r="K529" s="92" t="s">
        <v>847</v>
      </c>
      <c r="M529" s="68" t="b">
        <f t="shared" si="17"/>
        <v>1</v>
      </c>
    </row>
    <row r="530" spans="2:13">
      <c r="B530" s="68" t="s">
        <v>839</v>
      </c>
      <c r="C530" s="68" t="s">
        <v>272</v>
      </c>
      <c r="D530" s="68" t="s">
        <v>371</v>
      </c>
      <c r="E530" s="68" t="s">
        <v>246</v>
      </c>
      <c r="F530" s="68">
        <f>SUMIFS(F_Input_APR!$G$8:$G$3373,F_Input_APR!$B$8:$B$3373,'APR Data'!C530,F_Input_APR!$I$8:$I$3373,'APR Data'!D530)</f>
        <v>0</v>
      </c>
      <c r="G530" s="68">
        <v>1</v>
      </c>
      <c r="H530" s="68">
        <f t="shared" si="16"/>
        <v>0</v>
      </c>
      <c r="I530" s="68" t="s">
        <v>300</v>
      </c>
      <c r="J530" s="68" t="s">
        <v>889</v>
      </c>
      <c r="K530" s="92" t="s">
        <v>848</v>
      </c>
      <c r="M530" s="68" t="b">
        <f t="shared" si="17"/>
        <v>1</v>
      </c>
    </row>
    <row r="531" spans="2:13">
      <c r="B531" s="68" t="s">
        <v>839</v>
      </c>
      <c r="C531" s="68" t="s">
        <v>272</v>
      </c>
      <c r="D531" s="68" t="s">
        <v>380</v>
      </c>
      <c r="E531" s="68" t="s">
        <v>246</v>
      </c>
      <c r="F531" s="68">
        <f>SUMIFS(F_Input_APR!$G$8:$G$3373,F_Input_APR!$B$8:$B$3373,'APR Data'!C531,F_Input_APR!$I$8:$I$3373,'APR Data'!D531)</f>
        <v>0</v>
      </c>
      <c r="G531" s="68">
        <v>1</v>
      </c>
      <c r="H531" s="68">
        <f t="shared" si="16"/>
        <v>0</v>
      </c>
      <c r="I531" s="68" t="s">
        <v>300</v>
      </c>
      <c r="J531" s="68" t="s">
        <v>889</v>
      </c>
      <c r="K531" s="92" t="s">
        <v>849</v>
      </c>
      <c r="M531" s="68" t="b">
        <f t="shared" si="17"/>
        <v>1</v>
      </c>
    </row>
    <row r="532" spans="2:13">
      <c r="B532" s="68" t="s">
        <v>839</v>
      </c>
      <c r="C532" s="68" t="s">
        <v>272</v>
      </c>
      <c r="D532" s="68" t="s">
        <v>389</v>
      </c>
      <c r="E532" s="68" t="s">
        <v>246</v>
      </c>
      <c r="F532" s="68">
        <f>SUMIFS(F_Input_APR!$G$8:$G$3373,F_Input_APR!$B$8:$B$3373,'APR Data'!C532,F_Input_APR!$I$8:$I$3373,'APR Data'!D532)</f>
        <v>0</v>
      </c>
      <c r="G532" s="68">
        <v>1</v>
      </c>
      <c r="H532" s="68">
        <f t="shared" si="16"/>
        <v>0</v>
      </c>
      <c r="I532" s="68" t="s">
        <v>300</v>
      </c>
      <c r="J532" s="68" t="s">
        <v>889</v>
      </c>
      <c r="K532" s="92" t="s">
        <v>850</v>
      </c>
      <c r="M532" s="68" t="b">
        <f t="shared" si="17"/>
        <v>1</v>
      </c>
    </row>
    <row r="533" spans="2:13">
      <c r="B533" s="68" t="s">
        <v>839</v>
      </c>
      <c r="C533" s="68" t="s">
        <v>272</v>
      </c>
      <c r="D533" s="68" t="s">
        <v>398</v>
      </c>
      <c r="E533" s="68" t="s">
        <v>246</v>
      </c>
      <c r="F533" s="68">
        <f>SUMIFS(F_Input_APR!$G$8:$G$3373,F_Input_APR!$B$8:$B$3373,'APR Data'!C533,F_Input_APR!$I$8:$I$3373,'APR Data'!D533)</f>
        <v>0</v>
      </c>
      <c r="G533" s="68">
        <v>1</v>
      </c>
      <c r="H533" s="68">
        <f t="shared" si="16"/>
        <v>0</v>
      </c>
      <c r="I533" s="68" t="s">
        <v>300</v>
      </c>
      <c r="J533" s="68" t="s">
        <v>889</v>
      </c>
      <c r="K533" s="92" t="s">
        <v>851</v>
      </c>
      <c r="M533" s="68" t="b">
        <f t="shared" si="17"/>
        <v>1</v>
      </c>
    </row>
    <row r="534" spans="2:13">
      <c r="B534" s="68" t="s">
        <v>839</v>
      </c>
      <c r="C534" s="68" t="s">
        <v>272</v>
      </c>
      <c r="D534" s="68" t="s">
        <v>407</v>
      </c>
      <c r="E534" s="68" t="s">
        <v>246</v>
      </c>
      <c r="F534" s="68">
        <f>SUMIFS(F_Input_APR!$G$8:$G$3373,F_Input_APR!$B$8:$B$3373,'APR Data'!C534,F_Input_APR!$I$8:$I$3373,'APR Data'!D534)</f>
        <v>0</v>
      </c>
      <c r="G534" s="68">
        <v>1</v>
      </c>
      <c r="H534" s="68">
        <f t="shared" si="16"/>
        <v>0</v>
      </c>
      <c r="I534" s="68" t="s">
        <v>300</v>
      </c>
      <c r="J534" s="68" t="s">
        <v>889</v>
      </c>
      <c r="K534" s="92" t="s">
        <v>852</v>
      </c>
      <c r="M534" s="68" t="b">
        <f t="shared" si="17"/>
        <v>1</v>
      </c>
    </row>
    <row r="535" spans="2:13">
      <c r="B535" s="68" t="s">
        <v>839</v>
      </c>
      <c r="C535" s="68" t="s">
        <v>272</v>
      </c>
      <c r="D535" s="68" t="s">
        <v>416</v>
      </c>
      <c r="E535" s="68" t="s">
        <v>246</v>
      </c>
      <c r="F535" s="68">
        <f>SUMIFS(F_Input_APR!$G$8:$G$3373,F_Input_APR!$B$8:$B$3373,'APR Data'!C535,F_Input_APR!$I$8:$I$3373,'APR Data'!D535)</f>
        <v>52.511000000000003</v>
      </c>
      <c r="G535" s="68">
        <v>1</v>
      </c>
      <c r="H535" s="68">
        <f t="shared" si="16"/>
        <v>52.511000000000003</v>
      </c>
      <c r="I535" s="68" t="s">
        <v>300</v>
      </c>
      <c r="J535" s="68" t="s">
        <v>889</v>
      </c>
      <c r="K535" s="92" t="s">
        <v>853</v>
      </c>
      <c r="M535" s="68" t="b">
        <f t="shared" si="17"/>
        <v>1</v>
      </c>
    </row>
    <row r="536" spans="2:13">
      <c r="B536" s="68" t="s">
        <v>839</v>
      </c>
      <c r="C536" s="68" t="s">
        <v>272</v>
      </c>
      <c r="D536" s="68" t="s">
        <v>425</v>
      </c>
      <c r="E536" s="68" t="s">
        <v>246</v>
      </c>
      <c r="F536" s="68">
        <f>SUMIFS(F_Input_APR!$G$8:$G$3373,F_Input_APR!$B$8:$B$3373,'APR Data'!C536,F_Input_APR!$I$8:$I$3373,'APR Data'!D536)</f>
        <v>0</v>
      </c>
      <c r="G536" s="68">
        <v>1</v>
      </c>
      <c r="H536" s="68">
        <f t="shared" si="16"/>
        <v>0</v>
      </c>
      <c r="I536" s="68" t="s">
        <v>300</v>
      </c>
      <c r="J536" s="68" t="s">
        <v>889</v>
      </c>
      <c r="K536" s="92" t="s">
        <v>854</v>
      </c>
      <c r="M536" s="68" t="b">
        <f t="shared" si="17"/>
        <v>1</v>
      </c>
    </row>
    <row r="537" spans="2:13">
      <c r="B537" s="68" t="s">
        <v>839</v>
      </c>
      <c r="C537" s="68" t="s">
        <v>272</v>
      </c>
      <c r="D537" s="68" t="s">
        <v>434</v>
      </c>
      <c r="E537" s="68" t="s">
        <v>246</v>
      </c>
      <c r="F537" s="68">
        <f>SUMIFS(F_Input_APR!$G$8:$G$3373,F_Input_APR!$B$8:$B$3373,'APR Data'!C537,F_Input_APR!$I$8:$I$3373,'APR Data'!D537)</f>
        <v>33.244</v>
      </c>
      <c r="G537" s="68">
        <v>0</v>
      </c>
      <c r="H537" s="68">
        <f t="shared" si="16"/>
        <v>0</v>
      </c>
      <c r="I537" s="68" t="s">
        <v>300</v>
      </c>
      <c r="J537" s="68" t="s">
        <v>889</v>
      </c>
      <c r="K537" s="92" t="s">
        <v>855</v>
      </c>
      <c r="M537" s="68" t="b">
        <f t="shared" si="17"/>
        <v>0</v>
      </c>
    </row>
    <row r="538" spans="2:13">
      <c r="B538" s="68" t="s">
        <v>839</v>
      </c>
      <c r="C538" s="68" t="s">
        <v>272</v>
      </c>
      <c r="D538" s="68" t="s">
        <v>440</v>
      </c>
      <c r="E538" s="68" t="s">
        <v>246</v>
      </c>
      <c r="F538" s="68">
        <f>SUMIFS(F_Input_APR!$G$8:$G$3373,F_Input_APR!$B$8:$B$3373,'APR Data'!C538,F_Input_APR!$I$8:$I$3373,'APR Data'!D538)</f>
        <v>33.244</v>
      </c>
      <c r="G538" s="68">
        <v>0</v>
      </c>
      <c r="H538" s="68">
        <f t="shared" si="16"/>
        <v>0</v>
      </c>
      <c r="I538" s="68" t="s">
        <v>300</v>
      </c>
      <c r="J538" s="68" t="s">
        <v>889</v>
      </c>
      <c r="K538" s="92" t="s">
        <v>856</v>
      </c>
      <c r="M538" s="68" t="b">
        <f t="shared" si="17"/>
        <v>0</v>
      </c>
    </row>
    <row r="539" spans="2:13">
      <c r="B539" s="68" t="s">
        <v>839</v>
      </c>
      <c r="C539" s="68" t="s">
        <v>272</v>
      </c>
      <c r="D539" s="68" t="s">
        <v>446</v>
      </c>
      <c r="E539" s="68" t="s">
        <v>246</v>
      </c>
      <c r="F539" s="68">
        <f>SUMIFS(F_Input_APR!$G$8:$G$3373,F_Input_APR!$B$8:$B$3373,'APR Data'!C539,F_Input_APR!$I$8:$I$3373,'APR Data'!D539)</f>
        <v>33.244</v>
      </c>
      <c r="G539" s="68">
        <v>1</v>
      </c>
      <c r="H539" s="68">
        <f t="shared" si="16"/>
        <v>33.244</v>
      </c>
      <c r="I539" s="68" t="s">
        <v>300</v>
      </c>
      <c r="J539" s="68" t="s">
        <v>889</v>
      </c>
      <c r="K539" s="92" t="s">
        <v>857</v>
      </c>
      <c r="M539" s="68" t="b">
        <f t="shared" si="17"/>
        <v>1</v>
      </c>
    </row>
    <row r="540" spans="2:13">
      <c r="B540" s="68" t="s">
        <v>839</v>
      </c>
      <c r="C540" s="68" t="s">
        <v>272</v>
      </c>
      <c r="D540" s="68" t="s">
        <v>455</v>
      </c>
      <c r="E540" s="68" t="s">
        <v>246</v>
      </c>
      <c r="F540" s="68">
        <f>SUMIFS(F_Input_APR!$G$8:$G$3373,F_Input_APR!$B$8:$B$3373,'APR Data'!C540,F_Input_APR!$I$8:$I$3373,'APR Data'!D540)</f>
        <v>6.9000000000000006E-2</v>
      </c>
      <c r="G540" s="68">
        <v>1</v>
      </c>
      <c r="H540" s="68">
        <f t="shared" si="16"/>
        <v>6.9000000000000006E-2</v>
      </c>
      <c r="I540" s="68" t="s">
        <v>300</v>
      </c>
      <c r="J540" s="68" t="s">
        <v>889</v>
      </c>
      <c r="K540" s="92" t="s">
        <v>858</v>
      </c>
      <c r="M540" s="68" t="b">
        <f t="shared" si="17"/>
        <v>1</v>
      </c>
    </row>
    <row r="541" spans="2:13">
      <c r="B541" s="68" t="s">
        <v>839</v>
      </c>
      <c r="C541" s="68" t="s">
        <v>272</v>
      </c>
      <c r="D541" s="68" t="s">
        <v>464</v>
      </c>
      <c r="E541" s="68" t="s">
        <v>246</v>
      </c>
      <c r="F541" s="68">
        <f>SUMIFS(F_Input_APR!$G$8:$G$3373,F_Input_APR!$B$8:$B$3373,'APR Data'!C541,F_Input_APR!$I$8:$I$3373,'APR Data'!D541)</f>
        <v>95.88600000000001</v>
      </c>
      <c r="G541" s="68">
        <v>1</v>
      </c>
      <c r="H541" s="68">
        <f t="shared" si="16"/>
        <v>95.88600000000001</v>
      </c>
      <c r="I541" s="68" t="s">
        <v>300</v>
      </c>
      <c r="J541" s="68" t="s">
        <v>889</v>
      </c>
      <c r="K541" s="92" t="s">
        <v>859</v>
      </c>
      <c r="M541" s="68" t="b">
        <f t="shared" si="17"/>
        <v>1</v>
      </c>
    </row>
    <row r="542" spans="2:13">
      <c r="B542" s="68" t="s">
        <v>839</v>
      </c>
      <c r="C542" s="68" t="s">
        <v>272</v>
      </c>
      <c r="D542" s="68" t="s">
        <v>473</v>
      </c>
      <c r="E542" s="68" t="s">
        <v>246</v>
      </c>
      <c r="F542" s="68">
        <f>SUMIFS(F_Input_APR!$G$8:$G$3373,F_Input_APR!$B$8:$B$3373,'APR Data'!C542,F_Input_APR!$I$8:$I$3373,'APR Data'!D542)</f>
        <v>0</v>
      </c>
      <c r="G542" s="68">
        <v>0</v>
      </c>
      <c r="H542" s="68">
        <f t="shared" si="16"/>
        <v>0</v>
      </c>
      <c r="I542" s="68" t="s">
        <v>300</v>
      </c>
      <c r="J542" s="68" t="s">
        <v>889</v>
      </c>
      <c r="K542" s="92" t="s">
        <v>860</v>
      </c>
      <c r="M542" s="68" t="b">
        <f t="shared" si="17"/>
        <v>1</v>
      </c>
    </row>
    <row r="543" spans="2:13">
      <c r="B543" s="68" t="s">
        <v>839</v>
      </c>
      <c r="C543" s="68" t="s">
        <v>272</v>
      </c>
      <c r="D543" s="68" t="s">
        <v>482</v>
      </c>
      <c r="E543" s="68" t="s">
        <v>246</v>
      </c>
      <c r="F543" s="68">
        <f>SUMIFS(F_Input_APR!$G$8:$G$3373,F_Input_APR!$B$8:$B$3373,'APR Data'!C543,F_Input_APR!$I$8:$I$3373,'APR Data'!D543)</f>
        <v>0</v>
      </c>
      <c r="G543" s="68">
        <v>0</v>
      </c>
      <c r="H543" s="68">
        <f t="shared" si="16"/>
        <v>0</v>
      </c>
      <c r="I543" s="68" t="s">
        <v>300</v>
      </c>
      <c r="J543" s="68" t="s">
        <v>889</v>
      </c>
      <c r="K543" s="92" t="s">
        <v>861</v>
      </c>
      <c r="M543" s="68" t="b">
        <f t="shared" si="17"/>
        <v>1</v>
      </c>
    </row>
    <row r="544" spans="2:13">
      <c r="B544" s="68" t="s">
        <v>839</v>
      </c>
      <c r="C544" s="68" t="s">
        <v>272</v>
      </c>
      <c r="D544" s="68" t="s">
        <v>491</v>
      </c>
      <c r="E544" s="68" t="s">
        <v>246</v>
      </c>
      <c r="F544" s="68">
        <f>SUMIFS(F_Input_APR!$G$8:$G$3373,F_Input_APR!$B$8:$B$3373,'APR Data'!C544,F_Input_APR!$I$8:$I$3373,'APR Data'!D544)</f>
        <v>0</v>
      </c>
      <c r="G544" s="68">
        <v>0</v>
      </c>
      <c r="H544" s="68">
        <f t="shared" si="16"/>
        <v>0</v>
      </c>
      <c r="I544" s="68" t="s">
        <v>300</v>
      </c>
      <c r="J544" s="68" t="s">
        <v>889</v>
      </c>
      <c r="K544" s="92" t="s">
        <v>862</v>
      </c>
      <c r="M544" s="68" t="b">
        <f t="shared" si="17"/>
        <v>1</v>
      </c>
    </row>
    <row r="545" spans="2:13">
      <c r="B545" s="68" t="s">
        <v>839</v>
      </c>
      <c r="C545" s="68" t="s">
        <v>272</v>
      </c>
      <c r="D545" s="68" t="s">
        <v>500</v>
      </c>
      <c r="E545" s="68" t="s">
        <v>246</v>
      </c>
      <c r="F545" s="68">
        <f>SUMIFS(F_Input_APR!$G$8:$G$3373,F_Input_APR!$B$8:$B$3373,'APR Data'!C545,F_Input_APR!$I$8:$I$3373,'APR Data'!D545)</f>
        <v>12.519</v>
      </c>
      <c r="G545" s="68">
        <v>1</v>
      </c>
      <c r="H545" s="68">
        <f t="shared" si="16"/>
        <v>12.519</v>
      </c>
      <c r="I545" s="68" t="s">
        <v>300</v>
      </c>
      <c r="J545" s="68" t="s">
        <v>889</v>
      </c>
      <c r="K545" s="92" t="s">
        <v>863</v>
      </c>
      <c r="M545" s="68" t="b">
        <f t="shared" si="17"/>
        <v>1</v>
      </c>
    </row>
    <row r="546" spans="2:13">
      <c r="B546" s="68" t="s">
        <v>839</v>
      </c>
      <c r="C546" s="68" t="s">
        <v>272</v>
      </c>
      <c r="D546" s="68" t="s">
        <v>509</v>
      </c>
      <c r="E546" s="68" t="s">
        <v>246</v>
      </c>
      <c r="F546" s="68">
        <f>SUMIFS(F_Input_APR!$G$8:$G$3373,F_Input_APR!$B$8:$B$3373,'APR Data'!C546,F_Input_APR!$I$8:$I$3373,'APR Data'!D546)</f>
        <v>11.302</v>
      </c>
      <c r="G546" s="68">
        <v>1</v>
      </c>
      <c r="H546" s="68">
        <f t="shared" si="16"/>
        <v>11.302</v>
      </c>
      <c r="I546" s="68" t="s">
        <v>300</v>
      </c>
      <c r="J546" s="68" t="s">
        <v>889</v>
      </c>
      <c r="K546" s="92" t="s">
        <v>864</v>
      </c>
      <c r="M546" s="68" t="b">
        <f t="shared" si="17"/>
        <v>1</v>
      </c>
    </row>
    <row r="547" spans="2:13">
      <c r="B547" s="68" t="s">
        <v>839</v>
      </c>
      <c r="C547" s="68" t="s">
        <v>272</v>
      </c>
      <c r="D547" s="68" t="s">
        <v>518</v>
      </c>
      <c r="E547" s="68" t="s">
        <v>246</v>
      </c>
      <c r="F547" s="68">
        <f>SUMIFS(F_Input_APR!$G$8:$G$3373,F_Input_APR!$B$8:$B$3373,'APR Data'!C547,F_Input_APR!$I$8:$I$3373,'APR Data'!D547)</f>
        <v>0</v>
      </c>
      <c r="G547" s="68">
        <v>1</v>
      </c>
      <c r="H547" s="68">
        <f t="shared" si="16"/>
        <v>0</v>
      </c>
      <c r="I547" s="68" t="s">
        <v>300</v>
      </c>
      <c r="J547" s="68" t="s">
        <v>889</v>
      </c>
      <c r="K547" s="92" t="s">
        <v>865</v>
      </c>
      <c r="M547" s="68" t="b">
        <f t="shared" si="17"/>
        <v>1</v>
      </c>
    </row>
    <row r="548" spans="2:13">
      <c r="B548" s="68" t="s">
        <v>839</v>
      </c>
      <c r="C548" s="68" t="s">
        <v>272</v>
      </c>
      <c r="D548" s="68" t="s">
        <v>527</v>
      </c>
      <c r="E548" s="68" t="s">
        <v>246</v>
      </c>
      <c r="F548" s="68">
        <f>SUMIFS(F_Input_APR!$G$8:$G$3373,F_Input_APR!$B$8:$B$3373,'APR Data'!C548,F_Input_APR!$I$8:$I$3373,'APR Data'!D548)</f>
        <v>0</v>
      </c>
      <c r="G548" s="68">
        <v>1</v>
      </c>
      <c r="H548" s="68">
        <f t="shared" si="16"/>
        <v>0</v>
      </c>
      <c r="I548" s="68" t="s">
        <v>300</v>
      </c>
      <c r="J548" s="68" t="s">
        <v>889</v>
      </c>
      <c r="K548" s="92" t="s">
        <v>866</v>
      </c>
      <c r="M548" s="68" t="b">
        <f t="shared" si="17"/>
        <v>1</v>
      </c>
    </row>
    <row r="549" spans="2:13">
      <c r="B549" s="68" t="s">
        <v>839</v>
      </c>
      <c r="C549" s="68" t="s">
        <v>272</v>
      </c>
      <c r="D549" s="68" t="s">
        <v>590</v>
      </c>
      <c r="E549" s="68" t="s">
        <v>246</v>
      </c>
      <c r="F549" s="68">
        <f>SUMIFS(F_Input_APR!$G$8:$G$3373,F_Input_APR!$B$8:$B$3373,'APR Data'!C549,F_Input_APR!$I$8:$I$3373,'APR Data'!D549)</f>
        <v>0</v>
      </c>
      <c r="G549" s="68">
        <v>1</v>
      </c>
      <c r="H549" s="68">
        <f t="shared" si="16"/>
        <v>0</v>
      </c>
      <c r="I549" s="68" t="s">
        <v>300</v>
      </c>
      <c r="J549" s="68" t="s">
        <v>889</v>
      </c>
      <c r="K549" s="68" t="s">
        <v>867</v>
      </c>
      <c r="M549" s="68" t="b">
        <f t="shared" si="17"/>
        <v>1</v>
      </c>
    </row>
    <row r="550" spans="2:13">
      <c r="B550" s="68" t="s">
        <v>839</v>
      </c>
      <c r="C550" s="68" t="s">
        <v>272</v>
      </c>
      <c r="D550" s="68" t="s">
        <v>599</v>
      </c>
      <c r="E550" s="68" t="s">
        <v>246</v>
      </c>
      <c r="F550" s="68">
        <f>SUMIFS(F_Input_APR!$G$8:$G$3373,F_Input_APR!$B$8:$B$3373,'APR Data'!C550,F_Input_APR!$I$8:$I$3373,'APR Data'!D550)</f>
        <v>2.343</v>
      </c>
      <c r="G550" s="68">
        <v>1</v>
      </c>
      <c r="H550" s="68">
        <f t="shared" si="16"/>
        <v>2.343</v>
      </c>
      <c r="I550" s="68" t="s">
        <v>300</v>
      </c>
      <c r="J550" s="68" t="s">
        <v>889</v>
      </c>
      <c r="K550" s="68" t="s">
        <v>868</v>
      </c>
      <c r="M550" s="68" t="b">
        <f t="shared" si="17"/>
        <v>1</v>
      </c>
    </row>
    <row r="551" spans="2:13">
      <c r="B551" s="68" t="s">
        <v>839</v>
      </c>
      <c r="C551" s="68" t="s">
        <v>272</v>
      </c>
      <c r="D551" s="68" t="s">
        <v>608</v>
      </c>
      <c r="E551" s="68" t="s">
        <v>246</v>
      </c>
      <c r="F551" s="68">
        <f>SUMIFS(F_Input_APR!$G$8:$G$3373,F_Input_APR!$B$8:$B$3373,'APR Data'!C551,F_Input_APR!$I$8:$I$3373,'APR Data'!D551)</f>
        <v>4.7729999999999997</v>
      </c>
      <c r="G551" s="68">
        <v>1</v>
      </c>
      <c r="H551" s="68">
        <f t="shared" si="16"/>
        <v>4.7729999999999997</v>
      </c>
      <c r="I551" s="68" t="s">
        <v>300</v>
      </c>
      <c r="J551" s="68" t="s">
        <v>889</v>
      </c>
      <c r="K551" s="68" t="s">
        <v>869</v>
      </c>
      <c r="M551" s="68" t="b">
        <f t="shared" si="17"/>
        <v>1</v>
      </c>
    </row>
    <row r="552" spans="2:13">
      <c r="B552" s="68" t="s">
        <v>839</v>
      </c>
      <c r="C552" s="68" t="s">
        <v>272</v>
      </c>
      <c r="D552" s="68" t="s">
        <v>617</v>
      </c>
      <c r="E552" s="68" t="s">
        <v>246</v>
      </c>
      <c r="F552" s="68">
        <f>SUMIFS(F_Input_APR!$G$8:$G$3373,F_Input_APR!$B$8:$B$3373,'APR Data'!C552,F_Input_APR!$I$8:$I$3373,'APR Data'!D552)</f>
        <v>41.478999999999999</v>
      </c>
      <c r="G552" s="68">
        <v>1</v>
      </c>
      <c r="H552" s="68">
        <f t="shared" si="16"/>
        <v>41.478999999999999</v>
      </c>
      <c r="I552" s="68" t="s">
        <v>300</v>
      </c>
      <c r="J552" s="68" t="s">
        <v>889</v>
      </c>
      <c r="K552" s="68" t="s">
        <v>870</v>
      </c>
      <c r="M552" s="68" t="b">
        <f t="shared" si="17"/>
        <v>1</v>
      </c>
    </row>
    <row r="553" spans="2:13">
      <c r="B553" s="68" t="s">
        <v>839</v>
      </c>
      <c r="C553" s="68" t="s">
        <v>272</v>
      </c>
      <c r="D553" s="68" t="s">
        <v>626</v>
      </c>
      <c r="E553" s="68" t="s">
        <v>246</v>
      </c>
      <c r="F553" s="68">
        <f>SUMIFS(F_Input_APR!$G$8:$G$3373,F_Input_APR!$B$8:$B$3373,'APR Data'!C553,F_Input_APR!$I$8:$I$3373,'APR Data'!D553)</f>
        <v>0.92800000000000005</v>
      </c>
      <c r="G553" s="68">
        <v>1</v>
      </c>
      <c r="H553" s="68">
        <f t="shared" si="16"/>
        <v>0.92800000000000005</v>
      </c>
      <c r="I553" s="68" t="s">
        <v>300</v>
      </c>
      <c r="J553" s="68" t="s">
        <v>889</v>
      </c>
      <c r="K553" s="68" t="s">
        <v>871</v>
      </c>
      <c r="M553" s="68" t="b">
        <f t="shared" si="17"/>
        <v>1</v>
      </c>
    </row>
    <row r="554" spans="2:13">
      <c r="B554" s="68" t="s">
        <v>839</v>
      </c>
      <c r="C554" s="68" t="s">
        <v>272</v>
      </c>
      <c r="D554" s="68" t="s">
        <v>818</v>
      </c>
      <c r="E554" s="68" t="s">
        <v>246</v>
      </c>
      <c r="F554" s="68">
        <f>SUMIFS(F_Input_APR!$G$8:$G$3373,F_Input_APR!$B$8:$B$3373,'APR Data'!C554,F_Input_APR!$I$8:$I$3373,'APR Data'!D554)</f>
        <v>18.655999999999999</v>
      </c>
      <c r="G554" s="68">
        <v>1</v>
      </c>
      <c r="H554" s="68">
        <f t="shared" si="16"/>
        <v>18.655999999999999</v>
      </c>
      <c r="I554" s="68" t="s">
        <v>300</v>
      </c>
      <c r="J554" s="68" t="s">
        <v>889</v>
      </c>
      <c r="K554" s="68" t="s">
        <v>872</v>
      </c>
      <c r="M554" s="68" t="b">
        <f t="shared" si="17"/>
        <v>1</v>
      </c>
    </row>
    <row r="555" spans="2:13">
      <c r="B555" s="68" t="s">
        <v>839</v>
      </c>
      <c r="C555" s="68" t="s">
        <v>272</v>
      </c>
      <c r="D555" s="68" t="s">
        <v>635</v>
      </c>
      <c r="E555" s="68" t="s">
        <v>246</v>
      </c>
      <c r="F555" s="68">
        <f>SUMIFS(F_Input_APR!$G$8:$G$3373,F_Input_APR!$B$8:$B$3373,'APR Data'!C555,F_Input_APR!$I$8:$I$3373,'APR Data'!D555)</f>
        <v>8.16</v>
      </c>
      <c r="G555" s="68">
        <v>1</v>
      </c>
      <c r="H555" s="68">
        <f t="shared" si="16"/>
        <v>8.16</v>
      </c>
      <c r="I555" s="68" t="s">
        <v>300</v>
      </c>
      <c r="J555" s="68" t="s">
        <v>889</v>
      </c>
      <c r="K555" s="68" t="s">
        <v>873</v>
      </c>
      <c r="M555" s="68" t="b">
        <f t="shared" si="17"/>
        <v>1</v>
      </c>
    </row>
    <row r="556" spans="2:13">
      <c r="B556" s="68" t="s">
        <v>839</v>
      </c>
      <c r="C556" s="68" t="s">
        <v>272</v>
      </c>
      <c r="D556" s="68" t="s">
        <v>644</v>
      </c>
      <c r="E556" s="68" t="s">
        <v>246</v>
      </c>
      <c r="F556" s="68">
        <f>SUMIFS(F_Input_APR!$G$8:$G$3373,F_Input_APR!$B$8:$B$3373,'APR Data'!C556,F_Input_APR!$I$8:$I$3373,'APR Data'!D556)</f>
        <v>2.15</v>
      </c>
      <c r="G556" s="68">
        <v>1</v>
      </c>
      <c r="H556" s="68">
        <f t="shared" si="16"/>
        <v>2.15</v>
      </c>
      <c r="I556" s="68" t="s">
        <v>300</v>
      </c>
      <c r="J556" s="68" t="s">
        <v>889</v>
      </c>
      <c r="K556" s="68" t="s">
        <v>874</v>
      </c>
      <c r="M556" s="68" t="b">
        <f t="shared" si="17"/>
        <v>1</v>
      </c>
    </row>
    <row r="557" spans="2:13">
      <c r="B557" s="68" t="s">
        <v>839</v>
      </c>
      <c r="C557" s="68" t="s">
        <v>272</v>
      </c>
      <c r="D557" s="68" t="s">
        <v>650</v>
      </c>
      <c r="E557" s="68" t="s">
        <v>246</v>
      </c>
      <c r="F557" s="68">
        <f>SUMIFS(F_Input_APR!$G$8:$G$3373,F_Input_APR!$B$8:$B$3373,'APR Data'!C557,F_Input_APR!$I$8:$I$3373,'APR Data'!D557)</f>
        <v>0</v>
      </c>
      <c r="G557" s="68">
        <v>1</v>
      </c>
      <c r="H557" s="68">
        <f t="shared" si="16"/>
        <v>0</v>
      </c>
      <c r="I557" s="68" t="s">
        <v>300</v>
      </c>
      <c r="J557" s="68" t="s">
        <v>889</v>
      </c>
      <c r="K557" s="68" t="s">
        <v>875</v>
      </c>
      <c r="M557" s="68" t="b">
        <f t="shared" si="17"/>
        <v>1</v>
      </c>
    </row>
    <row r="558" spans="2:13">
      <c r="B558" s="68" t="s">
        <v>839</v>
      </c>
      <c r="C558" s="68" t="s">
        <v>272</v>
      </c>
      <c r="D558" s="68" t="s">
        <v>659</v>
      </c>
      <c r="E558" s="68" t="s">
        <v>246</v>
      </c>
      <c r="F558" s="68">
        <f>SUMIFS(F_Input_APR!$G$8:$G$3373,F_Input_APR!$B$8:$B$3373,'APR Data'!C558,F_Input_APR!$I$8:$I$3373,'APR Data'!D558)</f>
        <v>81.218999999999994</v>
      </c>
      <c r="G558" s="68">
        <v>1</v>
      </c>
      <c r="H558" s="68">
        <f t="shared" si="16"/>
        <v>81.218999999999994</v>
      </c>
      <c r="I558" s="68" t="s">
        <v>300</v>
      </c>
      <c r="J558" s="68" t="s">
        <v>889</v>
      </c>
      <c r="K558" s="68" t="s">
        <v>876</v>
      </c>
      <c r="M558" s="68" t="b">
        <f t="shared" si="17"/>
        <v>1</v>
      </c>
    </row>
    <row r="559" spans="2:13">
      <c r="B559" s="68" t="s">
        <v>839</v>
      </c>
      <c r="C559" s="68" t="s">
        <v>272</v>
      </c>
      <c r="D559" s="68" t="s">
        <v>668</v>
      </c>
      <c r="E559" s="68" t="s">
        <v>246</v>
      </c>
      <c r="F559" s="68">
        <f>SUMIFS(F_Input_APR!$G$8:$G$3373,F_Input_APR!$B$8:$B$3373,'APR Data'!C559,F_Input_APR!$I$8:$I$3373,'APR Data'!D559)</f>
        <v>9.9</v>
      </c>
      <c r="G559" s="68">
        <v>1</v>
      </c>
      <c r="H559" s="68">
        <f t="shared" si="16"/>
        <v>9.9</v>
      </c>
      <c r="I559" s="68" t="s">
        <v>300</v>
      </c>
      <c r="J559" s="68" t="s">
        <v>889</v>
      </c>
      <c r="K559" s="68" t="s">
        <v>877</v>
      </c>
      <c r="M559" s="68" t="b">
        <f t="shared" si="17"/>
        <v>1</v>
      </c>
    </row>
    <row r="560" spans="2:13">
      <c r="B560" s="68" t="s">
        <v>839</v>
      </c>
      <c r="C560" s="68" t="s">
        <v>272</v>
      </c>
      <c r="D560" s="68" t="s">
        <v>677</v>
      </c>
      <c r="E560" s="68" t="s">
        <v>246</v>
      </c>
      <c r="F560" s="68">
        <f>SUMIFS(F_Input_APR!$G$8:$G$3373,F_Input_APR!$B$8:$B$3373,'APR Data'!C560,F_Input_APR!$I$8:$I$3373,'APR Data'!D560)</f>
        <v>0</v>
      </c>
      <c r="G560" s="68">
        <v>1</v>
      </c>
      <c r="H560" s="68">
        <f t="shared" si="16"/>
        <v>0</v>
      </c>
      <c r="I560" s="68" t="s">
        <v>300</v>
      </c>
      <c r="J560" s="68" t="s">
        <v>889</v>
      </c>
      <c r="K560" s="68" t="s">
        <v>878</v>
      </c>
      <c r="M560" s="68" t="b">
        <f t="shared" si="17"/>
        <v>1</v>
      </c>
    </row>
    <row r="561" spans="2:13">
      <c r="B561" s="68" t="s">
        <v>839</v>
      </c>
      <c r="C561" s="68" t="s">
        <v>272</v>
      </c>
      <c r="D561" s="68" t="s">
        <v>686</v>
      </c>
      <c r="E561" s="68" t="s">
        <v>246</v>
      </c>
      <c r="F561" s="93">
        <f>SUMIFS(F_Input_APR!$G$8:$G$3373,F_Input_APR!$B$8:$B$3373,'APR Data'!C561,F_Input_APR!$I$8:$I$3373,'APR Data'!D561)</f>
        <v>14.791999999999998</v>
      </c>
      <c r="G561" s="68">
        <v>1</v>
      </c>
      <c r="H561" s="68">
        <f t="shared" si="16"/>
        <v>14.791999999999998</v>
      </c>
      <c r="I561" s="68" t="s">
        <v>300</v>
      </c>
      <c r="J561" s="68" t="s">
        <v>889</v>
      </c>
      <c r="K561" s="68" t="s">
        <v>879</v>
      </c>
      <c r="M561" s="68" t="b">
        <f t="shared" si="17"/>
        <v>1</v>
      </c>
    </row>
    <row r="562" spans="2:13">
      <c r="B562" s="68" t="s">
        <v>839</v>
      </c>
      <c r="C562" s="68" t="s">
        <v>272</v>
      </c>
      <c r="D562" s="68" t="s">
        <v>692</v>
      </c>
      <c r="E562" s="68" t="s">
        <v>246</v>
      </c>
      <c r="F562" s="93">
        <f>SUMIFS(F_Input_APR!$G$8:$G$3373,F_Input_APR!$B$8:$B$3373,'APR Data'!C562,F_Input_APR!$I$8:$I$3373,'APR Data'!D562)</f>
        <v>2.4359999999999999</v>
      </c>
      <c r="G562" s="68">
        <v>1</v>
      </c>
      <c r="H562" s="68">
        <f t="shared" si="16"/>
        <v>2.4359999999999999</v>
      </c>
      <c r="I562" s="68" t="s">
        <v>300</v>
      </c>
      <c r="J562" s="68" t="s">
        <v>889</v>
      </c>
      <c r="K562" s="68" t="s">
        <v>880</v>
      </c>
      <c r="M562" s="68" t="b">
        <f t="shared" si="17"/>
        <v>1</v>
      </c>
    </row>
    <row r="563" spans="2:13">
      <c r="B563" s="68" t="s">
        <v>839</v>
      </c>
      <c r="C563" s="68" t="s">
        <v>272</v>
      </c>
      <c r="D563" s="68" t="s">
        <v>701</v>
      </c>
      <c r="E563" s="68" t="s">
        <v>246</v>
      </c>
      <c r="F563" s="68">
        <f>SUMIFS(F_Input_APR!$G$8:$G$3373,F_Input_APR!$B$8:$B$3373,'APR Data'!C563,F_Input_APR!$I$8:$I$3373,'APR Data'!D563)</f>
        <v>0</v>
      </c>
      <c r="G563" s="68">
        <v>1</v>
      </c>
      <c r="H563" s="68">
        <f t="shared" si="16"/>
        <v>0</v>
      </c>
      <c r="I563" s="68" t="s">
        <v>300</v>
      </c>
      <c r="J563" s="68" t="s">
        <v>889</v>
      </c>
      <c r="K563" s="68" t="s">
        <v>881</v>
      </c>
      <c r="M563" s="68" t="b">
        <f t="shared" si="17"/>
        <v>1</v>
      </c>
    </row>
    <row r="564" spans="2:13">
      <c r="B564" s="68" t="s">
        <v>839</v>
      </c>
      <c r="C564" s="68" t="s">
        <v>272</v>
      </c>
      <c r="D564" s="68" t="s">
        <v>710</v>
      </c>
      <c r="E564" s="68" t="s">
        <v>246</v>
      </c>
      <c r="F564" s="68">
        <f>SUMIFS(F_Input_APR!$G$8:$G$3373,F_Input_APR!$B$8:$B$3373,'APR Data'!C564,F_Input_APR!$I$8:$I$3373,'APR Data'!D564)</f>
        <v>0</v>
      </c>
      <c r="G564" s="68">
        <v>1</v>
      </c>
      <c r="H564" s="68">
        <f t="shared" si="16"/>
        <v>0</v>
      </c>
      <c r="I564" s="68" t="s">
        <v>300</v>
      </c>
      <c r="J564" s="68" t="s">
        <v>889</v>
      </c>
      <c r="K564" s="68" t="s">
        <v>882</v>
      </c>
      <c r="M564" s="68" t="b">
        <f t="shared" si="17"/>
        <v>1</v>
      </c>
    </row>
    <row r="565" spans="2:13">
      <c r="B565" s="68" t="s">
        <v>839</v>
      </c>
      <c r="C565" s="68" t="s">
        <v>272</v>
      </c>
      <c r="D565" s="68" t="s">
        <v>719</v>
      </c>
      <c r="E565" s="68" t="s">
        <v>246</v>
      </c>
      <c r="F565" s="68">
        <f>SUMIFS(F_Input_APR!$G$8:$G$3373,F_Input_APR!$B$8:$B$3373,'APR Data'!C565,F_Input_APR!$I$8:$I$3373,'APR Data'!D565)</f>
        <v>0</v>
      </c>
      <c r="G565" s="68">
        <v>1</v>
      </c>
      <c r="H565" s="68">
        <f t="shared" si="16"/>
        <v>0</v>
      </c>
      <c r="I565" s="68" t="s">
        <v>300</v>
      </c>
      <c r="J565" s="68" t="s">
        <v>889</v>
      </c>
      <c r="K565" s="68" t="s">
        <v>883</v>
      </c>
      <c r="M565" s="68" t="b">
        <f t="shared" si="17"/>
        <v>1</v>
      </c>
    </row>
    <row r="566" spans="2:13">
      <c r="B566" s="68" t="s">
        <v>839</v>
      </c>
      <c r="C566" s="68" t="s">
        <v>272</v>
      </c>
      <c r="D566" s="68" t="s">
        <v>728</v>
      </c>
      <c r="E566" s="68" t="s">
        <v>246</v>
      </c>
      <c r="F566" s="68">
        <f>SUMIFS(F_Input_APR!$G$8:$G$3373,F_Input_APR!$B$8:$B$3373,'APR Data'!C566,F_Input_APR!$I$8:$I$3373,'APR Data'!D566)</f>
        <v>46.661000000000001</v>
      </c>
      <c r="G566" s="68">
        <v>1</v>
      </c>
      <c r="H566" s="68">
        <f t="shared" si="16"/>
        <v>46.661000000000001</v>
      </c>
      <c r="I566" s="68" t="s">
        <v>300</v>
      </c>
      <c r="J566" s="68" t="s">
        <v>889</v>
      </c>
      <c r="K566" s="68" t="s">
        <v>884</v>
      </c>
      <c r="M566" s="68" t="b">
        <f t="shared" si="17"/>
        <v>1</v>
      </c>
    </row>
    <row r="567" spans="2:13">
      <c r="B567" s="68" t="s">
        <v>839</v>
      </c>
      <c r="C567" s="68" t="s">
        <v>272</v>
      </c>
      <c r="D567" s="68" t="s">
        <v>737</v>
      </c>
      <c r="E567" s="68" t="s">
        <v>246</v>
      </c>
      <c r="F567" s="68">
        <f>SUMIFS(F_Input_APR!$G$8:$G$3373,F_Input_APR!$B$8:$B$3373,'APR Data'!C567,F_Input_APR!$I$8:$I$3373,'APR Data'!D567)</f>
        <v>0</v>
      </c>
      <c r="G567" s="68">
        <v>1</v>
      </c>
      <c r="H567" s="68">
        <f t="shared" si="16"/>
        <v>0</v>
      </c>
      <c r="I567" s="68" t="s">
        <v>300</v>
      </c>
      <c r="J567" s="68" t="s">
        <v>889</v>
      </c>
      <c r="K567" s="68" t="s">
        <v>885</v>
      </c>
      <c r="M567" s="68" t="b">
        <f t="shared" si="17"/>
        <v>1</v>
      </c>
    </row>
    <row r="568" spans="2:13">
      <c r="B568" s="68" t="s">
        <v>839</v>
      </c>
      <c r="C568" s="68" t="s">
        <v>272</v>
      </c>
      <c r="D568" s="68" t="s">
        <v>746</v>
      </c>
      <c r="E568" s="68" t="s">
        <v>246</v>
      </c>
      <c r="F568" s="68">
        <f>SUMIFS(F_Input_APR!$G$8:$G$3373,F_Input_APR!$B$8:$B$3373,'APR Data'!C568,F_Input_APR!$I$8:$I$3373,'APR Data'!D568)</f>
        <v>4.7450000000000001</v>
      </c>
      <c r="G568" s="68">
        <v>1</v>
      </c>
      <c r="H568" s="68">
        <f t="shared" si="16"/>
        <v>4.7450000000000001</v>
      </c>
      <c r="I568" s="68" t="s">
        <v>300</v>
      </c>
      <c r="J568" s="68" t="s">
        <v>889</v>
      </c>
      <c r="K568" s="68" t="s">
        <v>886</v>
      </c>
      <c r="M568" s="68" t="b">
        <f t="shared" si="17"/>
        <v>1</v>
      </c>
    </row>
    <row r="569" spans="2:13">
      <c r="B569" s="68" t="s">
        <v>839</v>
      </c>
      <c r="C569" s="68" t="s">
        <v>272</v>
      </c>
      <c r="D569" s="68" t="s">
        <v>755</v>
      </c>
      <c r="E569" s="68" t="s">
        <v>246</v>
      </c>
      <c r="F569" s="68">
        <f>SUMIFS(F_Input_APR!$G$8:$G$3373,F_Input_APR!$B$8:$B$3373,'APR Data'!C569,F_Input_APR!$I$8:$I$3373,'APR Data'!D569)</f>
        <v>0</v>
      </c>
      <c r="G569" s="68">
        <v>1</v>
      </c>
      <c r="H569" s="68">
        <f t="shared" si="16"/>
        <v>0</v>
      </c>
      <c r="I569" s="68" t="s">
        <v>300</v>
      </c>
      <c r="J569" s="68" t="s">
        <v>889</v>
      </c>
      <c r="K569" s="68" t="s">
        <v>887</v>
      </c>
      <c r="M569" s="68" t="b">
        <f t="shared" si="17"/>
        <v>1</v>
      </c>
    </row>
    <row r="570" spans="2:13">
      <c r="B570" s="68" t="s">
        <v>839</v>
      </c>
      <c r="C570" s="68" t="s">
        <v>273</v>
      </c>
      <c r="D570" s="68" t="s">
        <v>302</v>
      </c>
      <c r="E570" s="68" t="s">
        <v>246</v>
      </c>
      <c r="F570" s="68">
        <f>SUMIFS(F_Input_APR!$G$8:$G$3373,F_Input_APR!$B$8:$B$3373,'APR Data'!C570,F_Input_APR!$I$8:$I$3373,'APR Data'!D570)</f>
        <v>8.4000000000000005E-2</v>
      </c>
      <c r="G570" s="68">
        <v>1</v>
      </c>
      <c r="H570" s="68">
        <f t="shared" si="16"/>
        <v>8.4000000000000005E-2</v>
      </c>
      <c r="I570" s="68" t="s">
        <v>300</v>
      </c>
      <c r="J570" s="68" t="s">
        <v>840</v>
      </c>
      <c r="K570" s="92" t="s">
        <v>841</v>
      </c>
      <c r="M570" s="68" t="b">
        <f t="shared" si="17"/>
        <v>1</v>
      </c>
    </row>
    <row r="571" spans="2:13">
      <c r="B571" s="68" t="s">
        <v>839</v>
      </c>
      <c r="C571" s="68" t="s">
        <v>273</v>
      </c>
      <c r="D571" s="68" t="s">
        <v>311</v>
      </c>
      <c r="E571" s="68" t="s">
        <v>246</v>
      </c>
      <c r="F571" s="68">
        <f>SUMIFS(F_Input_APR!$G$8:$G$3373,F_Input_APR!$B$8:$B$3373,'APR Data'!C571,F_Input_APR!$I$8:$I$3373,'APR Data'!D571)</f>
        <v>16.338999999999999</v>
      </c>
      <c r="G571" s="68">
        <v>1</v>
      </c>
      <c r="H571" s="68">
        <f t="shared" si="16"/>
        <v>16.338999999999999</v>
      </c>
      <c r="I571" s="68" t="s">
        <v>300</v>
      </c>
      <c r="J571" s="68" t="s">
        <v>840</v>
      </c>
      <c r="K571" s="92" t="s">
        <v>842</v>
      </c>
      <c r="M571" s="68" t="b">
        <f t="shared" si="17"/>
        <v>1</v>
      </c>
    </row>
    <row r="572" spans="2:13">
      <c r="B572" s="68" t="s">
        <v>839</v>
      </c>
      <c r="C572" s="68" t="s">
        <v>273</v>
      </c>
      <c r="D572" s="68" t="s">
        <v>320</v>
      </c>
      <c r="E572" s="68" t="s">
        <v>246</v>
      </c>
      <c r="F572" s="68">
        <f>SUMIFS(F_Input_APR!$G$8:$G$3373,F_Input_APR!$B$8:$B$3373,'APR Data'!C572,F_Input_APR!$I$8:$I$3373,'APR Data'!D572)</f>
        <v>0.32700000000000001</v>
      </c>
      <c r="G572" s="68">
        <v>1</v>
      </c>
      <c r="H572" s="68">
        <f t="shared" si="16"/>
        <v>0.32700000000000001</v>
      </c>
      <c r="I572" s="68" t="s">
        <v>300</v>
      </c>
      <c r="J572" s="68" t="s">
        <v>840</v>
      </c>
      <c r="K572" s="92" t="s">
        <v>843</v>
      </c>
      <c r="M572" s="68" t="b">
        <f t="shared" si="17"/>
        <v>1</v>
      </c>
    </row>
    <row r="573" spans="2:13">
      <c r="B573" s="68" t="s">
        <v>839</v>
      </c>
      <c r="C573" s="68" t="s">
        <v>273</v>
      </c>
      <c r="D573" s="68" t="s">
        <v>329</v>
      </c>
      <c r="E573" s="68" t="s">
        <v>246</v>
      </c>
      <c r="F573" s="68">
        <f>SUMIFS(F_Input_APR!$G$8:$G$3373,F_Input_APR!$B$8:$B$3373,'APR Data'!C573,F_Input_APR!$I$8:$I$3373,'APR Data'!D573)</f>
        <v>1.8220000000000001</v>
      </c>
      <c r="G573" s="68">
        <v>1</v>
      </c>
      <c r="H573" s="68">
        <f t="shared" si="16"/>
        <v>1.8220000000000001</v>
      </c>
      <c r="I573" s="68" t="s">
        <v>300</v>
      </c>
      <c r="J573" s="68" t="s">
        <v>840</v>
      </c>
      <c r="K573" s="92" t="s">
        <v>844</v>
      </c>
      <c r="M573" s="68" t="b">
        <f t="shared" si="17"/>
        <v>1</v>
      </c>
    </row>
    <row r="574" spans="2:13">
      <c r="B574" s="68" t="s">
        <v>839</v>
      </c>
      <c r="C574" s="68" t="s">
        <v>273</v>
      </c>
      <c r="D574" s="68" t="s">
        <v>338</v>
      </c>
      <c r="E574" s="68" t="s">
        <v>246</v>
      </c>
      <c r="F574" s="68">
        <f>SUMIFS(F_Input_APR!$G$8:$G$3373,F_Input_APR!$B$8:$B$3373,'APR Data'!C574,F_Input_APR!$I$8:$I$3373,'APR Data'!D574)</f>
        <v>4.9400000000000004</v>
      </c>
      <c r="G574" s="68">
        <v>1</v>
      </c>
      <c r="H574" s="68">
        <f t="shared" si="16"/>
        <v>4.9400000000000004</v>
      </c>
      <c r="I574" s="68" t="s">
        <v>300</v>
      </c>
      <c r="J574" s="68" t="s">
        <v>840</v>
      </c>
      <c r="K574" s="92" t="s">
        <v>845</v>
      </c>
      <c r="M574" s="68" t="b">
        <f t="shared" si="17"/>
        <v>1</v>
      </c>
    </row>
    <row r="575" spans="2:13">
      <c r="B575" s="68" t="s">
        <v>839</v>
      </c>
      <c r="C575" s="68" t="s">
        <v>273</v>
      </c>
      <c r="D575" s="68" t="s">
        <v>347</v>
      </c>
      <c r="E575" s="68" t="s">
        <v>246</v>
      </c>
      <c r="F575" s="68">
        <f>SUMIFS(F_Input_APR!$G$8:$G$3373,F_Input_APR!$B$8:$B$3373,'APR Data'!C575,F_Input_APR!$I$8:$I$3373,'APR Data'!D575)</f>
        <v>12.79</v>
      </c>
      <c r="G575" s="68">
        <v>1</v>
      </c>
      <c r="H575" s="68">
        <f t="shared" si="16"/>
        <v>12.79</v>
      </c>
      <c r="I575" s="68" t="s">
        <v>300</v>
      </c>
      <c r="J575" s="68" t="s">
        <v>840</v>
      </c>
      <c r="K575" s="92" t="s">
        <v>846</v>
      </c>
      <c r="M575" s="68" t="b">
        <f t="shared" si="17"/>
        <v>1</v>
      </c>
    </row>
    <row r="576" spans="2:13">
      <c r="B576" s="68" t="s">
        <v>839</v>
      </c>
      <c r="C576" s="68" t="s">
        <v>273</v>
      </c>
      <c r="D576" s="68" t="s">
        <v>356</v>
      </c>
      <c r="E576" s="68" t="s">
        <v>246</v>
      </c>
      <c r="F576" s="68">
        <f>SUMIFS(F_Input_APR!$G$8:$G$3373,F_Input_APR!$B$8:$B$3373,'APR Data'!C576,F_Input_APR!$I$8:$I$3373,'APR Data'!D576)</f>
        <v>138.88499999999999</v>
      </c>
      <c r="G576" s="68">
        <v>1</v>
      </c>
      <c r="H576" s="68">
        <f t="shared" si="16"/>
        <v>138.88499999999999</v>
      </c>
      <c r="I576" s="68" t="s">
        <v>300</v>
      </c>
      <c r="J576" s="68" t="s">
        <v>840</v>
      </c>
      <c r="K576" s="92" t="s">
        <v>847</v>
      </c>
      <c r="M576" s="68" t="b">
        <f t="shared" si="17"/>
        <v>1</v>
      </c>
    </row>
    <row r="577" spans="2:13">
      <c r="B577" s="68" t="s">
        <v>839</v>
      </c>
      <c r="C577" s="68" t="s">
        <v>273</v>
      </c>
      <c r="D577" s="68" t="s">
        <v>365</v>
      </c>
      <c r="E577" s="68" t="s">
        <v>246</v>
      </c>
      <c r="F577" s="68">
        <f>SUMIFS(F_Input_APR!$G$8:$G$3373,F_Input_APR!$B$8:$B$3373,'APR Data'!C577,F_Input_APR!$I$8:$I$3373,'APR Data'!D577)</f>
        <v>8.6750000000000007</v>
      </c>
      <c r="G577" s="68">
        <v>1</v>
      </c>
      <c r="H577" s="68">
        <f t="shared" si="16"/>
        <v>8.6750000000000007</v>
      </c>
      <c r="I577" s="68" t="s">
        <v>300</v>
      </c>
      <c r="J577" s="68" t="s">
        <v>840</v>
      </c>
      <c r="K577" s="92" t="s">
        <v>848</v>
      </c>
      <c r="M577" s="68" t="b">
        <f t="shared" si="17"/>
        <v>1</v>
      </c>
    </row>
    <row r="578" spans="2:13">
      <c r="B578" s="68" t="s">
        <v>839</v>
      </c>
      <c r="C578" s="68" t="s">
        <v>273</v>
      </c>
      <c r="D578" s="68" t="s">
        <v>374</v>
      </c>
      <c r="E578" s="68" t="s">
        <v>246</v>
      </c>
      <c r="F578" s="68">
        <f>SUMIFS(F_Input_APR!$G$8:$G$3373,F_Input_APR!$B$8:$B$3373,'APR Data'!C578,F_Input_APR!$I$8:$I$3373,'APR Data'!D578)</f>
        <v>19.439</v>
      </c>
      <c r="G578" s="68">
        <v>1</v>
      </c>
      <c r="H578" s="68">
        <f t="shared" si="16"/>
        <v>19.439</v>
      </c>
      <c r="I578" s="68" t="s">
        <v>300</v>
      </c>
      <c r="J578" s="68" t="s">
        <v>840</v>
      </c>
      <c r="K578" s="92" t="s">
        <v>849</v>
      </c>
      <c r="M578" s="68" t="b">
        <f t="shared" si="17"/>
        <v>1</v>
      </c>
    </row>
    <row r="579" spans="2:13">
      <c r="B579" s="68" t="s">
        <v>839</v>
      </c>
      <c r="C579" s="68" t="s">
        <v>273</v>
      </c>
      <c r="D579" s="68" t="s">
        <v>383</v>
      </c>
      <c r="E579" s="68" t="s">
        <v>246</v>
      </c>
      <c r="F579" s="68">
        <f>SUMIFS(F_Input_APR!$G$8:$G$3373,F_Input_APR!$B$8:$B$3373,'APR Data'!C579,F_Input_APR!$I$8:$I$3373,'APR Data'!D579)</f>
        <v>14.132</v>
      </c>
      <c r="G579" s="68">
        <v>1</v>
      </c>
      <c r="H579" s="68">
        <f t="shared" si="16"/>
        <v>14.132</v>
      </c>
      <c r="I579" s="68" t="s">
        <v>300</v>
      </c>
      <c r="J579" s="68" t="s">
        <v>840</v>
      </c>
      <c r="K579" s="92" t="s">
        <v>850</v>
      </c>
      <c r="M579" s="68" t="b">
        <f t="shared" si="17"/>
        <v>1</v>
      </c>
    </row>
    <row r="580" spans="2:13">
      <c r="B580" s="68" t="s">
        <v>839</v>
      </c>
      <c r="C580" s="68" t="s">
        <v>273</v>
      </c>
      <c r="D580" s="68" t="s">
        <v>392</v>
      </c>
      <c r="E580" s="68" t="s">
        <v>246</v>
      </c>
      <c r="F580" s="68">
        <f>SUMIFS(F_Input_APR!$G$8:$G$3373,F_Input_APR!$B$8:$B$3373,'APR Data'!C580,F_Input_APR!$I$8:$I$3373,'APR Data'!D580)</f>
        <v>4.7629999999999999</v>
      </c>
      <c r="G580" s="68">
        <v>1</v>
      </c>
      <c r="H580" s="68">
        <f t="shared" si="16"/>
        <v>4.7629999999999999</v>
      </c>
      <c r="I580" s="68" t="s">
        <v>300</v>
      </c>
      <c r="J580" s="68" t="s">
        <v>840</v>
      </c>
      <c r="K580" s="92" t="s">
        <v>851</v>
      </c>
      <c r="M580" s="68" t="b">
        <f t="shared" si="17"/>
        <v>1</v>
      </c>
    </row>
    <row r="581" spans="2:13">
      <c r="B581" s="68" t="s">
        <v>839</v>
      </c>
      <c r="C581" s="68" t="s">
        <v>273</v>
      </c>
      <c r="D581" s="68" t="s">
        <v>401</v>
      </c>
      <c r="E581" s="68" t="s">
        <v>246</v>
      </c>
      <c r="F581" s="68">
        <f>SUMIFS(F_Input_APR!$G$8:$G$3373,F_Input_APR!$B$8:$B$3373,'APR Data'!C581,F_Input_APR!$I$8:$I$3373,'APR Data'!D581)</f>
        <v>17.212</v>
      </c>
      <c r="G581" s="68">
        <v>1</v>
      </c>
      <c r="H581" s="68">
        <f t="shared" si="16"/>
        <v>17.212</v>
      </c>
      <c r="I581" s="68" t="s">
        <v>300</v>
      </c>
      <c r="J581" s="68" t="s">
        <v>840</v>
      </c>
      <c r="K581" s="92" t="s">
        <v>852</v>
      </c>
      <c r="M581" s="68" t="b">
        <f t="shared" si="17"/>
        <v>1</v>
      </c>
    </row>
    <row r="582" spans="2:13">
      <c r="B582" s="68" t="s">
        <v>839</v>
      </c>
      <c r="C582" s="68" t="s">
        <v>273</v>
      </c>
      <c r="D582" s="68" t="s">
        <v>410</v>
      </c>
      <c r="E582" s="68" t="s">
        <v>246</v>
      </c>
      <c r="F582" s="68">
        <f>SUMIFS(F_Input_APR!$G$8:$G$3373,F_Input_APR!$B$8:$B$3373,'APR Data'!C582,F_Input_APR!$I$8:$I$3373,'APR Data'!D582)</f>
        <v>104.914</v>
      </c>
      <c r="G582" s="68">
        <v>1</v>
      </c>
      <c r="H582" s="68">
        <f t="shared" si="16"/>
        <v>104.914</v>
      </c>
      <c r="I582" s="68" t="s">
        <v>300</v>
      </c>
      <c r="J582" s="68" t="s">
        <v>840</v>
      </c>
      <c r="K582" s="92" t="s">
        <v>853</v>
      </c>
      <c r="M582" s="68" t="b">
        <f t="shared" si="17"/>
        <v>1</v>
      </c>
    </row>
    <row r="583" spans="2:13">
      <c r="B583" s="68" t="s">
        <v>839</v>
      </c>
      <c r="C583" s="68" t="s">
        <v>273</v>
      </c>
      <c r="D583" s="68" t="s">
        <v>419</v>
      </c>
      <c r="E583" s="68" t="s">
        <v>246</v>
      </c>
      <c r="F583" s="68">
        <f>SUMIFS(F_Input_APR!$G$8:$G$3373,F_Input_APR!$B$8:$B$3373,'APR Data'!C583,F_Input_APR!$I$8:$I$3373,'APR Data'!D583)</f>
        <v>9.41</v>
      </c>
      <c r="G583" s="68">
        <v>1</v>
      </c>
      <c r="H583" s="68">
        <f t="shared" ref="H583:H646" si="18">F583*G583</f>
        <v>9.41</v>
      </c>
      <c r="I583" s="68" t="s">
        <v>300</v>
      </c>
      <c r="J583" s="68" t="s">
        <v>840</v>
      </c>
      <c r="K583" s="92" t="s">
        <v>854</v>
      </c>
      <c r="M583" s="68" t="b">
        <f t="shared" ref="M583:M646" si="19">F583=H583</f>
        <v>1</v>
      </c>
    </row>
    <row r="584" spans="2:13">
      <c r="B584" s="68" t="s">
        <v>839</v>
      </c>
      <c r="C584" s="68" t="s">
        <v>273</v>
      </c>
      <c r="D584" s="68" t="s">
        <v>428</v>
      </c>
      <c r="E584" s="68" t="s">
        <v>246</v>
      </c>
      <c r="F584" s="68">
        <f>SUMIFS(F_Input_APR!$G$8:$G$3373,F_Input_APR!$B$8:$B$3373,'APR Data'!C584,F_Input_APR!$I$8:$I$3373,'APR Data'!D584)</f>
        <v>39.832000000000001</v>
      </c>
      <c r="G584" s="68">
        <v>0</v>
      </c>
      <c r="H584" s="68">
        <f t="shared" si="18"/>
        <v>0</v>
      </c>
      <c r="I584" s="68" t="s">
        <v>300</v>
      </c>
      <c r="J584" s="68" t="s">
        <v>840</v>
      </c>
      <c r="K584" s="92" t="s">
        <v>855</v>
      </c>
      <c r="M584" s="68" t="b">
        <f t="shared" si="19"/>
        <v>0</v>
      </c>
    </row>
    <row r="585" spans="2:13">
      <c r="B585" s="68" t="s">
        <v>839</v>
      </c>
      <c r="C585" s="68" t="s">
        <v>273</v>
      </c>
      <c r="D585" s="68" t="s">
        <v>436</v>
      </c>
      <c r="E585" s="68" t="s">
        <v>246</v>
      </c>
      <c r="F585" s="68">
        <f>SUMIFS(F_Input_APR!$G$8:$G$3373,F_Input_APR!$B$8:$B$3373,'APR Data'!C585,F_Input_APR!$I$8:$I$3373,'APR Data'!D585)</f>
        <v>39.832000000000001</v>
      </c>
      <c r="G585" s="68">
        <v>0</v>
      </c>
      <c r="H585" s="68">
        <f t="shared" si="18"/>
        <v>0</v>
      </c>
      <c r="I585" s="68" t="s">
        <v>300</v>
      </c>
      <c r="J585" s="68" t="s">
        <v>840</v>
      </c>
      <c r="K585" s="92" t="s">
        <v>856</v>
      </c>
      <c r="M585" s="68" t="b">
        <f t="shared" si="19"/>
        <v>0</v>
      </c>
    </row>
    <row r="586" spans="2:13">
      <c r="B586" s="68" t="s">
        <v>839</v>
      </c>
      <c r="C586" s="68" t="s">
        <v>273</v>
      </c>
      <c r="D586" s="68" t="s">
        <v>442</v>
      </c>
      <c r="E586" s="68" t="s">
        <v>246</v>
      </c>
      <c r="F586" s="68">
        <f>SUMIFS(F_Input_APR!$G$8:$G$3373,F_Input_APR!$B$8:$B$3373,'APR Data'!C586,F_Input_APR!$I$8:$I$3373,'APR Data'!D586)</f>
        <v>39.832000000000001</v>
      </c>
      <c r="G586" s="68">
        <v>1</v>
      </c>
      <c r="H586" s="68">
        <f t="shared" si="18"/>
        <v>39.832000000000001</v>
      </c>
      <c r="I586" s="68" t="s">
        <v>300</v>
      </c>
      <c r="J586" s="68" t="s">
        <v>840</v>
      </c>
      <c r="K586" s="92" t="s">
        <v>857</v>
      </c>
      <c r="M586" s="68" t="b">
        <f t="shared" si="19"/>
        <v>1</v>
      </c>
    </row>
    <row r="587" spans="2:13">
      <c r="B587" s="68" t="s">
        <v>839</v>
      </c>
      <c r="C587" s="68" t="s">
        <v>273</v>
      </c>
      <c r="D587" s="68" t="s">
        <v>449</v>
      </c>
      <c r="E587" s="68" t="s">
        <v>246</v>
      </c>
      <c r="F587" s="68">
        <f>SUMIFS(F_Input_APR!$G$8:$G$3373,F_Input_APR!$B$8:$B$3373,'APR Data'!C587,F_Input_APR!$I$8:$I$3373,'APR Data'!D587)</f>
        <v>0</v>
      </c>
      <c r="G587" s="68">
        <v>1</v>
      </c>
      <c r="H587" s="68">
        <f t="shared" si="18"/>
        <v>0</v>
      </c>
      <c r="I587" s="68" t="s">
        <v>300</v>
      </c>
      <c r="J587" s="68" t="s">
        <v>840</v>
      </c>
      <c r="K587" s="92" t="s">
        <v>858</v>
      </c>
      <c r="M587" s="68" t="b">
        <f t="shared" si="19"/>
        <v>1</v>
      </c>
    </row>
    <row r="588" spans="2:13">
      <c r="B588" s="68" t="s">
        <v>839</v>
      </c>
      <c r="C588" s="68" t="s">
        <v>273</v>
      </c>
      <c r="D588" s="68" t="s">
        <v>458</v>
      </c>
      <c r="E588" s="68" t="s">
        <v>246</v>
      </c>
      <c r="F588" s="68">
        <f>SUMIFS(F_Input_APR!$G$8:$G$3373,F_Input_APR!$B$8:$B$3373,'APR Data'!C588,F_Input_APR!$I$8:$I$3373,'APR Data'!D588)</f>
        <v>297.98</v>
      </c>
      <c r="G588" s="68">
        <v>1</v>
      </c>
      <c r="H588" s="68">
        <f t="shared" si="18"/>
        <v>297.98</v>
      </c>
      <c r="I588" s="68" t="s">
        <v>300</v>
      </c>
      <c r="J588" s="68" t="s">
        <v>840</v>
      </c>
      <c r="K588" s="92" t="s">
        <v>859</v>
      </c>
      <c r="M588" s="68" t="b">
        <f t="shared" si="19"/>
        <v>1</v>
      </c>
    </row>
    <row r="589" spans="2:13">
      <c r="B589" s="68" t="s">
        <v>839</v>
      </c>
      <c r="C589" s="68" t="s">
        <v>273</v>
      </c>
      <c r="D589" s="68" t="s">
        <v>467</v>
      </c>
      <c r="E589" s="68" t="s">
        <v>246</v>
      </c>
      <c r="F589" s="68">
        <f>SUMIFS(F_Input_APR!$G$8:$G$3373,F_Input_APR!$B$8:$B$3373,'APR Data'!C589,F_Input_APR!$I$8:$I$3373,'APR Data'!D589)</f>
        <v>0</v>
      </c>
      <c r="G589" s="68">
        <v>0</v>
      </c>
      <c r="H589" s="68">
        <f t="shared" si="18"/>
        <v>0</v>
      </c>
      <c r="I589" s="68" t="s">
        <v>300</v>
      </c>
      <c r="J589" s="68" t="s">
        <v>840</v>
      </c>
      <c r="K589" s="92" t="s">
        <v>860</v>
      </c>
      <c r="M589" s="68" t="b">
        <f t="shared" si="19"/>
        <v>1</v>
      </c>
    </row>
    <row r="590" spans="2:13">
      <c r="B590" s="68" t="s">
        <v>839</v>
      </c>
      <c r="C590" s="68" t="s">
        <v>273</v>
      </c>
      <c r="D590" s="68" t="s">
        <v>476</v>
      </c>
      <c r="E590" s="68" t="s">
        <v>246</v>
      </c>
      <c r="F590" s="68">
        <f>SUMIFS(F_Input_APR!$G$8:$G$3373,F_Input_APR!$B$8:$B$3373,'APR Data'!C590,F_Input_APR!$I$8:$I$3373,'APR Data'!D590)</f>
        <v>54.055999999999997</v>
      </c>
      <c r="G590" s="68">
        <v>0</v>
      </c>
      <c r="H590" s="68">
        <f t="shared" si="18"/>
        <v>0</v>
      </c>
      <c r="I590" s="68" t="s">
        <v>300</v>
      </c>
      <c r="J590" s="68" t="s">
        <v>840</v>
      </c>
      <c r="K590" s="92" t="s">
        <v>861</v>
      </c>
      <c r="M590" s="68" t="b">
        <f t="shared" si="19"/>
        <v>0</v>
      </c>
    </row>
    <row r="591" spans="2:13">
      <c r="B591" s="68" t="s">
        <v>839</v>
      </c>
      <c r="C591" s="68" t="s">
        <v>273</v>
      </c>
      <c r="D591" s="68" t="s">
        <v>485</v>
      </c>
      <c r="E591" s="68" t="s">
        <v>246</v>
      </c>
      <c r="F591" s="68">
        <f>SUMIFS(F_Input_APR!$G$8:$G$3373,F_Input_APR!$B$8:$B$3373,'APR Data'!C591,F_Input_APR!$I$8:$I$3373,'APR Data'!D591)</f>
        <v>3.2109999999999999</v>
      </c>
      <c r="G591" s="68">
        <v>0</v>
      </c>
      <c r="H591" s="68">
        <f t="shared" si="18"/>
        <v>0</v>
      </c>
      <c r="I591" s="68" t="s">
        <v>300</v>
      </c>
      <c r="J591" s="68" t="s">
        <v>840</v>
      </c>
      <c r="K591" s="92" t="s">
        <v>862</v>
      </c>
      <c r="M591" s="68" t="b">
        <f t="shared" si="19"/>
        <v>0</v>
      </c>
    </row>
    <row r="592" spans="2:13">
      <c r="B592" s="68" t="s">
        <v>839</v>
      </c>
      <c r="C592" s="68" t="s">
        <v>273</v>
      </c>
      <c r="D592" s="68" t="s">
        <v>494</v>
      </c>
      <c r="E592" s="68" t="s">
        <v>246</v>
      </c>
      <c r="F592" s="68">
        <f>SUMIFS(F_Input_APR!$G$8:$G$3373,F_Input_APR!$B$8:$B$3373,'APR Data'!C592,F_Input_APR!$I$8:$I$3373,'APR Data'!D592)</f>
        <v>57.267000000000003</v>
      </c>
      <c r="G592" s="68">
        <v>1</v>
      </c>
      <c r="H592" s="68">
        <f t="shared" si="18"/>
        <v>57.267000000000003</v>
      </c>
      <c r="I592" s="68" t="s">
        <v>300</v>
      </c>
      <c r="J592" s="68" t="s">
        <v>840</v>
      </c>
      <c r="K592" s="92" t="s">
        <v>863</v>
      </c>
      <c r="M592" s="68" t="b">
        <f t="shared" si="19"/>
        <v>1</v>
      </c>
    </row>
    <row r="593" spans="2:13">
      <c r="B593" s="68" t="s">
        <v>839</v>
      </c>
      <c r="C593" s="68" t="s">
        <v>273</v>
      </c>
      <c r="D593" s="68" t="s">
        <v>503</v>
      </c>
      <c r="E593" s="68" t="s">
        <v>246</v>
      </c>
      <c r="F593" s="68">
        <f>SUMIFS(F_Input_APR!$G$8:$G$3373,F_Input_APR!$B$8:$B$3373,'APR Data'!C593,F_Input_APR!$I$8:$I$3373,'APR Data'!D593)</f>
        <v>4.6589999999999998</v>
      </c>
      <c r="G593" s="68">
        <v>1</v>
      </c>
      <c r="H593" s="68">
        <f t="shared" si="18"/>
        <v>4.6589999999999998</v>
      </c>
      <c r="I593" s="68" t="s">
        <v>300</v>
      </c>
      <c r="J593" s="68" t="s">
        <v>840</v>
      </c>
      <c r="K593" s="92" t="s">
        <v>864</v>
      </c>
      <c r="M593" s="68" t="b">
        <f t="shared" si="19"/>
        <v>1</v>
      </c>
    </row>
    <row r="594" spans="2:13">
      <c r="B594" s="68" t="s">
        <v>839</v>
      </c>
      <c r="C594" s="68" t="s">
        <v>273</v>
      </c>
      <c r="D594" s="68" t="s">
        <v>512</v>
      </c>
      <c r="E594" s="68" t="s">
        <v>246</v>
      </c>
      <c r="F594" s="68">
        <f>SUMIFS(F_Input_APR!$G$8:$G$3373,F_Input_APR!$B$8:$B$3373,'APR Data'!C594,F_Input_APR!$I$8:$I$3373,'APR Data'!D594)</f>
        <v>0</v>
      </c>
      <c r="G594" s="68">
        <v>1</v>
      </c>
      <c r="H594" s="68">
        <f t="shared" si="18"/>
        <v>0</v>
      </c>
      <c r="I594" s="68" t="s">
        <v>300</v>
      </c>
      <c r="J594" s="68" t="s">
        <v>840</v>
      </c>
      <c r="K594" s="92" t="s">
        <v>865</v>
      </c>
      <c r="M594" s="68" t="b">
        <f t="shared" si="19"/>
        <v>1</v>
      </c>
    </row>
    <row r="595" spans="2:13">
      <c r="B595" s="68" t="s">
        <v>839</v>
      </c>
      <c r="C595" s="68" t="s">
        <v>273</v>
      </c>
      <c r="D595" s="68" t="s">
        <v>521</v>
      </c>
      <c r="E595" s="68" t="s">
        <v>246</v>
      </c>
      <c r="F595" s="68">
        <f>SUMIFS(F_Input_APR!$G$8:$G$3373,F_Input_APR!$B$8:$B$3373,'APR Data'!C595,F_Input_APR!$I$8:$I$3373,'APR Data'!D595)</f>
        <v>39.044999999999995</v>
      </c>
      <c r="G595" s="68">
        <v>1</v>
      </c>
      <c r="H595" s="68">
        <f t="shared" si="18"/>
        <v>39.044999999999995</v>
      </c>
      <c r="I595" s="68" t="s">
        <v>300</v>
      </c>
      <c r="J595" s="68" t="s">
        <v>840</v>
      </c>
      <c r="K595" s="92" t="s">
        <v>866</v>
      </c>
      <c r="M595" s="68" t="b">
        <f t="shared" si="19"/>
        <v>1</v>
      </c>
    </row>
    <row r="596" spans="2:13">
      <c r="B596" s="68" t="s">
        <v>839</v>
      </c>
      <c r="C596" s="68" t="s">
        <v>273</v>
      </c>
      <c r="D596" s="68" t="s">
        <v>584</v>
      </c>
      <c r="E596" s="68" t="s">
        <v>246</v>
      </c>
      <c r="F596" s="68">
        <f>SUMIFS(F_Input_APR!$G$8:$G$3373,F_Input_APR!$B$8:$B$3373,'APR Data'!C596,F_Input_APR!$I$8:$I$3373,'APR Data'!D596)</f>
        <v>0.34499999999999997</v>
      </c>
      <c r="G596" s="68">
        <v>1</v>
      </c>
      <c r="H596" s="68">
        <f t="shared" si="18"/>
        <v>0.34499999999999997</v>
      </c>
      <c r="I596" s="68" t="s">
        <v>300</v>
      </c>
      <c r="J596" s="68" t="s">
        <v>840</v>
      </c>
      <c r="K596" s="68" t="s">
        <v>867</v>
      </c>
      <c r="M596" s="68" t="b">
        <f t="shared" si="19"/>
        <v>1</v>
      </c>
    </row>
    <row r="597" spans="2:13">
      <c r="B597" s="68" t="s">
        <v>839</v>
      </c>
      <c r="C597" s="68" t="s">
        <v>273</v>
      </c>
      <c r="D597" s="68" t="s">
        <v>593</v>
      </c>
      <c r="E597" s="68" t="s">
        <v>246</v>
      </c>
      <c r="F597" s="68">
        <f>SUMIFS(F_Input_APR!$G$8:$G$3373,F_Input_APR!$B$8:$B$3373,'APR Data'!C597,F_Input_APR!$I$8:$I$3373,'APR Data'!D597)</f>
        <v>4.5570000000000004</v>
      </c>
      <c r="G597" s="68">
        <v>1</v>
      </c>
      <c r="H597" s="68">
        <f t="shared" si="18"/>
        <v>4.5570000000000004</v>
      </c>
      <c r="I597" s="68" t="s">
        <v>300</v>
      </c>
      <c r="J597" s="68" t="s">
        <v>840</v>
      </c>
      <c r="K597" s="68" t="s">
        <v>868</v>
      </c>
      <c r="M597" s="68" t="b">
        <f t="shared" si="19"/>
        <v>1</v>
      </c>
    </row>
    <row r="598" spans="2:13">
      <c r="B598" s="68" t="s">
        <v>839</v>
      </c>
      <c r="C598" s="68" t="s">
        <v>273</v>
      </c>
      <c r="D598" s="68" t="s">
        <v>602</v>
      </c>
      <c r="E598" s="68" t="s">
        <v>246</v>
      </c>
      <c r="F598" s="68">
        <f>SUMIFS(F_Input_APR!$G$8:$G$3373,F_Input_APR!$B$8:$B$3373,'APR Data'!C598,F_Input_APR!$I$8:$I$3373,'APR Data'!D598)</f>
        <v>4.4240000000000004</v>
      </c>
      <c r="G598" s="68">
        <v>1</v>
      </c>
      <c r="H598" s="68">
        <f t="shared" si="18"/>
        <v>4.4240000000000004</v>
      </c>
      <c r="I598" s="68" t="s">
        <v>300</v>
      </c>
      <c r="J598" s="68" t="s">
        <v>840</v>
      </c>
      <c r="K598" s="68" t="s">
        <v>869</v>
      </c>
      <c r="M598" s="68" t="b">
        <f t="shared" si="19"/>
        <v>1</v>
      </c>
    </row>
    <row r="599" spans="2:13">
      <c r="B599" s="68" t="s">
        <v>839</v>
      </c>
      <c r="C599" s="68" t="s">
        <v>273</v>
      </c>
      <c r="D599" s="68" t="s">
        <v>611</v>
      </c>
      <c r="E599" s="68" t="s">
        <v>246</v>
      </c>
      <c r="F599" s="68">
        <f>SUMIFS(F_Input_APR!$G$8:$G$3373,F_Input_APR!$B$8:$B$3373,'APR Data'!C599,F_Input_APR!$I$8:$I$3373,'APR Data'!D599)</f>
        <v>22.902000000000001</v>
      </c>
      <c r="G599" s="68">
        <v>1</v>
      </c>
      <c r="H599" s="68">
        <f t="shared" si="18"/>
        <v>22.902000000000001</v>
      </c>
      <c r="I599" s="68" t="s">
        <v>300</v>
      </c>
      <c r="J599" s="68" t="s">
        <v>840</v>
      </c>
      <c r="K599" s="68" t="s">
        <v>870</v>
      </c>
      <c r="M599" s="68" t="b">
        <f t="shared" si="19"/>
        <v>1</v>
      </c>
    </row>
    <row r="600" spans="2:13">
      <c r="B600" s="68" t="s">
        <v>839</v>
      </c>
      <c r="C600" s="68" t="s">
        <v>273</v>
      </c>
      <c r="D600" s="68" t="s">
        <v>620</v>
      </c>
      <c r="E600" s="68" t="s">
        <v>246</v>
      </c>
      <c r="F600" s="68">
        <f>SUMIFS(F_Input_APR!$G$8:$G$3373,F_Input_APR!$B$8:$B$3373,'APR Data'!C600,F_Input_APR!$I$8:$I$3373,'APR Data'!D600)</f>
        <v>14.811</v>
      </c>
      <c r="G600" s="68">
        <v>1</v>
      </c>
      <c r="H600" s="68">
        <f t="shared" si="18"/>
        <v>14.811</v>
      </c>
      <c r="I600" s="68" t="s">
        <v>300</v>
      </c>
      <c r="J600" s="68" t="s">
        <v>840</v>
      </c>
      <c r="K600" s="68" t="s">
        <v>871</v>
      </c>
      <c r="M600" s="68" t="b">
        <f t="shared" si="19"/>
        <v>1</v>
      </c>
    </row>
    <row r="601" spans="2:13">
      <c r="B601" s="68" t="s">
        <v>839</v>
      </c>
      <c r="C601" s="68" t="s">
        <v>273</v>
      </c>
      <c r="D601" s="68" t="s">
        <v>812</v>
      </c>
      <c r="E601" s="68" t="s">
        <v>246</v>
      </c>
      <c r="F601" s="68">
        <f>SUMIFS(F_Input_APR!$G$8:$G$3373,F_Input_APR!$B$8:$B$3373,'APR Data'!C601,F_Input_APR!$I$8:$I$3373,'APR Data'!D601)</f>
        <v>11.476000000000001</v>
      </c>
      <c r="G601" s="68">
        <v>1</v>
      </c>
      <c r="H601" s="68">
        <f t="shared" si="18"/>
        <v>11.476000000000001</v>
      </c>
      <c r="I601" s="68" t="s">
        <v>300</v>
      </c>
      <c r="J601" s="68" t="s">
        <v>840</v>
      </c>
      <c r="K601" s="68" t="s">
        <v>872</v>
      </c>
      <c r="M601" s="68" t="b">
        <f t="shared" si="19"/>
        <v>1</v>
      </c>
    </row>
    <row r="602" spans="2:13">
      <c r="B602" s="68" t="s">
        <v>839</v>
      </c>
      <c r="C602" s="68" t="s">
        <v>273</v>
      </c>
      <c r="D602" s="68" t="s">
        <v>629</v>
      </c>
      <c r="E602" s="68" t="s">
        <v>246</v>
      </c>
      <c r="F602" s="68">
        <f>SUMIFS(F_Input_APR!$G$8:$G$3373,F_Input_APR!$B$8:$B$3373,'APR Data'!C602,F_Input_APR!$I$8:$I$3373,'APR Data'!D602)</f>
        <v>4.5140000000000002</v>
      </c>
      <c r="G602" s="68">
        <v>1</v>
      </c>
      <c r="H602" s="68">
        <f t="shared" si="18"/>
        <v>4.5140000000000002</v>
      </c>
      <c r="I602" s="68" t="s">
        <v>300</v>
      </c>
      <c r="J602" s="68" t="s">
        <v>840</v>
      </c>
      <c r="K602" s="68" t="s">
        <v>873</v>
      </c>
      <c r="M602" s="68" t="b">
        <f t="shared" si="19"/>
        <v>1</v>
      </c>
    </row>
    <row r="603" spans="2:13">
      <c r="B603" s="68" t="s">
        <v>839</v>
      </c>
      <c r="C603" s="68" t="s">
        <v>273</v>
      </c>
      <c r="D603" s="68" t="s">
        <v>638</v>
      </c>
      <c r="E603" s="68" t="s">
        <v>246</v>
      </c>
      <c r="F603" s="68">
        <f>SUMIFS(F_Input_APR!$G$8:$G$3373,F_Input_APR!$B$8:$B$3373,'APR Data'!C603,F_Input_APR!$I$8:$I$3373,'APR Data'!D603)</f>
        <v>2.7029999999999998</v>
      </c>
      <c r="G603" s="68">
        <v>1</v>
      </c>
      <c r="H603" s="68">
        <f t="shared" si="18"/>
        <v>2.7029999999999998</v>
      </c>
      <c r="I603" s="68" t="s">
        <v>300</v>
      </c>
      <c r="J603" s="68" t="s">
        <v>840</v>
      </c>
      <c r="K603" s="68" t="s">
        <v>874</v>
      </c>
      <c r="M603" s="68" t="b">
        <f t="shared" si="19"/>
        <v>1</v>
      </c>
    </row>
    <row r="604" spans="2:13">
      <c r="B604" s="68" t="s">
        <v>839</v>
      </c>
      <c r="C604" s="68" t="s">
        <v>273</v>
      </c>
      <c r="D604" s="68" t="s">
        <v>647</v>
      </c>
      <c r="E604" s="68" t="s">
        <v>246</v>
      </c>
      <c r="F604" s="68">
        <f>SUMIFS(F_Input_APR!$G$8:$G$3373,F_Input_APR!$B$8:$B$3373,'APR Data'!C604,F_Input_APR!$I$8:$I$3373,'APR Data'!D604)</f>
        <v>0.22700000000000001</v>
      </c>
      <c r="G604" s="68">
        <v>1</v>
      </c>
      <c r="H604" s="68">
        <f t="shared" si="18"/>
        <v>0.22700000000000001</v>
      </c>
      <c r="I604" s="68" t="s">
        <v>300</v>
      </c>
      <c r="J604" s="68" t="s">
        <v>840</v>
      </c>
      <c r="K604" s="68" t="s">
        <v>875</v>
      </c>
      <c r="M604" s="68" t="b">
        <f t="shared" si="19"/>
        <v>1</v>
      </c>
    </row>
    <row r="605" spans="2:13">
      <c r="B605" s="68" t="s">
        <v>839</v>
      </c>
      <c r="C605" s="68" t="s">
        <v>273</v>
      </c>
      <c r="D605" s="68" t="s">
        <v>653</v>
      </c>
      <c r="E605" s="68" t="s">
        <v>246</v>
      </c>
      <c r="F605" s="68">
        <f>SUMIFS(F_Input_APR!$G$8:$G$3373,F_Input_APR!$B$8:$B$3373,'APR Data'!C605,F_Input_APR!$I$8:$I$3373,'APR Data'!D605)</f>
        <v>389.29300000000001</v>
      </c>
      <c r="G605" s="68">
        <v>1</v>
      </c>
      <c r="H605" s="68">
        <f t="shared" si="18"/>
        <v>389.29300000000001</v>
      </c>
      <c r="I605" s="68" t="s">
        <v>300</v>
      </c>
      <c r="J605" s="68" t="s">
        <v>840</v>
      </c>
      <c r="K605" s="68" t="s">
        <v>876</v>
      </c>
      <c r="M605" s="68" t="b">
        <f t="shared" si="19"/>
        <v>1</v>
      </c>
    </row>
    <row r="606" spans="2:13">
      <c r="B606" s="68" t="s">
        <v>839</v>
      </c>
      <c r="C606" s="68" t="s">
        <v>273</v>
      </c>
      <c r="D606" s="68" t="s">
        <v>662</v>
      </c>
      <c r="E606" s="68" t="s">
        <v>246</v>
      </c>
      <c r="F606" s="68">
        <f>SUMIFS(F_Input_APR!$G$8:$G$3373,F_Input_APR!$B$8:$B$3373,'APR Data'!C606,F_Input_APR!$I$8:$I$3373,'APR Data'!D606)</f>
        <v>79.912999999999997</v>
      </c>
      <c r="G606" s="68">
        <v>1</v>
      </c>
      <c r="H606" s="68">
        <f t="shared" si="18"/>
        <v>79.912999999999997</v>
      </c>
      <c r="I606" s="68" t="s">
        <v>300</v>
      </c>
      <c r="J606" s="68" t="s">
        <v>840</v>
      </c>
      <c r="K606" s="68" t="s">
        <v>877</v>
      </c>
      <c r="M606" s="68" t="b">
        <f t="shared" si="19"/>
        <v>1</v>
      </c>
    </row>
    <row r="607" spans="2:13">
      <c r="B607" s="68" t="s">
        <v>839</v>
      </c>
      <c r="C607" s="68" t="s">
        <v>273</v>
      </c>
      <c r="D607" s="68" t="s">
        <v>671</v>
      </c>
      <c r="E607" s="68" t="s">
        <v>246</v>
      </c>
      <c r="F607" s="68">
        <f>SUMIFS(F_Input_APR!$G$8:$G$3373,F_Input_APR!$B$8:$B$3373,'APR Data'!C607,F_Input_APR!$I$8:$I$3373,'APR Data'!D607)</f>
        <v>0</v>
      </c>
      <c r="G607" s="68">
        <v>1</v>
      </c>
      <c r="H607" s="68">
        <f t="shared" si="18"/>
        <v>0</v>
      </c>
      <c r="I607" s="68" t="s">
        <v>300</v>
      </c>
      <c r="J607" s="68" t="s">
        <v>840</v>
      </c>
      <c r="K607" s="68" t="s">
        <v>878</v>
      </c>
      <c r="M607" s="68" t="b">
        <f t="shared" si="19"/>
        <v>1</v>
      </c>
    </row>
    <row r="608" spans="2:13">
      <c r="B608" s="68" t="s">
        <v>839</v>
      </c>
      <c r="C608" s="68" t="s">
        <v>273</v>
      </c>
      <c r="D608" s="68" t="s">
        <v>680</v>
      </c>
      <c r="E608" s="68" t="s">
        <v>246</v>
      </c>
      <c r="F608" s="68">
        <f>SUMIFS(F_Input_APR!$G$8:$G$3373,F_Input_APR!$B$8:$B$3373,'APR Data'!C608,F_Input_APR!$I$8:$I$3373,'APR Data'!D608)</f>
        <v>7.3079999999999998</v>
      </c>
      <c r="G608" s="68">
        <v>1</v>
      </c>
      <c r="H608" s="68">
        <f t="shared" si="18"/>
        <v>7.3079999999999998</v>
      </c>
      <c r="I608" s="68" t="s">
        <v>300</v>
      </c>
      <c r="J608" s="68" t="s">
        <v>840</v>
      </c>
      <c r="K608" s="68" t="s">
        <v>879</v>
      </c>
      <c r="M608" s="68" t="b">
        <f t="shared" si="19"/>
        <v>1</v>
      </c>
    </row>
    <row r="609" spans="2:13">
      <c r="B609" s="68" t="s">
        <v>839</v>
      </c>
      <c r="C609" s="68" t="s">
        <v>273</v>
      </c>
      <c r="D609" s="68" t="s">
        <v>821</v>
      </c>
      <c r="E609" s="68" t="s">
        <v>246</v>
      </c>
      <c r="F609" s="68">
        <f>SUMIFS(F_Input_APR!$G$8:$G$3373,F_Input_APR!$B$8:$B$3373,'APR Data'!C609,F_Input_APR!$I$8:$I$3373,'APR Data'!D609)</f>
        <v>8.5589999999999993</v>
      </c>
      <c r="G609" s="68">
        <v>1</v>
      </c>
      <c r="H609" s="68">
        <f t="shared" si="18"/>
        <v>8.5589999999999993</v>
      </c>
      <c r="I609" s="68" t="s">
        <v>300</v>
      </c>
      <c r="J609" s="68" t="s">
        <v>840</v>
      </c>
      <c r="K609" s="68" t="s">
        <v>880</v>
      </c>
      <c r="M609" s="68" t="b">
        <f t="shared" si="19"/>
        <v>1</v>
      </c>
    </row>
    <row r="610" spans="2:13">
      <c r="B610" s="68" t="s">
        <v>839</v>
      </c>
      <c r="C610" s="68" t="s">
        <v>273</v>
      </c>
      <c r="D610" s="68" t="s">
        <v>695</v>
      </c>
      <c r="E610" s="68" t="s">
        <v>246</v>
      </c>
      <c r="F610" s="68">
        <f>SUMIFS(F_Input_APR!$G$8:$G$3373,F_Input_APR!$B$8:$B$3373,'APR Data'!C610,F_Input_APR!$I$8:$I$3373,'APR Data'!D610)</f>
        <v>2E-3</v>
      </c>
      <c r="G610" s="68">
        <v>1</v>
      </c>
      <c r="H610" s="68">
        <f t="shared" si="18"/>
        <v>2E-3</v>
      </c>
      <c r="I610" s="68" t="s">
        <v>300</v>
      </c>
      <c r="J610" s="68" t="s">
        <v>840</v>
      </c>
      <c r="K610" s="68" t="s">
        <v>881</v>
      </c>
      <c r="M610" s="68" t="b">
        <f t="shared" si="19"/>
        <v>1</v>
      </c>
    </row>
    <row r="611" spans="2:13">
      <c r="B611" s="68" t="s">
        <v>839</v>
      </c>
      <c r="C611" s="68" t="s">
        <v>273</v>
      </c>
      <c r="D611" s="68" t="s">
        <v>704</v>
      </c>
      <c r="E611" s="68" t="s">
        <v>246</v>
      </c>
      <c r="F611" s="68">
        <f>SUMIFS(F_Input_APR!$G$8:$G$3373,F_Input_APR!$B$8:$B$3373,'APR Data'!C611,F_Input_APR!$I$8:$I$3373,'APR Data'!D611)</f>
        <v>0.13100000000000001</v>
      </c>
      <c r="G611" s="68">
        <v>1</v>
      </c>
      <c r="H611" s="68">
        <f t="shared" si="18"/>
        <v>0.13100000000000001</v>
      </c>
      <c r="I611" s="68" t="s">
        <v>300</v>
      </c>
      <c r="J611" s="68" t="s">
        <v>840</v>
      </c>
      <c r="K611" s="68" t="s">
        <v>882</v>
      </c>
      <c r="M611" s="68" t="b">
        <f t="shared" si="19"/>
        <v>1</v>
      </c>
    </row>
    <row r="612" spans="2:13">
      <c r="B612" s="68" t="s">
        <v>839</v>
      </c>
      <c r="C612" s="68" t="s">
        <v>273</v>
      </c>
      <c r="D612" s="68" t="s">
        <v>713</v>
      </c>
      <c r="E612" s="68" t="s">
        <v>246</v>
      </c>
      <c r="F612" s="68">
        <f>SUMIFS(F_Input_APR!$G$8:$G$3373,F_Input_APR!$B$8:$B$3373,'APR Data'!C612,F_Input_APR!$I$8:$I$3373,'APR Data'!D612)</f>
        <v>0.36199999999999999</v>
      </c>
      <c r="G612" s="68">
        <v>1</v>
      </c>
      <c r="H612" s="68">
        <f t="shared" si="18"/>
        <v>0.36199999999999999</v>
      </c>
      <c r="I612" s="68" t="s">
        <v>300</v>
      </c>
      <c r="J612" s="68" t="s">
        <v>840</v>
      </c>
      <c r="K612" s="68" t="s">
        <v>883</v>
      </c>
      <c r="M612" s="68" t="b">
        <f t="shared" si="19"/>
        <v>1</v>
      </c>
    </row>
    <row r="613" spans="2:13">
      <c r="B613" s="68" t="s">
        <v>839</v>
      </c>
      <c r="C613" s="68" t="s">
        <v>273</v>
      </c>
      <c r="D613" s="68" t="s">
        <v>722</v>
      </c>
      <c r="E613" s="68" t="s">
        <v>246</v>
      </c>
      <c r="F613" s="68">
        <f>SUMIFS(F_Input_APR!$G$8:$G$3373,F_Input_APR!$B$8:$B$3373,'APR Data'!C613,F_Input_APR!$I$8:$I$3373,'APR Data'!D613)</f>
        <v>1.0999999999999999E-2</v>
      </c>
      <c r="G613" s="68">
        <v>1</v>
      </c>
      <c r="H613" s="68">
        <f t="shared" si="18"/>
        <v>1.0999999999999999E-2</v>
      </c>
      <c r="I613" s="68" t="s">
        <v>300</v>
      </c>
      <c r="J613" s="68" t="s">
        <v>840</v>
      </c>
      <c r="K613" s="68" t="s">
        <v>884</v>
      </c>
      <c r="M613" s="68" t="b">
        <f t="shared" si="19"/>
        <v>1</v>
      </c>
    </row>
    <row r="614" spans="2:13">
      <c r="B614" s="68" t="s">
        <v>839</v>
      </c>
      <c r="C614" s="68" t="s">
        <v>273</v>
      </c>
      <c r="D614" s="68" t="s">
        <v>731</v>
      </c>
      <c r="E614" s="68" t="s">
        <v>246</v>
      </c>
      <c r="F614" s="68">
        <f>SUMIFS(F_Input_APR!$G$8:$G$3373,F_Input_APR!$B$8:$B$3373,'APR Data'!C614,F_Input_APR!$I$8:$I$3373,'APR Data'!D614)</f>
        <v>0</v>
      </c>
      <c r="G614" s="68">
        <v>1</v>
      </c>
      <c r="H614" s="68">
        <f t="shared" si="18"/>
        <v>0</v>
      </c>
      <c r="I614" s="68" t="s">
        <v>300</v>
      </c>
      <c r="J614" s="68" t="s">
        <v>840</v>
      </c>
      <c r="K614" s="68" t="s">
        <v>885</v>
      </c>
      <c r="M614" s="68" t="b">
        <f t="shared" si="19"/>
        <v>1</v>
      </c>
    </row>
    <row r="615" spans="2:13">
      <c r="B615" s="68" t="s">
        <v>839</v>
      </c>
      <c r="C615" s="68" t="s">
        <v>273</v>
      </c>
      <c r="D615" s="68" t="s">
        <v>740</v>
      </c>
      <c r="E615" s="68" t="s">
        <v>246</v>
      </c>
      <c r="F615" s="68">
        <f>SUMIFS(F_Input_APR!$G$8:$G$3373,F_Input_APR!$B$8:$B$3373,'APR Data'!C615,F_Input_APR!$I$8:$I$3373,'APR Data'!D615)</f>
        <v>0</v>
      </c>
      <c r="G615" s="68">
        <v>1</v>
      </c>
      <c r="H615" s="68">
        <f t="shared" si="18"/>
        <v>0</v>
      </c>
      <c r="I615" s="68" t="s">
        <v>300</v>
      </c>
      <c r="J615" s="68" t="s">
        <v>840</v>
      </c>
      <c r="K615" s="68" t="s">
        <v>886</v>
      </c>
      <c r="M615" s="68" t="b">
        <f t="shared" si="19"/>
        <v>1</v>
      </c>
    </row>
    <row r="616" spans="2:13">
      <c r="B616" s="68" t="s">
        <v>839</v>
      </c>
      <c r="C616" s="68" t="s">
        <v>273</v>
      </c>
      <c r="D616" s="68" t="s">
        <v>749</v>
      </c>
      <c r="E616" s="68" t="s">
        <v>246</v>
      </c>
      <c r="F616" s="68">
        <f>SUMIFS(F_Input_APR!$G$8:$G$3373,F_Input_APR!$B$8:$B$3373,'APR Data'!C616,F_Input_APR!$I$8:$I$3373,'APR Data'!D616)</f>
        <v>25.268999999999998</v>
      </c>
      <c r="G616" s="68">
        <v>1</v>
      </c>
      <c r="H616" s="68">
        <f t="shared" si="18"/>
        <v>25.268999999999998</v>
      </c>
      <c r="I616" s="68" t="s">
        <v>300</v>
      </c>
      <c r="J616" s="68" t="s">
        <v>840</v>
      </c>
      <c r="K616" s="68" t="s">
        <v>887</v>
      </c>
      <c r="M616" s="68" t="b">
        <f t="shared" si="19"/>
        <v>1</v>
      </c>
    </row>
    <row r="617" spans="2:13">
      <c r="B617" s="68" t="s">
        <v>839</v>
      </c>
      <c r="C617" s="68" t="s">
        <v>273</v>
      </c>
      <c r="D617" s="68" t="s">
        <v>305</v>
      </c>
      <c r="E617" s="68" t="s">
        <v>246</v>
      </c>
      <c r="F617" s="68">
        <f>SUMIFS(F_Input_APR!$G$8:$G$3373,F_Input_APR!$B$8:$B$3373,'APR Data'!C617,F_Input_APR!$I$8:$I$3373,'APR Data'!D617)</f>
        <v>6.2569999999999997</v>
      </c>
      <c r="G617" s="68">
        <v>1</v>
      </c>
      <c r="H617" s="68">
        <f t="shared" si="18"/>
        <v>6.2569999999999997</v>
      </c>
      <c r="I617" s="68" t="s">
        <v>300</v>
      </c>
      <c r="J617" s="68" t="s">
        <v>888</v>
      </c>
      <c r="K617" s="92" t="s">
        <v>841</v>
      </c>
      <c r="M617" s="68" t="b">
        <f t="shared" si="19"/>
        <v>1</v>
      </c>
    </row>
    <row r="618" spans="2:13">
      <c r="B618" s="68" t="s">
        <v>839</v>
      </c>
      <c r="C618" s="68" t="s">
        <v>273</v>
      </c>
      <c r="D618" s="68" t="s">
        <v>314</v>
      </c>
      <c r="E618" s="68" t="s">
        <v>246</v>
      </c>
      <c r="F618" s="68">
        <f>SUMIFS(F_Input_APR!$G$8:$G$3373,F_Input_APR!$B$8:$B$3373,'APR Data'!C618,F_Input_APR!$I$8:$I$3373,'APR Data'!D618)</f>
        <v>7.9820000000000002</v>
      </c>
      <c r="G618" s="68">
        <v>1</v>
      </c>
      <c r="H618" s="68">
        <f t="shared" si="18"/>
        <v>7.9820000000000002</v>
      </c>
      <c r="I618" s="68" t="s">
        <v>300</v>
      </c>
      <c r="J618" s="68" t="s">
        <v>888</v>
      </c>
      <c r="K618" s="92" t="s">
        <v>842</v>
      </c>
      <c r="M618" s="68" t="b">
        <f t="shared" si="19"/>
        <v>1</v>
      </c>
    </row>
    <row r="619" spans="2:13">
      <c r="B619" s="68" t="s">
        <v>839</v>
      </c>
      <c r="C619" s="68" t="s">
        <v>273</v>
      </c>
      <c r="D619" s="68" t="s">
        <v>323</v>
      </c>
      <c r="E619" s="68" t="s">
        <v>246</v>
      </c>
      <c r="F619" s="68">
        <f>SUMIFS(F_Input_APR!$G$8:$G$3373,F_Input_APR!$B$8:$B$3373,'APR Data'!C619,F_Input_APR!$I$8:$I$3373,'APR Data'!D619)</f>
        <v>1.464</v>
      </c>
      <c r="G619" s="68">
        <v>1</v>
      </c>
      <c r="H619" s="68">
        <f t="shared" si="18"/>
        <v>1.464</v>
      </c>
      <c r="I619" s="68" t="s">
        <v>300</v>
      </c>
      <c r="J619" s="68" t="s">
        <v>888</v>
      </c>
      <c r="K619" s="92" t="s">
        <v>843</v>
      </c>
      <c r="M619" s="68" t="b">
        <f t="shared" si="19"/>
        <v>1</v>
      </c>
    </row>
    <row r="620" spans="2:13">
      <c r="B620" s="68" t="s">
        <v>839</v>
      </c>
      <c r="C620" s="68" t="s">
        <v>273</v>
      </c>
      <c r="D620" s="68" t="s">
        <v>332</v>
      </c>
      <c r="E620" s="68" t="s">
        <v>246</v>
      </c>
      <c r="F620" s="68">
        <f>SUMIFS(F_Input_APR!$G$8:$G$3373,F_Input_APR!$B$8:$B$3373,'APR Data'!C620,F_Input_APR!$I$8:$I$3373,'APR Data'!D620)</f>
        <v>0</v>
      </c>
      <c r="G620" s="68">
        <v>1</v>
      </c>
      <c r="H620" s="68">
        <f t="shared" si="18"/>
        <v>0</v>
      </c>
      <c r="I620" s="68" t="s">
        <v>300</v>
      </c>
      <c r="J620" s="68" t="s">
        <v>888</v>
      </c>
      <c r="K620" s="92" t="s">
        <v>844</v>
      </c>
      <c r="M620" s="68" t="b">
        <f t="shared" si="19"/>
        <v>1</v>
      </c>
    </row>
    <row r="621" spans="2:13">
      <c r="B621" s="68" t="s">
        <v>839</v>
      </c>
      <c r="C621" s="68" t="s">
        <v>273</v>
      </c>
      <c r="D621" s="68" t="s">
        <v>341</v>
      </c>
      <c r="E621" s="68" t="s">
        <v>246</v>
      </c>
      <c r="F621" s="68">
        <f>SUMIFS(F_Input_APR!$G$8:$G$3373,F_Input_APR!$B$8:$B$3373,'APR Data'!C621,F_Input_APR!$I$8:$I$3373,'APR Data'!D621)</f>
        <v>40.761000000000003</v>
      </c>
      <c r="G621" s="68">
        <v>1</v>
      </c>
      <c r="H621" s="68">
        <f t="shared" si="18"/>
        <v>40.761000000000003</v>
      </c>
      <c r="I621" s="68" t="s">
        <v>300</v>
      </c>
      <c r="J621" s="68" t="s">
        <v>888</v>
      </c>
      <c r="K621" s="92" t="s">
        <v>845</v>
      </c>
      <c r="M621" s="68" t="b">
        <f t="shared" si="19"/>
        <v>1</v>
      </c>
    </row>
    <row r="622" spans="2:13">
      <c r="B622" s="68" t="s">
        <v>839</v>
      </c>
      <c r="C622" s="68" t="s">
        <v>273</v>
      </c>
      <c r="D622" s="68" t="s">
        <v>350</v>
      </c>
      <c r="E622" s="68" t="s">
        <v>246</v>
      </c>
      <c r="F622" s="68">
        <f>SUMIFS(F_Input_APR!$G$8:$G$3373,F_Input_APR!$B$8:$B$3373,'APR Data'!C622,F_Input_APR!$I$8:$I$3373,'APR Data'!D622)</f>
        <v>11.641</v>
      </c>
      <c r="G622" s="68">
        <v>1</v>
      </c>
      <c r="H622" s="68">
        <f t="shared" si="18"/>
        <v>11.641</v>
      </c>
      <c r="I622" s="68" t="s">
        <v>300</v>
      </c>
      <c r="J622" s="68" t="s">
        <v>888</v>
      </c>
      <c r="K622" s="92" t="s">
        <v>846</v>
      </c>
      <c r="M622" s="68" t="b">
        <f t="shared" si="19"/>
        <v>1</v>
      </c>
    </row>
    <row r="623" spans="2:13">
      <c r="B623" s="68" t="s">
        <v>839</v>
      </c>
      <c r="C623" s="68" t="s">
        <v>273</v>
      </c>
      <c r="D623" s="68" t="s">
        <v>359</v>
      </c>
      <c r="E623" s="68" t="s">
        <v>246</v>
      </c>
      <c r="F623" s="68">
        <f>SUMIFS(F_Input_APR!$G$8:$G$3373,F_Input_APR!$B$8:$B$3373,'APR Data'!C623,F_Input_APR!$I$8:$I$3373,'APR Data'!D623)</f>
        <v>184.66</v>
      </c>
      <c r="G623" s="68">
        <v>1</v>
      </c>
      <c r="H623" s="68">
        <f t="shared" si="18"/>
        <v>184.66</v>
      </c>
      <c r="I623" s="68" t="s">
        <v>300</v>
      </c>
      <c r="J623" s="68" t="s">
        <v>888</v>
      </c>
      <c r="K623" s="92" t="s">
        <v>847</v>
      </c>
      <c r="M623" s="68" t="b">
        <f t="shared" si="19"/>
        <v>1</v>
      </c>
    </row>
    <row r="624" spans="2:13">
      <c r="B624" s="68" t="s">
        <v>839</v>
      </c>
      <c r="C624" s="68" t="s">
        <v>273</v>
      </c>
      <c r="D624" s="68" t="s">
        <v>368</v>
      </c>
      <c r="E624" s="68" t="s">
        <v>246</v>
      </c>
      <c r="F624" s="68">
        <f>SUMIFS(F_Input_APR!$G$8:$G$3373,F_Input_APR!$B$8:$B$3373,'APR Data'!C624,F_Input_APR!$I$8:$I$3373,'APR Data'!D624)</f>
        <v>15.028</v>
      </c>
      <c r="G624" s="68">
        <v>1</v>
      </c>
      <c r="H624" s="68">
        <f t="shared" si="18"/>
        <v>15.028</v>
      </c>
      <c r="I624" s="68" t="s">
        <v>300</v>
      </c>
      <c r="J624" s="68" t="s">
        <v>888</v>
      </c>
      <c r="K624" s="92" t="s">
        <v>848</v>
      </c>
      <c r="M624" s="68" t="b">
        <f t="shared" si="19"/>
        <v>1</v>
      </c>
    </row>
    <row r="625" spans="2:13">
      <c r="B625" s="68" t="s">
        <v>839</v>
      </c>
      <c r="C625" s="68" t="s">
        <v>273</v>
      </c>
      <c r="D625" s="68" t="s">
        <v>377</v>
      </c>
      <c r="E625" s="68" t="s">
        <v>246</v>
      </c>
      <c r="F625" s="68">
        <f>SUMIFS(F_Input_APR!$G$8:$G$3373,F_Input_APR!$B$8:$B$3373,'APR Data'!C625,F_Input_APR!$I$8:$I$3373,'APR Data'!D625)</f>
        <v>0</v>
      </c>
      <c r="G625" s="68">
        <v>1</v>
      </c>
      <c r="H625" s="68">
        <f t="shared" si="18"/>
        <v>0</v>
      </c>
      <c r="I625" s="68" t="s">
        <v>300</v>
      </c>
      <c r="J625" s="68" t="s">
        <v>888</v>
      </c>
      <c r="K625" s="92" t="s">
        <v>849</v>
      </c>
      <c r="M625" s="68" t="b">
        <f t="shared" si="19"/>
        <v>1</v>
      </c>
    </row>
    <row r="626" spans="2:13">
      <c r="B626" s="68" t="s">
        <v>839</v>
      </c>
      <c r="C626" s="68" t="s">
        <v>273</v>
      </c>
      <c r="D626" s="68" t="s">
        <v>386</v>
      </c>
      <c r="E626" s="68" t="s">
        <v>246</v>
      </c>
      <c r="F626" s="68">
        <f>SUMIFS(F_Input_APR!$G$8:$G$3373,F_Input_APR!$B$8:$B$3373,'APR Data'!C626,F_Input_APR!$I$8:$I$3373,'APR Data'!D626)</f>
        <v>0</v>
      </c>
      <c r="G626" s="68">
        <v>1</v>
      </c>
      <c r="H626" s="68">
        <f t="shared" si="18"/>
        <v>0</v>
      </c>
      <c r="I626" s="68" t="s">
        <v>300</v>
      </c>
      <c r="J626" s="68" t="s">
        <v>888</v>
      </c>
      <c r="K626" s="92" t="s">
        <v>850</v>
      </c>
      <c r="M626" s="68" t="b">
        <f t="shared" si="19"/>
        <v>1</v>
      </c>
    </row>
    <row r="627" spans="2:13">
      <c r="B627" s="68" t="s">
        <v>839</v>
      </c>
      <c r="C627" s="68" t="s">
        <v>273</v>
      </c>
      <c r="D627" s="68" t="s">
        <v>395</v>
      </c>
      <c r="E627" s="68" t="s">
        <v>246</v>
      </c>
      <c r="F627" s="68">
        <f>SUMIFS(F_Input_APR!$G$8:$G$3373,F_Input_APR!$B$8:$B$3373,'APR Data'!C627,F_Input_APR!$I$8:$I$3373,'APR Data'!D627)</f>
        <v>3.2120000000000002</v>
      </c>
      <c r="G627" s="68">
        <v>1</v>
      </c>
      <c r="H627" s="68">
        <f t="shared" si="18"/>
        <v>3.2120000000000002</v>
      </c>
      <c r="I627" s="68" t="s">
        <v>300</v>
      </c>
      <c r="J627" s="68" t="s">
        <v>888</v>
      </c>
      <c r="K627" s="92" t="s">
        <v>851</v>
      </c>
      <c r="M627" s="68" t="b">
        <f t="shared" si="19"/>
        <v>1</v>
      </c>
    </row>
    <row r="628" spans="2:13">
      <c r="B628" s="68" t="s">
        <v>839</v>
      </c>
      <c r="C628" s="68" t="s">
        <v>273</v>
      </c>
      <c r="D628" s="68" t="s">
        <v>404</v>
      </c>
      <c r="E628" s="68" t="s">
        <v>246</v>
      </c>
      <c r="F628" s="68">
        <f>SUMIFS(F_Input_APR!$G$8:$G$3373,F_Input_APR!$B$8:$B$3373,'APR Data'!C628,F_Input_APR!$I$8:$I$3373,'APR Data'!D628)</f>
        <v>45.253999999999998</v>
      </c>
      <c r="G628" s="68">
        <v>1</v>
      </c>
      <c r="H628" s="68">
        <f t="shared" si="18"/>
        <v>45.253999999999998</v>
      </c>
      <c r="I628" s="68" t="s">
        <v>300</v>
      </c>
      <c r="J628" s="68" t="s">
        <v>888</v>
      </c>
      <c r="K628" s="92" t="s">
        <v>852</v>
      </c>
      <c r="M628" s="68" t="b">
        <f t="shared" si="19"/>
        <v>1</v>
      </c>
    </row>
    <row r="629" spans="2:13">
      <c r="B629" s="68" t="s">
        <v>839</v>
      </c>
      <c r="C629" s="68" t="s">
        <v>273</v>
      </c>
      <c r="D629" s="68" t="s">
        <v>413</v>
      </c>
      <c r="E629" s="68" t="s">
        <v>246</v>
      </c>
      <c r="F629" s="68">
        <f>SUMIFS(F_Input_APR!$G$8:$G$3373,F_Input_APR!$B$8:$B$3373,'APR Data'!C629,F_Input_APR!$I$8:$I$3373,'APR Data'!D629)</f>
        <v>82.724999999999994</v>
      </c>
      <c r="G629" s="68">
        <v>1</v>
      </c>
      <c r="H629" s="68">
        <f t="shared" si="18"/>
        <v>82.724999999999994</v>
      </c>
      <c r="I629" s="68" t="s">
        <v>300</v>
      </c>
      <c r="J629" s="68" t="s">
        <v>888</v>
      </c>
      <c r="K629" s="92" t="s">
        <v>853</v>
      </c>
      <c r="M629" s="68" t="b">
        <f t="shared" si="19"/>
        <v>1</v>
      </c>
    </row>
    <row r="630" spans="2:13">
      <c r="B630" s="68" t="s">
        <v>839</v>
      </c>
      <c r="C630" s="68" t="s">
        <v>273</v>
      </c>
      <c r="D630" s="68" t="s">
        <v>422</v>
      </c>
      <c r="E630" s="68" t="s">
        <v>246</v>
      </c>
      <c r="F630" s="68">
        <f>SUMIFS(F_Input_APR!$G$8:$G$3373,F_Input_APR!$B$8:$B$3373,'APR Data'!C630,F_Input_APR!$I$8:$I$3373,'APR Data'!D630)</f>
        <v>20.308</v>
      </c>
      <c r="G630" s="68">
        <v>1</v>
      </c>
      <c r="H630" s="68">
        <f t="shared" si="18"/>
        <v>20.308</v>
      </c>
      <c r="I630" s="68" t="s">
        <v>300</v>
      </c>
      <c r="J630" s="68" t="s">
        <v>888</v>
      </c>
      <c r="K630" s="92" t="s">
        <v>854</v>
      </c>
      <c r="M630" s="68" t="b">
        <f t="shared" si="19"/>
        <v>1</v>
      </c>
    </row>
    <row r="631" spans="2:13">
      <c r="B631" s="68" t="s">
        <v>839</v>
      </c>
      <c r="C631" s="68" t="s">
        <v>273</v>
      </c>
      <c r="D631" s="68" t="s">
        <v>431</v>
      </c>
      <c r="E631" s="68" t="s">
        <v>246</v>
      </c>
      <c r="F631" s="68">
        <f>SUMIFS(F_Input_APR!$G$8:$G$3373,F_Input_APR!$B$8:$B$3373,'APR Data'!C631,F_Input_APR!$I$8:$I$3373,'APR Data'!D631)</f>
        <v>36.097999999999999</v>
      </c>
      <c r="G631" s="68">
        <v>0</v>
      </c>
      <c r="H631" s="68">
        <f t="shared" si="18"/>
        <v>0</v>
      </c>
      <c r="I631" s="68" t="s">
        <v>300</v>
      </c>
      <c r="J631" s="68" t="s">
        <v>888</v>
      </c>
      <c r="K631" s="92" t="s">
        <v>855</v>
      </c>
      <c r="M631" s="68" t="b">
        <f t="shared" si="19"/>
        <v>0</v>
      </c>
    </row>
    <row r="632" spans="2:13">
      <c r="B632" s="68" t="s">
        <v>839</v>
      </c>
      <c r="C632" s="68" t="s">
        <v>273</v>
      </c>
      <c r="D632" s="68" t="s">
        <v>438</v>
      </c>
      <c r="E632" s="68" t="s">
        <v>246</v>
      </c>
      <c r="F632" s="68">
        <f>SUMIFS(F_Input_APR!$G$8:$G$3373,F_Input_APR!$B$8:$B$3373,'APR Data'!C632,F_Input_APR!$I$8:$I$3373,'APR Data'!D632)</f>
        <v>36.097999999999999</v>
      </c>
      <c r="G632" s="68">
        <v>0</v>
      </c>
      <c r="H632" s="68">
        <f t="shared" si="18"/>
        <v>0</v>
      </c>
      <c r="I632" s="68" t="s">
        <v>300</v>
      </c>
      <c r="J632" s="68" t="s">
        <v>888</v>
      </c>
      <c r="K632" s="92" t="s">
        <v>856</v>
      </c>
      <c r="M632" s="68" t="b">
        <f t="shared" si="19"/>
        <v>0</v>
      </c>
    </row>
    <row r="633" spans="2:13">
      <c r="B633" s="68" t="s">
        <v>839</v>
      </c>
      <c r="C633" s="68" t="s">
        <v>273</v>
      </c>
      <c r="D633" s="68" t="s">
        <v>444</v>
      </c>
      <c r="E633" s="68" t="s">
        <v>246</v>
      </c>
      <c r="F633" s="68">
        <f>SUMIFS(F_Input_APR!$G$8:$G$3373,F_Input_APR!$B$8:$B$3373,'APR Data'!C633,F_Input_APR!$I$8:$I$3373,'APR Data'!D633)</f>
        <v>36.097999999999999</v>
      </c>
      <c r="G633" s="68">
        <v>1</v>
      </c>
      <c r="H633" s="68">
        <f t="shared" si="18"/>
        <v>36.097999999999999</v>
      </c>
      <c r="I633" s="68" t="s">
        <v>300</v>
      </c>
      <c r="J633" s="68" t="s">
        <v>888</v>
      </c>
      <c r="K633" s="92" t="s">
        <v>857</v>
      </c>
      <c r="M633" s="68" t="b">
        <f t="shared" si="19"/>
        <v>1</v>
      </c>
    </row>
    <row r="634" spans="2:13">
      <c r="B634" s="68" t="s">
        <v>839</v>
      </c>
      <c r="C634" s="68" t="s">
        <v>273</v>
      </c>
      <c r="D634" s="68" t="s">
        <v>452</v>
      </c>
      <c r="E634" s="68" t="s">
        <v>246</v>
      </c>
      <c r="F634" s="68">
        <f>SUMIFS(F_Input_APR!$G$8:$G$3373,F_Input_APR!$B$8:$B$3373,'APR Data'!C634,F_Input_APR!$I$8:$I$3373,'APR Data'!D634)</f>
        <v>13.744999999999999</v>
      </c>
      <c r="G634" s="68">
        <v>1</v>
      </c>
      <c r="H634" s="68">
        <f t="shared" si="18"/>
        <v>13.744999999999999</v>
      </c>
      <c r="I634" s="68" t="s">
        <v>300</v>
      </c>
      <c r="J634" s="68" t="s">
        <v>888</v>
      </c>
      <c r="K634" s="92" t="s">
        <v>858</v>
      </c>
      <c r="M634" s="68" t="b">
        <f t="shared" si="19"/>
        <v>1</v>
      </c>
    </row>
    <row r="635" spans="2:13">
      <c r="B635" s="68" t="s">
        <v>839</v>
      </c>
      <c r="C635" s="68" t="s">
        <v>273</v>
      </c>
      <c r="D635" s="68" t="s">
        <v>461</v>
      </c>
      <c r="E635" s="68" t="s">
        <v>246</v>
      </c>
      <c r="F635" s="68">
        <f>SUMIFS(F_Input_APR!$G$8:$G$3373,F_Input_APR!$B$8:$B$3373,'APR Data'!C635,F_Input_APR!$I$8:$I$3373,'APR Data'!D635)</f>
        <v>104.18899999999999</v>
      </c>
      <c r="G635" s="68">
        <v>1</v>
      </c>
      <c r="H635" s="68">
        <f t="shared" si="18"/>
        <v>104.18899999999999</v>
      </c>
      <c r="I635" s="68" t="s">
        <v>300</v>
      </c>
      <c r="J635" s="68" t="s">
        <v>888</v>
      </c>
      <c r="K635" s="92" t="s">
        <v>859</v>
      </c>
      <c r="M635" s="68" t="b">
        <f t="shared" si="19"/>
        <v>1</v>
      </c>
    </row>
    <row r="636" spans="2:13">
      <c r="B636" s="68" t="s">
        <v>839</v>
      </c>
      <c r="C636" s="68" t="s">
        <v>273</v>
      </c>
      <c r="D636" s="68" t="s">
        <v>470</v>
      </c>
      <c r="E636" s="68" t="s">
        <v>246</v>
      </c>
      <c r="F636" s="68">
        <f>SUMIFS(F_Input_APR!$G$8:$G$3373,F_Input_APR!$B$8:$B$3373,'APR Data'!C636,F_Input_APR!$I$8:$I$3373,'APR Data'!D636)</f>
        <v>0</v>
      </c>
      <c r="G636" s="68">
        <v>0</v>
      </c>
      <c r="H636" s="68">
        <f t="shared" si="18"/>
        <v>0</v>
      </c>
      <c r="I636" s="68" t="s">
        <v>300</v>
      </c>
      <c r="J636" s="68" t="s">
        <v>888</v>
      </c>
      <c r="K636" s="92" t="s">
        <v>860</v>
      </c>
      <c r="M636" s="68" t="b">
        <f t="shared" si="19"/>
        <v>1</v>
      </c>
    </row>
    <row r="637" spans="2:13">
      <c r="B637" s="68" t="s">
        <v>839</v>
      </c>
      <c r="C637" s="68" t="s">
        <v>273</v>
      </c>
      <c r="D637" s="68" t="s">
        <v>479</v>
      </c>
      <c r="E637" s="68" t="s">
        <v>246</v>
      </c>
      <c r="F637" s="68">
        <f>SUMIFS(F_Input_APR!$G$8:$G$3373,F_Input_APR!$B$8:$B$3373,'APR Data'!C637,F_Input_APR!$I$8:$I$3373,'APR Data'!D637)</f>
        <v>0</v>
      </c>
      <c r="G637" s="68">
        <v>0</v>
      </c>
      <c r="H637" s="68">
        <f t="shared" si="18"/>
        <v>0</v>
      </c>
      <c r="I637" s="68" t="s">
        <v>300</v>
      </c>
      <c r="J637" s="68" t="s">
        <v>888</v>
      </c>
      <c r="K637" s="92" t="s">
        <v>861</v>
      </c>
      <c r="M637" s="68" t="b">
        <f t="shared" si="19"/>
        <v>1</v>
      </c>
    </row>
    <row r="638" spans="2:13">
      <c r="B638" s="68" t="s">
        <v>839</v>
      </c>
      <c r="C638" s="68" t="s">
        <v>273</v>
      </c>
      <c r="D638" s="68" t="s">
        <v>488</v>
      </c>
      <c r="E638" s="68" t="s">
        <v>246</v>
      </c>
      <c r="F638" s="68">
        <f>SUMIFS(F_Input_APR!$G$8:$G$3373,F_Input_APR!$B$8:$B$3373,'APR Data'!C638,F_Input_APR!$I$8:$I$3373,'APR Data'!D638)</f>
        <v>0</v>
      </c>
      <c r="G638" s="68">
        <v>0</v>
      </c>
      <c r="H638" s="68">
        <f t="shared" si="18"/>
        <v>0</v>
      </c>
      <c r="I638" s="68" t="s">
        <v>300</v>
      </c>
      <c r="J638" s="68" t="s">
        <v>888</v>
      </c>
      <c r="K638" s="92" t="s">
        <v>862</v>
      </c>
      <c r="M638" s="68" t="b">
        <f t="shared" si="19"/>
        <v>1</v>
      </c>
    </row>
    <row r="639" spans="2:13">
      <c r="B639" s="68" t="s">
        <v>839</v>
      </c>
      <c r="C639" s="68" t="s">
        <v>273</v>
      </c>
      <c r="D639" s="68" t="s">
        <v>497</v>
      </c>
      <c r="E639" s="68" t="s">
        <v>246</v>
      </c>
      <c r="F639" s="68">
        <f>SUMIFS(F_Input_APR!$G$8:$G$3373,F_Input_APR!$B$8:$B$3373,'APR Data'!C639,F_Input_APR!$I$8:$I$3373,'APR Data'!D639)</f>
        <v>71.215999999999994</v>
      </c>
      <c r="G639" s="68">
        <v>1</v>
      </c>
      <c r="H639" s="68">
        <f t="shared" si="18"/>
        <v>71.215999999999994</v>
      </c>
      <c r="I639" s="68" t="s">
        <v>300</v>
      </c>
      <c r="J639" s="68" t="s">
        <v>888</v>
      </c>
      <c r="K639" s="92" t="s">
        <v>863</v>
      </c>
      <c r="M639" s="68" t="b">
        <f t="shared" si="19"/>
        <v>1</v>
      </c>
    </row>
    <row r="640" spans="2:13">
      <c r="B640" s="68" t="s">
        <v>839</v>
      </c>
      <c r="C640" s="68" t="s">
        <v>273</v>
      </c>
      <c r="D640" s="68" t="s">
        <v>506</v>
      </c>
      <c r="E640" s="68" t="s">
        <v>246</v>
      </c>
      <c r="F640" s="68">
        <f>SUMIFS(F_Input_APR!$G$8:$G$3373,F_Input_APR!$B$8:$B$3373,'APR Data'!C640,F_Input_APR!$I$8:$I$3373,'APR Data'!D640)</f>
        <v>0</v>
      </c>
      <c r="G640" s="68">
        <v>1</v>
      </c>
      <c r="H640" s="68">
        <f t="shared" si="18"/>
        <v>0</v>
      </c>
      <c r="I640" s="68" t="s">
        <v>300</v>
      </c>
      <c r="J640" s="68" t="s">
        <v>888</v>
      </c>
      <c r="K640" s="92" t="s">
        <v>864</v>
      </c>
      <c r="M640" s="68" t="b">
        <f t="shared" si="19"/>
        <v>1</v>
      </c>
    </row>
    <row r="641" spans="2:13">
      <c r="B641" s="68" t="s">
        <v>839</v>
      </c>
      <c r="C641" s="68" t="s">
        <v>273</v>
      </c>
      <c r="D641" s="68" t="s">
        <v>515</v>
      </c>
      <c r="E641" s="68" t="s">
        <v>246</v>
      </c>
      <c r="F641" s="68">
        <f>SUMIFS(F_Input_APR!$G$8:$G$3373,F_Input_APR!$B$8:$B$3373,'APR Data'!C641,F_Input_APR!$I$8:$I$3373,'APR Data'!D641)</f>
        <v>0</v>
      </c>
      <c r="G641" s="68">
        <v>1</v>
      </c>
      <c r="H641" s="68">
        <f t="shared" si="18"/>
        <v>0</v>
      </c>
      <c r="I641" s="68" t="s">
        <v>300</v>
      </c>
      <c r="J641" s="68" t="s">
        <v>888</v>
      </c>
      <c r="K641" s="92" t="s">
        <v>865</v>
      </c>
      <c r="M641" s="68" t="b">
        <f t="shared" si="19"/>
        <v>1</v>
      </c>
    </row>
    <row r="642" spans="2:13">
      <c r="B642" s="68" t="s">
        <v>839</v>
      </c>
      <c r="C642" s="68" t="s">
        <v>273</v>
      </c>
      <c r="D642" s="68" t="s">
        <v>524</v>
      </c>
      <c r="E642" s="68" t="s">
        <v>246</v>
      </c>
      <c r="F642" s="68">
        <f>SUMIFS(F_Input_APR!$G$8:$G$3373,F_Input_APR!$B$8:$B$3373,'APR Data'!C642,F_Input_APR!$I$8:$I$3373,'APR Data'!D642)</f>
        <v>0</v>
      </c>
      <c r="G642" s="68">
        <v>1</v>
      </c>
      <c r="H642" s="68">
        <f t="shared" si="18"/>
        <v>0</v>
      </c>
      <c r="I642" s="68" t="s">
        <v>300</v>
      </c>
      <c r="J642" s="68" t="s">
        <v>888</v>
      </c>
      <c r="K642" s="92" t="s">
        <v>866</v>
      </c>
      <c r="M642" s="68" t="b">
        <f t="shared" si="19"/>
        <v>1</v>
      </c>
    </row>
    <row r="643" spans="2:13">
      <c r="B643" s="68" t="s">
        <v>839</v>
      </c>
      <c r="C643" s="68" t="s">
        <v>273</v>
      </c>
      <c r="D643" s="68" t="s">
        <v>587</v>
      </c>
      <c r="E643" s="68" t="s">
        <v>246</v>
      </c>
      <c r="F643" s="68">
        <f>SUMIFS(F_Input_APR!$G$8:$G$3373,F_Input_APR!$B$8:$B$3373,'APR Data'!C643,F_Input_APR!$I$8:$I$3373,'APR Data'!D643)</f>
        <v>0</v>
      </c>
      <c r="G643" s="68">
        <v>1</v>
      </c>
      <c r="H643" s="68">
        <f t="shared" si="18"/>
        <v>0</v>
      </c>
      <c r="I643" s="68" t="s">
        <v>300</v>
      </c>
      <c r="J643" s="68" t="s">
        <v>888</v>
      </c>
      <c r="K643" s="68" t="s">
        <v>867</v>
      </c>
      <c r="M643" s="68" t="b">
        <f t="shared" si="19"/>
        <v>1</v>
      </c>
    </row>
    <row r="644" spans="2:13">
      <c r="B644" s="68" t="s">
        <v>839</v>
      </c>
      <c r="C644" s="68" t="s">
        <v>273</v>
      </c>
      <c r="D644" s="68" t="s">
        <v>596</v>
      </c>
      <c r="E644" s="68" t="s">
        <v>246</v>
      </c>
      <c r="F644" s="68">
        <f>SUMIFS(F_Input_APR!$G$8:$G$3373,F_Input_APR!$B$8:$B$3373,'APR Data'!C644,F_Input_APR!$I$8:$I$3373,'APR Data'!D644)</f>
        <v>0</v>
      </c>
      <c r="G644" s="68">
        <v>1</v>
      </c>
      <c r="H644" s="68">
        <f t="shared" si="18"/>
        <v>0</v>
      </c>
      <c r="I644" s="68" t="s">
        <v>300</v>
      </c>
      <c r="J644" s="68" t="s">
        <v>888</v>
      </c>
      <c r="K644" s="68" t="s">
        <v>868</v>
      </c>
      <c r="M644" s="68" t="b">
        <f t="shared" si="19"/>
        <v>1</v>
      </c>
    </row>
    <row r="645" spans="2:13">
      <c r="B645" s="68" t="s">
        <v>839</v>
      </c>
      <c r="C645" s="68" t="s">
        <v>273</v>
      </c>
      <c r="D645" s="68" t="s">
        <v>605</v>
      </c>
      <c r="E645" s="68" t="s">
        <v>246</v>
      </c>
      <c r="F645" s="68">
        <f>SUMIFS(F_Input_APR!$G$8:$G$3373,F_Input_APR!$B$8:$B$3373,'APR Data'!C645,F_Input_APR!$I$8:$I$3373,'APR Data'!D645)</f>
        <v>4.3899999999999997</v>
      </c>
      <c r="G645" s="68">
        <v>1</v>
      </c>
      <c r="H645" s="68">
        <f t="shared" si="18"/>
        <v>4.3899999999999997</v>
      </c>
      <c r="I645" s="68" t="s">
        <v>300</v>
      </c>
      <c r="J645" s="68" t="s">
        <v>888</v>
      </c>
      <c r="K645" s="68" t="s">
        <v>869</v>
      </c>
      <c r="M645" s="68" t="b">
        <f t="shared" si="19"/>
        <v>1</v>
      </c>
    </row>
    <row r="646" spans="2:13">
      <c r="B646" s="68" t="s">
        <v>839</v>
      </c>
      <c r="C646" s="68" t="s">
        <v>273</v>
      </c>
      <c r="D646" s="68" t="s">
        <v>614</v>
      </c>
      <c r="E646" s="68" t="s">
        <v>246</v>
      </c>
      <c r="F646" s="68">
        <f>SUMIFS(F_Input_APR!$G$8:$G$3373,F_Input_APR!$B$8:$B$3373,'APR Data'!C646,F_Input_APR!$I$8:$I$3373,'APR Data'!D646)</f>
        <v>13.728</v>
      </c>
      <c r="G646" s="68">
        <v>1</v>
      </c>
      <c r="H646" s="68">
        <f t="shared" si="18"/>
        <v>13.728</v>
      </c>
      <c r="I646" s="68" t="s">
        <v>300</v>
      </c>
      <c r="J646" s="68" t="s">
        <v>888</v>
      </c>
      <c r="K646" s="68" t="s">
        <v>870</v>
      </c>
      <c r="M646" s="68" t="b">
        <f t="shared" si="19"/>
        <v>1</v>
      </c>
    </row>
    <row r="647" spans="2:13">
      <c r="B647" s="68" t="s">
        <v>839</v>
      </c>
      <c r="C647" s="68" t="s">
        <v>273</v>
      </c>
      <c r="D647" s="68" t="s">
        <v>623</v>
      </c>
      <c r="E647" s="68" t="s">
        <v>246</v>
      </c>
      <c r="F647" s="68">
        <f>SUMIFS(F_Input_APR!$G$8:$G$3373,F_Input_APR!$B$8:$B$3373,'APR Data'!C647,F_Input_APR!$I$8:$I$3373,'APR Data'!D647)</f>
        <v>3.4319999999999999</v>
      </c>
      <c r="G647" s="68">
        <v>1</v>
      </c>
      <c r="H647" s="68">
        <f t="shared" ref="H647:H710" si="20">F647*G647</f>
        <v>3.4319999999999999</v>
      </c>
      <c r="I647" s="68" t="s">
        <v>300</v>
      </c>
      <c r="J647" s="68" t="s">
        <v>888</v>
      </c>
      <c r="K647" s="68" t="s">
        <v>871</v>
      </c>
      <c r="M647" s="68" t="b">
        <f t="shared" ref="M647:M710" si="21">F647=H647</f>
        <v>1</v>
      </c>
    </row>
    <row r="648" spans="2:13">
      <c r="B648" s="68" t="s">
        <v>839</v>
      </c>
      <c r="C648" s="68" t="s">
        <v>273</v>
      </c>
      <c r="D648" s="68" t="s">
        <v>815</v>
      </c>
      <c r="E648" s="68" t="s">
        <v>246</v>
      </c>
      <c r="F648" s="68">
        <f>SUMIFS(F_Input_APR!$G$8:$G$3373,F_Input_APR!$B$8:$B$3373,'APR Data'!C648,F_Input_APR!$I$8:$I$3373,'APR Data'!D648)</f>
        <v>48.271000000000001</v>
      </c>
      <c r="G648" s="68">
        <v>1</v>
      </c>
      <c r="H648" s="68">
        <f t="shared" si="20"/>
        <v>48.271000000000001</v>
      </c>
      <c r="I648" s="68" t="s">
        <v>300</v>
      </c>
      <c r="J648" s="68" t="s">
        <v>888</v>
      </c>
      <c r="K648" s="68" t="s">
        <v>872</v>
      </c>
      <c r="M648" s="68" t="b">
        <f t="shared" si="21"/>
        <v>1</v>
      </c>
    </row>
    <row r="649" spans="2:13">
      <c r="B649" s="68" t="s">
        <v>839</v>
      </c>
      <c r="C649" s="68" t="s">
        <v>273</v>
      </c>
      <c r="D649" s="68" t="s">
        <v>632</v>
      </c>
      <c r="E649" s="68" t="s">
        <v>246</v>
      </c>
      <c r="F649" s="68">
        <f>SUMIFS(F_Input_APR!$G$8:$G$3373,F_Input_APR!$B$8:$B$3373,'APR Data'!C649,F_Input_APR!$I$8:$I$3373,'APR Data'!D649)</f>
        <v>17.047999999999998</v>
      </c>
      <c r="G649" s="68">
        <v>1</v>
      </c>
      <c r="H649" s="68">
        <f t="shared" si="20"/>
        <v>17.047999999999998</v>
      </c>
      <c r="I649" s="68" t="s">
        <v>300</v>
      </c>
      <c r="J649" s="68" t="s">
        <v>888</v>
      </c>
      <c r="K649" s="68" t="s">
        <v>873</v>
      </c>
      <c r="M649" s="68" t="b">
        <f t="shared" si="21"/>
        <v>1</v>
      </c>
    </row>
    <row r="650" spans="2:13">
      <c r="B650" s="68" t="s">
        <v>839</v>
      </c>
      <c r="C650" s="68" t="s">
        <v>273</v>
      </c>
      <c r="D650" s="68" t="s">
        <v>641</v>
      </c>
      <c r="E650" s="68" t="s">
        <v>246</v>
      </c>
      <c r="F650" s="68">
        <f>SUMIFS(F_Input_APR!$G$8:$G$3373,F_Input_APR!$B$8:$B$3373,'APR Data'!C650,F_Input_APR!$I$8:$I$3373,'APR Data'!D650)</f>
        <v>5.6000000000000001E-2</v>
      </c>
      <c r="G650" s="68">
        <v>1</v>
      </c>
      <c r="H650" s="68">
        <f t="shared" si="20"/>
        <v>5.6000000000000001E-2</v>
      </c>
      <c r="I650" s="68" t="s">
        <v>300</v>
      </c>
      <c r="J650" s="68" t="s">
        <v>888</v>
      </c>
      <c r="K650" s="68" t="s">
        <v>874</v>
      </c>
      <c r="M650" s="68" t="b">
        <f t="shared" si="21"/>
        <v>1</v>
      </c>
    </row>
    <row r="651" spans="2:13">
      <c r="B651" s="68" t="s">
        <v>839</v>
      </c>
      <c r="C651" s="68" t="s">
        <v>273</v>
      </c>
      <c r="D651" s="68" t="s">
        <v>824</v>
      </c>
      <c r="E651" s="68" t="s">
        <v>246</v>
      </c>
      <c r="F651" s="68">
        <f>SUMIFS(F_Input_APR!$G$8:$G$3373,F_Input_APR!$B$8:$B$3373,'APR Data'!C651,F_Input_APR!$I$8:$I$3373,'APR Data'!D651)</f>
        <v>0</v>
      </c>
      <c r="G651" s="68">
        <v>1</v>
      </c>
      <c r="H651" s="68">
        <f t="shared" si="20"/>
        <v>0</v>
      </c>
      <c r="I651" s="68" t="s">
        <v>300</v>
      </c>
      <c r="J651" s="68" t="s">
        <v>888</v>
      </c>
      <c r="K651" s="68" t="s">
        <v>875</v>
      </c>
      <c r="M651" s="68" t="b">
        <f t="shared" si="21"/>
        <v>1</v>
      </c>
    </row>
    <row r="652" spans="2:13">
      <c r="B652" s="68" t="s">
        <v>839</v>
      </c>
      <c r="C652" s="68" t="s">
        <v>273</v>
      </c>
      <c r="D652" s="68" t="s">
        <v>656</v>
      </c>
      <c r="E652" s="68" t="s">
        <v>246</v>
      </c>
      <c r="F652" s="68">
        <f>SUMIFS(F_Input_APR!$G$8:$G$3373,F_Input_APR!$B$8:$B$3373,'APR Data'!C652,F_Input_APR!$I$8:$I$3373,'APR Data'!D652)</f>
        <v>548.20600000000002</v>
      </c>
      <c r="G652" s="68">
        <v>1</v>
      </c>
      <c r="H652" s="68">
        <f t="shared" si="20"/>
        <v>548.20600000000002</v>
      </c>
      <c r="I652" s="68" t="s">
        <v>300</v>
      </c>
      <c r="J652" s="68" t="s">
        <v>888</v>
      </c>
      <c r="K652" s="68" t="s">
        <v>876</v>
      </c>
      <c r="M652" s="68" t="b">
        <f t="shared" si="21"/>
        <v>1</v>
      </c>
    </row>
    <row r="653" spans="2:13">
      <c r="B653" s="68" t="s">
        <v>839</v>
      </c>
      <c r="C653" s="68" t="s">
        <v>273</v>
      </c>
      <c r="D653" s="68" t="s">
        <v>665</v>
      </c>
      <c r="E653" s="68" t="s">
        <v>246</v>
      </c>
      <c r="F653" s="68">
        <f>SUMIFS(F_Input_APR!$G$8:$G$3373,F_Input_APR!$B$8:$B$3373,'APR Data'!C653,F_Input_APR!$I$8:$I$3373,'APR Data'!D653)</f>
        <v>63.707000000000001</v>
      </c>
      <c r="G653" s="68">
        <v>1</v>
      </c>
      <c r="H653" s="68">
        <f t="shared" si="20"/>
        <v>63.707000000000001</v>
      </c>
      <c r="I653" s="68" t="s">
        <v>300</v>
      </c>
      <c r="J653" s="68" t="s">
        <v>888</v>
      </c>
      <c r="K653" s="68" t="s">
        <v>877</v>
      </c>
      <c r="M653" s="68" t="b">
        <f t="shared" si="21"/>
        <v>1</v>
      </c>
    </row>
    <row r="654" spans="2:13">
      <c r="B654" s="68" t="s">
        <v>839</v>
      </c>
      <c r="C654" s="68" t="s">
        <v>273</v>
      </c>
      <c r="D654" s="68" t="s">
        <v>674</v>
      </c>
      <c r="E654" s="68" t="s">
        <v>246</v>
      </c>
      <c r="F654" s="68">
        <f>SUMIFS(F_Input_APR!$G$8:$G$3373,F_Input_APR!$B$8:$B$3373,'APR Data'!C654,F_Input_APR!$I$8:$I$3373,'APR Data'!D654)</f>
        <v>0</v>
      </c>
      <c r="G654" s="68">
        <v>1</v>
      </c>
      <c r="H654" s="68">
        <f t="shared" si="20"/>
        <v>0</v>
      </c>
      <c r="I654" s="68" t="s">
        <v>300</v>
      </c>
      <c r="J654" s="68" t="s">
        <v>888</v>
      </c>
      <c r="K654" s="68" t="s">
        <v>878</v>
      </c>
      <c r="M654" s="68" t="b">
        <f t="shared" si="21"/>
        <v>1</v>
      </c>
    </row>
    <row r="655" spans="2:13">
      <c r="B655" s="68" t="s">
        <v>839</v>
      </c>
      <c r="C655" s="68" t="s">
        <v>273</v>
      </c>
      <c r="D655" s="68" t="s">
        <v>683</v>
      </c>
      <c r="E655" s="68" t="s">
        <v>246</v>
      </c>
      <c r="F655" s="68">
        <f>SUMIFS(F_Input_APR!$G$8:$G$3373,F_Input_APR!$B$8:$B$3373,'APR Data'!C655,F_Input_APR!$I$8:$I$3373,'APR Data'!D655)</f>
        <v>7.6790000000000003</v>
      </c>
      <c r="G655" s="68">
        <v>1</v>
      </c>
      <c r="H655" s="68">
        <f t="shared" si="20"/>
        <v>7.6790000000000003</v>
      </c>
      <c r="I655" s="68" t="s">
        <v>300</v>
      </c>
      <c r="J655" s="68" t="s">
        <v>888</v>
      </c>
      <c r="K655" s="68" t="s">
        <v>879</v>
      </c>
      <c r="M655" s="68" t="b">
        <f t="shared" si="21"/>
        <v>1</v>
      </c>
    </row>
    <row r="656" spans="2:13">
      <c r="B656" s="68" t="s">
        <v>839</v>
      </c>
      <c r="C656" s="68" t="s">
        <v>273</v>
      </c>
      <c r="D656" s="68" t="s">
        <v>689</v>
      </c>
      <c r="E656" s="68" t="s">
        <v>246</v>
      </c>
      <c r="F656" s="68">
        <f>SUMIFS(F_Input_APR!$G$8:$G$3373,F_Input_APR!$B$8:$B$3373,'APR Data'!C656,F_Input_APR!$I$8:$I$3373,'APR Data'!D656)</f>
        <v>25.856000000000002</v>
      </c>
      <c r="G656" s="68">
        <v>1</v>
      </c>
      <c r="H656" s="68">
        <f t="shared" si="20"/>
        <v>25.856000000000002</v>
      </c>
      <c r="I656" s="68" t="s">
        <v>300</v>
      </c>
      <c r="J656" s="68" t="s">
        <v>888</v>
      </c>
      <c r="K656" s="68" t="s">
        <v>880</v>
      </c>
      <c r="M656" s="68" t="b">
        <f t="shared" si="21"/>
        <v>1</v>
      </c>
    </row>
    <row r="657" spans="2:13">
      <c r="B657" s="68" t="s">
        <v>839</v>
      </c>
      <c r="C657" s="68" t="s">
        <v>273</v>
      </c>
      <c r="D657" s="68" t="s">
        <v>698</v>
      </c>
      <c r="E657" s="68" t="s">
        <v>246</v>
      </c>
      <c r="F657" s="68">
        <f>SUMIFS(F_Input_APR!$G$8:$G$3373,F_Input_APR!$B$8:$B$3373,'APR Data'!C657,F_Input_APR!$I$8:$I$3373,'APR Data'!D657)</f>
        <v>0</v>
      </c>
      <c r="G657" s="68">
        <v>1</v>
      </c>
      <c r="H657" s="68">
        <f t="shared" si="20"/>
        <v>0</v>
      </c>
      <c r="I657" s="68" t="s">
        <v>300</v>
      </c>
      <c r="J657" s="68" t="s">
        <v>888</v>
      </c>
      <c r="K657" s="68" t="s">
        <v>881</v>
      </c>
      <c r="M657" s="68" t="b">
        <f t="shared" si="21"/>
        <v>1</v>
      </c>
    </row>
    <row r="658" spans="2:13">
      <c r="B658" s="68" t="s">
        <v>839</v>
      </c>
      <c r="C658" s="68" t="s">
        <v>273</v>
      </c>
      <c r="D658" s="68" t="s">
        <v>707</v>
      </c>
      <c r="E658" s="68" t="s">
        <v>246</v>
      </c>
      <c r="F658" s="68">
        <f>SUMIFS(F_Input_APR!$G$8:$G$3373,F_Input_APR!$B$8:$B$3373,'APR Data'!C658,F_Input_APR!$I$8:$I$3373,'APR Data'!D658)</f>
        <v>0</v>
      </c>
      <c r="G658" s="68">
        <v>1</v>
      </c>
      <c r="H658" s="68">
        <f t="shared" si="20"/>
        <v>0</v>
      </c>
      <c r="I658" s="68" t="s">
        <v>300</v>
      </c>
      <c r="J658" s="68" t="s">
        <v>888</v>
      </c>
      <c r="K658" s="68" t="s">
        <v>882</v>
      </c>
      <c r="M658" s="68" t="b">
        <f t="shared" si="21"/>
        <v>1</v>
      </c>
    </row>
    <row r="659" spans="2:13">
      <c r="B659" s="68" t="s">
        <v>839</v>
      </c>
      <c r="C659" s="68" t="s">
        <v>273</v>
      </c>
      <c r="D659" s="68" t="s">
        <v>716</v>
      </c>
      <c r="E659" s="68" t="s">
        <v>246</v>
      </c>
      <c r="F659" s="68">
        <f>SUMIFS(F_Input_APR!$G$8:$G$3373,F_Input_APR!$B$8:$B$3373,'APR Data'!C659,F_Input_APR!$I$8:$I$3373,'APR Data'!D659)</f>
        <v>0</v>
      </c>
      <c r="G659" s="68">
        <v>1</v>
      </c>
      <c r="H659" s="68">
        <f t="shared" si="20"/>
        <v>0</v>
      </c>
      <c r="I659" s="68" t="s">
        <v>300</v>
      </c>
      <c r="J659" s="68" t="s">
        <v>888</v>
      </c>
      <c r="K659" s="68" t="s">
        <v>883</v>
      </c>
      <c r="M659" s="68" t="b">
        <f t="shared" si="21"/>
        <v>1</v>
      </c>
    </row>
    <row r="660" spans="2:13">
      <c r="B660" s="68" t="s">
        <v>839</v>
      </c>
      <c r="C660" s="68" t="s">
        <v>273</v>
      </c>
      <c r="D660" s="68" t="s">
        <v>725</v>
      </c>
      <c r="E660" s="68" t="s">
        <v>246</v>
      </c>
      <c r="F660" s="68">
        <f>SUMIFS(F_Input_APR!$G$8:$G$3373,F_Input_APR!$B$8:$B$3373,'APR Data'!C660,F_Input_APR!$I$8:$I$3373,'APR Data'!D660)</f>
        <v>0</v>
      </c>
      <c r="G660" s="68">
        <v>1</v>
      </c>
      <c r="H660" s="68">
        <f t="shared" si="20"/>
        <v>0</v>
      </c>
      <c r="I660" s="68" t="s">
        <v>300</v>
      </c>
      <c r="J660" s="68" t="s">
        <v>888</v>
      </c>
      <c r="K660" s="68" t="s">
        <v>884</v>
      </c>
      <c r="M660" s="68" t="b">
        <f t="shared" si="21"/>
        <v>1</v>
      </c>
    </row>
    <row r="661" spans="2:13">
      <c r="B661" s="68" t="s">
        <v>839</v>
      </c>
      <c r="C661" s="68" t="s">
        <v>273</v>
      </c>
      <c r="D661" s="68" t="s">
        <v>734</v>
      </c>
      <c r="E661" s="68" t="s">
        <v>246</v>
      </c>
      <c r="F661" s="68">
        <f>SUMIFS(F_Input_APR!$G$8:$G$3373,F_Input_APR!$B$8:$B$3373,'APR Data'!C661,F_Input_APR!$I$8:$I$3373,'APR Data'!D661)</f>
        <v>0</v>
      </c>
      <c r="G661" s="68">
        <v>1</v>
      </c>
      <c r="H661" s="68">
        <f t="shared" si="20"/>
        <v>0</v>
      </c>
      <c r="I661" s="68" t="s">
        <v>300</v>
      </c>
      <c r="J661" s="68" t="s">
        <v>888</v>
      </c>
      <c r="K661" s="68" t="s">
        <v>885</v>
      </c>
      <c r="M661" s="68" t="b">
        <f t="shared" si="21"/>
        <v>1</v>
      </c>
    </row>
    <row r="662" spans="2:13">
      <c r="B662" s="68" t="s">
        <v>839</v>
      </c>
      <c r="C662" s="68" t="s">
        <v>273</v>
      </c>
      <c r="D662" s="68" t="s">
        <v>743</v>
      </c>
      <c r="E662" s="68" t="s">
        <v>246</v>
      </c>
      <c r="F662" s="68">
        <f>SUMIFS(F_Input_APR!$G$8:$G$3373,F_Input_APR!$B$8:$B$3373,'APR Data'!C662,F_Input_APR!$I$8:$I$3373,'APR Data'!D662)</f>
        <v>0</v>
      </c>
      <c r="G662" s="68">
        <v>1</v>
      </c>
      <c r="H662" s="68">
        <f t="shared" si="20"/>
        <v>0</v>
      </c>
      <c r="I662" s="68" t="s">
        <v>300</v>
      </c>
      <c r="J662" s="68" t="s">
        <v>888</v>
      </c>
      <c r="K662" s="68" t="s">
        <v>886</v>
      </c>
      <c r="M662" s="68" t="b">
        <f t="shared" si="21"/>
        <v>1</v>
      </c>
    </row>
    <row r="663" spans="2:13">
      <c r="B663" s="68" t="s">
        <v>839</v>
      </c>
      <c r="C663" s="68" t="s">
        <v>273</v>
      </c>
      <c r="D663" s="68" t="s">
        <v>752</v>
      </c>
      <c r="E663" s="68" t="s">
        <v>246</v>
      </c>
      <c r="F663" s="68">
        <f>SUMIFS(F_Input_APR!$G$8:$G$3373,F_Input_APR!$B$8:$B$3373,'APR Data'!C663,F_Input_APR!$I$8:$I$3373,'APR Data'!D663)</f>
        <v>0</v>
      </c>
      <c r="G663" s="68">
        <v>1</v>
      </c>
      <c r="H663" s="68">
        <f t="shared" si="20"/>
        <v>0</v>
      </c>
      <c r="I663" s="68" t="s">
        <v>300</v>
      </c>
      <c r="J663" s="68" t="s">
        <v>888</v>
      </c>
      <c r="K663" s="68" t="s">
        <v>887</v>
      </c>
      <c r="M663" s="68" t="b">
        <f t="shared" si="21"/>
        <v>1</v>
      </c>
    </row>
    <row r="664" spans="2:13">
      <c r="B664" s="68" t="s">
        <v>839</v>
      </c>
      <c r="C664" s="68" t="s">
        <v>273</v>
      </c>
      <c r="D664" s="68" t="s">
        <v>308</v>
      </c>
      <c r="E664" s="68" t="s">
        <v>246</v>
      </c>
      <c r="F664" s="68">
        <f>SUMIFS(F_Input_APR!$G$8:$G$3373,F_Input_APR!$B$8:$B$3373,'APR Data'!C664,F_Input_APR!$I$8:$I$3373,'APR Data'!D664)</f>
        <v>8.3740000000000006</v>
      </c>
      <c r="G664" s="68">
        <v>1</v>
      </c>
      <c r="H664" s="68">
        <f t="shared" si="20"/>
        <v>8.3740000000000006</v>
      </c>
      <c r="I664" s="68" t="s">
        <v>300</v>
      </c>
      <c r="J664" s="68" t="s">
        <v>889</v>
      </c>
      <c r="K664" s="92" t="s">
        <v>841</v>
      </c>
      <c r="M664" s="68" t="b">
        <f t="shared" si="21"/>
        <v>1</v>
      </c>
    </row>
    <row r="665" spans="2:13">
      <c r="B665" s="68" t="s">
        <v>839</v>
      </c>
      <c r="C665" s="68" t="s">
        <v>273</v>
      </c>
      <c r="D665" s="68" t="s">
        <v>317</v>
      </c>
      <c r="E665" s="68" t="s">
        <v>246</v>
      </c>
      <c r="F665" s="68">
        <f>SUMIFS(F_Input_APR!$G$8:$G$3373,F_Input_APR!$B$8:$B$3373,'APR Data'!C665,F_Input_APR!$I$8:$I$3373,'APR Data'!D665)</f>
        <v>10.98</v>
      </c>
      <c r="G665" s="68">
        <v>1</v>
      </c>
      <c r="H665" s="68">
        <f t="shared" si="20"/>
        <v>10.98</v>
      </c>
      <c r="I665" s="68" t="s">
        <v>300</v>
      </c>
      <c r="J665" s="68" t="s">
        <v>889</v>
      </c>
      <c r="K665" s="92" t="s">
        <v>842</v>
      </c>
      <c r="M665" s="68" t="b">
        <f t="shared" si="21"/>
        <v>1</v>
      </c>
    </row>
    <row r="666" spans="2:13">
      <c r="B666" s="68" t="s">
        <v>839</v>
      </c>
      <c r="C666" s="68" t="s">
        <v>273</v>
      </c>
      <c r="D666" s="68" t="s">
        <v>326</v>
      </c>
      <c r="E666" s="68" t="s">
        <v>246</v>
      </c>
      <c r="F666" s="68">
        <f>SUMIFS(F_Input_APR!$G$8:$G$3373,F_Input_APR!$B$8:$B$3373,'APR Data'!C666,F_Input_APR!$I$8:$I$3373,'APR Data'!D666)</f>
        <v>1.994</v>
      </c>
      <c r="G666" s="68">
        <v>1</v>
      </c>
      <c r="H666" s="68">
        <f t="shared" si="20"/>
        <v>1.994</v>
      </c>
      <c r="I666" s="68" t="s">
        <v>300</v>
      </c>
      <c r="J666" s="68" t="s">
        <v>889</v>
      </c>
      <c r="K666" s="92" t="s">
        <v>843</v>
      </c>
      <c r="M666" s="68" t="b">
        <f t="shared" si="21"/>
        <v>1</v>
      </c>
    </row>
    <row r="667" spans="2:13">
      <c r="B667" s="68" t="s">
        <v>839</v>
      </c>
      <c r="C667" s="68" t="s">
        <v>273</v>
      </c>
      <c r="D667" s="68" t="s">
        <v>335</v>
      </c>
      <c r="E667" s="68" t="s">
        <v>246</v>
      </c>
      <c r="F667" s="68">
        <f>SUMIFS(F_Input_APR!$G$8:$G$3373,F_Input_APR!$B$8:$B$3373,'APR Data'!C667,F_Input_APR!$I$8:$I$3373,'APR Data'!D667)</f>
        <v>0</v>
      </c>
      <c r="G667" s="68">
        <v>1</v>
      </c>
      <c r="H667" s="68">
        <f t="shared" si="20"/>
        <v>0</v>
      </c>
      <c r="I667" s="68" t="s">
        <v>300</v>
      </c>
      <c r="J667" s="68" t="s">
        <v>889</v>
      </c>
      <c r="K667" s="92" t="s">
        <v>844</v>
      </c>
      <c r="M667" s="68" t="b">
        <f t="shared" si="21"/>
        <v>1</v>
      </c>
    </row>
    <row r="668" spans="2:13">
      <c r="B668" s="68" t="s">
        <v>839</v>
      </c>
      <c r="C668" s="68" t="s">
        <v>273</v>
      </c>
      <c r="D668" s="68" t="s">
        <v>344</v>
      </c>
      <c r="E668" s="68" t="s">
        <v>246</v>
      </c>
      <c r="F668" s="68">
        <f>SUMIFS(F_Input_APR!$G$8:$G$3373,F_Input_APR!$B$8:$B$3373,'APR Data'!C668,F_Input_APR!$I$8:$I$3373,'APR Data'!D668)</f>
        <v>53.19</v>
      </c>
      <c r="G668" s="68">
        <v>1</v>
      </c>
      <c r="H668" s="68">
        <f t="shared" si="20"/>
        <v>53.19</v>
      </c>
      <c r="I668" s="68" t="s">
        <v>300</v>
      </c>
      <c r="J668" s="68" t="s">
        <v>889</v>
      </c>
      <c r="K668" s="92" t="s">
        <v>845</v>
      </c>
      <c r="M668" s="68" t="b">
        <f t="shared" si="21"/>
        <v>1</v>
      </c>
    </row>
    <row r="669" spans="2:13">
      <c r="B669" s="68" t="s">
        <v>839</v>
      </c>
      <c r="C669" s="68" t="s">
        <v>273</v>
      </c>
      <c r="D669" s="68" t="s">
        <v>353</v>
      </c>
      <c r="E669" s="68" t="s">
        <v>246</v>
      </c>
      <c r="F669" s="68">
        <f>SUMIFS(F_Input_APR!$G$8:$G$3373,F_Input_APR!$B$8:$B$3373,'APR Data'!C669,F_Input_APR!$I$8:$I$3373,'APR Data'!D669)</f>
        <v>16.013000000000002</v>
      </c>
      <c r="G669" s="68">
        <v>1</v>
      </c>
      <c r="H669" s="68">
        <f t="shared" si="20"/>
        <v>16.013000000000002</v>
      </c>
      <c r="I669" s="68" t="s">
        <v>300</v>
      </c>
      <c r="J669" s="68" t="s">
        <v>889</v>
      </c>
      <c r="K669" s="92" t="s">
        <v>846</v>
      </c>
      <c r="M669" s="68" t="b">
        <f t="shared" si="21"/>
        <v>1</v>
      </c>
    </row>
    <row r="670" spans="2:13">
      <c r="B670" s="68" t="s">
        <v>839</v>
      </c>
      <c r="C670" s="68" t="s">
        <v>273</v>
      </c>
      <c r="D670" s="68" t="s">
        <v>362</v>
      </c>
      <c r="E670" s="68" t="s">
        <v>246</v>
      </c>
      <c r="F670" s="68">
        <f>SUMIFS(F_Input_APR!$G$8:$G$3373,F_Input_APR!$B$8:$B$3373,'APR Data'!C670,F_Input_APR!$I$8:$I$3373,'APR Data'!D670)</f>
        <v>269.73599999999999</v>
      </c>
      <c r="G670" s="68">
        <v>1</v>
      </c>
      <c r="H670" s="68">
        <f t="shared" si="20"/>
        <v>269.73599999999999</v>
      </c>
      <c r="I670" s="68" t="s">
        <v>300</v>
      </c>
      <c r="J670" s="68" t="s">
        <v>889</v>
      </c>
      <c r="K670" s="92" t="s">
        <v>847</v>
      </c>
      <c r="M670" s="68" t="b">
        <f t="shared" si="21"/>
        <v>1</v>
      </c>
    </row>
    <row r="671" spans="2:13">
      <c r="B671" s="68" t="s">
        <v>839</v>
      </c>
      <c r="C671" s="68" t="s">
        <v>273</v>
      </c>
      <c r="D671" s="68" t="s">
        <v>371</v>
      </c>
      <c r="E671" s="68" t="s">
        <v>246</v>
      </c>
      <c r="F671" s="68">
        <f>SUMIFS(F_Input_APR!$G$8:$G$3373,F_Input_APR!$B$8:$B$3373,'APR Data'!C671,F_Input_APR!$I$8:$I$3373,'APR Data'!D671)</f>
        <v>19.478999999999999</v>
      </c>
      <c r="G671" s="68">
        <v>1</v>
      </c>
      <c r="H671" s="68">
        <f t="shared" si="20"/>
        <v>19.478999999999999</v>
      </c>
      <c r="I671" s="68" t="s">
        <v>300</v>
      </c>
      <c r="J671" s="68" t="s">
        <v>889</v>
      </c>
      <c r="K671" s="92" t="s">
        <v>848</v>
      </c>
      <c r="M671" s="68" t="b">
        <f t="shared" si="21"/>
        <v>1</v>
      </c>
    </row>
    <row r="672" spans="2:13">
      <c r="B672" s="68" t="s">
        <v>839</v>
      </c>
      <c r="C672" s="68" t="s">
        <v>273</v>
      </c>
      <c r="D672" s="68" t="s">
        <v>380</v>
      </c>
      <c r="E672" s="68" t="s">
        <v>246</v>
      </c>
      <c r="F672" s="68">
        <f>SUMIFS(F_Input_APR!$G$8:$G$3373,F_Input_APR!$B$8:$B$3373,'APR Data'!C672,F_Input_APR!$I$8:$I$3373,'APR Data'!D672)</f>
        <v>0</v>
      </c>
      <c r="G672" s="68">
        <v>1</v>
      </c>
      <c r="H672" s="68">
        <f t="shared" si="20"/>
        <v>0</v>
      </c>
      <c r="I672" s="68" t="s">
        <v>300</v>
      </c>
      <c r="J672" s="68" t="s">
        <v>889</v>
      </c>
      <c r="K672" s="92" t="s">
        <v>849</v>
      </c>
      <c r="M672" s="68" t="b">
        <f t="shared" si="21"/>
        <v>1</v>
      </c>
    </row>
    <row r="673" spans="2:13">
      <c r="B673" s="68" t="s">
        <v>839</v>
      </c>
      <c r="C673" s="68" t="s">
        <v>273</v>
      </c>
      <c r="D673" s="68" t="s">
        <v>389</v>
      </c>
      <c r="E673" s="68" t="s">
        <v>246</v>
      </c>
      <c r="F673" s="68">
        <f>SUMIFS(F_Input_APR!$G$8:$G$3373,F_Input_APR!$B$8:$B$3373,'APR Data'!C673,F_Input_APR!$I$8:$I$3373,'APR Data'!D673)</f>
        <v>0</v>
      </c>
      <c r="G673" s="68">
        <v>1</v>
      </c>
      <c r="H673" s="68">
        <f t="shared" si="20"/>
        <v>0</v>
      </c>
      <c r="I673" s="68" t="s">
        <v>300</v>
      </c>
      <c r="J673" s="68" t="s">
        <v>889</v>
      </c>
      <c r="K673" s="92" t="s">
        <v>850</v>
      </c>
      <c r="M673" s="68" t="b">
        <f t="shared" si="21"/>
        <v>1</v>
      </c>
    </row>
    <row r="674" spans="2:13">
      <c r="B674" s="68" t="s">
        <v>839</v>
      </c>
      <c r="C674" s="68" t="s">
        <v>273</v>
      </c>
      <c r="D674" s="68" t="s">
        <v>398</v>
      </c>
      <c r="E674" s="68" t="s">
        <v>246</v>
      </c>
      <c r="F674" s="68">
        <f>SUMIFS(F_Input_APR!$G$8:$G$3373,F_Input_APR!$B$8:$B$3373,'APR Data'!C674,F_Input_APR!$I$8:$I$3373,'APR Data'!D674)</f>
        <v>4.1269999999999998</v>
      </c>
      <c r="G674" s="68">
        <v>1</v>
      </c>
      <c r="H674" s="68">
        <f t="shared" si="20"/>
        <v>4.1269999999999998</v>
      </c>
      <c r="I674" s="68" t="s">
        <v>300</v>
      </c>
      <c r="J674" s="68" t="s">
        <v>889</v>
      </c>
      <c r="K674" s="92" t="s">
        <v>851</v>
      </c>
      <c r="M674" s="68" t="b">
        <f t="shared" si="21"/>
        <v>1</v>
      </c>
    </row>
    <row r="675" spans="2:13">
      <c r="B675" s="68" t="s">
        <v>839</v>
      </c>
      <c r="C675" s="68" t="s">
        <v>273</v>
      </c>
      <c r="D675" s="68" t="s">
        <v>407</v>
      </c>
      <c r="E675" s="68" t="s">
        <v>246</v>
      </c>
      <c r="F675" s="68">
        <f>SUMIFS(F_Input_APR!$G$8:$G$3373,F_Input_APR!$B$8:$B$3373,'APR Data'!C675,F_Input_APR!$I$8:$I$3373,'APR Data'!D675)</f>
        <v>52.957999999999998</v>
      </c>
      <c r="G675" s="68">
        <v>1</v>
      </c>
      <c r="H675" s="68">
        <f t="shared" si="20"/>
        <v>52.957999999999998</v>
      </c>
      <c r="I675" s="68" t="s">
        <v>300</v>
      </c>
      <c r="J675" s="68" t="s">
        <v>889</v>
      </c>
      <c r="K675" s="92" t="s">
        <v>852</v>
      </c>
      <c r="M675" s="68" t="b">
        <f t="shared" si="21"/>
        <v>1</v>
      </c>
    </row>
    <row r="676" spans="2:13">
      <c r="B676" s="68" t="s">
        <v>839</v>
      </c>
      <c r="C676" s="68" t="s">
        <v>273</v>
      </c>
      <c r="D676" s="68" t="s">
        <v>416</v>
      </c>
      <c r="E676" s="68" t="s">
        <v>246</v>
      </c>
      <c r="F676" s="68">
        <f>SUMIFS(F_Input_APR!$G$8:$G$3373,F_Input_APR!$B$8:$B$3373,'APR Data'!C676,F_Input_APR!$I$8:$I$3373,'APR Data'!D676)</f>
        <v>108.063</v>
      </c>
      <c r="G676" s="68">
        <v>1</v>
      </c>
      <c r="H676" s="68">
        <f t="shared" si="20"/>
        <v>108.063</v>
      </c>
      <c r="I676" s="68" t="s">
        <v>300</v>
      </c>
      <c r="J676" s="68" t="s">
        <v>889</v>
      </c>
      <c r="K676" s="92" t="s">
        <v>853</v>
      </c>
      <c r="M676" s="68" t="b">
        <f t="shared" si="21"/>
        <v>1</v>
      </c>
    </row>
    <row r="677" spans="2:13">
      <c r="B677" s="68" t="s">
        <v>839</v>
      </c>
      <c r="C677" s="68" t="s">
        <v>273</v>
      </c>
      <c r="D677" s="68" t="s">
        <v>425</v>
      </c>
      <c r="E677" s="68" t="s">
        <v>246</v>
      </c>
      <c r="F677" s="68">
        <f>SUMIFS(F_Input_APR!$G$8:$G$3373,F_Input_APR!$B$8:$B$3373,'APR Data'!C677,F_Input_APR!$I$8:$I$3373,'APR Data'!D677)</f>
        <v>23.998000000000001</v>
      </c>
      <c r="G677" s="68">
        <v>1</v>
      </c>
      <c r="H677" s="68">
        <f t="shared" si="20"/>
        <v>23.998000000000001</v>
      </c>
      <c r="I677" s="68" t="s">
        <v>300</v>
      </c>
      <c r="J677" s="68" t="s">
        <v>889</v>
      </c>
      <c r="K677" s="92" t="s">
        <v>854</v>
      </c>
      <c r="M677" s="68" t="b">
        <f t="shared" si="21"/>
        <v>1</v>
      </c>
    </row>
    <row r="678" spans="2:13">
      <c r="B678" s="68" t="s">
        <v>839</v>
      </c>
      <c r="C678" s="68" t="s">
        <v>273</v>
      </c>
      <c r="D678" s="68" t="s">
        <v>434</v>
      </c>
      <c r="E678" s="68" t="s">
        <v>246</v>
      </c>
      <c r="F678" s="68">
        <f>SUMIFS(F_Input_APR!$G$8:$G$3373,F_Input_APR!$B$8:$B$3373,'APR Data'!C678,F_Input_APR!$I$8:$I$3373,'APR Data'!D678)</f>
        <v>46.219000000000001</v>
      </c>
      <c r="G678" s="68">
        <v>0</v>
      </c>
      <c r="H678" s="68">
        <f t="shared" si="20"/>
        <v>0</v>
      </c>
      <c r="I678" s="68" t="s">
        <v>300</v>
      </c>
      <c r="J678" s="68" t="s">
        <v>889</v>
      </c>
      <c r="K678" s="92" t="s">
        <v>855</v>
      </c>
      <c r="M678" s="68" t="b">
        <f t="shared" si="21"/>
        <v>0</v>
      </c>
    </row>
    <row r="679" spans="2:13">
      <c r="B679" s="68" t="s">
        <v>839</v>
      </c>
      <c r="C679" s="68" t="s">
        <v>273</v>
      </c>
      <c r="D679" s="68" t="s">
        <v>440</v>
      </c>
      <c r="E679" s="68" t="s">
        <v>246</v>
      </c>
      <c r="F679" s="68">
        <f>SUMIFS(F_Input_APR!$G$8:$G$3373,F_Input_APR!$B$8:$B$3373,'APR Data'!C679,F_Input_APR!$I$8:$I$3373,'APR Data'!D679)</f>
        <v>46.219000000000001</v>
      </c>
      <c r="G679" s="68">
        <v>0</v>
      </c>
      <c r="H679" s="68">
        <f t="shared" si="20"/>
        <v>0</v>
      </c>
      <c r="I679" s="68" t="s">
        <v>300</v>
      </c>
      <c r="J679" s="68" t="s">
        <v>889</v>
      </c>
      <c r="K679" s="92" t="s">
        <v>856</v>
      </c>
      <c r="M679" s="68" t="b">
        <f t="shared" si="21"/>
        <v>0</v>
      </c>
    </row>
    <row r="680" spans="2:13">
      <c r="B680" s="68" t="s">
        <v>839</v>
      </c>
      <c r="C680" s="68" t="s">
        <v>273</v>
      </c>
      <c r="D680" s="68" t="s">
        <v>446</v>
      </c>
      <c r="E680" s="68" t="s">
        <v>246</v>
      </c>
      <c r="F680" s="68">
        <f>SUMIFS(F_Input_APR!$G$8:$G$3373,F_Input_APR!$B$8:$B$3373,'APR Data'!C680,F_Input_APR!$I$8:$I$3373,'APR Data'!D680)</f>
        <v>46.219000000000001</v>
      </c>
      <c r="G680" s="68">
        <v>1</v>
      </c>
      <c r="H680" s="68">
        <f t="shared" si="20"/>
        <v>46.219000000000001</v>
      </c>
      <c r="I680" s="68" t="s">
        <v>300</v>
      </c>
      <c r="J680" s="68" t="s">
        <v>889</v>
      </c>
      <c r="K680" s="92" t="s">
        <v>857</v>
      </c>
      <c r="M680" s="68" t="b">
        <f t="shared" si="21"/>
        <v>1</v>
      </c>
    </row>
    <row r="681" spans="2:13">
      <c r="B681" s="68" t="s">
        <v>839</v>
      </c>
      <c r="C681" s="68" t="s">
        <v>273</v>
      </c>
      <c r="D681" s="68" t="s">
        <v>455</v>
      </c>
      <c r="E681" s="68" t="s">
        <v>246</v>
      </c>
      <c r="F681" s="68">
        <f>SUMIFS(F_Input_APR!$G$8:$G$3373,F_Input_APR!$B$8:$B$3373,'APR Data'!C681,F_Input_APR!$I$8:$I$3373,'APR Data'!D681)</f>
        <v>18.907</v>
      </c>
      <c r="G681" s="68">
        <v>1</v>
      </c>
      <c r="H681" s="68">
        <f t="shared" si="20"/>
        <v>18.907</v>
      </c>
      <c r="I681" s="68" t="s">
        <v>300</v>
      </c>
      <c r="J681" s="68" t="s">
        <v>889</v>
      </c>
      <c r="K681" s="92" t="s">
        <v>858</v>
      </c>
      <c r="M681" s="68" t="b">
        <f t="shared" si="21"/>
        <v>1</v>
      </c>
    </row>
    <row r="682" spans="2:13">
      <c r="B682" s="68" t="s">
        <v>839</v>
      </c>
      <c r="C682" s="68" t="s">
        <v>273</v>
      </c>
      <c r="D682" s="68" t="s">
        <v>464</v>
      </c>
      <c r="E682" s="68" t="s">
        <v>246</v>
      </c>
      <c r="F682" s="68">
        <f>SUMIFS(F_Input_APR!$G$8:$G$3373,F_Input_APR!$B$8:$B$3373,'APR Data'!C682,F_Input_APR!$I$8:$I$3373,'APR Data'!D682)</f>
        <v>133.52199999999999</v>
      </c>
      <c r="G682" s="68">
        <v>1</v>
      </c>
      <c r="H682" s="68">
        <f t="shared" si="20"/>
        <v>133.52199999999999</v>
      </c>
      <c r="I682" s="68" t="s">
        <v>300</v>
      </c>
      <c r="J682" s="68" t="s">
        <v>889</v>
      </c>
      <c r="K682" s="92" t="s">
        <v>859</v>
      </c>
      <c r="M682" s="68" t="b">
        <f t="shared" si="21"/>
        <v>1</v>
      </c>
    </row>
    <row r="683" spans="2:13">
      <c r="B683" s="68" t="s">
        <v>839</v>
      </c>
      <c r="C683" s="68" t="s">
        <v>273</v>
      </c>
      <c r="D683" s="68" t="s">
        <v>473</v>
      </c>
      <c r="E683" s="68" t="s">
        <v>246</v>
      </c>
      <c r="F683" s="68">
        <f>SUMIFS(F_Input_APR!$G$8:$G$3373,F_Input_APR!$B$8:$B$3373,'APR Data'!C683,F_Input_APR!$I$8:$I$3373,'APR Data'!D683)</f>
        <v>0</v>
      </c>
      <c r="G683" s="68">
        <v>0</v>
      </c>
      <c r="H683" s="68">
        <f t="shared" si="20"/>
        <v>0</v>
      </c>
      <c r="I683" s="68" t="s">
        <v>300</v>
      </c>
      <c r="J683" s="68" t="s">
        <v>889</v>
      </c>
      <c r="K683" s="92" t="s">
        <v>860</v>
      </c>
      <c r="M683" s="68" t="b">
        <f t="shared" si="21"/>
        <v>1</v>
      </c>
    </row>
    <row r="684" spans="2:13">
      <c r="B684" s="68" t="s">
        <v>839</v>
      </c>
      <c r="C684" s="68" t="s">
        <v>273</v>
      </c>
      <c r="D684" s="68" t="s">
        <v>482</v>
      </c>
      <c r="E684" s="68" t="s">
        <v>246</v>
      </c>
      <c r="F684" s="68">
        <f>SUMIFS(F_Input_APR!$G$8:$G$3373,F_Input_APR!$B$8:$B$3373,'APR Data'!C684,F_Input_APR!$I$8:$I$3373,'APR Data'!D684)</f>
        <v>0</v>
      </c>
      <c r="G684" s="68">
        <v>0</v>
      </c>
      <c r="H684" s="68">
        <f t="shared" si="20"/>
        <v>0</v>
      </c>
      <c r="I684" s="68" t="s">
        <v>300</v>
      </c>
      <c r="J684" s="68" t="s">
        <v>889</v>
      </c>
      <c r="K684" s="92" t="s">
        <v>861</v>
      </c>
      <c r="M684" s="68" t="b">
        <f t="shared" si="21"/>
        <v>1</v>
      </c>
    </row>
    <row r="685" spans="2:13">
      <c r="B685" s="68" t="s">
        <v>839</v>
      </c>
      <c r="C685" s="68" t="s">
        <v>273</v>
      </c>
      <c r="D685" s="68" t="s">
        <v>491</v>
      </c>
      <c r="E685" s="68" t="s">
        <v>246</v>
      </c>
      <c r="F685" s="68">
        <f>SUMIFS(F_Input_APR!$G$8:$G$3373,F_Input_APR!$B$8:$B$3373,'APR Data'!C685,F_Input_APR!$I$8:$I$3373,'APR Data'!D685)</f>
        <v>0</v>
      </c>
      <c r="G685" s="68">
        <v>0</v>
      </c>
      <c r="H685" s="68">
        <f t="shared" si="20"/>
        <v>0</v>
      </c>
      <c r="I685" s="68" t="s">
        <v>300</v>
      </c>
      <c r="J685" s="68" t="s">
        <v>889</v>
      </c>
      <c r="K685" s="92" t="s">
        <v>862</v>
      </c>
      <c r="M685" s="68" t="b">
        <f t="shared" si="21"/>
        <v>1</v>
      </c>
    </row>
    <row r="686" spans="2:13">
      <c r="B686" s="68" t="s">
        <v>839</v>
      </c>
      <c r="C686" s="68" t="s">
        <v>273</v>
      </c>
      <c r="D686" s="68" t="s">
        <v>500</v>
      </c>
      <c r="E686" s="68" t="s">
        <v>246</v>
      </c>
      <c r="F686" s="68">
        <f>SUMIFS(F_Input_APR!$G$8:$G$3373,F_Input_APR!$B$8:$B$3373,'APR Data'!C686,F_Input_APR!$I$8:$I$3373,'APR Data'!D686)</f>
        <v>100.83</v>
      </c>
      <c r="G686" s="68">
        <v>1</v>
      </c>
      <c r="H686" s="68">
        <f t="shared" si="20"/>
        <v>100.83</v>
      </c>
      <c r="I686" s="68" t="s">
        <v>300</v>
      </c>
      <c r="J686" s="68" t="s">
        <v>889</v>
      </c>
      <c r="K686" s="92" t="s">
        <v>863</v>
      </c>
      <c r="M686" s="68" t="b">
        <f t="shared" si="21"/>
        <v>1</v>
      </c>
    </row>
    <row r="687" spans="2:13">
      <c r="B687" s="68" t="s">
        <v>839</v>
      </c>
      <c r="C687" s="68" t="s">
        <v>273</v>
      </c>
      <c r="D687" s="68" t="s">
        <v>509</v>
      </c>
      <c r="E687" s="68" t="s">
        <v>246</v>
      </c>
      <c r="F687" s="68">
        <f>SUMIFS(F_Input_APR!$G$8:$G$3373,F_Input_APR!$B$8:$B$3373,'APR Data'!C687,F_Input_APR!$I$8:$I$3373,'APR Data'!D687)</f>
        <v>0</v>
      </c>
      <c r="G687" s="68">
        <v>1</v>
      </c>
      <c r="H687" s="68">
        <f t="shared" si="20"/>
        <v>0</v>
      </c>
      <c r="I687" s="68" t="s">
        <v>300</v>
      </c>
      <c r="J687" s="68" t="s">
        <v>889</v>
      </c>
      <c r="K687" s="92" t="s">
        <v>864</v>
      </c>
      <c r="M687" s="68" t="b">
        <f t="shared" si="21"/>
        <v>1</v>
      </c>
    </row>
    <row r="688" spans="2:13">
      <c r="B688" s="68" t="s">
        <v>839</v>
      </c>
      <c r="C688" s="68" t="s">
        <v>273</v>
      </c>
      <c r="D688" s="68" t="s">
        <v>518</v>
      </c>
      <c r="E688" s="68" t="s">
        <v>246</v>
      </c>
      <c r="F688" s="68">
        <f>SUMIFS(F_Input_APR!$G$8:$G$3373,F_Input_APR!$B$8:$B$3373,'APR Data'!C688,F_Input_APR!$I$8:$I$3373,'APR Data'!D688)</f>
        <v>0</v>
      </c>
      <c r="G688" s="68">
        <v>1</v>
      </c>
      <c r="H688" s="68">
        <f t="shared" si="20"/>
        <v>0</v>
      </c>
      <c r="I688" s="68" t="s">
        <v>300</v>
      </c>
      <c r="J688" s="68" t="s">
        <v>889</v>
      </c>
      <c r="K688" s="92" t="s">
        <v>865</v>
      </c>
      <c r="M688" s="68" t="b">
        <f t="shared" si="21"/>
        <v>1</v>
      </c>
    </row>
    <row r="689" spans="2:13">
      <c r="B689" s="68" t="s">
        <v>839</v>
      </c>
      <c r="C689" s="68" t="s">
        <v>273</v>
      </c>
      <c r="D689" s="68" t="s">
        <v>527</v>
      </c>
      <c r="E689" s="68" t="s">
        <v>246</v>
      </c>
      <c r="F689" s="68">
        <f>SUMIFS(F_Input_APR!$G$8:$G$3373,F_Input_APR!$B$8:$B$3373,'APR Data'!C689,F_Input_APR!$I$8:$I$3373,'APR Data'!D689)</f>
        <v>0</v>
      </c>
      <c r="G689" s="68">
        <v>1</v>
      </c>
      <c r="H689" s="68">
        <f t="shared" si="20"/>
        <v>0</v>
      </c>
      <c r="I689" s="68" t="s">
        <v>300</v>
      </c>
      <c r="J689" s="68" t="s">
        <v>889</v>
      </c>
      <c r="K689" s="92" t="s">
        <v>866</v>
      </c>
      <c r="M689" s="68" t="b">
        <f t="shared" si="21"/>
        <v>1</v>
      </c>
    </row>
    <row r="690" spans="2:13">
      <c r="B690" s="68" t="s">
        <v>839</v>
      </c>
      <c r="C690" s="68" t="s">
        <v>273</v>
      </c>
      <c r="D690" s="68" t="s">
        <v>590</v>
      </c>
      <c r="E690" s="68" t="s">
        <v>246</v>
      </c>
      <c r="F690" s="68">
        <f>SUMIFS(F_Input_APR!$G$8:$G$3373,F_Input_APR!$B$8:$B$3373,'APR Data'!C690,F_Input_APR!$I$8:$I$3373,'APR Data'!D690)</f>
        <v>0</v>
      </c>
      <c r="G690" s="68">
        <v>1</v>
      </c>
      <c r="H690" s="68">
        <f t="shared" si="20"/>
        <v>0</v>
      </c>
      <c r="I690" s="68" t="s">
        <v>300</v>
      </c>
      <c r="J690" s="68" t="s">
        <v>889</v>
      </c>
      <c r="K690" s="68" t="s">
        <v>867</v>
      </c>
      <c r="M690" s="68" t="b">
        <f t="shared" si="21"/>
        <v>1</v>
      </c>
    </row>
    <row r="691" spans="2:13">
      <c r="B691" s="68" t="s">
        <v>839</v>
      </c>
      <c r="C691" s="68" t="s">
        <v>273</v>
      </c>
      <c r="D691" s="68" t="s">
        <v>599</v>
      </c>
      <c r="E691" s="68" t="s">
        <v>246</v>
      </c>
      <c r="F691" s="68">
        <f>SUMIFS(F_Input_APR!$G$8:$G$3373,F_Input_APR!$B$8:$B$3373,'APR Data'!C691,F_Input_APR!$I$8:$I$3373,'APR Data'!D691)</f>
        <v>0</v>
      </c>
      <c r="G691" s="68">
        <v>1</v>
      </c>
      <c r="H691" s="68">
        <f t="shared" si="20"/>
        <v>0</v>
      </c>
      <c r="I691" s="68" t="s">
        <v>300</v>
      </c>
      <c r="J691" s="68" t="s">
        <v>889</v>
      </c>
      <c r="K691" s="68" t="s">
        <v>868</v>
      </c>
      <c r="M691" s="68" t="b">
        <f t="shared" si="21"/>
        <v>1</v>
      </c>
    </row>
    <row r="692" spans="2:13">
      <c r="B692" s="68" t="s">
        <v>839</v>
      </c>
      <c r="C692" s="68" t="s">
        <v>273</v>
      </c>
      <c r="D692" s="68" t="s">
        <v>608</v>
      </c>
      <c r="E692" s="68" t="s">
        <v>246</v>
      </c>
      <c r="F692" s="68">
        <f>SUMIFS(F_Input_APR!$G$8:$G$3373,F_Input_APR!$B$8:$B$3373,'APR Data'!C692,F_Input_APR!$I$8:$I$3373,'APR Data'!D692)</f>
        <v>5.383</v>
      </c>
      <c r="G692" s="68">
        <v>1</v>
      </c>
      <c r="H692" s="68">
        <f t="shared" si="20"/>
        <v>5.383</v>
      </c>
      <c r="I692" s="68" t="s">
        <v>300</v>
      </c>
      <c r="J692" s="68" t="s">
        <v>889</v>
      </c>
      <c r="K692" s="68" t="s">
        <v>869</v>
      </c>
      <c r="M692" s="68" t="b">
        <f t="shared" si="21"/>
        <v>1</v>
      </c>
    </row>
    <row r="693" spans="2:13">
      <c r="B693" s="68" t="s">
        <v>839</v>
      </c>
      <c r="C693" s="68" t="s">
        <v>273</v>
      </c>
      <c r="D693" s="68" t="s">
        <v>617</v>
      </c>
      <c r="E693" s="68" t="s">
        <v>246</v>
      </c>
      <c r="F693" s="68">
        <f>SUMIFS(F_Input_APR!$G$8:$G$3373,F_Input_APR!$B$8:$B$3373,'APR Data'!C693,F_Input_APR!$I$8:$I$3373,'APR Data'!D693)</f>
        <v>16.835999999999999</v>
      </c>
      <c r="G693" s="68">
        <v>1</v>
      </c>
      <c r="H693" s="68">
        <f t="shared" si="20"/>
        <v>16.835999999999999</v>
      </c>
      <c r="I693" s="68" t="s">
        <v>300</v>
      </c>
      <c r="J693" s="68" t="s">
        <v>889</v>
      </c>
      <c r="K693" s="68" t="s">
        <v>870</v>
      </c>
      <c r="M693" s="68" t="b">
        <f t="shared" si="21"/>
        <v>1</v>
      </c>
    </row>
    <row r="694" spans="2:13">
      <c r="B694" s="68" t="s">
        <v>839</v>
      </c>
      <c r="C694" s="68" t="s">
        <v>273</v>
      </c>
      <c r="D694" s="68" t="s">
        <v>626</v>
      </c>
      <c r="E694" s="68" t="s">
        <v>246</v>
      </c>
      <c r="F694" s="68">
        <f>SUMIFS(F_Input_APR!$G$8:$G$3373,F_Input_APR!$B$8:$B$3373,'APR Data'!C694,F_Input_APR!$I$8:$I$3373,'APR Data'!D694)</f>
        <v>4.2089999999999996</v>
      </c>
      <c r="G694" s="68">
        <v>1</v>
      </c>
      <c r="H694" s="68">
        <f t="shared" si="20"/>
        <v>4.2089999999999996</v>
      </c>
      <c r="I694" s="68" t="s">
        <v>300</v>
      </c>
      <c r="J694" s="68" t="s">
        <v>889</v>
      </c>
      <c r="K694" s="68" t="s">
        <v>871</v>
      </c>
      <c r="M694" s="68" t="b">
        <f t="shared" si="21"/>
        <v>1</v>
      </c>
    </row>
    <row r="695" spans="2:13">
      <c r="B695" s="68" t="s">
        <v>839</v>
      </c>
      <c r="C695" s="68" t="s">
        <v>273</v>
      </c>
      <c r="D695" s="68" t="s">
        <v>818</v>
      </c>
      <c r="E695" s="68" t="s">
        <v>246</v>
      </c>
      <c r="F695" s="68">
        <f>SUMIFS(F_Input_APR!$G$8:$G$3373,F_Input_APR!$B$8:$B$3373,'APR Data'!C695,F_Input_APR!$I$8:$I$3373,'APR Data'!D695)</f>
        <v>59.960999999999999</v>
      </c>
      <c r="G695" s="68">
        <v>1</v>
      </c>
      <c r="H695" s="68">
        <f t="shared" si="20"/>
        <v>59.960999999999999</v>
      </c>
      <c r="I695" s="68" t="s">
        <v>300</v>
      </c>
      <c r="J695" s="68" t="s">
        <v>889</v>
      </c>
      <c r="K695" s="68" t="s">
        <v>872</v>
      </c>
      <c r="M695" s="68" t="b">
        <f t="shared" si="21"/>
        <v>1</v>
      </c>
    </row>
    <row r="696" spans="2:13">
      <c r="B696" s="68" t="s">
        <v>839</v>
      </c>
      <c r="C696" s="68" t="s">
        <v>273</v>
      </c>
      <c r="D696" s="68" t="s">
        <v>635</v>
      </c>
      <c r="E696" s="68" t="s">
        <v>246</v>
      </c>
      <c r="F696" s="68">
        <f>SUMIFS(F_Input_APR!$G$8:$G$3373,F_Input_APR!$B$8:$B$3373,'APR Data'!C696,F_Input_APR!$I$8:$I$3373,'APR Data'!D696)</f>
        <v>20.91</v>
      </c>
      <c r="G696" s="68">
        <v>1</v>
      </c>
      <c r="H696" s="68">
        <f t="shared" si="20"/>
        <v>20.91</v>
      </c>
      <c r="I696" s="68" t="s">
        <v>300</v>
      </c>
      <c r="J696" s="68" t="s">
        <v>889</v>
      </c>
      <c r="K696" s="68" t="s">
        <v>873</v>
      </c>
      <c r="M696" s="68" t="b">
        <f t="shared" si="21"/>
        <v>1</v>
      </c>
    </row>
    <row r="697" spans="2:13">
      <c r="B697" s="68" t="s">
        <v>839</v>
      </c>
      <c r="C697" s="68" t="s">
        <v>273</v>
      </c>
      <c r="D697" s="68" t="s">
        <v>644</v>
      </c>
      <c r="E697" s="68" t="s">
        <v>246</v>
      </c>
      <c r="F697" s="68">
        <f>SUMIFS(F_Input_APR!$G$8:$G$3373,F_Input_APR!$B$8:$B$3373,'APR Data'!C697,F_Input_APR!$I$8:$I$3373,'APR Data'!D697)</f>
        <v>6.9000000000000006E-2</v>
      </c>
      <c r="G697" s="68">
        <v>1</v>
      </c>
      <c r="H697" s="68">
        <f t="shared" si="20"/>
        <v>6.9000000000000006E-2</v>
      </c>
      <c r="I697" s="68" t="s">
        <v>300</v>
      </c>
      <c r="J697" s="68" t="s">
        <v>889</v>
      </c>
      <c r="K697" s="68" t="s">
        <v>874</v>
      </c>
      <c r="M697" s="68" t="b">
        <f t="shared" si="21"/>
        <v>1</v>
      </c>
    </row>
    <row r="698" spans="2:13">
      <c r="B698" s="68" t="s">
        <v>839</v>
      </c>
      <c r="C698" s="68" t="s">
        <v>273</v>
      </c>
      <c r="D698" s="68" t="s">
        <v>650</v>
      </c>
      <c r="E698" s="68" t="s">
        <v>246</v>
      </c>
      <c r="F698" s="68">
        <f>SUMIFS(F_Input_APR!$G$8:$G$3373,F_Input_APR!$B$8:$B$3373,'APR Data'!C698,F_Input_APR!$I$8:$I$3373,'APR Data'!D698)</f>
        <v>0</v>
      </c>
      <c r="G698" s="68">
        <v>1</v>
      </c>
      <c r="H698" s="68">
        <f t="shared" si="20"/>
        <v>0</v>
      </c>
      <c r="I698" s="68" t="s">
        <v>300</v>
      </c>
      <c r="J698" s="68" t="s">
        <v>889</v>
      </c>
      <c r="K698" s="68" t="s">
        <v>875</v>
      </c>
      <c r="M698" s="68" t="b">
        <f t="shared" si="21"/>
        <v>1</v>
      </c>
    </row>
    <row r="699" spans="2:13">
      <c r="B699" s="68" t="s">
        <v>839</v>
      </c>
      <c r="C699" s="68" t="s">
        <v>273</v>
      </c>
      <c r="D699" s="68" t="s">
        <v>659</v>
      </c>
      <c r="E699" s="68" t="s">
        <v>246</v>
      </c>
      <c r="F699" s="68">
        <f>SUMIFS(F_Input_APR!$G$8:$G$3373,F_Input_APR!$B$8:$B$3373,'APR Data'!C699,F_Input_APR!$I$8:$I$3373,'APR Data'!D699)</f>
        <v>745.75900000000001</v>
      </c>
      <c r="G699" s="68">
        <v>1</v>
      </c>
      <c r="H699" s="68">
        <f t="shared" si="20"/>
        <v>745.75900000000001</v>
      </c>
      <c r="I699" s="68" t="s">
        <v>300</v>
      </c>
      <c r="J699" s="68" t="s">
        <v>889</v>
      </c>
      <c r="K699" s="68" t="s">
        <v>876</v>
      </c>
      <c r="M699" s="68" t="b">
        <f t="shared" si="21"/>
        <v>1</v>
      </c>
    </row>
    <row r="700" spans="2:13">
      <c r="B700" s="68" t="s">
        <v>839</v>
      </c>
      <c r="C700" s="68" t="s">
        <v>273</v>
      </c>
      <c r="D700" s="68" t="s">
        <v>668</v>
      </c>
      <c r="E700" s="68" t="s">
        <v>246</v>
      </c>
      <c r="F700" s="68">
        <f>SUMIFS(F_Input_APR!$G$8:$G$3373,F_Input_APR!$B$8:$B$3373,'APR Data'!C700,F_Input_APR!$I$8:$I$3373,'APR Data'!D700)</f>
        <v>78.165999999999997</v>
      </c>
      <c r="G700" s="68">
        <v>1</v>
      </c>
      <c r="H700" s="68">
        <f t="shared" si="20"/>
        <v>78.165999999999997</v>
      </c>
      <c r="I700" s="68" t="s">
        <v>300</v>
      </c>
      <c r="J700" s="68" t="s">
        <v>889</v>
      </c>
      <c r="K700" s="68" t="s">
        <v>877</v>
      </c>
      <c r="M700" s="68" t="b">
        <f t="shared" si="21"/>
        <v>1</v>
      </c>
    </row>
    <row r="701" spans="2:13">
      <c r="B701" s="68" t="s">
        <v>839</v>
      </c>
      <c r="C701" s="68" t="s">
        <v>273</v>
      </c>
      <c r="D701" s="68" t="s">
        <v>677</v>
      </c>
      <c r="E701" s="68" t="s">
        <v>246</v>
      </c>
      <c r="F701" s="68">
        <f>SUMIFS(F_Input_APR!$G$8:$G$3373,F_Input_APR!$B$8:$B$3373,'APR Data'!C701,F_Input_APR!$I$8:$I$3373,'APR Data'!D701)</f>
        <v>0</v>
      </c>
      <c r="G701" s="68">
        <v>1</v>
      </c>
      <c r="H701" s="68">
        <f t="shared" si="20"/>
        <v>0</v>
      </c>
      <c r="I701" s="68" t="s">
        <v>300</v>
      </c>
      <c r="J701" s="68" t="s">
        <v>889</v>
      </c>
      <c r="K701" s="68" t="s">
        <v>878</v>
      </c>
      <c r="M701" s="68" t="b">
        <f t="shared" si="21"/>
        <v>1</v>
      </c>
    </row>
    <row r="702" spans="2:13">
      <c r="B702" s="68" t="s">
        <v>839</v>
      </c>
      <c r="C702" s="68" t="s">
        <v>273</v>
      </c>
      <c r="D702" s="68" t="s">
        <v>686</v>
      </c>
      <c r="E702" s="68" t="s">
        <v>246</v>
      </c>
      <c r="F702" s="68">
        <f>SUMIFS(F_Input_APR!$G$8:$G$3373,F_Input_APR!$B$8:$B$3373,'APR Data'!C702,F_Input_APR!$I$8:$I$3373,'APR Data'!D702)</f>
        <v>19.739999999999998</v>
      </c>
      <c r="G702" s="68">
        <v>1</v>
      </c>
      <c r="H702" s="68">
        <f t="shared" si="20"/>
        <v>19.739999999999998</v>
      </c>
      <c r="I702" s="68" t="s">
        <v>300</v>
      </c>
      <c r="J702" s="68" t="s">
        <v>889</v>
      </c>
      <c r="K702" s="68" t="s">
        <v>879</v>
      </c>
      <c r="M702" s="68" t="b">
        <f t="shared" si="21"/>
        <v>1</v>
      </c>
    </row>
    <row r="703" spans="2:13">
      <c r="B703" s="68" t="s">
        <v>839</v>
      </c>
      <c r="C703" s="68" t="s">
        <v>273</v>
      </c>
      <c r="D703" s="68" t="s">
        <v>692</v>
      </c>
      <c r="E703" s="68" t="s">
        <v>246</v>
      </c>
      <c r="F703" s="68">
        <f>SUMIFS(F_Input_APR!$G$8:$G$3373,F_Input_APR!$B$8:$B$3373,'APR Data'!C703,F_Input_APR!$I$8:$I$3373,'APR Data'!D703)</f>
        <v>31.707999999999998</v>
      </c>
      <c r="G703" s="68">
        <v>1</v>
      </c>
      <c r="H703" s="68">
        <f t="shared" si="20"/>
        <v>31.707999999999998</v>
      </c>
      <c r="I703" s="68" t="s">
        <v>300</v>
      </c>
      <c r="J703" s="68" t="s">
        <v>889</v>
      </c>
      <c r="K703" s="68" t="s">
        <v>880</v>
      </c>
      <c r="M703" s="68" t="b">
        <f t="shared" si="21"/>
        <v>1</v>
      </c>
    </row>
    <row r="704" spans="2:13">
      <c r="B704" s="68" t="s">
        <v>839</v>
      </c>
      <c r="C704" s="68" t="s">
        <v>273</v>
      </c>
      <c r="D704" s="68" t="s">
        <v>701</v>
      </c>
      <c r="E704" s="68" t="s">
        <v>246</v>
      </c>
      <c r="F704" s="68">
        <f>SUMIFS(F_Input_APR!$G$8:$G$3373,F_Input_APR!$B$8:$B$3373,'APR Data'!C704,F_Input_APR!$I$8:$I$3373,'APR Data'!D704)</f>
        <v>0</v>
      </c>
      <c r="G704" s="68">
        <v>1</v>
      </c>
      <c r="H704" s="68">
        <f t="shared" si="20"/>
        <v>0</v>
      </c>
      <c r="I704" s="68" t="s">
        <v>300</v>
      </c>
      <c r="J704" s="68" t="s">
        <v>889</v>
      </c>
      <c r="K704" s="68" t="s">
        <v>881</v>
      </c>
      <c r="M704" s="68" t="b">
        <f t="shared" si="21"/>
        <v>1</v>
      </c>
    </row>
    <row r="705" spans="2:13">
      <c r="B705" s="68" t="s">
        <v>839</v>
      </c>
      <c r="C705" s="68" t="s">
        <v>273</v>
      </c>
      <c r="D705" s="68" t="s">
        <v>710</v>
      </c>
      <c r="E705" s="68" t="s">
        <v>246</v>
      </c>
      <c r="F705" s="68">
        <f>SUMIFS(F_Input_APR!$G$8:$G$3373,F_Input_APR!$B$8:$B$3373,'APR Data'!C705,F_Input_APR!$I$8:$I$3373,'APR Data'!D705)</f>
        <v>0</v>
      </c>
      <c r="G705" s="68">
        <v>1</v>
      </c>
      <c r="H705" s="68">
        <f t="shared" si="20"/>
        <v>0</v>
      </c>
      <c r="I705" s="68" t="s">
        <v>300</v>
      </c>
      <c r="J705" s="68" t="s">
        <v>889</v>
      </c>
      <c r="K705" s="68" t="s">
        <v>882</v>
      </c>
      <c r="M705" s="68" t="b">
        <f t="shared" si="21"/>
        <v>1</v>
      </c>
    </row>
    <row r="706" spans="2:13">
      <c r="B706" s="68" t="s">
        <v>839</v>
      </c>
      <c r="C706" s="68" t="s">
        <v>273</v>
      </c>
      <c r="D706" s="68" t="s">
        <v>719</v>
      </c>
      <c r="E706" s="68" t="s">
        <v>246</v>
      </c>
      <c r="F706" s="68">
        <f>SUMIFS(F_Input_APR!$G$8:$G$3373,F_Input_APR!$B$8:$B$3373,'APR Data'!C706,F_Input_APR!$I$8:$I$3373,'APR Data'!D706)</f>
        <v>0</v>
      </c>
      <c r="G706" s="68">
        <v>1</v>
      </c>
      <c r="H706" s="68">
        <f t="shared" si="20"/>
        <v>0</v>
      </c>
      <c r="I706" s="68" t="s">
        <v>300</v>
      </c>
      <c r="J706" s="68" t="s">
        <v>889</v>
      </c>
      <c r="K706" s="68" t="s">
        <v>883</v>
      </c>
      <c r="M706" s="68" t="b">
        <f t="shared" si="21"/>
        <v>1</v>
      </c>
    </row>
    <row r="707" spans="2:13">
      <c r="B707" s="68" t="s">
        <v>839</v>
      </c>
      <c r="C707" s="68" t="s">
        <v>273</v>
      </c>
      <c r="D707" s="68" t="s">
        <v>728</v>
      </c>
      <c r="E707" s="68" t="s">
        <v>246</v>
      </c>
      <c r="F707" s="68">
        <f>SUMIFS(F_Input_APR!$G$8:$G$3373,F_Input_APR!$B$8:$B$3373,'APR Data'!C707,F_Input_APR!$I$8:$I$3373,'APR Data'!D707)</f>
        <v>0</v>
      </c>
      <c r="G707" s="68">
        <v>1</v>
      </c>
      <c r="H707" s="68">
        <f t="shared" si="20"/>
        <v>0</v>
      </c>
      <c r="I707" s="68" t="s">
        <v>300</v>
      </c>
      <c r="J707" s="68" t="s">
        <v>889</v>
      </c>
      <c r="K707" s="68" t="s">
        <v>884</v>
      </c>
      <c r="M707" s="68" t="b">
        <f t="shared" si="21"/>
        <v>1</v>
      </c>
    </row>
    <row r="708" spans="2:13">
      <c r="B708" s="68" t="s">
        <v>839</v>
      </c>
      <c r="C708" s="68" t="s">
        <v>273</v>
      </c>
      <c r="D708" s="68" t="s">
        <v>737</v>
      </c>
      <c r="E708" s="68" t="s">
        <v>246</v>
      </c>
      <c r="F708" s="68">
        <f>SUMIFS(F_Input_APR!$G$8:$G$3373,F_Input_APR!$B$8:$B$3373,'APR Data'!C708,F_Input_APR!$I$8:$I$3373,'APR Data'!D708)</f>
        <v>0</v>
      </c>
      <c r="G708" s="68">
        <v>1</v>
      </c>
      <c r="H708" s="68">
        <f t="shared" si="20"/>
        <v>0</v>
      </c>
      <c r="I708" s="68" t="s">
        <v>300</v>
      </c>
      <c r="J708" s="68" t="s">
        <v>889</v>
      </c>
      <c r="K708" s="68" t="s">
        <v>885</v>
      </c>
      <c r="M708" s="68" t="b">
        <f t="shared" si="21"/>
        <v>1</v>
      </c>
    </row>
    <row r="709" spans="2:13">
      <c r="B709" s="68" t="s">
        <v>839</v>
      </c>
      <c r="C709" s="68" t="s">
        <v>273</v>
      </c>
      <c r="D709" s="68" t="s">
        <v>746</v>
      </c>
      <c r="E709" s="68" t="s">
        <v>246</v>
      </c>
      <c r="F709" s="68">
        <f>SUMIFS(F_Input_APR!$G$8:$G$3373,F_Input_APR!$B$8:$B$3373,'APR Data'!C709,F_Input_APR!$I$8:$I$3373,'APR Data'!D709)</f>
        <v>0</v>
      </c>
      <c r="G709" s="68">
        <v>1</v>
      </c>
      <c r="H709" s="68">
        <f t="shared" si="20"/>
        <v>0</v>
      </c>
      <c r="I709" s="68" t="s">
        <v>300</v>
      </c>
      <c r="J709" s="68" t="s">
        <v>889</v>
      </c>
      <c r="K709" s="68" t="s">
        <v>886</v>
      </c>
      <c r="M709" s="68" t="b">
        <f t="shared" si="21"/>
        <v>1</v>
      </c>
    </row>
    <row r="710" spans="2:13">
      <c r="B710" s="68" t="s">
        <v>839</v>
      </c>
      <c r="C710" s="68" t="s">
        <v>273</v>
      </c>
      <c r="D710" s="68" t="s">
        <v>755</v>
      </c>
      <c r="E710" s="68" t="s">
        <v>246</v>
      </c>
      <c r="F710" s="68">
        <f>SUMIFS(F_Input_APR!$G$8:$G$3373,F_Input_APR!$B$8:$B$3373,'APR Data'!C710,F_Input_APR!$I$8:$I$3373,'APR Data'!D710)</f>
        <v>0</v>
      </c>
      <c r="G710" s="68">
        <v>1</v>
      </c>
      <c r="H710" s="68">
        <f t="shared" si="20"/>
        <v>0</v>
      </c>
      <c r="I710" s="68" t="s">
        <v>300</v>
      </c>
      <c r="J710" s="68" t="s">
        <v>889</v>
      </c>
      <c r="K710" s="68" t="s">
        <v>887</v>
      </c>
      <c r="M710" s="68" t="b">
        <f t="shared" si="21"/>
        <v>1</v>
      </c>
    </row>
    <row r="711" spans="2:13">
      <c r="B711" s="68" t="s">
        <v>839</v>
      </c>
      <c r="C711" s="68" t="s">
        <v>274</v>
      </c>
      <c r="D711" s="68" t="s">
        <v>302</v>
      </c>
      <c r="E711" s="68" t="s">
        <v>246</v>
      </c>
      <c r="F711" s="68">
        <f>SUMIFS(F_Input_APR!$G$8:$G$3373,F_Input_APR!$B$8:$B$3373,'APR Data'!C711,F_Input_APR!$I$8:$I$3373,'APR Data'!D711)</f>
        <v>2.395</v>
      </c>
      <c r="G711" s="68">
        <v>1</v>
      </c>
      <c r="H711" s="68">
        <f t="shared" ref="H711:H774" si="22">F711*G711</f>
        <v>2.395</v>
      </c>
      <c r="I711" s="68" t="s">
        <v>300</v>
      </c>
      <c r="J711" s="68" t="s">
        <v>840</v>
      </c>
      <c r="K711" s="92" t="s">
        <v>841</v>
      </c>
      <c r="M711" s="68" t="b">
        <f t="shared" ref="M711:M774" si="23">F711=H711</f>
        <v>1</v>
      </c>
    </row>
    <row r="712" spans="2:13">
      <c r="B712" s="68" t="s">
        <v>839</v>
      </c>
      <c r="C712" s="68" t="s">
        <v>274</v>
      </c>
      <c r="D712" s="68" t="s">
        <v>311</v>
      </c>
      <c r="E712" s="68" t="s">
        <v>246</v>
      </c>
      <c r="F712" s="68">
        <f>SUMIFS(F_Input_APR!$G$8:$G$3373,F_Input_APR!$B$8:$B$3373,'APR Data'!C712,F_Input_APR!$I$8:$I$3373,'APR Data'!D712)</f>
        <v>2.1720000000000002</v>
      </c>
      <c r="G712" s="68">
        <v>1</v>
      </c>
      <c r="H712" s="68">
        <f t="shared" si="22"/>
        <v>2.1720000000000002</v>
      </c>
      <c r="I712" s="68" t="s">
        <v>300</v>
      </c>
      <c r="J712" s="68" t="s">
        <v>840</v>
      </c>
      <c r="K712" s="92" t="s">
        <v>842</v>
      </c>
      <c r="M712" s="68" t="b">
        <f t="shared" si="23"/>
        <v>1</v>
      </c>
    </row>
    <row r="713" spans="2:13">
      <c r="B713" s="68" t="s">
        <v>839</v>
      </c>
      <c r="C713" s="68" t="s">
        <v>274</v>
      </c>
      <c r="D713" s="68" t="s">
        <v>320</v>
      </c>
      <c r="E713" s="68" t="s">
        <v>246</v>
      </c>
      <c r="F713" s="68">
        <f>SUMIFS(F_Input_APR!$G$8:$G$3373,F_Input_APR!$B$8:$B$3373,'APR Data'!C713,F_Input_APR!$I$8:$I$3373,'APR Data'!D713)</f>
        <v>1.667</v>
      </c>
      <c r="G713" s="68">
        <v>1</v>
      </c>
      <c r="H713" s="68">
        <f t="shared" si="22"/>
        <v>1.667</v>
      </c>
      <c r="I713" s="68" t="s">
        <v>300</v>
      </c>
      <c r="J713" s="68" t="s">
        <v>840</v>
      </c>
      <c r="K713" s="92" t="s">
        <v>843</v>
      </c>
      <c r="M713" s="68" t="b">
        <f t="shared" si="23"/>
        <v>1</v>
      </c>
    </row>
    <row r="714" spans="2:13">
      <c r="B714" s="68" t="s">
        <v>839</v>
      </c>
      <c r="C714" s="68" t="s">
        <v>274</v>
      </c>
      <c r="D714" s="68" t="s">
        <v>329</v>
      </c>
      <c r="E714" s="68" t="s">
        <v>246</v>
      </c>
      <c r="F714" s="68">
        <f>SUMIFS(F_Input_APR!$G$8:$G$3373,F_Input_APR!$B$8:$B$3373,'APR Data'!C714,F_Input_APR!$I$8:$I$3373,'APR Data'!D714)</f>
        <v>2.9940000000000002</v>
      </c>
      <c r="G714" s="68">
        <v>1</v>
      </c>
      <c r="H714" s="68">
        <f t="shared" si="22"/>
        <v>2.9940000000000002</v>
      </c>
      <c r="I714" s="68" t="s">
        <v>300</v>
      </c>
      <c r="J714" s="68" t="s">
        <v>840</v>
      </c>
      <c r="K714" s="92" t="s">
        <v>844</v>
      </c>
      <c r="M714" s="68" t="b">
        <f t="shared" si="23"/>
        <v>1</v>
      </c>
    </row>
    <row r="715" spans="2:13">
      <c r="B715" s="68" t="s">
        <v>839</v>
      </c>
      <c r="C715" s="68" t="s">
        <v>274</v>
      </c>
      <c r="D715" s="68" t="s">
        <v>338</v>
      </c>
      <c r="E715" s="68" t="s">
        <v>246</v>
      </c>
      <c r="F715" s="68">
        <f>SUMIFS(F_Input_APR!$G$8:$G$3373,F_Input_APR!$B$8:$B$3373,'APR Data'!C715,F_Input_APR!$I$8:$I$3373,'APR Data'!D715)</f>
        <v>0.95399999999999996</v>
      </c>
      <c r="G715" s="68">
        <v>1</v>
      </c>
      <c r="H715" s="68">
        <f t="shared" si="22"/>
        <v>0.95399999999999996</v>
      </c>
      <c r="I715" s="68" t="s">
        <v>300</v>
      </c>
      <c r="J715" s="68" t="s">
        <v>840</v>
      </c>
      <c r="K715" s="92" t="s">
        <v>845</v>
      </c>
      <c r="M715" s="68" t="b">
        <f t="shared" si="23"/>
        <v>1</v>
      </c>
    </row>
    <row r="716" spans="2:13">
      <c r="B716" s="68" t="s">
        <v>839</v>
      </c>
      <c r="C716" s="68" t="s">
        <v>274</v>
      </c>
      <c r="D716" s="68" t="s">
        <v>347</v>
      </c>
      <c r="E716" s="68" t="s">
        <v>246</v>
      </c>
      <c r="F716" s="68">
        <f>SUMIFS(F_Input_APR!$G$8:$G$3373,F_Input_APR!$B$8:$B$3373,'APR Data'!C716,F_Input_APR!$I$8:$I$3373,'APR Data'!D716)</f>
        <v>0</v>
      </c>
      <c r="G716" s="68">
        <v>1</v>
      </c>
      <c r="H716" s="68">
        <f t="shared" si="22"/>
        <v>0</v>
      </c>
      <c r="I716" s="68" t="s">
        <v>300</v>
      </c>
      <c r="J716" s="68" t="s">
        <v>840</v>
      </c>
      <c r="K716" s="92" t="s">
        <v>846</v>
      </c>
      <c r="M716" s="68" t="b">
        <f t="shared" si="23"/>
        <v>1</v>
      </c>
    </row>
    <row r="717" spans="2:13">
      <c r="B717" s="68" t="s">
        <v>839</v>
      </c>
      <c r="C717" s="68" t="s">
        <v>274</v>
      </c>
      <c r="D717" s="68" t="s">
        <v>356</v>
      </c>
      <c r="E717" s="68" t="s">
        <v>246</v>
      </c>
      <c r="F717" s="68">
        <f>SUMIFS(F_Input_APR!$G$8:$G$3373,F_Input_APR!$B$8:$B$3373,'APR Data'!C717,F_Input_APR!$I$8:$I$3373,'APR Data'!D717)</f>
        <v>52.280999999999999</v>
      </c>
      <c r="G717" s="68">
        <v>1</v>
      </c>
      <c r="H717" s="68">
        <f t="shared" si="22"/>
        <v>52.280999999999999</v>
      </c>
      <c r="I717" s="68" t="s">
        <v>300</v>
      </c>
      <c r="J717" s="68" t="s">
        <v>840</v>
      </c>
      <c r="K717" s="92" t="s">
        <v>847</v>
      </c>
      <c r="M717" s="68" t="b">
        <f t="shared" si="23"/>
        <v>1</v>
      </c>
    </row>
    <row r="718" spans="2:13">
      <c r="B718" s="68" t="s">
        <v>839</v>
      </c>
      <c r="C718" s="68" t="s">
        <v>274</v>
      </c>
      <c r="D718" s="68" t="s">
        <v>365</v>
      </c>
      <c r="E718" s="68" t="s">
        <v>246</v>
      </c>
      <c r="F718" s="68">
        <f>SUMIFS(F_Input_APR!$G$8:$G$3373,F_Input_APR!$B$8:$B$3373,'APR Data'!C718,F_Input_APR!$I$8:$I$3373,'APR Data'!D718)</f>
        <v>3.2890000000000001</v>
      </c>
      <c r="G718" s="68">
        <v>1</v>
      </c>
      <c r="H718" s="68">
        <f t="shared" si="22"/>
        <v>3.2890000000000001</v>
      </c>
      <c r="I718" s="68" t="s">
        <v>300</v>
      </c>
      <c r="J718" s="68" t="s">
        <v>840</v>
      </c>
      <c r="K718" s="92" t="s">
        <v>848</v>
      </c>
      <c r="M718" s="68" t="b">
        <f t="shared" si="23"/>
        <v>1</v>
      </c>
    </row>
    <row r="719" spans="2:13">
      <c r="B719" s="68" t="s">
        <v>839</v>
      </c>
      <c r="C719" s="68" t="s">
        <v>274</v>
      </c>
      <c r="D719" s="68" t="s">
        <v>374</v>
      </c>
      <c r="E719" s="68" t="s">
        <v>246</v>
      </c>
      <c r="F719" s="68">
        <f>SUMIFS(F_Input_APR!$G$8:$G$3373,F_Input_APR!$B$8:$B$3373,'APR Data'!C719,F_Input_APR!$I$8:$I$3373,'APR Data'!D719)</f>
        <v>0</v>
      </c>
      <c r="G719" s="68">
        <v>1</v>
      </c>
      <c r="H719" s="68">
        <f t="shared" si="22"/>
        <v>0</v>
      </c>
      <c r="I719" s="68" t="s">
        <v>300</v>
      </c>
      <c r="J719" s="68" t="s">
        <v>840</v>
      </c>
      <c r="K719" s="92" t="s">
        <v>849</v>
      </c>
      <c r="M719" s="68" t="b">
        <f t="shared" si="23"/>
        <v>1</v>
      </c>
    </row>
    <row r="720" spans="2:13">
      <c r="B720" s="68" t="s">
        <v>839</v>
      </c>
      <c r="C720" s="68" t="s">
        <v>274</v>
      </c>
      <c r="D720" s="68" t="s">
        <v>383</v>
      </c>
      <c r="E720" s="68" t="s">
        <v>246</v>
      </c>
      <c r="F720" s="68">
        <f>SUMIFS(F_Input_APR!$G$8:$G$3373,F_Input_APR!$B$8:$B$3373,'APR Data'!C720,F_Input_APR!$I$8:$I$3373,'APR Data'!D720)</f>
        <v>0</v>
      </c>
      <c r="G720" s="68">
        <v>1</v>
      </c>
      <c r="H720" s="68">
        <f t="shared" si="22"/>
        <v>0</v>
      </c>
      <c r="I720" s="68" t="s">
        <v>300</v>
      </c>
      <c r="J720" s="68" t="s">
        <v>840</v>
      </c>
      <c r="K720" s="92" t="s">
        <v>850</v>
      </c>
      <c r="M720" s="68" t="b">
        <f t="shared" si="23"/>
        <v>1</v>
      </c>
    </row>
    <row r="721" spans="2:13">
      <c r="B721" s="68" t="s">
        <v>839</v>
      </c>
      <c r="C721" s="68" t="s">
        <v>274</v>
      </c>
      <c r="D721" s="68" t="s">
        <v>392</v>
      </c>
      <c r="E721" s="68" t="s">
        <v>246</v>
      </c>
      <c r="F721" s="68">
        <f>SUMIFS(F_Input_APR!$G$8:$G$3373,F_Input_APR!$B$8:$B$3373,'APR Data'!C721,F_Input_APR!$I$8:$I$3373,'APR Data'!D721)</f>
        <v>0</v>
      </c>
      <c r="G721" s="68">
        <v>1</v>
      </c>
      <c r="H721" s="68">
        <f t="shared" si="22"/>
        <v>0</v>
      </c>
      <c r="I721" s="68" t="s">
        <v>300</v>
      </c>
      <c r="J721" s="68" t="s">
        <v>840</v>
      </c>
      <c r="K721" s="92" t="s">
        <v>851</v>
      </c>
      <c r="M721" s="68" t="b">
        <f t="shared" si="23"/>
        <v>1</v>
      </c>
    </row>
    <row r="722" spans="2:13">
      <c r="B722" s="68" t="s">
        <v>839</v>
      </c>
      <c r="C722" s="68" t="s">
        <v>274</v>
      </c>
      <c r="D722" s="68" t="s">
        <v>401</v>
      </c>
      <c r="E722" s="68" t="s">
        <v>246</v>
      </c>
      <c r="F722" s="68">
        <f>SUMIFS(F_Input_APR!$G$8:$G$3373,F_Input_APR!$B$8:$B$3373,'APR Data'!C722,F_Input_APR!$I$8:$I$3373,'APR Data'!D722)</f>
        <v>2.887</v>
      </c>
      <c r="G722" s="68">
        <v>1</v>
      </c>
      <c r="H722" s="68">
        <f t="shared" si="22"/>
        <v>2.887</v>
      </c>
      <c r="I722" s="68" t="s">
        <v>300</v>
      </c>
      <c r="J722" s="68" t="s">
        <v>840</v>
      </c>
      <c r="K722" s="92" t="s">
        <v>852</v>
      </c>
      <c r="M722" s="68" t="b">
        <f t="shared" si="23"/>
        <v>1</v>
      </c>
    </row>
    <row r="723" spans="2:13">
      <c r="B723" s="68" t="s">
        <v>839</v>
      </c>
      <c r="C723" s="68" t="s">
        <v>274</v>
      </c>
      <c r="D723" s="68" t="s">
        <v>410</v>
      </c>
      <c r="E723" s="68" t="s">
        <v>246</v>
      </c>
      <c r="F723" s="68">
        <f>SUMIFS(F_Input_APR!$G$8:$G$3373,F_Input_APR!$B$8:$B$3373,'APR Data'!C723,F_Input_APR!$I$8:$I$3373,'APR Data'!D723)</f>
        <v>20.326000000000001</v>
      </c>
      <c r="G723" s="68">
        <v>1</v>
      </c>
      <c r="H723" s="68">
        <f t="shared" si="22"/>
        <v>20.326000000000001</v>
      </c>
      <c r="I723" s="68" t="s">
        <v>300</v>
      </c>
      <c r="J723" s="68" t="s">
        <v>840</v>
      </c>
      <c r="K723" s="92" t="s">
        <v>853</v>
      </c>
      <c r="M723" s="68" t="b">
        <f t="shared" si="23"/>
        <v>1</v>
      </c>
    </row>
    <row r="724" spans="2:13">
      <c r="B724" s="68" t="s">
        <v>839</v>
      </c>
      <c r="C724" s="68" t="s">
        <v>274</v>
      </c>
      <c r="D724" s="68" t="s">
        <v>419</v>
      </c>
      <c r="E724" s="68" t="s">
        <v>246</v>
      </c>
      <c r="F724" s="68">
        <f>SUMIFS(F_Input_APR!$G$8:$G$3373,F_Input_APR!$B$8:$B$3373,'APR Data'!C724,F_Input_APR!$I$8:$I$3373,'APR Data'!D724)</f>
        <v>3.6040000000000001</v>
      </c>
      <c r="G724" s="68">
        <v>1</v>
      </c>
      <c r="H724" s="68">
        <f t="shared" si="22"/>
        <v>3.6040000000000001</v>
      </c>
      <c r="I724" s="68" t="s">
        <v>300</v>
      </c>
      <c r="J724" s="68" t="s">
        <v>840</v>
      </c>
      <c r="K724" s="92" t="s">
        <v>854</v>
      </c>
      <c r="M724" s="68" t="b">
        <f t="shared" si="23"/>
        <v>1</v>
      </c>
    </row>
    <row r="725" spans="2:13">
      <c r="B725" s="68" t="s">
        <v>839</v>
      </c>
      <c r="C725" s="68" t="s">
        <v>274</v>
      </c>
      <c r="D725" s="68" t="s">
        <v>428</v>
      </c>
      <c r="E725" s="68" t="s">
        <v>246</v>
      </c>
      <c r="F725" s="68">
        <f>SUMIFS(F_Input_APR!$G$8:$G$3373,F_Input_APR!$B$8:$B$3373,'APR Data'!C725,F_Input_APR!$I$8:$I$3373,'APR Data'!D725)</f>
        <v>99.527000000000001</v>
      </c>
      <c r="G725" s="68">
        <v>0</v>
      </c>
      <c r="H725" s="68">
        <f t="shared" si="22"/>
        <v>0</v>
      </c>
      <c r="I725" s="68" t="s">
        <v>300</v>
      </c>
      <c r="J725" s="68" t="s">
        <v>840</v>
      </c>
      <c r="K725" s="92" t="s">
        <v>855</v>
      </c>
      <c r="M725" s="68" t="b">
        <f t="shared" si="23"/>
        <v>0</v>
      </c>
    </row>
    <row r="726" spans="2:13">
      <c r="B726" s="68" t="s">
        <v>839</v>
      </c>
      <c r="C726" s="68" t="s">
        <v>274</v>
      </c>
      <c r="D726" s="68" t="s">
        <v>436</v>
      </c>
      <c r="E726" s="68" t="s">
        <v>246</v>
      </c>
      <c r="F726" s="68">
        <f>SUMIFS(F_Input_APR!$G$8:$G$3373,F_Input_APR!$B$8:$B$3373,'APR Data'!C726,F_Input_APR!$I$8:$I$3373,'APR Data'!D726)</f>
        <v>99.527000000000001</v>
      </c>
      <c r="G726" s="68">
        <v>0</v>
      </c>
      <c r="H726" s="68">
        <f t="shared" si="22"/>
        <v>0</v>
      </c>
      <c r="I726" s="68" t="s">
        <v>300</v>
      </c>
      <c r="J726" s="68" t="s">
        <v>840</v>
      </c>
      <c r="K726" s="92" t="s">
        <v>856</v>
      </c>
      <c r="M726" s="68" t="b">
        <f t="shared" si="23"/>
        <v>0</v>
      </c>
    </row>
    <row r="727" spans="2:13">
      <c r="B727" s="68" t="s">
        <v>839</v>
      </c>
      <c r="C727" s="68" t="s">
        <v>274</v>
      </c>
      <c r="D727" s="68" t="s">
        <v>442</v>
      </c>
      <c r="E727" s="68" t="s">
        <v>246</v>
      </c>
      <c r="F727" s="68">
        <f>SUMIFS(F_Input_APR!$G$8:$G$3373,F_Input_APR!$B$8:$B$3373,'APR Data'!C727,F_Input_APR!$I$8:$I$3373,'APR Data'!D727)</f>
        <v>99.527000000000001</v>
      </c>
      <c r="G727" s="68">
        <v>1</v>
      </c>
      <c r="H727" s="68">
        <f t="shared" si="22"/>
        <v>99.527000000000001</v>
      </c>
      <c r="I727" s="68" t="s">
        <v>300</v>
      </c>
      <c r="J727" s="68" t="s">
        <v>840</v>
      </c>
      <c r="K727" s="92" t="s">
        <v>857</v>
      </c>
      <c r="M727" s="68" t="b">
        <f t="shared" si="23"/>
        <v>1</v>
      </c>
    </row>
    <row r="728" spans="2:13">
      <c r="B728" s="68" t="s">
        <v>839</v>
      </c>
      <c r="C728" s="68" t="s">
        <v>274</v>
      </c>
      <c r="D728" s="68" t="s">
        <v>449</v>
      </c>
      <c r="E728" s="68" t="s">
        <v>246</v>
      </c>
      <c r="F728" s="68">
        <f>SUMIFS(F_Input_APR!$G$8:$G$3373,F_Input_APR!$B$8:$B$3373,'APR Data'!C728,F_Input_APR!$I$8:$I$3373,'APR Data'!D728)</f>
        <v>0</v>
      </c>
      <c r="G728" s="68">
        <v>1</v>
      </c>
      <c r="H728" s="68">
        <f t="shared" si="22"/>
        <v>0</v>
      </c>
      <c r="I728" s="68" t="s">
        <v>300</v>
      </c>
      <c r="J728" s="68" t="s">
        <v>840</v>
      </c>
      <c r="K728" s="92" t="s">
        <v>858</v>
      </c>
      <c r="M728" s="68" t="b">
        <f t="shared" si="23"/>
        <v>1</v>
      </c>
    </row>
    <row r="729" spans="2:13">
      <c r="B729" s="68" t="s">
        <v>839</v>
      </c>
      <c r="C729" s="68" t="s">
        <v>274</v>
      </c>
      <c r="D729" s="68" t="s">
        <v>458</v>
      </c>
      <c r="E729" s="68" t="s">
        <v>246</v>
      </c>
      <c r="F729" s="68">
        <f>SUMIFS(F_Input_APR!$G$8:$G$3373,F_Input_APR!$B$8:$B$3373,'APR Data'!C729,F_Input_APR!$I$8:$I$3373,'APR Data'!D729)</f>
        <v>91.781999999999996</v>
      </c>
      <c r="G729" s="68">
        <v>1</v>
      </c>
      <c r="H729" s="68">
        <f t="shared" si="22"/>
        <v>91.781999999999996</v>
      </c>
      <c r="I729" s="68" t="s">
        <v>300</v>
      </c>
      <c r="J729" s="68" t="s">
        <v>840</v>
      </c>
      <c r="K729" s="92" t="s">
        <v>859</v>
      </c>
      <c r="M729" s="68" t="b">
        <f t="shared" si="23"/>
        <v>1</v>
      </c>
    </row>
    <row r="730" spans="2:13">
      <c r="B730" s="68" t="s">
        <v>839</v>
      </c>
      <c r="C730" s="68" t="s">
        <v>274</v>
      </c>
      <c r="D730" s="68" t="s">
        <v>467</v>
      </c>
      <c r="E730" s="68" t="s">
        <v>246</v>
      </c>
      <c r="F730" s="68">
        <f>SUMIFS(F_Input_APR!$G$8:$G$3373,F_Input_APR!$B$8:$B$3373,'APR Data'!C730,F_Input_APR!$I$8:$I$3373,'APR Data'!D730)</f>
        <v>0</v>
      </c>
      <c r="G730" s="68">
        <v>0</v>
      </c>
      <c r="H730" s="68">
        <f t="shared" si="22"/>
        <v>0</v>
      </c>
      <c r="I730" s="68" t="s">
        <v>300</v>
      </c>
      <c r="J730" s="68" t="s">
        <v>840</v>
      </c>
      <c r="K730" s="92" t="s">
        <v>860</v>
      </c>
      <c r="M730" s="68" t="b">
        <f t="shared" si="23"/>
        <v>1</v>
      </c>
    </row>
    <row r="731" spans="2:13">
      <c r="B731" s="68" t="s">
        <v>839</v>
      </c>
      <c r="C731" s="68" t="s">
        <v>274</v>
      </c>
      <c r="D731" s="68" t="s">
        <v>476</v>
      </c>
      <c r="E731" s="68" t="s">
        <v>246</v>
      </c>
      <c r="F731" s="68">
        <f>SUMIFS(F_Input_APR!$G$8:$G$3373,F_Input_APR!$B$8:$B$3373,'APR Data'!C731,F_Input_APR!$I$8:$I$3373,'APR Data'!D731)</f>
        <v>2.68</v>
      </c>
      <c r="G731" s="68">
        <v>0</v>
      </c>
      <c r="H731" s="68">
        <f t="shared" si="22"/>
        <v>0</v>
      </c>
      <c r="I731" s="68" t="s">
        <v>300</v>
      </c>
      <c r="J731" s="68" t="s">
        <v>840</v>
      </c>
      <c r="K731" s="92" t="s">
        <v>861</v>
      </c>
      <c r="M731" s="68" t="b">
        <f t="shared" si="23"/>
        <v>0</v>
      </c>
    </row>
    <row r="732" spans="2:13">
      <c r="B732" s="68" t="s">
        <v>839</v>
      </c>
      <c r="C732" s="68" t="s">
        <v>274</v>
      </c>
      <c r="D732" s="68" t="s">
        <v>485</v>
      </c>
      <c r="E732" s="68" t="s">
        <v>246</v>
      </c>
      <c r="F732" s="68">
        <f>SUMIFS(F_Input_APR!$G$8:$G$3373,F_Input_APR!$B$8:$B$3373,'APR Data'!C732,F_Input_APR!$I$8:$I$3373,'APR Data'!D732)</f>
        <v>0</v>
      </c>
      <c r="G732" s="68">
        <v>0</v>
      </c>
      <c r="H732" s="68">
        <f t="shared" si="22"/>
        <v>0</v>
      </c>
      <c r="I732" s="68" t="s">
        <v>300</v>
      </c>
      <c r="J732" s="68" t="s">
        <v>840</v>
      </c>
      <c r="K732" s="92" t="s">
        <v>862</v>
      </c>
      <c r="M732" s="68" t="b">
        <f t="shared" si="23"/>
        <v>1</v>
      </c>
    </row>
    <row r="733" spans="2:13">
      <c r="B733" s="68" t="s">
        <v>839</v>
      </c>
      <c r="C733" s="68" t="s">
        <v>274</v>
      </c>
      <c r="D733" s="68" t="s">
        <v>494</v>
      </c>
      <c r="E733" s="68" t="s">
        <v>246</v>
      </c>
      <c r="F733" s="68">
        <f>SUMIFS(F_Input_APR!$G$8:$G$3373,F_Input_APR!$B$8:$B$3373,'APR Data'!C733,F_Input_APR!$I$8:$I$3373,'APR Data'!D733)</f>
        <v>3.7109999999999999</v>
      </c>
      <c r="G733" s="68">
        <v>1</v>
      </c>
      <c r="H733" s="68">
        <f t="shared" si="22"/>
        <v>3.7109999999999999</v>
      </c>
      <c r="I733" s="68" t="s">
        <v>300</v>
      </c>
      <c r="J733" s="68" t="s">
        <v>840</v>
      </c>
      <c r="K733" s="92" t="s">
        <v>863</v>
      </c>
      <c r="M733" s="68" t="b">
        <f t="shared" si="23"/>
        <v>1</v>
      </c>
    </row>
    <row r="734" spans="2:13">
      <c r="B734" s="68" t="s">
        <v>839</v>
      </c>
      <c r="C734" s="68" t="s">
        <v>274</v>
      </c>
      <c r="D734" s="68" t="s">
        <v>503</v>
      </c>
      <c r="E734" s="68" t="s">
        <v>246</v>
      </c>
      <c r="F734" s="68">
        <f>SUMIFS(F_Input_APR!$G$8:$G$3373,F_Input_APR!$B$8:$B$3373,'APR Data'!C734,F_Input_APR!$I$8:$I$3373,'APR Data'!D734)</f>
        <v>8.4000000000000005E-2</v>
      </c>
      <c r="G734" s="68">
        <v>1</v>
      </c>
      <c r="H734" s="68">
        <f t="shared" si="22"/>
        <v>8.4000000000000005E-2</v>
      </c>
      <c r="I734" s="68" t="s">
        <v>300</v>
      </c>
      <c r="J734" s="68" t="s">
        <v>840</v>
      </c>
      <c r="K734" s="92" t="s">
        <v>864</v>
      </c>
      <c r="M734" s="68" t="b">
        <f t="shared" si="23"/>
        <v>1</v>
      </c>
    </row>
    <row r="735" spans="2:13">
      <c r="B735" s="68" t="s">
        <v>839</v>
      </c>
      <c r="C735" s="68" t="s">
        <v>274</v>
      </c>
      <c r="D735" s="68" t="s">
        <v>512</v>
      </c>
      <c r="E735" s="68" t="s">
        <v>246</v>
      </c>
      <c r="F735" s="68">
        <f>SUMIFS(F_Input_APR!$G$8:$G$3373,F_Input_APR!$B$8:$B$3373,'APR Data'!C735,F_Input_APR!$I$8:$I$3373,'APR Data'!D735)</f>
        <v>0.71099999999999997</v>
      </c>
      <c r="G735" s="68">
        <v>1</v>
      </c>
      <c r="H735" s="68">
        <f t="shared" si="22"/>
        <v>0.71099999999999997</v>
      </c>
      <c r="I735" s="68" t="s">
        <v>300</v>
      </c>
      <c r="J735" s="68" t="s">
        <v>840</v>
      </c>
      <c r="K735" s="92" t="s">
        <v>865</v>
      </c>
      <c r="M735" s="68" t="b">
        <f t="shared" si="23"/>
        <v>1</v>
      </c>
    </row>
    <row r="736" spans="2:13">
      <c r="B736" s="68" t="s">
        <v>839</v>
      </c>
      <c r="C736" s="68" t="s">
        <v>274</v>
      </c>
      <c r="D736" s="68" t="s">
        <v>521</v>
      </c>
      <c r="E736" s="68" t="s">
        <v>246</v>
      </c>
      <c r="F736" s="68">
        <f>SUMIFS(F_Input_APR!$G$8:$G$3373,F_Input_APR!$B$8:$B$3373,'APR Data'!C736,F_Input_APR!$I$8:$I$3373,'APR Data'!D736)</f>
        <v>5.5659999999999998</v>
      </c>
      <c r="G736" s="68">
        <v>1</v>
      </c>
      <c r="H736" s="68">
        <f t="shared" si="22"/>
        <v>5.5659999999999998</v>
      </c>
      <c r="I736" s="68" t="s">
        <v>300</v>
      </c>
      <c r="J736" s="68" t="s">
        <v>840</v>
      </c>
      <c r="K736" s="92" t="s">
        <v>866</v>
      </c>
      <c r="M736" s="68" t="b">
        <f t="shared" si="23"/>
        <v>1</v>
      </c>
    </row>
    <row r="737" spans="2:13">
      <c r="B737" s="68" t="s">
        <v>839</v>
      </c>
      <c r="C737" s="68" t="s">
        <v>274</v>
      </c>
      <c r="D737" s="68" t="s">
        <v>584</v>
      </c>
      <c r="E737" s="68" t="s">
        <v>246</v>
      </c>
      <c r="F737" s="68">
        <f>SUMIFS(F_Input_APR!$G$8:$G$3373,F_Input_APR!$B$8:$B$3373,'APR Data'!C737,F_Input_APR!$I$8:$I$3373,'APR Data'!D737)</f>
        <v>0.20499999999999999</v>
      </c>
      <c r="G737" s="68">
        <v>1</v>
      </c>
      <c r="H737" s="68">
        <f t="shared" si="22"/>
        <v>0.20499999999999999</v>
      </c>
      <c r="I737" s="68" t="s">
        <v>300</v>
      </c>
      <c r="J737" s="68" t="s">
        <v>840</v>
      </c>
      <c r="K737" s="68" t="s">
        <v>867</v>
      </c>
      <c r="M737" s="68" t="b">
        <f t="shared" si="23"/>
        <v>1</v>
      </c>
    </row>
    <row r="738" spans="2:13">
      <c r="B738" s="68" t="s">
        <v>839</v>
      </c>
      <c r="C738" s="68" t="s">
        <v>274</v>
      </c>
      <c r="D738" s="68" t="s">
        <v>593</v>
      </c>
      <c r="E738" s="68" t="s">
        <v>246</v>
      </c>
      <c r="F738" s="68">
        <f>SUMIFS(F_Input_APR!$G$8:$G$3373,F_Input_APR!$B$8:$B$3373,'APR Data'!C738,F_Input_APR!$I$8:$I$3373,'APR Data'!D738)</f>
        <v>6.8419999999999996</v>
      </c>
      <c r="G738" s="68">
        <v>1</v>
      </c>
      <c r="H738" s="68">
        <f t="shared" si="22"/>
        <v>6.8419999999999996</v>
      </c>
      <c r="I738" s="68" t="s">
        <v>300</v>
      </c>
      <c r="J738" s="68" t="s">
        <v>840</v>
      </c>
      <c r="K738" s="68" t="s">
        <v>868</v>
      </c>
      <c r="M738" s="68" t="b">
        <f t="shared" si="23"/>
        <v>1</v>
      </c>
    </row>
    <row r="739" spans="2:13">
      <c r="B739" s="68" t="s">
        <v>839</v>
      </c>
      <c r="C739" s="68" t="s">
        <v>274</v>
      </c>
      <c r="D739" s="68" t="s">
        <v>602</v>
      </c>
      <c r="E739" s="68" t="s">
        <v>246</v>
      </c>
      <c r="F739" s="68">
        <f>SUMIFS(F_Input_APR!$G$8:$G$3373,F_Input_APR!$B$8:$B$3373,'APR Data'!C739,F_Input_APR!$I$8:$I$3373,'APR Data'!D739)</f>
        <v>18.498000000000001</v>
      </c>
      <c r="G739" s="68">
        <v>1</v>
      </c>
      <c r="H739" s="68">
        <f t="shared" si="22"/>
        <v>18.498000000000001</v>
      </c>
      <c r="I739" s="68" t="s">
        <v>300</v>
      </c>
      <c r="J739" s="68" t="s">
        <v>840</v>
      </c>
      <c r="K739" s="68" t="s">
        <v>869</v>
      </c>
      <c r="M739" s="68" t="b">
        <f t="shared" si="23"/>
        <v>1</v>
      </c>
    </row>
    <row r="740" spans="2:13">
      <c r="B740" s="68" t="s">
        <v>839</v>
      </c>
      <c r="C740" s="68" t="s">
        <v>274</v>
      </c>
      <c r="D740" s="68" t="s">
        <v>611</v>
      </c>
      <c r="E740" s="68" t="s">
        <v>246</v>
      </c>
      <c r="F740" s="68">
        <f>SUMIFS(F_Input_APR!$G$8:$G$3373,F_Input_APR!$B$8:$B$3373,'APR Data'!C740,F_Input_APR!$I$8:$I$3373,'APR Data'!D740)</f>
        <v>28.763999999999999</v>
      </c>
      <c r="G740" s="68">
        <v>1</v>
      </c>
      <c r="H740" s="68">
        <f t="shared" si="22"/>
        <v>28.763999999999999</v>
      </c>
      <c r="I740" s="68" t="s">
        <v>300</v>
      </c>
      <c r="J740" s="68" t="s">
        <v>840</v>
      </c>
      <c r="K740" s="68" t="s">
        <v>870</v>
      </c>
      <c r="M740" s="68" t="b">
        <f t="shared" si="23"/>
        <v>1</v>
      </c>
    </row>
    <row r="741" spans="2:13">
      <c r="B741" s="68" t="s">
        <v>839</v>
      </c>
      <c r="C741" s="68" t="s">
        <v>274</v>
      </c>
      <c r="D741" s="68" t="s">
        <v>620</v>
      </c>
      <c r="E741" s="68" t="s">
        <v>246</v>
      </c>
      <c r="F741" s="68">
        <f>SUMIFS(F_Input_APR!$G$8:$G$3373,F_Input_APR!$B$8:$B$3373,'APR Data'!C741,F_Input_APR!$I$8:$I$3373,'APR Data'!D741)</f>
        <v>29.614999999999998</v>
      </c>
      <c r="G741" s="68">
        <v>1</v>
      </c>
      <c r="H741" s="68">
        <f t="shared" si="22"/>
        <v>29.614999999999998</v>
      </c>
      <c r="I741" s="68" t="s">
        <v>300</v>
      </c>
      <c r="J741" s="68" t="s">
        <v>840</v>
      </c>
      <c r="K741" s="68" t="s">
        <v>871</v>
      </c>
      <c r="M741" s="68" t="b">
        <f t="shared" si="23"/>
        <v>1</v>
      </c>
    </row>
    <row r="742" spans="2:13">
      <c r="B742" s="68" t="s">
        <v>839</v>
      </c>
      <c r="C742" s="68" t="s">
        <v>274</v>
      </c>
      <c r="D742" s="68" t="s">
        <v>812</v>
      </c>
      <c r="E742" s="68" t="s">
        <v>246</v>
      </c>
      <c r="F742" s="68">
        <f>SUMIFS(F_Input_APR!$G$8:$G$3373,F_Input_APR!$B$8:$B$3373,'APR Data'!C742,F_Input_APR!$I$8:$I$3373,'APR Data'!D742)</f>
        <v>51.058</v>
      </c>
      <c r="G742" s="68">
        <v>1</v>
      </c>
      <c r="H742" s="68">
        <f t="shared" si="22"/>
        <v>51.058</v>
      </c>
      <c r="I742" s="68" t="s">
        <v>300</v>
      </c>
      <c r="J742" s="68" t="s">
        <v>840</v>
      </c>
      <c r="K742" s="68" t="s">
        <v>872</v>
      </c>
      <c r="M742" s="68" t="b">
        <f t="shared" si="23"/>
        <v>1</v>
      </c>
    </row>
    <row r="743" spans="2:13">
      <c r="B743" s="68" t="s">
        <v>839</v>
      </c>
      <c r="C743" s="68" t="s">
        <v>274</v>
      </c>
      <c r="D743" s="68" t="s">
        <v>629</v>
      </c>
      <c r="E743" s="68" t="s">
        <v>246</v>
      </c>
      <c r="F743" s="68">
        <f>SUMIFS(F_Input_APR!$G$8:$G$3373,F_Input_APR!$B$8:$B$3373,'APR Data'!C743,F_Input_APR!$I$8:$I$3373,'APR Data'!D743)</f>
        <v>0</v>
      </c>
      <c r="G743" s="68">
        <v>1</v>
      </c>
      <c r="H743" s="68">
        <f t="shared" si="22"/>
        <v>0</v>
      </c>
      <c r="I743" s="68" t="s">
        <v>300</v>
      </c>
      <c r="J743" s="68" t="s">
        <v>840</v>
      </c>
      <c r="K743" s="68" t="s">
        <v>873</v>
      </c>
      <c r="M743" s="68" t="b">
        <f t="shared" si="23"/>
        <v>1</v>
      </c>
    </row>
    <row r="744" spans="2:13">
      <c r="B744" s="68" t="s">
        <v>839</v>
      </c>
      <c r="C744" s="68" t="s">
        <v>274</v>
      </c>
      <c r="D744" s="68" t="s">
        <v>638</v>
      </c>
      <c r="E744" s="68" t="s">
        <v>246</v>
      </c>
      <c r="F744" s="68">
        <f>SUMIFS(F_Input_APR!$G$8:$G$3373,F_Input_APR!$B$8:$B$3373,'APR Data'!C744,F_Input_APR!$I$8:$I$3373,'APR Data'!D744)</f>
        <v>0.75600000000000001</v>
      </c>
      <c r="G744" s="68">
        <v>1</v>
      </c>
      <c r="H744" s="68">
        <f t="shared" si="22"/>
        <v>0.75600000000000001</v>
      </c>
      <c r="I744" s="68" t="s">
        <v>300</v>
      </c>
      <c r="J744" s="68" t="s">
        <v>840</v>
      </c>
      <c r="K744" s="68" t="s">
        <v>874</v>
      </c>
      <c r="M744" s="68" t="b">
        <f t="shared" si="23"/>
        <v>1</v>
      </c>
    </row>
    <row r="745" spans="2:13">
      <c r="B745" s="68" t="s">
        <v>839</v>
      </c>
      <c r="C745" s="68" t="s">
        <v>274</v>
      </c>
      <c r="D745" s="68" t="s">
        <v>647</v>
      </c>
      <c r="E745" s="68" t="s">
        <v>246</v>
      </c>
      <c r="F745" s="68">
        <f>SUMIFS(F_Input_APR!$G$8:$G$3373,F_Input_APR!$B$8:$B$3373,'APR Data'!C745,F_Input_APR!$I$8:$I$3373,'APR Data'!D745)</f>
        <v>0</v>
      </c>
      <c r="G745" s="68">
        <v>1</v>
      </c>
      <c r="H745" s="68">
        <f t="shared" si="22"/>
        <v>0</v>
      </c>
      <c r="I745" s="68" t="s">
        <v>300</v>
      </c>
      <c r="J745" s="68" t="s">
        <v>840</v>
      </c>
      <c r="K745" s="68" t="s">
        <v>875</v>
      </c>
      <c r="M745" s="68" t="b">
        <f t="shared" si="23"/>
        <v>1</v>
      </c>
    </row>
    <row r="746" spans="2:13">
      <c r="B746" s="68" t="s">
        <v>839</v>
      </c>
      <c r="C746" s="68" t="s">
        <v>274</v>
      </c>
      <c r="D746" s="68" t="s">
        <v>653</v>
      </c>
      <c r="E746" s="68" t="s">
        <v>246</v>
      </c>
      <c r="F746" s="68">
        <f>SUMIFS(F_Input_APR!$G$8:$G$3373,F_Input_APR!$B$8:$B$3373,'APR Data'!C746,F_Input_APR!$I$8:$I$3373,'APR Data'!D746)</f>
        <v>23.542999999999999</v>
      </c>
      <c r="G746" s="68">
        <v>1</v>
      </c>
      <c r="H746" s="68">
        <f t="shared" si="22"/>
        <v>23.542999999999999</v>
      </c>
      <c r="I746" s="68" t="s">
        <v>300</v>
      </c>
      <c r="J746" s="68" t="s">
        <v>840</v>
      </c>
      <c r="K746" s="68" t="s">
        <v>876</v>
      </c>
      <c r="M746" s="68" t="b">
        <f t="shared" si="23"/>
        <v>1</v>
      </c>
    </row>
    <row r="747" spans="2:13">
      <c r="B747" s="68" t="s">
        <v>839</v>
      </c>
      <c r="C747" s="68" t="s">
        <v>274</v>
      </c>
      <c r="D747" s="68" t="s">
        <v>662</v>
      </c>
      <c r="E747" s="68" t="s">
        <v>246</v>
      </c>
      <c r="F747" s="68">
        <f>SUMIFS(F_Input_APR!$G$8:$G$3373,F_Input_APR!$B$8:$B$3373,'APR Data'!C747,F_Input_APR!$I$8:$I$3373,'APR Data'!D747)</f>
        <v>1.9750000000000001</v>
      </c>
      <c r="G747" s="68">
        <v>1</v>
      </c>
      <c r="H747" s="68">
        <f t="shared" si="22"/>
        <v>1.9750000000000001</v>
      </c>
      <c r="I747" s="68" t="s">
        <v>300</v>
      </c>
      <c r="J747" s="68" t="s">
        <v>840</v>
      </c>
      <c r="K747" s="68" t="s">
        <v>877</v>
      </c>
      <c r="M747" s="68" t="b">
        <f t="shared" si="23"/>
        <v>1</v>
      </c>
    </row>
    <row r="748" spans="2:13">
      <c r="B748" s="68" t="s">
        <v>839</v>
      </c>
      <c r="C748" s="68" t="s">
        <v>274</v>
      </c>
      <c r="D748" s="68" t="s">
        <v>671</v>
      </c>
      <c r="E748" s="68" t="s">
        <v>246</v>
      </c>
      <c r="F748" s="68">
        <f>SUMIFS(F_Input_APR!$G$8:$G$3373,F_Input_APR!$B$8:$B$3373,'APR Data'!C748,F_Input_APR!$I$8:$I$3373,'APR Data'!D748)</f>
        <v>0.624</v>
      </c>
      <c r="G748" s="68">
        <v>1</v>
      </c>
      <c r="H748" s="68">
        <f t="shared" si="22"/>
        <v>0.624</v>
      </c>
      <c r="I748" s="68" t="s">
        <v>300</v>
      </c>
      <c r="J748" s="68" t="s">
        <v>840</v>
      </c>
      <c r="K748" s="68" t="s">
        <v>878</v>
      </c>
      <c r="M748" s="68" t="b">
        <f t="shared" si="23"/>
        <v>1</v>
      </c>
    </row>
    <row r="749" spans="2:13">
      <c r="B749" s="68" t="s">
        <v>839</v>
      </c>
      <c r="C749" s="68" t="s">
        <v>274</v>
      </c>
      <c r="D749" s="68" t="s">
        <v>680</v>
      </c>
      <c r="E749" s="68" t="s">
        <v>246</v>
      </c>
      <c r="F749" s="68">
        <f>SUMIFS(F_Input_APR!$G$8:$G$3373,F_Input_APR!$B$8:$B$3373,'APR Data'!C749,F_Input_APR!$I$8:$I$3373,'APR Data'!D749)</f>
        <v>3.714</v>
      </c>
      <c r="G749" s="68">
        <v>1</v>
      </c>
      <c r="H749" s="68">
        <f t="shared" si="22"/>
        <v>3.714</v>
      </c>
      <c r="I749" s="68" t="s">
        <v>300</v>
      </c>
      <c r="J749" s="68" t="s">
        <v>840</v>
      </c>
      <c r="K749" s="68" t="s">
        <v>879</v>
      </c>
      <c r="M749" s="68" t="b">
        <f t="shared" si="23"/>
        <v>1</v>
      </c>
    </row>
    <row r="750" spans="2:13">
      <c r="B750" s="68" t="s">
        <v>839</v>
      </c>
      <c r="C750" s="68" t="s">
        <v>274</v>
      </c>
      <c r="D750" s="68" t="s">
        <v>821</v>
      </c>
      <c r="E750" s="68" t="s">
        <v>246</v>
      </c>
      <c r="F750" s="68">
        <f>SUMIFS(F_Input_APR!$G$8:$G$3373,F_Input_APR!$B$8:$B$3373,'APR Data'!C750,F_Input_APR!$I$8:$I$3373,'APR Data'!D750)</f>
        <v>0.69699999999999995</v>
      </c>
      <c r="G750" s="68">
        <v>1</v>
      </c>
      <c r="H750" s="68">
        <f t="shared" si="22"/>
        <v>0.69699999999999995</v>
      </c>
      <c r="I750" s="68" t="s">
        <v>300</v>
      </c>
      <c r="J750" s="68" t="s">
        <v>840</v>
      </c>
      <c r="K750" s="68" t="s">
        <v>880</v>
      </c>
      <c r="M750" s="68" t="b">
        <f t="shared" si="23"/>
        <v>1</v>
      </c>
    </row>
    <row r="751" spans="2:13">
      <c r="B751" s="68" t="s">
        <v>839</v>
      </c>
      <c r="C751" s="68" t="s">
        <v>274</v>
      </c>
      <c r="D751" s="68" t="s">
        <v>695</v>
      </c>
      <c r="E751" s="68" t="s">
        <v>246</v>
      </c>
      <c r="F751" s="68">
        <f>SUMIFS(F_Input_APR!$G$8:$G$3373,F_Input_APR!$B$8:$B$3373,'APR Data'!C751,F_Input_APR!$I$8:$I$3373,'APR Data'!D751)</f>
        <v>0</v>
      </c>
      <c r="G751" s="68">
        <v>1</v>
      </c>
      <c r="H751" s="68">
        <f t="shared" si="22"/>
        <v>0</v>
      </c>
      <c r="I751" s="68" t="s">
        <v>300</v>
      </c>
      <c r="J751" s="68" t="s">
        <v>840</v>
      </c>
      <c r="K751" s="68" t="s">
        <v>881</v>
      </c>
      <c r="M751" s="68" t="b">
        <f t="shared" si="23"/>
        <v>1</v>
      </c>
    </row>
    <row r="752" spans="2:13">
      <c r="B752" s="68" t="s">
        <v>839</v>
      </c>
      <c r="C752" s="68" t="s">
        <v>274</v>
      </c>
      <c r="D752" s="68" t="s">
        <v>704</v>
      </c>
      <c r="E752" s="68" t="s">
        <v>246</v>
      </c>
      <c r="F752" s="68">
        <f>SUMIFS(F_Input_APR!$G$8:$G$3373,F_Input_APR!$B$8:$B$3373,'APR Data'!C752,F_Input_APR!$I$8:$I$3373,'APR Data'!D752)</f>
        <v>0</v>
      </c>
      <c r="G752" s="68">
        <v>1</v>
      </c>
      <c r="H752" s="68">
        <f t="shared" si="22"/>
        <v>0</v>
      </c>
      <c r="I752" s="68" t="s">
        <v>300</v>
      </c>
      <c r="J752" s="68" t="s">
        <v>840</v>
      </c>
      <c r="K752" s="68" t="s">
        <v>882</v>
      </c>
      <c r="M752" s="68" t="b">
        <f t="shared" si="23"/>
        <v>1</v>
      </c>
    </row>
    <row r="753" spans="2:13">
      <c r="B753" s="68" t="s">
        <v>839</v>
      </c>
      <c r="C753" s="68" t="s">
        <v>274</v>
      </c>
      <c r="D753" s="68" t="s">
        <v>713</v>
      </c>
      <c r="E753" s="68" t="s">
        <v>246</v>
      </c>
      <c r="F753" s="68">
        <f>SUMIFS(F_Input_APR!$G$8:$G$3373,F_Input_APR!$B$8:$B$3373,'APR Data'!C753,F_Input_APR!$I$8:$I$3373,'APR Data'!D753)</f>
        <v>0</v>
      </c>
      <c r="G753" s="68">
        <v>1</v>
      </c>
      <c r="H753" s="68">
        <f t="shared" si="22"/>
        <v>0</v>
      </c>
      <c r="I753" s="68" t="s">
        <v>300</v>
      </c>
      <c r="J753" s="68" t="s">
        <v>840</v>
      </c>
      <c r="K753" s="68" t="s">
        <v>883</v>
      </c>
      <c r="M753" s="68" t="b">
        <f t="shared" si="23"/>
        <v>1</v>
      </c>
    </row>
    <row r="754" spans="2:13">
      <c r="B754" s="68" t="s">
        <v>839</v>
      </c>
      <c r="C754" s="68" t="s">
        <v>274</v>
      </c>
      <c r="D754" s="68" t="s">
        <v>722</v>
      </c>
      <c r="E754" s="68" t="s">
        <v>246</v>
      </c>
      <c r="F754" s="68">
        <f>SUMIFS(F_Input_APR!$G$8:$G$3373,F_Input_APR!$B$8:$B$3373,'APR Data'!C754,F_Input_APR!$I$8:$I$3373,'APR Data'!D754)</f>
        <v>2.669</v>
      </c>
      <c r="G754" s="68">
        <v>1</v>
      </c>
      <c r="H754" s="68">
        <f t="shared" si="22"/>
        <v>2.669</v>
      </c>
      <c r="I754" s="68" t="s">
        <v>300</v>
      </c>
      <c r="J754" s="68" t="s">
        <v>840</v>
      </c>
      <c r="K754" s="68" t="s">
        <v>884</v>
      </c>
      <c r="M754" s="68" t="b">
        <f t="shared" si="23"/>
        <v>1</v>
      </c>
    </row>
    <row r="755" spans="2:13">
      <c r="B755" s="68" t="s">
        <v>839</v>
      </c>
      <c r="C755" s="68" t="s">
        <v>274</v>
      </c>
      <c r="D755" s="68" t="s">
        <v>731</v>
      </c>
      <c r="E755" s="68" t="s">
        <v>246</v>
      </c>
      <c r="F755" s="68">
        <f>SUMIFS(F_Input_APR!$G$8:$G$3373,F_Input_APR!$B$8:$B$3373,'APR Data'!C755,F_Input_APR!$I$8:$I$3373,'APR Data'!D755)</f>
        <v>9.2999999999999999E-2</v>
      </c>
      <c r="G755" s="68">
        <v>1</v>
      </c>
      <c r="H755" s="68">
        <f t="shared" si="22"/>
        <v>9.2999999999999999E-2</v>
      </c>
      <c r="I755" s="68" t="s">
        <v>300</v>
      </c>
      <c r="J755" s="68" t="s">
        <v>840</v>
      </c>
      <c r="K755" s="68" t="s">
        <v>885</v>
      </c>
      <c r="M755" s="68" t="b">
        <f t="shared" si="23"/>
        <v>1</v>
      </c>
    </row>
    <row r="756" spans="2:13">
      <c r="B756" s="68" t="s">
        <v>839</v>
      </c>
      <c r="C756" s="68" t="s">
        <v>274</v>
      </c>
      <c r="D756" s="68" t="s">
        <v>740</v>
      </c>
      <c r="E756" s="68" t="s">
        <v>246</v>
      </c>
      <c r="F756" s="68">
        <f>SUMIFS(F_Input_APR!$G$8:$G$3373,F_Input_APR!$B$8:$B$3373,'APR Data'!C756,F_Input_APR!$I$8:$I$3373,'APR Data'!D756)</f>
        <v>0.122</v>
      </c>
      <c r="G756" s="68">
        <v>1</v>
      </c>
      <c r="H756" s="68">
        <f t="shared" si="22"/>
        <v>0.122</v>
      </c>
      <c r="I756" s="68" t="s">
        <v>300</v>
      </c>
      <c r="J756" s="68" t="s">
        <v>840</v>
      </c>
      <c r="K756" s="68" t="s">
        <v>886</v>
      </c>
      <c r="M756" s="68" t="b">
        <f t="shared" si="23"/>
        <v>1</v>
      </c>
    </row>
    <row r="757" spans="2:13">
      <c r="B757" s="68" t="s">
        <v>839</v>
      </c>
      <c r="C757" s="68" t="s">
        <v>274</v>
      </c>
      <c r="D757" s="68" t="s">
        <v>749</v>
      </c>
      <c r="E757" s="68" t="s">
        <v>246</v>
      </c>
      <c r="F757" s="68">
        <f>SUMIFS(F_Input_APR!$G$8:$G$3373,F_Input_APR!$B$8:$B$3373,'APR Data'!C757,F_Input_APR!$I$8:$I$3373,'APR Data'!D757)</f>
        <v>2.39</v>
      </c>
      <c r="G757" s="68">
        <v>1</v>
      </c>
      <c r="H757" s="68">
        <f t="shared" si="22"/>
        <v>2.39</v>
      </c>
      <c r="I757" s="68" t="s">
        <v>300</v>
      </c>
      <c r="J757" s="68" t="s">
        <v>840</v>
      </c>
      <c r="K757" s="68" t="s">
        <v>887</v>
      </c>
      <c r="M757" s="68" t="b">
        <f t="shared" si="23"/>
        <v>1</v>
      </c>
    </row>
    <row r="758" spans="2:13">
      <c r="B758" s="68" t="s">
        <v>839</v>
      </c>
      <c r="C758" s="68" t="s">
        <v>274</v>
      </c>
      <c r="D758" s="68" t="s">
        <v>305</v>
      </c>
      <c r="E758" s="68" t="s">
        <v>246</v>
      </c>
      <c r="F758" s="68">
        <f>SUMIFS(F_Input_APR!$G$8:$G$3373,F_Input_APR!$B$8:$B$3373,'APR Data'!C758,F_Input_APR!$I$8:$I$3373,'APR Data'!D758)</f>
        <v>3.0619999999999998</v>
      </c>
      <c r="G758" s="68">
        <v>1</v>
      </c>
      <c r="H758" s="68">
        <f t="shared" si="22"/>
        <v>3.0619999999999998</v>
      </c>
      <c r="I758" s="68" t="s">
        <v>300</v>
      </c>
      <c r="J758" s="68" t="s">
        <v>888</v>
      </c>
      <c r="K758" s="92" t="s">
        <v>841</v>
      </c>
      <c r="M758" s="68" t="b">
        <f t="shared" si="23"/>
        <v>1</v>
      </c>
    </row>
    <row r="759" spans="2:13">
      <c r="B759" s="68" t="s">
        <v>839</v>
      </c>
      <c r="C759" s="68" t="s">
        <v>274</v>
      </c>
      <c r="D759" s="68" t="s">
        <v>314</v>
      </c>
      <c r="E759" s="68" t="s">
        <v>246</v>
      </c>
      <c r="F759" s="68">
        <f>SUMIFS(F_Input_APR!$G$8:$G$3373,F_Input_APR!$B$8:$B$3373,'APR Data'!C759,F_Input_APR!$I$8:$I$3373,'APR Data'!D759)</f>
        <v>1.0740000000000001</v>
      </c>
      <c r="G759" s="68">
        <v>1</v>
      </c>
      <c r="H759" s="68">
        <f t="shared" si="22"/>
        <v>1.0740000000000001</v>
      </c>
      <c r="I759" s="68" t="s">
        <v>300</v>
      </c>
      <c r="J759" s="68" t="s">
        <v>888</v>
      </c>
      <c r="K759" s="92" t="s">
        <v>842</v>
      </c>
      <c r="M759" s="68" t="b">
        <f t="shared" si="23"/>
        <v>1</v>
      </c>
    </row>
    <row r="760" spans="2:13">
      <c r="B760" s="68" t="s">
        <v>839</v>
      </c>
      <c r="C760" s="68" t="s">
        <v>274</v>
      </c>
      <c r="D760" s="68" t="s">
        <v>323</v>
      </c>
      <c r="E760" s="68" t="s">
        <v>246</v>
      </c>
      <c r="F760" s="68">
        <f>SUMIFS(F_Input_APR!$G$8:$G$3373,F_Input_APR!$B$8:$B$3373,'APR Data'!C760,F_Input_APR!$I$8:$I$3373,'APR Data'!D760)</f>
        <v>2.0259999999999998</v>
      </c>
      <c r="G760" s="68">
        <v>1</v>
      </c>
      <c r="H760" s="68">
        <f t="shared" si="22"/>
        <v>2.0259999999999998</v>
      </c>
      <c r="I760" s="68" t="s">
        <v>300</v>
      </c>
      <c r="J760" s="68" t="s">
        <v>888</v>
      </c>
      <c r="K760" s="92" t="s">
        <v>843</v>
      </c>
      <c r="M760" s="68" t="b">
        <f t="shared" si="23"/>
        <v>1</v>
      </c>
    </row>
    <row r="761" spans="2:13">
      <c r="B761" s="68" t="s">
        <v>839</v>
      </c>
      <c r="C761" s="68" t="s">
        <v>274</v>
      </c>
      <c r="D761" s="68" t="s">
        <v>332</v>
      </c>
      <c r="E761" s="68" t="s">
        <v>246</v>
      </c>
      <c r="F761" s="68">
        <f>SUMIFS(F_Input_APR!$G$8:$G$3373,F_Input_APR!$B$8:$B$3373,'APR Data'!C761,F_Input_APR!$I$8:$I$3373,'APR Data'!D761)</f>
        <v>4.4560000000000004</v>
      </c>
      <c r="G761" s="68">
        <v>1</v>
      </c>
      <c r="H761" s="68">
        <f t="shared" si="22"/>
        <v>4.4560000000000004</v>
      </c>
      <c r="I761" s="68" t="s">
        <v>300</v>
      </c>
      <c r="J761" s="68" t="s">
        <v>888</v>
      </c>
      <c r="K761" s="68" t="s">
        <v>844</v>
      </c>
      <c r="M761" s="68" t="b">
        <f t="shared" si="23"/>
        <v>1</v>
      </c>
    </row>
    <row r="762" spans="2:13">
      <c r="B762" s="68" t="s">
        <v>839</v>
      </c>
      <c r="C762" s="68" t="s">
        <v>274</v>
      </c>
      <c r="D762" s="68" t="s">
        <v>341</v>
      </c>
      <c r="E762" s="68" t="s">
        <v>246</v>
      </c>
      <c r="F762" s="68">
        <f>SUMIFS(F_Input_APR!$G$8:$G$3373,F_Input_APR!$B$8:$B$3373,'APR Data'!C762,F_Input_APR!$I$8:$I$3373,'APR Data'!D762)</f>
        <v>0.57599999999999996</v>
      </c>
      <c r="G762" s="68">
        <v>1</v>
      </c>
      <c r="H762" s="68">
        <f t="shared" si="22"/>
        <v>0.57599999999999996</v>
      </c>
      <c r="I762" s="68" t="s">
        <v>300</v>
      </c>
      <c r="J762" s="68" t="s">
        <v>888</v>
      </c>
      <c r="K762" s="92" t="s">
        <v>845</v>
      </c>
      <c r="M762" s="68" t="b">
        <f t="shared" si="23"/>
        <v>1</v>
      </c>
    </row>
    <row r="763" spans="2:13">
      <c r="B763" s="68" t="s">
        <v>839</v>
      </c>
      <c r="C763" s="68" t="s">
        <v>274</v>
      </c>
      <c r="D763" s="68" t="s">
        <v>350</v>
      </c>
      <c r="E763" s="68" t="s">
        <v>246</v>
      </c>
      <c r="F763" s="68">
        <f>SUMIFS(F_Input_APR!$G$8:$G$3373,F_Input_APR!$B$8:$B$3373,'APR Data'!C763,F_Input_APR!$I$8:$I$3373,'APR Data'!D763)</f>
        <v>0</v>
      </c>
      <c r="G763" s="68">
        <v>1</v>
      </c>
      <c r="H763" s="68">
        <f t="shared" si="22"/>
        <v>0</v>
      </c>
      <c r="I763" s="68" t="s">
        <v>300</v>
      </c>
      <c r="J763" s="68" t="s">
        <v>888</v>
      </c>
      <c r="K763" s="92" t="s">
        <v>846</v>
      </c>
      <c r="M763" s="68" t="b">
        <f t="shared" si="23"/>
        <v>1</v>
      </c>
    </row>
    <row r="764" spans="2:13">
      <c r="B764" s="68" t="s">
        <v>839</v>
      </c>
      <c r="C764" s="68" t="s">
        <v>274</v>
      </c>
      <c r="D764" s="68" t="s">
        <v>359</v>
      </c>
      <c r="E764" s="68" t="s">
        <v>246</v>
      </c>
      <c r="F764" s="68">
        <f>SUMIFS(F_Input_APR!$G$8:$G$3373,F_Input_APR!$B$8:$B$3373,'APR Data'!C764,F_Input_APR!$I$8:$I$3373,'APR Data'!D764)</f>
        <v>12.603999999999999</v>
      </c>
      <c r="G764" s="68">
        <v>1</v>
      </c>
      <c r="H764" s="68">
        <f t="shared" si="22"/>
        <v>12.603999999999999</v>
      </c>
      <c r="I764" s="68" t="s">
        <v>300</v>
      </c>
      <c r="J764" s="68" t="s">
        <v>888</v>
      </c>
      <c r="K764" s="92" t="s">
        <v>847</v>
      </c>
      <c r="M764" s="68" t="b">
        <f t="shared" si="23"/>
        <v>1</v>
      </c>
    </row>
    <row r="765" spans="2:13">
      <c r="B765" s="68" t="s">
        <v>839</v>
      </c>
      <c r="C765" s="68" t="s">
        <v>274</v>
      </c>
      <c r="D765" s="68" t="s">
        <v>368</v>
      </c>
      <c r="E765" s="68" t="s">
        <v>246</v>
      </c>
      <c r="F765" s="68">
        <f>SUMIFS(F_Input_APR!$G$8:$G$3373,F_Input_APR!$B$8:$B$3373,'APR Data'!C765,F_Input_APR!$I$8:$I$3373,'APR Data'!D765)</f>
        <v>1.962</v>
      </c>
      <c r="G765" s="68">
        <v>1</v>
      </c>
      <c r="H765" s="68">
        <f t="shared" si="22"/>
        <v>1.962</v>
      </c>
      <c r="I765" s="68" t="s">
        <v>300</v>
      </c>
      <c r="J765" s="68" t="s">
        <v>888</v>
      </c>
      <c r="K765" s="92" t="s">
        <v>848</v>
      </c>
      <c r="M765" s="68" t="b">
        <f t="shared" si="23"/>
        <v>1</v>
      </c>
    </row>
    <row r="766" spans="2:13">
      <c r="B766" s="68" t="s">
        <v>839</v>
      </c>
      <c r="C766" s="68" t="s">
        <v>274</v>
      </c>
      <c r="D766" s="68" t="s">
        <v>377</v>
      </c>
      <c r="E766" s="68" t="s">
        <v>246</v>
      </c>
      <c r="F766" s="68">
        <f>SUMIFS(F_Input_APR!$G$8:$G$3373,F_Input_APR!$B$8:$B$3373,'APR Data'!C766,F_Input_APR!$I$8:$I$3373,'APR Data'!D766)</f>
        <v>1.1739999999999999</v>
      </c>
      <c r="G766" s="68">
        <v>1</v>
      </c>
      <c r="H766" s="68">
        <f t="shared" si="22"/>
        <v>1.1739999999999999</v>
      </c>
      <c r="I766" s="68" t="s">
        <v>300</v>
      </c>
      <c r="J766" s="68" t="s">
        <v>888</v>
      </c>
      <c r="K766" s="92" t="s">
        <v>849</v>
      </c>
      <c r="M766" s="68" t="b">
        <f t="shared" si="23"/>
        <v>1</v>
      </c>
    </row>
    <row r="767" spans="2:13">
      <c r="B767" s="68" t="s">
        <v>839</v>
      </c>
      <c r="C767" s="68" t="s">
        <v>274</v>
      </c>
      <c r="D767" s="68" t="s">
        <v>386</v>
      </c>
      <c r="E767" s="68" t="s">
        <v>246</v>
      </c>
      <c r="F767" s="68">
        <f>SUMIFS(F_Input_APR!$G$8:$G$3373,F_Input_APR!$B$8:$B$3373,'APR Data'!C767,F_Input_APR!$I$8:$I$3373,'APR Data'!D767)</f>
        <v>0</v>
      </c>
      <c r="G767" s="68">
        <v>1</v>
      </c>
      <c r="H767" s="68">
        <f t="shared" si="22"/>
        <v>0</v>
      </c>
      <c r="I767" s="68" t="s">
        <v>300</v>
      </c>
      <c r="J767" s="68" t="s">
        <v>888</v>
      </c>
      <c r="K767" s="92" t="s">
        <v>850</v>
      </c>
      <c r="M767" s="68" t="b">
        <f t="shared" si="23"/>
        <v>1</v>
      </c>
    </row>
    <row r="768" spans="2:13">
      <c r="B768" s="68" t="s">
        <v>839</v>
      </c>
      <c r="C768" s="68" t="s">
        <v>274</v>
      </c>
      <c r="D768" s="68" t="s">
        <v>395</v>
      </c>
      <c r="E768" s="68" t="s">
        <v>246</v>
      </c>
      <c r="F768" s="68">
        <f>SUMIFS(F_Input_APR!$G$8:$G$3373,F_Input_APR!$B$8:$B$3373,'APR Data'!C768,F_Input_APR!$I$8:$I$3373,'APR Data'!D768)</f>
        <v>0</v>
      </c>
      <c r="G768" s="68">
        <v>1</v>
      </c>
      <c r="H768" s="68">
        <f t="shared" si="22"/>
        <v>0</v>
      </c>
      <c r="I768" s="68" t="s">
        <v>300</v>
      </c>
      <c r="J768" s="68" t="s">
        <v>888</v>
      </c>
      <c r="K768" s="92" t="s">
        <v>851</v>
      </c>
      <c r="M768" s="68" t="b">
        <f t="shared" si="23"/>
        <v>1</v>
      </c>
    </row>
    <row r="769" spans="2:13">
      <c r="B769" s="68" t="s">
        <v>839</v>
      </c>
      <c r="C769" s="68" t="s">
        <v>274</v>
      </c>
      <c r="D769" s="68" t="s">
        <v>404</v>
      </c>
      <c r="E769" s="68" t="s">
        <v>246</v>
      </c>
      <c r="F769" s="68">
        <f>SUMIFS(F_Input_APR!$G$8:$G$3373,F_Input_APR!$B$8:$B$3373,'APR Data'!C769,F_Input_APR!$I$8:$I$3373,'APR Data'!D769)</f>
        <v>4.1840000000000002</v>
      </c>
      <c r="G769" s="68">
        <v>1</v>
      </c>
      <c r="H769" s="68">
        <f t="shared" si="22"/>
        <v>4.1840000000000002</v>
      </c>
      <c r="I769" s="68" t="s">
        <v>300</v>
      </c>
      <c r="J769" s="68" t="s">
        <v>888</v>
      </c>
      <c r="K769" s="92" t="s">
        <v>852</v>
      </c>
      <c r="M769" s="68" t="b">
        <f t="shared" si="23"/>
        <v>1</v>
      </c>
    </row>
    <row r="770" spans="2:13">
      <c r="B770" s="68" t="s">
        <v>839</v>
      </c>
      <c r="C770" s="68" t="s">
        <v>274</v>
      </c>
      <c r="D770" s="68" t="s">
        <v>413</v>
      </c>
      <c r="E770" s="68" t="s">
        <v>246</v>
      </c>
      <c r="F770" s="68">
        <f>SUMIFS(F_Input_APR!$G$8:$G$3373,F_Input_APR!$B$8:$B$3373,'APR Data'!C770,F_Input_APR!$I$8:$I$3373,'APR Data'!D770)</f>
        <v>13.638</v>
      </c>
      <c r="G770" s="68">
        <v>1</v>
      </c>
      <c r="H770" s="68">
        <f t="shared" si="22"/>
        <v>13.638</v>
      </c>
      <c r="I770" s="68" t="s">
        <v>300</v>
      </c>
      <c r="J770" s="68" t="s">
        <v>888</v>
      </c>
      <c r="K770" s="92" t="s">
        <v>853</v>
      </c>
      <c r="M770" s="68" t="b">
        <f t="shared" si="23"/>
        <v>1</v>
      </c>
    </row>
    <row r="771" spans="2:13">
      <c r="B771" s="68" t="s">
        <v>839</v>
      </c>
      <c r="C771" s="68" t="s">
        <v>274</v>
      </c>
      <c r="D771" s="68" t="s">
        <v>422</v>
      </c>
      <c r="E771" s="68" t="s">
        <v>246</v>
      </c>
      <c r="F771" s="68">
        <f>SUMIFS(F_Input_APR!$G$8:$G$3373,F_Input_APR!$B$8:$B$3373,'APR Data'!C771,F_Input_APR!$I$8:$I$3373,'APR Data'!D771)</f>
        <v>7.3949999999999996</v>
      </c>
      <c r="G771" s="68">
        <v>1</v>
      </c>
      <c r="H771" s="68">
        <f t="shared" si="22"/>
        <v>7.3949999999999996</v>
      </c>
      <c r="I771" s="68" t="s">
        <v>300</v>
      </c>
      <c r="J771" s="68" t="s">
        <v>888</v>
      </c>
      <c r="K771" s="92" t="s">
        <v>854</v>
      </c>
      <c r="M771" s="68" t="b">
        <f t="shared" si="23"/>
        <v>1</v>
      </c>
    </row>
    <row r="772" spans="2:13">
      <c r="B772" s="68" t="s">
        <v>839</v>
      </c>
      <c r="C772" s="68" t="s">
        <v>274</v>
      </c>
      <c r="D772" s="68" t="s">
        <v>431</v>
      </c>
      <c r="E772" s="68" t="s">
        <v>246</v>
      </c>
      <c r="F772" s="68">
        <f>SUMIFS(F_Input_APR!$G$8:$G$3373,F_Input_APR!$B$8:$B$3373,'APR Data'!C772,F_Input_APR!$I$8:$I$3373,'APR Data'!D772)</f>
        <v>91.947000000000003</v>
      </c>
      <c r="G772" s="68">
        <v>0</v>
      </c>
      <c r="H772" s="68">
        <f t="shared" si="22"/>
        <v>0</v>
      </c>
      <c r="I772" s="68" t="s">
        <v>300</v>
      </c>
      <c r="J772" s="68" t="s">
        <v>888</v>
      </c>
      <c r="K772" s="92" t="s">
        <v>855</v>
      </c>
      <c r="M772" s="68" t="b">
        <f t="shared" si="23"/>
        <v>0</v>
      </c>
    </row>
    <row r="773" spans="2:13">
      <c r="B773" s="68" t="s">
        <v>839</v>
      </c>
      <c r="C773" s="68" t="s">
        <v>274</v>
      </c>
      <c r="D773" s="68" t="s">
        <v>438</v>
      </c>
      <c r="E773" s="68" t="s">
        <v>246</v>
      </c>
      <c r="F773" s="68">
        <f>SUMIFS(F_Input_APR!$G$8:$G$3373,F_Input_APR!$B$8:$B$3373,'APR Data'!C773,F_Input_APR!$I$8:$I$3373,'APR Data'!D773)</f>
        <v>91.947000000000003</v>
      </c>
      <c r="G773" s="68">
        <v>0</v>
      </c>
      <c r="H773" s="68">
        <f t="shared" si="22"/>
        <v>0</v>
      </c>
      <c r="I773" s="68" t="s">
        <v>300</v>
      </c>
      <c r="J773" s="68" t="s">
        <v>888</v>
      </c>
      <c r="K773" s="92" t="s">
        <v>856</v>
      </c>
      <c r="M773" s="68" t="b">
        <f t="shared" si="23"/>
        <v>0</v>
      </c>
    </row>
    <row r="774" spans="2:13">
      <c r="B774" s="68" t="s">
        <v>839</v>
      </c>
      <c r="C774" s="68" t="s">
        <v>274</v>
      </c>
      <c r="D774" s="68" t="s">
        <v>444</v>
      </c>
      <c r="E774" s="68" t="s">
        <v>246</v>
      </c>
      <c r="F774" s="68">
        <f>SUMIFS(F_Input_APR!$G$8:$G$3373,F_Input_APR!$B$8:$B$3373,'APR Data'!C774,F_Input_APR!$I$8:$I$3373,'APR Data'!D774)</f>
        <v>91.947000000000003</v>
      </c>
      <c r="G774" s="68">
        <v>1</v>
      </c>
      <c r="H774" s="68">
        <f t="shared" si="22"/>
        <v>91.947000000000003</v>
      </c>
      <c r="I774" s="68" t="s">
        <v>300</v>
      </c>
      <c r="J774" s="68" t="s">
        <v>888</v>
      </c>
      <c r="K774" s="92" t="s">
        <v>857</v>
      </c>
      <c r="M774" s="68" t="b">
        <f t="shared" si="23"/>
        <v>1</v>
      </c>
    </row>
    <row r="775" spans="2:13">
      <c r="B775" s="68" t="s">
        <v>839</v>
      </c>
      <c r="C775" s="68" t="s">
        <v>274</v>
      </c>
      <c r="D775" s="68" t="s">
        <v>452</v>
      </c>
      <c r="E775" s="68" t="s">
        <v>246</v>
      </c>
      <c r="F775" s="68">
        <f>SUMIFS(F_Input_APR!$G$8:$G$3373,F_Input_APR!$B$8:$B$3373,'APR Data'!C775,F_Input_APR!$I$8:$I$3373,'APR Data'!D775)</f>
        <v>0</v>
      </c>
      <c r="G775" s="68">
        <v>1</v>
      </c>
      <c r="H775" s="68">
        <f t="shared" ref="H775:H838" si="24">F775*G775</f>
        <v>0</v>
      </c>
      <c r="I775" s="68" t="s">
        <v>300</v>
      </c>
      <c r="J775" s="68" t="s">
        <v>888</v>
      </c>
      <c r="K775" s="92" t="s">
        <v>858</v>
      </c>
      <c r="M775" s="68" t="b">
        <f t="shared" ref="M775:M838" si="25">F775=H775</f>
        <v>1</v>
      </c>
    </row>
    <row r="776" spans="2:13">
      <c r="B776" s="68" t="s">
        <v>839</v>
      </c>
      <c r="C776" s="68" t="s">
        <v>274</v>
      </c>
      <c r="D776" s="68" t="s">
        <v>461</v>
      </c>
      <c r="E776" s="68" t="s">
        <v>246</v>
      </c>
      <c r="F776" s="68">
        <f>SUMIFS(F_Input_APR!$G$8:$G$3373,F_Input_APR!$B$8:$B$3373,'APR Data'!C776,F_Input_APR!$I$8:$I$3373,'APR Data'!D776)</f>
        <v>51.076999999999998</v>
      </c>
      <c r="G776" s="68">
        <v>1</v>
      </c>
      <c r="H776" s="68">
        <f t="shared" si="24"/>
        <v>51.076999999999998</v>
      </c>
      <c r="I776" s="68" t="s">
        <v>300</v>
      </c>
      <c r="J776" s="68" t="s">
        <v>888</v>
      </c>
      <c r="K776" s="92" t="s">
        <v>859</v>
      </c>
      <c r="M776" s="68" t="b">
        <f t="shared" si="25"/>
        <v>1</v>
      </c>
    </row>
    <row r="777" spans="2:13">
      <c r="B777" s="68" t="s">
        <v>839</v>
      </c>
      <c r="C777" s="68" t="s">
        <v>274</v>
      </c>
      <c r="D777" s="68" t="s">
        <v>470</v>
      </c>
      <c r="E777" s="68" t="s">
        <v>246</v>
      </c>
      <c r="F777" s="68">
        <f>SUMIFS(F_Input_APR!$G$8:$G$3373,F_Input_APR!$B$8:$B$3373,'APR Data'!C777,F_Input_APR!$I$8:$I$3373,'APR Data'!D777)</f>
        <v>0</v>
      </c>
      <c r="G777" s="68">
        <v>0</v>
      </c>
      <c r="H777" s="68">
        <f t="shared" si="24"/>
        <v>0</v>
      </c>
      <c r="I777" s="68" t="s">
        <v>300</v>
      </c>
      <c r="J777" s="68" t="s">
        <v>888</v>
      </c>
      <c r="K777" s="92" t="s">
        <v>860</v>
      </c>
      <c r="M777" s="68" t="b">
        <f t="shared" si="25"/>
        <v>1</v>
      </c>
    </row>
    <row r="778" spans="2:13">
      <c r="B778" s="68" t="s">
        <v>839</v>
      </c>
      <c r="C778" s="68" t="s">
        <v>274</v>
      </c>
      <c r="D778" s="68" t="s">
        <v>479</v>
      </c>
      <c r="E778" s="68" t="s">
        <v>246</v>
      </c>
      <c r="F778" s="68">
        <f>SUMIFS(F_Input_APR!$G$8:$G$3373,F_Input_APR!$B$8:$B$3373,'APR Data'!C778,F_Input_APR!$I$8:$I$3373,'APR Data'!D778)</f>
        <v>0</v>
      </c>
      <c r="G778" s="68">
        <v>0</v>
      </c>
      <c r="H778" s="68">
        <f t="shared" si="24"/>
        <v>0</v>
      </c>
      <c r="I778" s="68" t="s">
        <v>300</v>
      </c>
      <c r="J778" s="68" t="s">
        <v>888</v>
      </c>
      <c r="K778" s="92" t="s">
        <v>861</v>
      </c>
      <c r="M778" s="68" t="b">
        <f t="shared" si="25"/>
        <v>1</v>
      </c>
    </row>
    <row r="779" spans="2:13">
      <c r="B779" s="68" t="s">
        <v>839</v>
      </c>
      <c r="C779" s="68" t="s">
        <v>274</v>
      </c>
      <c r="D779" s="68" t="s">
        <v>488</v>
      </c>
      <c r="E779" s="68" t="s">
        <v>246</v>
      </c>
      <c r="F779" s="68">
        <f>SUMIFS(F_Input_APR!$G$8:$G$3373,F_Input_APR!$B$8:$B$3373,'APR Data'!C779,F_Input_APR!$I$8:$I$3373,'APR Data'!D779)</f>
        <v>0</v>
      </c>
      <c r="G779" s="68">
        <v>0</v>
      </c>
      <c r="H779" s="68">
        <f t="shared" si="24"/>
        <v>0</v>
      </c>
      <c r="I779" s="68" t="s">
        <v>300</v>
      </c>
      <c r="J779" s="68" t="s">
        <v>888</v>
      </c>
      <c r="K779" s="92" t="s">
        <v>862</v>
      </c>
      <c r="M779" s="68" t="b">
        <f t="shared" si="25"/>
        <v>1</v>
      </c>
    </row>
    <row r="780" spans="2:13">
      <c r="B780" s="68" t="s">
        <v>839</v>
      </c>
      <c r="C780" s="68" t="s">
        <v>274</v>
      </c>
      <c r="D780" s="68" t="s">
        <v>497</v>
      </c>
      <c r="E780" s="68" t="s">
        <v>246</v>
      </c>
      <c r="F780" s="68">
        <f>SUMIFS(F_Input_APR!$G$8:$G$3373,F_Input_APR!$B$8:$B$3373,'APR Data'!C780,F_Input_APR!$I$8:$I$3373,'APR Data'!D780)</f>
        <v>12.193</v>
      </c>
      <c r="G780" s="68">
        <v>1</v>
      </c>
      <c r="H780" s="68">
        <f t="shared" si="24"/>
        <v>12.193</v>
      </c>
      <c r="I780" s="68" t="s">
        <v>300</v>
      </c>
      <c r="J780" s="68" t="s">
        <v>888</v>
      </c>
      <c r="K780" s="92" t="s">
        <v>863</v>
      </c>
      <c r="M780" s="68" t="b">
        <f t="shared" si="25"/>
        <v>1</v>
      </c>
    </row>
    <row r="781" spans="2:13">
      <c r="B781" s="68" t="s">
        <v>839</v>
      </c>
      <c r="C781" s="68" t="s">
        <v>274</v>
      </c>
      <c r="D781" s="68" t="s">
        <v>506</v>
      </c>
      <c r="E781" s="68" t="s">
        <v>246</v>
      </c>
      <c r="F781" s="68">
        <f>SUMIFS(F_Input_APR!$G$8:$G$3373,F_Input_APR!$B$8:$B$3373,'APR Data'!C781,F_Input_APR!$I$8:$I$3373,'APR Data'!D781)</f>
        <v>1.5920000000000001</v>
      </c>
      <c r="G781" s="68">
        <v>1</v>
      </c>
      <c r="H781" s="68">
        <f t="shared" si="24"/>
        <v>1.5920000000000001</v>
      </c>
      <c r="I781" s="68" t="s">
        <v>300</v>
      </c>
      <c r="J781" s="68" t="s">
        <v>888</v>
      </c>
      <c r="K781" s="92" t="s">
        <v>864</v>
      </c>
      <c r="M781" s="68" t="b">
        <f t="shared" si="25"/>
        <v>1</v>
      </c>
    </row>
    <row r="782" spans="2:13">
      <c r="B782" s="68" t="s">
        <v>839</v>
      </c>
      <c r="C782" s="68" t="s">
        <v>274</v>
      </c>
      <c r="D782" s="68" t="s">
        <v>515</v>
      </c>
      <c r="E782" s="68" t="s">
        <v>246</v>
      </c>
      <c r="F782" s="68">
        <f>SUMIFS(F_Input_APR!$G$8:$G$3373,F_Input_APR!$B$8:$B$3373,'APR Data'!C782,F_Input_APR!$I$8:$I$3373,'APR Data'!D782)</f>
        <v>1.5920000000000001</v>
      </c>
      <c r="G782" s="68">
        <v>1</v>
      </c>
      <c r="H782" s="68">
        <f t="shared" si="24"/>
        <v>1.5920000000000001</v>
      </c>
      <c r="I782" s="68" t="s">
        <v>300</v>
      </c>
      <c r="J782" s="68" t="s">
        <v>888</v>
      </c>
      <c r="K782" s="92" t="s">
        <v>865</v>
      </c>
      <c r="M782" s="68" t="b">
        <f t="shared" si="25"/>
        <v>1</v>
      </c>
    </row>
    <row r="783" spans="2:13">
      <c r="B783" s="68" t="s">
        <v>839</v>
      </c>
      <c r="C783" s="68" t="s">
        <v>274</v>
      </c>
      <c r="D783" s="68" t="s">
        <v>524</v>
      </c>
      <c r="E783" s="68" t="s">
        <v>246</v>
      </c>
      <c r="F783" s="68">
        <f>SUMIFS(F_Input_APR!$G$8:$G$3373,F_Input_APR!$B$8:$B$3373,'APR Data'!C783,F_Input_APR!$I$8:$I$3373,'APR Data'!D783)</f>
        <v>9.0210000000000008</v>
      </c>
      <c r="G783" s="68">
        <v>1</v>
      </c>
      <c r="H783" s="68">
        <f t="shared" si="24"/>
        <v>9.0210000000000008</v>
      </c>
      <c r="I783" s="68" t="s">
        <v>300</v>
      </c>
      <c r="J783" s="68" t="s">
        <v>888</v>
      </c>
      <c r="K783" s="92" t="s">
        <v>866</v>
      </c>
      <c r="M783" s="68" t="b">
        <f t="shared" si="25"/>
        <v>1</v>
      </c>
    </row>
    <row r="784" spans="2:13">
      <c r="B784" s="68" t="s">
        <v>839</v>
      </c>
      <c r="C784" s="68" t="s">
        <v>274</v>
      </c>
      <c r="D784" s="68" t="s">
        <v>587</v>
      </c>
      <c r="E784" s="68" t="s">
        <v>246</v>
      </c>
      <c r="F784" s="68">
        <f>SUMIFS(F_Input_APR!$G$8:$G$3373,F_Input_APR!$B$8:$B$3373,'APR Data'!C784,F_Input_APR!$I$8:$I$3373,'APR Data'!D784)</f>
        <v>4.6100000000000003</v>
      </c>
      <c r="G784" s="68">
        <v>1</v>
      </c>
      <c r="H784" s="68">
        <f t="shared" si="24"/>
        <v>4.6100000000000003</v>
      </c>
      <c r="I784" s="68" t="s">
        <v>300</v>
      </c>
      <c r="J784" s="68" t="s">
        <v>888</v>
      </c>
      <c r="K784" s="68" t="s">
        <v>867</v>
      </c>
      <c r="M784" s="68" t="b">
        <f t="shared" si="25"/>
        <v>1</v>
      </c>
    </row>
    <row r="785" spans="2:13">
      <c r="B785" s="68" t="s">
        <v>839</v>
      </c>
      <c r="C785" s="68" t="s">
        <v>274</v>
      </c>
      <c r="D785" s="68" t="s">
        <v>596</v>
      </c>
      <c r="E785" s="68" t="s">
        <v>246</v>
      </c>
      <c r="F785" s="68">
        <f>SUMIFS(F_Input_APR!$G$8:$G$3373,F_Input_APR!$B$8:$B$3373,'APR Data'!C785,F_Input_APR!$I$8:$I$3373,'APR Data'!D785)</f>
        <v>5.2229999999999999</v>
      </c>
      <c r="G785" s="68">
        <v>1</v>
      </c>
      <c r="H785" s="68">
        <f t="shared" si="24"/>
        <v>5.2229999999999999</v>
      </c>
      <c r="I785" s="68" t="s">
        <v>300</v>
      </c>
      <c r="J785" s="68" t="s">
        <v>888</v>
      </c>
      <c r="K785" s="68" t="s">
        <v>868</v>
      </c>
      <c r="M785" s="68" t="b">
        <f t="shared" si="25"/>
        <v>1</v>
      </c>
    </row>
    <row r="786" spans="2:13">
      <c r="B786" s="68" t="s">
        <v>839</v>
      </c>
      <c r="C786" s="68" t="s">
        <v>274</v>
      </c>
      <c r="D786" s="68" t="s">
        <v>605</v>
      </c>
      <c r="E786" s="68" t="s">
        <v>246</v>
      </c>
      <c r="F786" s="68">
        <f>SUMIFS(F_Input_APR!$G$8:$G$3373,F_Input_APR!$B$8:$B$3373,'APR Data'!C786,F_Input_APR!$I$8:$I$3373,'APR Data'!D786)</f>
        <v>1.776</v>
      </c>
      <c r="G786" s="68">
        <v>1</v>
      </c>
      <c r="H786" s="68">
        <f t="shared" si="24"/>
        <v>1.776</v>
      </c>
      <c r="I786" s="68" t="s">
        <v>300</v>
      </c>
      <c r="J786" s="68" t="s">
        <v>888</v>
      </c>
      <c r="K786" s="68" t="s">
        <v>869</v>
      </c>
      <c r="M786" s="68" t="b">
        <f t="shared" si="25"/>
        <v>1</v>
      </c>
    </row>
    <row r="787" spans="2:13">
      <c r="B787" s="68" t="s">
        <v>839</v>
      </c>
      <c r="C787" s="68" t="s">
        <v>274</v>
      </c>
      <c r="D787" s="68" t="s">
        <v>614</v>
      </c>
      <c r="E787" s="68" t="s">
        <v>246</v>
      </c>
      <c r="F787" s="68">
        <f>SUMIFS(F_Input_APR!$G$8:$G$3373,F_Input_APR!$B$8:$B$3373,'APR Data'!C787,F_Input_APR!$I$8:$I$3373,'APR Data'!D787)</f>
        <v>32.021000000000001</v>
      </c>
      <c r="G787" s="68">
        <v>1</v>
      </c>
      <c r="H787" s="68">
        <f t="shared" si="24"/>
        <v>32.021000000000001</v>
      </c>
      <c r="I787" s="68" t="s">
        <v>300</v>
      </c>
      <c r="J787" s="68" t="s">
        <v>888</v>
      </c>
      <c r="K787" s="68" t="s">
        <v>870</v>
      </c>
      <c r="M787" s="68" t="b">
        <f t="shared" si="25"/>
        <v>1</v>
      </c>
    </row>
    <row r="788" spans="2:13">
      <c r="B788" s="68" t="s">
        <v>839</v>
      </c>
      <c r="C788" s="68" t="s">
        <v>274</v>
      </c>
      <c r="D788" s="68" t="s">
        <v>623</v>
      </c>
      <c r="E788" s="68" t="s">
        <v>246</v>
      </c>
      <c r="F788" s="68">
        <f>SUMIFS(F_Input_APR!$G$8:$G$3373,F_Input_APR!$B$8:$B$3373,'APR Data'!C788,F_Input_APR!$I$8:$I$3373,'APR Data'!D788)</f>
        <v>19.382999999999999</v>
      </c>
      <c r="G788" s="68">
        <v>1</v>
      </c>
      <c r="H788" s="68">
        <f t="shared" si="24"/>
        <v>19.382999999999999</v>
      </c>
      <c r="I788" s="68" t="s">
        <v>300</v>
      </c>
      <c r="J788" s="68" t="s">
        <v>888</v>
      </c>
      <c r="K788" s="68" t="s">
        <v>871</v>
      </c>
      <c r="M788" s="68" t="b">
        <f t="shared" si="25"/>
        <v>1</v>
      </c>
    </row>
    <row r="789" spans="2:13">
      <c r="B789" s="68" t="s">
        <v>839</v>
      </c>
      <c r="C789" s="68" t="s">
        <v>274</v>
      </c>
      <c r="D789" s="68" t="s">
        <v>815</v>
      </c>
      <c r="E789" s="68" t="s">
        <v>246</v>
      </c>
      <c r="F789" s="68">
        <f>SUMIFS(F_Input_APR!$G$8:$G$3373,F_Input_APR!$B$8:$B$3373,'APR Data'!C789,F_Input_APR!$I$8:$I$3373,'APR Data'!D789)</f>
        <v>51.344000000000001</v>
      </c>
      <c r="G789" s="68">
        <v>1</v>
      </c>
      <c r="H789" s="68">
        <f t="shared" si="24"/>
        <v>51.344000000000001</v>
      </c>
      <c r="I789" s="68" t="s">
        <v>300</v>
      </c>
      <c r="J789" s="68" t="s">
        <v>888</v>
      </c>
      <c r="K789" s="68" t="s">
        <v>872</v>
      </c>
      <c r="M789" s="68" t="b">
        <f t="shared" si="25"/>
        <v>1</v>
      </c>
    </row>
    <row r="790" spans="2:13">
      <c r="B790" s="68" t="s">
        <v>839</v>
      </c>
      <c r="C790" s="68" t="s">
        <v>274</v>
      </c>
      <c r="D790" s="68" t="s">
        <v>632</v>
      </c>
      <c r="E790" s="68" t="s">
        <v>246</v>
      </c>
      <c r="F790" s="68">
        <f>SUMIFS(F_Input_APR!$G$8:$G$3373,F_Input_APR!$B$8:$B$3373,'APR Data'!C790,F_Input_APR!$I$8:$I$3373,'APR Data'!D790)</f>
        <v>2.7639999999999998</v>
      </c>
      <c r="G790" s="68">
        <v>1</v>
      </c>
      <c r="H790" s="68">
        <f t="shared" si="24"/>
        <v>2.7639999999999998</v>
      </c>
      <c r="I790" s="68" t="s">
        <v>300</v>
      </c>
      <c r="J790" s="68" t="s">
        <v>888</v>
      </c>
      <c r="K790" s="68" t="s">
        <v>873</v>
      </c>
      <c r="M790" s="68" t="b">
        <f t="shared" si="25"/>
        <v>1</v>
      </c>
    </row>
    <row r="791" spans="2:13">
      <c r="B791" s="68" t="s">
        <v>839</v>
      </c>
      <c r="C791" s="68" t="s">
        <v>274</v>
      </c>
      <c r="D791" s="68" t="s">
        <v>641</v>
      </c>
      <c r="E791" s="68" t="s">
        <v>246</v>
      </c>
      <c r="F791" s="68">
        <f>SUMIFS(F_Input_APR!$G$8:$G$3373,F_Input_APR!$B$8:$B$3373,'APR Data'!C791,F_Input_APR!$I$8:$I$3373,'APR Data'!D791)</f>
        <v>2.9430000000000001</v>
      </c>
      <c r="G791" s="68">
        <v>1</v>
      </c>
      <c r="H791" s="68">
        <f t="shared" si="24"/>
        <v>2.9430000000000001</v>
      </c>
      <c r="I791" s="68" t="s">
        <v>300</v>
      </c>
      <c r="J791" s="68" t="s">
        <v>888</v>
      </c>
      <c r="K791" s="68" t="s">
        <v>874</v>
      </c>
      <c r="M791" s="68" t="b">
        <f t="shared" si="25"/>
        <v>1</v>
      </c>
    </row>
    <row r="792" spans="2:13">
      <c r="B792" s="68" t="s">
        <v>839</v>
      </c>
      <c r="C792" s="68" t="s">
        <v>274</v>
      </c>
      <c r="D792" s="68" t="s">
        <v>824</v>
      </c>
      <c r="E792" s="68" t="s">
        <v>246</v>
      </c>
      <c r="F792" s="68">
        <f>SUMIFS(F_Input_APR!$G$8:$G$3373,F_Input_APR!$B$8:$B$3373,'APR Data'!C792,F_Input_APR!$I$8:$I$3373,'APR Data'!D792)</f>
        <v>0</v>
      </c>
      <c r="G792" s="68">
        <v>1</v>
      </c>
      <c r="H792" s="68">
        <f t="shared" si="24"/>
        <v>0</v>
      </c>
      <c r="I792" s="68" t="s">
        <v>300</v>
      </c>
      <c r="J792" s="68" t="s">
        <v>888</v>
      </c>
      <c r="K792" s="68" t="s">
        <v>875</v>
      </c>
      <c r="M792" s="68" t="b">
        <f t="shared" si="25"/>
        <v>1</v>
      </c>
    </row>
    <row r="793" spans="2:13">
      <c r="B793" s="68" t="s">
        <v>839</v>
      </c>
      <c r="C793" s="68" t="s">
        <v>274</v>
      </c>
      <c r="D793" s="68" t="s">
        <v>656</v>
      </c>
      <c r="E793" s="68" t="s">
        <v>246</v>
      </c>
      <c r="F793" s="68">
        <f>SUMIFS(F_Input_APR!$G$8:$G$3373,F_Input_APR!$B$8:$B$3373,'APR Data'!C793,F_Input_APR!$I$8:$I$3373,'APR Data'!D793)</f>
        <v>29.998999999999999</v>
      </c>
      <c r="G793" s="68">
        <v>1</v>
      </c>
      <c r="H793" s="68">
        <f t="shared" si="24"/>
        <v>29.998999999999999</v>
      </c>
      <c r="I793" s="68" t="s">
        <v>300</v>
      </c>
      <c r="J793" s="68" t="s">
        <v>888</v>
      </c>
      <c r="K793" s="68" t="s">
        <v>876</v>
      </c>
      <c r="M793" s="68" t="b">
        <f t="shared" si="25"/>
        <v>1</v>
      </c>
    </row>
    <row r="794" spans="2:13">
      <c r="B794" s="68" t="s">
        <v>839</v>
      </c>
      <c r="C794" s="68" t="s">
        <v>274</v>
      </c>
      <c r="D794" s="68" t="s">
        <v>665</v>
      </c>
      <c r="E794" s="68" t="s">
        <v>246</v>
      </c>
      <c r="F794" s="68">
        <f>SUMIFS(F_Input_APR!$G$8:$G$3373,F_Input_APR!$B$8:$B$3373,'APR Data'!C794,F_Input_APR!$I$8:$I$3373,'APR Data'!D794)</f>
        <v>11.497999999999999</v>
      </c>
      <c r="G794" s="68">
        <v>1</v>
      </c>
      <c r="H794" s="68">
        <f t="shared" si="24"/>
        <v>11.497999999999999</v>
      </c>
      <c r="I794" s="68" t="s">
        <v>300</v>
      </c>
      <c r="J794" s="68" t="s">
        <v>888</v>
      </c>
      <c r="K794" s="68" t="s">
        <v>877</v>
      </c>
      <c r="M794" s="68" t="b">
        <f t="shared" si="25"/>
        <v>1</v>
      </c>
    </row>
    <row r="795" spans="2:13">
      <c r="B795" s="68" t="s">
        <v>839</v>
      </c>
      <c r="C795" s="68" t="s">
        <v>274</v>
      </c>
      <c r="D795" s="68" t="s">
        <v>674</v>
      </c>
      <c r="E795" s="68" t="s">
        <v>246</v>
      </c>
      <c r="F795" s="68">
        <f>SUMIFS(F_Input_APR!$G$8:$G$3373,F_Input_APR!$B$8:$B$3373,'APR Data'!C795,F_Input_APR!$I$8:$I$3373,'APR Data'!D795)</f>
        <v>1.087</v>
      </c>
      <c r="G795" s="68">
        <v>1</v>
      </c>
      <c r="H795" s="68">
        <f t="shared" si="24"/>
        <v>1.087</v>
      </c>
      <c r="I795" s="68" t="s">
        <v>300</v>
      </c>
      <c r="J795" s="68" t="s">
        <v>888</v>
      </c>
      <c r="K795" s="68" t="s">
        <v>878</v>
      </c>
      <c r="M795" s="68" t="b">
        <f t="shared" si="25"/>
        <v>1</v>
      </c>
    </row>
    <row r="796" spans="2:13">
      <c r="B796" s="68" t="s">
        <v>839</v>
      </c>
      <c r="C796" s="68" t="s">
        <v>274</v>
      </c>
      <c r="D796" s="68" t="s">
        <v>683</v>
      </c>
      <c r="E796" s="68" t="s">
        <v>246</v>
      </c>
      <c r="F796" s="68">
        <f>SUMIFS(F_Input_APR!$G$8:$G$3373,F_Input_APR!$B$8:$B$3373,'APR Data'!C796,F_Input_APR!$I$8:$I$3373,'APR Data'!D796)</f>
        <v>3.6120000000000001</v>
      </c>
      <c r="G796" s="68">
        <v>1</v>
      </c>
      <c r="H796" s="68">
        <f t="shared" si="24"/>
        <v>3.6120000000000001</v>
      </c>
      <c r="I796" s="68" t="s">
        <v>300</v>
      </c>
      <c r="J796" s="68" t="s">
        <v>888</v>
      </c>
      <c r="K796" s="68" t="s">
        <v>879</v>
      </c>
      <c r="M796" s="68" t="b">
        <f t="shared" si="25"/>
        <v>1</v>
      </c>
    </row>
    <row r="797" spans="2:13">
      <c r="B797" s="68" t="s">
        <v>839</v>
      </c>
      <c r="C797" s="68" t="s">
        <v>274</v>
      </c>
      <c r="D797" s="68" t="s">
        <v>689</v>
      </c>
      <c r="E797" s="68" t="s">
        <v>246</v>
      </c>
      <c r="F797" s="68">
        <f>SUMIFS(F_Input_APR!$G$8:$G$3373,F_Input_APR!$B$8:$B$3373,'APR Data'!C797,F_Input_APR!$I$8:$I$3373,'APR Data'!D797)</f>
        <v>2.206</v>
      </c>
      <c r="G797" s="68">
        <v>1</v>
      </c>
      <c r="H797" s="68">
        <f t="shared" si="24"/>
        <v>2.206</v>
      </c>
      <c r="I797" s="68" t="s">
        <v>300</v>
      </c>
      <c r="J797" s="68" t="s">
        <v>888</v>
      </c>
      <c r="K797" s="68" t="s">
        <v>880</v>
      </c>
      <c r="M797" s="68" t="b">
        <f t="shared" si="25"/>
        <v>1</v>
      </c>
    </row>
    <row r="798" spans="2:13">
      <c r="B798" s="68" t="s">
        <v>839</v>
      </c>
      <c r="C798" s="68" t="s">
        <v>274</v>
      </c>
      <c r="D798" s="68" t="s">
        <v>698</v>
      </c>
      <c r="E798" s="68" t="s">
        <v>246</v>
      </c>
      <c r="F798" s="68">
        <f>SUMIFS(F_Input_APR!$G$8:$G$3373,F_Input_APR!$B$8:$B$3373,'APR Data'!C798,F_Input_APR!$I$8:$I$3373,'APR Data'!D798)</f>
        <v>0</v>
      </c>
      <c r="G798" s="68">
        <v>1</v>
      </c>
      <c r="H798" s="68">
        <f t="shared" si="24"/>
        <v>0</v>
      </c>
      <c r="I798" s="68" t="s">
        <v>300</v>
      </c>
      <c r="J798" s="68" t="s">
        <v>888</v>
      </c>
      <c r="K798" s="68" t="s">
        <v>881</v>
      </c>
      <c r="M798" s="68" t="b">
        <f t="shared" si="25"/>
        <v>1</v>
      </c>
    </row>
    <row r="799" spans="2:13">
      <c r="B799" s="68" t="s">
        <v>839</v>
      </c>
      <c r="C799" s="68" t="s">
        <v>274</v>
      </c>
      <c r="D799" s="68" t="s">
        <v>707</v>
      </c>
      <c r="E799" s="68" t="s">
        <v>246</v>
      </c>
      <c r="F799" s="68">
        <f>SUMIFS(F_Input_APR!$G$8:$G$3373,F_Input_APR!$B$8:$B$3373,'APR Data'!C799,F_Input_APR!$I$8:$I$3373,'APR Data'!D799)</f>
        <v>0</v>
      </c>
      <c r="G799" s="68">
        <v>1</v>
      </c>
      <c r="H799" s="68">
        <f t="shared" si="24"/>
        <v>0</v>
      </c>
      <c r="I799" s="68" t="s">
        <v>300</v>
      </c>
      <c r="J799" s="68" t="s">
        <v>888</v>
      </c>
      <c r="K799" s="68" t="s">
        <v>882</v>
      </c>
      <c r="M799" s="68" t="b">
        <f t="shared" si="25"/>
        <v>1</v>
      </c>
    </row>
    <row r="800" spans="2:13">
      <c r="B800" s="68" t="s">
        <v>839</v>
      </c>
      <c r="C800" s="68" t="s">
        <v>274</v>
      </c>
      <c r="D800" s="68" t="s">
        <v>716</v>
      </c>
      <c r="E800" s="68" t="s">
        <v>246</v>
      </c>
      <c r="F800" s="68">
        <f>SUMIFS(F_Input_APR!$G$8:$G$3373,F_Input_APR!$B$8:$B$3373,'APR Data'!C800,F_Input_APR!$I$8:$I$3373,'APR Data'!D800)</f>
        <v>0</v>
      </c>
      <c r="G800" s="68">
        <v>1</v>
      </c>
      <c r="H800" s="68">
        <f t="shared" si="24"/>
        <v>0</v>
      </c>
      <c r="I800" s="68" t="s">
        <v>300</v>
      </c>
      <c r="J800" s="68" t="s">
        <v>888</v>
      </c>
      <c r="K800" s="68" t="s">
        <v>883</v>
      </c>
      <c r="M800" s="68" t="b">
        <f t="shared" si="25"/>
        <v>1</v>
      </c>
    </row>
    <row r="801" spans="2:13">
      <c r="B801" s="68" t="s">
        <v>839</v>
      </c>
      <c r="C801" s="68" t="s">
        <v>274</v>
      </c>
      <c r="D801" s="68" t="s">
        <v>725</v>
      </c>
      <c r="E801" s="68" t="s">
        <v>246</v>
      </c>
      <c r="F801" s="68">
        <f>SUMIFS(F_Input_APR!$G$8:$G$3373,F_Input_APR!$B$8:$B$3373,'APR Data'!C801,F_Input_APR!$I$8:$I$3373,'APR Data'!D801)</f>
        <v>3.9780000000000002</v>
      </c>
      <c r="G801" s="68">
        <v>1</v>
      </c>
      <c r="H801" s="68">
        <f t="shared" si="24"/>
        <v>3.9780000000000002</v>
      </c>
      <c r="I801" s="68" t="s">
        <v>300</v>
      </c>
      <c r="J801" s="68" t="s">
        <v>888</v>
      </c>
      <c r="K801" s="68" t="s">
        <v>884</v>
      </c>
      <c r="M801" s="68" t="b">
        <f t="shared" si="25"/>
        <v>1</v>
      </c>
    </row>
    <row r="802" spans="2:13">
      <c r="B802" s="68" t="s">
        <v>839</v>
      </c>
      <c r="C802" s="68" t="s">
        <v>274</v>
      </c>
      <c r="D802" s="68" t="s">
        <v>734</v>
      </c>
      <c r="E802" s="68" t="s">
        <v>246</v>
      </c>
      <c r="F802" s="68">
        <f>SUMIFS(F_Input_APR!$G$8:$G$3373,F_Input_APR!$B$8:$B$3373,'APR Data'!C802,F_Input_APR!$I$8:$I$3373,'APR Data'!D802)</f>
        <v>3.9E-2</v>
      </c>
      <c r="G802" s="68">
        <v>1</v>
      </c>
      <c r="H802" s="68">
        <f t="shared" si="24"/>
        <v>3.9E-2</v>
      </c>
      <c r="I802" s="68" t="s">
        <v>300</v>
      </c>
      <c r="J802" s="68" t="s">
        <v>888</v>
      </c>
      <c r="K802" s="68" t="s">
        <v>885</v>
      </c>
      <c r="M802" s="68" t="b">
        <f t="shared" si="25"/>
        <v>1</v>
      </c>
    </row>
    <row r="803" spans="2:13">
      <c r="B803" s="68" t="s">
        <v>839</v>
      </c>
      <c r="C803" s="68" t="s">
        <v>274</v>
      </c>
      <c r="D803" s="68" t="s">
        <v>743</v>
      </c>
      <c r="E803" s="68" t="s">
        <v>246</v>
      </c>
      <c r="F803" s="68">
        <f>SUMIFS(F_Input_APR!$G$8:$G$3373,F_Input_APR!$B$8:$B$3373,'APR Data'!C803,F_Input_APR!$I$8:$I$3373,'APR Data'!D803)</f>
        <v>3.9E-2</v>
      </c>
      <c r="G803" s="68">
        <v>1</v>
      </c>
      <c r="H803" s="68">
        <f t="shared" si="24"/>
        <v>3.9E-2</v>
      </c>
      <c r="I803" s="68" t="s">
        <v>300</v>
      </c>
      <c r="J803" s="68" t="s">
        <v>888</v>
      </c>
      <c r="K803" s="68" t="s">
        <v>886</v>
      </c>
      <c r="M803" s="68" t="b">
        <f t="shared" si="25"/>
        <v>1</v>
      </c>
    </row>
    <row r="804" spans="2:13">
      <c r="B804" s="68" t="s">
        <v>839</v>
      </c>
      <c r="C804" s="68" t="s">
        <v>274</v>
      </c>
      <c r="D804" s="68" t="s">
        <v>752</v>
      </c>
      <c r="E804" s="68" t="s">
        <v>246</v>
      </c>
      <c r="F804" s="68">
        <f>SUMIFS(F_Input_APR!$G$8:$G$3373,F_Input_APR!$B$8:$B$3373,'APR Data'!C804,F_Input_APR!$I$8:$I$3373,'APR Data'!D804)</f>
        <v>8.359</v>
      </c>
      <c r="G804" s="68">
        <v>1</v>
      </c>
      <c r="H804" s="68">
        <f t="shared" si="24"/>
        <v>8.359</v>
      </c>
      <c r="I804" s="68" t="s">
        <v>300</v>
      </c>
      <c r="J804" s="68" t="s">
        <v>888</v>
      </c>
      <c r="K804" s="68" t="s">
        <v>887</v>
      </c>
      <c r="M804" s="68" t="b">
        <f t="shared" si="25"/>
        <v>1</v>
      </c>
    </row>
    <row r="805" spans="2:13">
      <c r="B805" s="68" t="s">
        <v>839</v>
      </c>
      <c r="C805" s="68" t="s">
        <v>274</v>
      </c>
      <c r="D805" s="68" t="s">
        <v>308</v>
      </c>
      <c r="E805" s="68" t="s">
        <v>246</v>
      </c>
      <c r="F805" s="68">
        <f>SUMIFS(F_Input_APR!$G$8:$G$3373,F_Input_APR!$B$8:$B$3373,'APR Data'!C805,F_Input_APR!$I$8:$I$3373,'APR Data'!D805)</f>
        <v>3.8130000000000002</v>
      </c>
      <c r="G805" s="68">
        <v>1</v>
      </c>
      <c r="H805" s="68">
        <f t="shared" si="24"/>
        <v>3.8130000000000002</v>
      </c>
      <c r="I805" s="68" t="s">
        <v>300</v>
      </c>
      <c r="J805" s="68" t="s">
        <v>889</v>
      </c>
      <c r="K805" s="92" t="s">
        <v>841</v>
      </c>
      <c r="M805" s="68" t="b">
        <f t="shared" si="25"/>
        <v>1</v>
      </c>
    </row>
    <row r="806" spans="2:13">
      <c r="B806" s="68" t="s">
        <v>839</v>
      </c>
      <c r="C806" s="68" t="s">
        <v>274</v>
      </c>
      <c r="D806" s="68" t="s">
        <v>317</v>
      </c>
      <c r="E806" s="68" t="s">
        <v>246</v>
      </c>
      <c r="F806" s="68">
        <f>SUMIFS(F_Input_APR!$G$8:$G$3373,F_Input_APR!$B$8:$B$3373,'APR Data'!C806,F_Input_APR!$I$8:$I$3373,'APR Data'!D806)</f>
        <v>1.3360000000000001</v>
      </c>
      <c r="G806" s="68">
        <v>1</v>
      </c>
      <c r="H806" s="68">
        <f t="shared" si="24"/>
        <v>1.3360000000000001</v>
      </c>
      <c r="I806" s="68" t="s">
        <v>300</v>
      </c>
      <c r="J806" s="68" t="s">
        <v>889</v>
      </c>
      <c r="K806" s="92" t="s">
        <v>842</v>
      </c>
      <c r="M806" s="68" t="b">
        <f t="shared" si="25"/>
        <v>1</v>
      </c>
    </row>
    <row r="807" spans="2:13">
      <c r="B807" s="68" t="s">
        <v>839</v>
      </c>
      <c r="C807" s="68" t="s">
        <v>274</v>
      </c>
      <c r="D807" s="68" t="s">
        <v>326</v>
      </c>
      <c r="E807" s="68" t="s">
        <v>246</v>
      </c>
      <c r="F807" s="68">
        <f>SUMIFS(F_Input_APR!$G$8:$G$3373,F_Input_APR!$B$8:$B$3373,'APR Data'!C807,F_Input_APR!$I$8:$I$3373,'APR Data'!D807)</f>
        <v>2.5230000000000001</v>
      </c>
      <c r="G807" s="68">
        <v>1</v>
      </c>
      <c r="H807" s="68">
        <f t="shared" si="24"/>
        <v>2.5230000000000001</v>
      </c>
      <c r="I807" s="68" t="s">
        <v>300</v>
      </c>
      <c r="J807" s="68" t="s">
        <v>889</v>
      </c>
      <c r="K807" s="92" t="s">
        <v>843</v>
      </c>
      <c r="M807" s="68" t="b">
        <f t="shared" si="25"/>
        <v>1</v>
      </c>
    </row>
    <row r="808" spans="2:13">
      <c r="B808" s="68" t="s">
        <v>839</v>
      </c>
      <c r="C808" s="68" t="s">
        <v>274</v>
      </c>
      <c r="D808" s="68" t="s">
        <v>335</v>
      </c>
      <c r="E808" s="68" t="s">
        <v>246</v>
      </c>
      <c r="F808" s="68">
        <f>SUMIFS(F_Input_APR!$G$8:$G$3373,F_Input_APR!$B$8:$B$3373,'APR Data'!C808,F_Input_APR!$I$8:$I$3373,'APR Data'!D808)</f>
        <v>5.5540000000000003</v>
      </c>
      <c r="G808" s="68">
        <v>1</v>
      </c>
      <c r="H808" s="68">
        <f t="shared" si="24"/>
        <v>5.5540000000000003</v>
      </c>
      <c r="I808" s="68" t="s">
        <v>300</v>
      </c>
      <c r="J808" s="68" t="s">
        <v>889</v>
      </c>
      <c r="K808" s="68" t="s">
        <v>844</v>
      </c>
      <c r="M808" s="68" t="b">
        <f t="shared" si="25"/>
        <v>1</v>
      </c>
    </row>
    <row r="809" spans="2:13">
      <c r="B809" s="68" t="s">
        <v>839</v>
      </c>
      <c r="C809" s="68" t="s">
        <v>274</v>
      </c>
      <c r="D809" s="68" t="s">
        <v>344</v>
      </c>
      <c r="E809" s="68" t="s">
        <v>246</v>
      </c>
      <c r="F809" s="68">
        <f>SUMIFS(F_Input_APR!$G$8:$G$3373,F_Input_APR!$B$8:$B$3373,'APR Data'!C809,F_Input_APR!$I$8:$I$3373,'APR Data'!D809)</f>
        <v>0.71799999999999997</v>
      </c>
      <c r="G809" s="68">
        <v>1</v>
      </c>
      <c r="H809" s="68">
        <f t="shared" si="24"/>
        <v>0.71799999999999997</v>
      </c>
      <c r="I809" s="68" t="s">
        <v>300</v>
      </c>
      <c r="J809" s="68" t="s">
        <v>889</v>
      </c>
      <c r="K809" s="92" t="s">
        <v>845</v>
      </c>
      <c r="M809" s="68" t="b">
        <f t="shared" si="25"/>
        <v>1</v>
      </c>
    </row>
    <row r="810" spans="2:13">
      <c r="B810" s="68" t="s">
        <v>839</v>
      </c>
      <c r="C810" s="68" t="s">
        <v>274</v>
      </c>
      <c r="D810" s="68" t="s">
        <v>353</v>
      </c>
      <c r="E810" s="68" t="s">
        <v>246</v>
      </c>
      <c r="F810" s="68">
        <f>SUMIFS(F_Input_APR!$G$8:$G$3373,F_Input_APR!$B$8:$B$3373,'APR Data'!C810,F_Input_APR!$I$8:$I$3373,'APR Data'!D810)</f>
        <v>0</v>
      </c>
      <c r="G810" s="68">
        <v>1</v>
      </c>
      <c r="H810" s="68">
        <f t="shared" si="24"/>
        <v>0</v>
      </c>
      <c r="I810" s="68" t="s">
        <v>300</v>
      </c>
      <c r="J810" s="68" t="s">
        <v>889</v>
      </c>
      <c r="K810" s="92" t="s">
        <v>846</v>
      </c>
      <c r="M810" s="68" t="b">
        <f t="shared" si="25"/>
        <v>1</v>
      </c>
    </row>
    <row r="811" spans="2:13">
      <c r="B811" s="68" t="s">
        <v>839</v>
      </c>
      <c r="C811" s="68" t="s">
        <v>274</v>
      </c>
      <c r="D811" s="68" t="s">
        <v>362</v>
      </c>
      <c r="E811" s="68" t="s">
        <v>246</v>
      </c>
      <c r="F811" s="68">
        <f>SUMIFS(F_Input_APR!$G$8:$G$3373,F_Input_APR!$B$8:$B$3373,'APR Data'!C811,F_Input_APR!$I$8:$I$3373,'APR Data'!D811)</f>
        <v>18.422999999999998</v>
      </c>
      <c r="G811" s="68">
        <v>1</v>
      </c>
      <c r="H811" s="68">
        <f t="shared" si="24"/>
        <v>18.422999999999998</v>
      </c>
      <c r="I811" s="68" t="s">
        <v>300</v>
      </c>
      <c r="J811" s="68" t="s">
        <v>889</v>
      </c>
      <c r="K811" s="92" t="s">
        <v>847</v>
      </c>
      <c r="M811" s="68" t="b">
        <f t="shared" si="25"/>
        <v>1</v>
      </c>
    </row>
    <row r="812" spans="2:13">
      <c r="B812" s="68" t="s">
        <v>839</v>
      </c>
      <c r="C812" s="68" t="s">
        <v>274</v>
      </c>
      <c r="D812" s="68" t="s">
        <v>371</v>
      </c>
      <c r="E812" s="68" t="s">
        <v>246</v>
      </c>
      <c r="F812" s="68">
        <f>SUMIFS(F_Input_APR!$G$8:$G$3373,F_Input_APR!$B$8:$B$3373,'APR Data'!C812,F_Input_APR!$I$8:$I$3373,'APR Data'!D812)</f>
        <v>2.4500000000000002</v>
      </c>
      <c r="G812" s="68">
        <v>1</v>
      </c>
      <c r="H812" s="68">
        <f t="shared" si="24"/>
        <v>2.4500000000000002</v>
      </c>
      <c r="I812" s="68" t="s">
        <v>300</v>
      </c>
      <c r="J812" s="68" t="s">
        <v>889</v>
      </c>
      <c r="K812" s="92" t="s">
        <v>848</v>
      </c>
      <c r="M812" s="68" t="b">
        <f t="shared" si="25"/>
        <v>1</v>
      </c>
    </row>
    <row r="813" spans="2:13">
      <c r="B813" s="68" t="s">
        <v>839</v>
      </c>
      <c r="C813" s="68" t="s">
        <v>274</v>
      </c>
      <c r="D813" s="68" t="s">
        <v>380</v>
      </c>
      <c r="E813" s="68" t="s">
        <v>246</v>
      </c>
      <c r="F813" s="68">
        <f>SUMIFS(F_Input_APR!$G$8:$G$3373,F_Input_APR!$B$8:$B$3373,'APR Data'!C813,F_Input_APR!$I$8:$I$3373,'APR Data'!D813)</f>
        <v>1.7629999999999999</v>
      </c>
      <c r="G813" s="68">
        <v>1</v>
      </c>
      <c r="H813" s="68">
        <f t="shared" si="24"/>
        <v>1.7629999999999999</v>
      </c>
      <c r="I813" s="68" t="s">
        <v>300</v>
      </c>
      <c r="J813" s="68" t="s">
        <v>889</v>
      </c>
      <c r="K813" s="92" t="s">
        <v>849</v>
      </c>
      <c r="M813" s="68" t="b">
        <f t="shared" si="25"/>
        <v>1</v>
      </c>
    </row>
    <row r="814" spans="2:13">
      <c r="B814" s="68" t="s">
        <v>839</v>
      </c>
      <c r="C814" s="68" t="s">
        <v>274</v>
      </c>
      <c r="D814" s="68" t="s">
        <v>389</v>
      </c>
      <c r="E814" s="68" t="s">
        <v>246</v>
      </c>
      <c r="F814" s="68">
        <f>SUMIFS(F_Input_APR!$G$8:$G$3373,F_Input_APR!$B$8:$B$3373,'APR Data'!C814,F_Input_APR!$I$8:$I$3373,'APR Data'!D814)</f>
        <v>0</v>
      </c>
      <c r="G814" s="68">
        <v>1</v>
      </c>
      <c r="H814" s="68">
        <f t="shared" si="24"/>
        <v>0</v>
      </c>
      <c r="I814" s="68" t="s">
        <v>300</v>
      </c>
      <c r="J814" s="68" t="s">
        <v>889</v>
      </c>
      <c r="K814" s="92" t="s">
        <v>850</v>
      </c>
      <c r="M814" s="68" t="b">
        <f t="shared" si="25"/>
        <v>1</v>
      </c>
    </row>
    <row r="815" spans="2:13">
      <c r="B815" s="68" t="s">
        <v>839</v>
      </c>
      <c r="C815" s="68" t="s">
        <v>274</v>
      </c>
      <c r="D815" s="68" t="s">
        <v>398</v>
      </c>
      <c r="E815" s="68" t="s">
        <v>246</v>
      </c>
      <c r="F815" s="68">
        <f>SUMIFS(F_Input_APR!$G$8:$G$3373,F_Input_APR!$B$8:$B$3373,'APR Data'!C815,F_Input_APR!$I$8:$I$3373,'APR Data'!D815)</f>
        <v>0</v>
      </c>
      <c r="G815" s="68">
        <v>1</v>
      </c>
      <c r="H815" s="68">
        <f t="shared" si="24"/>
        <v>0</v>
      </c>
      <c r="I815" s="68" t="s">
        <v>300</v>
      </c>
      <c r="J815" s="68" t="s">
        <v>889</v>
      </c>
      <c r="K815" s="92" t="s">
        <v>851</v>
      </c>
      <c r="M815" s="68" t="b">
        <f t="shared" si="25"/>
        <v>1</v>
      </c>
    </row>
    <row r="816" spans="2:13">
      <c r="B816" s="68" t="s">
        <v>839</v>
      </c>
      <c r="C816" s="68" t="s">
        <v>274</v>
      </c>
      <c r="D816" s="68" t="s">
        <v>407</v>
      </c>
      <c r="E816" s="68" t="s">
        <v>246</v>
      </c>
      <c r="F816" s="68">
        <f>SUMIFS(F_Input_APR!$G$8:$G$3373,F_Input_APR!$B$8:$B$3373,'APR Data'!C816,F_Input_APR!$I$8:$I$3373,'APR Data'!D816)</f>
        <v>4.8970000000000002</v>
      </c>
      <c r="G816" s="68">
        <v>1</v>
      </c>
      <c r="H816" s="68">
        <f t="shared" si="24"/>
        <v>4.8970000000000002</v>
      </c>
      <c r="I816" s="68" t="s">
        <v>300</v>
      </c>
      <c r="J816" s="68" t="s">
        <v>889</v>
      </c>
      <c r="K816" s="92" t="s">
        <v>852</v>
      </c>
      <c r="M816" s="68" t="b">
        <f t="shared" si="25"/>
        <v>1</v>
      </c>
    </row>
    <row r="817" spans="2:13">
      <c r="B817" s="68" t="s">
        <v>839</v>
      </c>
      <c r="C817" s="68" t="s">
        <v>274</v>
      </c>
      <c r="D817" s="68" t="s">
        <v>416</v>
      </c>
      <c r="E817" s="68" t="s">
        <v>246</v>
      </c>
      <c r="F817" s="68">
        <f>SUMIFS(F_Input_APR!$G$8:$G$3373,F_Input_APR!$B$8:$B$3373,'APR Data'!C817,F_Input_APR!$I$8:$I$3373,'APR Data'!D817)</f>
        <v>18.312000000000001</v>
      </c>
      <c r="G817" s="68">
        <v>1</v>
      </c>
      <c r="H817" s="68">
        <f t="shared" si="24"/>
        <v>18.312000000000001</v>
      </c>
      <c r="I817" s="68" t="s">
        <v>300</v>
      </c>
      <c r="J817" s="68" t="s">
        <v>889</v>
      </c>
      <c r="K817" s="92" t="s">
        <v>853</v>
      </c>
      <c r="M817" s="68" t="b">
        <f t="shared" si="25"/>
        <v>1</v>
      </c>
    </row>
    <row r="818" spans="2:13">
      <c r="B818" s="68" t="s">
        <v>839</v>
      </c>
      <c r="C818" s="68" t="s">
        <v>274</v>
      </c>
      <c r="D818" s="68" t="s">
        <v>425</v>
      </c>
      <c r="E818" s="68" t="s">
        <v>246</v>
      </c>
      <c r="F818" s="68">
        <f>SUMIFS(F_Input_APR!$G$8:$G$3373,F_Input_APR!$B$8:$B$3373,'APR Data'!C818,F_Input_APR!$I$8:$I$3373,'APR Data'!D818)</f>
        <v>9.234</v>
      </c>
      <c r="G818" s="68">
        <v>1</v>
      </c>
      <c r="H818" s="68">
        <f t="shared" si="24"/>
        <v>9.234</v>
      </c>
      <c r="I818" s="68" t="s">
        <v>300</v>
      </c>
      <c r="J818" s="68" t="s">
        <v>889</v>
      </c>
      <c r="K818" s="92" t="s">
        <v>854</v>
      </c>
      <c r="M818" s="68" t="b">
        <f t="shared" si="25"/>
        <v>1</v>
      </c>
    </row>
    <row r="819" spans="2:13">
      <c r="B819" s="68" t="s">
        <v>839</v>
      </c>
      <c r="C819" s="68" t="s">
        <v>274</v>
      </c>
      <c r="D819" s="68" t="s">
        <v>434</v>
      </c>
      <c r="E819" s="68" t="s">
        <v>246</v>
      </c>
      <c r="F819" s="68">
        <f>SUMIFS(F_Input_APR!$G$8:$G$3373,F_Input_APR!$B$8:$B$3373,'APR Data'!C819,F_Input_APR!$I$8:$I$3373,'APR Data'!D819)</f>
        <v>120.872</v>
      </c>
      <c r="G819" s="68">
        <v>0</v>
      </c>
      <c r="H819" s="68">
        <f t="shared" si="24"/>
        <v>0</v>
      </c>
      <c r="I819" s="68" t="s">
        <v>300</v>
      </c>
      <c r="J819" s="68" t="s">
        <v>889</v>
      </c>
      <c r="K819" s="92" t="s">
        <v>855</v>
      </c>
      <c r="M819" s="68" t="b">
        <f t="shared" si="25"/>
        <v>0</v>
      </c>
    </row>
    <row r="820" spans="2:13">
      <c r="B820" s="68" t="s">
        <v>839</v>
      </c>
      <c r="C820" s="68" t="s">
        <v>274</v>
      </c>
      <c r="D820" s="68" t="s">
        <v>440</v>
      </c>
      <c r="E820" s="68" t="s">
        <v>246</v>
      </c>
      <c r="F820" s="68">
        <f>SUMIFS(F_Input_APR!$G$8:$G$3373,F_Input_APR!$B$8:$B$3373,'APR Data'!C820,F_Input_APR!$I$8:$I$3373,'APR Data'!D820)</f>
        <v>120.872</v>
      </c>
      <c r="G820" s="68">
        <v>0</v>
      </c>
      <c r="H820" s="68">
        <f t="shared" si="24"/>
        <v>0</v>
      </c>
      <c r="I820" s="68" t="s">
        <v>300</v>
      </c>
      <c r="J820" s="68" t="s">
        <v>889</v>
      </c>
      <c r="K820" s="92" t="s">
        <v>856</v>
      </c>
      <c r="M820" s="68" t="b">
        <f t="shared" si="25"/>
        <v>0</v>
      </c>
    </row>
    <row r="821" spans="2:13">
      <c r="B821" s="68" t="s">
        <v>839</v>
      </c>
      <c r="C821" s="68" t="s">
        <v>274</v>
      </c>
      <c r="D821" s="68" t="s">
        <v>446</v>
      </c>
      <c r="E821" s="68" t="s">
        <v>246</v>
      </c>
      <c r="F821" s="68">
        <f>SUMIFS(F_Input_APR!$G$8:$G$3373,F_Input_APR!$B$8:$B$3373,'APR Data'!C821,F_Input_APR!$I$8:$I$3373,'APR Data'!D821)</f>
        <v>120.872</v>
      </c>
      <c r="G821" s="68">
        <v>1</v>
      </c>
      <c r="H821" s="68">
        <f t="shared" si="24"/>
        <v>120.872</v>
      </c>
      <c r="I821" s="68" t="s">
        <v>300</v>
      </c>
      <c r="J821" s="68" t="s">
        <v>889</v>
      </c>
      <c r="K821" s="92" t="s">
        <v>857</v>
      </c>
      <c r="M821" s="68" t="b">
        <f t="shared" si="25"/>
        <v>1</v>
      </c>
    </row>
    <row r="822" spans="2:13">
      <c r="B822" s="68" t="s">
        <v>839</v>
      </c>
      <c r="C822" s="68" t="s">
        <v>274</v>
      </c>
      <c r="D822" s="68" t="s">
        <v>455</v>
      </c>
      <c r="E822" s="68" t="s">
        <v>246</v>
      </c>
      <c r="F822" s="68">
        <f>SUMIFS(F_Input_APR!$G$8:$G$3373,F_Input_APR!$B$8:$B$3373,'APR Data'!C822,F_Input_APR!$I$8:$I$3373,'APR Data'!D822)</f>
        <v>0</v>
      </c>
      <c r="G822" s="68">
        <v>1</v>
      </c>
      <c r="H822" s="68">
        <f t="shared" si="24"/>
        <v>0</v>
      </c>
      <c r="I822" s="68" t="s">
        <v>300</v>
      </c>
      <c r="J822" s="68" t="s">
        <v>889</v>
      </c>
      <c r="K822" s="92" t="s">
        <v>858</v>
      </c>
      <c r="M822" s="68" t="b">
        <f t="shared" si="25"/>
        <v>1</v>
      </c>
    </row>
    <row r="823" spans="2:13">
      <c r="B823" s="68" t="s">
        <v>839</v>
      </c>
      <c r="C823" s="68" t="s">
        <v>274</v>
      </c>
      <c r="D823" s="68" t="s">
        <v>464</v>
      </c>
      <c r="E823" s="68" t="s">
        <v>246</v>
      </c>
      <c r="F823" s="68">
        <f>SUMIFS(F_Input_APR!$G$8:$G$3373,F_Input_APR!$B$8:$B$3373,'APR Data'!C823,F_Input_APR!$I$8:$I$3373,'APR Data'!D823)</f>
        <v>66.915000000000006</v>
      </c>
      <c r="G823" s="68">
        <v>1</v>
      </c>
      <c r="H823" s="68">
        <f t="shared" si="24"/>
        <v>66.915000000000006</v>
      </c>
      <c r="I823" s="68" t="s">
        <v>300</v>
      </c>
      <c r="J823" s="68" t="s">
        <v>889</v>
      </c>
      <c r="K823" s="92" t="s">
        <v>859</v>
      </c>
      <c r="M823" s="68" t="b">
        <f t="shared" si="25"/>
        <v>1</v>
      </c>
    </row>
    <row r="824" spans="2:13">
      <c r="B824" s="68" t="s">
        <v>839</v>
      </c>
      <c r="C824" s="68" t="s">
        <v>274</v>
      </c>
      <c r="D824" s="68" t="s">
        <v>473</v>
      </c>
      <c r="E824" s="68" t="s">
        <v>246</v>
      </c>
      <c r="F824" s="68">
        <f>SUMIFS(F_Input_APR!$G$8:$G$3373,F_Input_APR!$B$8:$B$3373,'APR Data'!C824,F_Input_APR!$I$8:$I$3373,'APR Data'!D824)</f>
        <v>0</v>
      </c>
      <c r="G824" s="68">
        <v>0</v>
      </c>
      <c r="H824" s="68">
        <f t="shared" si="24"/>
        <v>0</v>
      </c>
      <c r="I824" s="68" t="s">
        <v>300</v>
      </c>
      <c r="J824" s="68" t="s">
        <v>889</v>
      </c>
      <c r="K824" s="92" t="s">
        <v>860</v>
      </c>
      <c r="M824" s="68" t="b">
        <f t="shared" si="25"/>
        <v>1</v>
      </c>
    </row>
    <row r="825" spans="2:13">
      <c r="B825" s="68" t="s">
        <v>839</v>
      </c>
      <c r="C825" s="68" t="s">
        <v>274</v>
      </c>
      <c r="D825" s="68" t="s">
        <v>482</v>
      </c>
      <c r="E825" s="68" t="s">
        <v>246</v>
      </c>
      <c r="F825" s="68">
        <f>SUMIFS(F_Input_APR!$G$8:$G$3373,F_Input_APR!$B$8:$B$3373,'APR Data'!C825,F_Input_APR!$I$8:$I$3373,'APR Data'!D825)</f>
        <v>0</v>
      </c>
      <c r="G825" s="68">
        <v>0</v>
      </c>
      <c r="H825" s="68">
        <f t="shared" si="24"/>
        <v>0</v>
      </c>
      <c r="I825" s="68" t="s">
        <v>300</v>
      </c>
      <c r="J825" s="68" t="s">
        <v>889</v>
      </c>
      <c r="K825" s="92" t="s">
        <v>861</v>
      </c>
      <c r="M825" s="68" t="b">
        <f t="shared" si="25"/>
        <v>1</v>
      </c>
    </row>
    <row r="826" spans="2:13">
      <c r="B826" s="68" t="s">
        <v>839</v>
      </c>
      <c r="C826" s="68" t="s">
        <v>274</v>
      </c>
      <c r="D826" s="68" t="s">
        <v>491</v>
      </c>
      <c r="E826" s="68" t="s">
        <v>246</v>
      </c>
      <c r="F826" s="68">
        <f>SUMIFS(F_Input_APR!$G$8:$G$3373,F_Input_APR!$B$8:$B$3373,'APR Data'!C826,F_Input_APR!$I$8:$I$3373,'APR Data'!D826)</f>
        <v>0</v>
      </c>
      <c r="G826" s="68">
        <v>0</v>
      </c>
      <c r="H826" s="68">
        <f t="shared" si="24"/>
        <v>0</v>
      </c>
      <c r="I826" s="68" t="s">
        <v>300</v>
      </c>
      <c r="J826" s="68" t="s">
        <v>889</v>
      </c>
      <c r="K826" s="92" t="s">
        <v>862</v>
      </c>
      <c r="M826" s="68" t="b">
        <f t="shared" si="25"/>
        <v>1</v>
      </c>
    </row>
    <row r="827" spans="2:13">
      <c r="B827" s="68" t="s">
        <v>839</v>
      </c>
      <c r="C827" s="68" t="s">
        <v>274</v>
      </c>
      <c r="D827" s="68" t="s">
        <v>500</v>
      </c>
      <c r="E827" s="68" t="s">
        <v>246</v>
      </c>
      <c r="F827" s="68">
        <f>SUMIFS(F_Input_APR!$G$8:$G$3373,F_Input_APR!$B$8:$B$3373,'APR Data'!C827,F_Input_APR!$I$8:$I$3373,'APR Data'!D827)</f>
        <v>17.302</v>
      </c>
      <c r="G827" s="68">
        <v>1</v>
      </c>
      <c r="H827" s="68">
        <f t="shared" si="24"/>
        <v>17.302</v>
      </c>
      <c r="I827" s="68" t="s">
        <v>300</v>
      </c>
      <c r="J827" s="68" t="s">
        <v>889</v>
      </c>
      <c r="K827" s="92" t="s">
        <v>863</v>
      </c>
      <c r="M827" s="68" t="b">
        <f t="shared" si="25"/>
        <v>1</v>
      </c>
    </row>
    <row r="828" spans="2:13">
      <c r="B828" s="68" t="s">
        <v>839</v>
      </c>
      <c r="C828" s="68" t="s">
        <v>274</v>
      </c>
      <c r="D828" s="68" t="s">
        <v>509</v>
      </c>
      <c r="E828" s="68" t="s">
        <v>246</v>
      </c>
      <c r="F828" s="68">
        <f>SUMIFS(F_Input_APR!$G$8:$G$3373,F_Input_APR!$B$8:$B$3373,'APR Data'!C828,F_Input_APR!$I$8:$I$3373,'APR Data'!D828)</f>
        <v>1.988</v>
      </c>
      <c r="G828" s="68">
        <v>1</v>
      </c>
      <c r="H828" s="68">
        <f t="shared" si="24"/>
        <v>1.988</v>
      </c>
      <c r="I828" s="68" t="s">
        <v>300</v>
      </c>
      <c r="J828" s="68" t="s">
        <v>889</v>
      </c>
      <c r="K828" s="92" t="s">
        <v>864</v>
      </c>
      <c r="M828" s="68" t="b">
        <f t="shared" si="25"/>
        <v>1</v>
      </c>
    </row>
    <row r="829" spans="2:13">
      <c r="B829" s="68" t="s">
        <v>839</v>
      </c>
      <c r="C829" s="68" t="s">
        <v>274</v>
      </c>
      <c r="D829" s="68" t="s">
        <v>518</v>
      </c>
      <c r="E829" s="68" t="s">
        <v>246</v>
      </c>
      <c r="F829" s="68">
        <f>SUMIFS(F_Input_APR!$G$8:$G$3373,F_Input_APR!$B$8:$B$3373,'APR Data'!C829,F_Input_APR!$I$8:$I$3373,'APR Data'!D829)</f>
        <v>1.988</v>
      </c>
      <c r="G829" s="68">
        <v>1</v>
      </c>
      <c r="H829" s="68">
        <f t="shared" si="24"/>
        <v>1.988</v>
      </c>
      <c r="I829" s="68" t="s">
        <v>300</v>
      </c>
      <c r="J829" s="68" t="s">
        <v>889</v>
      </c>
      <c r="K829" s="92" t="s">
        <v>865</v>
      </c>
      <c r="M829" s="68" t="b">
        <f t="shared" si="25"/>
        <v>1</v>
      </c>
    </row>
    <row r="830" spans="2:13">
      <c r="B830" s="68" t="s">
        <v>839</v>
      </c>
      <c r="C830" s="68" t="s">
        <v>274</v>
      </c>
      <c r="D830" s="68" t="s">
        <v>527</v>
      </c>
      <c r="E830" s="68" t="s">
        <v>246</v>
      </c>
      <c r="F830" s="68">
        <f>SUMIFS(F_Input_APR!$G$8:$G$3373,F_Input_APR!$B$8:$B$3373,'APR Data'!C830,F_Input_APR!$I$8:$I$3373,'APR Data'!D830)</f>
        <v>11.262</v>
      </c>
      <c r="G830" s="68">
        <v>1</v>
      </c>
      <c r="H830" s="68">
        <f t="shared" si="24"/>
        <v>11.262</v>
      </c>
      <c r="I830" s="68" t="s">
        <v>300</v>
      </c>
      <c r="J830" s="68" t="s">
        <v>889</v>
      </c>
      <c r="K830" s="92" t="s">
        <v>866</v>
      </c>
      <c r="M830" s="68" t="b">
        <f t="shared" si="25"/>
        <v>1</v>
      </c>
    </row>
    <row r="831" spans="2:13">
      <c r="B831" s="68" t="s">
        <v>839</v>
      </c>
      <c r="C831" s="68" t="s">
        <v>274</v>
      </c>
      <c r="D831" s="68" t="s">
        <v>590</v>
      </c>
      <c r="E831" s="68" t="s">
        <v>246</v>
      </c>
      <c r="F831" s="68">
        <f>SUMIFS(F_Input_APR!$G$8:$G$3373,F_Input_APR!$B$8:$B$3373,'APR Data'!C831,F_Input_APR!$I$8:$I$3373,'APR Data'!D831)</f>
        <v>5.2709999999999999</v>
      </c>
      <c r="G831" s="68">
        <v>1</v>
      </c>
      <c r="H831" s="68">
        <f t="shared" si="24"/>
        <v>5.2709999999999999</v>
      </c>
      <c r="I831" s="68" t="s">
        <v>300</v>
      </c>
      <c r="J831" s="68" t="s">
        <v>889</v>
      </c>
      <c r="K831" s="68" t="s">
        <v>867</v>
      </c>
      <c r="M831" s="68" t="b">
        <f t="shared" si="25"/>
        <v>1</v>
      </c>
    </row>
    <row r="832" spans="2:13">
      <c r="B832" s="68" t="s">
        <v>839</v>
      </c>
      <c r="C832" s="68" t="s">
        <v>274</v>
      </c>
      <c r="D832" s="68" t="s">
        <v>599</v>
      </c>
      <c r="E832" s="68" t="s">
        <v>246</v>
      </c>
      <c r="F832" s="68">
        <f>SUMIFS(F_Input_APR!$G$8:$G$3373,F_Input_APR!$B$8:$B$3373,'APR Data'!C832,F_Input_APR!$I$8:$I$3373,'APR Data'!D832)</f>
        <v>5.9729999999999999</v>
      </c>
      <c r="G832" s="68">
        <v>1</v>
      </c>
      <c r="H832" s="68">
        <f t="shared" si="24"/>
        <v>5.9729999999999999</v>
      </c>
      <c r="I832" s="68" t="s">
        <v>300</v>
      </c>
      <c r="J832" s="68" t="s">
        <v>889</v>
      </c>
      <c r="K832" s="68" t="s">
        <v>868</v>
      </c>
      <c r="M832" s="68" t="b">
        <f t="shared" si="25"/>
        <v>1</v>
      </c>
    </row>
    <row r="833" spans="2:13">
      <c r="B833" s="68" t="s">
        <v>839</v>
      </c>
      <c r="C833" s="68" t="s">
        <v>274</v>
      </c>
      <c r="D833" s="68" t="s">
        <v>608</v>
      </c>
      <c r="E833" s="68" t="s">
        <v>246</v>
      </c>
      <c r="F833" s="68">
        <f>SUMIFS(F_Input_APR!$G$8:$G$3373,F_Input_APR!$B$8:$B$3373,'APR Data'!C833,F_Input_APR!$I$8:$I$3373,'APR Data'!D833)</f>
        <v>2.0310000000000001</v>
      </c>
      <c r="G833" s="68">
        <v>1</v>
      </c>
      <c r="H833" s="68">
        <f t="shared" si="24"/>
        <v>2.0310000000000001</v>
      </c>
      <c r="I833" s="68" t="s">
        <v>300</v>
      </c>
      <c r="J833" s="68" t="s">
        <v>889</v>
      </c>
      <c r="K833" s="68" t="s">
        <v>869</v>
      </c>
      <c r="M833" s="68" t="b">
        <f t="shared" si="25"/>
        <v>1</v>
      </c>
    </row>
    <row r="834" spans="2:13">
      <c r="B834" s="68" t="s">
        <v>839</v>
      </c>
      <c r="C834" s="68" t="s">
        <v>274</v>
      </c>
      <c r="D834" s="68" t="s">
        <v>617</v>
      </c>
      <c r="E834" s="68" t="s">
        <v>246</v>
      </c>
      <c r="F834" s="68">
        <f>SUMIFS(F_Input_APR!$G$8:$G$3373,F_Input_APR!$B$8:$B$3373,'APR Data'!C834,F_Input_APR!$I$8:$I$3373,'APR Data'!D834)</f>
        <v>36.613999999999997</v>
      </c>
      <c r="G834" s="68">
        <v>1</v>
      </c>
      <c r="H834" s="68">
        <f t="shared" si="24"/>
        <v>36.613999999999997</v>
      </c>
      <c r="I834" s="68" t="s">
        <v>300</v>
      </c>
      <c r="J834" s="68" t="s">
        <v>889</v>
      </c>
      <c r="K834" s="68" t="s">
        <v>870</v>
      </c>
      <c r="M834" s="68" t="b">
        <f t="shared" si="25"/>
        <v>1</v>
      </c>
    </row>
    <row r="835" spans="2:13">
      <c r="B835" s="68" t="s">
        <v>839</v>
      </c>
      <c r="C835" s="68" t="s">
        <v>274</v>
      </c>
      <c r="D835" s="68" t="s">
        <v>626</v>
      </c>
      <c r="E835" s="68" t="s">
        <v>246</v>
      </c>
      <c r="F835" s="68">
        <f>SUMIFS(F_Input_APR!$G$8:$G$3373,F_Input_APR!$B$8:$B$3373,'APR Data'!C835,F_Input_APR!$I$8:$I$3373,'APR Data'!D835)</f>
        <v>22.164000000000001</v>
      </c>
      <c r="G835" s="68">
        <v>1</v>
      </c>
      <c r="H835" s="68">
        <f t="shared" si="24"/>
        <v>22.164000000000001</v>
      </c>
      <c r="I835" s="68" t="s">
        <v>300</v>
      </c>
      <c r="J835" s="68" t="s">
        <v>889</v>
      </c>
      <c r="K835" s="68" t="s">
        <v>871</v>
      </c>
      <c r="M835" s="68" t="b">
        <f t="shared" si="25"/>
        <v>1</v>
      </c>
    </row>
    <row r="836" spans="2:13">
      <c r="B836" s="68" t="s">
        <v>839</v>
      </c>
      <c r="C836" s="68" t="s">
        <v>274</v>
      </c>
      <c r="D836" s="68" t="s">
        <v>818</v>
      </c>
      <c r="E836" s="68" t="s">
        <v>246</v>
      </c>
      <c r="F836" s="68">
        <f>SUMIFS(F_Input_APR!$G$8:$G$3373,F_Input_APR!$B$8:$B$3373,'APR Data'!C836,F_Input_APR!$I$8:$I$3373,'APR Data'!D836)</f>
        <v>59.095999999999997</v>
      </c>
      <c r="G836" s="68">
        <v>1</v>
      </c>
      <c r="H836" s="68">
        <f t="shared" si="24"/>
        <v>59.095999999999997</v>
      </c>
      <c r="I836" s="68" t="s">
        <v>300</v>
      </c>
      <c r="J836" s="68" t="s">
        <v>889</v>
      </c>
      <c r="K836" s="68" t="s">
        <v>872</v>
      </c>
      <c r="M836" s="68" t="b">
        <f t="shared" si="25"/>
        <v>1</v>
      </c>
    </row>
    <row r="837" spans="2:13">
      <c r="B837" s="68" t="s">
        <v>839</v>
      </c>
      <c r="C837" s="68" t="s">
        <v>274</v>
      </c>
      <c r="D837" s="68" t="s">
        <v>635</v>
      </c>
      <c r="E837" s="68" t="s">
        <v>246</v>
      </c>
      <c r="F837" s="68">
        <f>SUMIFS(F_Input_APR!$G$8:$G$3373,F_Input_APR!$B$8:$B$3373,'APR Data'!C837,F_Input_APR!$I$8:$I$3373,'APR Data'!D837)</f>
        <v>3.16</v>
      </c>
      <c r="G837" s="68">
        <v>1</v>
      </c>
      <c r="H837" s="68">
        <f t="shared" si="24"/>
        <v>3.16</v>
      </c>
      <c r="I837" s="68" t="s">
        <v>300</v>
      </c>
      <c r="J837" s="68" t="s">
        <v>889</v>
      </c>
      <c r="K837" s="68" t="s">
        <v>873</v>
      </c>
      <c r="M837" s="68" t="b">
        <f t="shared" si="25"/>
        <v>1</v>
      </c>
    </row>
    <row r="838" spans="2:13">
      <c r="B838" s="68" t="s">
        <v>839</v>
      </c>
      <c r="C838" s="68" t="s">
        <v>274</v>
      </c>
      <c r="D838" s="68" t="s">
        <v>644</v>
      </c>
      <c r="E838" s="68" t="s">
        <v>246</v>
      </c>
      <c r="F838" s="68">
        <f>SUMIFS(F_Input_APR!$G$8:$G$3373,F_Input_APR!$B$8:$B$3373,'APR Data'!C838,F_Input_APR!$I$8:$I$3373,'APR Data'!D838)</f>
        <v>3.3650000000000002</v>
      </c>
      <c r="G838" s="68">
        <v>1</v>
      </c>
      <c r="H838" s="68">
        <f t="shared" si="24"/>
        <v>3.3650000000000002</v>
      </c>
      <c r="I838" s="68" t="s">
        <v>300</v>
      </c>
      <c r="J838" s="68" t="s">
        <v>889</v>
      </c>
      <c r="K838" s="68" t="s">
        <v>874</v>
      </c>
      <c r="M838" s="68" t="b">
        <f t="shared" si="25"/>
        <v>1</v>
      </c>
    </row>
    <row r="839" spans="2:13">
      <c r="B839" s="68" t="s">
        <v>839</v>
      </c>
      <c r="C839" s="68" t="s">
        <v>274</v>
      </c>
      <c r="D839" s="68" t="s">
        <v>650</v>
      </c>
      <c r="E839" s="68" t="s">
        <v>246</v>
      </c>
      <c r="F839" s="68">
        <f>SUMIFS(F_Input_APR!$G$8:$G$3373,F_Input_APR!$B$8:$B$3373,'APR Data'!C839,F_Input_APR!$I$8:$I$3373,'APR Data'!D839)</f>
        <v>0</v>
      </c>
      <c r="G839" s="68">
        <v>1</v>
      </c>
      <c r="H839" s="68">
        <f t="shared" ref="H839:H902" si="26">F839*G839</f>
        <v>0</v>
      </c>
      <c r="I839" s="68" t="s">
        <v>300</v>
      </c>
      <c r="J839" s="68" t="s">
        <v>889</v>
      </c>
      <c r="K839" s="68" t="s">
        <v>875</v>
      </c>
      <c r="M839" s="68" t="b">
        <f t="shared" ref="M839:M902" si="27">F839=H839</f>
        <v>1</v>
      </c>
    </row>
    <row r="840" spans="2:13">
      <c r="B840" s="68" t="s">
        <v>839</v>
      </c>
      <c r="C840" s="68" t="s">
        <v>274</v>
      </c>
      <c r="D840" s="68" t="s">
        <v>659</v>
      </c>
      <c r="E840" s="68" t="s">
        <v>246</v>
      </c>
      <c r="F840" s="68">
        <f>SUMIFS(F_Input_APR!$G$8:$G$3373,F_Input_APR!$B$8:$B$3373,'APR Data'!C840,F_Input_APR!$I$8:$I$3373,'APR Data'!D840)</f>
        <v>34.302</v>
      </c>
      <c r="G840" s="68">
        <v>1</v>
      </c>
      <c r="H840" s="68">
        <f t="shared" si="26"/>
        <v>34.302</v>
      </c>
      <c r="I840" s="68" t="s">
        <v>300</v>
      </c>
      <c r="J840" s="68" t="s">
        <v>889</v>
      </c>
      <c r="K840" s="68" t="s">
        <v>876</v>
      </c>
      <c r="M840" s="68" t="b">
        <f t="shared" si="27"/>
        <v>1</v>
      </c>
    </row>
    <row r="841" spans="2:13">
      <c r="B841" s="68" t="s">
        <v>839</v>
      </c>
      <c r="C841" s="68" t="s">
        <v>274</v>
      </c>
      <c r="D841" s="68" t="s">
        <v>668</v>
      </c>
      <c r="E841" s="68" t="s">
        <v>246</v>
      </c>
      <c r="F841" s="68">
        <f>SUMIFS(F_Input_APR!$G$8:$G$3373,F_Input_APR!$B$8:$B$3373,'APR Data'!C841,F_Input_APR!$I$8:$I$3373,'APR Data'!D841)</f>
        <v>13.147</v>
      </c>
      <c r="G841" s="68">
        <v>1</v>
      </c>
      <c r="H841" s="68">
        <f t="shared" si="26"/>
        <v>13.147</v>
      </c>
      <c r="I841" s="68" t="s">
        <v>300</v>
      </c>
      <c r="J841" s="68" t="s">
        <v>889</v>
      </c>
      <c r="K841" s="68" t="s">
        <v>877</v>
      </c>
      <c r="M841" s="68" t="b">
        <f t="shared" si="27"/>
        <v>1</v>
      </c>
    </row>
    <row r="842" spans="2:13">
      <c r="B842" s="68" t="s">
        <v>839</v>
      </c>
      <c r="C842" s="68" t="s">
        <v>274</v>
      </c>
      <c r="D842" s="68" t="s">
        <v>677</v>
      </c>
      <c r="E842" s="68" t="s">
        <v>246</v>
      </c>
      <c r="F842" s="68">
        <f>SUMIFS(F_Input_APR!$G$8:$G$3373,F_Input_APR!$B$8:$B$3373,'APR Data'!C842,F_Input_APR!$I$8:$I$3373,'APR Data'!D842)</f>
        <v>1.242</v>
      </c>
      <c r="G842" s="68">
        <v>1</v>
      </c>
      <c r="H842" s="68">
        <f t="shared" si="26"/>
        <v>1.242</v>
      </c>
      <c r="I842" s="68" t="s">
        <v>300</v>
      </c>
      <c r="J842" s="68" t="s">
        <v>889</v>
      </c>
      <c r="K842" s="68" t="s">
        <v>878</v>
      </c>
      <c r="M842" s="68" t="b">
        <f t="shared" si="27"/>
        <v>1</v>
      </c>
    </row>
    <row r="843" spans="2:13">
      <c r="B843" s="68" t="s">
        <v>839</v>
      </c>
      <c r="C843" s="68" t="s">
        <v>274</v>
      </c>
      <c r="D843" s="68" t="s">
        <v>686</v>
      </c>
      <c r="E843" s="68" t="s">
        <v>246</v>
      </c>
      <c r="F843" s="68">
        <f>SUMIFS(F_Input_APR!$G$8:$G$3373,F_Input_APR!$B$8:$B$3373,'APR Data'!C843,F_Input_APR!$I$8:$I$3373,'APR Data'!D843)</f>
        <v>8.26</v>
      </c>
      <c r="G843" s="68">
        <v>1</v>
      </c>
      <c r="H843" s="68">
        <f t="shared" si="26"/>
        <v>8.26</v>
      </c>
      <c r="I843" s="68" t="s">
        <v>300</v>
      </c>
      <c r="J843" s="68" t="s">
        <v>889</v>
      </c>
      <c r="K843" s="68" t="s">
        <v>879</v>
      </c>
      <c r="M843" s="68" t="b">
        <f t="shared" si="27"/>
        <v>1</v>
      </c>
    </row>
    <row r="844" spans="2:13">
      <c r="B844" s="68" t="s">
        <v>839</v>
      </c>
      <c r="C844" s="68" t="s">
        <v>274</v>
      </c>
      <c r="D844" s="68" t="s">
        <v>692</v>
      </c>
      <c r="E844" s="68" t="s">
        <v>246</v>
      </c>
      <c r="F844" s="68">
        <f>SUMIFS(F_Input_APR!$G$8:$G$3373,F_Input_APR!$B$8:$B$3373,'APR Data'!C844,F_Input_APR!$I$8:$I$3373,'APR Data'!D844)</f>
        <v>2.5219999999999998</v>
      </c>
      <c r="G844" s="68">
        <v>1</v>
      </c>
      <c r="H844" s="68">
        <f t="shared" si="26"/>
        <v>2.5219999999999998</v>
      </c>
      <c r="I844" s="68" t="s">
        <v>300</v>
      </c>
      <c r="J844" s="68" t="s">
        <v>889</v>
      </c>
      <c r="K844" s="68" t="s">
        <v>880</v>
      </c>
      <c r="M844" s="68" t="b">
        <f t="shared" si="27"/>
        <v>1</v>
      </c>
    </row>
    <row r="845" spans="2:13">
      <c r="B845" s="68" t="s">
        <v>839</v>
      </c>
      <c r="C845" s="68" t="s">
        <v>274</v>
      </c>
      <c r="D845" s="68" t="s">
        <v>701</v>
      </c>
      <c r="E845" s="68" t="s">
        <v>246</v>
      </c>
      <c r="F845" s="68">
        <f>SUMIFS(F_Input_APR!$G$8:$G$3373,F_Input_APR!$B$8:$B$3373,'APR Data'!C845,F_Input_APR!$I$8:$I$3373,'APR Data'!D845)</f>
        <v>0</v>
      </c>
      <c r="G845" s="68">
        <v>1</v>
      </c>
      <c r="H845" s="68">
        <f t="shared" si="26"/>
        <v>0</v>
      </c>
      <c r="I845" s="68" t="s">
        <v>300</v>
      </c>
      <c r="J845" s="68" t="s">
        <v>889</v>
      </c>
      <c r="K845" s="68" t="s">
        <v>881</v>
      </c>
      <c r="M845" s="68" t="b">
        <f t="shared" si="27"/>
        <v>1</v>
      </c>
    </row>
    <row r="846" spans="2:13">
      <c r="B846" s="68" t="s">
        <v>839</v>
      </c>
      <c r="C846" s="68" t="s">
        <v>274</v>
      </c>
      <c r="D846" s="68" t="s">
        <v>710</v>
      </c>
      <c r="E846" s="68" t="s">
        <v>246</v>
      </c>
      <c r="F846" s="68">
        <f>SUMIFS(F_Input_APR!$G$8:$G$3373,F_Input_APR!$B$8:$B$3373,'APR Data'!C846,F_Input_APR!$I$8:$I$3373,'APR Data'!D846)</f>
        <v>0</v>
      </c>
      <c r="G846" s="68">
        <v>1</v>
      </c>
      <c r="H846" s="68">
        <f t="shared" si="26"/>
        <v>0</v>
      </c>
      <c r="I846" s="68" t="s">
        <v>300</v>
      </c>
      <c r="J846" s="68" t="s">
        <v>889</v>
      </c>
      <c r="K846" s="68" t="s">
        <v>882</v>
      </c>
      <c r="M846" s="68" t="b">
        <f t="shared" si="27"/>
        <v>1</v>
      </c>
    </row>
    <row r="847" spans="2:13">
      <c r="B847" s="68" t="s">
        <v>839</v>
      </c>
      <c r="C847" s="68" t="s">
        <v>274</v>
      </c>
      <c r="D847" s="68" t="s">
        <v>719</v>
      </c>
      <c r="E847" s="68" t="s">
        <v>246</v>
      </c>
      <c r="F847" s="68">
        <f>SUMIFS(F_Input_APR!$G$8:$G$3373,F_Input_APR!$B$8:$B$3373,'APR Data'!C847,F_Input_APR!$I$8:$I$3373,'APR Data'!D847)</f>
        <v>0</v>
      </c>
      <c r="G847" s="68">
        <v>1</v>
      </c>
      <c r="H847" s="68">
        <f t="shared" si="26"/>
        <v>0</v>
      </c>
      <c r="I847" s="68" t="s">
        <v>300</v>
      </c>
      <c r="J847" s="68" t="s">
        <v>889</v>
      </c>
      <c r="K847" s="68" t="s">
        <v>883</v>
      </c>
      <c r="M847" s="68" t="b">
        <f t="shared" si="27"/>
        <v>1</v>
      </c>
    </row>
    <row r="848" spans="2:13">
      <c r="B848" s="68" t="s">
        <v>839</v>
      </c>
      <c r="C848" s="68" t="s">
        <v>274</v>
      </c>
      <c r="D848" s="68" t="s">
        <v>728</v>
      </c>
      <c r="E848" s="68" t="s">
        <v>246</v>
      </c>
      <c r="F848" s="68">
        <f>SUMIFS(F_Input_APR!$G$8:$G$3373,F_Input_APR!$B$8:$B$3373,'APR Data'!C848,F_Input_APR!$I$8:$I$3373,'APR Data'!D848)</f>
        <v>4.5490000000000004</v>
      </c>
      <c r="G848" s="68">
        <v>1</v>
      </c>
      <c r="H848" s="68">
        <f t="shared" si="26"/>
        <v>4.5490000000000004</v>
      </c>
      <c r="I848" s="68" t="s">
        <v>300</v>
      </c>
      <c r="J848" s="68" t="s">
        <v>889</v>
      </c>
      <c r="K848" s="68" t="s">
        <v>884</v>
      </c>
      <c r="M848" s="68" t="b">
        <f t="shared" si="27"/>
        <v>1</v>
      </c>
    </row>
    <row r="849" spans="2:13">
      <c r="B849" s="68" t="s">
        <v>839</v>
      </c>
      <c r="C849" s="68" t="s">
        <v>274</v>
      </c>
      <c r="D849" s="68" t="s">
        <v>737</v>
      </c>
      <c r="E849" s="68" t="s">
        <v>246</v>
      </c>
      <c r="F849" s="68">
        <f>SUMIFS(F_Input_APR!$G$8:$G$3373,F_Input_APR!$B$8:$B$3373,'APR Data'!C849,F_Input_APR!$I$8:$I$3373,'APR Data'!D849)</f>
        <v>4.3999999999999997E-2</v>
      </c>
      <c r="G849" s="68">
        <v>1</v>
      </c>
      <c r="H849" s="68">
        <f t="shared" si="26"/>
        <v>4.3999999999999997E-2</v>
      </c>
      <c r="I849" s="68" t="s">
        <v>300</v>
      </c>
      <c r="J849" s="68" t="s">
        <v>889</v>
      </c>
      <c r="K849" s="68" t="s">
        <v>885</v>
      </c>
      <c r="M849" s="68" t="b">
        <f t="shared" si="27"/>
        <v>1</v>
      </c>
    </row>
    <row r="850" spans="2:13">
      <c r="B850" s="68" t="s">
        <v>839</v>
      </c>
      <c r="C850" s="68" t="s">
        <v>274</v>
      </c>
      <c r="D850" s="68" t="s">
        <v>746</v>
      </c>
      <c r="E850" s="68" t="s">
        <v>246</v>
      </c>
      <c r="F850" s="68">
        <f>SUMIFS(F_Input_APR!$G$8:$G$3373,F_Input_APR!$B$8:$B$3373,'APR Data'!C850,F_Input_APR!$I$8:$I$3373,'APR Data'!D850)</f>
        <v>4.3999999999999997E-2</v>
      </c>
      <c r="G850" s="68">
        <v>1</v>
      </c>
      <c r="H850" s="68">
        <f t="shared" si="26"/>
        <v>4.3999999999999997E-2</v>
      </c>
      <c r="I850" s="68" t="s">
        <v>300</v>
      </c>
      <c r="J850" s="68" t="s">
        <v>889</v>
      </c>
      <c r="K850" s="68" t="s">
        <v>886</v>
      </c>
      <c r="M850" s="68" t="b">
        <f t="shared" si="27"/>
        <v>1</v>
      </c>
    </row>
    <row r="851" spans="2:13">
      <c r="B851" s="68" t="s">
        <v>839</v>
      </c>
      <c r="C851" s="68" t="s">
        <v>274</v>
      </c>
      <c r="D851" s="68" t="s">
        <v>755</v>
      </c>
      <c r="E851" s="68" t="s">
        <v>246</v>
      </c>
      <c r="F851" s="68">
        <f>SUMIFS(F_Input_APR!$G$8:$G$3373,F_Input_APR!$B$8:$B$3373,'APR Data'!C851,F_Input_APR!$I$8:$I$3373,'APR Data'!D851)</f>
        <v>9.6820000000000004</v>
      </c>
      <c r="G851" s="68">
        <v>1</v>
      </c>
      <c r="H851" s="68">
        <f t="shared" si="26"/>
        <v>9.6820000000000004</v>
      </c>
      <c r="I851" s="68" t="s">
        <v>300</v>
      </c>
      <c r="J851" s="68" t="s">
        <v>889</v>
      </c>
      <c r="K851" s="68" t="s">
        <v>887</v>
      </c>
      <c r="M851" s="68" t="b">
        <f t="shared" si="27"/>
        <v>1</v>
      </c>
    </row>
    <row r="852" spans="2:13">
      <c r="B852" s="68" t="s">
        <v>839</v>
      </c>
      <c r="C852" s="68" t="s">
        <v>275</v>
      </c>
      <c r="D852" s="68" t="s">
        <v>302</v>
      </c>
      <c r="E852" s="68" t="s">
        <v>246</v>
      </c>
      <c r="F852" s="68">
        <f>SUMIFS(F_Input_APR!$G$8:$G$3373,F_Input_APR!$B$8:$B$3373,'APR Data'!C852,F_Input_APR!$I$8:$I$3373,'APR Data'!D852)</f>
        <v>1.8740000000000001</v>
      </c>
      <c r="G852" s="68">
        <v>1</v>
      </c>
      <c r="H852" s="68">
        <f t="shared" si="26"/>
        <v>1.8740000000000001</v>
      </c>
      <c r="I852" s="68" t="s">
        <v>300</v>
      </c>
      <c r="J852" s="68" t="s">
        <v>840</v>
      </c>
      <c r="K852" s="92" t="s">
        <v>841</v>
      </c>
      <c r="M852" s="68" t="b">
        <f t="shared" si="27"/>
        <v>1</v>
      </c>
    </row>
    <row r="853" spans="2:13">
      <c r="B853" s="68" t="s">
        <v>839</v>
      </c>
      <c r="C853" s="68" t="s">
        <v>275</v>
      </c>
      <c r="D853" s="68" t="s">
        <v>311</v>
      </c>
      <c r="E853" s="68" t="s">
        <v>246</v>
      </c>
      <c r="F853" s="68">
        <f>SUMIFS(F_Input_APR!$G$8:$G$3373,F_Input_APR!$B$8:$B$3373,'APR Data'!C853,F_Input_APR!$I$8:$I$3373,'APR Data'!D853)</f>
        <v>28.928999999999998</v>
      </c>
      <c r="G853" s="68">
        <v>1</v>
      </c>
      <c r="H853" s="68">
        <f t="shared" si="26"/>
        <v>28.928999999999998</v>
      </c>
      <c r="I853" s="68" t="s">
        <v>300</v>
      </c>
      <c r="J853" s="68" t="s">
        <v>840</v>
      </c>
      <c r="K853" s="92" t="s">
        <v>842</v>
      </c>
      <c r="M853" s="68" t="b">
        <f t="shared" si="27"/>
        <v>1</v>
      </c>
    </row>
    <row r="854" spans="2:13">
      <c r="B854" s="68" t="s">
        <v>839</v>
      </c>
      <c r="C854" s="68" t="s">
        <v>275</v>
      </c>
      <c r="D854" s="68" t="s">
        <v>320</v>
      </c>
      <c r="E854" s="68" t="s">
        <v>246</v>
      </c>
      <c r="F854" s="68">
        <f>SUMIFS(F_Input_APR!$G$8:$G$3373,F_Input_APR!$B$8:$B$3373,'APR Data'!C854,F_Input_APR!$I$8:$I$3373,'APR Data'!D854)</f>
        <v>0.4</v>
      </c>
      <c r="G854" s="68">
        <v>1</v>
      </c>
      <c r="H854" s="68">
        <f t="shared" si="26"/>
        <v>0.4</v>
      </c>
      <c r="I854" s="68" t="s">
        <v>300</v>
      </c>
      <c r="J854" s="68" t="s">
        <v>840</v>
      </c>
      <c r="K854" s="92" t="s">
        <v>843</v>
      </c>
      <c r="M854" s="68" t="b">
        <f t="shared" si="27"/>
        <v>1</v>
      </c>
    </row>
    <row r="855" spans="2:13">
      <c r="B855" s="68" t="s">
        <v>839</v>
      </c>
      <c r="C855" s="68" t="s">
        <v>275</v>
      </c>
      <c r="D855" s="68" t="s">
        <v>329</v>
      </c>
      <c r="E855" s="68" t="s">
        <v>246</v>
      </c>
      <c r="F855" s="68">
        <f>SUMIFS(F_Input_APR!$G$8:$G$3373,F_Input_APR!$B$8:$B$3373,'APR Data'!C855,F_Input_APR!$I$8:$I$3373,'APR Data'!D855)</f>
        <v>0</v>
      </c>
      <c r="G855" s="68">
        <v>1</v>
      </c>
      <c r="H855" s="68">
        <f t="shared" si="26"/>
        <v>0</v>
      </c>
      <c r="I855" s="68" t="s">
        <v>300</v>
      </c>
      <c r="J855" s="68" t="s">
        <v>840</v>
      </c>
      <c r="K855" s="68" t="s">
        <v>844</v>
      </c>
      <c r="M855" s="68" t="b">
        <f t="shared" si="27"/>
        <v>1</v>
      </c>
    </row>
    <row r="856" spans="2:13">
      <c r="B856" s="68" t="s">
        <v>839</v>
      </c>
      <c r="C856" s="68" t="s">
        <v>275</v>
      </c>
      <c r="D856" s="68" t="s">
        <v>338</v>
      </c>
      <c r="E856" s="68" t="s">
        <v>246</v>
      </c>
      <c r="F856" s="68">
        <f>SUMIFS(F_Input_APR!$G$8:$G$3373,F_Input_APR!$B$8:$B$3373,'APR Data'!C856,F_Input_APR!$I$8:$I$3373,'APR Data'!D856)</f>
        <v>1.4999999999999999E-2</v>
      </c>
      <c r="G856" s="68">
        <v>1</v>
      </c>
      <c r="H856" s="68">
        <f t="shared" si="26"/>
        <v>1.4999999999999999E-2</v>
      </c>
      <c r="I856" s="68" t="s">
        <v>300</v>
      </c>
      <c r="J856" s="68" t="s">
        <v>840</v>
      </c>
      <c r="K856" s="92" t="s">
        <v>845</v>
      </c>
      <c r="M856" s="68" t="b">
        <f t="shared" si="27"/>
        <v>1</v>
      </c>
    </row>
    <row r="857" spans="2:13">
      <c r="B857" s="68" t="s">
        <v>839</v>
      </c>
      <c r="C857" s="68" t="s">
        <v>275</v>
      </c>
      <c r="D857" s="68" t="s">
        <v>347</v>
      </c>
      <c r="E857" s="68" t="s">
        <v>246</v>
      </c>
      <c r="F857" s="68">
        <f>SUMIFS(F_Input_APR!$G$8:$G$3373,F_Input_APR!$B$8:$B$3373,'APR Data'!C857,F_Input_APR!$I$8:$I$3373,'APR Data'!D857)</f>
        <v>0.68899999999999995</v>
      </c>
      <c r="G857" s="68">
        <v>1</v>
      </c>
      <c r="H857" s="68">
        <f t="shared" si="26"/>
        <v>0.68899999999999995</v>
      </c>
      <c r="I857" s="68" t="s">
        <v>300</v>
      </c>
      <c r="J857" s="68" t="s">
        <v>840</v>
      </c>
      <c r="K857" s="92" t="s">
        <v>846</v>
      </c>
      <c r="M857" s="68" t="b">
        <f t="shared" si="27"/>
        <v>1</v>
      </c>
    </row>
    <row r="858" spans="2:13">
      <c r="B858" s="68" t="s">
        <v>839</v>
      </c>
      <c r="C858" s="68" t="s">
        <v>275</v>
      </c>
      <c r="D858" s="68" t="s">
        <v>356</v>
      </c>
      <c r="E858" s="68" t="s">
        <v>246</v>
      </c>
      <c r="F858" s="68">
        <f>SUMIFS(F_Input_APR!$G$8:$G$3373,F_Input_APR!$B$8:$B$3373,'APR Data'!C858,F_Input_APR!$I$8:$I$3373,'APR Data'!D858)</f>
        <v>20.41</v>
      </c>
      <c r="G858" s="68">
        <v>1</v>
      </c>
      <c r="H858" s="68">
        <f t="shared" si="26"/>
        <v>20.41</v>
      </c>
      <c r="I858" s="68" t="s">
        <v>300</v>
      </c>
      <c r="J858" s="68" t="s">
        <v>840</v>
      </c>
      <c r="K858" s="92" t="s">
        <v>847</v>
      </c>
      <c r="M858" s="68" t="b">
        <f t="shared" si="27"/>
        <v>1</v>
      </c>
    </row>
    <row r="859" spans="2:13">
      <c r="B859" s="68" t="s">
        <v>839</v>
      </c>
      <c r="C859" s="68" t="s">
        <v>275</v>
      </c>
      <c r="D859" s="68" t="s">
        <v>365</v>
      </c>
      <c r="E859" s="68" t="s">
        <v>246</v>
      </c>
      <c r="F859" s="68">
        <f>SUMIFS(F_Input_APR!$G$8:$G$3373,F_Input_APR!$B$8:$B$3373,'APR Data'!C859,F_Input_APR!$I$8:$I$3373,'APR Data'!D859)</f>
        <v>8.9030000000000005</v>
      </c>
      <c r="G859" s="68">
        <v>1</v>
      </c>
      <c r="H859" s="68">
        <f t="shared" si="26"/>
        <v>8.9030000000000005</v>
      </c>
      <c r="I859" s="68" t="s">
        <v>300</v>
      </c>
      <c r="J859" s="68" t="s">
        <v>840</v>
      </c>
      <c r="K859" s="92" t="s">
        <v>848</v>
      </c>
      <c r="M859" s="68" t="b">
        <f t="shared" si="27"/>
        <v>1</v>
      </c>
    </row>
    <row r="860" spans="2:13">
      <c r="B860" s="68" t="s">
        <v>839</v>
      </c>
      <c r="C860" s="68" t="s">
        <v>275</v>
      </c>
      <c r="D860" s="68" t="s">
        <v>374</v>
      </c>
      <c r="E860" s="68" t="s">
        <v>246</v>
      </c>
      <c r="F860" s="68">
        <f>SUMIFS(F_Input_APR!$G$8:$G$3373,F_Input_APR!$B$8:$B$3373,'APR Data'!C860,F_Input_APR!$I$8:$I$3373,'APR Data'!D860)</f>
        <v>0</v>
      </c>
      <c r="G860" s="68">
        <v>1</v>
      </c>
      <c r="H860" s="68">
        <f t="shared" si="26"/>
        <v>0</v>
      </c>
      <c r="I860" s="68" t="s">
        <v>300</v>
      </c>
      <c r="J860" s="68" t="s">
        <v>840</v>
      </c>
      <c r="K860" s="92" t="s">
        <v>849</v>
      </c>
      <c r="M860" s="68" t="b">
        <f t="shared" si="27"/>
        <v>1</v>
      </c>
    </row>
    <row r="861" spans="2:13">
      <c r="B861" s="68" t="s">
        <v>839</v>
      </c>
      <c r="C861" s="68" t="s">
        <v>275</v>
      </c>
      <c r="D861" s="68" t="s">
        <v>383</v>
      </c>
      <c r="E861" s="68" t="s">
        <v>246</v>
      </c>
      <c r="F861" s="68">
        <f>SUMIFS(F_Input_APR!$G$8:$G$3373,F_Input_APR!$B$8:$B$3373,'APR Data'!C861,F_Input_APR!$I$8:$I$3373,'APR Data'!D861)</f>
        <v>16.853999999999999</v>
      </c>
      <c r="G861" s="68">
        <v>1</v>
      </c>
      <c r="H861" s="68">
        <f t="shared" si="26"/>
        <v>16.853999999999999</v>
      </c>
      <c r="I861" s="68" t="s">
        <v>300</v>
      </c>
      <c r="J861" s="68" t="s">
        <v>840</v>
      </c>
      <c r="K861" s="92" t="s">
        <v>850</v>
      </c>
      <c r="M861" s="68" t="b">
        <f t="shared" si="27"/>
        <v>1</v>
      </c>
    </row>
    <row r="862" spans="2:13">
      <c r="B862" s="68" t="s">
        <v>839</v>
      </c>
      <c r="C862" s="68" t="s">
        <v>275</v>
      </c>
      <c r="D862" s="68" t="s">
        <v>392</v>
      </c>
      <c r="E862" s="68" t="s">
        <v>246</v>
      </c>
      <c r="F862" s="68">
        <f>SUMIFS(F_Input_APR!$G$8:$G$3373,F_Input_APR!$B$8:$B$3373,'APR Data'!C862,F_Input_APR!$I$8:$I$3373,'APR Data'!D862)</f>
        <v>14.69</v>
      </c>
      <c r="G862" s="68">
        <v>1</v>
      </c>
      <c r="H862" s="68">
        <f t="shared" si="26"/>
        <v>14.69</v>
      </c>
      <c r="I862" s="68" t="s">
        <v>300</v>
      </c>
      <c r="J862" s="68" t="s">
        <v>840</v>
      </c>
      <c r="K862" s="92" t="s">
        <v>851</v>
      </c>
      <c r="M862" s="68" t="b">
        <f t="shared" si="27"/>
        <v>1</v>
      </c>
    </row>
    <row r="863" spans="2:13">
      <c r="B863" s="68" t="s">
        <v>839</v>
      </c>
      <c r="C863" s="68" t="s">
        <v>275</v>
      </c>
      <c r="D863" s="68" t="s">
        <v>401</v>
      </c>
      <c r="E863" s="68" t="s">
        <v>246</v>
      </c>
      <c r="F863" s="68">
        <f>SUMIFS(F_Input_APR!$G$8:$G$3373,F_Input_APR!$B$8:$B$3373,'APR Data'!C863,F_Input_APR!$I$8:$I$3373,'APR Data'!D863)</f>
        <v>88.971999999999994</v>
      </c>
      <c r="G863" s="68">
        <v>1</v>
      </c>
      <c r="H863" s="68">
        <f t="shared" si="26"/>
        <v>88.971999999999994</v>
      </c>
      <c r="I863" s="68" t="s">
        <v>300</v>
      </c>
      <c r="J863" s="68" t="s">
        <v>840</v>
      </c>
      <c r="K863" s="92" t="s">
        <v>852</v>
      </c>
      <c r="M863" s="68" t="b">
        <f t="shared" si="27"/>
        <v>1</v>
      </c>
    </row>
    <row r="864" spans="2:13">
      <c r="B864" s="68" t="s">
        <v>839</v>
      </c>
      <c r="C864" s="68" t="s">
        <v>275</v>
      </c>
      <c r="D864" s="68" t="s">
        <v>410</v>
      </c>
      <c r="E864" s="68" t="s">
        <v>246</v>
      </c>
      <c r="F864" s="68">
        <f>SUMIFS(F_Input_APR!$G$8:$G$3373,F_Input_APR!$B$8:$B$3373,'APR Data'!C864,F_Input_APR!$I$8:$I$3373,'APR Data'!D864)</f>
        <v>2.2280000000000002</v>
      </c>
      <c r="G864" s="68">
        <v>1</v>
      </c>
      <c r="H864" s="68">
        <f t="shared" si="26"/>
        <v>2.2280000000000002</v>
      </c>
      <c r="I864" s="68" t="s">
        <v>300</v>
      </c>
      <c r="J864" s="68" t="s">
        <v>840</v>
      </c>
      <c r="K864" s="92" t="s">
        <v>853</v>
      </c>
      <c r="M864" s="68" t="b">
        <f t="shared" si="27"/>
        <v>1</v>
      </c>
    </row>
    <row r="865" spans="2:13">
      <c r="B865" s="68" t="s">
        <v>839</v>
      </c>
      <c r="C865" s="68" t="s">
        <v>275</v>
      </c>
      <c r="D865" s="68" t="s">
        <v>419</v>
      </c>
      <c r="E865" s="68" t="s">
        <v>246</v>
      </c>
      <c r="F865" s="68">
        <f>SUMIFS(F_Input_APR!$G$8:$G$3373,F_Input_APR!$B$8:$B$3373,'APR Data'!C865,F_Input_APR!$I$8:$I$3373,'APR Data'!D865)</f>
        <v>0</v>
      </c>
      <c r="G865" s="68">
        <v>1</v>
      </c>
      <c r="H865" s="68">
        <f t="shared" si="26"/>
        <v>0</v>
      </c>
      <c r="I865" s="68" t="s">
        <v>300</v>
      </c>
      <c r="J865" s="68" t="s">
        <v>840</v>
      </c>
      <c r="K865" s="92" t="s">
        <v>854</v>
      </c>
      <c r="M865" s="68" t="b">
        <f t="shared" si="27"/>
        <v>1</v>
      </c>
    </row>
    <row r="866" spans="2:13">
      <c r="B866" s="68" t="s">
        <v>839</v>
      </c>
      <c r="C866" s="68" t="s">
        <v>275</v>
      </c>
      <c r="D866" s="68" t="s">
        <v>428</v>
      </c>
      <c r="E866" s="68" t="s">
        <v>246</v>
      </c>
      <c r="F866" s="68">
        <f>SUMIFS(F_Input_APR!$G$8:$G$3373,F_Input_APR!$B$8:$B$3373,'APR Data'!C866,F_Input_APR!$I$8:$I$3373,'APR Data'!D866)</f>
        <v>50.841000000000001</v>
      </c>
      <c r="G866" s="68">
        <v>0</v>
      </c>
      <c r="H866" s="68">
        <f t="shared" si="26"/>
        <v>0</v>
      </c>
      <c r="I866" s="68" t="s">
        <v>300</v>
      </c>
      <c r="J866" s="68" t="s">
        <v>840</v>
      </c>
      <c r="K866" s="92" t="s">
        <v>855</v>
      </c>
      <c r="M866" s="68" t="b">
        <f t="shared" si="27"/>
        <v>0</v>
      </c>
    </row>
    <row r="867" spans="2:13">
      <c r="B867" s="68" t="s">
        <v>839</v>
      </c>
      <c r="C867" s="68" t="s">
        <v>275</v>
      </c>
      <c r="D867" s="68" t="s">
        <v>436</v>
      </c>
      <c r="E867" s="68" t="s">
        <v>246</v>
      </c>
      <c r="F867" s="68">
        <f>SUMIFS(F_Input_APR!$G$8:$G$3373,F_Input_APR!$B$8:$B$3373,'APR Data'!C867,F_Input_APR!$I$8:$I$3373,'APR Data'!D867)</f>
        <v>50.841000000000001</v>
      </c>
      <c r="G867" s="68">
        <v>0</v>
      </c>
      <c r="H867" s="68">
        <f t="shared" si="26"/>
        <v>0</v>
      </c>
      <c r="I867" s="68" t="s">
        <v>300</v>
      </c>
      <c r="J867" s="68" t="s">
        <v>840</v>
      </c>
      <c r="K867" s="92" t="s">
        <v>856</v>
      </c>
      <c r="M867" s="68" t="b">
        <f t="shared" si="27"/>
        <v>0</v>
      </c>
    </row>
    <row r="868" spans="2:13">
      <c r="B868" s="68" t="s">
        <v>839</v>
      </c>
      <c r="C868" s="68" t="s">
        <v>275</v>
      </c>
      <c r="D868" s="68" t="s">
        <v>442</v>
      </c>
      <c r="E868" s="68" t="s">
        <v>246</v>
      </c>
      <c r="F868" s="68">
        <f>SUMIFS(F_Input_APR!$G$8:$G$3373,F_Input_APR!$B$8:$B$3373,'APR Data'!C868,F_Input_APR!$I$8:$I$3373,'APR Data'!D868)</f>
        <v>50.841000000000001</v>
      </c>
      <c r="G868" s="68">
        <v>1</v>
      </c>
      <c r="H868" s="68">
        <f t="shared" si="26"/>
        <v>50.841000000000001</v>
      </c>
      <c r="I868" s="68" t="s">
        <v>300</v>
      </c>
      <c r="J868" s="68" t="s">
        <v>840</v>
      </c>
      <c r="K868" s="92" t="s">
        <v>857</v>
      </c>
      <c r="M868" s="68" t="b">
        <f t="shared" si="27"/>
        <v>1</v>
      </c>
    </row>
    <row r="869" spans="2:13">
      <c r="B869" s="68" t="s">
        <v>839</v>
      </c>
      <c r="C869" s="68" t="s">
        <v>275</v>
      </c>
      <c r="D869" s="68" t="s">
        <v>449</v>
      </c>
      <c r="E869" s="68" t="s">
        <v>246</v>
      </c>
      <c r="F869" s="68">
        <f>SUMIFS(F_Input_APR!$G$8:$G$3373,F_Input_APR!$B$8:$B$3373,'APR Data'!C869,F_Input_APR!$I$8:$I$3373,'APR Data'!D869)</f>
        <v>0</v>
      </c>
      <c r="G869" s="68">
        <v>1</v>
      </c>
      <c r="H869" s="68">
        <f t="shared" si="26"/>
        <v>0</v>
      </c>
      <c r="I869" s="68" t="s">
        <v>300</v>
      </c>
      <c r="J869" s="68" t="s">
        <v>840</v>
      </c>
      <c r="K869" s="92" t="s">
        <v>858</v>
      </c>
      <c r="M869" s="68" t="b">
        <f t="shared" si="27"/>
        <v>1</v>
      </c>
    </row>
    <row r="870" spans="2:13">
      <c r="B870" s="68" t="s">
        <v>839</v>
      </c>
      <c r="C870" s="68" t="s">
        <v>275</v>
      </c>
      <c r="D870" s="68" t="s">
        <v>458</v>
      </c>
      <c r="E870" s="68" t="s">
        <v>246</v>
      </c>
      <c r="F870" s="68">
        <f>SUMIFS(F_Input_APR!$G$8:$G$3373,F_Input_APR!$B$8:$B$3373,'APR Data'!C870,F_Input_APR!$I$8:$I$3373,'APR Data'!D870)</f>
        <v>0</v>
      </c>
      <c r="G870" s="68">
        <v>1</v>
      </c>
      <c r="H870" s="68">
        <f t="shared" si="26"/>
        <v>0</v>
      </c>
      <c r="I870" s="68" t="s">
        <v>300</v>
      </c>
      <c r="J870" s="68" t="s">
        <v>840</v>
      </c>
      <c r="K870" s="92" t="s">
        <v>859</v>
      </c>
      <c r="M870" s="68" t="b">
        <f t="shared" si="27"/>
        <v>1</v>
      </c>
    </row>
    <row r="871" spans="2:13">
      <c r="B871" s="68" t="s">
        <v>839</v>
      </c>
      <c r="C871" s="68" t="s">
        <v>275</v>
      </c>
      <c r="D871" s="68" t="s">
        <v>467</v>
      </c>
      <c r="E871" s="68" t="s">
        <v>246</v>
      </c>
      <c r="F871" s="68">
        <f>SUMIFS(F_Input_APR!$G$8:$G$3373,F_Input_APR!$B$8:$B$3373,'APR Data'!C871,F_Input_APR!$I$8:$I$3373,'APR Data'!D871)</f>
        <v>0</v>
      </c>
      <c r="G871" s="68">
        <v>0</v>
      </c>
      <c r="H871" s="68">
        <f t="shared" si="26"/>
        <v>0</v>
      </c>
      <c r="I871" s="68" t="s">
        <v>300</v>
      </c>
      <c r="J871" s="68" t="s">
        <v>840</v>
      </c>
      <c r="K871" s="92" t="s">
        <v>860</v>
      </c>
      <c r="M871" s="68" t="b">
        <f t="shared" si="27"/>
        <v>1</v>
      </c>
    </row>
    <row r="872" spans="2:13">
      <c r="B872" s="68" t="s">
        <v>839</v>
      </c>
      <c r="C872" s="68" t="s">
        <v>275</v>
      </c>
      <c r="D872" s="68" t="s">
        <v>476</v>
      </c>
      <c r="E872" s="68" t="s">
        <v>246</v>
      </c>
      <c r="F872" s="68">
        <f>SUMIFS(F_Input_APR!$G$8:$G$3373,F_Input_APR!$B$8:$B$3373,'APR Data'!C872,F_Input_APR!$I$8:$I$3373,'APR Data'!D872)</f>
        <v>0</v>
      </c>
      <c r="G872" s="68">
        <v>0</v>
      </c>
      <c r="H872" s="68">
        <f t="shared" si="26"/>
        <v>0</v>
      </c>
      <c r="I872" s="68" t="s">
        <v>300</v>
      </c>
      <c r="J872" s="68" t="s">
        <v>840</v>
      </c>
      <c r="K872" s="92" t="s">
        <v>861</v>
      </c>
      <c r="M872" s="68" t="b">
        <f t="shared" si="27"/>
        <v>1</v>
      </c>
    </row>
    <row r="873" spans="2:13">
      <c r="B873" s="68" t="s">
        <v>839</v>
      </c>
      <c r="C873" s="68" t="s">
        <v>275</v>
      </c>
      <c r="D873" s="68" t="s">
        <v>485</v>
      </c>
      <c r="E873" s="68" t="s">
        <v>246</v>
      </c>
      <c r="F873" s="68">
        <f>SUMIFS(F_Input_APR!$G$8:$G$3373,F_Input_APR!$B$8:$B$3373,'APR Data'!C873,F_Input_APR!$I$8:$I$3373,'APR Data'!D873)</f>
        <v>3.5659999999999998</v>
      </c>
      <c r="G873" s="68">
        <v>0</v>
      </c>
      <c r="H873" s="68">
        <f t="shared" si="26"/>
        <v>0</v>
      </c>
      <c r="I873" s="68" t="s">
        <v>300</v>
      </c>
      <c r="J873" s="68" t="s">
        <v>840</v>
      </c>
      <c r="K873" s="92" t="s">
        <v>862</v>
      </c>
      <c r="M873" s="68" t="b">
        <f t="shared" si="27"/>
        <v>0</v>
      </c>
    </row>
    <row r="874" spans="2:13">
      <c r="B874" s="68" t="s">
        <v>839</v>
      </c>
      <c r="C874" s="68" t="s">
        <v>275</v>
      </c>
      <c r="D874" s="68" t="s">
        <v>494</v>
      </c>
      <c r="E874" s="68" t="s">
        <v>246</v>
      </c>
      <c r="F874" s="68">
        <f>SUMIFS(F_Input_APR!$G$8:$G$3373,F_Input_APR!$B$8:$B$3373,'APR Data'!C874,F_Input_APR!$I$8:$I$3373,'APR Data'!D874)</f>
        <v>3.5659999999999998</v>
      </c>
      <c r="G874" s="68">
        <v>1</v>
      </c>
      <c r="H874" s="68">
        <f t="shared" si="26"/>
        <v>3.5659999999999998</v>
      </c>
      <c r="I874" s="68" t="s">
        <v>300</v>
      </c>
      <c r="J874" s="68" t="s">
        <v>840</v>
      </c>
      <c r="K874" s="92" t="s">
        <v>863</v>
      </c>
      <c r="M874" s="68" t="b">
        <f t="shared" si="27"/>
        <v>1</v>
      </c>
    </row>
    <row r="875" spans="2:13">
      <c r="B875" s="68" t="s">
        <v>839</v>
      </c>
      <c r="C875" s="68" t="s">
        <v>275</v>
      </c>
      <c r="D875" s="68" t="s">
        <v>503</v>
      </c>
      <c r="E875" s="68" t="s">
        <v>246</v>
      </c>
      <c r="F875" s="68">
        <f>SUMIFS(F_Input_APR!$G$8:$G$3373,F_Input_APR!$B$8:$B$3373,'APR Data'!C875,F_Input_APR!$I$8:$I$3373,'APR Data'!D875)</f>
        <v>0</v>
      </c>
      <c r="G875" s="68">
        <v>1</v>
      </c>
      <c r="H875" s="68">
        <f t="shared" si="26"/>
        <v>0</v>
      </c>
      <c r="I875" s="68" t="s">
        <v>300</v>
      </c>
      <c r="J875" s="68" t="s">
        <v>840</v>
      </c>
      <c r="K875" s="92" t="s">
        <v>864</v>
      </c>
      <c r="M875" s="68" t="b">
        <f t="shared" si="27"/>
        <v>1</v>
      </c>
    </row>
    <row r="876" spans="2:13">
      <c r="B876" s="68" t="s">
        <v>839</v>
      </c>
      <c r="C876" s="68" t="s">
        <v>275</v>
      </c>
      <c r="D876" s="68" t="s">
        <v>512</v>
      </c>
      <c r="E876" s="68" t="s">
        <v>246</v>
      </c>
      <c r="F876" s="68">
        <f>SUMIFS(F_Input_APR!$G$8:$G$3373,F_Input_APR!$B$8:$B$3373,'APR Data'!C876,F_Input_APR!$I$8:$I$3373,'APR Data'!D876)</f>
        <v>0</v>
      </c>
      <c r="G876" s="68">
        <v>1</v>
      </c>
      <c r="H876" s="68">
        <f t="shared" si="26"/>
        <v>0</v>
      </c>
      <c r="I876" s="68" t="s">
        <v>300</v>
      </c>
      <c r="J876" s="68" t="s">
        <v>840</v>
      </c>
      <c r="K876" s="92" t="s">
        <v>865</v>
      </c>
      <c r="M876" s="68" t="b">
        <f t="shared" si="27"/>
        <v>1</v>
      </c>
    </row>
    <row r="877" spans="2:13">
      <c r="B877" s="68" t="s">
        <v>839</v>
      </c>
      <c r="C877" s="68" t="s">
        <v>275</v>
      </c>
      <c r="D877" s="68" t="s">
        <v>521</v>
      </c>
      <c r="E877" s="68" t="s">
        <v>246</v>
      </c>
      <c r="F877" s="68">
        <f>SUMIFS(F_Input_APR!$G$8:$G$3373,F_Input_APR!$B$8:$B$3373,'APR Data'!C877,F_Input_APR!$I$8:$I$3373,'APR Data'!D877)</f>
        <v>12.503</v>
      </c>
      <c r="G877" s="68">
        <v>1</v>
      </c>
      <c r="H877" s="68">
        <f t="shared" si="26"/>
        <v>12.503</v>
      </c>
      <c r="I877" s="68" t="s">
        <v>300</v>
      </c>
      <c r="J877" s="68" t="s">
        <v>840</v>
      </c>
      <c r="K877" s="92" t="s">
        <v>866</v>
      </c>
      <c r="M877" s="68" t="b">
        <f t="shared" si="27"/>
        <v>1</v>
      </c>
    </row>
    <row r="878" spans="2:13">
      <c r="B878" s="68" t="s">
        <v>839</v>
      </c>
      <c r="C878" s="68" t="s">
        <v>275</v>
      </c>
      <c r="D878" s="68" t="s">
        <v>584</v>
      </c>
      <c r="E878" s="68" t="s">
        <v>246</v>
      </c>
      <c r="F878" s="68">
        <f>SUMIFS(F_Input_APR!$G$8:$G$3373,F_Input_APR!$B$8:$B$3373,'APR Data'!C878,F_Input_APR!$I$8:$I$3373,'APR Data'!D878)</f>
        <v>0.871</v>
      </c>
      <c r="G878" s="68">
        <v>1</v>
      </c>
      <c r="H878" s="68">
        <f t="shared" si="26"/>
        <v>0.871</v>
      </c>
      <c r="I878" s="68" t="s">
        <v>300</v>
      </c>
      <c r="J878" s="68" t="s">
        <v>840</v>
      </c>
      <c r="K878" s="68" t="s">
        <v>867</v>
      </c>
      <c r="M878" s="68" t="b">
        <f t="shared" si="27"/>
        <v>1</v>
      </c>
    </row>
    <row r="879" spans="2:13">
      <c r="B879" s="68" t="s">
        <v>839</v>
      </c>
      <c r="C879" s="68" t="s">
        <v>275</v>
      </c>
      <c r="D879" s="68" t="s">
        <v>593</v>
      </c>
      <c r="E879" s="68" t="s">
        <v>246</v>
      </c>
      <c r="F879" s="68">
        <f>SUMIFS(F_Input_APR!$G$8:$G$3373,F_Input_APR!$B$8:$B$3373,'APR Data'!C879,F_Input_APR!$I$8:$I$3373,'APR Data'!D879)</f>
        <v>9.6669999999999998</v>
      </c>
      <c r="G879" s="68">
        <v>1</v>
      </c>
      <c r="H879" s="68">
        <f t="shared" si="26"/>
        <v>9.6669999999999998</v>
      </c>
      <c r="I879" s="68" t="s">
        <v>300</v>
      </c>
      <c r="J879" s="68" t="s">
        <v>840</v>
      </c>
      <c r="K879" s="68" t="s">
        <v>868</v>
      </c>
      <c r="M879" s="68" t="b">
        <f t="shared" si="27"/>
        <v>1</v>
      </c>
    </row>
    <row r="880" spans="2:13">
      <c r="B880" s="68" t="s">
        <v>839</v>
      </c>
      <c r="C880" s="68" t="s">
        <v>275</v>
      </c>
      <c r="D880" s="68" t="s">
        <v>602</v>
      </c>
      <c r="E880" s="68" t="s">
        <v>246</v>
      </c>
      <c r="F880" s="68">
        <f>SUMIFS(F_Input_APR!$G$8:$G$3373,F_Input_APR!$B$8:$B$3373,'APR Data'!C880,F_Input_APR!$I$8:$I$3373,'APR Data'!D880)</f>
        <v>0.27700000000000002</v>
      </c>
      <c r="G880" s="68">
        <v>1</v>
      </c>
      <c r="H880" s="68">
        <f t="shared" si="26"/>
        <v>0.27700000000000002</v>
      </c>
      <c r="I880" s="68" t="s">
        <v>300</v>
      </c>
      <c r="J880" s="68" t="s">
        <v>840</v>
      </c>
      <c r="K880" s="68" t="s">
        <v>869</v>
      </c>
      <c r="M880" s="68" t="b">
        <f t="shared" si="27"/>
        <v>1</v>
      </c>
    </row>
    <row r="881" spans="2:13">
      <c r="B881" s="68" t="s">
        <v>839</v>
      </c>
      <c r="C881" s="68" t="s">
        <v>275</v>
      </c>
      <c r="D881" s="68" t="s">
        <v>611</v>
      </c>
      <c r="E881" s="68" t="s">
        <v>246</v>
      </c>
      <c r="F881" s="68">
        <f>SUMIFS(F_Input_APR!$G$8:$G$3373,F_Input_APR!$B$8:$B$3373,'APR Data'!C881,F_Input_APR!$I$8:$I$3373,'APR Data'!D881)</f>
        <v>74.566000000000003</v>
      </c>
      <c r="G881" s="68">
        <v>1</v>
      </c>
      <c r="H881" s="68">
        <f t="shared" si="26"/>
        <v>74.566000000000003</v>
      </c>
      <c r="I881" s="68" t="s">
        <v>300</v>
      </c>
      <c r="J881" s="68" t="s">
        <v>840</v>
      </c>
      <c r="K881" s="68" t="s">
        <v>870</v>
      </c>
      <c r="M881" s="68" t="b">
        <f t="shared" si="27"/>
        <v>1</v>
      </c>
    </row>
    <row r="882" spans="2:13">
      <c r="B882" s="68" t="s">
        <v>839</v>
      </c>
      <c r="C882" s="68" t="s">
        <v>275</v>
      </c>
      <c r="D882" s="68" t="s">
        <v>620</v>
      </c>
      <c r="E882" s="68" t="s">
        <v>246</v>
      </c>
      <c r="F882" s="68">
        <f>SUMIFS(F_Input_APR!$G$8:$G$3373,F_Input_APR!$B$8:$B$3373,'APR Data'!C882,F_Input_APR!$I$8:$I$3373,'APR Data'!D882)</f>
        <v>40.633000000000003</v>
      </c>
      <c r="G882" s="68">
        <v>1</v>
      </c>
      <c r="H882" s="68">
        <f t="shared" si="26"/>
        <v>40.633000000000003</v>
      </c>
      <c r="I882" s="68" t="s">
        <v>300</v>
      </c>
      <c r="J882" s="68" t="s">
        <v>840</v>
      </c>
      <c r="K882" s="68" t="s">
        <v>871</v>
      </c>
      <c r="M882" s="68" t="b">
        <f t="shared" si="27"/>
        <v>1</v>
      </c>
    </row>
    <row r="883" spans="2:13">
      <c r="B883" s="68" t="s">
        <v>839</v>
      </c>
      <c r="C883" s="68" t="s">
        <v>275</v>
      </c>
      <c r="D883" s="68" t="s">
        <v>812</v>
      </c>
      <c r="E883" s="68" t="s">
        <v>246</v>
      </c>
      <c r="F883" s="68">
        <f>SUMIFS(F_Input_APR!$G$8:$G$3373,F_Input_APR!$B$8:$B$3373,'APR Data'!C883,F_Input_APR!$I$8:$I$3373,'APR Data'!D883)</f>
        <v>11.677</v>
      </c>
      <c r="G883" s="68">
        <v>1</v>
      </c>
      <c r="H883" s="68">
        <f t="shared" si="26"/>
        <v>11.677</v>
      </c>
      <c r="I883" s="68" t="s">
        <v>300</v>
      </c>
      <c r="J883" s="68" t="s">
        <v>840</v>
      </c>
      <c r="K883" s="68" t="s">
        <v>872</v>
      </c>
      <c r="M883" s="68" t="b">
        <f t="shared" si="27"/>
        <v>1</v>
      </c>
    </row>
    <row r="884" spans="2:13">
      <c r="B884" s="68" t="s">
        <v>839</v>
      </c>
      <c r="C884" s="68" t="s">
        <v>275</v>
      </c>
      <c r="D884" s="68" t="s">
        <v>629</v>
      </c>
      <c r="E884" s="68" t="s">
        <v>246</v>
      </c>
      <c r="F884" s="68">
        <f>SUMIFS(F_Input_APR!$G$8:$G$3373,F_Input_APR!$B$8:$B$3373,'APR Data'!C884,F_Input_APR!$I$8:$I$3373,'APR Data'!D884)</f>
        <v>1.266</v>
      </c>
      <c r="G884" s="68">
        <v>1</v>
      </c>
      <c r="H884" s="68">
        <f t="shared" si="26"/>
        <v>1.266</v>
      </c>
      <c r="I884" s="68" t="s">
        <v>300</v>
      </c>
      <c r="J884" s="68" t="s">
        <v>840</v>
      </c>
      <c r="K884" s="68" t="s">
        <v>873</v>
      </c>
      <c r="M884" s="68" t="b">
        <f t="shared" si="27"/>
        <v>1</v>
      </c>
    </row>
    <row r="885" spans="2:13">
      <c r="B885" s="68" t="s">
        <v>839</v>
      </c>
      <c r="C885" s="68" t="s">
        <v>275</v>
      </c>
      <c r="D885" s="68" t="s">
        <v>638</v>
      </c>
      <c r="E885" s="68" t="s">
        <v>246</v>
      </c>
      <c r="F885" s="68">
        <f>SUMIFS(F_Input_APR!$G$8:$G$3373,F_Input_APR!$B$8:$B$3373,'APR Data'!C885,F_Input_APR!$I$8:$I$3373,'APR Data'!D885)</f>
        <v>3.262</v>
      </c>
      <c r="G885" s="68">
        <v>1</v>
      </c>
      <c r="H885" s="68">
        <f t="shared" si="26"/>
        <v>3.262</v>
      </c>
      <c r="I885" s="68" t="s">
        <v>300</v>
      </c>
      <c r="J885" s="68" t="s">
        <v>840</v>
      </c>
      <c r="K885" s="68" t="s">
        <v>874</v>
      </c>
      <c r="M885" s="68" t="b">
        <f t="shared" si="27"/>
        <v>1</v>
      </c>
    </row>
    <row r="886" spans="2:13">
      <c r="B886" s="68" t="s">
        <v>839</v>
      </c>
      <c r="C886" s="68" t="s">
        <v>275</v>
      </c>
      <c r="D886" s="68" t="s">
        <v>647</v>
      </c>
      <c r="E886" s="68" t="s">
        <v>246</v>
      </c>
      <c r="F886" s="68">
        <f>SUMIFS(F_Input_APR!$G$8:$G$3373,F_Input_APR!$B$8:$B$3373,'APR Data'!C886,F_Input_APR!$I$8:$I$3373,'APR Data'!D886)</f>
        <v>16.292000000000002</v>
      </c>
      <c r="G886" s="68">
        <v>1</v>
      </c>
      <c r="H886" s="68">
        <f t="shared" si="26"/>
        <v>16.292000000000002</v>
      </c>
      <c r="I886" s="68" t="s">
        <v>300</v>
      </c>
      <c r="J886" s="68" t="s">
        <v>840</v>
      </c>
      <c r="K886" s="68" t="s">
        <v>875</v>
      </c>
      <c r="M886" s="68" t="b">
        <f t="shared" si="27"/>
        <v>1</v>
      </c>
    </row>
    <row r="887" spans="2:13">
      <c r="B887" s="68" t="s">
        <v>839</v>
      </c>
      <c r="C887" s="68" t="s">
        <v>275</v>
      </c>
      <c r="D887" s="68" t="s">
        <v>653</v>
      </c>
      <c r="E887" s="68" t="s">
        <v>246</v>
      </c>
      <c r="F887" s="68">
        <f>SUMIFS(F_Input_APR!$G$8:$G$3373,F_Input_APR!$B$8:$B$3373,'APR Data'!C887,F_Input_APR!$I$8:$I$3373,'APR Data'!D887)</f>
        <v>213.684</v>
      </c>
      <c r="G887" s="68">
        <v>1</v>
      </c>
      <c r="H887" s="68">
        <f t="shared" si="26"/>
        <v>213.684</v>
      </c>
      <c r="I887" s="68" t="s">
        <v>300</v>
      </c>
      <c r="J887" s="68" t="s">
        <v>840</v>
      </c>
      <c r="K887" s="68" t="s">
        <v>876</v>
      </c>
      <c r="M887" s="68" t="b">
        <f t="shared" si="27"/>
        <v>1</v>
      </c>
    </row>
    <row r="888" spans="2:13">
      <c r="B888" s="68" t="s">
        <v>839</v>
      </c>
      <c r="C888" s="68" t="s">
        <v>275</v>
      </c>
      <c r="D888" s="68" t="s">
        <v>662</v>
      </c>
      <c r="E888" s="68" t="s">
        <v>246</v>
      </c>
      <c r="F888" s="68">
        <f>SUMIFS(F_Input_APR!$G$8:$G$3373,F_Input_APR!$B$8:$B$3373,'APR Data'!C888,F_Input_APR!$I$8:$I$3373,'APR Data'!D888)</f>
        <v>19.190000000000001</v>
      </c>
      <c r="G888" s="68">
        <v>1</v>
      </c>
      <c r="H888" s="68">
        <f t="shared" si="26"/>
        <v>19.190000000000001</v>
      </c>
      <c r="I888" s="68" t="s">
        <v>300</v>
      </c>
      <c r="J888" s="68" t="s">
        <v>840</v>
      </c>
      <c r="K888" s="68" t="s">
        <v>877</v>
      </c>
      <c r="M888" s="68" t="b">
        <f t="shared" si="27"/>
        <v>1</v>
      </c>
    </row>
    <row r="889" spans="2:13">
      <c r="B889" s="68" t="s">
        <v>839</v>
      </c>
      <c r="C889" s="68" t="s">
        <v>275</v>
      </c>
      <c r="D889" s="68" t="s">
        <v>671</v>
      </c>
      <c r="E889" s="68" t="s">
        <v>246</v>
      </c>
      <c r="F889" s="68">
        <f>SUMIFS(F_Input_APR!$G$8:$G$3373,F_Input_APR!$B$8:$B$3373,'APR Data'!C889,F_Input_APR!$I$8:$I$3373,'APR Data'!D889)</f>
        <v>11.297000000000001</v>
      </c>
      <c r="G889" s="68">
        <v>1</v>
      </c>
      <c r="H889" s="68">
        <f t="shared" si="26"/>
        <v>11.297000000000001</v>
      </c>
      <c r="I889" s="68" t="s">
        <v>300</v>
      </c>
      <c r="J889" s="68" t="s">
        <v>840</v>
      </c>
      <c r="K889" s="68" t="s">
        <v>878</v>
      </c>
      <c r="M889" s="68" t="b">
        <f t="shared" si="27"/>
        <v>1</v>
      </c>
    </row>
    <row r="890" spans="2:13">
      <c r="B890" s="68" t="s">
        <v>839</v>
      </c>
      <c r="C890" s="68" t="s">
        <v>275</v>
      </c>
      <c r="D890" s="68" t="s">
        <v>680</v>
      </c>
      <c r="E890" s="68" t="s">
        <v>246</v>
      </c>
      <c r="F890" s="68">
        <f>SUMIFS(F_Input_APR!$G$8:$G$3373,F_Input_APR!$B$8:$B$3373,'APR Data'!C890,F_Input_APR!$I$8:$I$3373,'APR Data'!D890)</f>
        <v>9.07</v>
      </c>
      <c r="G890" s="68">
        <v>1</v>
      </c>
      <c r="H890" s="68">
        <f t="shared" si="26"/>
        <v>9.07</v>
      </c>
      <c r="I890" s="68" t="s">
        <v>300</v>
      </c>
      <c r="J890" s="68" t="s">
        <v>840</v>
      </c>
      <c r="K890" s="68" t="s">
        <v>879</v>
      </c>
      <c r="M890" s="68" t="b">
        <f t="shared" si="27"/>
        <v>1</v>
      </c>
    </row>
    <row r="891" spans="2:13">
      <c r="B891" s="68" t="s">
        <v>839</v>
      </c>
      <c r="C891" s="68" t="s">
        <v>275</v>
      </c>
      <c r="D891" s="68" t="s">
        <v>821</v>
      </c>
      <c r="E891" s="68" t="s">
        <v>246</v>
      </c>
      <c r="F891" s="68">
        <f>SUMIFS(F_Input_APR!$G$8:$G$3373,F_Input_APR!$B$8:$B$3373,'APR Data'!C891,F_Input_APR!$I$8:$I$3373,'APR Data'!D891)</f>
        <v>5.0839999999999996</v>
      </c>
      <c r="G891" s="68">
        <v>1</v>
      </c>
      <c r="H891" s="68">
        <f t="shared" si="26"/>
        <v>5.0839999999999996</v>
      </c>
      <c r="I891" s="68" t="s">
        <v>300</v>
      </c>
      <c r="J891" s="68" t="s">
        <v>840</v>
      </c>
      <c r="K891" s="68" t="s">
        <v>880</v>
      </c>
      <c r="M891" s="68" t="b">
        <f t="shared" si="27"/>
        <v>1</v>
      </c>
    </row>
    <row r="892" spans="2:13">
      <c r="B892" s="68" t="s">
        <v>839</v>
      </c>
      <c r="C892" s="68" t="s">
        <v>275</v>
      </c>
      <c r="D892" s="68" t="s">
        <v>695</v>
      </c>
      <c r="E892" s="68" t="s">
        <v>246</v>
      </c>
      <c r="F892" s="68">
        <f>SUMIFS(F_Input_APR!$G$8:$G$3373,F_Input_APR!$B$8:$B$3373,'APR Data'!C892,F_Input_APR!$I$8:$I$3373,'APR Data'!D892)</f>
        <v>0</v>
      </c>
      <c r="G892" s="68">
        <v>1</v>
      </c>
      <c r="H892" s="68">
        <f t="shared" si="26"/>
        <v>0</v>
      </c>
      <c r="I892" s="68" t="s">
        <v>300</v>
      </c>
      <c r="J892" s="68" t="s">
        <v>840</v>
      </c>
      <c r="K892" s="68" t="s">
        <v>881</v>
      </c>
      <c r="M892" s="68" t="b">
        <f t="shared" si="27"/>
        <v>1</v>
      </c>
    </row>
    <row r="893" spans="2:13">
      <c r="B893" s="68" t="s">
        <v>839</v>
      </c>
      <c r="C893" s="68" t="s">
        <v>275</v>
      </c>
      <c r="D893" s="68" t="s">
        <v>704</v>
      </c>
      <c r="E893" s="68" t="s">
        <v>246</v>
      </c>
      <c r="F893" s="68">
        <f>SUMIFS(F_Input_APR!$G$8:$G$3373,F_Input_APR!$B$8:$B$3373,'APR Data'!C893,F_Input_APR!$I$8:$I$3373,'APR Data'!D893)</f>
        <v>3.3370000000000002</v>
      </c>
      <c r="G893" s="68">
        <v>1</v>
      </c>
      <c r="H893" s="68">
        <f t="shared" si="26"/>
        <v>3.3370000000000002</v>
      </c>
      <c r="I893" s="68" t="s">
        <v>300</v>
      </c>
      <c r="J893" s="68" t="s">
        <v>840</v>
      </c>
      <c r="K893" s="68" t="s">
        <v>882</v>
      </c>
      <c r="M893" s="68" t="b">
        <f t="shared" si="27"/>
        <v>1</v>
      </c>
    </row>
    <row r="894" spans="2:13">
      <c r="B894" s="68" t="s">
        <v>839</v>
      </c>
      <c r="C894" s="68" t="s">
        <v>275</v>
      </c>
      <c r="D894" s="68" t="s">
        <v>713</v>
      </c>
      <c r="E894" s="68" t="s">
        <v>246</v>
      </c>
      <c r="F894" s="68">
        <f>SUMIFS(F_Input_APR!$G$8:$G$3373,F_Input_APR!$B$8:$B$3373,'APR Data'!C894,F_Input_APR!$I$8:$I$3373,'APR Data'!D894)</f>
        <v>0</v>
      </c>
      <c r="G894" s="68">
        <v>1</v>
      </c>
      <c r="H894" s="68">
        <f t="shared" si="26"/>
        <v>0</v>
      </c>
      <c r="I894" s="68" t="s">
        <v>300</v>
      </c>
      <c r="J894" s="68" t="s">
        <v>840</v>
      </c>
      <c r="K894" s="68" t="s">
        <v>883</v>
      </c>
      <c r="M894" s="68" t="b">
        <f t="shared" si="27"/>
        <v>1</v>
      </c>
    </row>
    <row r="895" spans="2:13">
      <c r="B895" s="68" t="s">
        <v>839</v>
      </c>
      <c r="C895" s="68" t="s">
        <v>275</v>
      </c>
      <c r="D895" s="68" t="s">
        <v>722</v>
      </c>
      <c r="E895" s="68" t="s">
        <v>246</v>
      </c>
      <c r="F895" s="68">
        <f>SUMIFS(F_Input_APR!$G$8:$G$3373,F_Input_APR!$B$8:$B$3373,'APR Data'!C895,F_Input_APR!$I$8:$I$3373,'APR Data'!D895)</f>
        <v>0</v>
      </c>
      <c r="G895" s="68">
        <v>1</v>
      </c>
      <c r="H895" s="68">
        <f t="shared" si="26"/>
        <v>0</v>
      </c>
      <c r="I895" s="68" t="s">
        <v>300</v>
      </c>
      <c r="J895" s="68" t="s">
        <v>840</v>
      </c>
      <c r="K895" s="68" t="s">
        <v>884</v>
      </c>
      <c r="M895" s="68" t="b">
        <f t="shared" si="27"/>
        <v>1</v>
      </c>
    </row>
    <row r="896" spans="2:13">
      <c r="B896" s="68" t="s">
        <v>839</v>
      </c>
      <c r="C896" s="68" t="s">
        <v>275</v>
      </c>
      <c r="D896" s="68" t="s">
        <v>731</v>
      </c>
      <c r="E896" s="68" t="s">
        <v>246</v>
      </c>
      <c r="F896" s="68">
        <f>SUMIFS(F_Input_APR!$G$8:$G$3373,F_Input_APR!$B$8:$B$3373,'APR Data'!C896,F_Input_APR!$I$8:$I$3373,'APR Data'!D896)</f>
        <v>0</v>
      </c>
      <c r="G896" s="68">
        <v>1</v>
      </c>
      <c r="H896" s="68">
        <f t="shared" si="26"/>
        <v>0</v>
      </c>
      <c r="I896" s="68" t="s">
        <v>300</v>
      </c>
      <c r="J896" s="68" t="s">
        <v>840</v>
      </c>
      <c r="K896" s="68" t="s">
        <v>885</v>
      </c>
      <c r="M896" s="68" t="b">
        <f t="shared" si="27"/>
        <v>1</v>
      </c>
    </row>
    <row r="897" spans="2:13">
      <c r="B897" s="68" t="s">
        <v>839</v>
      </c>
      <c r="C897" s="68" t="s">
        <v>275</v>
      </c>
      <c r="D897" s="68" t="s">
        <v>740</v>
      </c>
      <c r="E897" s="68" t="s">
        <v>246</v>
      </c>
      <c r="F897" s="68">
        <f>SUMIFS(F_Input_APR!$G$8:$G$3373,F_Input_APR!$B$8:$B$3373,'APR Data'!C897,F_Input_APR!$I$8:$I$3373,'APR Data'!D897)</f>
        <v>0</v>
      </c>
      <c r="G897" s="68">
        <v>1</v>
      </c>
      <c r="H897" s="68">
        <f t="shared" si="26"/>
        <v>0</v>
      </c>
      <c r="I897" s="68" t="s">
        <v>300</v>
      </c>
      <c r="J897" s="68" t="s">
        <v>840</v>
      </c>
      <c r="K897" s="68" t="s">
        <v>886</v>
      </c>
      <c r="M897" s="68" t="b">
        <f t="shared" si="27"/>
        <v>1</v>
      </c>
    </row>
    <row r="898" spans="2:13">
      <c r="B898" s="68" t="s">
        <v>839</v>
      </c>
      <c r="C898" s="68" t="s">
        <v>275</v>
      </c>
      <c r="D898" s="68" t="s">
        <v>749</v>
      </c>
      <c r="E898" s="68" t="s">
        <v>246</v>
      </c>
      <c r="F898" s="68">
        <f>SUMIFS(F_Input_APR!$G$8:$G$3373,F_Input_APR!$B$8:$B$3373,'APR Data'!C898,F_Input_APR!$I$8:$I$3373,'APR Data'!D898)</f>
        <v>52.863</v>
      </c>
      <c r="G898" s="68">
        <v>1</v>
      </c>
      <c r="H898" s="68">
        <f t="shared" si="26"/>
        <v>52.863</v>
      </c>
      <c r="I898" s="68" t="s">
        <v>300</v>
      </c>
      <c r="J898" s="68" t="s">
        <v>840</v>
      </c>
      <c r="K898" s="68" t="s">
        <v>887</v>
      </c>
      <c r="M898" s="68" t="b">
        <f t="shared" si="27"/>
        <v>1</v>
      </c>
    </row>
    <row r="899" spans="2:13">
      <c r="B899" s="68" t="s">
        <v>839</v>
      </c>
      <c r="C899" s="68" t="s">
        <v>275</v>
      </c>
      <c r="D899" s="68" t="s">
        <v>305</v>
      </c>
      <c r="E899" s="68" t="s">
        <v>246</v>
      </c>
      <c r="F899" s="68">
        <f>SUMIFS(F_Input_APR!$G$8:$G$3373,F_Input_APR!$B$8:$B$3373,'APR Data'!C899,F_Input_APR!$I$8:$I$3373,'APR Data'!D899)</f>
        <v>0</v>
      </c>
      <c r="G899" s="68">
        <v>1</v>
      </c>
      <c r="H899" s="68">
        <f t="shared" si="26"/>
        <v>0</v>
      </c>
      <c r="I899" s="68" t="s">
        <v>300</v>
      </c>
      <c r="J899" s="68" t="s">
        <v>888</v>
      </c>
      <c r="K899" s="92" t="s">
        <v>841</v>
      </c>
      <c r="M899" s="68" t="b">
        <f t="shared" si="27"/>
        <v>1</v>
      </c>
    </row>
    <row r="900" spans="2:13">
      <c r="B900" s="68" t="s">
        <v>839</v>
      </c>
      <c r="C900" s="68" t="s">
        <v>275</v>
      </c>
      <c r="D900" s="68" t="s">
        <v>314</v>
      </c>
      <c r="E900" s="68" t="s">
        <v>246</v>
      </c>
      <c r="F900" s="68">
        <f>SUMIFS(F_Input_APR!$G$8:$G$3373,F_Input_APR!$B$8:$B$3373,'APR Data'!C900,F_Input_APR!$I$8:$I$3373,'APR Data'!D900)</f>
        <v>8.0000000000000002E-3</v>
      </c>
      <c r="G900" s="68">
        <v>1</v>
      </c>
      <c r="H900" s="68">
        <f t="shared" si="26"/>
        <v>8.0000000000000002E-3</v>
      </c>
      <c r="I900" s="68" t="s">
        <v>300</v>
      </c>
      <c r="J900" s="68" t="s">
        <v>888</v>
      </c>
      <c r="K900" s="92" t="s">
        <v>842</v>
      </c>
      <c r="M900" s="68" t="b">
        <f t="shared" si="27"/>
        <v>1</v>
      </c>
    </row>
    <row r="901" spans="2:13">
      <c r="B901" s="68" t="s">
        <v>839</v>
      </c>
      <c r="C901" s="68" t="s">
        <v>275</v>
      </c>
      <c r="D901" s="68" t="s">
        <v>323</v>
      </c>
      <c r="E901" s="68" t="s">
        <v>246</v>
      </c>
      <c r="F901" s="68">
        <f>SUMIFS(F_Input_APR!$G$8:$G$3373,F_Input_APR!$B$8:$B$3373,'APR Data'!C901,F_Input_APR!$I$8:$I$3373,'APR Data'!D901)</f>
        <v>3.2330000000000001</v>
      </c>
      <c r="G901" s="68">
        <v>1</v>
      </c>
      <c r="H901" s="68">
        <f t="shared" si="26"/>
        <v>3.2330000000000001</v>
      </c>
      <c r="I901" s="68" t="s">
        <v>300</v>
      </c>
      <c r="J901" s="68" t="s">
        <v>888</v>
      </c>
      <c r="K901" s="92" t="s">
        <v>843</v>
      </c>
      <c r="M901" s="68" t="b">
        <f t="shared" si="27"/>
        <v>1</v>
      </c>
    </row>
    <row r="902" spans="2:13">
      <c r="B902" s="68" t="s">
        <v>839</v>
      </c>
      <c r="C902" s="68" t="s">
        <v>275</v>
      </c>
      <c r="D902" s="68" t="s">
        <v>332</v>
      </c>
      <c r="E902" s="68" t="s">
        <v>246</v>
      </c>
      <c r="F902" s="68">
        <f>SUMIFS(F_Input_APR!$G$8:$G$3373,F_Input_APR!$B$8:$B$3373,'APR Data'!C902,F_Input_APR!$I$8:$I$3373,'APR Data'!D902)</f>
        <v>0</v>
      </c>
      <c r="G902" s="68">
        <v>1</v>
      </c>
      <c r="H902" s="68">
        <f t="shared" si="26"/>
        <v>0</v>
      </c>
      <c r="I902" s="68" t="s">
        <v>300</v>
      </c>
      <c r="J902" s="68" t="s">
        <v>888</v>
      </c>
      <c r="K902" s="68" t="s">
        <v>844</v>
      </c>
      <c r="M902" s="68" t="b">
        <f t="shared" si="27"/>
        <v>1</v>
      </c>
    </row>
    <row r="903" spans="2:13">
      <c r="B903" s="68" t="s">
        <v>839</v>
      </c>
      <c r="C903" s="68" t="s">
        <v>275</v>
      </c>
      <c r="D903" s="68" t="s">
        <v>341</v>
      </c>
      <c r="E903" s="68" t="s">
        <v>246</v>
      </c>
      <c r="F903" s="68">
        <f>SUMIFS(F_Input_APR!$G$8:$G$3373,F_Input_APR!$B$8:$B$3373,'APR Data'!C903,F_Input_APR!$I$8:$I$3373,'APR Data'!D903)</f>
        <v>2.0750000000000002</v>
      </c>
      <c r="G903" s="68">
        <v>1</v>
      </c>
      <c r="H903" s="68">
        <f t="shared" ref="H903:H966" si="28">F903*G903</f>
        <v>2.0750000000000002</v>
      </c>
      <c r="I903" s="68" t="s">
        <v>300</v>
      </c>
      <c r="J903" s="68" t="s">
        <v>888</v>
      </c>
      <c r="K903" s="92" t="s">
        <v>845</v>
      </c>
      <c r="M903" s="68" t="b">
        <f t="shared" ref="M903:M966" si="29">F903=H903</f>
        <v>1</v>
      </c>
    </row>
    <row r="904" spans="2:13">
      <c r="B904" s="68" t="s">
        <v>839</v>
      </c>
      <c r="C904" s="68" t="s">
        <v>275</v>
      </c>
      <c r="D904" s="68" t="s">
        <v>350</v>
      </c>
      <c r="E904" s="68" t="s">
        <v>246</v>
      </c>
      <c r="F904" s="68">
        <f>SUMIFS(F_Input_APR!$G$8:$G$3373,F_Input_APR!$B$8:$B$3373,'APR Data'!C904,F_Input_APR!$I$8:$I$3373,'APR Data'!D904)</f>
        <v>10.101000000000001</v>
      </c>
      <c r="G904" s="68">
        <v>1</v>
      </c>
      <c r="H904" s="68">
        <f t="shared" si="28"/>
        <v>10.101000000000001</v>
      </c>
      <c r="I904" s="68" t="s">
        <v>300</v>
      </c>
      <c r="J904" s="68" t="s">
        <v>888</v>
      </c>
      <c r="K904" s="92" t="s">
        <v>846</v>
      </c>
      <c r="M904" s="68" t="b">
        <f t="shared" si="29"/>
        <v>1</v>
      </c>
    </row>
    <row r="905" spans="2:13">
      <c r="B905" s="68" t="s">
        <v>839</v>
      </c>
      <c r="C905" s="68" t="s">
        <v>275</v>
      </c>
      <c r="D905" s="68" t="s">
        <v>359</v>
      </c>
      <c r="E905" s="68" t="s">
        <v>246</v>
      </c>
      <c r="F905" s="68">
        <f>SUMIFS(F_Input_APR!$G$8:$G$3373,F_Input_APR!$B$8:$B$3373,'APR Data'!C905,F_Input_APR!$I$8:$I$3373,'APR Data'!D905)</f>
        <v>14.971</v>
      </c>
      <c r="G905" s="68">
        <v>1</v>
      </c>
      <c r="H905" s="68">
        <f t="shared" si="28"/>
        <v>14.971</v>
      </c>
      <c r="I905" s="68" t="s">
        <v>300</v>
      </c>
      <c r="J905" s="68" t="s">
        <v>888</v>
      </c>
      <c r="K905" s="92" t="s">
        <v>847</v>
      </c>
      <c r="M905" s="68" t="b">
        <f t="shared" si="29"/>
        <v>1</v>
      </c>
    </row>
    <row r="906" spans="2:13">
      <c r="B906" s="68" t="s">
        <v>839</v>
      </c>
      <c r="C906" s="68" t="s">
        <v>275</v>
      </c>
      <c r="D906" s="68" t="s">
        <v>368</v>
      </c>
      <c r="E906" s="68" t="s">
        <v>246</v>
      </c>
      <c r="F906" s="68">
        <f>SUMIFS(F_Input_APR!$G$8:$G$3373,F_Input_APR!$B$8:$B$3373,'APR Data'!C906,F_Input_APR!$I$8:$I$3373,'APR Data'!D906)</f>
        <v>32.494</v>
      </c>
      <c r="G906" s="68">
        <v>1</v>
      </c>
      <c r="H906" s="68">
        <f t="shared" si="28"/>
        <v>32.494</v>
      </c>
      <c r="I906" s="68" t="s">
        <v>300</v>
      </c>
      <c r="J906" s="68" t="s">
        <v>888</v>
      </c>
      <c r="K906" s="92" t="s">
        <v>848</v>
      </c>
      <c r="M906" s="68" t="b">
        <f t="shared" si="29"/>
        <v>1</v>
      </c>
    </row>
    <row r="907" spans="2:13">
      <c r="B907" s="68" t="s">
        <v>839</v>
      </c>
      <c r="C907" s="68" t="s">
        <v>275</v>
      </c>
      <c r="D907" s="68" t="s">
        <v>377</v>
      </c>
      <c r="E907" s="68" t="s">
        <v>246</v>
      </c>
      <c r="F907" s="68">
        <f>SUMIFS(F_Input_APR!$G$8:$G$3373,F_Input_APR!$B$8:$B$3373,'APR Data'!C907,F_Input_APR!$I$8:$I$3373,'APR Data'!D907)</f>
        <v>0</v>
      </c>
      <c r="G907" s="68">
        <v>1</v>
      </c>
      <c r="H907" s="68">
        <f t="shared" si="28"/>
        <v>0</v>
      </c>
      <c r="I907" s="68" t="s">
        <v>300</v>
      </c>
      <c r="J907" s="68" t="s">
        <v>888</v>
      </c>
      <c r="K907" s="92" t="s">
        <v>849</v>
      </c>
      <c r="M907" s="68" t="b">
        <f t="shared" si="29"/>
        <v>1</v>
      </c>
    </row>
    <row r="908" spans="2:13">
      <c r="B908" s="68" t="s">
        <v>839</v>
      </c>
      <c r="C908" s="68" t="s">
        <v>275</v>
      </c>
      <c r="D908" s="68" t="s">
        <v>386</v>
      </c>
      <c r="E908" s="68" t="s">
        <v>246</v>
      </c>
      <c r="F908" s="68">
        <f>SUMIFS(F_Input_APR!$G$8:$G$3373,F_Input_APR!$B$8:$B$3373,'APR Data'!C908,F_Input_APR!$I$8:$I$3373,'APR Data'!D908)</f>
        <v>46.302</v>
      </c>
      <c r="G908" s="68">
        <v>1</v>
      </c>
      <c r="H908" s="68">
        <f t="shared" si="28"/>
        <v>46.302</v>
      </c>
      <c r="I908" s="68" t="s">
        <v>300</v>
      </c>
      <c r="J908" s="68" t="s">
        <v>888</v>
      </c>
      <c r="K908" s="92" t="s">
        <v>850</v>
      </c>
      <c r="M908" s="68" t="b">
        <f t="shared" si="29"/>
        <v>1</v>
      </c>
    </row>
    <row r="909" spans="2:13">
      <c r="B909" s="68" t="s">
        <v>839</v>
      </c>
      <c r="C909" s="68" t="s">
        <v>275</v>
      </c>
      <c r="D909" s="68" t="s">
        <v>395</v>
      </c>
      <c r="E909" s="68" t="s">
        <v>246</v>
      </c>
      <c r="F909" s="68">
        <f>SUMIFS(F_Input_APR!$G$8:$G$3373,F_Input_APR!$B$8:$B$3373,'APR Data'!C909,F_Input_APR!$I$8:$I$3373,'APR Data'!D909)</f>
        <v>61.238999999999997</v>
      </c>
      <c r="G909" s="68">
        <v>1</v>
      </c>
      <c r="H909" s="68">
        <f t="shared" si="28"/>
        <v>61.238999999999997</v>
      </c>
      <c r="I909" s="68" t="s">
        <v>300</v>
      </c>
      <c r="J909" s="68" t="s">
        <v>888</v>
      </c>
      <c r="K909" s="92" t="s">
        <v>851</v>
      </c>
      <c r="M909" s="68" t="b">
        <f t="shared" si="29"/>
        <v>1</v>
      </c>
    </row>
    <row r="910" spans="2:13">
      <c r="B910" s="68" t="s">
        <v>839</v>
      </c>
      <c r="C910" s="68" t="s">
        <v>275</v>
      </c>
      <c r="D910" s="68" t="s">
        <v>404</v>
      </c>
      <c r="E910" s="68" t="s">
        <v>246</v>
      </c>
      <c r="F910" s="68">
        <f>SUMIFS(F_Input_APR!$G$8:$G$3373,F_Input_APR!$B$8:$B$3373,'APR Data'!C910,F_Input_APR!$I$8:$I$3373,'APR Data'!D910)</f>
        <v>103.959</v>
      </c>
      <c r="G910" s="68">
        <v>1</v>
      </c>
      <c r="H910" s="68">
        <f t="shared" si="28"/>
        <v>103.959</v>
      </c>
      <c r="I910" s="68" t="s">
        <v>300</v>
      </c>
      <c r="J910" s="68" t="s">
        <v>888</v>
      </c>
      <c r="K910" s="92" t="s">
        <v>852</v>
      </c>
      <c r="M910" s="68" t="b">
        <f t="shared" si="29"/>
        <v>1</v>
      </c>
    </row>
    <row r="911" spans="2:13">
      <c r="B911" s="68" t="s">
        <v>839</v>
      </c>
      <c r="C911" s="68" t="s">
        <v>275</v>
      </c>
      <c r="D911" s="68" t="s">
        <v>413</v>
      </c>
      <c r="E911" s="68" t="s">
        <v>246</v>
      </c>
      <c r="F911" s="68">
        <f>SUMIFS(F_Input_APR!$G$8:$G$3373,F_Input_APR!$B$8:$B$3373,'APR Data'!C911,F_Input_APR!$I$8:$I$3373,'APR Data'!D911)</f>
        <v>9.2880000000000003</v>
      </c>
      <c r="G911" s="68">
        <v>1</v>
      </c>
      <c r="H911" s="68">
        <f t="shared" si="28"/>
        <v>9.2880000000000003</v>
      </c>
      <c r="I911" s="68" t="s">
        <v>300</v>
      </c>
      <c r="J911" s="68" t="s">
        <v>888</v>
      </c>
      <c r="K911" s="92" t="s">
        <v>853</v>
      </c>
      <c r="M911" s="68" t="b">
        <f t="shared" si="29"/>
        <v>1</v>
      </c>
    </row>
    <row r="912" spans="2:13">
      <c r="B912" s="68" t="s">
        <v>839</v>
      </c>
      <c r="C912" s="68" t="s">
        <v>275</v>
      </c>
      <c r="D912" s="68" t="s">
        <v>422</v>
      </c>
      <c r="E912" s="68" t="s">
        <v>246</v>
      </c>
      <c r="F912" s="68">
        <f>SUMIFS(F_Input_APR!$G$8:$G$3373,F_Input_APR!$B$8:$B$3373,'APR Data'!C912,F_Input_APR!$I$8:$I$3373,'APR Data'!D912)</f>
        <v>0</v>
      </c>
      <c r="G912" s="68">
        <v>1</v>
      </c>
      <c r="H912" s="68">
        <f t="shared" si="28"/>
        <v>0</v>
      </c>
      <c r="I912" s="68" t="s">
        <v>300</v>
      </c>
      <c r="J912" s="68" t="s">
        <v>888</v>
      </c>
      <c r="K912" s="92" t="s">
        <v>854</v>
      </c>
      <c r="M912" s="68" t="b">
        <f t="shared" si="29"/>
        <v>1</v>
      </c>
    </row>
    <row r="913" spans="2:13">
      <c r="B913" s="68" t="s">
        <v>839</v>
      </c>
      <c r="C913" s="68" t="s">
        <v>275</v>
      </c>
      <c r="D913" s="68" t="s">
        <v>431</v>
      </c>
      <c r="E913" s="68" t="s">
        <v>246</v>
      </c>
      <c r="F913" s="68">
        <f>SUMIFS(F_Input_APR!$G$8:$G$3373,F_Input_APR!$B$8:$B$3373,'APR Data'!C913,F_Input_APR!$I$8:$I$3373,'APR Data'!D913)</f>
        <v>54.107999999999997</v>
      </c>
      <c r="G913" s="68">
        <v>0</v>
      </c>
      <c r="H913" s="68">
        <f t="shared" si="28"/>
        <v>0</v>
      </c>
      <c r="I913" s="68" t="s">
        <v>300</v>
      </c>
      <c r="J913" s="68" t="s">
        <v>888</v>
      </c>
      <c r="K913" s="92" t="s">
        <v>855</v>
      </c>
      <c r="M913" s="68" t="b">
        <f t="shared" si="29"/>
        <v>0</v>
      </c>
    </row>
    <row r="914" spans="2:13">
      <c r="B914" s="68" t="s">
        <v>839</v>
      </c>
      <c r="C914" s="68" t="s">
        <v>275</v>
      </c>
      <c r="D914" s="68" t="s">
        <v>438</v>
      </c>
      <c r="E914" s="68" t="s">
        <v>246</v>
      </c>
      <c r="F914" s="68">
        <f>SUMIFS(F_Input_APR!$G$8:$G$3373,F_Input_APR!$B$8:$B$3373,'APR Data'!C914,F_Input_APR!$I$8:$I$3373,'APR Data'!D914)</f>
        <v>54.107999999999997</v>
      </c>
      <c r="G914" s="68">
        <v>0</v>
      </c>
      <c r="H914" s="68">
        <f t="shared" si="28"/>
        <v>0</v>
      </c>
      <c r="I914" s="68" t="s">
        <v>300</v>
      </c>
      <c r="J914" s="68" t="s">
        <v>888</v>
      </c>
      <c r="K914" s="92" t="s">
        <v>856</v>
      </c>
      <c r="M914" s="68" t="b">
        <f t="shared" si="29"/>
        <v>0</v>
      </c>
    </row>
    <row r="915" spans="2:13">
      <c r="B915" s="68" t="s">
        <v>839</v>
      </c>
      <c r="C915" s="68" t="s">
        <v>275</v>
      </c>
      <c r="D915" s="68" t="s">
        <v>444</v>
      </c>
      <c r="E915" s="68" t="s">
        <v>246</v>
      </c>
      <c r="F915" s="68">
        <f>SUMIFS(F_Input_APR!$G$8:$G$3373,F_Input_APR!$B$8:$B$3373,'APR Data'!C915,F_Input_APR!$I$8:$I$3373,'APR Data'!D915)</f>
        <v>54.107999999999997</v>
      </c>
      <c r="G915" s="68">
        <v>1</v>
      </c>
      <c r="H915" s="68">
        <f t="shared" si="28"/>
        <v>54.107999999999997</v>
      </c>
      <c r="I915" s="68" t="s">
        <v>300</v>
      </c>
      <c r="J915" s="68" t="s">
        <v>888</v>
      </c>
      <c r="K915" s="92" t="s">
        <v>857</v>
      </c>
      <c r="M915" s="68" t="b">
        <f t="shared" si="29"/>
        <v>1</v>
      </c>
    </row>
    <row r="916" spans="2:13">
      <c r="B916" s="68" t="s">
        <v>839</v>
      </c>
      <c r="C916" s="68" t="s">
        <v>275</v>
      </c>
      <c r="D916" s="68" t="s">
        <v>452</v>
      </c>
      <c r="E916" s="68" t="s">
        <v>246</v>
      </c>
      <c r="F916" s="68">
        <f>SUMIFS(F_Input_APR!$G$8:$G$3373,F_Input_APR!$B$8:$B$3373,'APR Data'!C916,F_Input_APR!$I$8:$I$3373,'APR Data'!D916)</f>
        <v>0</v>
      </c>
      <c r="G916" s="68">
        <v>1</v>
      </c>
      <c r="H916" s="68">
        <f t="shared" si="28"/>
        <v>0</v>
      </c>
      <c r="I916" s="68" t="s">
        <v>300</v>
      </c>
      <c r="J916" s="68" t="s">
        <v>888</v>
      </c>
      <c r="K916" s="92" t="s">
        <v>858</v>
      </c>
      <c r="M916" s="68" t="b">
        <f t="shared" si="29"/>
        <v>1</v>
      </c>
    </row>
    <row r="917" spans="2:13">
      <c r="B917" s="68" t="s">
        <v>839</v>
      </c>
      <c r="C917" s="68" t="s">
        <v>275</v>
      </c>
      <c r="D917" s="68" t="s">
        <v>461</v>
      </c>
      <c r="E917" s="68" t="s">
        <v>246</v>
      </c>
      <c r="F917" s="68">
        <f>SUMIFS(F_Input_APR!$G$8:$G$3373,F_Input_APR!$B$8:$B$3373,'APR Data'!C917,F_Input_APR!$I$8:$I$3373,'APR Data'!D917)</f>
        <v>0</v>
      </c>
      <c r="G917" s="68">
        <v>1</v>
      </c>
      <c r="H917" s="68">
        <f t="shared" si="28"/>
        <v>0</v>
      </c>
      <c r="I917" s="68" t="s">
        <v>300</v>
      </c>
      <c r="J917" s="68" t="s">
        <v>888</v>
      </c>
      <c r="K917" s="92" t="s">
        <v>859</v>
      </c>
      <c r="M917" s="68" t="b">
        <f t="shared" si="29"/>
        <v>1</v>
      </c>
    </row>
    <row r="918" spans="2:13">
      <c r="B918" s="68" t="s">
        <v>839</v>
      </c>
      <c r="C918" s="68" t="s">
        <v>275</v>
      </c>
      <c r="D918" s="68" t="s">
        <v>470</v>
      </c>
      <c r="E918" s="68" t="s">
        <v>246</v>
      </c>
      <c r="F918" s="68">
        <f>SUMIFS(F_Input_APR!$G$8:$G$3373,F_Input_APR!$B$8:$B$3373,'APR Data'!C918,F_Input_APR!$I$8:$I$3373,'APR Data'!D918)</f>
        <v>0</v>
      </c>
      <c r="G918" s="68">
        <v>0</v>
      </c>
      <c r="H918" s="68">
        <f t="shared" si="28"/>
        <v>0</v>
      </c>
      <c r="I918" s="68" t="s">
        <v>300</v>
      </c>
      <c r="J918" s="68" t="s">
        <v>888</v>
      </c>
      <c r="K918" s="92" t="s">
        <v>860</v>
      </c>
      <c r="M918" s="68" t="b">
        <f t="shared" si="29"/>
        <v>1</v>
      </c>
    </row>
    <row r="919" spans="2:13">
      <c r="B919" s="68" t="s">
        <v>839</v>
      </c>
      <c r="C919" s="68" t="s">
        <v>275</v>
      </c>
      <c r="D919" s="68" t="s">
        <v>479</v>
      </c>
      <c r="E919" s="68" t="s">
        <v>246</v>
      </c>
      <c r="F919" s="68">
        <f>SUMIFS(F_Input_APR!$G$8:$G$3373,F_Input_APR!$B$8:$B$3373,'APR Data'!C919,F_Input_APR!$I$8:$I$3373,'APR Data'!D919)</f>
        <v>0</v>
      </c>
      <c r="G919" s="68">
        <v>0</v>
      </c>
      <c r="H919" s="68">
        <f t="shared" si="28"/>
        <v>0</v>
      </c>
      <c r="I919" s="68" t="s">
        <v>300</v>
      </c>
      <c r="J919" s="68" t="s">
        <v>888</v>
      </c>
      <c r="K919" s="92" t="s">
        <v>861</v>
      </c>
      <c r="M919" s="68" t="b">
        <f t="shared" si="29"/>
        <v>1</v>
      </c>
    </row>
    <row r="920" spans="2:13">
      <c r="B920" s="68" t="s">
        <v>839</v>
      </c>
      <c r="C920" s="68" t="s">
        <v>275</v>
      </c>
      <c r="D920" s="68" t="s">
        <v>488</v>
      </c>
      <c r="E920" s="68" t="s">
        <v>246</v>
      </c>
      <c r="F920" s="68">
        <f>SUMIFS(F_Input_APR!$G$8:$G$3373,F_Input_APR!$B$8:$B$3373,'APR Data'!C920,F_Input_APR!$I$8:$I$3373,'APR Data'!D920)</f>
        <v>17.713000000000001</v>
      </c>
      <c r="G920" s="68">
        <v>0</v>
      </c>
      <c r="H920" s="68">
        <f t="shared" si="28"/>
        <v>0</v>
      </c>
      <c r="I920" s="68" t="s">
        <v>300</v>
      </c>
      <c r="J920" s="68" t="s">
        <v>888</v>
      </c>
      <c r="K920" s="92" t="s">
        <v>862</v>
      </c>
      <c r="M920" s="68" t="b">
        <f t="shared" si="29"/>
        <v>0</v>
      </c>
    </row>
    <row r="921" spans="2:13">
      <c r="B921" s="68" t="s">
        <v>839</v>
      </c>
      <c r="C921" s="68" t="s">
        <v>275</v>
      </c>
      <c r="D921" s="68" t="s">
        <v>497</v>
      </c>
      <c r="E921" s="68" t="s">
        <v>246</v>
      </c>
      <c r="F921" s="68">
        <f>SUMIFS(F_Input_APR!$G$8:$G$3373,F_Input_APR!$B$8:$B$3373,'APR Data'!C921,F_Input_APR!$I$8:$I$3373,'APR Data'!D921)</f>
        <v>17.713000000000001</v>
      </c>
      <c r="G921" s="68">
        <v>1</v>
      </c>
      <c r="H921" s="68">
        <f t="shared" si="28"/>
        <v>17.713000000000001</v>
      </c>
      <c r="I921" s="68" t="s">
        <v>300</v>
      </c>
      <c r="J921" s="68" t="s">
        <v>888</v>
      </c>
      <c r="K921" s="92" t="s">
        <v>863</v>
      </c>
      <c r="M921" s="68" t="b">
        <f t="shared" si="29"/>
        <v>1</v>
      </c>
    </row>
    <row r="922" spans="2:13">
      <c r="B922" s="68" t="s">
        <v>839</v>
      </c>
      <c r="C922" s="68" t="s">
        <v>275</v>
      </c>
      <c r="D922" s="68" t="s">
        <v>506</v>
      </c>
      <c r="E922" s="68" t="s">
        <v>246</v>
      </c>
      <c r="F922" s="68">
        <f>SUMIFS(F_Input_APR!$G$8:$G$3373,F_Input_APR!$B$8:$B$3373,'APR Data'!C922,F_Input_APR!$I$8:$I$3373,'APR Data'!D922)</f>
        <v>0</v>
      </c>
      <c r="G922" s="68">
        <v>1</v>
      </c>
      <c r="H922" s="68">
        <f t="shared" si="28"/>
        <v>0</v>
      </c>
      <c r="I922" s="68" t="s">
        <v>300</v>
      </c>
      <c r="J922" s="68" t="s">
        <v>888</v>
      </c>
      <c r="K922" s="92" t="s">
        <v>864</v>
      </c>
      <c r="M922" s="68" t="b">
        <f t="shared" si="29"/>
        <v>1</v>
      </c>
    </row>
    <row r="923" spans="2:13">
      <c r="B923" s="68" t="s">
        <v>839</v>
      </c>
      <c r="C923" s="68" t="s">
        <v>275</v>
      </c>
      <c r="D923" s="68" t="s">
        <v>515</v>
      </c>
      <c r="E923" s="68" t="s">
        <v>246</v>
      </c>
      <c r="F923" s="68">
        <f>SUMIFS(F_Input_APR!$G$8:$G$3373,F_Input_APR!$B$8:$B$3373,'APR Data'!C923,F_Input_APR!$I$8:$I$3373,'APR Data'!D923)</f>
        <v>0</v>
      </c>
      <c r="G923" s="68">
        <v>1</v>
      </c>
      <c r="H923" s="68">
        <f t="shared" si="28"/>
        <v>0</v>
      </c>
      <c r="I923" s="68" t="s">
        <v>300</v>
      </c>
      <c r="J923" s="68" t="s">
        <v>888</v>
      </c>
      <c r="K923" s="92" t="s">
        <v>865</v>
      </c>
      <c r="M923" s="68" t="b">
        <f t="shared" si="29"/>
        <v>1</v>
      </c>
    </row>
    <row r="924" spans="2:13">
      <c r="B924" s="68" t="s">
        <v>839</v>
      </c>
      <c r="C924" s="68" t="s">
        <v>275</v>
      </c>
      <c r="D924" s="68" t="s">
        <v>524</v>
      </c>
      <c r="E924" s="68" t="s">
        <v>246</v>
      </c>
      <c r="F924" s="68">
        <f>SUMIFS(F_Input_APR!$G$8:$G$3373,F_Input_APR!$B$8:$B$3373,'APR Data'!C924,F_Input_APR!$I$8:$I$3373,'APR Data'!D924)</f>
        <v>6.2089999999999996</v>
      </c>
      <c r="G924" s="68">
        <v>1</v>
      </c>
      <c r="H924" s="68">
        <f t="shared" si="28"/>
        <v>6.2089999999999996</v>
      </c>
      <c r="I924" s="68" t="s">
        <v>300</v>
      </c>
      <c r="J924" s="68" t="s">
        <v>888</v>
      </c>
      <c r="K924" s="92" t="s">
        <v>866</v>
      </c>
      <c r="M924" s="68" t="b">
        <f t="shared" si="29"/>
        <v>1</v>
      </c>
    </row>
    <row r="925" spans="2:13">
      <c r="B925" s="68" t="s">
        <v>839</v>
      </c>
      <c r="C925" s="68" t="s">
        <v>275</v>
      </c>
      <c r="D925" s="68" t="s">
        <v>587</v>
      </c>
      <c r="E925" s="68" t="s">
        <v>246</v>
      </c>
      <c r="F925" s="68">
        <f>SUMIFS(F_Input_APR!$G$8:$G$3373,F_Input_APR!$B$8:$B$3373,'APR Data'!C925,F_Input_APR!$I$8:$I$3373,'APR Data'!D925)</f>
        <v>13.311999999999999</v>
      </c>
      <c r="G925" s="68">
        <v>1</v>
      </c>
      <c r="H925" s="68">
        <f t="shared" si="28"/>
        <v>13.311999999999999</v>
      </c>
      <c r="I925" s="68" t="s">
        <v>300</v>
      </c>
      <c r="J925" s="68" t="s">
        <v>888</v>
      </c>
      <c r="K925" s="68" t="s">
        <v>867</v>
      </c>
      <c r="M925" s="68" t="b">
        <f t="shared" si="29"/>
        <v>1</v>
      </c>
    </row>
    <row r="926" spans="2:13">
      <c r="B926" s="68" t="s">
        <v>839</v>
      </c>
      <c r="C926" s="68" t="s">
        <v>275</v>
      </c>
      <c r="D926" s="68" t="s">
        <v>596</v>
      </c>
      <c r="E926" s="68" t="s">
        <v>246</v>
      </c>
      <c r="F926" s="68">
        <f>SUMIFS(F_Input_APR!$G$8:$G$3373,F_Input_APR!$B$8:$B$3373,'APR Data'!C926,F_Input_APR!$I$8:$I$3373,'APR Data'!D926)</f>
        <v>4.8170000000000002</v>
      </c>
      <c r="G926" s="68">
        <v>1</v>
      </c>
      <c r="H926" s="68">
        <f t="shared" si="28"/>
        <v>4.8170000000000002</v>
      </c>
      <c r="I926" s="68" t="s">
        <v>300</v>
      </c>
      <c r="J926" s="68" t="s">
        <v>888</v>
      </c>
      <c r="K926" s="68" t="s">
        <v>868</v>
      </c>
      <c r="M926" s="68" t="b">
        <f t="shared" si="29"/>
        <v>1</v>
      </c>
    </row>
    <row r="927" spans="2:13">
      <c r="B927" s="68" t="s">
        <v>839</v>
      </c>
      <c r="C927" s="68" t="s">
        <v>275</v>
      </c>
      <c r="D927" s="68" t="s">
        <v>605</v>
      </c>
      <c r="E927" s="68" t="s">
        <v>246</v>
      </c>
      <c r="F927" s="68">
        <f>SUMIFS(F_Input_APR!$G$8:$G$3373,F_Input_APR!$B$8:$B$3373,'APR Data'!C927,F_Input_APR!$I$8:$I$3373,'APR Data'!D927)</f>
        <v>0.23699999999999999</v>
      </c>
      <c r="G927" s="68">
        <v>1</v>
      </c>
      <c r="H927" s="68">
        <f t="shared" si="28"/>
        <v>0.23699999999999999</v>
      </c>
      <c r="I927" s="68" t="s">
        <v>300</v>
      </c>
      <c r="J927" s="68" t="s">
        <v>888</v>
      </c>
      <c r="K927" s="68" t="s">
        <v>869</v>
      </c>
      <c r="M927" s="68" t="b">
        <f t="shared" si="29"/>
        <v>1</v>
      </c>
    </row>
    <row r="928" spans="2:13">
      <c r="B928" s="68" t="s">
        <v>839</v>
      </c>
      <c r="C928" s="68" t="s">
        <v>275</v>
      </c>
      <c r="D928" s="68" t="s">
        <v>614</v>
      </c>
      <c r="E928" s="68" t="s">
        <v>246</v>
      </c>
      <c r="F928" s="68">
        <f>SUMIFS(F_Input_APR!$G$8:$G$3373,F_Input_APR!$B$8:$B$3373,'APR Data'!C928,F_Input_APR!$I$8:$I$3373,'APR Data'!D928)</f>
        <v>144.19499999999999</v>
      </c>
      <c r="G928" s="68">
        <v>1</v>
      </c>
      <c r="H928" s="68">
        <f t="shared" si="28"/>
        <v>144.19499999999999</v>
      </c>
      <c r="I928" s="68" t="s">
        <v>300</v>
      </c>
      <c r="J928" s="68" t="s">
        <v>888</v>
      </c>
      <c r="K928" s="68" t="s">
        <v>870</v>
      </c>
      <c r="M928" s="68" t="b">
        <f t="shared" si="29"/>
        <v>1</v>
      </c>
    </row>
    <row r="929" spans="2:13">
      <c r="B929" s="68" t="s">
        <v>839</v>
      </c>
      <c r="C929" s="68" t="s">
        <v>275</v>
      </c>
      <c r="D929" s="68" t="s">
        <v>623</v>
      </c>
      <c r="E929" s="68" t="s">
        <v>246</v>
      </c>
      <c r="F929" s="68">
        <f>SUMIFS(F_Input_APR!$G$8:$G$3373,F_Input_APR!$B$8:$B$3373,'APR Data'!C929,F_Input_APR!$I$8:$I$3373,'APR Data'!D929)</f>
        <v>80.590999999999994</v>
      </c>
      <c r="G929" s="68">
        <v>1</v>
      </c>
      <c r="H929" s="68">
        <f t="shared" si="28"/>
        <v>80.590999999999994</v>
      </c>
      <c r="I929" s="68" t="s">
        <v>300</v>
      </c>
      <c r="J929" s="68" t="s">
        <v>888</v>
      </c>
      <c r="K929" s="68" t="s">
        <v>871</v>
      </c>
      <c r="M929" s="68" t="b">
        <f t="shared" si="29"/>
        <v>1</v>
      </c>
    </row>
    <row r="930" spans="2:13">
      <c r="B930" s="68" t="s">
        <v>839</v>
      </c>
      <c r="C930" s="68" t="s">
        <v>275</v>
      </c>
      <c r="D930" s="68" t="s">
        <v>815</v>
      </c>
      <c r="E930" s="68" t="s">
        <v>246</v>
      </c>
      <c r="F930" s="68">
        <f>SUMIFS(F_Input_APR!$G$8:$G$3373,F_Input_APR!$B$8:$B$3373,'APR Data'!C930,F_Input_APR!$I$8:$I$3373,'APR Data'!D930)</f>
        <v>0.28699999999999998</v>
      </c>
      <c r="G930" s="68">
        <v>1</v>
      </c>
      <c r="H930" s="68">
        <f t="shared" si="28"/>
        <v>0.28699999999999998</v>
      </c>
      <c r="I930" s="68" t="s">
        <v>300</v>
      </c>
      <c r="J930" s="68" t="s">
        <v>888</v>
      </c>
      <c r="K930" s="68" t="s">
        <v>872</v>
      </c>
      <c r="M930" s="68" t="b">
        <f t="shared" si="29"/>
        <v>1</v>
      </c>
    </row>
    <row r="931" spans="2:13">
      <c r="B931" s="68" t="s">
        <v>839</v>
      </c>
      <c r="C931" s="68" t="s">
        <v>275</v>
      </c>
      <c r="D931" s="68" t="s">
        <v>632</v>
      </c>
      <c r="E931" s="68" t="s">
        <v>246</v>
      </c>
      <c r="F931" s="68">
        <f>SUMIFS(F_Input_APR!$G$8:$G$3373,F_Input_APR!$B$8:$B$3373,'APR Data'!C931,F_Input_APR!$I$8:$I$3373,'APR Data'!D931)</f>
        <v>3.1859999999999999</v>
      </c>
      <c r="G931" s="68">
        <v>1</v>
      </c>
      <c r="H931" s="68">
        <f t="shared" si="28"/>
        <v>3.1859999999999999</v>
      </c>
      <c r="I931" s="68" t="s">
        <v>300</v>
      </c>
      <c r="J931" s="68" t="s">
        <v>888</v>
      </c>
      <c r="K931" s="68" t="s">
        <v>873</v>
      </c>
      <c r="M931" s="68" t="b">
        <f t="shared" si="29"/>
        <v>1</v>
      </c>
    </row>
    <row r="932" spans="2:13">
      <c r="B932" s="68" t="s">
        <v>839</v>
      </c>
      <c r="C932" s="68" t="s">
        <v>275</v>
      </c>
      <c r="D932" s="68" t="s">
        <v>641</v>
      </c>
      <c r="E932" s="68" t="s">
        <v>246</v>
      </c>
      <c r="F932" s="68">
        <f>SUMIFS(F_Input_APR!$G$8:$G$3373,F_Input_APR!$B$8:$B$3373,'APR Data'!C932,F_Input_APR!$I$8:$I$3373,'APR Data'!D932)</f>
        <v>1.948</v>
      </c>
      <c r="G932" s="68">
        <v>1</v>
      </c>
      <c r="H932" s="68">
        <f t="shared" si="28"/>
        <v>1.948</v>
      </c>
      <c r="I932" s="68" t="s">
        <v>300</v>
      </c>
      <c r="J932" s="68" t="s">
        <v>888</v>
      </c>
      <c r="K932" s="68" t="s">
        <v>874</v>
      </c>
      <c r="M932" s="68" t="b">
        <f t="shared" si="29"/>
        <v>1</v>
      </c>
    </row>
    <row r="933" spans="2:13">
      <c r="B933" s="68" t="s">
        <v>839</v>
      </c>
      <c r="C933" s="68" t="s">
        <v>275</v>
      </c>
      <c r="D933" s="68" t="s">
        <v>824</v>
      </c>
      <c r="E933" s="68" t="s">
        <v>246</v>
      </c>
      <c r="F933" s="68">
        <f>SUMIFS(F_Input_APR!$G$8:$G$3373,F_Input_APR!$B$8:$B$3373,'APR Data'!C933,F_Input_APR!$I$8:$I$3373,'APR Data'!D933)</f>
        <v>8.7279999999999998</v>
      </c>
      <c r="G933" s="68">
        <v>1</v>
      </c>
      <c r="H933" s="68">
        <f t="shared" si="28"/>
        <v>8.7279999999999998</v>
      </c>
      <c r="I933" s="68" t="s">
        <v>300</v>
      </c>
      <c r="J933" s="68" t="s">
        <v>888</v>
      </c>
      <c r="K933" s="68" t="s">
        <v>875</v>
      </c>
      <c r="M933" s="68" t="b">
        <f t="shared" si="29"/>
        <v>1</v>
      </c>
    </row>
    <row r="934" spans="2:13">
      <c r="B934" s="68" t="s">
        <v>839</v>
      </c>
      <c r="C934" s="68" t="s">
        <v>275</v>
      </c>
      <c r="D934" s="68" t="s">
        <v>656</v>
      </c>
      <c r="E934" s="68" t="s">
        <v>246</v>
      </c>
      <c r="F934" s="68">
        <f>SUMIFS(F_Input_APR!$G$8:$G$3373,F_Input_APR!$B$8:$B$3373,'APR Data'!C934,F_Input_APR!$I$8:$I$3373,'APR Data'!D934)</f>
        <v>236.328</v>
      </c>
      <c r="G934" s="68">
        <v>1</v>
      </c>
      <c r="H934" s="68">
        <f t="shared" si="28"/>
        <v>236.328</v>
      </c>
      <c r="I934" s="68" t="s">
        <v>300</v>
      </c>
      <c r="J934" s="68" t="s">
        <v>888</v>
      </c>
      <c r="K934" s="68" t="s">
        <v>876</v>
      </c>
      <c r="M934" s="68" t="b">
        <f t="shared" si="29"/>
        <v>1</v>
      </c>
    </row>
    <row r="935" spans="2:13">
      <c r="B935" s="68" t="s">
        <v>839</v>
      </c>
      <c r="C935" s="68" t="s">
        <v>275</v>
      </c>
      <c r="D935" s="68" t="s">
        <v>665</v>
      </c>
      <c r="E935" s="68" t="s">
        <v>246</v>
      </c>
      <c r="F935" s="68">
        <f>SUMIFS(F_Input_APR!$G$8:$G$3373,F_Input_APR!$B$8:$B$3373,'APR Data'!C935,F_Input_APR!$I$8:$I$3373,'APR Data'!D935)</f>
        <v>30.619</v>
      </c>
      <c r="G935" s="68">
        <v>1</v>
      </c>
      <c r="H935" s="68">
        <f t="shared" si="28"/>
        <v>30.619</v>
      </c>
      <c r="I935" s="68" t="s">
        <v>300</v>
      </c>
      <c r="J935" s="68" t="s">
        <v>888</v>
      </c>
      <c r="K935" s="68" t="s">
        <v>877</v>
      </c>
      <c r="M935" s="68" t="b">
        <f t="shared" si="29"/>
        <v>1</v>
      </c>
    </row>
    <row r="936" spans="2:13">
      <c r="B936" s="68" t="s">
        <v>839</v>
      </c>
      <c r="C936" s="68" t="s">
        <v>275</v>
      </c>
      <c r="D936" s="68" t="s">
        <v>674</v>
      </c>
      <c r="E936" s="68" t="s">
        <v>246</v>
      </c>
      <c r="F936" s="68">
        <f>SUMIFS(F_Input_APR!$G$8:$G$3373,F_Input_APR!$B$8:$B$3373,'APR Data'!C936,F_Input_APR!$I$8:$I$3373,'APR Data'!D936)</f>
        <v>13.241</v>
      </c>
      <c r="G936" s="68">
        <v>1</v>
      </c>
      <c r="H936" s="68">
        <f t="shared" si="28"/>
        <v>13.241</v>
      </c>
      <c r="I936" s="68" t="s">
        <v>300</v>
      </c>
      <c r="J936" s="68" t="s">
        <v>888</v>
      </c>
      <c r="K936" s="68" t="s">
        <v>878</v>
      </c>
      <c r="M936" s="68" t="b">
        <f t="shared" si="29"/>
        <v>1</v>
      </c>
    </row>
    <row r="937" spans="2:13">
      <c r="B937" s="68" t="s">
        <v>839</v>
      </c>
      <c r="C937" s="68" t="s">
        <v>275</v>
      </c>
      <c r="D937" s="68" t="s">
        <v>683</v>
      </c>
      <c r="E937" s="68" t="s">
        <v>246</v>
      </c>
      <c r="F937" s="68">
        <f>SUMIFS(F_Input_APR!$G$8:$G$3373,F_Input_APR!$B$8:$B$3373,'APR Data'!C937,F_Input_APR!$I$8:$I$3373,'APR Data'!D937)</f>
        <v>16.777000000000001</v>
      </c>
      <c r="G937" s="68">
        <v>1</v>
      </c>
      <c r="H937" s="68">
        <f t="shared" si="28"/>
        <v>16.777000000000001</v>
      </c>
      <c r="I937" s="68" t="s">
        <v>300</v>
      </c>
      <c r="J937" s="68" t="s">
        <v>888</v>
      </c>
      <c r="K937" s="68" t="s">
        <v>879</v>
      </c>
      <c r="M937" s="68" t="b">
        <f t="shared" si="29"/>
        <v>1</v>
      </c>
    </row>
    <row r="938" spans="2:13">
      <c r="B938" s="68" t="s">
        <v>839</v>
      </c>
      <c r="C938" s="68" t="s">
        <v>275</v>
      </c>
      <c r="D938" s="68" t="s">
        <v>689</v>
      </c>
      <c r="E938" s="68" t="s">
        <v>246</v>
      </c>
      <c r="F938" s="68">
        <f>SUMIFS(F_Input_APR!$G$8:$G$3373,F_Input_APR!$B$8:$B$3373,'APR Data'!C938,F_Input_APR!$I$8:$I$3373,'APR Data'!D938)</f>
        <v>10.744</v>
      </c>
      <c r="G938" s="68">
        <v>1</v>
      </c>
      <c r="H938" s="68">
        <f t="shared" si="28"/>
        <v>10.744</v>
      </c>
      <c r="I938" s="68" t="s">
        <v>300</v>
      </c>
      <c r="J938" s="68" t="s">
        <v>888</v>
      </c>
      <c r="K938" s="68" t="s">
        <v>880</v>
      </c>
      <c r="M938" s="68" t="b">
        <f t="shared" si="29"/>
        <v>1</v>
      </c>
    </row>
    <row r="939" spans="2:13">
      <c r="B939" s="68" t="s">
        <v>839</v>
      </c>
      <c r="C939" s="68" t="s">
        <v>275</v>
      </c>
      <c r="D939" s="68" t="s">
        <v>698</v>
      </c>
      <c r="E939" s="68" t="s">
        <v>246</v>
      </c>
      <c r="F939" s="68">
        <f>SUMIFS(F_Input_APR!$G$8:$G$3373,F_Input_APR!$B$8:$B$3373,'APR Data'!C939,F_Input_APR!$I$8:$I$3373,'APR Data'!D939)</f>
        <v>0</v>
      </c>
      <c r="G939" s="68">
        <v>1</v>
      </c>
      <c r="H939" s="68">
        <f t="shared" si="28"/>
        <v>0</v>
      </c>
      <c r="I939" s="68" t="s">
        <v>300</v>
      </c>
      <c r="J939" s="68" t="s">
        <v>888</v>
      </c>
      <c r="K939" s="68" t="s">
        <v>881</v>
      </c>
      <c r="M939" s="68" t="b">
        <f t="shared" si="29"/>
        <v>1</v>
      </c>
    </row>
    <row r="940" spans="2:13">
      <c r="B940" s="68" t="s">
        <v>839</v>
      </c>
      <c r="C940" s="68" t="s">
        <v>275</v>
      </c>
      <c r="D940" s="68" t="s">
        <v>707</v>
      </c>
      <c r="E940" s="68" t="s">
        <v>246</v>
      </c>
      <c r="F940" s="68">
        <f>SUMIFS(F_Input_APR!$G$8:$G$3373,F_Input_APR!$B$8:$B$3373,'APR Data'!C940,F_Input_APR!$I$8:$I$3373,'APR Data'!D940)</f>
        <v>5.8410000000000002</v>
      </c>
      <c r="G940" s="68">
        <v>1</v>
      </c>
      <c r="H940" s="68">
        <f t="shared" si="28"/>
        <v>5.8410000000000002</v>
      </c>
      <c r="I940" s="68" t="s">
        <v>300</v>
      </c>
      <c r="J940" s="68" t="s">
        <v>888</v>
      </c>
      <c r="K940" s="68" t="s">
        <v>882</v>
      </c>
      <c r="M940" s="68" t="b">
        <f t="shared" si="29"/>
        <v>1</v>
      </c>
    </row>
    <row r="941" spans="2:13">
      <c r="B941" s="68" t="s">
        <v>839</v>
      </c>
      <c r="C941" s="68" t="s">
        <v>275</v>
      </c>
      <c r="D941" s="68" t="s">
        <v>716</v>
      </c>
      <c r="E941" s="68" t="s">
        <v>246</v>
      </c>
      <c r="F941" s="68">
        <f>SUMIFS(F_Input_APR!$G$8:$G$3373,F_Input_APR!$B$8:$B$3373,'APR Data'!C941,F_Input_APR!$I$8:$I$3373,'APR Data'!D941)</f>
        <v>0</v>
      </c>
      <c r="G941" s="68">
        <v>1</v>
      </c>
      <c r="H941" s="68">
        <f t="shared" si="28"/>
        <v>0</v>
      </c>
      <c r="I941" s="68" t="s">
        <v>300</v>
      </c>
      <c r="J941" s="68" t="s">
        <v>888</v>
      </c>
      <c r="K941" s="68" t="s">
        <v>883</v>
      </c>
      <c r="M941" s="68" t="b">
        <f t="shared" si="29"/>
        <v>1</v>
      </c>
    </row>
    <row r="942" spans="2:13">
      <c r="B942" s="68" t="s">
        <v>839</v>
      </c>
      <c r="C942" s="68" t="s">
        <v>275</v>
      </c>
      <c r="D942" s="68" t="s">
        <v>725</v>
      </c>
      <c r="E942" s="68" t="s">
        <v>246</v>
      </c>
      <c r="F942" s="68">
        <f>SUMIFS(F_Input_APR!$G$8:$G$3373,F_Input_APR!$B$8:$B$3373,'APR Data'!C942,F_Input_APR!$I$8:$I$3373,'APR Data'!D942)</f>
        <v>0</v>
      </c>
      <c r="G942" s="68">
        <v>1</v>
      </c>
      <c r="H942" s="68">
        <f t="shared" si="28"/>
        <v>0</v>
      </c>
      <c r="I942" s="68" t="s">
        <v>300</v>
      </c>
      <c r="J942" s="68" t="s">
        <v>888</v>
      </c>
      <c r="K942" s="68" t="s">
        <v>884</v>
      </c>
      <c r="M942" s="68" t="b">
        <f t="shared" si="29"/>
        <v>1</v>
      </c>
    </row>
    <row r="943" spans="2:13">
      <c r="B943" s="68" t="s">
        <v>839</v>
      </c>
      <c r="C943" s="68" t="s">
        <v>275</v>
      </c>
      <c r="D943" s="68" t="s">
        <v>734</v>
      </c>
      <c r="E943" s="68" t="s">
        <v>246</v>
      </c>
      <c r="F943" s="68">
        <f>SUMIFS(F_Input_APR!$G$8:$G$3373,F_Input_APR!$B$8:$B$3373,'APR Data'!C943,F_Input_APR!$I$8:$I$3373,'APR Data'!D943)</f>
        <v>0</v>
      </c>
      <c r="G943" s="68">
        <v>1</v>
      </c>
      <c r="H943" s="68">
        <f t="shared" si="28"/>
        <v>0</v>
      </c>
      <c r="I943" s="68" t="s">
        <v>300</v>
      </c>
      <c r="J943" s="68" t="s">
        <v>888</v>
      </c>
      <c r="K943" s="68" t="s">
        <v>885</v>
      </c>
      <c r="M943" s="68" t="b">
        <f t="shared" si="29"/>
        <v>1</v>
      </c>
    </row>
    <row r="944" spans="2:13">
      <c r="B944" s="68" t="s">
        <v>839</v>
      </c>
      <c r="C944" s="68" t="s">
        <v>275</v>
      </c>
      <c r="D944" s="68" t="s">
        <v>743</v>
      </c>
      <c r="E944" s="68" t="s">
        <v>246</v>
      </c>
      <c r="F944" s="68">
        <f>SUMIFS(F_Input_APR!$G$8:$G$3373,F_Input_APR!$B$8:$B$3373,'APR Data'!C944,F_Input_APR!$I$8:$I$3373,'APR Data'!D944)</f>
        <v>0</v>
      </c>
      <c r="G944" s="68">
        <v>1</v>
      </c>
      <c r="H944" s="68">
        <f t="shared" si="28"/>
        <v>0</v>
      </c>
      <c r="I944" s="68" t="s">
        <v>300</v>
      </c>
      <c r="J944" s="68" t="s">
        <v>888</v>
      </c>
      <c r="K944" s="68" t="s">
        <v>886</v>
      </c>
      <c r="M944" s="68" t="b">
        <f t="shared" si="29"/>
        <v>1</v>
      </c>
    </row>
    <row r="945" spans="2:13">
      <c r="B945" s="68" t="s">
        <v>839</v>
      </c>
      <c r="C945" s="68" t="s">
        <v>275</v>
      </c>
      <c r="D945" s="68" t="s">
        <v>752</v>
      </c>
      <c r="E945" s="68" t="s">
        <v>246</v>
      </c>
      <c r="F945" s="68">
        <f>SUMIFS(F_Input_APR!$G$8:$G$3373,F_Input_APR!$B$8:$B$3373,'APR Data'!C945,F_Input_APR!$I$8:$I$3373,'APR Data'!D945)</f>
        <v>51.914999999999999</v>
      </c>
      <c r="G945" s="68">
        <v>1</v>
      </c>
      <c r="H945" s="68">
        <f t="shared" si="28"/>
        <v>51.914999999999999</v>
      </c>
      <c r="I945" s="68" t="s">
        <v>300</v>
      </c>
      <c r="J945" s="68" t="s">
        <v>888</v>
      </c>
      <c r="K945" s="68" t="s">
        <v>887</v>
      </c>
      <c r="M945" s="68" t="b">
        <f t="shared" si="29"/>
        <v>1</v>
      </c>
    </row>
    <row r="946" spans="2:13">
      <c r="B946" s="68" t="s">
        <v>839</v>
      </c>
      <c r="C946" s="68" t="s">
        <v>275</v>
      </c>
      <c r="D946" s="68" t="s">
        <v>308</v>
      </c>
      <c r="E946" s="68" t="s">
        <v>246</v>
      </c>
      <c r="F946" s="68">
        <f>SUMIFS(F_Input_APR!$G$8:$G$3373,F_Input_APR!$B$8:$B$3373,'APR Data'!C946,F_Input_APR!$I$8:$I$3373,'APR Data'!D946)</f>
        <v>0</v>
      </c>
      <c r="G946" s="68">
        <v>1</v>
      </c>
      <c r="H946" s="68">
        <f t="shared" si="28"/>
        <v>0</v>
      </c>
      <c r="I946" s="68" t="s">
        <v>300</v>
      </c>
      <c r="J946" s="68" t="s">
        <v>889</v>
      </c>
      <c r="K946" s="92" t="s">
        <v>841</v>
      </c>
      <c r="M946" s="68" t="b">
        <f t="shared" si="29"/>
        <v>1</v>
      </c>
    </row>
    <row r="947" spans="2:13">
      <c r="B947" s="68" t="s">
        <v>839</v>
      </c>
      <c r="C947" s="68" t="s">
        <v>275</v>
      </c>
      <c r="D947" s="68" t="s">
        <v>317</v>
      </c>
      <c r="E947" s="68" t="s">
        <v>246</v>
      </c>
      <c r="F947" s="68">
        <f>SUMIFS(F_Input_APR!$G$8:$G$3373,F_Input_APR!$B$8:$B$3373,'APR Data'!C947,F_Input_APR!$I$8:$I$3373,'APR Data'!D947)</f>
        <v>1.0999999999999999E-2</v>
      </c>
      <c r="G947" s="68">
        <v>1</v>
      </c>
      <c r="H947" s="68">
        <f t="shared" si="28"/>
        <v>1.0999999999999999E-2</v>
      </c>
      <c r="I947" s="68" t="s">
        <v>300</v>
      </c>
      <c r="J947" s="68" t="s">
        <v>889</v>
      </c>
      <c r="K947" s="92" t="s">
        <v>842</v>
      </c>
      <c r="M947" s="68" t="b">
        <f t="shared" si="29"/>
        <v>1</v>
      </c>
    </row>
    <row r="948" spans="2:13">
      <c r="B948" s="68" t="s">
        <v>839</v>
      </c>
      <c r="C948" s="68" t="s">
        <v>275</v>
      </c>
      <c r="D948" s="68" t="s">
        <v>326</v>
      </c>
      <c r="E948" s="68" t="s">
        <v>246</v>
      </c>
      <c r="F948" s="68">
        <f>SUMIFS(F_Input_APR!$G$8:$G$3373,F_Input_APR!$B$8:$B$3373,'APR Data'!C948,F_Input_APR!$I$8:$I$3373,'APR Data'!D948)</f>
        <v>4.5140000000000002</v>
      </c>
      <c r="G948" s="68">
        <v>1</v>
      </c>
      <c r="H948" s="68">
        <f t="shared" si="28"/>
        <v>4.5140000000000002</v>
      </c>
      <c r="I948" s="68" t="s">
        <v>300</v>
      </c>
      <c r="J948" s="68" t="s">
        <v>889</v>
      </c>
      <c r="K948" s="92" t="s">
        <v>843</v>
      </c>
      <c r="M948" s="68" t="b">
        <f t="shared" si="29"/>
        <v>1</v>
      </c>
    </row>
    <row r="949" spans="2:13">
      <c r="B949" s="68" t="s">
        <v>839</v>
      </c>
      <c r="C949" s="68" t="s">
        <v>275</v>
      </c>
      <c r="D949" s="68" t="s">
        <v>335</v>
      </c>
      <c r="E949" s="68" t="s">
        <v>246</v>
      </c>
      <c r="F949" s="68">
        <f>SUMIFS(F_Input_APR!$G$8:$G$3373,F_Input_APR!$B$8:$B$3373,'APR Data'!C949,F_Input_APR!$I$8:$I$3373,'APR Data'!D949)</f>
        <v>0</v>
      </c>
      <c r="G949" s="68">
        <v>1</v>
      </c>
      <c r="H949" s="68">
        <f t="shared" si="28"/>
        <v>0</v>
      </c>
      <c r="I949" s="68" t="s">
        <v>300</v>
      </c>
      <c r="J949" s="68" t="s">
        <v>889</v>
      </c>
      <c r="K949" s="68" t="s">
        <v>844</v>
      </c>
      <c r="M949" s="68" t="b">
        <f t="shared" si="29"/>
        <v>1</v>
      </c>
    </row>
    <row r="950" spans="2:13">
      <c r="B950" s="68" t="s">
        <v>839</v>
      </c>
      <c r="C950" s="68" t="s">
        <v>275</v>
      </c>
      <c r="D950" s="68" t="s">
        <v>344</v>
      </c>
      <c r="E950" s="68" t="s">
        <v>246</v>
      </c>
      <c r="F950" s="68">
        <f>SUMIFS(F_Input_APR!$G$8:$G$3373,F_Input_APR!$B$8:$B$3373,'APR Data'!C950,F_Input_APR!$I$8:$I$3373,'APR Data'!D950)</f>
        <v>2.8559999999999999</v>
      </c>
      <c r="G950" s="68">
        <v>1</v>
      </c>
      <c r="H950" s="68">
        <f t="shared" si="28"/>
        <v>2.8559999999999999</v>
      </c>
      <c r="I950" s="68" t="s">
        <v>300</v>
      </c>
      <c r="J950" s="68" t="s">
        <v>889</v>
      </c>
      <c r="K950" s="92" t="s">
        <v>845</v>
      </c>
      <c r="M950" s="68" t="b">
        <f t="shared" si="29"/>
        <v>1</v>
      </c>
    </row>
    <row r="951" spans="2:13">
      <c r="B951" s="68" t="s">
        <v>839</v>
      </c>
      <c r="C951" s="68" t="s">
        <v>275</v>
      </c>
      <c r="D951" s="68" t="s">
        <v>353</v>
      </c>
      <c r="E951" s="68" t="s">
        <v>246</v>
      </c>
      <c r="F951" s="68">
        <f>SUMIFS(F_Input_APR!$G$8:$G$3373,F_Input_APR!$B$8:$B$3373,'APR Data'!C951,F_Input_APR!$I$8:$I$3373,'APR Data'!D951)</f>
        <v>13.898999999999999</v>
      </c>
      <c r="G951" s="68">
        <v>1</v>
      </c>
      <c r="H951" s="68">
        <f t="shared" si="28"/>
        <v>13.898999999999999</v>
      </c>
      <c r="I951" s="68" t="s">
        <v>300</v>
      </c>
      <c r="J951" s="68" t="s">
        <v>889</v>
      </c>
      <c r="K951" s="92" t="s">
        <v>846</v>
      </c>
      <c r="M951" s="68" t="b">
        <f t="shared" si="29"/>
        <v>1</v>
      </c>
    </row>
    <row r="952" spans="2:13">
      <c r="B952" s="68" t="s">
        <v>839</v>
      </c>
      <c r="C952" s="68" t="s">
        <v>275</v>
      </c>
      <c r="D952" s="68" t="s">
        <v>362</v>
      </c>
      <c r="E952" s="68" t="s">
        <v>246</v>
      </c>
      <c r="F952" s="68">
        <f>SUMIFS(F_Input_APR!$G$8:$G$3373,F_Input_APR!$B$8:$B$3373,'APR Data'!C952,F_Input_APR!$I$8:$I$3373,'APR Data'!D952)</f>
        <v>20.882999999999999</v>
      </c>
      <c r="G952" s="68">
        <v>1</v>
      </c>
      <c r="H952" s="68">
        <f t="shared" si="28"/>
        <v>20.882999999999999</v>
      </c>
      <c r="I952" s="68" t="s">
        <v>300</v>
      </c>
      <c r="J952" s="68" t="s">
        <v>889</v>
      </c>
      <c r="K952" s="92" t="s">
        <v>847</v>
      </c>
      <c r="M952" s="68" t="b">
        <f t="shared" si="29"/>
        <v>1</v>
      </c>
    </row>
    <row r="953" spans="2:13">
      <c r="B953" s="68" t="s">
        <v>839</v>
      </c>
      <c r="C953" s="68" t="s">
        <v>275</v>
      </c>
      <c r="D953" s="68" t="s">
        <v>371</v>
      </c>
      <c r="E953" s="68" t="s">
        <v>246</v>
      </c>
      <c r="F953" s="68">
        <f>SUMIFS(F_Input_APR!$G$8:$G$3373,F_Input_APR!$B$8:$B$3373,'APR Data'!C953,F_Input_APR!$I$8:$I$3373,'APR Data'!D953)</f>
        <v>45.371000000000002</v>
      </c>
      <c r="G953" s="68">
        <v>1</v>
      </c>
      <c r="H953" s="68">
        <f t="shared" si="28"/>
        <v>45.371000000000002</v>
      </c>
      <c r="I953" s="68" t="s">
        <v>300</v>
      </c>
      <c r="J953" s="68" t="s">
        <v>889</v>
      </c>
      <c r="K953" s="92" t="s">
        <v>848</v>
      </c>
      <c r="M953" s="68" t="b">
        <f t="shared" si="29"/>
        <v>1</v>
      </c>
    </row>
    <row r="954" spans="2:13">
      <c r="B954" s="68" t="s">
        <v>839</v>
      </c>
      <c r="C954" s="68" t="s">
        <v>275</v>
      </c>
      <c r="D954" s="68" t="s">
        <v>380</v>
      </c>
      <c r="E954" s="68" t="s">
        <v>246</v>
      </c>
      <c r="F954" s="68">
        <f>SUMIFS(F_Input_APR!$G$8:$G$3373,F_Input_APR!$B$8:$B$3373,'APR Data'!C954,F_Input_APR!$I$8:$I$3373,'APR Data'!D954)</f>
        <v>0</v>
      </c>
      <c r="G954" s="68">
        <v>1</v>
      </c>
      <c r="H954" s="68">
        <f t="shared" si="28"/>
        <v>0</v>
      </c>
      <c r="I954" s="68" t="s">
        <v>300</v>
      </c>
      <c r="J954" s="68" t="s">
        <v>889</v>
      </c>
      <c r="K954" s="92" t="s">
        <v>849</v>
      </c>
      <c r="M954" s="68" t="b">
        <f t="shared" si="29"/>
        <v>1</v>
      </c>
    </row>
    <row r="955" spans="2:13">
      <c r="B955" s="68" t="s">
        <v>839</v>
      </c>
      <c r="C955" s="68" t="s">
        <v>275</v>
      </c>
      <c r="D955" s="68" t="s">
        <v>389</v>
      </c>
      <c r="E955" s="68" t="s">
        <v>246</v>
      </c>
      <c r="F955" s="68">
        <f>SUMIFS(F_Input_APR!$G$8:$G$3373,F_Input_APR!$B$8:$B$3373,'APR Data'!C955,F_Input_APR!$I$8:$I$3373,'APR Data'!D955)</f>
        <v>64.652000000000001</v>
      </c>
      <c r="G955" s="68">
        <v>1</v>
      </c>
      <c r="H955" s="68">
        <f t="shared" si="28"/>
        <v>64.652000000000001</v>
      </c>
      <c r="I955" s="68" t="s">
        <v>300</v>
      </c>
      <c r="J955" s="68" t="s">
        <v>889</v>
      </c>
      <c r="K955" s="92" t="s">
        <v>850</v>
      </c>
      <c r="M955" s="68" t="b">
        <f t="shared" si="29"/>
        <v>1</v>
      </c>
    </row>
    <row r="956" spans="2:13">
      <c r="B956" s="68" t="s">
        <v>839</v>
      </c>
      <c r="C956" s="68" t="s">
        <v>275</v>
      </c>
      <c r="D956" s="68" t="s">
        <v>398</v>
      </c>
      <c r="E956" s="68" t="s">
        <v>246</v>
      </c>
      <c r="F956" s="68">
        <f>SUMIFS(F_Input_APR!$G$8:$G$3373,F_Input_APR!$B$8:$B$3373,'APR Data'!C956,F_Input_APR!$I$8:$I$3373,'APR Data'!D956)</f>
        <v>85.418000000000006</v>
      </c>
      <c r="G956" s="68">
        <v>1</v>
      </c>
      <c r="H956" s="68">
        <f t="shared" si="28"/>
        <v>85.418000000000006</v>
      </c>
      <c r="I956" s="68" t="s">
        <v>300</v>
      </c>
      <c r="J956" s="68" t="s">
        <v>889</v>
      </c>
      <c r="K956" s="92" t="s">
        <v>851</v>
      </c>
      <c r="M956" s="68" t="b">
        <f t="shared" si="29"/>
        <v>1</v>
      </c>
    </row>
    <row r="957" spans="2:13">
      <c r="B957" s="68" t="s">
        <v>839</v>
      </c>
      <c r="C957" s="68" t="s">
        <v>275</v>
      </c>
      <c r="D957" s="68" t="s">
        <v>407</v>
      </c>
      <c r="E957" s="68" t="s">
        <v>246</v>
      </c>
      <c r="F957" s="68">
        <f>SUMIFS(F_Input_APR!$G$8:$G$3373,F_Input_APR!$B$8:$B$3373,'APR Data'!C957,F_Input_APR!$I$8:$I$3373,'APR Data'!D957)</f>
        <v>105.824</v>
      </c>
      <c r="G957" s="68">
        <v>1</v>
      </c>
      <c r="H957" s="68">
        <f t="shared" si="28"/>
        <v>105.824</v>
      </c>
      <c r="I957" s="68" t="s">
        <v>300</v>
      </c>
      <c r="J957" s="68" t="s">
        <v>889</v>
      </c>
      <c r="K957" s="92" t="s">
        <v>852</v>
      </c>
      <c r="M957" s="68" t="b">
        <f t="shared" si="29"/>
        <v>1</v>
      </c>
    </row>
    <row r="958" spans="2:13">
      <c r="B958" s="68" t="s">
        <v>839</v>
      </c>
      <c r="C958" s="68" t="s">
        <v>275</v>
      </c>
      <c r="D958" s="68" t="s">
        <v>416</v>
      </c>
      <c r="E958" s="68" t="s">
        <v>246</v>
      </c>
      <c r="F958" s="68">
        <f>SUMIFS(F_Input_APR!$G$8:$G$3373,F_Input_APR!$B$8:$B$3373,'APR Data'!C958,F_Input_APR!$I$8:$I$3373,'APR Data'!D958)</f>
        <v>12.968</v>
      </c>
      <c r="G958" s="68">
        <v>1</v>
      </c>
      <c r="H958" s="68">
        <f t="shared" si="28"/>
        <v>12.968</v>
      </c>
      <c r="I958" s="68" t="s">
        <v>300</v>
      </c>
      <c r="J958" s="68" t="s">
        <v>889</v>
      </c>
      <c r="K958" s="92" t="s">
        <v>853</v>
      </c>
      <c r="M958" s="68" t="b">
        <f t="shared" si="29"/>
        <v>1</v>
      </c>
    </row>
    <row r="959" spans="2:13">
      <c r="B959" s="68" t="s">
        <v>839</v>
      </c>
      <c r="C959" s="68" t="s">
        <v>275</v>
      </c>
      <c r="D959" s="68" t="s">
        <v>425</v>
      </c>
      <c r="E959" s="68" t="s">
        <v>246</v>
      </c>
      <c r="F959" s="68">
        <f>SUMIFS(F_Input_APR!$G$8:$G$3373,F_Input_APR!$B$8:$B$3373,'APR Data'!C959,F_Input_APR!$I$8:$I$3373,'APR Data'!D959)</f>
        <v>0</v>
      </c>
      <c r="G959" s="68">
        <v>1</v>
      </c>
      <c r="H959" s="68">
        <f t="shared" si="28"/>
        <v>0</v>
      </c>
      <c r="I959" s="68" t="s">
        <v>300</v>
      </c>
      <c r="J959" s="68" t="s">
        <v>889</v>
      </c>
      <c r="K959" s="92" t="s">
        <v>854</v>
      </c>
      <c r="M959" s="68" t="b">
        <f t="shared" si="29"/>
        <v>1</v>
      </c>
    </row>
    <row r="960" spans="2:13">
      <c r="B960" s="68" t="s">
        <v>839</v>
      </c>
      <c r="C960" s="68" t="s">
        <v>275</v>
      </c>
      <c r="D960" s="68" t="s">
        <v>434</v>
      </c>
      <c r="E960" s="68" t="s">
        <v>246</v>
      </c>
      <c r="F960" s="68">
        <f>SUMIFS(F_Input_APR!$G$8:$G$3373,F_Input_APR!$B$8:$B$3373,'APR Data'!C960,F_Input_APR!$I$8:$I$3373,'APR Data'!D960)</f>
        <v>75.313999999999993</v>
      </c>
      <c r="G960" s="68">
        <v>0</v>
      </c>
      <c r="H960" s="68">
        <f t="shared" si="28"/>
        <v>0</v>
      </c>
      <c r="I960" s="68" t="s">
        <v>300</v>
      </c>
      <c r="J960" s="68" t="s">
        <v>889</v>
      </c>
      <c r="K960" s="92" t="s">
        <v>855</v>
      </c>
      <c r="M960" s="68" t="b">
        <f t="shared" si="29"/>
        <v>0</v>
      </c>
    </row>
    <row r="961" spans="2:13">
      <c r="B961" s="68" t="s">
        <v>839</v>
      </c>
      <c r="C961" s="68" t="s">
        <v>275</v>
      </c>
      <c r="D961" s="68" t="s">
        <v>440</v>
      </c>
      <c r="E961" s="68" t="s">
        <v>246</v>
      </c>
      <c r="F961" s="68">
        <f>SUMIFS(F_Input_APR!$G$8:$G$3373,F_Input_APR!$B$8:$B$3373,'APR Data'!C961,F_Input_APR!$I$8:$I$3373,'APR Data'!D961)</f>
        <v>75.313999999999993</v>
      </c>
      <c r="G961" s="68">
        <v>0</v>
      </c>
      <c r="H961" s="68">
        <f t="shared" si="28"/>
        <v>0</v>
      </c>
      <c r="I961" s="68" t="s">
        <v>300</v>
      </c>
      <c r="J961" s="68" t="s">
        <v>889</v>
      </c>
      <c r="K961" s="92" t="s">
        <v>856</v>
      </c>
      <c r="M961" s="68" t="b">
        <f t="shared" si="29"/>
        <v>0</v>
      </c>
    </row>
    <row r="962" spans="2:13">
      <c r="B962" s="68" t="s">
        <v>839</v>
      </c>
      <c r="C962" s="68" t="s">
        <v>275</v>
      </c>
      <c r="D962" s="68" t="s">
        <v>446</v>
      </c>
      <c r="E962" s="68" t="s">
        <v>246</v>
      </c>
      <c r="F962" s="68">
        <f>SUMIFS(F_Input_APR!$G$8:$G$3373,F_Input_APR!$B$8:$B$3373,'APR Data'!C962,F_Input_APR!$I$8:$I$3373,'APR Data'!D962)</f>
        <v>75.313999999999993</v>
      </c>
      <c r="G962" s="68">
        <v>1</v>
      </c>
      <c r="H962" s="68">
        <f t="shared" si="28"/>
        <v>75.313999999999993</v>
      </c>
      <c r="I962" s="68" t="s">
        <v>300</v>
      </c>
      <c r="J962" s="68" t="s">
        <v>889</v>
      </c>
      <c r="K962" s="92" t="s">
        <v>857</v>
      </c>
      <c r="M962" s="68" t="b">
        <f t="shared" si="29"/>
        <v>1</v>
      </c>
    </row>
    <row r="963" spans="2:13">
      <c r="B963" s="68" t="s">
        <v>839</v>
      </c>
      <c r="C963" s="68" t="s">
        <v>275</v>
      </c>
      <c r="D963" s="68" t="s">
        <v>455</v>
      </c>
      <c r="E963" s="68" t="s">
        <v>246</v>
      </c>
      <c r="F963" s="68">
        <f>SUMIFS(F_Input_APR!$G$8:$G$3373,F_Input_APR!$B$8:$B$3373,'APR Data'!C963,F_Input_APR!$I$8:$I$3373,'APR Data'!D963)</f>
        <v>0</v>
      </c>
      <c r="G963" s="68">
        <v>1</v>
      </c>
      <c r="H963" s="68">
        <f t="shared" si="28"/>
        <v>0</v>
      </c>
      <c r="I963" s="68" t="s">
        <v>300</v>
      </c>
      <c r="J963" s="68" t="s">
        <v>889</v>
      </c>
      <c r="K963" s="92" t="s">
        <v>858</v>
      </c>
      <c r="M963" s="68" t="b">
        <f t="shared" si="29"/>
        <v>1</v>
      </c>
    </row>
    <row r="964" spans="2:13">
      <c r="B964" s="68" t="s">
        <v>839</v>
      </c>
      <c r="C964" s="68" t="s">
        <v>275</v>
      </c>
      <c r="D964" s="68" t="s">
        <v>464</v>
      </c>
      <c r="E964" s="68" t="s">
        <v>246</v>
      </c>
      <c r="F964" s="68">
        <f>SUMIFS(F_Input_APR!$G$8:$G$3373,F_Input_APR!$B$8:$B$3373,'APR Data'!C964,F_Input_APR!$I$8:$I$3373,'APR Data'!D964)</f>
        <v>0</v>
      </c>
      <c r="G964" s="68">
        <v>1</v>
      </c>
      <c r="H964" s="68">
        <f t="shared" si="28"/>
        <v>0</v>
      </c>
      <c r="I964" s="68" t="s">
        <v>300</v>
      </c>
      <c r="J964" s="68" t="s">
        <v>889</v>
      </c>
      <c r="K964" s="92" t="s">
        <v>859</v>
      </c>
      <c r="M964" s="68" t="b">
        <f t="shared" si="29"/>
        <v>1</v>
      </c>
    </row>
    <row r="965" spans="2:13">
      <c r="B965" s="68" t="s">
        <v>839</v>
      </c>
      <c r="C965" s="68" t="s">
        <v>275</v>
      </c>
      <c r="D965" s="68" t="s">
        <v>473</v>
      </c>
      <c r="E965" s="68" t="s">
        <v>246</v>
      </c>
      <c r="F965" s="68">
        <f>SUMIFS(F_Input_APR!$G$8:$G$3373,F_Input_APR!$B$8:$B$3373,'APR Data'!C965,F_Input_APR!$I$8:$I$3373,'APR Data'!D965)</f>
        <v>0</v>
      </c>
      <c r="G965" s="68">
        <v>0</v>
      </c>
      <c r="H965" s="68">
        <f t="shared" si="28"/>
        <v>0</v>
      </c>
      <c r="I965" s="68" t="s">
        <v>300</v>
      </c>
      <c r="J965" s="68" t="s">
        <v>889</v>
      </c>
      <c r="K965" s="92" t="s">
        <v>860</v>
      </c>
      <c r="M965" s="68" t="b">
        <f t="shared" si="29"/>
        <v>1</v>
      </c>
    </row>
    <row r="966" spans="2:13">
      <c r="B966" s="68" t="s">
        <v>839</v>
      </c>
      <c r="C966" s="68" t="s">
        <v>275</v>
      </c>
      <c r="D966" s="68" t="s">
        <v>482</v>
      </c>
      <c r="E966" s="68" t="s">
        <v>246</v>
      </c>
      <c r="F966" s="68">
        <f>SUMIFS(F_Input_APR!$G$8:$G$3373,F_Input_APR!$B$8:$B$3373,'APR Data'!C966,F_Input_APR!$I$8:$I$3373,'APR Data'!D966)</f>
        <v>0</v>
      </c>
      <c r="G966" s="68">
        <v>0</v>
      </c>
      <c r="H966" s="68">
        <f t="shared" si="28"/>
        <v>0</v>
      </c>
      <c r="I966" s="68" t="s">
        <v>300</v>
      </c>
      <c r="J966" s="68" t="s">
        <v>889</v>
      </c>
      <c r="K966" s="92" t="s">
        <v>861</v>
      </c>
      <c r="M966" s="68" t="b">
        <f t="shared" si="29"/>
        <v>1</v>
      </c>
    </row>
    <row r="967" spans="2:13">
      <c r="B967" s="68" t="s">
        <v>839</v>
      </c>
      <c r="C967" s="68" t="s">
        <v>275</v>
      </c>
      <c r="D967" s="68" t="s">
        <v>491</v>
      </c>
      <c r="E967" s="68" t="s">
        <v>246</v>
      </c>
      <c r="F967" s="68">
        <f>SUMIFS(F_Input_APR!$G$8:$G$3373,F_Input_APR!$B$8:$B$3373,'APR Data'!C967,F_Input_APR!$I$8:$I$3373,'APR Data'!D967)</f>
        <v>24.733000000000001</v>
      </c>
      <c r="G967" s="68">
        <v>0</v>
      </c>
      <c r="H967" s="68">
        <f t="shared" ref="H967:H1030" si="30">F967*G967</f>
        <v>0</v>
      </c>
      <c r="I967" s="68" t="s">
        <v>300</v>
      </c>
      <c r="J967" s="68" t="s">
        <v>889</v>
      </c>
      <c r="K967" s="92" t="s">
        <v>862</v>
      </c>
      <c r="M967" s="68" t="b">
        <f t="shared" ref="M967:M1030" si="31">F967=H967</f>
        <v>0</v>
      </c>
    </row>
    <row r="968" spans="2:13">
      <c r="B968" s="68" t="s">
        <v>839</v>
      </c>
      <c r="C968" s="68" t="s">
        <v>275</v>
      </c>
      <c r="D968" s="68" t="s">
        <v>500</v>
      </c>
      <c r="E968" s="68" t="s">
        <v>246</v>
      </c>
      <c r="F968" s="68">
        <f>SUMIFS(F_Input_APR!$G$8:$G$3373,F_Input_APR!$B$8:$B$3373,'APR Data'!C968,F_Input_APR!$I$8:$I$3373,'APR Data'!D968)</f>
        <v>24.733000000000001</v>
      </c>
      <c r="G968" s="68">
        <v>1</v>
      </c>
      <c r="H968" s="68">
        <f t="shared" si="30"/>
        <v>24.733000000000001</v>
      </c>
      <c r="I968" s="68" t="s">
        <v>300</v>
      </c>
      <c r="J968" s="68" t="s">
        <v>889</v>
      </c>
      <c r="K968" s="92" t="s">
        <v>863</v>
      </c>
      <c r="M968" s="68" t="b">
        <f t="shared" si="31"/>
        <v>1</v>
      </c>
    </row>
    <row r="969" spans="2:13">
      <c r="B969" s="68" t="s">
        <v>839</v>
      </c>
      <c r="C969" s="68" t="s">
        <v>275</v>
      </c>
      <c r="D969" s="68" t="s">
        <v>509</v>
      </c>
      <c r="E969" s="68" t="s">
        <v>246</v>
      </c>
      <c r="F969" s="68">
        <f>SUMIFS(F_Input_APR!$G$8:$G$3373,F_Input_APR!$B$8:$B$3373,'APR Data'!C969,F_Input_APR!$I$8:$I$3373,'APR Data'!D969)</f>
        <v>0</v>
      </c>
      <c r="G969" s="68">
        <v>1</v>
      </c>
      <c r="H969" s="68">
        <f t="shared" si="30"/>
        <v>0</v>
      </c>
      <c r="I969" s="68" t="s">
        <v>300</v>
      </c>
      <c r="J969" s="68" t="s">
        <v>889</v>
      </c>
      <c r="K969" s="92" t="s">
        <v>864</v>
      </c>
      <c r="M969" s="68" t="b">
        <f t="shared" si="31"/>
        <v>1</v>
      </c>
    </row>
    <row r="970" spans="2:13">
      <c r="B970" s="68" t="s">
        <v>839</v>
      </c>
      <c r="C970" s="68" t="s">
        <v>275</v>
      </c>
      <c r="D970" s="68" t="s">
        <v>518</v>
      </c>
      <c r="E970" s="68" t="s">
        <v>246</v>
      </c>
      <c r="F970" s="68">
        <f>SUMIFS(F_Input_APR!$G$8:$G$3373,F_Input_APR!$B$8:$B$3373,'APR Data'!C970,F_Input_APR!$I$8:$I$3373,'APR Data'!D970)</f>
        <v>0</v>
      </c>
      <c r="G970" s="68">
        <v>1</v>
      </c>
      <c r="H970" s="68">
        <f t="shared" si="30"/>
        <v>0</v>
      </c>
      <c r="I970" s="68" t="s">
        <v>300</v>
      </c>
      <c r="J970" s="68" t="s">
        <v>889</v>
      </c>
      <c r="K970" s="92" t="s">
        <v>865</v>
      </c>
      <c r="M970" s="68" t="b">
        <f t="shared" si="31"/>
        <v>1</v>
      </c>
    </row>
    <row r="971" spans="2:13">
      <c r="B971" s="68" t="s">
        <v>839</v>
      </c>
      <c r="C971" s="68" t="s">
        <v>275</v>
      </c>
      <c r="D971" s="68" t="s">
        <v>527</v>
      </c>
      <c r="E971" s="68" t="s">
        <v>246</v>
      </c>
      <c r="F971" s="68">
        <f>SUMIFS(F_Input_APR!$G$8:$G$3373,F_Input_APR!$B$8:$B$3373,'APR Data'!C971,F_Input_APR!$I$8:$I$3373,'APR Data'!D971)</f>
        <v>8.5440000000000005</v>
      </c>
      <c r="G971" s="68">
        <v>1</v>
      </c>
      <c r="H971" s="68">
        <f t="shared" si="30"/>
        <v>8.5440000000000005</v>
      </c>
      <c r="I971" s="68" t="s">
        <v>300</v>
      </c>
      <c r="J971" s="68" t="s">
        <v>889</v>
      </c>
      <c r="K971" s="92" t="s">
        <v>866</v>
      </c>
      <c r="M971" s="68" t="b">
        <f t="shared" si="31"/>
        <v>1</v>
      </c>
    </row>
    <row r="972" spans="2:13">
      <c r="B972" s="68" t="s">
        <v>839</v>
      </c>
      <c r="C972" s="68" t="s">
        <v>275</v>
      </c>
      <c r="D972" s="68" t="s">
        <v>590</v>
      </c>
      <c r="E972" s="68" t="s">
        <v>246</v>
      </c>
      <c r="F972" s="68">
        <f>SUMIFS(F_Input_APR!$G$8:$G$3373,F_Input_APR!$B$8:$B$3373,'APR Data'!C972,F_Input_APR!$I$8:$I$3373,'APR Data'!D972)</f>
        <v>15.247999999999999</v>
      </c>
      <c r="G972" s="68">
        <v>1</v>
      </c>
      <c r="H972" s="68">
        <f t="shared" si="30"/>
        <v>15.247999999999999</v>
      </c>
      <c r="I972" s="68" t="s">
        <v>300</v>
      </c>
      <c r="J972" s="68" t="s">
        <v>889</v>
      </c>
      <c r="K972" s="68" t="s">
        <v>867</v>
      </c>
      <c r="M972" s="68" t="b">
        <f t="shared" si="31"/>
        <v>1</v>
      </c>
    </row>
    <row r="973" spans="2:13">
      <c r="B973" s="68" t="s">
        <v>839</v>
      </c>
      <c r="C973" s="68" t="s">
        <v>275</v>
      </c>
      <c r="D973" s="68" t="s">
        <v>599</v>
      </c>
      <c r="E973" s="68" t="s">
        <v>246</v>
      </c>
      <c r="F973" s="68">
        <f>SUMIFS(F_Input_APR!$G$8:$G$3373,F_Input_APR!$B$8:$B$3373,'APR Data'!C973,F_Input_APR!$I$8:$I$3373,'APR Data'!D973)</f>
        <v>5.5179999999999998</v>
      </c>
      <c r="G973" s="68">
        <v>1</v>
      </c>
      <c r="H973" s="68">
        <f t="shared" si="30"/>
        <v>5.5179999999999998</v>
      </c>
      <c r="I973" s="68" t="s">
        <v>300</v>
      </c>
      <c r="J973" s="68" t="s">
        <v>889</v>
      </c>
      <c r="K973" s="68" t="s">
        <v>868</v>
      </c>
      <c r="M973" s="68" t="b">
        <f t="shared" si="31"/>
        <v>1</v>
      </c>
    </row>
    <row r="974" spans="2:13">
      <c r="B974" s="68" t="s">
        <v>839</v>
      </c>
      <c r="C974" s="68" t="s">
        <v>275</v>
      </c>
      <c r="D974" s="68" t="s">
        <v>608</v>
      </c>
      <c r="E974" s="68" t="s">
        <v>246</v>
      </c>
      <c r="F974" s="68">
        <f>SUMIFS(F_Input_APR!$G$8:$G$3373,F_Input_APR!$B$8:$B$3373,'APR Data'!C974,F_Input_APR!$I$8:$I$3373,'APR Data'!D974)</f>
        <v>0.27200000000000002</v>
      </c>
      <c r="G974" s="68">
        <v>1</v>
      </c>
      <c r="H974" s="68">
        <f t="shared" si="30"/>
        <v>0.27200000000000002</v>
      </c>
      <c r="I974" s="68" t="s">
        <v>300</v>
      </c>
      <c r="J974" s="68" t="s">
        <v>889</v>
      </c>
      <c r="K974" s="68" t="s">
        <v>869</v>
      </c>
      <c r="M974" s="68" t="b">
        <f t="shared" si="31"/>
        <v>1</v>
      </c>
    </row>
    <row r="975" spans="2:13">
      <c r="B975" s="68" t="s">
        <v>839</v>
      </c>
      <c r="C975" s="68" t="s">
        <v>275</v>
      </c>
      <c r="D975" s="68" t="s">
        <v>617</v>
      </c>
      <c r="E975" s="68" t="s">
        <v>246</v>
      </c>
      <c r="F975" s="68">
        <f>SUMIFS(F_Input_APR!$G$8:$G$3373,F_Input_APR!$B$8:$B$3373,'APR Data'!C975,F_Input_APR!$I$8:$I$3373,'APR Data'!D975)</f>
        <v>165.16900000000001</v>
      </c>
      <c r="G975" s="68">
        <v>1</v>
      </c>
      <c r="H975" s="68">
        <f t="shared" si="30"/>
        <v>165.16900000000001</v>
      </c>
      <c r="I975" s="68" t="s">
        <v>300</v>
      </c>
      <c r="J975" s="68" t="s">
        <v>889</v>
      </c>
      <c r="K975" s="68" t="s">
        <v>870</v>
      </c>
      <c r="M975" s="68" t="b">
        <f t="shared" si="31"/>
        <v>1</v>
      </c>
    </row>
    <row r="976" spans="2:13">
      <c r="B976" s="68" t="s">
        <v>839</v>
      </c>
      <c r="C976" s="68" t="s">
        <v>275</v>
      </c>
      <c r="D976" s="68" t="s">
        <v>626</v>
      </c>
      <c r="E976" s="68" t="s">
        <v>246</v>
      </c>
      <c r="F976" s="68">
        <f>SUMIFS(F_Input_APR!$G$8:$G$3373,F_Input_APR!$B$8:$B$3373,'APR Data'!C976,F_Input_APR!$I$8:$I$3373,'APR Data'!D976)</f>
        <v>92.313000000000002</v>
      </c>
      <c r="G976" s="68">
        <v>1</v>
      </c>
      <c r="H976" s="68">
        <f t="shared" si="30"/>
        <v>92.313000000000002</v>
      </c>
      <c r="I976" s="68" t="s">
        <v>300</v>
      </c>
      <c r="J976" s="68" t="s">
        <v>889</v>
      </c>
      <c r="K976" s="68" t="s">
        <v>871</v>
      </c>
      <c r="M976" s="68" t="b">
        <f t="shared" si="31"/>
        <v>1</v>
      </c>
    </row>
    <row r="977" spans="2:13">
      <c r="B977" s="68" t="s">
        <v>839</v>
      </c>
      <c r="C977" s="68" t="s">
        <v>275</v>
      </c>
      <c r="D977" s="68" t="s">
        <v>818</v>
      </c>
      <c r="E977" s="68" t="s">
        <v>246</v>
      </c>
      <c r="F977" s="68">
        <f>SUMIFS(F_Input_APR!$G$8:$G$3373,F_Input_APR!$B$8:$B$3373,'APR Data'!C977,F_Input_APR!$I$8:$I$3373,'APR Data'!D977)</f>
        <v>0.32900000000000001</v>
      </c>
      <c r="G977" s="68">
        <v>1</v>
      </c>
      <c r="H977" s="68">
        <f t="shared" si="30"/>
        <v>0.32900000000000001</v>
      </c>
      <c r="I977" s="68" t="s">
        <v>300</v>
      </c>
      <c r="J977" s="68" t="s">
        <v>889</v>
      </c>
      <c r="K977" s="68" t="s">
        <v>872</v>
      </c>
      <c r="M977" s="68" t="b">
        <f t="shared" si="31"/>
        <v>1</v>
      </c>
    </row>
    <row r="978" spans="2:13">
      <c r="B978" s="68" t="s">
        <v>839</v>
      </c>
      <c r="C978" s="68" t="s">
        <v>275</v>
      </c>
      <c r="D978" s="68" t="s">
        <v>635</v>
      </c>
      <c r="E978" s="68" t="s">
        <v>246</v>
      </c>
      <c r="F978" s="68">
        <f>SUMIFS(F_Input_APR!$G$8:$G$3373,F_Input_APR!$B$8:$B$3373,'APR Data'!C978,F_Input_APR!$I$8:$I$3373,'APR Data'!D978)</f>
        <v>3.649</v>
      </c>
      <c r="G978" s="68">
        <v>1</v>
      </c>
      <c r="H978" s="68">
        <f t="shared" si="30"/>
        <v>3.649</v>
      </c>
      <c r="I978" s="68" t="s">
        <v>300</v>
      </c>
      <c r="J978" s="68" t="s">
        <v>889</v>
      </c>
      <c r="K978" s="68" t="s">
        <v>873</v>
      </c>
      <c r="M978" s="68" t="b">
        <f t="shared" si="31"/>
        <v>1</v>
      </c>
    </row>
    <row r="979" spans="2:13">
      <c r="B979" s="68" t="s">
        <v>839</v>
      </c>
      <c r="C979" s="68" t="s">
        <v>275</v>
      </c>
      <c r="D979" s="68" t="s">
        <v>644</v>
      </c>
      <c r="E979" s="68" t="s">
        <v>246</v>
      </c>
      <c r="F979" s="68">
        <f>SUMIFS(F_Input_APR!$G$8:$G$3373,F_Input_APR!$B$8:$B$3373,'APR Data'!C979,F_Input_APR!$I$8:$I$3373,'APR Data'!D979)</f>
        <v>2.2309999999999999</v>
      </c>
      <c r="G979" s="68">
        <v>1</v>
      </c>
      <c r="H979" s="68">
        <f t="shared" si="30"/>
        <v>2.2309999999999999</v>
      </c>
      <c r="I979" s="68" t="s">
        <v>300</v>
      </c>
      <c r="J979" s="68" t="s">
        <v>889</v>
      </c>
      <c r="K979" s="68" t="s">
        <v>874</v>
      </c>
      <c r="M979" s="68" t="b">
        <f t="shared" si="31"/>
        <v>1</v>
      </c>
    </row>
    <row r="980" spans="2:13">
      <c r="B980" s="68" t="s">
        <v>839</v>
      </c>
      <c r="C980" s="68" t="s">
        <v>275</v>
      </c>
      <c r="D980" s="68" t="s">
        <v>650</v>
      </c>
      <c r="E980" s="68" t="s">
        <v>246</v>
      </c>
      <c r="F980" s="68">
        <f>SUMIFS(F_Input_APR!$G$8:$G$3373,F_Input_APR!$B$8:$B$3373,'APR Data'!C980,F_Input_APR!$I$8:$I$3373,'APR Data'!D980)</f>
        <v>9.9969999999999999</v>
      </c>
      <c r="G980" s="68">
        <v>1</v>
      </c>
      <c r="H980" s="68">
        <f t="shared" si="30"/>
        <v>9.9969999999999999</v>
      </c>
      <c r="I980" s="68" t="s">
        <v>300</v>
      </c>
      <c r="J980" s="68" t="s">
        <v>889</v>
      </c>
      <c r="K980" s="68" t="s">
        <v>875</v>
      </c>
      <c r="M980" s="68" t="b">
        <f t="shared" si="31"/>
        <v>1</v>
      </c>
    </row>
    <row r="981" spans="2:13">
      <c r="B981" s="68" t="s">
        <v>839</v>
      </c>
      <c r="C981" s="68" t="s">
        <v>275</v>
      </c>
      <c r="D981" s="68" t="s">
        <v>659</v>
      </c>
      <c r="E981" s="68" t="s">
        <v>246</v>
      </c>
      <c r="F981" s="68">
        <f>SUMIFS(F_Input_APR!$G$8:$G$3373,F_Input_APR!$B$8:$B$3373,'APR Data'!C981,F_Input_APR!$I$8:$I$3373,'APR Data'!D981)</f>
        <v>270.70299999999997</v>
      </c>
      <c r="G981" s="68">
        <v>1</v>
      </c>
      <c r="H981" s="68">
        <f t="shared" si="30"/>
        <v>270.70299999999997</v>
      </c>
      <c r="I981" s="68" t="s">
        <v>300</v>
      </c>
      <c r="J981" s="68" t="s">
        <v>889</v>
      </c>
      <c r="K981" s="68" t="s">
        <v>876</v>
      </c>
      <c r="M981" s="68" t="b">
        <f t="shared" si="31"/>
        <v>1</v>
      </c>
    </row>
    <row r="982" spans="2:13">
      <c r="B982" s="68" t="s">
        <v>839</v>
      </c>
      <c r="C982" s="68" t="s">
        <v>275</v>
      </c>
      <c r="D982" s="68" t="s">
        <v>668</v>
      </c>
      <c r="E982" s="68" t="s">
        <v>246</v>
      </c>
      <c r="F982" s="68">
        <f>SUMIFS(F_Input_APR!$G$8:$G$3373,F_Input_APR!$B$8:$B$3373,'APR Data'!C982,F_Input_APR!$I$8:$I$3373,'APR Data'!D982)</f>
        <v>35.073</v>
      </c>
      <c r="G982" s="68">
        <v>1</v>
      </c>
      <c r="H982" s="68">
        <f t="shared" si="30"/>
        <v>35.073</v>
      </c>
      <c r="I982" s="68" t="s">
        <v>300</v>
      </c>
      <c r="J982" s="68" t="s">
        <v>889</v>
      </c>
      <c r="K982" s="68" t="s">
        <v>877</v>
      </c>
      <c r="M982" s="68" t="b">
        <f t="shared" si="31"/>
        <v>1</v>
      </c>
    </row>
    <row r="983" spans="2:13">
      <c r="B983" s="68" t="s">
        <v>839</v>
      </c>
      <c r="C983" s="68" t="s">
        <v>275</v>
      </c>
      <c r="D983" s="68" t="s">
        <v>677</v>
      </c>
      <c r="E983" s="68" t="s">
        <v>246</v>
      </c>
      <c r="F983" s="68">
        <f>SUMIFS(F_Input_APR!$G$8:$G$3373,F_Input_APR!$B$8:$B$3373,'APR Data'!C983,F_Input_APR!$I$8:$I$3373,'APR Data'!D983)</f>
        <v>15.167</v>
      </c>
      <c r="G983" s="68">
        <v>1</v>
      </c>
      <c r="H983" s="68">
        <f t="shared" si="30"/>
        <v>15.167</v>
      </c>
      <c r="I983" s="68" t="s">
        <v>300</v>
      </c>
      <c r="J983" s="68" t="s">
        <v>889</v>
      </c>
      <c r="K983" s="68" t="s">
        <v>878</v>
      </c>
      <c r="M983" s="68" t="b">
        <f t="shared" si="31"/>
        <v>1</v>
      </c>
    </row>
    <row r="984" spans="2:13">
      <c r="B984" s="68" t="s">
        <v>839</v>
      </c>
      <c r="C984" s="68" t="s">
        <v>275</v>
      </c>
      <c r="D984" s="68" t="s">
        <v>686</v>
      </c>
      <c r="E984" s="68" t="s">
        <v>246</v>
      </c>
      <c r="F984" s="68">
        <f>SUMIFS(F_Input_APR!$G$8:$G$3373,F_Input_APR!$B$8:$B$3373,'APR Data'!C984,F_Input_APR!$I$8:$I$3373,'APR Data'!D984)</f>
        <v>38.436</v>
      </c>
      <c r="G984" s="68">
        <v>1</v>
      </c>
      <c r="H984" s="68">
        <f t="shared" si="30"/>
        <v>38.436</v>
      </c>
      <c r="I984" s="68" t="s">
        <v>300</v>
      </c>
      <c r="J984" s="68" t="s">
        <v>889</v>
      </c>
      <c r="K984" s="68" t="s">
        <v>879</v>
      </c>
      <c r="M984" s="68" t="b">
        <f t="shared" si="31"/>
        <v>1</v>
      </c>
    </row>
    <row r="985" spans="2:13">
      <c r="B985" s="68" t="s">
        <v>839</v>
      </c>
      <c r="C985" s="68" t="s">
        <v>275</v>
      </c>
      <c r="D985" s="68" t="s">
        <v>692</v>
      </c>
      <c r="E985" s="68" t="s">
        <v>246</v>
      </c>
      <c r="F985" s="68">
        <f>SUMIFS(F_Input_APR!$G$8:$G$3373,F_Input_APR!$B$8:$B$3373,'APR Data'!C985,F_Input_APR!$I$8:$I$3373,'APR Data'!D985)</f>
        <v>12.308</v>
      </c>
      <c r="G985" s="68">
        <v>1</v>
      </c>
      <c r="H985" s="68">
        <f t="shared" si="30"/>
        <v>12.308</v>
      </c>
      <c r="I985" s="68" t="s">
        <v>300</v>
      </c>
      <c r="J985" s="68" t="s">
        <v>889</v>
      </c>
      <c r="K985" s="68" t="s">
        <v>880</v>
      </c>
      <c r="M985" s="68" t="b">
        <f t="shared" si="31"/>
        <v>1</v>
      </c>
    </row>
    <row r="986" spans="2:13">
      <c r="B986" s="68" t="s">
        <v>839</v>
      </c>
      <c r="C986" s="68" t="s">
        <v>275</v>
      </c>
      <c r="D986" s="68" t="s">
        <v>701</v>
      </c>
      <c r="E986" s="68" t="s">
        <v>246</v>
      </c>
      <c r="F986" s="68">
        <f>SUMIFS(F_Input_APR!$G$8:$G$3373,F_Input_APR!$B$8:$B$3373,'APR Data'!C986,F_Input_APR!$I$8:$I$3373,'APR Data'!D986)</f>
        <v>0</v>
      </c>
      <c r="G986" s="68">
        <v>1</v>
      </c>
      <c r="H986" s="68">
        <f t="shared" si="30"/>
        <v>0</v>
      </c>
      <c r="I986" s="68" t="s">
        <v>300</v>
      </c>
      <c r="J986" s="68" t="s">
        <v>889</v>
      </c>
      <c r="K986" s="68" t="s">
        <v>881</v>
      </c>
      <c r="M986" s="68" t="b">
        <f t="shared" si="31"/>
        <v>1</v>
      </c>
    </row>
    <row r="987" spans="2:13">
      <c r="B987" s="68" t="s">
        <v>839</v>
      </c>
      <c r="C987" s="68" t="s">
        <v>275</v>
      </c>
      <c r="D987" s="68" t="s">
        <v>710</v>
      </c>
      <c r="E987" s="68" t="s">
        <v>246</v>
      </c>
      <c r="F987" s="68">
        <f>SUMIFS(F_Input_APR!$G$8:$G$3373,F_Input_APR!$B$8:$B$3373,'APR Data'!C987,F_Input_APR!$I$8:$I$3373,'APR Data'!D987)</f>
        <v>6.3</v>
      </c>
      <c r="G987" s="68">
        <v>1</v>
      </c>
      <c r="H987" s="68">
        <f t="shared" si="30"/>
        <v>6.3</v>
      </c>
      <c r="I987" s="68" t="s">
        <v>300</v>
      </c>
      <c r="J987" s="68" t="s">
        <v>889</v>
      </c>
      <c r="K987" s="68" t="s">
        <v>882</v>
      </c>
      <c r="M987" s="68" t="b">
        <f t="shared" si="31"/>
        <v>1</v>
      </c>
    </row>
    <row r="988" spans="2:13">
      <c r="B988" s="68" t="s">
        <v>839</v>
      </c>
      <c r="C988" s="68" t="s">
        <v>275</v>
      </c>
      <c r="D988" s="68" t="s">
        <v>719</v>
      </c>
      <c r="E988" s="68" t="s">
        <v>246</v>
      </c>
      <c r="F988" s="68">
        <f>SUMIFS(F_Input_APR!$G$8:$G$3373,F_Input_APR!$B$8:$B$3373,'APR Data'!C988,F_Input_APR!$I$8:$I$3373,'APR Data'!D988)</f>
        <v>0</v>
      </c>
      <c r="G988" s="68">
        <v>1</v>
      </c>
      <c r="H988" s="68">
        <f t="shared" si="30"/>
        <v>0</v>
      </c>
      <c r="I988" s="68" t="s">
        <v>300</v>
      </c>
      <c r="J988" s="68" t="s">
        <v>889</v>
      </c>
      <c r="K988" s="68" t="s">
        <v>883</v>
      </c>
      <c r="M988" s="68" t="b">
        <f t="shared" si="31"/>
        <v>1</v>
      </c>
    </row>
    <row r="989" spans="2:13">
      <c r="B989" s="68" t="s">
        <v>839</v>
      </c>
      <c r="C989" s="68" t="s">
        <v>275</v>
      </c>
      <c r="D989" s="68" t="s">
        <v>728</v>
      </c>
      <c r="E989" s="68" t="s">
        <v>246</v>
      </c>
      <c r="F989" s="68">
        <f>SUMIFS(F_Input_APR!$G$8:$G$3373,F_Input_APR!$B$8:$B$3373,'APR Data'!C989,F_Input_APR!$I$8:$I$3373,'APR Data'!D989)</f>
        <v>0</v>
      </c>
      <c r="G989" s="68">
        <v>1</v>
      </c>
      <c r="H989" s="68">
        <f t="shared" si="30"/>
        <v>0</v>
      </c>
      <c r="I989" s="68" t="s">
        <v>300</v>
      </c>
      <c r="J989" s="68" t="s">
        <v>889</v>
      </c>
      <c r="K989" s="68" t="s">
        <v>884</v>
      </c>
      <c r="M989" s="68" t="b">
        <f t="shared" si="31"/>
        <v>1</v>
      </c>
    </row>
    <row r="990" spans="2:13">
      <c r="B990" s="68" t="s">
        <v>839</v>
      </c>
      <c r="C990" s="68" t="s">
        <v>275</v>
      </c>
      <c r="D990" s="68" t="s">
        <v>737</v>
      </c>
      <c r="E990" s="68" t="s">
        <v>246</v>
      </c>
      <c r="F990" s="68">
        <f>SUMIFS(F_Input_APR!$G$8:$G$3373,F_Input_APR!$B$8:$B$3373,'APR Data'!C990,F_Input_APR!$I$8:$I$3373,'APR Data'!D990)</f>
        <v>0</v>
      </c>
      <c r="G990" s="68">
        <v>1</v>
      </c>
      <c r="H990" s="68">
        <f t="shared" si="30"/>
        <v>0</v>
      </c>
      <c r="I990" s="68" t="s">
        <v>300</v>
      </c>
      <c r="J990" s="68" t="s">
        <v>889</v>
      </c>
      <c r="K990" s="68" t="s">
        <v>885</v>
      </c>
      <c r="M990" s="68" t="b">
        <f t="shared" si="31"/>
        <v>1</v>
      </c>
    </row>
    <row r="991" spans="2:13">
      <c r="B991" s="68" t="s">
        <v>839</v>
      </c>
      <c r="C991" s="68" t="s">
        <v>275</v>
      </c>
      <c r="D991" s="68" t="s">
        <v>746</v>
      </c>
      <c r="E991" s="68" t="s">
        <v>246</v>
      </c>
      <c r="F991" s="68">
        <f>SUMIFS(F_Input_APR!$G$8:$G$3373,F_Input_APR!$B$8:$B$3373,'APR Data'!C991,F_Input_APR!$I$8:$I$3373,'APR Data'!D991)</f>
        <v>0</v>
      </c>
      <c r="G991" s="68">
        <v>1</v>
      </c>
      <c r="H991" s="68">
        <f t="shared" si="30"/>
        <v>0</v>
      </c>
      <c r="I991" s="68" t="s">
        <v>300</v>
      </c>
      <c r="J991" s="68" t="s">
        <v>889</v>
      </c>
      <c r="K991" s="68" t="s">
        <v>886</v>
      </c>
      <c r="M991" s="68" t="b">
        <f t="shared" si="31"/>
        <v>1</v>
      </c>
    </row>
    <row r="992" spans="2:13">
      <c r="B992" s="68" t="s">
        <v>839</v>
      </c>
      <c r="C992" s="68" t="s">
        <v>275</v>
      </c>
      <c r="D992" s="68" t="s">
        <v>755</v>
      </c>
      <c r="E992" s="68" t="s">
        <v>246</v>
      </c>
      <c r="F992" s="68">
        <f>SUMIFS(F_Input_APR!$G$8:$G$3373,F_Input_APR!$B$8:$B$3373,'APR Data'!C992,F_Input_APR!$I$8:$I$3373,'APR Data'!D992)</f>
        <v>59.466999999999999</v>
      </c>
      <c r="G992" s="68">
        <v>1</v>
      </c>
      <c r="H992" s="68">
        <f t="shared" si="30"/>
        <v>59.466999999999999</v>
      </c>
      <c r="I992" s="68" t="s">
        <v>300</v>
      </c>
      <c r="J992" s="68" t="s">
        <v>889</v>
      </c>
      <c r="K992" s="68" t="s">
        <v>887</v>
      </c>
      <c r="M992" s="68" t="b">
        <f t="shared" si="31"/>
        <v>1</v>
      </c>
    </row>
    <row r="993" spans="2:13">
      <c r="B993" s="68" t="s">
        <v>839</v>
      </c>
      <c r="C993" s="68" t="s">
        <v>276</v>
      </c>
      <c r="D993" s="68" t="s">
        <v>302</v>
      </c>
      <c r="E993" s="68" t="s">
        <v>246</v>
      </c>
      <c r="F993" s="68">
        <f>SUMIFS(F_Input_APR!$G$8:$G$3373,F_Input_APR!$B$8:$B$3373,'APR Data'!C993,F_Input_APR!$I$8:$I$3373,'APR Data'!D993)</f>
        <v>27.657</v>
      </c>
      <c r="G993" s="68">
        <v>1</v>
      </c>
      <c r="H993" s="68">
        <f t="shared" si="30"/>
        <v>27.657</v>
      </c>
      <c r="I993" s="68" t="s">
        <v>300</v>
      </c>
      <c r="J993" s="68" t="s">
        <v>840</v>
      </c>
      <c r="K993" s="92" t="s">
        <v>841</v>
      </c>
      <c r="M993" s="68" t="b">
        <f t="shared" si="31"/>
        <v>1</v>
      </c>
    </row>
    <row r="994" spans="2:13">
      <c r="B994" s="68" t="s">
        <v>839</v>
      </c>
      <c r="C994" s="68" t="s">
        <v>276</v>
      </c>
      <c r="D994" s="68" t="s">
        <v>311</v>
      </c>
      <c r="E994" s="68" t="s">
        <v>246</v>
      </c>
      <c r="F994" s="68">
        <f>SUMIFS(F_Input_APR!$G$8:$G$3373,F_Input_APR!$B$8:$B$3373,'APR Data'!C994,F_Input_APR!$I$8:$I$3373,'APR Data'!D994)</f>
        <v>17.210999999999999</v>
      </c>
      <c r="G994" s="68">
        <v>1</v>
      </c>
      <c r="H994" s="68">
        <f t="shared" si="30"/>
        <v>17.210999999999999</v>
      </c>
      <c r="I994" s="68" t="s">
        <v>300</v>
      </c>
      <c r="J994" s="68" t="s">
        <v>840</v>
      </c>
      <c r="K994" s="92" t="s">
        <v>842</v>
      </c>
      <c r="M994" s="68" t="b">
        <f t="shared" si="31"/>
        <v>1</v>
      </c>
    </row>
    <row r="995" spans="2:13">
      <c r="B995" s="68" t="s">
        <v>839</v>
      </c>
      <c r="C995" s="68" t="s">
        <v>276</v>
      </c>
      <c r="D995" s="68" t="s">
        <v>320</v>
      </c>
      <c r="E995" s="68" t="s">
        <v>246</v>
      </c>
      <c r="F995" s="68">
        <f>SUMIFS(F_Input_APR!$G$8:$G$3373,F_Input_APR!$B$8:$B$3373,'APR Data'!C995,F_Input_APR!$I$8:$I$3373,'APR Data'!D995)</f>
        <v>0.77800000000000002</v>
      </c>
      <c r="G995" s="68">
        <v>1</v>
      </c>
      <c r="H995" s="68">
        <f t="shared" si="30"/>
        <v>0.77800000000000002</v>
      </c>
      <c r="I995" s="68" t="s">
        <v>300</v>
      </c>
      <c r="J995" s="68" t="s">
        <v>840</v>
      </c>
      <c r="K995" s="92" t="s">
        <v>843</v>
      </c>
      <c r="M995" s="68" t="b">
        <f t="shared" si="31"/>
        <v>1</v>
      </c>
    </row>
    <row r="996" spans="2:13">
      <c r="B996" s="68" t="s">
        <v>839</v>
      </c>
      <c r="C996" s="68" t="s">
        <v>276</v>
      </c>
      <c r="D996" s="68" t="s">
        <v>329</v>
      </c>
      <c r="E996" s="68" t="s">
        <v>246</v>
      </c>
      <c r="F996" s="68">
        <f>SUMIFS(F_Input_APR!$G$8:$G$3373,F_Input_APR!$B$8:$B$3373,'APR Data'!C996,F_Input_APR!$I$8:$I$3373,'APR Data'!D996)</f>
        <v>0</v>
      </c>
      <c r="G996" s="68">
        <v>1</v>
      </c>
      <c r="H996" s="68">
        <f t="shared" si="30"/>
        <v>0</v>
      </c>
      <c r="I996" s="68" t="s">
        <v>300</v>
      </c>
      <c r="J996" s="68" t="s">
        <v>840</v>
      </c>
      <c r="K996" s="68" t="s">
        <v>844</v>
      </c>
      <c r="M996" s="68" t="b">
        <f t="shared" si="31"/>
        <v>1</v>
      </c>
    </row>
    <row r="997" spans="2:13">
      <c r="B997" s="68" t="s">
        <v>839</v>
      </c>
      <c r="C997" s="68" t="s">
        <v>276</v>
      </c>
      <c r="D997" s="68" t="s">
        <v>338</v>
      </c>
      <c r="E997" s="68" t="s">
        <v>246</v>
      </c>
      <c r="F997" s="68">
        <f>SUMIFS(F_Input_APR!$G$8:$G$3373,F_Input_APR!$B$8:$B$3373,'APR Data'!C997,F_Input_APR!$I$8:$I$3373,'APR Data'!D997)</f>
        <v>17.169</v>
      </c>
      <c r="G997" s="68">
        <v>1</v>
      </c>
      <c r="H997" s="68">
        <f t="shared" si="30"/>
        <v>17.169</v>
      </c>
      <c r="I997" s="68" t="s">
        <v>300</v>
      </c>
      <c r="J997" s="68" t="s">
        <v>840</v>
      </c>
      <c r="K997" s="92" t="s">
        <v>845</v>
      </c>
      <c r="M997" s="68" t="b">
        <f t="shared" si="31"/>
        <v>1</v>
      </c>
    </row>
    <row r="998" spans="2:13">
      <c r="B998" s="68" t="s">
        <v>839</v>
      </c>
      <c r="C998" s="68" t="s">
        <v>276</v>
      </c>
      <c r="D998" s="68" t="s">
        <v>347</v>
      </c>
      <c r="E998" s="68" t="s">
        <v>246</v>
      </c>
      <c r="F998" s="68">
        <f>SUMIFS(F_Input_APR!$G$8:$G$3373,F_Input_APR!$B$8:$B$3373,'APR Data'!C998,F_Input_APR!$I$8:$I$3373,'APR Data'!D998)</f>
        <v>0</v>
      </c>
      <c r="G998" s="68">
        <v>1</v>
      </c>
      <c r="H998" s="68">
        <f t="shared" si="30"/>
        <v>0</v>
      </c>
      <c r="I998" s="68" t="s">
        <v>300</v>
      </c>
      <c r="J998" s="68" t="s">
        <v>840</v>
      </c>
      <c r="K998" s="92" t="s">
        <v>846</v>
      </c>
      <c r="M998" s="68" t="b">
        <f t="shared" si="31"/>
        <v>1</v>
      </c>
    </row>
    <row r="999" spans="2:13">
      <c r="B999" s="68" t="s">
        <v>839</v>
      </c>
      <c r="C999" s="68" t="s">
        <v>276</v>
      </c>
      <c r="D999" s="68" t="s">
        <v>356</v>
      </c>
      <c r="E999" s="68" t="s">
        <v>246</v>
      </c>
      <c r="F999" s="68">
        <f>SUMIFS(F_Input_APR!$G$8:$G$3373,F_Input_APR!$B$8:$B$3373,'APR Data'!C999,F_Input_APR!$I$8:$I$3373,'APR Data'!D999)</f>
        <v>5.2409999999999997</v>
      </c>
      <c r="G999" s="68">
        <v>1</v>
      </c>
      <c r="H999" s="68">
        <f t="shared" si="30"/>
        <v>5.2409999999999997</v>
      </c>
      <c r="I999" s="68" t="s">
        <v>300</v>
      </c>
      <c r="J999" s="68" t="s">
        <v>840</v>
      </c>
      <c r="K999" s="92" t="s">
        <v>847</v>
      </c>
      <c r="M999" s="68" t="b">
        <f t="shared" si="31"/>
        <v>1</v>
      </c>
    </row>
    <row r="1000" spans="2:13">
      <c r="B1000" s="68" t="s">
        <v>839</v>
      </c>
      <c r="C1000" s="68" t="s">
        <v>276</v>
      </c>
      <c r="D1000" s="68" t="s">
        <v>365</v>
      </c>
      <c r="E1000" s="68" t="s">
        <v>246</v>
      </c>
      <c r="F1000" s="68">
        <f>SUMIFS(F_Input_APR!$G$8:$G$3373,F_Input_APR!$B$8:$B$3373,'APR Data'!C1000,F_Input_APR!$I$8:$I$3373,'APR Data'!D1000)</f>
        <v>41.710999999999999</v>
      </c>
      <c r="G1000" s="68">
        <v>1</v>
      </c>
      <c r="H1000" s="68">
        <f t="shared" si="30"/>
        <v>41.710999999999999</v>
      </c>
      <c r="I1000" s="68" t="s">
        <v>300</v>
      </c>
      <c r="J1000" s="68" t="s">
        <v>840</v>
      </c>
      <c r="K1000" s="92" t="s">
        <v>848</v>
      </c>
      <c r="M1000" s="68" t="b">
        <f t="shared" si="31"/>
        <v>1</v>
      </c>
    </row>
    <row r="1001" spans="2:13">
      <c r="B1001" s="68" t="s">
        <v>839</v>
      </c>
      <c r="C1001" s="68" t="s">
        <v>276</v>
      </c>
      <c r="D1001" s="68" t="s">
        <v>374</v>
      </c>
      <c r="E1001" s="68" t="s">
        <v>246</v>
      </c>
      <c r="F1001" s="68">
        <f>SUMIFS(F_Input_APR!$G$8:$G$3373,F_Input_APR!$B$8:$B$3373,'APR Data'!C1001,F_Input_APR!$I$8:$I$3373,'APR Data'!D1001)</f>
        <v>0</v>
      </c>
      <c r="G1001" s="68">
        <v>1</v>
      </c>
      <c r="H1001" s="68">
        <f t="shared" si="30"/>
        <v>0</v>
      </c>
      <c r="I1001" s="68" t="s">
        <v>300</v>
      </c>
      <c r="J1001" s="68" t="s">
        <v>840</v>
      </c>
      <c r="K1001" s="92" t="s">
        <v>849</v>
      </c>
      <c r="M1001" s="68" t="b">
        <f t="shared" si="31"/>
        <v>1</v>
      </c>
    </row>
    <row r="1002" spans="2:13">
      <c r="B1002" s="68" t="s">
        <v>839</v>
      </c>
      <c r="C1002" s="68" t="s">
        <v>276</v>
      </c>
      <c r="D1002" s="68" t="s">
        <v>383</v>
      </c>
      <c r="E1002" s="68" t="s">
        <v>246</v>
      </c>
      <c r="F1002" s="68">
        <f>SUMIFS(F_Input_APR!$G$8:$G$3373,F_Input_APR!$B$8:$B$3373,'APR Data'!C1002,F_Input_APR!$I$8:$I$3373,'APR Data'!D1002)</f>
        <v>1.9770000000000001</v>
      </c>
      <c r="G1002" s="68">
        <v>1</v>
      </c>
      <c r="H1002" s="68">
        <f t="shared" si="30"/>
        <v>1.9770000000000001</v>
      </c>
      <c r="I1002" s="68" t="s">
        <v>300</v>
      </c>
      <c r="J1002" s="68" t="s">
        <v>840</v>
      </c>
      <c r="K1002" s="92" t="s">
        <v>850</v>
      </c>
      <c r="M1002" s="68" t="b">
        <f t="shared" si="31"/>
        <v>1</v>
      </c>
    </row>
    <row r="1003" spans="2:13">
      <c r="B1003" s="68" t="s">
        <v>839</v>
      </c>
      <c r="C1003" s="68" t="s">
        <v>276</v>
      </c>
      <c r="D1003" s="68" t="s">
        <v>392</v>
      </c>
      <c r="E1003" s="68" t="s">
        <v>246</v>
      </c>
      <c r="F1003" s="68">
        <f>SUMIFS(F_Input_APR!$G$8:$G$3373,F_Input_APR!$B$8:$B$3373,'APR Data'!C1003,F_Input_APR!$I$8:$I$3373,'APR Data'!D1003)</f>
        <v>1.129</v>
      </c>
      <c r="G1003" s="68">
        <v>1</v>
      </c>
      <c r="H1003" s="68">
        <f t="shared" si="30"/>
        <v>1.129</v>
      </c>
      <c r="I1003" s="68" t="s">
        <v>300</v>
      </c>
      <c r="J1003" s="68" t="s">
        <v>840</v>
      </c>
      <c r="K1003" s="92" t="s">
        <v>851</v>
      </c>
      <c r="M1003" s="68" t="b">
        <f t="shared" si="31"/>
        <v>1</v>
      </c>
    </row>
    <row r="1004" spans="2:13">
      <c r="B1004" s="68" t="s">
        <v>839</v>
      </c>
      <c r="C1004" s="68" t="s">
        <v>276</v>
      </c>
      <c r="D1004" s="68" t="s">
        <v>401</v>
      </c>
      <c r="E1004" s="68" t="s">
        <v>246</v>
      </c>
      <c r="F1004" s="68">
        <f>SUMIFS(F_Input_APR!$G$8:$G$3373,F_Input_APR!$B$8:$B$3373,'APR Data'!C1004,F_Input_APR!$I$8:$I$3373,'APR Data'!D1004)</f>
        <v>66.183000000000007</v>
      </c>
      <c r="G1004" s="68">
        <v>1</v>
      </c>
      <c r="H1004" s="68">
        <f t="shared" si="30"/>
        <v>66.183000000000007</v>
      </c>
      <c r="I1004" s="68" t="s">
        <v>300</v>
      </c>
      <c r="J1004" s="68" t="s">
        <v>840</v>
      </c>
      <c r="K1004" s="92" t="s">
        <v>852</v>
      </c>
      <c r="M1004" s="68" t="b">
        <f t="shared" si="31"/>
        <v>1</v>
      </c>
    </row>
    <row r="1005" spans="2:13">
      <c r="B1005" s="68" t="s">
        <v>839</v>
      </c>
      <c r="C1005" s="68" t="s">
        <v>276</v>
      </c>
      <c r="D1005" s="68" t="s">
        <v>410</v>
      </c>
      <c r="E1005" s="68" t="s">
        <v>246</v>
      </c>
      <c r="F1005" s="68">
        <f>SUMIFS(F_Input_APR!$G$8:$G$3373,F_Input_APR!$B$8:$B$3373,'APR Data'!C1005,F_Input_APR!$I$8:$I$3373,'APR Data'!D1005)</f>
        <v>308.73700000000002</v>
      </c>
      <c r="G1005" s="68">
        <v>1</v>
      </c>
      <c r="H1005" s="68">
        <f t="shared" si="30"/>
        <v>308.73700000000002</v>
      </c>
      <c r="I1005" s="68" t="s">
        <v>300</v>
      </c>
      <c r="J1005" s="68" t="s">
        <v>840</v>
      </c>
      <c r="K1005" s="92" t="s">
        <v>853</v>
      </c>
      <c r="M1005" s="68" t="b">
        <f t="shared" si="31"/>
        <v>1</v>
      </c>
    </row>
    <row r="1006" spans="2:13">
      <c r="B1006" s="68" t="s">
        <v>839</v>
      </c>
      <c r="C1006" s="68" t="s">
        <v>276</v>
      </c>
      <c r="D1006" s="68" t="s">
        <v>419</v>
      </c>
      <c r="E1006" s="68" t="s">
        <v>246</v>
      </c>
      <c r="F1006" s="68">
        <f>SUMIFS(F_Input_APR!$G$8:$G$3373,F_Input_APR!$B$8:$B$3373,'APR Data'!C1006,F_Input_APR!$I$8:$I$3373,'APR Data'!D1006)</f>
        <v>0</v>
      </c>
      <c r="G1006" s="68">
        <v>1</v>
      </c>
      <c r="H1006" s="68">
        <f t="shared" si="30"/>
        <v>0</v>
      </c>
      <c r="I1006" s="68" t="s">
        <v>300</v>
      </c>
      <c r="J1006" s="68" t="s">
        <v>840</v>
      </c>
      <c r="K1006" s="92" t="s">
        <v>854</v>
      </c>
      <c r="M1006" s="68" t="b">
        <f t="shared" si="31"/>
        <v>1</v>
      </c>
    </row>
    <row r="1007" spans="2:13">
      <c r="B1007" s="68" t="s">
        <v>839</v>
      </c>
      <c r="C1007" s="68" t="s">
        <v>276</v>
      </c>
      <c r="D1007" s="68" t="s">
        <v>428</v>
      </c>
      <c r="E1007" s="68" t="s">
        <v>246</v>
      </c>
      <c r="F1007" s="68">
        <f>SUMIFS(F_Input_APR!$G$8:$G$3373,F_Input_APR!$B$8:$B$3373,'APR Data'!C1007,F_Input_APR!$I$8:$I$3373,'APR Data'!D1007)</f>
        <v>-0.434</v>
      </c>
      <c r="G1007" s="68">
        <v>0</v>
      </c>
      <c r="H1007" s="68">
        <f t="shared" si="30"/>
        <v>0</v>
      </c>
      <c r="I1007" s="68" t="s">
        <v>300</v>
      </c>
      <c r="J1007" s="68" t="s">
        <v>840</v>
      </c>
      <c r="K1007" s="92" t="s">
        <v>855</v>
      </c>
      <c r="M1007" s="68" t="b">
        <f t="shared" si="31"/>
        <v>0</v>
      </c>
    </row>
    <row r="1008" spans="2:13">
      <c r="B1008" s="68" t="s">
        <v>839</v>
      </c>
      <c r="C1008" s="68" t="s">
        <v>276</v>
      </c>
      <c r="D1008" s="68" t="s">
        <v>436</v>
      </c>
      <c r="E1008" s="68" t="s">
        <v>246</v>
      </c>
      <c r="F1008" s="68">
        <f>SUMIFS(F_Input_APR!$G$8:$G$3373,F_Input_APR!$B$8:$B$3373,'APR Data'!C1008,F_Input_APR!$I$8:$I$3373,'APR Data'!D1008)</f>
        <v>-0.434</v>
      </c>
      <c r="G1008" s="68">
        <v>0</v>
      </c>
      <c r="H1008" s="68">
        <f t="shared" si="30"/>
        <v>0</v>
      </c>
      <c r="I1008" s="68" t="s">
        <v>300</v>
      </c>
      <c r="J1008" s="68" t="s">
        <v>840</v>
      </c>
      <c r="K1008" s="92" t="s">
        <v>856</v>
      </c>
      <c r="M1008" s="68" t="b">
        <f t="shared" si="31"/>
        <v>0</v>
      </c>
    </row>
    <row r="1009" spans="2:13">
      <c r="B1009" s="68" t="s">
        <v>839</v>
      </c>
      <c r="C1009" s="68" t="s">
        <v>276</v>
      </c>
      <c r="D1009" s="68" t="s">
        <v>442</v>
      </c>
      <c r="E1009" s="68" t="s">
        <v>246</v>
      </c>
      <c r="F1009" s="68">
        <f>SUMIFS(F_Input_APR!$G$8:$G$3373,F_Input_APR!$B$8:$B$3373,'APR Data'!C1009,F_Input_APR!$I$8:$I$3373,'APR Data'!D1009)</f>
        <v>-0.434</v>
      </c>
      <c r="G1009" s="68">
        <v>1</v>
      </c>
      <c r="H1009" s="68">
        <f t="shared" si="30"/>
        <v>-0.434</v>
      </c>
      <c r="I1009" s="68" t="s">
        <v>300</v>
      </c>
      <c r="J1009" s="68" t="s">
        <v>840</v>
      </c>
      <c r="K1009" s="92" t="s">
        <v>857</v>
      </c>
      <c r="M1009" s="68" t="b">
        <f t="shared" si="31"/>
        <v>1</v>
      </c>
    </row>
    <row r="1010" spans="2:13">
      <c r="B1010" s="68" t="s">
        <v>839</v>
      </c>
      <c r="C1010" s="68" t="s">
        <v>276</v>
      </c>
      <c r="D1010" s="68" t="s">
        <v>449</v>
      </c>
      <c r="E1010" s="68" t="s">
        <v>246</v>
      </c>
      <c r="F1010" s="68">
        <f>SUMIFS(F_Input_APR!$G$8:$G$3373,F_Input_APR!$B$8:$B$3373,'APR Data'!C1010,F_Input_APR!$I$8:$I$3373,'APR Data'!D1010)</f>
        <v>0</v>
      </c>
      <c r="G1010" s="68">
        <v>1</v>
      </c>
      <c r="H1010" s="68">
        <f t="shared" si="30"/>
        <v>0</v>
      </c>
      <c r="I1010" s="68" t="s">
        <v>300</v>
      </c>
      <c r="J1010" s="68" t="s">
        <v>840</v>
      </c>
      <c r="K1010" s="92" t="s">
        <v>858</v>
      </c>
      <c r="M1010" s="68" t="b">
        <f t="shared" si="31"/>
        <v>1</v>
      </c>
    </row>
    <row r="1011" spans="2:13">
      <c r="B1011" s="68" t="s">
        <v>839</v>
      </c>
      <c r="C1011" s="68" t="s">
        <v>276</v>
      </c>
      <c r="D1011" s="68" t="s">
        <v>458</v>
      </c>
      <c r="E1011" s="68" t="s">
        <v>246</v>
      </c>
      <c r="F1011" s="68">
        <f>SUMIFS(F_Input_APR!$G$8:$G$3373,F_Input_APR!$B$8:$B$3373,'APR Data'!C1011,F_Input_APR!$I$8:$I$3373,'APR Data'!D1011)</f>
        <v>21.756</v>
      </c>
      <c r="G1011" s="68">
        <v>1</v>
      </c>
      <c r="H1011" s="68">
        <f t="shared" si="30"/>
        <v>21.756</v>
      </c>
      <c r="I1011" s="68" t="s">
        <v>300</v>
      </c>
      <c r="J1011" s="68" t="s">
        <v>840</v>
      </c>
      <c r="K1011" s="92" t="s">
        <v>859</v>
      </c>
      <c r="M1011" s="68" t="b">
        <f t="shared" si="31"/>
        <v>1</v>
      </c>
    </row>
    <row r="1012" spans="2:13">
      <c r="B1012" s="68" t="s">
        <v>839</v>
      </c>
      <c r="C1012" s="68" t="s">
        <v>276</v>
      </c>
      <c r="D1012" s="68" t="s">
        <v>467</v>
      </c>
      <c r="E1012" s="68" t="s">
        <v>246</v>
      </c>
      <c r="F1012" s="68">
        <f>SUMIFS(F_Input_APR!$G$8:$G$3373,F_Input_APR!$B$8:$B$3373,'APR Data'!C1012,F_Input_APR!$I$8:$I$3373,'APR Data'!D1012)</f>
        <v>0</v>
      </c>
      <c r="G1012" s="68">
        <v>0</v>
      </c>
      <c r="H1012" s="68">
        <f t="shared" si="30"/>
        <v>0</v>
      </c>
      <c r="I1012" s="68" t="s">
        <v>300</v>
      </c>
      <c r="J1012" s="68" t="s">
        <v>840</v>
      </c>
      <c r="K1012" s="92" t="s">
        <v>860</v>
      </c>
      <c r="M1012" s="68" t="b">
        <f t="shared" si="31"/>
        <v>1</v>
      </c>
    </row>
    <row r="1013" spans="2:13">
      <c r="B1013" s="68" t="s">
        <v>839</v>
      </c>
      <c r="C1013" s="68" t="s">
        <v>276</v>
      </c>
      <c r="D1013" s="68" t="s">
        <v>476</v>
      </c>
      <c r="E1013" s="68" t="s">
        <v>246</v>
      </c>
      <c r="F1013" s="68">
        <f>SUMIFS(F_Input_APR!$G$8:$G$3373,F_Input_APR!$B$8:$B$3373,'APR Data'!C1013,F_Input_APR!$I$8:$I$3373,'APR Data'!D1013)</f>
        <v>93.805000000000007</v>
      </c>
      <c r="G1013" s="68">
        <v>0</v>
      </c>
      <c r="H1013" s="68">
        <f t="shared" si="30"/>
        <v>0</v>
      </c>
      <c r="I1013" s="68" t="s">
        <v>300</v>
      </c>
      <c r="J1013" s="68" t="s">
        <v>840</v>
      </c>
      <c r="K1013" s="92" t="s">
        <v>861</v>
      </c>
      <c r="M1013" s="68" t="b">
        <f t="shared" si="31"/>
        <v>0</v>
      </c>
    </row>
    <row r="1014" spans="2:13">
      <c r="B1014" s="68" t="s">
        <v>839</v>
      </c>
      <c r="C1014" s="68" t="s">
        <v>276</v>
      </c>
      <c r="D1014" s="68" t="s">
        <v>485</v>
      </c>
      <c r="E1014" s="68" t="s">
        <v>246</v>
      </c>
      <c r="F1014" s="68">
        <f>SUMIFS(F_Input_APR!$G$8:$G$3373,F_Input_APR!$B$8:$B$3373,'APR Data'!C1014,F_Input_APR!$I$8:$I$3373,'APR Data'!D1014)</f>
        <v>0</v>
      </c>
      <c r="G1014" s="68">
        <v>0</v>
      </c>
      <c r="H1014" s="68">
        <f t="shared" si="30"/>
        <v>0</v>
      </c>
      <c r="I1014" s="68" t="s">
        <v>300</v>
      </c>
      <c r="J1014" s="68" t="s">
        <v>840</v>
      </c>
      <c r="K1014" s="92" t="s">
        <v>862</v>
      </c>
      <c r="M1014" s="68" t="b">
        <f t="shared" si="31"/>
        <v>1</v>
      </c>
    </row>
    <row r="1015" spans="2:13">
      <c r="B1015" s="68" t="s">
        <v>839</v>
      </c>
      <c r="C1015" s="68" t="s">
        <v>276</v>
      </c>
      <c r="D1015" s="68" t="s">
        <v>494</v>
      </c>
      <c r="E1015" s="68" t="s">
        <v>246</v>
      </c>
      <c r="F1015" s="68">
        <f>SUMIFS(F_Input_APR!$G$8:$G$3373,F_Input_APR!$B$8:$B$3373,'APR Data'!C1015,F_Input_APR!$I$8:$I$3373,'APR Data'!D1015)</f>
        <v>93.805000000000007</v>
      </c>
      <c r="G1015" s="68">
        <v>1</v>
      </c>
      <c r="H1015" s="68">
        <f t="shared" si="30"/>
        <v>93.805000000000007</v>
      </c>
      <c r="I1015" s="68" t="s">
        <v>300</v>
      </c>
      <c r="J1015" s="68" t="s">
        <v>840</v>
      </c>
      <c r="K1015" s="92" t="s">
        <v>863</v>
      </c>
      <c r="M1015" s="68" t="b">
        <f t="shared" si="31"/>
        <v>1</v>
      </c>
    </row>
    <row r="1016" spans="2:13">
      <c r="B1016" s="68" t="s">
        <v>839</v>
      </c>
      <c r="C1016" s="68" t="s">
        <v>276</v>
      </c>
      <c r="D1016" s="68" t="s">
        <v>503</v>
      </c>
      <c r="E1016" s="68" t="s">
        <v>246</v>
      </c>
      <c r="F1016" s="68">
        <f>SUMIFS(F_Input_APR!$G$8:$G$3373,F_Input_APR!$B$8:$B$3373,'APR Data'!C1016,F_Input_APR!$I$8:$I$3373,'APR Data'!D1016)</f>
        <v>75.941000000000003</v>
      </c>
      <c r="G1016" s="68">
        <v>1</v>
      </c>
      <c r="H1016" s="68">
        <f t="shared" si="30"/>
        <v>75.941000000000003</v>
      </c>
      <c r="I1016" s="68" t="s">
        <v>300</v>
      </c>
      <c r="J1016" s="68" t="s">
        <v>840</v>
      </c>
      <c r="K1016" s="92" t="s">
        <v>864</v>
      </c>
      <c r="M1016" s="68" t="b">
        <f t="shared" si="31"/>
        <v>1</v>
      </c>
    </row>
    <row r="1017" spans="2:13">
      <c r="B1017" s="68" t="s">
        <v>839</v>
      </c>
      <c r="C1017" s="68" t="s">
        <v>276</v>
      </c>
      <c r="D1017" s="68" t="s">
        <v>512</v>
      </c>
      <c r="E1017" s="68" t="s">
        <v>246</v>
      </c>
      <c r="F1017" s="68">
        <f>SUMIFS(F_Input_APR!$G$8:$G$3373,F_Input_APR!$B$8:$B$3373,'APR Data'!C1017,F_Input_APR!$I$8:$I$3373,'APR Data'!D1017)</f>
        <v>0</v>
      </c>
      <c r="G1017" s="68">
        <v>1</v>
      </c>
      <c r="H1017" s="68">
        <f t="shared" si="30"/>
        <v>0</v>
      </c>
      <c r="I1017" s="68" t="s">
        <v>300</v>
      </c>
      <c r="J1017" s="68" t="s">
        <v>840</v>
      </c>
      <c r="K1017" s="92" t="s">
        <v>865</v>
      </c>
      <c r="M1017" s="68" t="b">
        <f t="shared" si="31"/>
        <v>1</v>
      </c>
    </row>
    <row r="1018" spans="2:13">
      <c r="B1018" s="68" t="s">
        <v>839</v>
      </c>
      <c r="C1018" s="68" t="s">
        <v>276</v>
      </c>
      <c r="D1018" s="68" t="s">
        <v>521</v>
      </c>
      <c r="E1018" s="68" t="s">
        <v>246</v>
      </c>
      <c r="F1018" s="68">
        <f>SUMIFS(F_Input_APR!$G$8:$G$3373,F_Input_APR!$B$8:$B$3373,'APR Data'!C1018,F_Input_APR!$I$8:$I$3373,'APR Data'!D1018)</f>
        <v>154.00199999999998</v>
      </c>
      <c r="G1018" s="68">
        <v>1</v>
      </c>
      <c r="H1018" s="68">
        <f t="shared" si="30"/>
        <v>154.00199999999998</v>
      </c>
      <c r="I1018" s="68" t="s">
        <v>300</v>
      </c>
      <c r="J1018" s="68" t="s">
        <v>840</v>
      </c>
      <c r="K1018" s="92" t="s">
        <v>866</v>
      </c>
      <c r="M1018" s="68" t="b">
        <f t="shared" si="31"/>
        <v>1</v>
      </c>
    </row>
    <row r="1019" spans="2:13">
      <c r="B1019" s="68" t="s">
        <v>839</v>
      </c>
      <c r="C1019" s="68" t="s">
        <v>276</v>
      </c>
      <c r="D1019" s="68" t="s">
        <v>584</v>
      </c>
      <c r="E1019" s="68" t="s">
        <v>246</v>
      </c>
      <c r="F1019" s="68">
        <f>SUMIFS(F_Input_APR!$G$8:$G$3373,F_Input_APR!$B$8:$B$3373,'APR Data'!C1019,F_Input_APR!$I$8:$I$3373,'APR Data'!D1019)</f>
        <v>0.67</v>
      </c>
      <c r="G1019" s="68">
        <v>1</v>
      </c>
      <c r="H1019" s="68">
        <f t="shared" si="30"/>
        <v>0.67</v>
      </c>
      <c r="I1019" s="68" t="s">
        <v>300</v>
      </c>
      <c r="J1019" s="68" t="s">
        <v>840</v>
      </c>
      <c r="K1019" s="68" t="s">
        <v>867</v>
      </c>
      <c r="M1019" s="68" t="b">
        <f t="shared" si="31"/>
        <v>1</v>
      </c>
    </row>
    <row r="1020" spans="2:13">
      <c r="B1020" s="68" t="s">
        <v>839</v>
      </c>
      <c r="C1020" s="68" t="s">
        <v>276</v>
      </c>
      <c r="D1020" s="68" t="s">
        <v>593</v>
      </c>
      <c r="E1020" s="68" t="s">
        <v>246</v>
      </c>
      <c r="F1020" s="68">
        <f>SUMIFS(F_Input_APR!$G$8:$G$3373,F_Input_APR!$B$8:$B$3373,'APR Data'!C1020,F_Input_APR!$I$8:$I$3373,'APR Data'!D1020)</f>
        <v>6.7549999999999999</v>
      </c>
      <c r="G1020" s="68">
        <v>1</v>
      </c>
      <c r="H1020" s="68">
        <f t="shared" si="30"/>
        <v>6.7549999999999999</v>
      </c>
      <c r="I1020" s="68" t="s">
        <v>300</v>
      </c>
      <c r="J1020" s="68" t="s">
        <v>840</v>
      </c>
      <c r="K1020" s="68" t="s">
        <v>868</v>
      </c>
      <c r="M1020" s="68" t="b">
        <f t="shared" si="31"/>
        <v>1</v>
      </c>
    </row>
    <row r="1021" spans="2:13">
      <c r="B1021" s="68" t="s">
        <v>839</v>
      </c>
      <c r="C1021" s="68" t="s">
        <v>276</v>
      </c>
      <c r="D1021" s="68" t="s">
        <v>602</v>
      </c>
      <c r="E1021" s="68" t="s">
        <v>246</v>
      </c>
      <c r="F1021" s="68">
        <f>SUMIFS(F_Input_APR!$G$8:$G$3373,F_Input_APR!$B$8:$B$3373,'APR Data'!C1021,F_Input_APR!$I$8:$I$3373,'APR Data'!D1021)</f>
        <v>17.763000000000002</v>
      </c>
      <c r="G1021" s="68">
        <v>1</v>
      </c>
      <c r="H1021" s="68">
        <f t="shared" si="30"/>
        <v>17.763000000000002</v>
      </c>
      <c r="I1021" s="68" t="s">
        <v>300</v>
      </c>
      <c r="J1021" s="68" t="s">
        <v>840</v>
      </c>
      <c r="K1021" s="68" t="s">
        <v>869</v>
      </c>
      <c r="M1021" s="68" t="b">
        <f t="shared" si="31"/>
        <v>1</v>
      </c>
    </row>
    <row r="1022" spans="2:13">
      <c r="B1022" s="68" t="s">
        <v>839</v>
      </c>
      <c r="C1022" s="68" t="s">
        <v>276</v>
      </c>
      <c r="D1022" s="68" t="s">
        <v>611</v>
      </c>
      <c r="E1022" s="68" t="s">
        <v>246</v>
      </c>
      <c r="F1022" s="68">
        <f>SUMIFS(F_Input_APR!$G$8:$G$3373,F_Input_APR!$B$8:$B$3373,'APR Data'!C1022,F_Input_APR!$I$8:$I$3373,'APR Data'!D1022)</f>
        <v>93.725999999999999</v>
      </c>
      <c r="G1022" s="68">
        <v>1</v>
      </c>
      <c r="H1022" s="68">
        <f t="shared" si="30"/>
        <v>93.725999999999999</v>
      </c>
      <c r="I1022" s="68" t="s">
        <v>300</v>
      </c>
      <c r="J1022" s="68" t="s">
        <v>840</v>
      </c>
      <c r="K1022" s="68" t="s">
        <v>870</v>
      </c>
      <c r="M1022" s="68" t="b">
        <f t="shared" si="31"/>
        <v>1</v>
      </c>
    </row>
    <row r="1023" spans="2:13">
      <c r="B1023" s="68" t="s">
        <v>839</v>
      </c>
      <c r="C1023" s="68" t="s">
        <v>276</v>
      </c>
      <c r="D1023" s="68" t="s">
        <v>620</v>
      </c>
      <c r="E1023" s="68" t="s">
        <v>246</v>
      </c>
      <c r="F1023" s="68">
        <f>SUMIFS(F_Input_APR!$G$8:$G$3373,F_Input_APR!$B$8:$B$3373,'APR Data'!C1023,F_Input_APR!$I$8:$I$3373,'APR Data'!D1023)</f>
        <v>54.865000000000002</v>
      </c>
      <c r="G1023" s="68">
        <v>1</v>
      </c>
      <c r="H1023" s="68">
        <f t="shared" si="30"/>
        <v>54.865000000000002</v>
      </c>
      <c r="I1023" s="68" t="s">
        <v>300</v>
      </c>
      <c r="J1023" s="68" t="s">
        <v>840</v>
      </c>
      <c r="K1023" s="68" t="s">
        <v>871</v>
      </c>
      <c r="M1023" s="68" t="b">
        <f t="shared" si="31"/>
        <v>1</v>
      </c>
    </row>
    <row r="1024" spans="2:13">
      <c r="B1024" s="68" t="s">
        <v>839</v>
      </c>
      <c r="C1024" s="68" t="s">
        <v>276</v>
      </c>
      <c r="D1024" s="68" t="s">
        <v>812</v>
      </c>
      <c r="E1024" s="68" t="s">
        <v>246</v>
      </c>
      <c r="F1024" s="68">
        <f>SUMIFS(F_Input_APR!$G$8:$G$3373,F_Input_APR!$B$8:$B$3373,'APR Data'!C1024,F_Input_APR!$I$8:$I$3373,'APR Data'!D1024)</f>
        <v>0</v>
      </c>
      <c r="G1024" s="68">
        <v>1</v>
      </c>
      <c r="H1024" s="68">
        <f t="shared" si="30"/>
        <v>0</v>
      </c>
      <c r="I1024" s="68" t="s">
        <v>300</v>
      </c>
      <c r="J1024" s="68" t="s">
        <v>840</v>
      </c>
      <c r="K1024" s="68" t="s">
        <v>872</v>
      </c>
      <c r="M1024" s="68" t="b">
        <f t="shared" si="31"/>
        <v>1</v>
      </c>
    </row>
    <row r="1025" spans="2:13">
      <c r="B1025" s="68" t="s">
        <v>839</v>
      </c>
      <c r="C1025" s="68" t="s">
        <v>276</v>
      </c>
      <c r="D1025" s="68" t="s">
        <v>629</v>
      </c>
      <c r="E1025" s="68" t="s">
        <v>246</v>
      </c>
      <c r="F1025" s="68">
        <f>SUMIFS(F_Input_APR!$G$8:$G$3373,F_Input_APR!$B$8:$B$3373,'APR Data'!C1025,F_Input_APR!$I$8:$I$3373,'APR Data'!D1025)</f>
        <v>3.1819999999999999</v>
      </c>
      <c r="G1025" s="68">
        <v>1</v>
      </c>
      <c r="H1025" s="68">
        <f t="shared" si="30"/>
        <v>3.1819999999999999</v>
      </c>
      <c r="I1025" s="68" t="s">
        <v>300</v>
      </c>
      <c r="J1025" s="68" t="s">
        <v>840</v>
      </c>
      <c r="K1025" s="68" t="s">
        <v>873</v>
      </c>
      <c r="M1025" s="68" t="b">
        <f t="shared" si="31"/>
        <v>1</v>
      </c>
    </row>
    <row r="1026" spans="2:13">
      <c r="B1026" s="68" t="s">
        <v>839</v>
      </c>
      <c r="C1026" s="68" t="s">
        <v>276</v>
      </c>
      <c r="D1026" s="68" t="s">
        <v>638</v>
      </c>
      <c r="E1026" s="68" t="s">
        <v>246</v>
      </c>
      <c r="F1026" s="68">
        <f>SUMIFS(F_Input_APR!$G$8:$G$3373,F_Input_APR!$B$8:$B$3373,'APR Data'!C1026,F_Input_APR!$I$8:$I$3373,'APR Data'!D1026)</f>
        <v>2.4260000000000002</v>
      </c>
      <c r="G1026" s="68">
        <v>1</v>
      </c>
      <c r="H1026" s="68">
        <f t="shared" si="30"/>
        <v>2.4260000000000002</v>
      </c>
      <c r="I1026" s="68" t="s">
        <v>300</v>
      </c>
      <c r="J1026" s="68" t="s">
        <v>840</v>
      </c>
      <c r="K1026" s="68" t="s">
        <v>874</v>
      </c>
      <c r="M1026" s="68" t="b">
        <f t="shared" si="31"/>
        <v>1</v>
      </c>
    </row>
    <row r="1027" spans="2:13">
      <c r="B1027" s="68" t="s">
        <v>839</v>
      </c>
      <c r="C1027" s="68" t="s">
        <v>276</v>
      </c>
      <c r="D1027" s="68" t="s">
        <v>647</v>
      </c>
      <c r="E1027" s="68" t="s">
        <v>246</v>
      </c>
      <c r="F1027" s="68">
        <f>SUMIFS(F_Input_APR!$G$8:$G$3373,F_Input_APR!$B$8:$B$3373,'APR Data'!C1027,F_Input_APR!$I$8:$I$3373,'APR Data'!D1027)</f>
        <v>2.923</v>
      </c>
      <c r="G1027" s="68">
        <v>1</v>
      </c>
      <c r="H1027" s="68">
        <f t="shared" si="30"/>
        <v>2.923</v>
      </c>
      <c r="I1027" s="68" t="s">
        <v>300</v>
      </c>
      <c r="J1027" s="68" t="s">
        <v>840</v>
      </c>
      <c r="K1027" s="68" t="s">
        <v>875</v>
      </c>
      <c r="M1027" s="68" t="b">
        <f t="shared" si="31"/>
        <v>1</v>
      </c>
    </row>
    <row r="1028" spans="2:13">
      <c r="B1028" s="68" t="s">
        <v>839</v>
      </c>
      <c r="C1028" s="68" t="s">
        <v>276</v>
      </c>
      <c r="D1028" s="68" t="s">
        <v>653</v>
      </c>
      <c r="E1028" s="68" t="s">
        <v>246</v>
      </c>
      <c r="F1028" s="68">
        <f>SUMIFS(F_Input_APR!$G$8:$G$3373,F_Input_APR!$B$8:$B$3373,'APR Data'!C1028,F_Input_APR!$I$8:$I$3373,'APR Data'!D1028)</f>
        <v>117.87</v>
      </c>
      <c r="G1028" s="68">
        <v>1</v>
      </c>
      <c r="H1028" s="68">
        <f t="shared" si="30"/>
        <v>117.87</v>
      </c>
      <c r="I1028" s="68" t="s">
        <v>300</v>
      </c>
      <c r="J1028" s="68" t="s">
        <v>840</v>
      </c>
      <c r="K1028" s="68" t="s">
        <v>876</v>
      </c>
      <c r="M1028" s="68" t="b">
        <f t="shared" si="31"/>
        <v>1</v>
      </c>
    </row>
    <row r="1029" spans="2:13">
      <c r="B1029" s="68" t="s">
        <v>839</v>
      </c>
      <c r="C1029" s="68" t="s">
        <v>276</v>
      </c>
      <c r="D1029" s="68" t="s">
        <v>662</v>
      </c>
      <c r="E1029" s="68" t="s">
        <v>246</v>
      </c>
      <c r="F1029" s="68">
        <f>SUMIFS(F_Input_APR!$G$8:$G$3373,F_Input_APR!$B$8:$B$3373,'APR Data'!C1029,F_Input_APR!$I$8:$I$3373,'APR Data'!D1029)</f>
        <v>32.768999999999998</v>
      </c>
      <c r="G1029" s="68">
        <v>1</v>
      </c>
      <c r="H1029" s="68">
        <f t="shared" si="30"/>
        <v>32.768999999999998</v>
      </c>
      <c r="I1029" s="68" t="s">
        <v>300</v>
      </c>
      <c r="J1029" s="68" t="s">
        <v>840</v>
      </c>
      <c r="K1029" s="68" t="s">
        <v>877</v>
      </c>
      <c r="M1029" s="68" t="b">
        <f t="shared" si="31"/>
        <v>1</v>
      </c>
    </row>
    <row r="1030" spans="2:13">
      <c r="B1030" s="68" t="s">
        <v>839</v>
      </c>
      <c r="C1030" s="68" t="s">
        <v>276</v>
      </c>
      <c r="D1030" s="68" t="s">
        <v>671</v>
      </c>
      <c r="E1030" s="68" t="s">
        <v>246</v>
      </c>
      <c r="F1030" s="68">
        <f>SUMIFS(F_Input_APR!$G$8:$G$3373,F_Input_APR!$B$8:$B$3373,'APR Data'!C1030,F_Input_APR!$I$8:$I$3373,'APR Data'!D1030)</f>
        <v>9.0180000000000007</v>
      </c>
      <c r="G1030" s="68">
        <v>1</v>
      </c>
      <c r="H1030" s="68">
        <f t="shared" si="30"/>
        <v>9.0180000000000007</v>
      </c>
      <c r="I1030" s="68" t="s">
        <v>300</v>
      </c>
      <c r="J1030" s="68" t="s">
        <v>840</v>
      </c>
      <c r="K1030" s="68" t="s">
        <v>878</v>
      </c>
      <c r="M1030" s="68" t="b">
        <f t="shared" si="31"/>
        <v>1</v>
      </c>
    </row>
    <row r="1031" spans="2:13">
      <c r="B1031" s="68" t="s">
        <v>839</v>
      </c>
      <c r="C1031" s="68" t="s">
        <v>276</v>
      </c>
      <c r="D1031" s="68" t="s">
        <v>680</v>
      </c>
      <c r="E1031" s="68" t="s">
        <v>246</v>
      </c>
      <c r="F1031" s="68">
        <f>SUMIFS(F_Input_APR!$G$8:$G$3373,F_Input_APR!$B$8:$B$3373,'APR Data'!C1031,F_Input_APR!$I$8:$I$3373,'APR Data'!D1031)</f>
        <v>6.9619999999999997</v>
      </c>
      <c r="G1031" s="68">
        <v>1</v>
      </c>
      <c r="H1031" s="68">
        <f t="shared" ref="H1031:H1094" si="32">F1031*G1031</f>
        <v>6.9619999999999997</v>
      </c>
      <c r="I1031" s="68" t="s">
        <v>300</v>
      </c>
      <c r="J1031" s="68" t="s">
        <v>840</v>
      </c>
      <c r="K1031" s="68" t="s">
        <v>879</v>
      </c>
      <c r="M1031" s="68" t="b">
        <f t="shared" ref="M1031:M1094" si="33">F1031=H1031</f>
        <v>1</v>
      </c>
    </row>
    <row r="1032" spans="2:13">
      <c r="B1032" s="68" t="s">
        <v>839</v>
      </c>
      <c r="C1032" s="68" t="s">
        <v>276</v>
      </c>
      <c r="D1032" s="68" t="s">
        <v>821</v>
      </c>
      <c r="E1032" s="68" t="s">
        <v>246</v>
      </c>
      <c r="F1032" s="68">
        <f>SUMIFS(F_Input_APR!$G$8:$G$3373,F_Input_APR!$B$8:$B$3373,'APR Data'!C1032,F_Input_APR!$I$8:$I$3373,'APR Data'!D1032)</f>
        <v>2.9369999999999998</v>
      </c>
      <c r="G1032" s="68">
        <v>1</v>
      </c>
      <c r="H1032" s="68">
        <f t="shared" si="32"/>
        <v>2.9369999999999998</v>
      </c>
      <c r="I1032" s="68" t="s">
        <v>300</v>
      </c>
      <c r="J1032" s="68" t="s">
        <v>840</v>
      </c>
      <c r="K1032" s="68" t="s">
        <v>880</v>
      </c>
      <c r="M1032" s="68" t="b">
        <f t="shared" si="33"/>
        <v>1</v>
      </c>
    </row>
    <row r="1033" spans="2:13">
      <c r="B1033" s="68" t="s">
        <v>839</v>
      </c>
      <c r="C1033" s="68" t="s">
        <v>276</v>
      </c>
      <c r="D1033" s="68" t="s">
        <v>695</v>
      </c>
      <c r="E1033" s="68" t="s">
        <v>246</v>
      </c>
      <c r="F1033" s="68">
        <f>SUMIFS(F_Input_APR!$G$8:$G$3373,F_Input_APR!$B$8:$B$3373,'APR Data'!C1033,F_Input_APR!$I$8:$I$3373,'APR Data'!D1033)</f>
        <v>12.632</v>
      </c>
      <c r="G1033" s="68">
        <v>1</v>
      </c>
      <c r="H1033" s="68">
        <f t="shared" si="32"/>
        <v>12.632</v>
      </c>
      <c r="I1033" s="68" t="s">
        <v>300</v>
      </c>
      <c r="J1033" s="68" t="s">
        <v>840</v>
      </c>
      <c r="K1033" s="68" t="s">
        <v>881</v>
      </c>
      <c r="M1033" s="68" t="b">
        <f t="shared" si="33"/>
        <v>1</v>
      </c>
    </row>
    <row r="1034" spans="2:13">
      <c r="B1034" s="68" t="s">
        <v>839</v>
      </c>
      <c r="C1034" s="68" t="s">
        <v>276</v>
      </c>
      <c r="D1034" s="68" t="s">
        <v>704</v>
      </c>
      <c r="E1034" s="68" t="s">
        <v>246</v>
      </c>
      <c r="F1034" s="68">
        <f>SUMIFS(F_Input_APR!$G$8:$G$3373,F_Input_APR!$B$8:$B$3373,'APR Data'!C1034,F_Input_APR!$I$8:$I$3373,'APR Data'!D1034)</f>
        <v>25.497</v>
      </c>
      <c r="G1034" s="68">
        <v>1</v>
      </c>
      <c r="H1034" s="68">
        <f t="shared" si="32"/>
        <v>25.497</v>
      </c>
      <c r="I1034" s="68" t="s">
        <v>300</v>
      </c>
      <c r="J1034" s="68" t="s">
        <v>840</v>
      </c>
      <c r="K1034" s="68" t="s">
        <v>882</v>
      </c>
      <c r="M1034" s="68" t="b">
        <f t="shared" si="33"/>
        <v>1</v>
      </c>
    </row>
    <row r="1035" spans="2:13">
      <c r="B1035" s="68" t="s">
        <v>839</v>
      </c>
      <c r="C1035" s="68" t="s">
        <v>276</v>
      </c>
      <c r="D1035" s="68" t="s">
        <v>713</v>
      </c>
      <c r="E1035" s="68" t="s">
        <v>246</v>
      </c>
      <c r="F1035" s="68">
        <f>SUMIFS(F_Input_APR!$G$8:$G$3373,F_Input_APR!$B$8:$B$3373,'APR Data'!C1035,F_Input_APR!$I$8:$I$3373,'APR Data'!D1035)</f>
        <v>0.91900000000000004</v>
      </c>
      <c r="G1035" s="68">
        <v>1</v>
      </c>
      <c r="H1035" s="68">
        <f t="shared" si="32"/>
        <v>0.91900000000000004</v>
      </c>
      <c r="I1035" s="68" t="s">
        <v>300</v>
      </c>
      <c r="J1035" s="68" t="s">
        <v>840</v>
      </c>
      <c r="K1035" s="68" t="s">
        <v>883</v>
      </c>
      <c r="M1035" s="68" t="b">
        <f t="shared" si="33"/>
        <v>1</v>
      </c>
    </row>
    <row r="1036" spans="2:13">
      <c r="B1036" s="68" t="s">
        <v>839</v>
      </c>
      <c r="C1036" s="68" t="s">
        <v>276</v>
      </c>
      <c r="D1036" s="68" t="s">
        <v>722</v>
      </c>
      <c r="E1036" s="68" t="s">
        <v>246</v>
      </c>
      <c r="F1036" s="68">
        <f>SUMIFS(F_Input_APR!$G$8:$G$3373,F_Input_APR!$B$8:$B$3373,'APR Data'!C1036,F_Input_APR!$I$8:$I$3373,'APR Data'!D1036)</f>
        <v>17.163</v>
      </c>
      <c r="G1036" s="68">
        <v>1</v>
      </c>
      <c r="H1036" s="68">
        <f t="shared" si="32"/>
        <v>17.163</v>
      </c>
      <c r="I1036" s="68" t="s">
        <v>300</v>
      </c>
      <c r="J1036" s="68" t="s">
        <v>840</v>
      </c>
      <c r="K1036" s="68" t="s">
        <v>884</v>
      </c>
      <c r="M1036" s="68" t="b">
        <f t="shared" si="33"/>
        <v>1</v>
      </c>
    </row>
    <row r="1037" spans="2:13">
      <c r="B1037" s="68" t="s">
        <v>839</v>
      </c>
      <c r="C1037" s="68" t="s">
        <v>276</v>
      </c>
      <c r="D1037" s="68" t="s">
        <v>731</v>
      </c>
      <c r="E1037" s="68" t="s">
        <v>246</v>
      </c>
      <c r="F1037" s="68">
        <f>SUMIFS(F_Input_APR!$G$8:$G$3373,F_Input_APR!$B$8:$B$3373,'APR Data'!C1037,F_Input_APR!$I$8:$I$3373,'APR Data'!D1037)</f>
        <v>0.52800000000000002</v>
      </c>
      <c r="G1037" s="68">
        <v>1</v>
      </c>
      <c r="H1037" s="68">
        <f t="shared" si="32"/>
        <v>0.52800000000000002</v>
      </c>
      <c r="I1037" s="68" t="s">
        <v>300</v>
      </c>
      <c r="J1037" s="68" t="s">
        <v>840</v>
      </c>
      <c r="K1037" s="68" t="s">
        <v>885</v>
      </c>
      <c r="M1037" s="68" t="b">
        <f t="shared" si="33"/>
        <v>1</v>
      </c>
    </row>
    <row r="1038" spans="2:13">
      <c r="B1038" s="68" t="s">
        <v>839</v>
      </c>
      <c r="C1038" s="68" t="s">
        <v>276</v>
      </c>
      <c r="D1038" s="68" t="s">
        <v>740</v>
      </c>
      <c r="E1038" s="68" t="s">
        <v>246</v>
      </c>
      <c r="F1038" s="68">
        <f>SUMIFS(F_Input_APR!$G$8:$G$3373,F_Input_APR!$B$8:$B$3373,'APR Data'!C1038,F_Input_APR!$I$8:$I$3373,'APR Data'!D1038)</f>
        <v>0</v>
      </c>
      <c r="G1038" s="68">
        <v>1</v>
      </c>
      <c r="H1038" s="68">
        <f t="shared" si="32"/>
        <v>0</v>
      </c>
      <c r="I1038" s="68" t="s">
        <v>300</v>
      </c>
      <c r="J1038" s="68" t="s">
        <v>840</v>
      </c>
      <c r="K1038" s="68" t="s">
        <v>886</v>
      </c>
      <c r="M1038" s="68" t="b">
        <f t="shared" si="33"/>
        <v>1</v>
      </c>
    </row>
    <row r="1039" spans="2:13">
      <c r="B1039" s="68" t="s">
        <v>839</v>
      </c>
      <c r="C1039" s="68" t="s">
        <v>276</v>
      </c>
      <c r="D1039" s="68" t="s">
        <v>749</v>
      </c>
      <c r="E1039" s="68" t="s">
        <v>246</v>
      </c>
      <c r="F1039" s="68">
        <f>SUMIFS(F_Input_APR!$G$8:$G$3373,F_Input_APR!$B$8:$B$3373,'APR Data'!C1039,F_Input_APR!$I$8:$I$3373,'APR Data'!D1039)</f>
        <v>26.043000000000003</v>
      </c>
      <c r="G1039" s="68">
        <v>1</v>
      </c>
      <c r="H1039" s="68">
        <f t="shared" si="32"/>
        <v>26.043000000000003</v>
      </c>
      <c r="I1039" s="68" t="s">
        <v>300</v>
      </c>
      <c r="J1039" s="68" t="s">
        <v>840</v>
      </c>
      <c r="K1039" s="68" t="s">
        <v>887</v>
      </c>
      <c r="M1039" s="68" t="b">
        <f t="shared" si="33"/>
        <v>1</v>
      </c>
    </row>
    <row r="1040" spans="2:13">
      <c r="B1040" s="68" t="s">
        <v>839</v>
      </c>
      <c r="C1040" s="68" t="s">
        <v>276</v>
      </c>
      <c r="D1040" s="68" t="s">
        <v>305</v>
      </c>
      <c r="E1040" s="68" t="s">
        <v>246</v>
      </c>
      <c r="F1040" s="68">
        <f>SUMIFS(F_Input_APR!$G$8:$G$3373,F_Input_APR!$B$8:$B$3373,'APR Data'!C1040,F_Input_APR!$I$8:$I$3373,'APR Data'!D1040)</f>
        <v>27.815999999999999</v>
      </c>
      <c r="G1040" s="68">
        <v>1</v>
      </c>
      <c r="H1040" s="68">
        <f t="shared" si="32"/>
        <v>27.815999999999999</v>
      </c>
      <c r="I1040" s="68" t="s">
        <v>300</v>
      </c>
      <c r="J1040" s="68" t="s">
        <v>888</v>
      </c>
      <c r="K1040" s="92" t="s">
        <v>841</v>
      </c>
      <c r="M1040" s="68" t="b">
        <f t="shared" si="33"/>
        <v>1</v>
      </c>
    </row>
    <row r="1041" spans="2:13">
      <c r="B1041" s="68" t="s">
        <v>839</v>
      </c>
      <c r="C1041" s="68" t="s">
        <v>276</v>
      </c>
      <c r="D1041" s="68" t="s">
        <v>314</v>
      </c>
      <c r="E1041" s="68" t="s">
        <v>246</v>
      </c>
      <c r="F1041" s="68">
        <f>SUMIFS(F_Input_APR!$G$8:$G$3373,F_Input_APR!$B$8:$B$3373,'APR Data'!C1041,F_Input_APR!$I$8:$I$3373,'APR Data'!D1041)</f>
        <v>0.39900000000000002</v>
      </c>
      <c r="G1041" s="68">
        <v>1</v>
      </c>
      <c r="H1041" s="68">
        <f t="shared" si="32"/>
        <v>0.39900000000000002</v>
      </c>
      <c r="I1041" s="68" t="s">
        <v>300</v>
      </c>
      <c r="J1041" s="68" t="s">
        <v>888</v>
      </c>
      <c r="K1041" s="92" t="s">
        <v>842</v>
      </c>
      <c r="M1041" s="68" t="b">
        <f t="shared" si="33"/>
        <v>1</v>
      </c>
    </row>
    <row r="1042" spans="2:13">
      <c r="B1042" s="68" t="s">
        <v>839</v>
      </c>
      <c r="C1042" s="68" t="s">
        <v>276</v>
      </c>
      <c r="D1042" s="68" t="s">
        <v>323</v>
      </c>
      <c r="E1042" s="68" t="s">
        <v>246</v>
      </c>
      <c r="F1042" s="68">
        <f>SUMIFS(F_Input_APR!$G$8:$G$3373,F_Input_APR!$B$8:$B$3373,'APR Data'!C1042,F_Input_APR!$I$8:$I$3373,'APR Data'!D1042)</f>
        <v>4.7530000000000001</v>
      </c>
      <c r="G1042" s="68">
        <v>1</v>
      </c>
      <c r="H1042" s="68">
        <f t="shared" si="32"/>
        <v>4.7530000000000001</v>
      </c>
      <c r="I1042" s="68" t="s">
        <v>300</v>
      </c>
      <c r="J1042" s="68" t="s">
        <v>888</v>
      </c>
      <c r="K1042" s="92" t="s">
        <v>843</v>
      </c>
      <c r="M1042" s="68" t="b">
        <f t="shared" si="33"/>
        <v>1</v>
      </c>
    </row>
    <row r="1043" spans="2:13">
      <c r="B1043" s="68" t="s">
        <v>839</v>
      </c>
      <c r="C1043" s="68" t="s">
        <v>276</v>
      </c>
      <c r="D1043" s="68" t="s">
        <v>332</v>
      </c>
      <c r="E1043" s="68" t="s">
        <v>246</v>
      </c>
      <c r="F1043" s="68">
        <f>SUMIFS(F_Input_APR!$G$8:$G$3373,F_Input_APR!$B$8:$B$3373,'APR Data'!C1043,F_Input_APR!$I$8:$I$3373,'APR Data'!D1043)</f>
        <v>20.707999999999998</v>
      </c>
      <c r="G1043" s="68">
        <v>1</v>
      </c>
      <c r="H1043" s="68">
        <f t="shared" si="32"/>
        <v>20.707999999999998</v>
      </c>
      <c r="I1043" s="68" t="s">
        <v>300</v>
      </c>
      <c r="J1043" s="68" t="s">
        <v>888</v>
      </c>
      <c r="K1043" s="68" t="s">
        <v>844</v>
      </c>
      <c r="M1043" s="68" t="b">
        <f t="shared" si="33"/>
        <v>1</v>
      </c>
    </row>
    <row r="1044" spans="2:13">
      <c r="B1044" s="68" t="s">
        <v>839</v>
      </c>
      <c r="C1044" s="68" t="s">
        <v>276</v>
      </c>
      <c r="D1044" s="68" t="s">
        <v>341</v>
      </c>
      <c r="E1044" s="68" t="s">
        <v>246</v>
      </c>
      <c r="F1044" s="68">
        <f>SUMIFS(F_Input_APR!$G$8:$G$3373,F_Input_APR!$B$8:$B$3373,'APR Data'!C1044,F_Input_APR!$I$8:$I$3373,'APR Data'!D1044)</f>
        <v>97.411000000000001</v>
      </c>
      <c r="G1044" s="68">
        <v>1</v>
      </c>
      <c r="H1044" s="68">
        <f t="shared" si="32"/>
        <v>97.411000000000001</v>
      </c>
      <c r="I1044" s="68" t="s">
        <v>300</v>
      </c>
      <c r="J1044" s="68" t="s">
        <v>888</v>
      </c>
      <c r="K1044" s="92" t="s">
        <v>845</v>
      </c>
      <c r="M1044" s="68" t="b">
        <f t="shared" si="33"/>
        <v>1</v>
      </c>
    </row>
    <row r="1045" spans="2:13">
      <c r="B1045" s="68" t="s">
        <v>839</v>
      </c>
      <c r="C1045" s="68" t="s">
        <v>276</v>
      </c>
      <c r="D1045" s="68" t="s">
        <v>350</v>
      </c>
      <c r="E1045" s="68" t="s">
        <v>246</v>
      </c>
      <c r="F1045" s="68">
        <f>SUMIFS(F_Input_APR!$G$8:$G$3373,F_Input_APR!$B$8:$B$3373,'APR Data'!C1045,F_Input_APR!$I$8:$I$3373,'APR Data'!D1045)</f>
        <v>0</v>
      </c>
      <c r="G1045" s="68">
        <v>1</v>
      </c>
      <c r="H1045" s="68">
        <f t="shared" si="32"/>
        <v>0</v>
      </c>
      <c r="I1045" s="68" t="s">
        <v>300</v>
      </c>
      <c r="J1045" s="68" t="s">
        <v>888</v>
      </c>
      <c r="K1045" s="92" t="s">
        <v>846</v>
      </c>
      <c r="M1045" s="68" t="b">
        <f t="shared" si="33"/>
        <v>1</v>
      </c>
    </row>
    <row r="1046" spans="2:13">
      <c r="B1046" s="68" t="s">
        <v>839</v>
      </c>
      <c r="C1046" s="68" t="s">
        <v>276</v>
      </c>
      <c r="D1046" s="68" t="s">
        <v>359</v>
      </c>
      <c r="E1046" s="68" t="s">
        <v>246</v>
      </c>
      <c r="F1046" s="68">
        <f>SUMIFS(F_Input_APR!$G$8:$G$3373,F_Input_APR!$B$8:$B$3373,'APR Data'!C1046,F_Input_APR!$I$8:$I$3373,'APR Data'!D1046)</f>
        <v>44.625</v>
      </c>
      <c r="G1046" s="68">
        <v>1</v>
      </c>
      <c r="H1046" s="68">
        <f t="shared" si="32"/>
        <v>44.625</v>
      </c>
      <c r="I1046" s="68" t="s">
        <v>300</v>
      </c>
      <c r="J1046" s="68" t="s">
        <v>888</v>
      </c>
      <c r="K1046" s="92" t="s">
        <v>847</v>
      </c>
      <c r="M1046" s="68" t="b">
        <f t="shared" si="33"/>
        <v>1</v>
      </c>
    </row>
    <row r="1047" spans="2:13">
      <c r="B1047" s="68" t="s">
        <v>839</v>
      </c>
      <c r="C1047" s="68" t="s">
        <v>276</v>
      </c>
      <c r="D1047" s="68" t="s">
        <v>368</v>
      </c>
      <c r="E1047" s="68" t="s">
        <v>246</v>
      </c>
      <c r="F1047" s="68">
        <f>SUMIFS(F_Input_APR!$G$8:$G$3373,F_Input_APR!$B$8:$B$3373,'APR Data'!C1047,F_Input_APR!$I$8:$I$3373,'APR Data'!D1047)</f>
        <v>32.331000000000003</v>
      </c>
      <c r="G1047" s="68">
        <v>1</v>
      </c>
      <c r="H1047" s="68">
        <f t="shared" si="32"/>
        <v>32.331000000000003</v>
      </c>
      <c r="I1047" s="68" t="s">
        <v>300</v>
      </c>
      <c r="J1047" s="68" t="s">
        <v>888</v>
      </c>
      <c r="K1047" s="92" t="s">
        <v>848</v>
      </c>
      <c r="M1047" s="68" t="b">
        <f t="shared" si="33"/>
        <v>1</v>
      </c>
    </row>
    <row r="1048" spans="2:13">
      <c r="B1048" s="68" t="s">
        <v>839</v>
      </c>
      <c r="C1048" s="68" t="s">
        <v>276</v>
      </c>
      <c r="D1048" s="68" t="s">
        <v>377</v>
      </c>
      <c r="E1048" s="68" t="s">
        <v>246</v>
      </c>
      <c r="F1048" s="68">
        <f>SUMIFS(F_Input_APR!$G$8:$G$3373,F_Input_APR!$B$8:$B$3373,'APR Data'!C1048,F_Input_APR!$I$8:$I$3373,'APR Data'!D1048)</f>
        <v>0</v>
      </c>
      <c r="G1048" s="68">
        <v>1</v>
      </c>
      <c r="H1048" s="68">
        <f t="shared" si="32"/>
        <v>0</v>
      </c>
      <c r="I1048" s="68" t="s">
        <v>300</v>
      </c>
      <c r="J1048" s="68" t="s">
        <v>888</v>
      </c>
      <c r="K1048" s="92" t="s">
        <v>849</v>
      </c>
      <c r="M1048" s="68" t="b">
        <f t="shared" si="33"/>
        <v>1</v>
      </c>
    </row>
    <row r="1049" spans="2:13">
      <c r="B1049" s="68" t="s">
        <v>839</v>
      </c>
      <c r="C1049" s="68" t="s">
        <v>276</v>
      </c>
      <c r="D1049" s="68" t="s">
        <v>386</v>
      </c>
      <c r="E1049" s="68" t="s">
        <v>246</v>
      </c>
      <c r="F1049" s="68">
        <f>SUMIFS(F_Input_APR!$G$8:$G$3373,F_Input_APR!$B$8:$B$3373,'APR Data'!C1049,F_Input_APR!$I$8:$I$3373,'APR Data'!D1049)</f>
        <v>14.461</v>
      </c>
      <c r="G1049" s="68">
        <v>1</v>
      </c>
      <c r="H1049" s="68">
        <f t="shared" si="32"/>
        <v>14.461</v>
      </c>
      <c r="I1049" s="68" t="s">
        <v>300</v>
      </c>
      <c r="J1049" s="68" t="s">
        <v>888</v>
      </c>
      <c r="K1049" s="92" t="s">
        <v>850</v>
      </c>
      <c r="M1049" s="68" t="b">
        <f t="shared" si="33"/>
        <v>1</v>
      </c>
    </row>
    <row r="1050" spans="2:13">
      <c r="B1050" s="68" t="s">
        <v>839</v>
      </c>
      <c r="C1050" s="68" t="s">
        <v>276</v>
      </c>
      <c r="D1050" s="68" t="s">
        <v>395</v>
      </c>
      <c r="E1050" s="68" t="s">
        <v>246</v>
      </c>
      <c r="F1050" s="68">
        <f>SUMIFS(F_Input_APR!$G$8:$G$3373,F_Input_APR!$B$8:$B$3373,'APR Data'!C1050,F_Input_APR!$I$8:$I$3373,'APR Data'!D1050)</f>
        <v>5.1580000000000004</v>
      </c>
      <c r="G1050" s="68">
        <v>1</v>
      </c>
      <c r="H1050" s="68">
        <f t="shared" si="32"/>
        <v>5.1580000000000004</v>
      </c>
      <c r="I1050" s="68" t="s">
        <v>300</v>
      </c>
      <c r="J1050" s="68" t="s">
        <v>888</v>
      </c>
      <c r="K1050" s="92" t="s">
        <v>851</v>
      </c>
      <c r="M1050" s="68" t="b">
        <f t="shared" si="33"/>
        <v>1</v>
      </c>
    </row>
    <row r="1051" spans="2:13">
      <c r="B1051" s="68" t="s">
        <v>839</v>
      </c>
      <c r="C1051" s="68" t="s">
        <v>276</v>
      </c>
      <c r="D1051" s="68" t="s">
        <v>404</v>
      </c>
      <c r="E1051" s="68" t="s">
        <v>246</v>
      </c>
      <c r="F1051" s="68">
        <f>SUMIFS(F_Input_APR!$G$8:$G$3373,F_Input_APR!$B$8:$B$3373,'APR Data'!C1051,F_Input_APR!$I$8:$I$3373,'APR Data'!D1051)</f>
        <v>190.86099999999999</v>
      </c>
      <c r="G1051" s="68">
        <v>1</v>
      </c>
      <c r="H1051" s="68">
        <f t="shared" si="32"/>
        <v>190.86099999999999</v>
      </c>
      <c r="I1051" s="68" t="s">
        <v>300</v>
      </c>
      <c r="J1051" s="68" t="s">
        <v>888</v>
      </c>
      <c r="K1051" s="92" t="s">
        <v>852</v>
      </c>
      <c r="M1051" s="68" t="b">
        <f t="shared" si="33"/>
        <v>1</v>
      </c>
    </row>
    <row r="1052" spans="2:13">
      <c r="B1052" s="68" t="s">
        <v>839</v>
      </c>
      <c r="C1052" s="68" t="s">
        <v>276</v>
      </c>
      <c r="D1052" s="68" t="s">
        <v>413</v>
      </c>
      <c r="E1052" s="68" t="s">
        <v>246</v>
      </c>
      <c r="F1052" s="68">
        <f>SUMIFS(F_Input_APR!$G$8:$G$3373,F_Input_APR!$B$8:$B$3373,'APR Data'!C1052,F_Input_APR!$I$8:$I$3373,'APR Data'!D1052)</f>
        <v>261.38799999999998</v>
      </c>
      <c r="G1052" s="68">
        <v>1</v>
      </c>
      <c r="H1052" s="68">
        <f t="shared" si="32"/>
        <v>261.38799999999998</v>
      </c>
      <c r="I1052" s="68" t="s">
        <v>300</v>
      </c>
      <c r="J1052" s="68" t="s">
        <v>888</v>
      </c>
      <c r="K1052" s="92" t="s">
        <v>853</v>
      </c>
      <c r="M1052" s="68" t="b">
        <f t="shared" si="33"/>
        <v>1</v>
      </c>
    </row>
    <row r="1053" spans="2:13">
      <c r="B1053" s="68" t="s">
        <v>839</v>
      </c>
      <c r="C1053" s="68" t="s">
        <v>276</v>
      </c>
      <c r="D1053" s="68" t="s">
        <v>422</v>
      </c>
      <c r="E1053" s="68" t="s">
        <v>246</v>
      </c>
      <c r="F1053" s="68">
        <f>SUMIFS(F_Input_APR!$G$8:$G$3373,F_Input_APR!$B$8:$B$3373,'APR Data'!C1053,F_Input_APR!$I$8:$I$3373,'APR Data'!D1053)</f>
        <v>0</v>
      </c>
      <c r="G1053" s="68">
        <v>1</v>
      </c>
      <c r="H1053" s="68">
        <f t="shared" si="32"/>
        <v>0</v>
      </c>
      <c r="I1053" s="68" t="s">
        <v>300</v>
      </c>
      <c r="J1053" s="68" t="s">
        <v>888</v>
      </c>
      <c r="K1053" s="92" t="s">
        <v>854</v>
      </c>
      <c r="M1053" s="68" t="b">
        <f t="shared" si="33"/>
        <v>1</v>
      </c>
    </row>
    <row r="1054" spans="2:13">
      <c r="B1054" s="68" t="s">
        <v>839</v>
      </c>
      <c r="C1054" s="68" t="s">
        <v>276</v>
      </c>
      <c r="D1054" s="68" t="s">
        <v>431</v>
      </c>
      <c r="E1054" s="68" t="s">
        <v>246</v>
      </c>
      <c r="F1054" s="68">
        <f>SUMIFS(F_Input_APR!$G$8:$G$3373,F_Input_APR!$B$8:$B$3373,'APR Data'!C1054,F_Input_APR!$I$8:$I$3373,'APR Data'!D1054)</f>
        <v>9.6590000000000007</v>
      </c>
      <c r="G1054" s="68">
        <v>0</v>
      </c>
      <c r="H1054" s="68">
        <f t="shared" si="32"/>
        <v>0</v>
      </c>
      <c r="I1054" s="68" t="s">
        <v>300</v>
      </c>
      <c r="J1054" s="68" t="s">
        <v>888</v>
      </c>
      <c r="K1054" s="92" t="s">
        <v>855</v>
      </c>
      <c r="M1054" s="68" t="b">
        <f t="shared" si="33"/>
        <v>0</v>
      </c>
    </row>
    <row r="1055" spans="2:13">
      <c r="B1055" s="68" t="s">
        <v>839</v>
      </c>
      <c r="C1055" s="68" t="s">
        <v>276</v>
      </c>
      <c r="D1055" s="68" t="s">
        <v>438</v>
      </c>
      <c r="E1055" s="68" t="s">
        <v>246</v>
      </c>
      <c r="F1055" s="68">
        <f>SUMIFS(F_Input_APR!$G$8:$G$3373,F_Input_APR!$B$8:$B$3373,'APR Data'!C1055,F_Input_APR!$I$8:$I$3373,'APR Data'!D1055)</f>
        <v>9.6590000000000007</v>
      </c>
      <c r="G1055" s="68">
        <v>0</v>
      </c>
      <c r="H1055" s="68">
        <f t="shared" si="32"/>
        <v>0</v>
      </c>
      <c r="I1055" s="68" t="s">
        <v>300</v>
      </c>
      <c r="J1055" s="68" t="s">
        <v>888</v>
      </c>
      <c r="K1055" s="92" t="s">
        <v>856</v>
      </c>
      <c r="M1055" s="68" t="b">
        <f t="shared" si="33"/>
        <v>0</v>
      </c>
    </row>
    <row r="1056" spans="2:13">
      <c r="B1056" s="68" t="s">
        <v>839</v>
      </c>
      <c r="C1056" s="68" t="s">
        <v>276</v>
      </c>
      <c r="D1056" s="68" t="s">
        <v>444</v>
      </c>
      <c r="E1056" s="68" t="s">
        <v>246</v>
      </c>
      <c r="F1056" s="68">
        <f>SUMIFS(F_Input_APR!$G$8:$G$3373,F_Input_APR!$B$8:$B$3373,'APR Data'!C1056,F_Input_APR!$I$8:$I$3373,'APR Data'!D1056)</f>
        <v>9.6590000000000007</v>
      </c>
      <c r="G1056" s="68">
        <v>1</v>
      </c>
      <c r="H1056" s="68">
        <f t="shared" si="32"/>
        <v>9.6590000000000007</v>
      </c>
      <c r="I1056" s="68" t="s">
        <v>300</v>
      </c>
      <c r="J1056" s="68" t="s">
        <v>888</v>
      </c>
      <c r="K1056" s="92" t="s">
        <v>857</v>
      </c>
      <c r="M1056" s="68" t="b">
        <f t="shared" si="33"/>
        <v>1</v>
      </c>
    </row>
    <row r="1057" spans="2:13">
      <c r="B1057" s="68" t="s">
        <v>839</v>
      </c>
      <c r="C1057" s="68" t="s">
        <v>276</v>
      </c>
      <c r="D1057" s="68" t="s">
        <v>452</v>
      </c>
      <c r="E1057" s="68" t="s">
        <v>246</v>
      </c>
      <c r="F1057" s="68">
        <f>SUMIFS(F_Input_APR!$G$8:$G$3373,F_Input_APR!$B$8:$B$3373,'APR Data'!C1057,F_Input_APR!$I$8:$I$3373,'APR Data'!D1057)</f>
        <v>0</v>
      </c>
      <c r="G1057" s="68">
        <v>1</v>
      </c>
      <c r="H1057" s="68">
        <f t="shared" si="32"/>
        <v>0</v>
      </c>
      <c r="I1057" s="68" t="s">
        <v>300</v>
      </c>
      <c r="J1057" s="68" t="s">
        <v>888</v>
      </c>
      <c r="K1057" s="92" t="s">
        <v>858</v>
      </c>
      <c r="M1057" s="68" t="b">
        <f t="shared" si="33"/>
        <v>1</v>
      </c>
    </row>
    <row r="1058" spans="2:13">
      <c r="B1058" s="68" t="s">
        <v>839</v>
      </c>
      <c r="C1058" s="68" t="s">
        <v>276</v>
      </c>
      <c r="D1058" s="68" t="s">
        <v>461</v>
      </c>
      <c r="E1058" s="68" t="s">
        <v>246</v>
      </c>
      <c r="F1058" s="68">
        <f>SUMIFS(F_Input_APR!$G$8:$G$3373,F_Input_APR!$B$8:$B$3373,'APR Data'!C1058,F_Input_APR!$I$8:$I$3373,'APR Data'!D1058)</f>
        <v>198.672</v>
      </c>
      <c r="G1058" s="68">
        <v>1</v>
      </c>
      <c r="H1058" s="68">
        <f t="shared" si="32"/>
        <v>198.672</v>
      </c>
      <c r="I1058" s="68" t="s">
        <v>300</v>
      </c>
      <c r="J1058" s="68" t="s">
        <v>888</v>
      </c>
      <c r="K1058" s="92" t="s">
        <v>859</v>
      </c>
      <c r="M1058" s="68" t="b">
        <f t="shared" si="33"/>
        <v>1</v>
      </c>
    </row>
    <row r="1059" spans="2:13">
      <c r="B1059" s="68" t="s">
        <v>839</v>
      </c>
      <c r="C1059" s="68" t="s">
        <v>276</v>
      </c>
      <c r="D1059" s="68" t="s">
        <v>470</v>
      </c>
      <c r="E1059" s="68" t="s">
        <v>246</v>
      </c>
      <c r="F1059" s="68">
        <f>SUMIFS(F_Input_APR!$G$8:$G$3373,F_Input_APR!$B$8:$B$3373,'APR Data'!C1059,F_Input_APR!$I$8:$I$3373,'APR Data'!D1059)</f>
        <v>0</v>
      </c>
      <c r="G1059" s="68">
        <v>0</v>
      </c>
      <c r="H1059" s="68">
        <f t="shared" si="32"/>
        <v>0</v>
      </c>
      <c r="I1059" s="68" t="s">
        <v>300</v>
      </c>
      <c r="J1059" s="68" t="s">
        <v>888</v>
      </c>
      <c r="K1059" s="92" t="s">
        <v>860</v>
      </c>
      <c r="M1059" s="68" t="b">
        <f t="shared" si="33"/>
        <v>1</v>
      </c>
    </row>
    <row r="1060" spans="2:13">
      <c r="B1060" s="68" t="s">
        <v>839</v>
      </c>
      <c r="C1060" s="68" t="s">
        <v>276</v>
      </c>
      <c r="D1060" s="68" t="s">
        <v>479</v>
      </c>
      <c r="E1060" s="68" t="s">
        <v>246</v>
      </c>
      <c r="F1060" s="68">
        <f>SUMIFS(F_Input_APR!$G$8:$G$3373,F_Input_APR!$B$8:$B$3373,'APR Data'!C1060,F_Input_APR!$I$8:$I$3373,'APR Data'!D1060)</f>
        <v>0</v>
      </c>
      <c r="G1060" s="68">
        <v>0</v>
      </c>
      <c r="H1060" s="68">
        <f t="shared" si="32"/>
        <v>0</v>
      </c>
      <c r="I1060" s="68" t="s">
        <v>300</v>
      </c>
      <c r="J1060" s="68" t="s">
        <v>888</v>
      </c>
      <c r="K1060" s="92" t="s">
        <v>861</v>
      </c>
      <c r="M1060" s="68" t="b">
        <f t="shared" si="33"/>
        <v>1</v>
      </c>
    </row>
    <row r="1061" spans="2:13">
      <c r="B1061" s="68" t="s">
        <v>839</v>
      </c>
      <c r="C1061" s="68" t="s">
        <v>276</v>
      </c>
      <c r="D1061" s="68" t="s">
        <v>488</v>
      </c>
      <c r="E1061" s="68" t="s">
        <v>246</v>
      </c>
      <c r="F1061" s="68">
        <f>SUMIFS(F_Input_APR!$G$8:$G$3373,F_Input_APR!$B$8:$B$3373,'APR Data'!C1061,F_Input_APR!$I$8:$I$3373,'APR Data'!D1061)</f>
        <v>0</v>
      </c>
      <c r="G1061" s="68">
        <v>0</v>
      </c>
      <c r="H1061" s="68">
        <f t="shared" si="32"/>
        <v>0</v>
      </c>
      <c r="I1061" s="68" t="s">
        <v>300</v>
      </c>
      <c r="J1061" s="68" t="s">
        <v>888</v>
      </c>
      <c r="K1061" s="92" t="s">
        <v>862</v>
      </c>
      <c r="M1061" s="68" t="b">
        <f t="shared" si="33"/>
        <v>1</v>
      </c>
    </row>
    <row r="1062" spans="2:13">
      <c r="B1062" s="68" t="s">
        <v>839</v>
      </c>
      <c r="C1062" s="68" t="s">
        <v>276</v>
      </c>
      <c r="D1062" s="68" t="s">
        <v>497</v>
      </c>
      <c r="E1062" s="68" t="s">
        <v>246</v>
      </c>
      <c r="F1062" s="68">
        <f>SUMIFS(F_Input_APR!$G$8:$G$3373,F_Input_APR!$B$8:$B$3373,'APR Data'!C1062,F_Input_APR!$I$8:$I$3373,'APR Data'!D1062)</f>
        <v>0</v>
      </c>
      <c r="G1062" s="68">
        <v>1</v>
      </c>
      <c r="H1062" s="68">
        <f t="shared" si="32"/>
        <v>0</v>
      </c>
      <c r="I1062" s="68" t="s">
        <v>300</v>
      </c>
      <c r="J1062" s="68" t="s">
        <v>888</v>
      </c>
      <c r="K1062" s="92" t="s">
        <v>863</v>
      </c>
      <c r="M1062" s="68" t="b">
        <f t="shared" si="33"/>
        <v>1</v>
      </c>
    </row>
    <row r="1063" spans="2:13">
      <c r="B1063" s="68" t="s">
        <v>839</v>
      </c>
      <c r="C1063" s="68" t="s">
        <v>276</v>
      </c>
      <c r="D1063" s="68" t="s">
        <v>506</v>
      </c>
      <c r="E1063" s="68" t="s">
        <v>246</v>
      </c>
      <c r="F1063" s="68">
        <f>SUMIFS(F_Input_APR!$G$8:$G$3373,F_Input_APR!$B$8:$B$3373,'APR Data'!C1063,F_Input_APR!$I$8:$I$3373,'APR Data'!D1063)</f>
        <v>14.506</v>
      </c>
      <c r="G1063" s="68">
        <v>1</v>
      </c>
      <c r="H1063" s="68">
        <f t="shared" si="32"/>
        <v>14.506</v>
      </c>
      <c r="I1063" s="68" t="s">
        <v>300</v>
      </c>
      <c r="J1063" s="68" t="s">
        <v>888</v>
      </c>
      <c r="K1063" s="92" t="s">
        <v>864</v>
      </c>
      <c r="M1063" s="68" t="b">
        <f t="shared" si="33"/>
        <v>1</v>
      </c>
    </row>
    <row r="1064" spans="2:13">
      <c r="B1064" s="68" t="s">
        <v>839</v>
      </c>
      <c r="C1064" s="68" t="s">
        <v>276</v>
      </c>
      <c r="D1064" s="68" t="s">
        <v>515</v>
      </c>
      <c r="E1064" s="68" t="s">
        <v>246</v>
      </c>
      <c r="F1064" s="68">
        <f>SUMIFS(F_Input_APR!$G$8:$G$3373,F_Input_APR!$B$8:$B$3373,'APR Data'!C1064,F_Input_APR!$I$8:$I$3373,'APR Data'!D1064)</f>
        <v>0</v>
      </c>
      <c r="G1064" s="68">
        <v>1</v>
      </c>
      <c r="H1064" s="68">
        <f t="shared" si="32"/>
        <v>0</v>
      </c>
      <c r="I1064" s="68" t="s">
        <v>300</v>
      </c>
      <c r="J1064" s="68" t="s">
        <v>888</v>
      </c>
      <c r="K1064" s="92" t="s">
        <v>865</v>
      </c>
      <c r="M1064" s="68" t="b">
        <f t="shared" si="33"/>
        <v>1</v>
      </c>
    </row>
    <row r="1065" spans="2:13">
      <c r="B1065" s="68" t="s">
        <v>839</v>
      </c>
      <c r="C1065" s="68" t="s">
        <v>276</v>
      </c>
      <c r="D1065" s="68" t="s">
        <v>524</v>
      </c>
      <c r="E1065" s="68" t="s">
        <v>246</v>
      </c>
      <c r="F1065" s="68">
        <f>SUMIFS(F_Input_APR!$G$8:$G$3373,F_Input_APR!$B$8:$B$3373,'APR Data'!C1065,F_Input_APR!$I$8:$I$3373,'APR Data'!D1065)</f>
        <v>0</v>
      </c>
      <c r="G1065" s="68">
        <v>1</v>
      </c>
      <c r="H1065" s="68">
        <f t="shared" si="32"/>
        <v>0</v>
      </c>
      <c r="I1065" s="68" t="s">
        <v>300</v>
      </c>
      <c r="J1065" s="68" t="s">
        <v>888</v>
      </c>
      <c r="K1065" s="92" t="s">
        <v>866</v>
      </c>
      <c r="M1065" s="68" t="b">
        <f t="shared" si="33"/>
        <v>1</v>
      </c>
    </row>
    <row r="1066" spans="2:13">
      <c r="B1066" s="68" t="s">
        <v>839</v>
      </c>
      <c r="C1066" s="68" t="s">
        <v>276</v>
      </c>
      <c r="D1066" s="68" t="s">
        <v>587</v>
      </c>
      <c r="E1066" s="68" t="s">
        <v>246</v>
      </c>
      <c r="F1066" s="68">
        <f>SUMIFS(F_Input_APR!$G$8:$G$3373,F_Input_APR!$B$8:$B$3373,'APR Data'!C1066,F_Input_APR!$I$8:$I$3373,'APR Data'!D1066)</f>
        <v>5.0209999999999999</v>
      </c>
      <c r="G1066" s="68">
        <v>1</v>
      </c>
      <c r="H1066" s="68">
        <f t="shared" si="32"/>
        <v>5.0209999999999999</v>
      </c>
      <c r="I1066" s="68" t="s">
        <v>300</v>
      </c>
      <c r="J1066" s="68" t="s">
        <v>888</v>
      </c>
      <c r="K1066" s="68" t="s">
        <v>867</v>
      </c>
      <c r="M1066" s="68" t="b">
        <f t="shared" si="33"/>
        <v>1</v>
      </c>
    </row>
    <row r="1067" spans="2:13">
      <c r="B1067" s="68" t="s">
        <v>839</v>
      </c>
      <c r="C1067" s="68" t="s">
        <v>276</v>
      </c>
      <c r="D1067" s="68" t="s">
        <v>596</v>
      </c>
      <c r="E1067" s="68" t="s">
        <v>246</v>
      </c>
      <c r="F1067" s="68">
        <f>SUMIFS(F_Input_APR!$G$8:$G$3373,F_Input_APR!$B$8:$B$3373,'APR Data'!C1067,F_Input_APR!$I$8:$I$3373,'APR Data'!D1067)</f>
        <v>2.3519999999999999</v>
      </c>
      <c r="G1067" s="68">
        <v>1</v>
      </c>
      <c r="H1067" s="68">
        <f t="shared" si="32"/>
        <v>2.3519999999999999</v>
      </c>
      <c r="I1067" s="68" t="s">
        <v>300</v>
      </c>
      <c r="J1067" s="68" t="s">
        <v>888</v>
      </c>
      <c r="K1067" s="68" t="s">
        <v>868</v>
      </c>
      <c r="M1067" s="68" t="b">
        <f t="shared" si="33"/>
        <v>1</v>
      </c>
    </row>
    <row r="1068" spans="2:13">
      <c r="B1068" s="68" t="s">
        <v>839</v>
      </c>
      <c r="C1068" s="68" t="s">
        <v>276</v>
      </c>
      <c r="D1068" s="68" t="s">
        <v>605</v>
      </c>
      <c r="E1068" s="68" t="s">
        <v>246</v>
      </c>
      <c r="F1068" s="68">
        <f>SUMIFS(F_Input_APR!$G$8:$G$3373,F_Input_APR!$B$8:$B$3373,'APR Data'!C1068,F_Input_APR!$I$8:$I$3373,'APR Data'!D1068)</f>
        <v>11.467000000000001</v>
      </c>
      <c r="G1068" s="68">
        <v>1</v>
      </c>
      <c r="H1068" s="68">
        <f t="shared" si="32"/>
        <v>11.467000000000001</v>
      </c>
      <c r="I1068" s="68" t="s">
        <v>300</v>
      </c>
      <c r="J1068" s="68" t="s">
        <v>888</v>
      </c>
      <c r="K1068" s="68" t="s">
        <v>869</v>
      </c>
      <c r="M1068" s="68" t="b">
        <f t="shared" si="33"/>
        <v>1</v>
      </c>
    </row>
    <row r="1069" spans="2:13">
      <c r="B1069" s="68" t="s">
        <v>839</v>
      </c>
      <c r="C1069" s="68" t="s">
        <v>276</v>
      </c>
      <c r="D1069" s="68" t="s">
        <v>614</v>
      </c>
      <c r="E1069" s="68" t="s">
        <v>246</v>
      </c>
      <c r="F1069" s="68">
        <f>SUMIFS(F_Input_APR!$G$8:$G$3373,F_Input_APR!$B$8:$B$3373,'APR Data'!C1069,F_Input_APR!$I$8:$I$3373,'APR Data'!D1069)</f>
        <v>63.953000000000003</v>
      </c>
      <c r="G1069" s="68">
        <v>1</v>
      </c>
      <c r="H1069" s="68">
        <f t="shared" si="32"/>
        <v>63.953000000000003</v>
      </c>
      <c r="I1069" s="68" t="s">
        <v>300</v>
      </c>
      <c r="J1069" s="68" t="s">
        <v>888</v>
      </c>
      <c r="K1069" s="68" t="s">
        <v>870</v>
      </c>
      <c r="M1069" s="68" t="b">
        <f t="shared" si="33"/>
        <v>1</v>
      </c>
    </row>
    <row r="1070" spans="2:13">
      <c r="B1070" s="68" t="s">
        <v>839</v>
      </c>
      <c r="C1070" s="68" t="s">
        <v>276</v>
      </c>
      <c r="D1070" s="68" t="s">
        <v>623</v>
      </c>
      <c r="E1070" s="68" t="s">
        <v>246</v>
      </c>
      <c r="F1070" s="68">
        <f>SUMIFS(F_Input_APR!$G$8:$G$3373,F_Input_APR!$B$8:$B$3373,'APR Data'!C1070,F_Input_APR!$I$8:$I$3373,'APR Data'!D1070)</f>
        <v>44.244999999999997</v>
      </c>
      <c r="G1070" s="68">
        <v>1</v>
      </c>
      <c r="H1070" s="68">
        <f t="shared" si="32"/>
        <v>44.244999999999997</v>
      </c>
      <c r="I1070" s="68" t="s">
        <v>300</v>
      </c>
      <c r="J1070" s="68" t="s">
        <v>888</v>
      </c>
      <c r="K1070" s="68" t="s">
        <v>871</v>
      </c>
      <c r="M1070" s="68" t="b">
        <f t="shared" si="33"/>
        <v>1</v>
      </c>
    </row>
    <row r="1071" spans="2:13">
      <c r="B1071" s="68" t="s">
        <v>839</v>
      </c>
      <c r="C1071" s="68" t="s">
        <v>276</v>
      </c>
      <c r="D1071" s="68" t="s">
        <v>815</v>
      </c>
      <c r="E1071" s="68" t="s">
        <v>246</v>
      </c>
      <c r="F1071" s="68">
        <f>SUMIFS(F_Input_APR!$G$8:$G$3373,F_Input_APR!$B$8:$B$3373,'APR Data'!C1071,F_Input_APR!$I$8:$I$3373,'APR Data'!D1071)</f>
        <v>0</v>
      </c>
      <c r="G1071" s="68">
        <v>1</v>
      </c>
      <c r="H1071" s="68">
        <f t="shared" si="32"/>
        <v>0</v>
      </c>
      <c r="I1071" s="68" t="s">
        <v>300</v>
      </c>
      <c r="J1071" s="68" t="s">
        <v>888</v>
      </c>
      <c r="K1071" s="68" t="s">
        <v>872</v>
      </c>
      <c r="M1071" s="68" t="b">
        <f t="shared" si="33"/>
        <v>1</v>
      </c>
    </row>
    <row r="1072" spans="2:13">
      <c r="B1072" s="68" t="s">
        <v>839</v>
      </c>
      <c r="C1072" s="68" t="s">
        <v>276</v>
      </c>
      <c r="D1072" s="68" t="s">
        <v>632</v>
      </c>
      <c r="E1072" s="68" t="s">
        <v>246</v>
      </c>
      <c r="F1072" s="68">
        <f>SUMIFS(F_Input_APR!$G$8:$G$3373,F_Input_APR!$B$8:$B$3373,'APR Data'!C1072,F_Input_APR!$I$8:$I$3373,'APR Data'!D1072)</f>
        <v>7.3650000000000002</v>
      </c>
      <c r="G1072" s="68">
        <v>1</v>
      </c>
      <c r="H1072" s="68">
        <f t="shared" si="32"/>
        <v>7.3650000000000002</v>
      </c>
      <c r="I1072" s="68" t="s">
        <v>300</v>
      </c>
      <c r="J1072" s="68" t="s">
        <v>888</v>
      </c>
      <c r="K1072" s="68" t="s">
        <v>873</v>
      </c>
      <c r="M1072" s="68" t="b">
        <f t="shared" si="33"/>
        <v>1</v>
      </c>
    </row>
    <row r="1073" spans="2:13">
      <c r="B1073" s="68" t="s">
        <v>839</v>
      </c>
      <c r="C1073" s="68" t="s">
        <v>276</v>
      </c>
      <c r="D1073" s="68" t="s">
        <v>641</v>
      </c>
      <c r="E1073" s="68" t="s">
        <v>246</v>
      </c>
      <c r="F1073" s="68">
        <f>SUMIFS(F_Input_APR!$G$8:$G$3373,F_Input_APR!$B$8:$B$3373,'APR Data'!C1073,F_Input_APR!$I$8:$I$3373,'APR Data'!D1073)</f>
        <v>3.4529999999999998</v>
      </c>
      <c r="G1073" s="68">
        <v>1</v>
      </c>
      <c r="H1073" s="68">
        <f t="shared" si="32"/>
        <v>3.4529999999999998</v>
      </c>
      <c r="I1073" s="68" t="s">
        <v>300</v>
      </c>
      <c r="J1073" s="68" t="s">
        <v>888</v>
      </c>
      <c r="K1073" s="68" t="s">
        <v>874</v>
      </c>
      <c r="M1073" s="68" t="b">
        <f t="shared" si="33"/>
        <v>1</v>
      </c>
    </row>
    <row r="1074" spans="2:13">
      <c r="B1074" s="68" t="s">
        <v>839</v>
      </c>
      <c r="C1074" s="68" t="s">
        <v>276</v>
      </c>
      <c r="D1074" s="68" t="s">
        <v>824</v>
      </c>
      <c r="E1074" s="68" t="s">
        <v>246</v>
      </c>
      <c r="F1074" s="68">
        <f>SUMIFS(F_Input_APR!$G$8:$G$3373,F_Input_APR!$B$8:$B$3373,'APR Data'!C1074,F_Input_APR!$I$8:$I$3373,'APR Data'!D1074)</f>
        <v>0</v>
      </c>
      <c r="G1074" s="68">
        <v>1</v>
      </c>
      <c r="H1074" s="68">
        <f t="shared" si="32"/>
        <v>0</v>
      </c>
      <c r="I1074" s="68" t="s">
        <v>300</v>
      </c>
      <c r="J1074" s="68" t="s">
        <v>888</v>
      </c>
      <c r="K1074" s="68" t="s">
        <v>875</v>
      </c>
      <c r="M1074" s="68" t="b">
        <f t="shared" si="33"/>
        <v>1</v>
      </c>
    </row>
    <row r="1075" spans="2:13">
      <c r="B1075" s="68" t="s">
        <v>839</v>
      </c>
      <c r="C1075" s="68" t="s">
        <v>276</v>
      </c>
      <c r="D1075" s="68" t="s">
        <v>656</v>
      </c>
      <c r="E1075" s="68" t="s">
        <v>246</v>
      </c>
      <c r="F1075" s="68">
        <f>SUMIFS(F_Input_APR!$G$8:$G$3373,F_Input_APR!$B$8:$B$3373,'APR Data'!C1075,F_Input_APR!$I$8:$I$3373,'APR Data'!D1075)</f>
        <v>299.2</v>
      </c>
      <c r="G1075" s="68">
        <v>1</v>
      </c>
      <c r="H1075" s="68">
        <f t="shared" si="32"/>
        <v>299.2</v>
      </c>
      <c r="I1075" s="68" t="s">
        <v>300</v>
      </c>
      <c r="J1075" s="68" t="s">
        <v>888</v>
      </c>
      <c r="K1075" s="68" t="s">
        <v>876</v>
      </c>
      <c r="M1075" s="68" t="b">
        <f t="shared" si="33"/>
        <v>1</v>
      </c>
    </row>
    <row r="1076" spans="2:13">
      <c r="B1076" s="68" t="s">
        <v>839</v>
      </c>
      <c r="C1076" s="68" t="s">
        <v>276</v>
      </c>
      <c r="D1076" s="68" t="s">
        <v>665</v>
      </c>
      <c r="E1076" s="68" t="s">
        <v>246</v>
      </c>
      <c r="F1076" s="68">
        <f>SUMIFS(F_Input_APR!$G$8:$G$3373,F_Input_APR!$B$8:$B$3373,'APR Data'!C1076,F_Input_APR!$I$8:$I$3373,'APR Data'!D1076)</f>
        <v>55.463999999999999</v>
      </c>
      <c r="G1076" s="68">
        <v>1</v>
      </c>
      <c r="H1076" s="68">
        <f t="shared" si="32"/>
        <v>55.463999999999999</v>
      </c>
      <c r="I1076" s="68" t="s">
        <v>300</v>
      </c>
      <c r="J1076" s="68" t="s">
        <v>888</v>
      </c>
      <c r="K1076" s="68" t="s">
        <v>877</v>
      </c>
      <c r="M1076" s="68" t="b">
        <f t="shared" si="33"/>
        <v>1</v>
      </c>
    </row>
    <row r="1077" spans="2:13">
      <c r="B1077" s="68" t="s">
        <v>839</v>
      </c>
      <c r="C1077" s="68" t="s">
        <v>276</v>
      </c>
      <c r="D1077" s="68" t="s">
        <v>674</v>
      </c>
      <c r="E1077" s="68" t="s">
        <v>246</v>
      </c>
      <c r="F1077" s="68">
        <f>SUMIFS(F_Input_APR!$G$8:$G$3373,F_Input_APR!$B$8:$B$3373,'APR Data'!C1077,F_Input_APR!$I$8:$I$3373,'APR Data'!D1077)</f>
        <v>0</v>
      </c>
      <c r="G1077" s="68">
        <v>1</v>
      </c>
      <c r="H1077" s="68">
        <f t="shared" si="32"/>
        <v>0</v>
      </c>
      <c r="I1077" s="68" t="s">
        <v>300</v>
      </c>
      <c r="J1077" s="68" t="s">
        <v>888</v>
      </c>
      <c r="K1077" s="68" t="s">
        <v>878</v>
      </c>
      <c r="M1077" s="68" t="b">
        <f t="shared" si="33"/>
        <v>1</v>
      </c>
    </row>
    <row r="1078" spans="2:13">
      <c r="B1078" s="68" t="s">
        <v>839</v>
      </c>
      <c r="C1078" s="68" t="s">
        <v>276</v>
      </c>
      <c r="D1078" s="68" t="s">
        <v>683</v>
      </c>
      <c r="E1078" s="68" t="s">
        <v>246</v>
      </c>
      <c r="F1078" s="68">
        <f>SUMIFS(F_Input_APR!$G$8:$G$3373,F_Input_APR!$B$8:$B$3373,'APR Data'!C1078,F_Input_APR!$I$8:$I$3373,'APR Data'!D1078)</f>
        <v>1.327</v>
      </c>
      <c r="G1078" s="68">
        <v>1</v>
      </c>
      <c r="H1078" s="68">
        <f t="shared" si="32"/>
        <v>1.327</v>
      </c>
      <c r="I1078" s="68" t="s">
        <v>300</v>
      </c>
      <c r="J1078" s="68" t="s">
        <v>888</v>
      </c>
      <c r="K1078" s="68" t="s">
        <v>879</v>
      </c>
      <c r="M1078" s="68" t="b">
        <f t="shared" si="33"/>
        <v>1</v>
      </c>
    </row>
    <row r="1079" spans="2:13">
      <c r="B1079" s="68" t="s">
        <v>839</v>
      </c>
      <c r="C1079" s="68" t="s">
        <v>276</v>
      </c>
      <c r="D1079" s="68" t="s">
        <v>689</v>
      </c>
      <c r="E1079" s="68" t="s">
        <v>246</v>
      </c>
      <c r="F1079" s="68">
        <f>SUMIFS(F_Input_APR!$G$8:$G$3373,F_Input_APR!$B$8:$B$3373,'APR Data'!C1079,F_Input_APR!$I$8:$I$3373,'APR Data'!D1079)</f>
        <v>6.1740000000000004</v>
      </c>
      <c r="G1079" s="68">
        <v>1</v>
      </c>
      <c r="H1079" s="68">
        <f t="shared" si="32"/>
        <v>6.1740000000000004</v>
      </c>
      <c r="I1079" s="68" t="s">
        <v>300</v>
      </c>
      <c r="J1079" s="68" t="s">
        <v>888</v>
      </c>
      <c r="K1079" s="68" t="s">
        <v>880</v>
      </c>
      <c r="M1079" s="68" t="b">
        <f t="shared" si="33"/>
        <v>1</v>
      </c>
    </row>
    <row r="1080" spans="2:13">
      <c r="B1080" s="68" t="s">
        <v>839</v>
      </c>
      <c r="C1080" s="68" t="s">
        <v>276</v>
      </c>
      <c r="D1080" s="68" t="s">
        <v>698</v>
      </c>
      <c r="E1080" s="68" t="s">
        <v>246</v>
      </c>
      <c r="F1080" s="68">
        <f>SUMIFS(F_Input_APR!$G$8:$G$3373,F_Input_APR!$B$8:$B$3373,'APR Data'!C1080,F_Input_APR!$I$8:$I$3373,'APR Data'!D1080)</f>
        <v>0</v>
      </c>
      <c r="G1080" s="68">
        <v>1</v>
      </c>
      <c r="H1080" s="68">
        <f t="shared" si="32"/>
        <v>0</v>
      </c>
      <c r="I1080" s="68" t="s">
        <v>300</v>
      </c>
      <c r="J1080" s="68" t="s">
        <v>888</v>
      </c>
      <c r="K1080" s="68" t="s">
        <v>881</v>
      </c>
      <c r="M1080" s="68" t="b">
        <f t="shared" si="33"/>
        <v>1</v>
      </c>
    </row>
    <row r="1081" spans="2:13">
      <c r="B1081" s="68" t="s">
        <v>839</v>
      </c>
      <c r="C1081" s="68" t="s">
        <v>276</v>
      </c>
      <c r="D1081" s="68" t="s">
        <v>707</v>
      </c>
      <c r="E1081" s="68" t="s">
        <v>246</v>
      </c>
      <c r="F1081" s="68">
        <f>SUMIFS(F_Input_APR!$G$8:$G$3373,F_Input_APR!$B$8:$B$3373,'APR Data'!C1081,F_Input_APR!$I$8:$I$3373,'APR Data'!D1081)</f>
        <v>0</v>
      </c>
      <c r="G1081" s="68">
        <v>1</v>
      </c>
      <c r="H1081" s="68">
        <f t="shared" si="32"/>
        <v>0</v>
      </c>
      <c r="I1081" s="68" t="s">
        <v>300</v>
      </c>
      <c r="J1081" s="68" t="s">
        <v>888</v>
      </c>
      <c r="K1081" s="68" t="s">
        <v>882</v>
      </c>
      <c r="M1081" s="68" t="b">
        <f t="shared" si="33"/>
        <v>1</v>
      </c>
    </row>
    <row r="1082" spans="2:13">
      <c r="B1082" s="68" t="s">
        <v>839</v>
      </c>
      <c r="C1082" s="68" t="s">
        <v>276</v>
      </c>
      <c r="D1082" s="68" t="s">
        <v>716</v>
      </c>
      <c r="E1082" s="68" t="s">
        <v>246</v>
      </c>
      <c r="F1082" s="68">
        <f>SUMIFS(F_Input_APR!$G$8:$G$3373,F_Input_APR!$B$8:$B$3373,'APR Data'!C1082,F_Input_APR!$I$8:$I$3373,'APR Data'!D1082)</f>
        <v>10.375999999999999</v>
      </c>
      <c r="G1082" s="68">
        <v>1</v>
      </c>
      <c r="H1082" s="68">
        <f t="shared" si="32"/>
        <v>10.375999999999999</v>
      </c>
      <c r="I1082" s="68" t="s">
        <v>300</v>
      </c>
      <c r="J1082" s="68" t="s">
        <v>888</v>
      </c>
      <c r="K1082" s="68" t="s">
        <v>883</v>
      </c>
      <c r="M1082" s="68" t="b">
        <f t="shared" si="33"/>
        <v>1</v>
      </c>
    </row>
    <row r="1083" spans="2:13">
      <c r="B1083" s="68" t="s">
        <v>839</v>
      </c>
      <c r="C1083" s="68" t="s">
        <v>276</v>
      </c>
      <c r="D1083" s="68" t="s">
        <v>725</v>
      </c>
      <c r="E1083" s="68" t="s">
        <v>246</v>
      </c>
      <c r="F1083" s="68">
        <f>SUMIFS(F_Input_APR!$G$8:$G$3373,F_Input_APR!$B$8:$B$3373,'APR Data'!C1083,F_Input_APR!$I$8:$I$3373,'APR Data'!D1083)</f>
        <v>12.420999999999999</v>
      </c>
      <c r="G1083" s="68">
        <v>1</v>
      </c>
      <c r="H1083" s="68">
        <f t="shared" si="32"/>
        <v>12.420999999999999</v>
      </c>
      <c r="I1083" s="68" t="s">
        <v>300</v>
      </c>
      <c r="J1083" s="68" t="s">
        <v>888</v>
      </c>
      <c r="K1083" s="68" t="s">
        <v>884</v>
      </c>
      <c r="M1083" s="68" t="b">
        <f t="shared" si="33"/>
        <v>1</v>
      </c>
    </row>
    <row r="1084" spans="2:13">
      <c r="B1084" s="68" t="s">
        <v>839</v>
      </c>
      <c r="C1084" s="68" t="s">
        <v>276</v>
      </c>
      <c r="D1084" s="68" t="s">
        <v>734</v>
      </c>
      <c r="E1084" s="68" t="s">
        <v>246</v>
      </c>
      <c r="F1084" s="68">
        <f>SUMIFS(F_Input_APR!$G$8:$G$3373,F_Input_APR!$B$8:$B$3373,'APR Data'!C1084,F_Input_APR!$I$8:$I$3373,'APR Data'!D1084)</f>
        <v>5.2619999999999996</v>
      </c>
      <c r="G1084" s="68">
        <v>1</v>
      </c>
      <c r="H1084" s="68">
        <f t="shared" si="32"/>
        <v>5.2619999999999996</v>
      </c>
      <c r="I1084" s="68" t="s">
        <v>300</v>
      </c>
      <c r="J1084" s="68" t="s">
        <v>888</v>
      </c>
      <c r="K1084" s="68" t="s">
        <v>885</v>
      </c>
      <c r="M1084" s="68" t="b">
        <f t="shared" si="33"/>
        <v>1</v>
      </c>
    </row>
    <row r="1085" spans="2:13">
      <c r="B1085" s="68" t="s">
        <v>839</v>
      </c>
      <c r="C1085" s="68" t="s">
        <v>276</v>
      </c>
      <c r="D1085" s="68" t="s">
        <v>743</v>
      </c>
      <c r="E1085" s="68" t="s">
        <v>246</v>
      </c>
      <c r="F1085" s="68">
        <f>SUMIFS(F_Input_APR!$G$8:$G$3373,F_Input_APR!$B$8:$B$3373,'APR Data'!C1085,F_Input_APR!$I$8:$I$3373,'APR Data'!D1085)</f>
        <v>0</v>
      </c>
      <c r="G1085" s="68">
        <v>1</v>
      </c>
      <c r="H1085" s="68">
        <f t="shared" si="32"/>
        <v>0</v>
      </c>
      <c r="I1085" s="68" t="s">
        <v>300</v>
      </c>
      <c r="J1085" s="68" t="s">
        <v>888</v>
      </c>
      <c r="K1085" s="68" t="s">
        <v>886</v>
      </c>
      <c r="M1085" s="68" t="b">
        <f t="shared" si="33"/>
        <v>1</v>
      </c>
    </row>
    <row r="1086" spans="2:13">
      <c r="B1086" s="68" t="s">
        <v>839</v>
      </c>
      <c r="C1086" s="68" t="s">
        <v>276</v>
      </c>
      <c r="D1086" s="68" t="s">
        <v>752</v>
      </c>
      <c r="E1086" s="68" t="s">
        <v>246</v>
      </c>
      <c r="F1086" s="68">
        <f>SUMIFS(F_Input_APR!$G$8:$G$3373,F_Input_APR!$B$8:$B$3373,'APR Data'!C1086,F_Input_APR!$I$8:$I$3373,'APR Data'!D1086)</f>
        <v>0</v>
      </c>
      <c r="G1086" s="68">
        <v>1</v>
      </c>
      <c r="H1086" s="68">
        <f t="shared" si="32"/>
        <v>0</v>
      </c>
      <c r="I1086" s="68" t="s">
        <v>300</v>
      </c>
      <c r="J1086" s="68" t="s">
        <v>888</v>
      </c>
      <c r="K1086" s="68" t="s">
        <v>887</v>
      </c>
      <c r="M1086" s="68" t="b">
        <f t="shared" si="33"/>
        <v>1</v>
      </c>
    </row>
    <row r="1087" spans="2:13">
      <c r="B1087" s="68" t="s">
        <v>839</v>
      </c>
      <c r="C1087" s="68" t="s">
        <v>276</v>
      </c>
      <c r="D1087" s="68" t="s">
        <v>308</v>
      </c>
      <c r="E1087" s="68" t="s">
        <v>246</v>
      </c>
      <c r="F1087" s="68">
        <f>SUMIFS(F_Input_APR!$G$8:$G$3373,F_Input_APR!$B$8:$B$3373,'APR Data'!C1087,F_Input_APR!$I$8:$I$3373,'APR Data'!D1087)</f>
        <v>32.597000000000001</v>
      </c>
      <c r="G1087" s="68">
        <v>1</v>
      </c>
      <c r="H1087" s="68">
        <f t="shared" si="32"/>
        <v>32.597000000000001</v>
      </c>
      <c r="I1087" s="68" t="s">
        <v>300</v>
      </c>
      <c r="J1087" s="68" t="s">
        <v>889</v>
      </c>
      <c r="K1087" s="92" t="s">
        <v>841</v>
      </c>
      <c r="M1087" s="68" t="b">
        <f t="shared" si="33"/>
        <v>1</v>
      </c>
    </row>
    <row r="1088" spans="2:13">
      <c r="B1088" s="68" t="s">
        <v>839</v>
      </c>
      <c r="C1088" s="68" t="s">
        <v>276</v>
      </c>
      <c r="D1088" s="68" t="s">
        <v>317</v>
      </c>
      <c r="E1088" s="68" t="s">
        <v>246</v>
      </c>
      <c r="F1088" s="68">
        <f>SUMIFS(F_Input_APR!$G$8:$G$3373,F_Input_APR!$B$8:$B$3373,'APR Data'!C1088,F_Input_APR!$I$8:$I$3373,'APR Data'!D1088)</f>
        <v>0.46800000000000003</v>
      </c>
      <c r="G1088" s="68">
        <v>1</v>
      </c>
      <c r="H1088" s="68">
        <f t="shared" si="32"/>
        <v>0.46800000000000003</v>
      </c>
      <c r="I1088" s="68" t="s">
        <v>300</v>
      </c>
      <c r="J1088" s="68" t="s">
        <v>889</v>
      </c>
      <c r="K1088" s="92" t="s">
        <v>842</v>
      </c>
      <c r="M1088" s="68" t="b">
        <f t="shared" si="33"/>
        <v>1</v>
      </c>
    </row>
    <row r="1089" spans="2:13">
      <c r="B1089" s="68" t="s">
        <v>839</v>
      </c>
      <c r="C1089" s="68" t="s">
        <v>276</v>
      </c>
      <c r="D1089" s="68" t="s">
        <v>326</v>
      </c>
      <c r="E1089" s="68" t="s">
        <v>246</v>
      </c>
      <c r="F1089" s="68">
        <f>SUMIFS(F_Input_APR!$G$8:$G$3373,F_Input_APR!$B$8:$B$3373,'APR Data'!C1089,F_Input_APR!$I$8:$I$3373,'APR Data'!D1089)</f>
        <v>5.57</v>
      </c>
      <c r="G1089" s="68">
        <v>1</v>
      </c>
      <c r="H1089" s="68">
        <f t="shared" si="32"/>
        <v>5.57</v>
      </c>
      <c r="I1089" s="68" t="s">
        <v>300</v>
      </c>
      <c r="J1089" s="68" t="s">
        <v>889</v>
      </c>
      <c r="K1089" s="92" t="s">
        <v>843</v>
      </c>
      <c r="M1089" s="68" t="b">
        <f t="shared" si="33"/>
        <v>1</v>
      </c>
    </row>
    <row r="1090" spans="2:13">
      <c r="B1090" s="68" t="s">
        <v>839</v>
      </c>
      <c r="C1090" s="68" t="s">
        <v>276</v>
      </c>
      <c r="D1090" s="68" t="s">
        <v>335</v>
      </c>
      <c r="E1090" s="68" t="s">
        <v>246</v>
      </c>
      <c r="F1090" s="68">
        <f>SUMIFS(F_Input_APR!$G$8:$G$3373,F_Input_APR!$B$8:$B$3373,'APR Data'!C1090,F_Input_APR!$I$8:$I$3373,'APR Data'!D1090)</f>
        <v>24.265999999999998</v>
      </c>
      <c r="G1090" s="68">
        <v>1</v>
      </c>
      <c r="H1090" s="68">
        <f t="shared" si="32"/>
        <v>24.265999999999998</v>
      </c>
      <c r="I1090" s="68" t="s">
        <v>300</v>
      </c>
      <c r="J1090" s="68" t="s">
        <v>889</v>
      </c>
      <c r="K1090" s="68" t="s">
        <v>844</v>
      </c>
      <c r="M1090" s="68" t="b">
        <f t="shared" si="33"/>
        <v>1</v>
      </c>
    </row>
    <row r="1091" spans="2:13">
      <c r="B1091" s="68" t="s">
        <v>839</v>
      </c>
      <c r="C1091" s="68" t="s">
        <v>276</v>
      </c>
      <c r="D1091" s="68" t="s">
        <v>344</v>
      </c>
      <c r="E1091" s="68" t="s">
        <v>246</v>
      </c>
      <c r="F1091" s="68">
        <f>SUMIFS(F_Input_APR!$G$8:$G$3373,F_Input_APR!$B$8:$B$3373,'APR Data'!C1091,F_Input_APR!$I$8:$I$3373,'APR Data'!D1091)</f>
        <v>118.90600000000001</v>
      </c>
      <c r="G1091" s="68">
        <v>1</v>
      </c>
      <c r="H1091" s="68">
        <f t="shared" si="32"/>
        <v>118.90600000000001</v>
      </c>
      <c r="I1091" s="68" t="s">
        <v>300</v>
      </c>
      <c r="J1091" s="68" t="s">
        <v>889</v>
      </c>
      <c r="K1091" s="92" t="s">
        <v>845</v>
      </c>
      <c r="M1091" s="68" t="b">
        <f t="shared" si="33"/>
        <v>1</v>
      </c>
    </row>
    <row r="1092" spans="2:13">
      <c r="B1092" s="68" t="s">
        <v>839</v>
      </c>
      <c r="C1092" s="68" t="s">
        <v>276</v>
      </c>
      <c r="D1092" s="68" t="s">
        <v>353</v>
      </c>
      <c r="E1092" s="68" t="s">
        <v>246</v>
      </c>
      <c r="F1092" s="68">
        <f>SUMIFS(F_Input_APR!$G$8:$G$3373,F_Input_APR!$B$8:$B$3373,'APR Data'!C1092,F_Input_APR!$I$8:$I$3373,'APR Data'!D1092)</f>
        <v>0</v>
      </c>
      <c r="G1092" s="68">
        <v>1</v>
      </c>
      <c r="H1092" s="68">
        <f t="shared" si="32"/>
        <v>0</v>
      </c>
      <c r="I1092" s="68" t="s">
        <v>300</v>
      </c>
      <c r="J1092" s="68" t="s">
        <v>889</v>
      </c>
      <c r="K1092" s="92" t="s">
        <v>846</v>
      </c>
      <c r="M1092" s="68" t="b">
        <f t="shared" si="33"/>
        <v>1</v>
      </c>
    </row>
    <row r="1093" spans="2:13">
      <c r="B1093" s="68" t="s">
        <v>839</v>
      </c>
      <c r="C1093" s="68" t="s">
        <v>276</v>
      </c>
      <c r="D1093" s="68" t="s">
        <v>362</v>
      </c>
      <c r="E1093" s="68" t="s">
        <v>246</v>
      </c>
      <c r="F1093" s="68">
        <f>SUMIFS(F_Input_APR!$G$8:$G$3373,F_Input_APR!$B$8:$B$3373,'APR Data'!C1093,F_Input_APR!$I$8:$I$3373,'APR Data'!D1093)</f>
        <v>52.526000000000003</v>
      </c>
      <c r="G1093" s="68">
        <v>1</v>
      </c>
      <c r="H1093" s="68">
        <f t="shared" si="32"/>
        <v>52.526000000000003</v>
      </c>
      <c r="I1093" s="68" t="s">
        <v>300</v>
      </c>
      <c r="J1093" s="68" t="s">
        <v>889</v>
      </c>
      <c r="K1093" s="92" t="s">
        <v>847</v>
      </c>
      <c r="M1093" s="68" t="b">
        <f t="shared" si="33"/>
        <v>1</v>
      </c>
    </row>
    <row r="1094" spans="2:13">
      <c r="B1094" s="68" t="s">
        <v>839</v>
      </c>
      <c r="C1094" s="68" t="s">
        <v>276</v>
      </c>
      <c r="D1094" s="68" t="s">
        <v>371</v>
      </c>
      <c r="E1094" s="68" t="s">
        <v>246</v>
      </c>
      <c r="F1094" s="68">
        <f>SUMIFS(F_Input_APR!$G$8:$G$3373,F_Input_APR!$B$8:$B$3373,'APR Data'!C1094,F_Input_APR!$I$8:$I$3373,'APR Data'!D1094)</f>
        <v>40.018999999999998</v>
      </c>
      <c r="G1094" s="68">
        <v>1</v>
      </c>
      <c r="H1094" s="68">
        <f t="shared" si="32"/>
        <v>40.018999999999998</v>
      </c>
      <c r="I1094" s="68" t="s">
        <v>300</v>
      </c>
      <c r="J1094" s="68" t="s">
        <v>889</v>
      </c>
      <c r="K1094" s="92" t="s">
        <v>848</v>
      </c>
      <c r="M1094" s="68" t="b">
        <f t="shared" si="33"/>
        <v>1</v>
      </c>
    </row>
    <row r="1095" spans="2:13">
      <c r="B1095" s="68" t="s">
        <v>839</v>
      </c>
      <c r="C1095" s="68" t="s">
        <v>276</v>
      </c>
      <c r="D1095" s="68" t="s">
        <v>380</v>
      </c>
      <c r="E1095" s="68" t="s">
        <v>246</v>
      </c>
      <c r="F1095" s="68">
        <f>SUMIFS(F_Input_APR!$G$8:$G$3373,F_Input_APR!$B$8:$B$3373,'APR Data'!C1095,F_Input_APR!$I$8:$I$3373,'APR Data'!D1095)</f>
        <v>0</v>
      </c>
      <c r="G1095" s="68">
        <v>1</v>
      </c>
      <c r="H1095" s="68">
        <f t="shared" ref="H1095:H1158" si="34">F1095*G1095</f>
        <v>0</v>
      </c>
      <c r="I1095" s="68" t="s">
        <v>300</v>
      </c>
      <c r="J1095" s="68" t="s">
        <v>889</v>
      </c>
      <c r="K1095" s="92" t="s">
        <v>849</v>
      </c>
      <c r="M1095" s="68" t="b">
        <f t="shared" ref="M1095:M1158" si="35">F1095=H1095</f>
        <v>1</v>
      </c>
    </row>
    <row r="1096" spans="2:13">
      <c r="B1096" s="68" t="s">
        <v>839</v>
      </c>
      <c r="C1096" s="68" t="s">
        <v>276</v>
      </c>
      <c r="D1096" s="68" t="s">
        <v>389</v>
      </c>
      <c r="E1096" s="68" t="s">
        <v>246</v>
      </c>
      <c r="F1096" s="68">
        <f>SUMIFS(F_Input_APR!$G$8:$G$3373,F_Input_APR!$B$8:$B$3373,'APR Data'!C1096,F_Input_APR!$I$8:$I$3373,'APR Data'!D1096)</f>
        <v>17.899999999999999</v>
      </c>
      <c r="G1096" s="68">
        <v>1</v>
      </c>
      <c r="H1096" s="68">
        <f t="shared" si="34"/>
        <v>17.899999999999999</v>
      </c>
      <c r="I1096" s="68" t="s">
        <v>300</v>
      </c>
      <c r="J1096" s="68" t="s">
        <v>889</v>
      </c>
      <c r="K1096" s="92" t="s">
        <v>850</v>
      </c>
      <c r="M1096" s="68" t="b">
        <f t="shared" si="35"/>
        <v>1</v>
      </c>
    </row>
    <row r="1097" spans="2:13">
      <c r="B1097" s="68" t="s">
        <v>839</v>
      </c>
      <c r="C1097" s="68" t="s">
        <v>276</v>
      </c>
      <c r="D1097" s="68" t="s">
        <v>398</v>
      </c>
      <c r="E1097" s="68" t="s">
        <v>246</v>
      </c>
      <c r="F1097" s="68">
        <f>SUMIFS(F_Input_APR!$G$8:$G$3373,F_Input_APR!$B$8:$B$3373,'APR Data'!C1097,F_Input_APR!$I$8:$I$3373,'APR Data'!D1097)</f>
        <v>6.0709999999999997</v>
      </c>
      <c r="G1097" s="68">
        <v>1</v>
      </c>
      <c r="H1097" s="68">
        <f t="shared" si="34"/>
        <v>6.0709999999999997</v>
      </c>
      <c r="I1097" s="68" t="s">
        <v>300</v>
      </c>
      <c r="J1097" s="68" t="s">
        <v>889</v>
      </c>
      <c r="K1097" s="92" t="s">
        <v>851</v>
      </c>
      <c r="M1097" s="68" t="b">
        <f t="shared" si="35"/>
        <v>1</v>
      </c>
    </row>
    <row r="1098" spans="2:13">
      <c r="B1098" s="68" t="s">
        <v>839</v>
      </c>
      <c r="C1098" s="68" t="s">
        <v>276</v>
      </c>
      <c r="D1098" s="68" t="s">
        <v>407</v>
      </c>
      <c r="E1098" s="68" t="s">
        <v>246</v>
      </c>
      <c r="F1098" s="68">
        <f>SUMIFS(F_Input_APR!$G$8:$G$3373,F_Input_APR!$B$8:$B$3373,'APR Data'!C1098,F_Input_APR!$I$8:$I$3373,'APR Data'!D1098)</f>
        <v>223.34899999999999</v>
      </c>
      <c r="G1098" s="68">
        <v>1</v>
      </c>
      <c r="H1098" s="68">
        <f t="shared" si="34"/>
        <v>223.34899999999999</v>
      </c>
      <c r="I1098" s="68" t="s">
        <v>300</v>
      </c>
      <c r="J1098" s="68" t="s">
        <v>889</v>
      </c>
      <c r="K1098" s="92" t="s">
        <v>852</v>
      </c>
      <c r="M1098" s="68" t="b">
        <f t="shared" si="35"/>
        <v>1</v>
      </c>
    </row>
    <row r="1099" spans="2:13">
      <c r="B1099" s="68" t="s">
        <v>839</v>
      </c>
      <c r="C1099" s="68" t="s">
        <v>276</v>
      </c>
      <c r="D1099" s="68" t="s">
        <v>416</v>
      </c>
      <c r="E1099" s="68" t="s">
        <v>246</v>
      </c>
      <c r="F1099" s="68">
        <f>SUMIFS(F_Input_APR!$G$8:$G$3373,F_Input_APR!$B$8:$B$3373,'APR Data'!C1099,F_Input_APR!$I$8:$I$3373,'APR Data'!D1099)</f>
        <v>342.90699999999998</v>
      </c>
      <c r="G1099" s="68">
        <v>1</v>
      </c>
      <c r="H1099" s="68">
        <f t="shared" si="34"/>
        <v>342.90699999999998</v>
      </c>
      <c r="I1099" s="68" t="s">
        <v>300</v>
      </c>
      <c r="J1099" s="68" t="s">
        <v>889</v>
      </c>
      <c r="K1099" s="92" t="s">
        <v>853</v>
      </c>
      <c r="M1099" s="68" t="b">
        <f t="shared" si="35"/>
        <v>1</v>
      </c>
    </row>
    <row r="1100" spans="2:13">
      <c r="B1100" s="68" t="s">
        <v>839</v>
      </c>
      <c r="C1100" s="68" t="s">
        <v>276</v>
      </c>
      <c r="D1100" s="68" t="s">
        <v>425</v>
      </c>
      <c r="E1100" s="68" t="s">
        <v>246</v>
      </c>
      <c r="F1100" s="68">
        <f>SUMIFS(F_Input_APR!$G$8:$G$3373,F_Input_APR!$B$8:$B$3373,'APR Data'!C1100,F_Input_APR!$I$8:$I$3373,'APR Data'!D1100)</f>
        <v>0</v>
      </c>
      <c r="G1100" s="68">
        <v>1</v>
      </c>
      <c r="H1100" s="68">
        <f t="shared" si="34"/>
        <v>0</v>
      </c>
      <c r="I1100" s="68" t="s">
        <v>300</v>
      </c>
      <c r="J1100" s="68" t="s">
        <v>889</v>
      </c>
      <c r="K1100" s="92" t="s">
        <v>854</v>
      </c>
      <c r="M1100" s="68" t="b">
        <f t="shared" si="35"/>
        <v>1</v>
      </c>
    </row>
    <row r="1101" spans="2:13">
      <c r="B1101" s="68" t="s">
        <v>839</v>
      </c>
      <c r="C1101" s="68" t="s">
        <v>276</v>
      </c>
      <c r="D1101" s="68" t="s">
        <v>434</v>
      </c>
      <c r="E1101" s="68" t="s">
        <v>246</v>
      </c>
      <c r="F1101" s="68">
        <f>SUMIFS(F_Input_APR!$G$8:$G$3373,F_Input_APR!$B$8:$B$3373,'APR Data'!C1101,F_Input_APR!$I$8:$I$3373,'APR Data'!D1101)</f>
        <v>11.893000000000001</v>
      </c>
      <c r="G1101" s="68">
        <v>0</v>
      </c>
      <c r="H1101" s="68">
        <f t="shared" si="34"/>
        <v>0</v>
      </c>
      <c r="I1101" s="68" t="s">
        <v>300</v>
      </c>
      <c r="J1101" s="68" t="s">
        <v>889</v>
      </c>
      <c r="K1101" s="92" t="s">
        <v>855</v>
      </c>
      <c r="M1101" s="68" t="b">
        <f t="shared" si="35"/>
        <v>0</v>
      </c>
    </row>
    <row r="1102" spans="2:13">
      <c r="B1102" s="68" t="s">
        <v>839</v>
      </c>
      <c r="C1102" s="68" t="s">
        <v>276</v>
      </c>
      <c r="D1102" s="68" t="s">
        <v>440</v>
      </c>
      <c r="E1102" s="68" t="s">
        <v>246</v>
      </c>
      <c r="F1102" s="68">
        <f>SUMIFS(F_Input_APR!$G$8:$G$3373,F_Input_APR!$B$8:$B$3373,'APR Data'!C1102,F_Input_APR!$I$8:$I$3373,'APR Data'!D1102)</f>
        <v>11.893000000000001</v>
      </c>
      <c r="G1102" s="68">
        <v>0</v>
      </c>
      <c r="H1102" s="68">
        <f t="shared" si="34"/>
        <v>0</v>
      </c>
      <c r="I1102" s="68" t="s">
        <v>300</v>
      </c>
      <c r="J1102" s="68" t="s">
        <v>889</v>
      </c>
      <c r="K1102" s="92" t="s">
        <v>856</v>
      </c>
      <c r="M1102" s="68" t="b">
        <f t="shared" si="35"/>
        <v>0</v>
      </c>
    </row>
    <row r="1103" spans="2:13">
      <c r="B1103" s="68" t="s">
        <v>839</v>
      </c>
      <c r="C1103" s="68" t="s">
        <v>276</v>
      </c>
      <c r="D1103" s="68" t="s">
        <v>446</v>
      </c>
      <c r="E1103" s="68" t="s">
        <v>246</v>
      </c>
      <c r="F1103" s="68">
        <f>SUMIFS(F_Input_APR!$G$8:$G$3373,F_Input_APR!$B$8:$B$3373,'APR Data'!C1103,F_Input_APR!$I$8:$I$3373,'APR Data'!D1103)</f>
        <v>11.893000000000001</v>
      </c>
      <c r="G1103" s="68">
        <v>1</v>
      </c>
      <c r="H1103" s="68">
        <f t="shared" si="34"/>
        <v>11.893000000000001</v>
      </c>
      <c r="I1103" s="68" t="s">
        <v>300</v>
      </c>
      <c r="J1103" s="68" t="s">
        <v>889</v>
      </c>
      <c r="K1103" s="92" t="s">
        <v>857</v>
      </c>
      <c r="M1103" s="68" t="b">
        <f t="shared" si="35"/>
        <v>1</v>
      </c>
    </row>
    <row r="1104" spans="2:13">
      <c r="B1104" s="68" t="s">
        <v>839</v>
      </c>
      <c r="C1104" s="68" t="s">
        <v>276</v>
      </c>
      <c r="D1104" s="68" t="s">
        <v>455</v>
      </c>
      <c r="E1104" s="68" t="s">
        <v>246</v>
      </c>
      <c r="F1104" s="68">
        <f>SUMIFS(F_Input_APR!$G$8:$G$3373,F_Input_APR!$B$8:$B$3373,'APR Data'!C1104,F_Input_APR!$I$8:$I$3373,'APR Data'!D1104)</f>
        <v>0</v>
      </c>
      <c r="G1104" s="68">
        <v>1</v>
      </c>
      <c r="H1104" s="68">
        <f t="shared" si="34"/>
        <v>0</v>
      </c>
      <c r="I1104" s="68" t="s">
        <v>300</v>
      </c>
      <c r="J1104" s="68" t="s">
        <v>889</v>
      </c>
      <c r="K1104" s="92" t="s">
        <v>858</v>
      </c>
      <c r="M1104" s="68" t="b">
        <f t="shared" si="35"/>
        <v>1</v>
      </c>
    </row>
    <row r="1105" spans="2:13">
      <c r="B1105" s="68" t="s">
        <v>839</v>
      </c>
      <c r="C1105" s="68" t="s">
        <v>276</v>
      </c>
      <c r="D1105" s="68" t="s">
        <v>464</v>
      </c>
      <c r="E1105" s="68" t="s">
        <v>246</v>
      </c>
      <c r="F1105" s="68">
        <f>SUMIFS(F_Input_APR!$G$8:$G$3373,F_Input_APR!$B$8:$B$3373,'APR Data'!C1105,F_Input_APR!$I$8:$I$3373,'APR Data'!D1105)</f>
        <v>245.91800000000001</v>
      </c>
      <c r="G1105" s="68">
        <v>1</v>
      </c>
      <c r="H1105" s="68">
        <f t="shared" si="34"/>
        <v>245.91800000000001</v>
      </c>
      <c r="I1105" s="68" t="s">
        <v>300</v>
      </c>
      <c r="J1105" s="68" t="s">
        <v>889</v>
      </c>
      <c r="K1105" s="92" t="s">
        <v>859</v>
      </c>
      <c r="M1105" s="68" t="b">
        <f t="shared" si="35"/>
        <v>1</v>
      </c>
    </row>
    <row r="1106" spans="2:13">
      <c r="B1106" s="68" t="s">
        <v>839</v>
      </c>
      <c r="C1106" s="68" t="s">
        <v>276</v>
      </c>
      <c r="D1106" s="68" t="s">
        <v>473</v>
      </c>
      <c r="E1106" s="68" t="s">
        <v>246</v>
      </c>
      <c r="F1106" s="68">
        <f>SUMIFS(F_Input_APR!$G$8:$G$3373,F_Input_APR!$B$8:$B$3373,'APR Data'!C1106,F_Input_APR!$I$8:$I$3373,'APR Data'!D1106)</f>
        <v>0</v>
      </c>
      <c r="G1106" s="68">
        <v>0</v>
      </c>
      <c r="H1106" s="68">
        <f t="shared" si="34"/>
        <v>0</v>
      </c>
      <c r="I1106" s="68" t="s">
        <v>300</v>
      </c>
      <c r="J1106" s="68" t="s">
        <v>889</v>
      </c>
      <c r="K1106" s="92" t="s">
        <v>860</v>
      </c>
      <c r="M1106" s="68" t="b">
        <f t="shared" si="35"/>
        <v>1</v>
      </c>
    </row>
    <row r="1107" spans="2:13">
      <c r="B1107" s="68" t="s">
        <v>839</v>
      </c>
      <c r="C1107" s="68" t="s">
        <v>276</v>
      </c>
      <c r="D1107" s="68" t="s">
        <v>482</v>
      </c>
      <c r="E1107" s="68" t="s">
        <v>246</v>
      </c>
      <c r="F1107" s="68">
        <f>SUMIFS(F_Input_APR!$G$8:$G$3373,F_Input_APR!$B$8:$B$3373,'APR Data'!C1107,F_Input_APR!$I$8:$I$3373,'APR Data'!D1107)</f>
        <v>0</v>
      </c>
      <c r="G1107" s="68">
        <v>0</v>
      </c>
      <c r="H1107" s="68">
        <f t="shared" si="34"/>
        <v>0</v>
      </c>
      <c r="I1107" s="68" t="s">
        <v>300</v>
      </c>
      <c r="J1107" s="68" t="s">
        <v>889</v>
      </c>
      <c r="K1107" s="92" t="s">
        <v>861</v>
      </c>
      <c r="M1107" s="68" t="b">
        <f t="shared" si="35"/>
        <v>1</v>
      </c>
    </row>
    <row r="1108" spans="2:13">
      <c r="B1108" s="68" t="s">
        <v>839</v>
      </c>
      <c r="C1108" s="68" t="s">
        <v>276</v>
      </c>
      <c r="D1108" s="68" t="s">
        <v>491</v>
      </c>
      <c r="E1108" s="68" t="s">
        <v>246</v>
      </c>
      <c r="F1108" s="68">
        <f>SUMIFS(F_Input_APR!$G$8:$G$3373,F_Input_APR!$B$8:$B$3373,'APR Data'!C1108,F_Input_APR!$I$8:$I$3373,'APR Data'!D1108)</f>
        <v>0</v>
      </c>
      <c r="G1108" s="68">
        <v>0</v>
      </c>
      <c r="H1108" s="68">
        <f t="shared" si="34"/>
        <v>0</v>
      </c>
      <c r="I1108" s="68" t="s">
        <v>300</v>
      </c>
      <c r="J1108" s="68" t="s">
        <v>889</v>
      </c>
      <c r="K1108" s="92" t="s">
        <v>862</v>
      </c>
      <c r="M1108" s="68" t="b">
        <f t="shared" si="35"/>
        <v>1</v>
      </c>
    </row>
    <row r="1109" spans="2:13">
      <c r="B1109" s="68" t="s">
        <v>839</v>
      </c>
      <c r="C1109" s="68" t="s">
        <v>276</v>
      </c>
      <c r="D1109" s="68" t="s">
        <v>500</v>
      </c>
      <c r="E1109" s="68" t="s">
        <v>246</v>
      </c>
      <c r="F1109" s="68">
        <f>SUMIFS(F_Input_APR!$G$8:$G$3373,F_Input_APR!$B$8:$B$3373,'APR Data'!C1109,F_Input_APR!$I$8:$I$3373,'APR Data'!D1109)</f>
        <v>0</v>
      </c>
      <c r="G1109" s="68">
        <v>1</v>
      </c>
      <c r="H1109" s="68">
        <f t="shared" si="34"/>
        <v>0</v>
      </c>
      <c r="I1109" s="68" t="s">
        <v>300</v>
      </c>
      <c r="J1109" s="68" t="s">
        <v>889</v>
      </c>
      <c r="K1109" s="92" t="s">
        <v>863</v>
      </c>
      <c r="M1109" s="68" t="b">
        <f t="shared" si="35"/>
        <v>1</v>
      </c>
    </row>
    <row r="1110" spans="2:13">
      <c r="B1110" s="68" t="s">
        <v>839</v>
      </c>
      <c r="C1110" s="68" t="s">
        <v>276</v>
      </c>
      <c r="D1110" s="68" t="s">
        <v>509</v>
      </c>
      <c r="E1110" s="68" t="s">
        <v>246</v>
      </c>
      <c r="F1110" s="68">
        <f>SUMIFS(F_Input_APR!$G$8:$G$3373,F_Input_APR!$B$8:$B$3373,'APR Data'!C1110,F_Input_APR!$I$8:$I$3373,'APR Data'!D1110)</f>
        <v>17.954999999999998</v>
      </c>
      <c r="G1110" s="68">
        <v>1</v>
      </c>
      <c r="H1110" s="68">
        <f t="shared" si="34"/>
        <v>17.954999999999998</v>
      </c>
      <c r="I1110" s="68" t="s">
        <v>300</v>
      </c>
      <c r="J1110" s="68" t="s">
        <v>889</v>
      </c>
      <c r="K1110" s="92" t="s">
        <v>864</v>
      </c>
      <c r="M1110" s="68" t="b">
        <f t="shared" si="35"/>
        <v>1</v>
      </c>
    </row>
    <row r="1111" spans="2:13">
      <c r="B1111" s="68" t="s">
        <v>839</v>
      </c>
      <c r="C1111" s="68" t="s">
        <v>276</v>
      </c>
      <c r="D1111" s="68" t="s">
        <v>518</v>
      </c>
      <c r="E1111" s="68" t="s">
        <v>246</v>
      </c>
      <c r="F1111" s="68">
        <f>SUMIFS(F_Input_APR!$G$8:$G$3373,F_Input_APR!$B$8:$B$3373,'APR Data'!C1111,F_Input_APR!$I$8:$I$3373,'APR Data'!D1111)</f>
        <v>0</v>
      </c>
      <c r="G1111" s="68">
        <v>1</v>
      </c>
      <c r="H1111" s="68">
        <f t="shared" si="34"/>
        <v>0</v>
      </c>
      <c r="I1111" s="68" t="s">
        <v>300</v>
      </c>
      <c r="J1111" s="68" t="s">
        <v>889</v>
      </c>
      <c r="K1111" s="92" t="s">
        <v>865</v>
      </c>
      <c r="M1111" s="68" t="b">
        <f t="shared" si="35"/>
        <v>1</v>
      </c>
    </row>
    <row r="1112" spans="2:13">
      <c r="B1112" s="68" t="s">
        <v>839</v>
      </c>
      <c r="C1112" s="68" t="s">
        <v>276</v>
      </c>
      <c r="D1112" s="68" t="s">
        <v>527</v>
      </c>
      <c r="E1112" s="68" t="s">
        <v>246</v>
      </c>
      <c r="F1112" s="68">
        <f>SUMIFS(F_Input_APR!$G$8:$G$3373,F_Input_APR!$B$8:$B$3373,'APR Data'!C1112,F_Input_APR!$I$8:$I$3373,'APR Data'!D1112)</f>
        <v>0</v>
      </c>
      <c r="G1112" s="68">
        <v>1</v>
      </c>
      <c r="H1112" s="68">
        <f t="shared" si="34"/>
        <v>0</v>
      </c>
      <c r="I1112" s="68" t="s">
        <v>300</v>
      </c>
      <c r="J1112" s="68" t="s">
        <v>889</v>
      </c>
      <c r="K1112" s="92" t="s">
        <v>866</v>
      </c>
      <c r="M1112" s="68" t="b">
        <f t="shared" si="35"/>
        <v>1</v>
      </c>
    </row>
    <row r="1113" spans="2:13">
      <c r="B1113" s="68" t="s">
        <v>839</v>
      </c>
      <c r="C1113" s="68" t="s">
        <v>276</v>
      </c>
      <c r="D1113" s="68" t="s">
        <v>590</v>
      </c>
      <c r="E1113" s="68" t="s">
        <v>246</v>
      </c>
      <c r="F1113" s="68">
        <f>SUMIFS(F_Input_APR!$G$8:$G$3373,F_Input_APR!$B$8:$B$3373,'APR Data'!C1113,F_Input_APR!$I$8:$I$3373,'APR Data'!D1113)</f>
        <v>6.6609999999999996</v>
      </c>
      <c r="G1113" s="68">
        <v>1</v>
      </c>
      <c r="H1113" s="68">
        <f t="shared" si="34"/>
        <v>6.6609999999999996</v>
      </c>
      <c r="I1113" s="68" t="s">
        <v>300</v>
      </c>
      <c r="J1113" s="68" t="s">
        <v>889</v>
      </c>
      <c r="K1113" s="68" t="s">
        <v>867</v>
      </c>
      <c r="M1113" s="68" t="b">
        <f t="shared" si="35"/>
        <v>1</v>
      </c>
    </row>
    <row r="1114" spans="2:13">
      <c r="B1114" s="68" t="s">
        <v>839</v>
      </c>
      <c r="C1114" s="68" t="s">
        <v>276</v>
      </c>
      <c r="D1114" s="68" t="s">
        <v>599</v>
      </c>
      <c r="E1114" s="68" t="s">
        <v>246</v>
      </c>
      <c r="F1114" s="68">
        <f>SUMIFS(F_Input_APR!$G$8:$G$3373,F_Input_APR!$B$8:$B$3373,'APR Data'!C1114,F_Input_APR!$I$8:$I$3373,'APR Data'!D1114)</f>
        <v>3.12</v>
      </c>
      <c r="G1114" s="68">
        <v>1</v>
      </c>
      <c r="H1114" s="68">
        <f t="shared" si="34"/>
        <v>3.12</v>
      </c>
      <c r="I1114" s="68" t="s">
        <v>300</v>
      </c>
      <c r="J1114" s="68" t="s">
        <v>889</v>
      </c>
      <c r="K1114" s="68" t="s">
        <v>868</v>
      </c>
      <c r="M1114" s="68" t="b">
        <f t="shared" si="35"/>
        <v>1</v>
      </c>
    </row>
    <row r="1115" spans="2:13">
      <c r="B1115" s="68" t="s">
        <v>839</v>
      </c>
      <c r="C1115" s="68" t="s">
        <v>276</v>
      </c>
      <c r="D1115" s="68" t="s">
        <v>608</v>
      </c>
      <c r="E1115" s="68" t="s">
        <v>246</v>
      </c>
      <c r="F1115" s="68">
        <f>SUMIFS(F_Input_APR!$G$8:$G$3373,F_Input_APR!$B$8:$B$3373,'APR Data'!C1115,F_Input_APR!$I$8:$I$3373,'APR Data'!D1115)</f>
        <v>15.212999999999999</v>
      </c>
      <c r="G1115" s="68">
        <v>1</v>
      </c>
      <c r="H1115" s="68">
        <f t="shared" si="34"/>
        <v>15.212999999999999</v>
      </c>
      <c r="I1115" s="68" t="s">
        <v>300</v>
      </c>
      <c r="J1115" s="68" t="s">
        <v>889</v>
      </c>
      <c r="K1115" s="68" t="s">
        <v>869</v>
      </c>
      <c r="M1115" s="68" t="b">
        <f t="shared" si="35"/>
        <v>1</v>
      </c>
    </row>
    <row r="1116" spans="2:13">
      <c r="B1116" s="68" t="s">
        <v>839</v>
      </c>
      <c r="C1116" s="68" t="s">
        <v>276</v>
      </c>
      <c r="D1116" s="68" t="s">
        <v>617</v>
      </c>
      <c r="E1116" s="68" t="s">
        <v>246</v>
      </c>
      <c r="F1116" s="68">
        <f>SUMIFS(F_Input_APR!$G$8:$G$3373,F_Input_APR!$B$8:$B$3373,'APR Data'!C1116,F_Input_APR!$I$8:$I$3373,'APR Data'!D1116)</f>
        <v>84.841999999999999</v>
      </c>
      <c r="G1116" s="68">
        <v>1</v>
      </c>
      <c r="H1116" s="68">
        <f t="shared" si="34"/>
        <v>84.841999999999999</v>
      </c>
      <c r="I1116" s="68" t="s">
        <v>300</v>
      </c>
      <c r="J1116" s="68" t="s">
        <v>889</v>
      </c>
      <c r="K1116" s="68" t="s">
        <v>870</v>
      </c>
      <c r="M1116" s="68" t="b">
        <f t="shared" si="35"/>
        <v>1</v>
      </c>
    </row>
    <row r="1117" spans="2:13">
      <c r="B1117" s="68" t="s">
        <v>839</v>
      </c>
      <c r="C1117" s="68" t="s">
        <v>276</v>
      </c>
      <c r="D1117" s="68" t="s">
        <v>626</v>
      </c>
      <c r="E1117" s="68" t="s">
        <v>246</v>
      </c>
      <c r="F1117" s="68">
        <f>SUMIFS(F_Input_APR!$G$8:$G$3373,F_Input_APR!$B$8:$B$3373,'APR Data'!C1117,F_Input_APR!$I$8:$I$3373,'APR Data'!D1117)</f>
        <v>58.695999999999998</v>
      </c>
      <c r="G1117" s="68">
        <v>1</v>
      </c>
      <c r="H1117" s="68">
        <f t="shared" si="34"/>
        <v>58.695999999999998</v>
      </c>
      <c r="I1117" s="68" t="s">
        <v>300</v>
      </c>
      <c r="J1117" s="68" t="s">
        <v>889</v>
      </c>
      <c r="K1117" s="68" t="s">
        <v>871</v>
      </c>
      <c r="M1117" s="68" t="b">
        <f t="shared" si="35"/>
        <v>1</v>
      </c>
    </row>
    <row r="1118" spans="2:13">
      <c r="B1118" s="68" t="s">
        <v>839</v>
      </c>
      <c r="C1118" s="68" t="s">
        <v>276</v>
      </c>
      <c r="D1118" s="68" t="s">
        <v>818</v>
      </c>
      <c r="E1118" s="68" t="s">
        <v>246</v>
      </c>
      <c r="F1118" s="68">
        <f>SUMIFS(F_Input_APR!$G$8:$G$3373,F_Input_APR!$B$8:$B$3373,'APR Data'!C1118,F_Input_APR!$I$8:$I$3373,'APR Data'!D1118)</f>
        <v>0</v>
      </c>
      <c r="G1118" s="68">
        <v>1</v>
      </c>
      <c r="H1118" s="68">
        <f t="shared" si="34"/>
        <v>0</v>
      </c>
      <c r="I1118" s="68" t="s">
        <v>300</v>
      </c>
      <c r="J1118" s="68" t="s">
        <v>889</v>
      </c>
      <c r="K1118" s="68" t="s">
        <v>872</v>
      </c>
      <c r="M1118" s="68" t="b">
        <f t="shared" si="35"/>
        <v>1</v>
      </c>
    </row>
    <row r="1119" spans="2:13">
      <c r="B1119" s="68" t="s">
        <v>839</v>
      </c>
      <c r="C1119" s="68" t="s">
        <v>276</v>
      </c>
      <c r="D1119" s="68" t="s">
        <v>635</v>
      </c>
      <c r="E1119" s="68" t="s">
        <v>246</v>
      </c>
      <c r="F1119" s="68">
        <f>SUMIFS(F_Input_APR!$G$8:$G$3373,F_Input_APR!$B$8:$B$3373,'APR Data'!C1119,F_Input_APR!$I$8:$I$3373,'APR Data'!D1119)</f>
        <v>9.7710000000000008</v>
      </c>
      <c r="G1119" s="68">
        <v>1</v>
      </c>
      <c r="H1119" s="68">
        <f t="shared" si="34"/>
        <v>9.7710000000000008</v>
      </c>
      <c r="I1119" s="68" t="s">
        <v>300</v>
      </c>
      <c r="J1119" s="68" t="s">
        <v>889</v>
      </c>
      <c r="K1119" s="68" t="s">
        <v>873</v>
      </c>
      <c r="M1119" s="68" t="b">
        <f t="shared" si="35"/>
        <v>1</v>
      </c>
    </row>
    <row r="1120" spans="2:13">
      <c r="B1120" s="68" t="s">
        <v>839</v>
      </c>
      <c r="C1120" s="68" t="s">
        <v>276</v>
      </c>
      <c r="D1120" s="68" t="s">
        <v>644</v>
      </c>
      <c r="E1120" s="68" t="s">
        <v>246</v>
      </c>
      <c r="F1120" s="68">
        <f>SUMIFS(F_Input_APR!$G$8:$G$3373,F_Input_APR!$B$8:$B$3373,'APR Data'!C1120,F_Input_APR!$I$8:$I$3373,'APR Data'!D1120)</f>
        <v>4.5810000000000004</v>
      </c>
      <c r="G1120" s="68">
        <v>1</v>
      </c>
      <c r="H1120" s="68">
        <f t="shared" si="34"/>
        <v>4.5810000000000004</v>
      </c>
      <c r="I1120" s="68" t="s">
        <v>300</v>
      </c>
      <c r="J1120" s="68" t="s">
        <v>889</v>
      </c>
      <c r="K1120" s="68" t="s">
        <v>874</v>
      </c>
      <c r="M1120" s="68" t="b">
        <f t="shared" si="35"/>
        <v>1</v>
      </c>
    </row>
    <row r="1121" spans="2:13">
      <c r="B1121" s="68" t="s">
        <v>839</v>
      </c>
      <c r="C1121" s="68" t="s">
        <v>276</v>
      </c>
      <c r="D1121" s="68" t="s">
        <v>650</v>
      </c>
      <c r="E1121" s="68" t="s">
        <v>246</v>
      </c>
      <c r="F1121" s="68">
        <f>SUMIFS(F_Input_APR!$G$8:$G$3373,F_Input_APR!$B$8:$B$3373,'APR Data'!C1121,F_Input_APR!$I$8:$I$3373,'APR Data'!D1121)</f>
        <v>0</v>
      </c>
      <c r="G1121" s="68">
        <v>1</v>
      </c>
      <c r="H1121" s="68">
        <f t="shared" si="34"/>
        <v>0</v>
      </c>
      <c r="I1121" s="68" t="s">
        <v>300</v>
      </c>
      <c r="J1121" s="68" t="s">
        <v>889</v>
      </c>
      <c r="K1121" s="68" t="s">
        <v>875</v>
      </c>
      <c r="M1121" s="68" t="b">
        <f t="shared" si="35"/>
        <v>1</v>
      </c>
    </row>
    <row r="1122" spans="2:13">
      <c r="B1122" s="68" t="s">
        <v>839</v>
      </c>
      <c r="C1122" s="68" t="s">
        <v>276</v>
      </c>
      <c r="D1122" s="68" t="s">
        <v>659</v>
      </c>
      <c r="E1122" s="68" t="s">
        <v>246</v>
      </c>
      <c r="F1122" s="68">
        <f>SUMIFS(F_Input_APR!$G$8:$G$3373,F_Input_APR!$B$8:$B$3373,'APR Data'!C1122,F_Input_APR!$I$8:$I$3373,'APR Data'!D1122)</f>
        <v>396.92500000000001</v>
      </c>
      <c r="G1122" s="68">
        <v>1</v>
      </c>
      <c r="H1122" s="68">
        <f t="shared" si="34"/>
        <v>396.92500000000001</v>
      </c>
      <c r="I1122" s="68" t="s">
        <v>300</v>
      </c>
      <c r="J1122" s="68" t="s">
        <v>889</v>
      </c>
      <c r="K1122" s="68" t="s">
        <v>876</v>
      </c>
      <c r="M1122" s="68" t="b">
        <f t="shared" si="35"/>
        <v>1</v>
      </c>
    </row>
    <row r="1123" spans="2:13">
      <c r="B1123" s="68" t="s">
        <v>839</v>
      </c>
      <c r="C1123" s="68" t="s">
        <v>276</v>
      </c>
      <c r="D1123" s="68" t="s">
        <v>668</v>
      </c>
      <c r="E1123" s="68" t="s">
        <v>246</v>
      </c>
      <c r="F1123" s="68">
        <f>SUMIFS(F_Input_APR!$G$8:$G$3373,F_Input_APR!$B$8:$B$3373,'APR Data'!C1123,F_Input_APR!$I$8:$I$3373,'APR Data'!D1123)</f>
        <v>73.578999999999994</v>
      </c>
      <c r="G1123" s="68">
        <v>1</v>
      </c>
      <c r="H1123" s="68">
        <f t="shared" si="34"/>
        <v>73.578999999999994</v>
      </c>
      <c r="I1123" s="68" t="s">
        <v>300</v>
      </c>
      <c r="J1123" s="68" t="s">
        <v>889</v>
      </c>
      <c r="K1123" s="68" t="s">
        <v>877</v>
      </c>
      <c r="M1123" s="68" t="b">
        <f t="shared" si="35"/>
        <v>1</v>
      </c>
    </row>
    <row r="1124" spans="2:13">
      <c r="B1124" s="68" t="s">
        <v>839</v>
      </c>
      <c r="C1124" s="68" t="s">
        <v>276</v>
      </c>
      <c r="D1124" s="68" t="s">
        <v>677</v>
      </c>
      <c r="E1124" s="68" t="s">
        <v>246</v>
      </c>
      <c r="F1124" s="68">
        <f>SUMIFS(F_Input_APR!$G$8:$G$3373,F_Input_APR!$B$8:$B$3373,'APR Data'!C1124,F_Input_APR!$I$8:$I$3373,'APR Data'!D1124)</f>
        <v>0</v>
      </c>
      <c r="G1124" s="68">
        <v>1</v>
      </c>
      <c r="H1124" s="68">
        <f t="shared" si="34"/>
        <v>0</v>
      </c>
      <c r="I1124" s="68" t="s">
        <v>300</v>
      </c>
      <c r="J1124" s="68" t="s">
        <v>889</v>
      </c>
      <c r="K1124" s="68" t="s">
        <v>878</v>
      </c>
      <c r="M1124" s="68" t="b">
        <f t="shared" si="35"/>
        <v>1</v>
      </c>
    </row>
    <row r="1125" spans="2:13">
      <c r="B1125" s="68" t="s">
        <v>839</v>
      </c>
      <c r="C1125" s="68" t="s">
        <v>276</v>
      </c>
      <c r="D1125" s="68" t="s">
        <v>686</v>
      </c>
      <c r="E1125" s="68" t="s">
        <v>246</v>
      </c>
      <c r="F1125" s="68">
        <f>SUMIFS(F_Input_APR!$G$8:$G$3373,F_Input_APR!$B$8:$B$3373,'APR Data'!C1125,F_Input_APR!$I$8:$I$3373,'APR Data'!D1125)</f>
        <v>3.52</v>
      </c>
      <c r="G1125" s="68">
        <v>1</v>
      </c>
      <c r="H1125" s="68">
        <f t="shared" si="34"/>
        <v>3.52</v>
      </c>
      <c r="I1125" s="68" t="s">
        <v>300</v>
      </c>
      <c r="J1125" s="68" t="s">
        <v>889</v>
      </c>
      <c r="K1125" s="68" t="s">
        <v>879</v>
      </c>
      <c r="M1125" s="68" t="b">
        <f t="shared" si="35"/>
        <v>1</v>
      </c>
    </row>
    <row r="1126" spans="2:13">
      <c r="B1126" s="68" t="s">
        <v>839</v>
      </c>
      <c r="C1126" s="68" t="s">
        <v>276</v>
      </c>
      <c r="D1126" s="68" t="s">
        <v>692</v>
      </c>
      <c r="E1126" s="68" t="s">
        <v>246</v>
      </c>
      <c r="F1126" s="68">
        <f>SUMIFS(F_Input_APR!$G$8:$G$3373,F_Input_APR!$B$8:$B$3373,'APR Data'!C1126,F_Input_APR!$I$8:$I$3373,'APR Data'!D1126)</f>
        <v>8.19</v>
      </c>
      <c r="G1126" s="68">
        <v>1</v>
      </c>
      <c r="H1126" s="68">
        <f t="shared" si="34"/>
        <v>8.19</v>
      </c>
      <c r="I1126" s="68" t="s">
        <v>300</v>
      </c>
      <c r="J1126" s="68" t="s">
        <v>889</v>
      </c>
      <c r="K1126" s="68" t="s">
        <v>880</v>
      </c>
      <c r="M1126" s="68" t="b">
        <f t="shared" si="35"/>
        <v>1</v>
      </c>
    </row>
    <row r="1127" spans="2:13">
      <c r="B1127" s="68" t="s">
        <v>839</v>
      </c>
      <c r="C1127" s="68" t="s">
        <v>276</v>
      </c>
      <c r="D1127" s="68" t="s">
        <v>701</v>
      </c>
      <c r="E1127" s="68" t="s">
        <v>246</v>
      </c>
      <c r="F1127" s="68">
        <f>SUMIFS(F_Input_APR!$G$8:$G$3373,F_Input_APR!$B$8:$B$3373,'APR Data'!C1127,F_Input_APR!$I$8:$I$3373,'APR Data'!D1127)</f>
        <v>0</v>
      </c>
      <c r="G1127" s="68">
        <v>1</v>
      </c>
      <c r="H1127" s="68">
        <f t="shared" si="34"/>
        <v>0</v>
      </c>
      <c r="I1127" s="68" t="s">
        <v>300</v>
      </c>
      <c r="J1127" s="68" t="s">
        <v>889</v>
      </c>
      <c r="K1127" s="68" t="s">
        <v>881</v>
      </c>
      <c r="M1127" s="68" t="b">
        <f t="shared" si="35"/>
        <v>1</v>
      </c>
    </row>
    <row r="1128" spans="2:13">
      <c r="B1128" s="68" t="s">
        <v>839</v>
      </c>
      <c r="C1128" s="68" t="s">
        <v>276</v>
      </c>
      <c r="D1128" s="68" t="s">
        <v>710</v>
      </c>
      <c r="E1128" s="68" t="s">
        <v>246</v>
      </c>
      <c r="F1128" s="68">
        <f>SUMIFS(F_Input_APR!$G$8:$G$3373,F_Input_APR!$B$8:$B$3373,'APR Data'!C1128,F_Input_APR!$I$8:$I$3373,'APR Data'!D1128)</f>
        <v>0</v>
      </c>
      <c r="G1128" s="68">
        <v>1</v>
      </c>
      <c r="H1128" s="68">
        <f t="shared" si="34"/>
        <v>0</v>
      </c>
      <c r="I1128" s="68" t="s">
        <v>300</v>
      </c>
      <c r="J1128" s="68" t="s">
        <v>889</v>
      </c>
      <c r="K1128" s="68" t="s">
        <v>882</v>
      </c>
      <c r="M1128" s="68" t="b">
        <f t="shared" si="35"/>
        <v>1</v>
      </c>
    </row>
    <row r="1129" spans="2:13">
      <c r="B1129" s="68" t="s">
        <v>839</v>
      </c>
      <c r="C1129" s="68" t="s">
        <v>276</v>
      </c>
      <c r="D1129" s="68" t="s">
        <v>719</v>
      </c>
      <c r="E1129" s="68" t="s">
        <v>246</v>
      </c>
      <c r="F1129" s="68">
        <f>SUMIFS(F_Input_APR!$G$8:$G$3373,F_Input_APR!$B$8:$B$3373,'APR Data'!C1129,F_Input_APR!$I$8:$I$3373,'APR Data'!D1129)</f>
        <v>13.765000000000001</v>
      </c>
      <c r="G1129" s="68">
        <v>1</v>
      </c>
      <c r="H1129" s="68">
        <f t="shared" si="34"/>
        <v>13.765000000000001</v>
      </c>
      <c r="I1129" s="68" t="s">
        <v>300</v>
      </c>
      <c r="J1129" s="68" t="s">
        <v>889</v>
      </c>
      <c r="K1129" s="68" t="s">
        <v>883</v>
      </c>
      <c r="M1129" s="68" t="b">
        <f t="shared" si="35"/>
        <v>1</v>
      </c>
    </row>
    <row r="1130" spans="2:13">
      <c r="B1130" s="68" t="s">
        <v>839</v>
      </c>
      <c r="C1130" s="68" t="s">
        <v>276</v>
      </c>
      <c r="D1130" s="68" t="s">
        <v>728</v>
      </c>
      <c r="E1130" s="68" t="s">
        <v>246</v>
      </c>
      <c r="F1130" s="68">
        <f>SUMIFS(F_Input_APR!$G$8:$G$3373,F_Input_APR!$B$8:$B$3373,'APR Data'!C1130,F_Input_APR!$I$8:$I$3373,'APR Data'!D1130)</f>
        <v>16.478000000000002</v>
      </c>
      <c r="G1130" s="68">
        <v>1</v>
      </c>
      <c r="H1130" s="68">
        <f t="shared" si="34"/>
        <v>16.478000000000002</v>
      </c>
      <c r="I1130" s="68" t="s">
        <v>300</v>
      </c>
      <c r="J1130" s="68" t="s">
        <v>889</v>
      </c>
      <c r="K1130" s="68" t="s">
        <v>884</v>
      </c>
      <c r="M1130" s="68" t="b">
        <f t="shared" si="35"/>
        <v>1</v>
      </c>
    </row>
    <row r="1131" spans="2:13">
      <c r="B1131" s="68" t="s">
        <v>839</v>
      </c>
      <c r="C1131" s="68" t="s">
        <v>276</v>
      </c>
      <c r="D1131" s="68" t="s">
        <v>737</v>
      </c>
      <c r="E1131" s="68" t="s">
        <v>246</v>
      </c>
      <c r="F1131" s="68">
        <f>SUMIFS(F_Input_APR!$G$8:$G$3373,F_Input_APR!$B$8:$B$3373,'APR Data'!C1131,F_Input_APR!$I$8:$I$3373,'APR Data'!D1131)</f>
        <v>6.9809999999999999</v>
      </c>
      <c r="G1131" s="68">
        <v>1</v>
      </c>
      <c r="H1131" s="68">
        <f t="shared" si="34"/>
        <v>6.9809999999999999</v>
      </c>
      <c r="I1131" s="68" t="s">
        <v>300</v>
      </c>
      <c r="J1131" s="68" t="s">
        <v>889</v>
      </c>
      <c r="K1131" s="68" t="s">
        <v>885</v>
      </c>
      <c r="M1131" s="68" t="b">
        <f t="shared" si="35"/>
        <v>1</v>
      </c>
    </row>
    <row r="1132" spans="2:13">
      <c r="B1132" s="68" t="s">
        <v>839</v>
      </c>
      <c r="C1132" s="68" t="s">
        <v>276</v>
      </c>
      <c r="D1132" s="68" t="s">
        <v>746</v>
      </c>
      <c r="E1132" s="68" t="s">
        <v>246</v>
      </c>
      <c r="F1132" s="68">
        <f>SUMIFS(F_Input_APR!$G$8:$G$3373,F_Input_APR!$B$8:$B$3373,'APR Data'!C1132,F_Input_APR!$I$8:$I$3373,'APR Data'!D1132)</f>
        <v>0</v>
      </c>
      <c r="G1132" s="68">
        <v>1</v>
      </c>
      <c r="H1132" s="68">
        <f t="shared" si="34"/>
        <v>0</v>
      </c>
      <c r="I1132" s="68" t="s">
        <v>300</v>
      </c>
      <c r="J1132" s="68" t="s">
        <v>889</v>
      </c>
      <c r="K1132" s="68" t="s">
        <v>886</v>
      </c>
      <c r="M1132" s="68" t="b">
        <f t="shared" si="35"/>
        <v>1</v>
      </c>
    </row>
    <row r="1133" spans="2:13">
      <c r="B1133" s="68" t="s">
        <v>839</v>
      </c>
      <c r="C1133" s="68" t="s">
        <v>276</v>
      </c>
      <c r="D1133" s="68" t="s">
        <v>755</v>
      </c>
      <c r="E1133" s="68" t="s">
        <v>246</v>
      </c>
      <c r="F1133" s="68">
        <f>SUMIFS(F_Input_APR!$G$8:$G$3373,F_Input_APR!$B$8:$B$3373,'APR Data'!C1133,F_Input_APR!$I$8:$I$3373,'APR Data'!D1133)</f>
        <v>0</v>
      </c>
      <c r="G1133" s="68">
        <v>1</v>
      </c>
      <c r="H1133" s="68">
        <f t="shared" si="34"/>
        <v>0</v>
      </c>
      <c r="I1133" s="68" t="s">
        <v>300</v>
      </c>
      <c r="J1133" s="68" t="s">
        <v>889</v>
      </c>
      <c r="K1133" s="68" t="s">
        <v>887</v>
      </c>
      <c r="M1133" s="68" t="b">
        <f t="shared" si="35"/>
        <v>1</v>
      </c>
    </row>
    <row r="1134" spans="2:13">
      <c r="B1134" s="68" t="s">
        <v>839</v>
      </c>
      <c r="C1134" s="68" t="s">
        <v>278</v>
      </c>
      <c r="D1134" s="68" t="s">
        <v>302</v>
      </c>
      <c r="E1134" s="68" t="s">
        <v>246</v>
      </c>
      <c r="F1134" s="68">
        <f>SUMIFS(F_Input_APR!$G$8:$G$3373,F_Input_APR!$B$8:$B$3373,'APR Data'!C1134,F_Input_APR!$I$8:$I$3373,'APR Data'!D1134)</f>
        <v>10.720178430134551</v>
      </c>
      <c r="G1134" s="68">
        <v>1</v>
      </c>
      <c r="H1134" s="68">
        <f t="shared" si="34"/>
        <v>10.720178430134551</v>
      </c>
      <c r="I1134" s="68" t="s">
        <v>300</v>
      </c>
      <c r="J1134" s="68" t="s">
        <v>840</v>
      </c>
      <c r="K1134" s="92" t="s">
        <v>841</v>
      </c>
      <c r="M1134" s="68" t="b">
        <f t="shared" si="35"/>
        <v>1</v>
      </c>
    </row>
    <row r="1135" spans="2:13">
      <c r="B1135" s="68" t="s">
        <v>839</v>
      </c>
      <c r="C1135" s="68" t="s">
        <v>278</v>
      </c>
      <c r="D1135" s="68" t="s">
        <v>311</v>
      </c>
      <c r="E1135" s="68" t="s">
        <v>246</v>
      </c>
      <c r="F1135" s="68">
        <f>SUMIFS(F_Input_APR!$G$8:$G$3373,F_Input_APR!$B$8:$B$3373,'APR Data'!C1135,F_Input_APR!$I$8:$I$3373,'APR Data'!D1135)</f>
        <v>5.1555770681667807</v>
      </c>
      <c r="G1135" s="68">
        <v>1</v>
      </c>
      <c r="H1135" s="68">
        <f t="shared" si="34"/>
        <v>5.1555770681667807</v>
      </c>
      <c r="I1135" s="68" t="s">
        <v>300</v>
      </c>
      <c r="J1135" s="68" t="s">
        <v>840</v>
      </c>
      <c r="K1135" s="92" t="s">
        <v>842</v>
      </c>
      <c r="M1135" s="68" t="b">
        <f t="shared" si="35"/>
        <v>1</v>
      </c>
    </row>
    <row r="1136" spans="2:13">
      <c r="B1136" s="68" t="s">
        <v>839</v>
      </c>
      <c r="C1136" s="68" t="s">
        <v>278</v>
      </c>
      <c r="D1136" s="68" t="s">
        <v>320</v>
      </c>
      <c r="E1136" s="68" t="s">
        <v>246</v>
      </c>
      <c r="F1136" s="68">
        <f>SUMIFS(F_Input_APR!$G$8:$G$3373,F_Input_APR!$B$8:$B$3373,'APR Data'!C1136,F_Input_APR!$I$8:$I$3373,'APR Data'!D1136)</f>
        <v>4.5441835172469233E-2</v>
      </c>
      <c r="G1136" s="68">
        <v>1</v>
      </c>
      <c r="H1136" s="68">
        <f t="shared" si="34"/>
        <v>4.5441835172469233E-2</v>
      </c>
      <c r="I1136" s="68" t="s">
        <v>300</v>
      </c>
      <c r="J1136" s="68" t="s">
        <v>840</v>
      </c>
      <c r="K1136" s="92" t="s">
        <v>843</v>
      </c>
      <c r="M1136" s="68" t="b">
        <f t="shared" si="35"/>
        <v>1</v>
      </c>
    </row>
    <row r="1137" spans="2:13">
      <c r="B1137" s="68" t="s">
        <v>839</v>
      </c>
      <c r="C1137" s="68" t="s">
        <v>278</v>
      </c>
      <c r="D1137" s="68" t="s">
        <v>329</v>
      </c>
      <c r="E1137" s="68" t="s">
        <v>246</v>
      </c>
      <c r="F1137" s="68">
        <f>SUMIFS(F_Input_APR!$G$8:$G$3373,F_Input_APR!$B$8:$B$3373,'APR Data'!C1137,F_Input_APR!$I$8:$I$3373,'APR Data'!D1137)</f>
        <v>0.72655535009244032</v>
      </c>
      <c r="G1137" s="68">
        <v>1</v>
      </c>
      <c r="H1137" s="68">
        <f t="shared" si="34"/>
        <v>0.72655535009244032</v>
      </c>
      <c r="I1137" s="68" t="s">
        <v>300</v>
      </c>
      <c r="J1137" s="68" t="s">
        <v>840</v>
      </c>
      <c r="K1137" s="68" t="s">
        <v>844</v>
      </c>
      <c r="M1137" s="68" t="b">
        <f t="shared" si="35"/>
        <v>1</v>
      </c>
    </row>
    <row r="1138" spans="2:13">
      <c r="B1138" s="68" t="s">
        <v>839</v>
      </c>
      <c r="C1138" s="68" t="s">
        <v>278</v>
      </c>
      <c r="D1138" s="68" t="s">
        <v>338</v>
      </c>
      <c r="E1138" s="68" t="s">
        <v>246</v>
      </c>
      <c r="F1138" s="68">
        <f>SUMIFS(F_Input_APR!$G$8:$G$3373,F_Input_APR!$B$8:$B$3373,'APR Data'!C1138,F_Input_APR!$I$8:$I$3373,'APR Data'!D1138)</f>
        <v>0</v>
      </c>
      <c r="G1138" s="68">
        <v>1</v>
      </c>
      <c r="H1138" s="68">
        <f t="shared" si="34"/>
        <v>0</v>
      </c>
      <c r="I1138" s="68" t="s">
        <v>300</v>
      </c>
      <c r="J1138" s="68" t="s">
        <v>840</v>
      </c>
      <c r="K1138" s="92" t="s">
        <v>845</v>
      </c>
      <c r="M1138" s="68" t="b">
        <f t="shared" si="35"/>
        <v>1</v>
      </c>
    </row>
    <row r="1139" spans="2:13">
      <c r="B1139" s="68" t="s">
        <v>839</v>
      </c>
      <c r="C1139" s="68" t="s">
        <v>278</v>
      </c>
      <c r="D1139" s="68" t="s">
        <v>347</v>
      </c>
      <c r="E1139" s="68" t="s">
        <v>246</v>
      </c>
      <c r="F1139" s="68">
        <f>SUMIFS(F_Input_APR!$G$8:$G$3373,F_Input_APR!$B$8:$B$3373,'APR Data'!C1139,F_Input_APR!$I$8:$I$3373,'APR Data'!D1139)</f>
        <v>1.4083757004379023</v>
      </c>
      <c r="G1139" s="68">
        <v>1</v>
      </c>
      <c r="H1139" s="68">
        <f t="shared" si="34"/>
        <v>1.4083757004379023</v>
      </c>
      <c r="I1139" s="68" t="s">
        <v>300</v>
      </c>
      <c r="J1139" s="68" t="s">
        <v>840</v>
      </c>
      <c r="K1139" s="92" t="s">
        <v>846</v>
      </c>
      <c r="M1139" s="68" t="b">
        <f t="shared" si="35"/>
        <v>1</v>
      </c>
    </row>
    <row r="1140" spans="2:13">
      <c r="B1140" s="68" t="s">
        <v>839</v>
      </c>
      <c r="C1140" s="68" t="s">
        <v>278</v>
      </c>
      <c r="D1140" s="68" t="s">
        <v>356</v>
      </c>
      <c r="E1140" s="68" t="s">
        <v>246</v>
      </c>
      <c r="F1140" s="68">
        <f>SUMIFS(F_Input_APR!$G$8:$G$3373,F_Input_APR!$B$8:$B$3373,'APR Data'!C1140,F_Input_APR!$I$8:$I$3373,'APR Data'!D1140)</f>
        <v>10.790165288134068</v>
      </c>
      <c r="G1140" s="68">
        <v>1</v>
      </c>
      <c r="H1140" s="68">
        <f t="shared" si="34"/>
        <v>10.790165288134068</v>
      </c>
      <c r="I1140" s="68" t="s">
        <v>300</v>
      </c>
      <c r="J1140" s="68" t="s">
        <v>840</v>
      </c>
      <c r="K1140" s="92" t="s">
        <v>847</v>
      </c>
      <c r="M1140" s="68" t="b">
        <f t="shared" si="35"/>
        <v>1</v>
      </c>
    </row>
    <row r="1141" spans="2:13">
      <c r="B1141" s="68" t="s">
        <v>839</v>
      </c>
      <c r="C1141" s="68" t="s">
        <v>278</v>
      </c>
      <c r="D1141" s="68" t="s">
        <v>365</v>
      </c>
      <c r="E1141" s="68" t="s">
        <v>246</v>
      </c>
      <c r="F1141" s="68">
        <f>SUMIFS(F_Input_APR!$G$8:$G$3373,F_Input_APR!$B$8:$B$3373,'APR Data'!C1141,F_Input_APR!$I$8:$I$3373,'APR Data'!D1141)</f>
        <v>103.37291308859811</v>
      </c>
      <c r="G1141" s="68">
        <v>1</v>
      </c>
      <c r="H1141" s="68">
        <f t="shared" si="34"/>
        <v>103.37291308859811</v>
      </c>
      <c r="I1141" s="68" t="s">
        <v>300</v>
      </c>
      <c r="J1141" s="68" t="s">
        <v>840</v>
      </c>
      <c r="K1141" s="92" t="s">
        <v>848</v>
      </c>
      <c r="M1141" s="68" t="b">
        <f t="shared" si="35"/>
        <v>1</v>
      </c>
    </row>
    <row r="1142" spans="2:13">
      <c r="B1142" s="68" t="s">
        <v>839</v>
      </c>
      <c r="C1142" s="68" t="s">
        <v>278</v>
      </c>
      <c r="D1142" s="68" t="s">
        <v>374</v>
      </c>
      <c r="E1142" s="68" t="s">
        <v>246</v>
      </c>
      <c r="F1142" s="68">
        <f>SUMIFS(F_Input_APR!$G$8:$G$3373,F_Input_APR!$B$8:$B$3373,'APR Data'!C1142,F_Input_APR!$I$8:$I$3373,'APR Data'!D1142)</f>
        <v>11.494418562360957</v>
      </c>
      <c r="G1142" s="68">
        <v>1</v>
      </c>
      <c r="H1142" s="68">
        <f t="shared" si="34"/>
        <v>11.494418562360957</v>
      </c>
      <c r="I1142" s="68" t="s">
        <v>300</v>
      </c>
      <c r="J1142" s="68" t="s">
        <v>840</v>
      </c>
      <c r="K1142" s="92" t="s">
        <v>849</v>
      </c>
      <c r="M1142" s="68" t="b">
        <f t="shared" si="35"/>
        <v>1</v>
      </c>
    </row>
    <row r="1143" spans="2:13">
      <c r="B1143" s="68" t="s">
        <v>839</v>
      </c>
      <c r="C1143" s="68" t="s">
        <v>278</v>
      </c>
      <c r="D1143" s="68" t="s">
        <v>383</v>
      </c>
      <c r="E1143" s="68" t="s">
        <v>246</v>
      </c>
      <c r="F1143" s="68">
        <f>SUMIFS(F_Input_APR!$G$8:$G$3373,F_Input_APR!$B$8:$B$3373,'APR Data'!C1143,F_Input_APR!$I$8:$I$3373,'APR Data'!D1143)</f>
        <v>7.6953229019866818</v>
      </c>
      <c r="G1143" s="68">
        <v>1</v>
      </c>
      <c r="H1143" s="68">
        <f t="shared" si="34"/>
        <v>7.6953229019866818</v>
      </c>
      <c r="I1143" s="68" t="s">
        <v>300</v>
      </c>
      <c r="J1143" s="68" t="s">
        <v>840</v>
      </c>
      <c r="K1143" s="92" t="s">
        <v>850</v>
      </c>
      <c r="M1143" s="68" t="b">
        <f t="shared" si="35"/>
        <v>1</v>
      </c>
    </row>
    <row r="1144" spans="2:13">
      <c r="B1144" s="68" t="s">
        <v>839</v>
      </c>
      <c r="C1144" s="68" t="s">
        <v>278</v>
      </c>
      <c r="D1144" s="68" t="s">
        <v>392</v>
      </c>
      <c r="E1144" s="68" t="s">
        <v>246</v>
      </c>
      <c r="F1144" s="68">
        <f>SUMIFS(F_Input_APR!$G$8:$G$3373,F_Input_APR!$B$8:$B$3373,'APR Data'!C1144,F_Input_APR!$I$8:$I$3373,'APR Data'!D1144)</f>
        <v>0</v>
      </c>
      <c r="G1144" s="68">
        <v>1</v>
      </c>
      <c r="H1144" s="68">
        <f t="shared" si="34"/>
        <v>0</v>
      </c>
      <c r="I1144" s="68" t="s">
        <v>300</v>
      </c>
      <c r="J1144" s="68" t="s">
        <v>840</v>
      </c>
      <c r="K1144" s="92" t="s">
        <v>851</v>
      </c>
      <c r="M1144" s="68" t="b">
        <f t="shared" si="35"/>
        <v>1</v>
      </c>
    </row>
    <row r="1145" spans="2:13">
      <c r="B1145" s="68" t="s">
        <v>839</v>
      </c>
      <c r="C1145" s="68" t="s">
        <v>278</v>
      </c>
      <c r="D1145" s="68" t="s">
        <v>401</v>
      </c>
      <c r="E1145" s="68" t="s">
        <v>246</v>
      </c>
      <c r="F1145" s="68">
        <f>SUMIFS(F_Input_APR!$G$8:$G$3373,F_Input_APR!$B$8:$B$3373,'APR Data'!C1145,F_Input_APR!$I$8:$I$3373,'APR Data'!D1145)</f>
        <v>17.88969950340471</v>
      </c>
      <c r="G1145" s="68">
        <v>1</v>
      </c>
      <c r="H1145" s="68">
        <f t="shared" si="34"/>
        <v>17.88969950340471</v>
      </c>
      <c r="I1145" s="68" t="s">
        <v>300</v>
      </c>
      <c r="J1145" s="68" t="s">
        <v>840</v>
      </c>
      <c r="K1145" s="92" t="s">
        <v>852</v>
      </c>
      <c r="M1145" s="68" t="b">
        <f t="shared" si="35"/>
        <v>1</v>
      </c>
    </row>
    <row r="1146" spans="2:13">
      <c r="B1146" s="68" t="s">
        <v>839</v>
      </c>
      <c r="C1146" s="68" t="s">
        <v>278</v>
      </c>
      <c r="D1146" s="68" t="s">
        <v>410</v>
      </c>
      <c r="E1146" s="68" t="s">
        <v>246</v>
      </c>
      <c r="F1146" s="68">
        <f>SUMIFS(F_Input_APR!$G$8:$G$3373,F_Input_APR!$B$8:$B$3373,'APR Data'!C1146,F_Input_APR!$I$8:$I$3373,'APR Data'!D1146)</f>
        <v>53.899429036254524</v>
      </c>
      <c r="G1146" s="68">
        <v>1</v>
      </c>
      <c r="H1146" s="68">
        <f t="shared" si="34"/>
        <v>53.899429036254524</v>
      </c>
      <c r="I1146" s="68" t="s">
        <v>300</v>
      </c>
      <c r="J1146" s="68" t="s">
        <v>840</v>
      </c>
      <c r="K1146" s="92" t="s">
        <v>853</v>
      </c>
      <c r="M1146" s="68" t="b">
        <f t="shared" si="35"/>
        <v>1</v>
      </c>
    </row>
    <row r="1147" spans="2:13">
      <c r="B1147" s="68" t="s">
        <v>839</v>
      </c>
      <c r="C1147" s="68" t="s">
        <v>278</v>
      </c>
      <c r="D1147" s="68" t="s">
        <v>419</v>
      </c>
      <c r="E1147" s="68" t="s">
        <v>246</v>
      </c>
      <c r="F1147" s="68">
        <f>SUMIFS(F_Input_APR!$G$8:$G$3373,F_Input_APR!$B$8:$B$3373,'APR Data'!C1147,F_Input_APR!$I$8:$I$3373,'APR Data'!D1147)</f>
        <v>95.904914951826385</v>
      </c>
      <c r="G1147" s="68">
        <v>1</v>
      </c>
      <c r="H1147" s="68">
        <f t="shared" si="34"/>
        <v>95.904914951826385</v>
      </c>
      <c r="I1147" s="68" t="s">
        <v>300</v>
      </c>
      <c r="J1147" s="68" t="s">
        <v>840</v>
      </c>
      <c r="K1147" s="92" t="s">
        <v>854</v>
      </c>
      <c r="M1147" s="68" t="b">
        <f t="shared" si="35"/>
        <v>1</v>
      </c>
    </row>
    <row r="1148" spans="2:13">
      <c r="B1148" s="68" t="s">
        <v>839</v>
      </c>
      <c r="C1148" s="68" t="s">
        <v>278</v>
      </c>
      <c r="D1148" s="68" t="s">
        <v>428</v>
      </c>
      <c r="E1148" s="68" t="s">
        <v>246</v>
      </c>
      <c r="F1148" s="68">
        <f>SUMIFS(F_Input_APR!$G$8:$G$3373,F_Input_APR!$B$8:$B$3373,'APR Data'!C1148,F_Input_APR!$I$8:$I$3373,'APR Data'!D1148)</f>
        <v>4.9476253673740374</v>
      </c>
      <c r="G1148" s="68">
        <v>0</v>
      </c>
      <c r="H1148" s="68">
        <f t="shared" si="34"/>
        <v>0</v>
      </c>
      <c r="I1148" s="68" t="s">
        <v>300</v>
      </c>
      <c r="J1148" s="68" t="s">
        <v>840</v>
      </c>
      <c r="K1148" s="92" t="s">
        <v>855</v>
      </c>
      <c r="M1148" s="68" t="b">
        <f t="shared" si="35"/>
        <v>0</v>
      </c>
    </row>
    <row r="1149" spans="2:13">
      <c r="B1149" s="68" t="s">
        <v>839</v>
      </c>
      <c r="C1149" s="68" t="s">
        <v>278</v>
      </c>
      <c r="D1149" s="68" t="s">
        <v>436</v>
      </c>
      <c r="E1149" s="68" t="s">
        <v>246</v>
      </c>
      <c r="F1149" s="68">
        <f>SUMIFS(F_Input_APR!$G$8:$G$3373,F_Input_APR!$B$8:$B$3373,'APR Data'!C1149,F_Input_APR!$I$8:$I$3373,'APR Data'!D1149)</f>
        <v>4.9476253673740374</v>
      </c>
      <c r="G1149" s="68">
        <v>0</v>
      </c>
      <c r="H1149" s="68">
        <f t="shared" si="34"/>
        <v>0</v>
      </c>
      <c r="I1149" s="68" t="s">
        <v>300</v>
      </c>
      <c r="J1149" s="68" t="s">
        <v>840</v>
      </c>
      <c r="K1149" s="92" t="s">
        <v>856</v>
      </c>
      <c r="M1149" s="68" t="b">
        <f t="shared" si="35"/>
        <v>0</v>
      </c>
    </row>
    <row r="1150" spans="2:13">
      <c r="B1150" s="68" t="s">
        <v>839</v>
      </c>
      <c r="C1150" s="68" t="s">
        <v>278</v>
      </c>
      <c r="D1150" s="68" t="s">
        <v>442</v>
      </c>
      <c r="E1150" s="68" t="s">
        <v>246</v>
      </c>
      <c r="F1150" s="68">
        <f>SUMIFS(F_Input_APR!$G$8:$G$3373,F_Input_APR!$B$8:$B$3373,'APR Data'!C1150,F_Input_APR!$I$8:$I$3373,'APR Data'!D1150)</f>
        <v>4.9476253673740374</v>
      </c>
      <c r="G1150" s="68">
        <v>1</v>
      </c>
      <c r="H1150" s="68">
        <f t="shared" si="34"/>
        <v>4.9476253673740374</v>
      </c>
      <c r="I1150" s="68" t="s">
        <v>300</v>
      </c>
      <c r="J1150" s="68" t="s">
        <v>840</v>
      </c>
      <c r="K1150" s="92" t="s">
        <v>857</v>
      </c>
      <c r="M1150" s="68" t="b">
        <f t="shared" si="35"/>
        <v>1</v>
      </c>
    </row>
    <row r="1151" spans="2:13">
      <c r="B1151" s="68" t="s">
        <v>839</v>
      </c>
      <c r="C1151" s="68" t="s">
        <v>278</v>
      </c>
      <c r="D1151" s="68" t="s">
        <v>449</v>
      </c>
      <c r="E1151" s="68" t="s">
        <v>246</v>
      </c>
      <c r="F1151" s="68">
        <f>SUMIFS(F_Input_APR!$G$8:$G$3373,F_Input_APR!$B$8:$B$3373,'APR Data'!C1151,F_Input_APR!$I$8:$I$3373,'APR Data'!D1151)</f>
        <v>0</v>
      </c>
      <c r="G1151" s="68">
        <v>1</v>
      </c>
      <c r="H1151" s="68">
        <f t="shared" si="34"/>
        <v>0</v>
      </c>
      <c r="I1151" s="68" t="s">
        <v>300</v>
      </c>
      <c r="J1151" s="68" t="s">
        <v>840</v>
      </c>
      <c r="K1151" s="92" t="s">
        <v>858</v>
      </c>
      <c r="M1151" s="68" t="b">
        <f t="shared" si="35"/>
        <v>1</v>
      </c>
    </row>
    <row r="1152" spans="2:13">
      <c r="B1152" s="68" t="s">
        <v>839</v>
      </c>
      <c r="C1152" s="68" t="s">
        <v>278</v>
      </c>
      <c r="D1152" s="68" t="s">
        <v>458</v>
      </c>
      <c r="E1152" s="68" t="s">
        <v>246</v>
      </c>
      <c r="F1152" s="68">
        <f>SUMIFS(F_Input_APR!$G$8:$G$3373,F_Input_APR!$B$8:$B$3373,'APR Data'!C1152,F_Input_APR!$I$8:$I$3373,'APR Data'!D1152)</f>
        <v>84.466425485507045</v>
      </c>
      <c r="G1152" s="68">
        <v>1</v>
      </c>
      <c r="H1152" s="68">
        <f t="shared" si="34"/>
        <v>84.466425485507045</v>
      </c>
      <c r="I1152" s="68" t="s">
        <v>300</v>
      </c>
      <c r="J1152" s="68" t="s">
        <v>840</v>
      </c>
      <c r="K1152" s="92" t="s">
        <v>859</v>
      </c>
      <c r="M1152" s="68" t="b">
        <f t="shared" si="35"/>
        <v>1</v>
      </c>
    </row>
    <row r="1153" spans="2:13">
      <c r="B1153" s="68" t="s">
        <v>839</v>
      </c>
      <c r="C1153" s="68" t="s">
        <v>278</v>
      </c>
      <c r="D1153" s="68" t="s">
        <v>467</v>
      </c>
      <c r="E1153" s="68" t="s">
        <v>246</v>
      </c>
      <c r="F1153" s="68">
        <f>SUMIFS(F_Input_APR!$G$8:$G$3373,F_Input_APR!$B$8:$B$3373,'APR Data'!C1153,F_Input_APR!$I$8:$I$3373,'APR Data'!D1153)</f>
        <v>0</v>
      </c>
      <c r="G1153" s="68">
        <v>0</v>
      </c>
      <c r="H1153" s="68">
        <f t="shared" si="34"/>
        <v>0</v>
      </c>
      <c r="I1153" s="68" t="s">
        <v>300</v>
      </c>
      <c r="J1153" s="68" t="s">
        <v>840</v>
      </c>
      <c r="K1153" s="92" t="s">
        <v>860</v>
      </c>
      <c r="M1153" s="68" t="b">
        <f t="shared" si="35"/>
        <v>1</v>
      </c>
    </row>
    <row r="1154" spans="2:13">
      <c r="B1154" s="68" t="s">
        <v>839</v>
      </c>
      <c r="C1154" s="68" t="s">
        <v>278</v>
      </c>
      <c r="D1154" s="68" t="s">
        <v>476</v>
      </c>
      <c r="E1154" s="68" t="s">
        <v>246</v>
      </c>
      <c r="F1154" s="68">
        <f>SUMIFS(F_Input_APR!$G$8:$G$3373,F_Input_APR!$B$8:$B$3373,'APR Data'!C1154,F_Input_APR!$I$8:$I$3373,'APR Data'!D1154)</f>
        <v>35.926319643861042</v>
      </c>
      <c r="G1154" s="68">
        <v>0</v>
      </c>
      <c r="H1154" s="68">
        <f t="shared" si="34"/>
        <v>0</v>
      </c>
      <c r="I1154" s="68" t="s">
        <v>300</v>
      </c>
      <c r="J1154" s="68" t="s">
        <v>840</v>
      </c>
      <c r="K1154" s="92" t="s">
        <v>861</v>
      </c>
      <c r="M1154" s="68" t="b">
        <f t="shared" si="35"/>
        <v>0</v>
      </c>
    </row>
    <row r="1155" spans="2:13">
      <c r="B1155" s="68" t="s">
        <v>839</v>
      </c>
      <c r="C1155" s="68" t="s">
        <v>278</v>
      </c>
      <c r="D1155" s="68" t="s">
        <v>485</v>
      </c>
      <c r="E1155" s="68" t="s">
        <v>246</v>
      </c>
      <c r="F1155" s="68">
        <f>SUMIFS(F_Input_APR!$G$8:$G$3373,F_Input_APR!$B$8:$B$3373,'APR Data'!C1155,F_Input_APR!$I$8:$I$3373,'APR Data'!D1155)</f>
        <v>6.5598080918671275</v>
      </c>
      <c r="G1155" s="68">
        <v>0</v>
      </c>
      <c r="H1155" s="68">
        <f t="shared" si="34"/>
        <v>0</v>
      </c>
      <c r="I1155" s="68" t="s">
        <v>300</v>
      </c>
      <c r="J1155" s="68" t="s">
        <v>840</v>
      </c>
      <c r="K1155" s="92" t="s">
        <v>862</v>
      </c>
      <c r="M1155" s="68" t="b">
        <f t="shared" si="35"/>
        <v>0</v>
      </c>
    </row>
    <row r="1156" spans="2:13">
      <c r="B1156" s="68" t="s">
        <v>839</v>
      </c>
      <c r="C1156" s="68" t="s">
        <v>278</v>
      </c>
      <c r="D1156" s="68" t="s">
        <v>494</v>
      </c>
      <c r="E1156" s="68" t="s">
        <v>246</v>
      </c>
      <c r="F1156" s="68">
        <f>SUMIFS(F_Input_APR!$G$8:$G$3373,F_Input_APR!$B$8:$B$3373,'APR Data'!C1156,F_Input_APR!$I$8:$I$3373,'APR Data'!D1156)</f>
        <v>42.486127735728168</v>
      </c>
      <c r="G1156" s="68">
        <v>1</v>
      </c>
      <c r="H1156" s="68">
        <f t="shared" si="34"/>
        <v>42.486127735728168</v>
      </c>
      <c r="I1156" s="68" t="s">
        <v>300</v>
      </c>
      <c r="J1156" s="68" t="s">
        <v>840</v>
      </c>
      <c r="K1156" s="92" t="s">
        <v>863</v>
      </c>
      <c r="M1156" s="68" t="b">
        <f t="shared" si="35"/>
        <v>1</v>
      </c>
    </row>
    <row r="1157" spans="2:13">
      <c r="B1157" s="68" t="s">
        <v>839</v>
      </c>
      <c r="C1157" s="68" t="s">
        <v>278</v>
      </c>
      <c r="D1157" s="68" t="s">
        <v>503</v>
      </c>
      <c r="E1157" s="68" t="s">
        <v>246</v>
      </c>
      <c r="F1157" s="68">
        <f>SUMIFS(F_Input_APR!$G$8:$G$3373,F_Input_APR!$B$8:$B$3373,'APR Data'!C1157,F_Input_APR!$I$8:$I$3373,'APR Data'!D1157)</f>
        <v>6.7482042717886292</v>
      </c>
      <c r="G1157" s="68">
        <v>1</v>
      </c>
      <c r="H1157" s="68">
        <f t="shared" si="34"/>
        <v>6.7482042717886292</v>
      </c>
      <c r="I1157" s="68" t="s">
        <v>300</v>
      </c>
      <c r="J1157" s="68" t="s">
        <v>840</v>
      </c>
      <c r="K1157" s="92" t="s">
        <v>864</v>
      </c>
      <c r="M1157" s="68" t="b">
        <f t="shared" si="35"/>
        <v>1</v>
      </c>
    </row>
    <row r="1158" spans="2:13">
      <c r="B1158" s="68" t="s">
        <v>839</v>
      </c>
      <c r="C1158" s="68" t="s">
        <v>278</v>
      </c>
      <c r="D1158" s="68" t="s">
        <v>512</v>
      </c>
      <c r="E1158" s="68" t="s">
        <v>246</v>
      </c>
      <c r="F1158" s="68">
        <f>SUMIFS(F_Input_APR!$G$8:$G$3373,F_Input_APR!$B$8:$B$3373,'APR Data'!C1158,F_Input_APR!$I$8:$I$3373,'APR Data'!D1158)</f>
        <v>0</v>
      </c>
      <c r="G1158" s="68">
        <v>1</v>
      </c>
      <c r="H1158" s="68">
        <f t="shared" si="34"/>
        <v>0</v>
      </c>
      <c r="I1158" s="68" t="s">
        <v>300</v>
      </c>
      <c r="J1158" s="68" t="s">
        <v>840</v>
      </c>
      <c r="K1158" s="92" t="s">
        <v>865</v>
      </c>
      <c r="M1158" s="68" t="b">
        <f t="shared" si="35"/>
        <v>1</v>
      </c>
    </row>
    <row r="1159" spans="2:13">
      <c r="B1159" s="68" t="s">
        <v>839</v>
      </c>
      <c r="C1159" s="68" t="s">
        <v>278</v>
      </c>
      <c r="D1159" s="68" t="s">
        <v>521</v>
      </c>
      <c r="E1159" s="68" t="s">
        <v>246</v>
      </c>
      <c r="F1159" s="68">
        <f>SUMIFS(F_Input_APR!$G$8:$G$3373,F_Input_APR!$B$8:$B$3373,'APR Data'!C1159,F_Input_APR!$I$8:$I$3373,'APR Data'!D1159)</f>
        <v>12.411420684343259</v>
      </c>
      <c r="G1159" s="68">
        <v>1</v>
      </c>
      <c r="H1159" s="68">
        <f t="shared" ref="H1159:H1222" si="36">F1159*G1159</f>
        <v>12.411420684343259</v>
      </c>
      <c r="I1159" s="68" t="s">
        <v>300</v>
      </c>
      <c r="J1159" s="68" t="s">
        <v>840</v>
      </c>
      <c r="K1159" s="92" t="s">
        <v>866</v>
      </c>
      <c r="M1159" s="68" t="b">
        <f t="shared" ref="M1159:M1222" si="37">F1159=H1159</f>
        <v>1</v>
      </c>
    </row>
    <row r="1160" spans="2:13">
      <c r="B1160" s="68" t="s">
        <v>839</v>
      </c>
      <c r="C1160" s="68" t="s">
        <v>278</v>
      </c>
      <c r="D1160" s="68" t="s">
        <v>584</v>
      </c>
      <c r="E1160" s="68" t="s">
        <v>246</v>
      </c>
      <c r="F1160" s="68">
        <f>SUMIFS(F_Input_APR!$G$8:$G$3373,F_Input_APR!$B$8:$B$3373,'APR Data'!C1160,F_Input_APR!$I$8:$I$3373,'APR Data'!D1160)</f>
        <v>0.12234462675312945</v>
      </c>
      <c r="G1160" s="68">
        <v>1</v>
      </c>
      <c r="H1160" s="68">
        <f t="shared" si="36"/>
        <v>0.12234462675312945</v>
      </c>
      <c r="I1160" s="68" t="s">
        <v>300</v>
      </c>
      <c r="J1160" s="68" t="s">
        <v>840</v>
      </c>
      <c r="K1160" s="68" t="s">
        <v>867</v>
      </c>
      <c r="M1160" s="68" t="b">
        <f t="shared" si="37"/>
        <v>1</v>
      </c>
    </row>
    <row r="1161" spans="2:13">
      <c r="B1161" s="68" t="s">
        <v>839</v>
      </c>
      <c r="C1161" s="68" t="s">
        <v>278</v>
      </c>
      <c r="D1161" s="68" t="s">
        <v>593</v>
      </c>
      <c r="E1161" s="68" t="s">
        <v>246</v>
      </c>
      <c r="F1161" s="68">
        <f>SUMIFS(F_Input_APR!$G$8:$G$3373,F_Input_APR!$B$8:$B$3373,'APR Data'!C1161,F_Input_APR!$I$8:$I$3373,'APR Data'!D1161)</f>
        <v>4.0442845525441333</v>
      </c>
      <c r="G1161" s="68">
        <v>1</v>
      </c>
      <c r="H1161" s="68">
        <f t="shared" si="36"/>
        <v>4.0442845525441333</v>
      </c>
      <c r="I1161" s="68" t="s">
        <v>300</v>
      </c>
      <c r="J1161" s="68" t="s">
        <v>840</v>
      </c>
      <c r="K1161" s="68" t="s">
        <v>868</v>
      </c>
      <c r="M1161" s="68" t="b">
        <f t="shared" si="37"/>
        <v>1</v>
      </c>
    </row>
    <row r="1162" spans="2:13">
      <c r="B1162" s="68" t="s">
        <v>839</v>
      </c>
      <c r="C1162" s="68" t="s">
        <v>278</v>
      </c>
      <c r="D1162" s="68" t="s">
        <v>602</v>
      </c>
      <c r="E1162" s="68" t="s">
        <v>246</v>
      </c>
      <c r="F1162" s="68">
        <f>SUMIFS(F_Input_APR!$G$8:$G$3373,F_Input_APR!$B$8:$B$3373,'APR Data'!C1162,F_Input_APR!$I$8:$I$3373,'APR Data'!D1162)</f>
        <v>8.2995003823533775</v>
      </c>
      <c r="G1162" s="68">
        <v>1</v>
      </c>
      <c r="H1162" s="68">
        <f t="shared" si="36"/>
        <v>8.2995003823533775</v>
      </c>
      <c r="I1162" s="68" t="s">
        <v>300</v>
      </c>
      <c r="J1162" s="68" t="s">
        <v>840</v>
      </c>
      <c r="K1162" s="68" t="s">
        <v>869</v>
      </c>
      <c r="M1162" s="68" t="b">
        <f t="shared" si="37"/>
        <v>1</v>
      </c>
    </row>
    <row r="1163" spans="2:13">
      <c r="B1163" s="68" t="s">
        <v>839</v>
      </c>
      <c r="C1163" s="68" t="s">
        <v>278</v>
      </c>
      <c r="D1163" s="68" t="s">
        <v>611</v>
      </c>
      <c r="E1163" s="68" t="s">
        <v>246</v>
      </c>
      <c r="F1163" s="68">
        <f>SUMIFS(F_Input_APR!$G$8:$G$3373,F_Input_APR!$B$8:$B$3373,'APR Data'!C1163,F_Input_APR!$I$8:$I$3373,'APR Data'!D1163)</f>
        <v>1.1916554200423013</v>
      </c>
      <c r="G1163" s="68">
        <v>1</v>
      </c>
      <c r="H1163" s="68">
        <f t="shared" si="36"/>
        <v>1.1916554200423013</v>
      </c>
      <c r="I1163" s="68" t="s">
        <v>300</v>
      </c>
      <c r="J1163" s="68" t="s">
        <v>840</v>
      </c>
      <c r="K1163" s="68" t="s">
        <v>870</v>
      </c>
      <c r="M1163" s="68" t="b">
        <f t="shared" si="37"/>
        <v>1</v>
      </c>
    </row>
    <row r="1164" spans="2:13">
      <c r="B1164" s="68" t="s">
        <v>839</v>
      </c>
      <c r="C1164" s="68" t="s">
        <v>278</v>
      </c>
      <c r="D1164" s="68" t="s">
        <v>620</v>
      </c>
      <c r="E1164" s="68" t="s">
        <v>246</v>
      </c>
      <c r="F1164" s="68">
        <f>SUMIFS(F_Input_APR!$G$8:$G$3373,F_Input_APR!$B$8:$B$3373,'APR Data'!C1164,F_Input_APR!$I$8:$I$3373,'APR Data'!D1164)</f>
        <v>91.058493416635329</v>
      </c>
      <c r="G1164" s="68">
        <v>1</v>
      </c>
      <c r="H1164" s="68">
        <f t="shared" si="36"/>
        <v>91.058493416635329</v>
      </c>
      <c r="I1164" s="68" t="s">
        <v>300</v>
      </c>
      <c r="J1164" s="68" t="s">
        <v>840</v>
      </c>
      <c r="K1164" s="68" t="s">
        <v>871</v>
      </c>
      <c r="M1164" s="68" t="b">
        <f t="shared" si="37"/>
        <v>1</v>
      </c>
    </row>
    <row r="1165" spans="2:13">
      <c r="B1165" s="68" t="s">
        <v>839</v>
      </c>
      <c r="C1165" s="68" t="s">
        <v>278</v>
      </c>
      <c r="D1165" s="68" t="s">
        <v>812</v>
      </c>
      <c r="E1165" s="68" t="s">
        <v>246</v>
      </c>
      <c r="F1165" s="68">
        <f>SUMIFS(F_Input_APR!$G$8:$G$3373,F_Input_APR!$B$8:$B$3373,'APR Data'!C1165,F_Input_APR!$I$8:$I$3373,'APR Data'!D1165)</f>
        <v>70.307550020707367</v>
      </c>
      <c r="G1165" s="68">
        <v>1</v>
      </c>
      <c r="H1165" s="68">
        <f t="shared" si="36"/>
        <v>70.307550020707367</v>
      </c>
      <c r="I1165" s="68" t="s">
        <v>300</v>
      </c>
      <c r="J1165" s="68" t="s">
        <v>840</v>
      </c>
      <c r="K1165" s="68" t="s">
        <v>872</v>
      </c>
      <c r="M1165" s="68" t="b">
        <f t="shared" si="37"/>
        <v>1</v>
      </c>
    </row>
    <row r="1166" spans="2:13">
      <c r="B1166" s="68" t="s">
        <v>839</v>
      </c>
      <c r="C1166" s="68" t="s">
        <v>278</v>
      </c>
      <c r="D1166" s="68" t="s">
        <v>629</v>
      </c>
      <c r="E1166" s="68" t="s">
        <v>246</v>
      </c>
      <c r="F1166" s="68">
        <f>SUMIFS(F_Input_APR!$G$8:$G$3373,F_Input_APR!$B$8:$B$3373,'APR Data'!C1166,F_Input_APR!$I$8:$I$3373,'APR Data'!D1166)</f>
        <v>0</v>
      </c>
      <c r="G1166" s="68">
        <v>1</v>
      </c>
      <c r="H1166" s="68">
        <f t="shared" si="36"/>
        <v>0</v>
      </c>
      <c r="I1166" s="68" t="s">
        <v>300</v>
      </c>
      <c r="J1166" s="68" t="s">
        <v>840</v>
      </c>
      <c r="K1166" s="68" t="s">
        <v>873</v>
      </c>
      <c r="M1166" s="68" t="b">
        <f t="shared" si="37"/>
        <v>1</v>
      </c>
    </row>
    <row r="1167" spans="2:13">
      <c r="B1167" s="68" t="s">
        <v>839</v>
      </c>
      <c r="C1167" s="68" t="s">
        <v>278</v>
      </c>
      <c r="D1167" s="68" t="s">
        <v>638</v>
      </c>
      <c r="E1167" s="68" t="s">
        <v>246</v>
      </c>
      <c r="F1167" s="68">
        <f>SUMIFS(F_Input_APR!$G$8:$G$3373,F_Input_APR!$B$8:$B$3373,'APR Data'!C1167,F_Input_APR!$I$8:$I$3373,'APR Data'!D1167)</f>
        <v>1.6908813745985565</v>
      </c>
      <c r="G1167" s="68">
        <v>1</v>
      </c>
      <c r="H1167" s="68">
        <f t="shared" si="36"/>
        <v>1.6908813745985565</v>
      </c>
      <c r="I1167" s="68" t="s">
        <v>300</v>
      </c>
      <c r="J1167" s="68" t="s">
        <v>840</v>
      </c>
      <c r="K1167" s="68" t="s">
        <v>874</v>
      </c>
      <c r="M1167" s="68" t="b">
        <f t="shared" si="37"/>
        <v>1</v>
      </c>
    </row>
    <row r="1168" spans="2:13">
      <c r="B1168" s="68" t="s">
        <v>839</v>
      </c>
      <c r="C1168" s="68" t="s">
        <v>278</v>
      </c>
      <c r="D1168" s="68" t="s">
        <v>647</v>
      </c>
      <c r="E1168" s="68" t="s">
        <v>246</v>
      </c>
      <c r="F1168" s="68">
        <f>SUMIFS(F_Input_APR!$G$8:$G$3373,F_Input_APR!$B$8:$B$3373,'APR Data'!C1168,F_Input_APR!$I$8:$I$3373,'APR Data'!D1168)</f>
        <v>0</v>
      </c>
      <c r="G1168" s="68">
        <v>1</v>
      </c>
      <c r="H1168" s="68">
        <f t="shared" si="36"/>
        <v>0</v>
      </c>
      <c r="I1168" s="68" t="s">
        <v>300</v>
      </c>
      <c r="J1168" s="68" t="s">
        <v>840</v>
      </c>
      <c r="K1168" s="68" t="s">
        <v>875</v>
      </c>
      <c r="M1168" s="68" t="b">
        <f t="shared" si="37"/>
        <v>1</v>
      </c>
    </row>
    <row r="1169" spans="2:13">
      <c r="B1169" s="68" t="s">
        <v>839</v>
      </c>
      <c r="C1169" s="68" t="s">
        <v>278</v>
      </c>
      <c r="D1169" s="68" t="s">
        <v>653</v>
      </c>
      <c r="E1169" s="68" t="s">
        <v>246</v>
      </c>
      <c r="F1169" s="68">
        <f>SUMIFS(F_Input_APR!$G$8:$G$3373,F_Input_APR!$B$8:$B$3373,'APR Data'!C1169,F_Input_APR!$I$8:$I$3373,'APR Data'!D1169)</f>
        <v>423.81903368919996</v>
      </c>
      <c r="G1169" s="68">
        <v>1</v>
      </c>
      <c r="H1169" s="68">
        <f t="shared" si="36"/>
        <v>423.81903368919996</v>
      </c>
      <c r="I1169" s="68" t="s">
        <v>300</v>
      </c>
      <c r="J1169" s="68" t="s">
        <v>840</v>
      </c>
      <c r="K1169" s="68" t="s">
        <v>876</v>
      </c>
      <c r="M1169" s="68" t="b">
        <f t="shared" si="37"/>
        <v>1</v>
      </c>
    </row>
    <row r="1170" spans="2:13">
      <c r="B1170" s="68" t="s">
        <v>839</v>
      </c>
      <c r="C1170" s="68" t="s">
        <v>278</v>
      </c>
      <c r="D1170" s="68" t="s">
        <v>662</v>
      </c>
      <c r="E1170" s="68" t="s">
        <v>246</v>
      </c>
      <c r="F1170" s="68">
        <f>SUMIFS(F_Input_APR!$G$8:$G$3373,F_Input_APR!$B$8:$B$3373,'APR Data'!C1170,F_Input_APR!$I$8:$I$3373,'APR Data'!D1170)</f>
        <v>56.972032360203471</v>
      </c>
      <c r="G1170" s="68">
        <v>1</v>
      </c>
      <c r="H1170" s="68">
        <f t="shared" si="36"/>
        <v>56.972032360203471</v>
      </c>
      <c r="I1170" s="68" t="s">
        <v>300</v>
      </c>
      <c r="J1170" s="68" t="s">
        <v>840</v>
      </c>
      <c r="K1170" s="68" t="s">
        <v>877</v>
      </c>
      <c r="M1170" s="68" t="b">
        <f t="shared" si="37"/>
        <v>1</v>
      </c>
    </row>
    <row r="1171" spans="2:13">
      <c r="B1171" s="68" t="s">
        <v>839</v>
      </c>
      <c r="C1171" s="68" t="s">
        <v>278</v>
      </c>
      <c r="D1171" s="68" t="s">
        <v>671</v>
      </c>
      <c r="E1171" s="68" t="s">
        <v>246</v>
      </c>
      <c r="F1171" s="68">
        <f>SUMIFS(F_Input_APR!$G$8:$G$3373,F_Input_APR!$B$8:$B$3373,'APR Data'!C1171,F_Input_APR!$I$8:$I$3373,'APR Data'!D1171)</f>
        <v>52.314752576330299</v>
      </c>
      <c r="G1171" s="68">
        <v>1</v>
      </c>
      <c r="H1171" s="68">
        <f t="shared" si="36"/>
        <v>52.314752576330299</v>
      </c>
      <c r="I1171" s="68" t="s">
        <v>300</v>
      </c>
      <c r="J1171" s="68" t="s">
        <v>840</v>
      </c>
      <c r="K1171" s="68" t="s">
        <v>878</v>
      </c>
      <c r="M1171" s="68" t="b">
        <f t="shared" si="37"/>
        <v>1</v>
      </c>
    </row>
    <row r="1172" spans="2:13">
      <c r="B1172" s="68" t="s">
        <v>839</v>
      </c>
      <c r="C1172" s="68" t="s">
        <v>278</v>
      </c>
      <c r="D1172" s="68" t="s">
        <v>680</v>
      </c>
      <c r="E1172" s="68" t="s">
        <v>246</v>
      </c>
      <c r="F1172" s="68">
        <f>SUMIFS(F_Input_APR!$G$8:$G$3373,F_Input_APR!$B$8:$B$3373,'APR Data'!C1172,F_Input_APR!$I$8:$I$3373,'APR Data'!D1172)</f>
        <v>10.291579530350901</v>
      </c>
      <c r="G1172" s="68">
        <v>1</v>
      </c>
      <c r="H1172" s="68">
        <f t="shared" si="36"/>
        <v>10.291579530350901</v>
      </c>
      <c r="I1172" s="68" t="s">
        <v>300</v>
      </c>
      <c r="J1172" s="68" t="s">
        <v>840</v>
      </c>
      <c r="K1172" s="68" t="s">
        <v>879</v>
      </c>
      <c r="M1172" s="68" t="b">
        <f t="shared" si="37"/>
        <v>1</v>
      </c>
    </row>
    <row r="1173" spans="2:13">
      <c r="B1173" s="68" t="s">
        <v>839</v>
      </c>
      <c r="C1173" s="68" t="s">
        <v>278</v>
      </c>
      <c r="D1173" s="68" t="s">
        <v>821</v>
      </c>
      <c r="E1173" s="68" t="s">
        <v>246</v>
      </c>
      <c r="F1173" s="68">
        <f>SUMIFS(F_Input_APR!$G$8:$G$3373,F_Input_APR!$B$8:$B$3373,'APR Data'!C1173,F_Input_APR!$I$8:$I$3373,'APR Data'!D1173)</f>
        <v>3.0770281310371823</v>
      </c>
      <c r="G1173" s="68">
        <v>1</v>
      </c>
      <c r="H1173" s="68">
        <f t="shared" si="36"/>
        <v>3.0770281310371823</v>
      </c>
      <c r="I1173" s="68" t="s">
        <v>300</v>
      </c>
      <c r="J1173" s="68" t="s">
        <v>840</v>
      </c>
      <c r="K1173" s="68" t="s">
        <v>880</v>
      </c>
      <c r="M1173" s="68" t="b">
        <f t="shared" si="37"/>
        <v>1</v>
      </c>
    </row>
    <row r="1174" spans="2:13">
      <c r="B1174" s="68" t="s">
        <v>839</v>
      </c>
      <c r="C1174" s="68" t="s">
        <v>278</v>
      </c>
      <c r="D1174" s="68" t="s">
        <v>695</v>
      </c>
      <c r="E1174" s="68" t="s">
        <v>246</v>
      </c>
      <c r="F1174" s="68">
        <f>SUMIFS(F_Input_APR!$G$8:$G$3373,F_Input_APR!$B$8:$B$3373,'APR Data'!C1174,F_Input_APR!$I$8:$I$3373,'APR Data'!D1174)</f>
        <v>0.29993732999086253</v>
      </c>
      <c r="G1174" s="68">
        <v>1</v>
      </c>
      <c r="H1174" s="68">
        <f t="shared" si="36"/>
        <v>0.29993732999086253</v>
      </c>
      <c r="I1174" s="68" t="s">
        <v>300</v>
      </c>
      <c r="J1174" s="68" t="s">
        <v>840</v>
      </c>
      <c r="K1174" s="68" t="s">
        <v>881</v>
      </c>
      <c r="M1174" s="68" t="b">
        <f t="shared" si="37"/>
        <v>1</v>
      </c>
    </row>
    <row r="1175" spans="2:13">
      <c r="B1175" s="68" t="s">
        <v>839</v>
      </c>
      <c r="C1175" s="68" t="s">
        <v>278</v>
      </c>
      <c r="D1175" s="68" t="s">
        <v>704</v>
      </c>
      <c r="E1175" s="68" t="s">
        <v>246</v>
      </c>
      <c r="F1175" s="68">
        <f>SUMIFS(F_Input_APR!$G$8:$G$3373,F_Input_APR!$B$8:$B$3373,'APR Data'!C1175,F_Input_APR!$I$8:$I$3373,'APR Data'!D1175)</f>
        <v>0</v>
      </c>
      <c r="G1175" s="68">
        <v>1</v>
      </c>
      <c r="H1175" s="68">
        <f t="shared" si="36"/>
        <v>0</v>
      </c>
      <c r="I1175" s="68" t="s">
        <v>300</v>
      </c>
      <c r="J1175" s="68" t="s">
        <v>840</v>
      </c>
      <c r="K1175" s="68" t="s">
        <v>882</v>
      </c>
      <c r="M1175" s="68" t="b">
        <f t="shared" si="37"/>
        <v>1</v>
      </c>
    </row>
    <row r="1176" spans="2:13">
      <c r="B1176" s="68" t="s">
        <v>839</v>
      </c>
      <c r="C1176" s="68" t="s">
        <v>278</v>
      </c>
      <c r="D1176" s="68" t="s">
        <v>713</v>
      </c>
      <c r="E1176" s="68" t="s">
        <v>246</v>
      </c>
      <c r="F1176" s="68">
        <f>SUMIFS(F_Input_APR!$G$8:$G$3373,F_Input_APR!$B$8:$B$3373,'APR Data'!C1176,F_Input_APR!$I$8:$I$3373,'APR Data'!D1176)</f>
        <v>0</v>
      </c>
      <c r="G1176" s="68">
        <v>1</v>
      </c>
      <c r="H1176" s="68">
        <f t="shared" si="36"/>
        <v>0</v>
      </c>
      <c r="I1176" s="68" t="s">
        <v>300</v>
      </c>
      <c r="J1176" s="68" t="s">
        <v>840</v>
      </c>
      <c r="K1176" s="68" t="s">
        <v>883</v>
      </c>
      <c r="M1176" s="68" t="b">
        <f t="shared" si="37"/>
        <v>1</v>
      </c>
    </row>
    <row r="1177" spans="2:13">
      <c r="B1177" s="68" t="s">
        <v>839</v>
      </c>
      <c r="C1177" s="68" t="s">
        <v>278</v>
      </c>
      <c r="D1177" s="68" t="s">
        <v>722</v>
      </c>
      <c r="E1177" s="68" t="s">
        <v>246</v>
      </c>
      <c r="F1177" s="68">
        <f>SUMIFS(F_Input_APR!$G$8:$G$3373,F_Input_APR!$B$8:$B$3373,'APR Data'!C1177,F_Input_APR!$I$8:$I$3373,'APR Data'!D1177)</f>
        <v>0</v>
      </c>
      <c r="G1177" s="68">
        <v>1</v>
      </c>
      <c r="H1177" s="68">
        <f t="shared" si="36"/>
        <v>0</v>
      </c>
      <c r="I1177" s="68" t="s">
        <v>300</v>
      </c>
      <c r="J1177" s="68" t="s">
        <v>840</v>
      </c>
      <c r="K1177" s="68" t="s">
        <v>884</v>
      </c>
      <c r="M1177" s="68" t="b">
        <f t="shared" si="37"/>
        <v>1</v>
      </c>
    </row>
    <row r="1178" spans="2:13">
      <c r="B1178" s="68" t="s">
        <v>839</v>
      </c>
      <c r="C1178" s="68" t="s">
        <v>278</v>
      </c>
      <c r="D1178" s="68" t="s">
        <v>731</v>
      </c>
      <c r="E1178" s="68" t="s">
        <v>246</v>
      </c>
      <c r="F1178" s="68">
        <f>SUMIFS(F_Input_APR!$G$8:$G$3373,F_Input_APR!$B$8:$B$3373,'APR Data'!C1178,F_Input_APR!$I$8:$I$3373,'APR Data'!D1178)</f>
        <v>0</v>
      </c>
      <c r="G1178" s="68">
        <v>1</v>
      </c>
      <c r="H1178" s="68">
        <f t="shared" si="36"/>
        <v>0</v>
      </c>
      <c r="I1178" s="68" t="s">
        <v>300</v>
      </c>
      <c r="J1178" s="68" t="s">
        <v>840</v>
      </c>
      <c r="K1178" s="68" t="s">
        <v>885</v>
      </c>
      <c r="M1178" s="68" t="b">
        <f t="shared" si="37"/>
        <v>1</v>
      </c>
    </row>
    <row r="1179" spans="2:13">
      <c r="B1179" s="68" t="s">
        <v>839</v>
      </c>
      <c r="C1179" s="68" t="s">
        <v>278</v>
      </c>
      <c r="D1179" s="68" t="s">
        <v>740</v>
      </c>
      <c r="E1179" s="68" t="s">
        <v>246</v>
      </c>
      <c r="F1179" s="68">
        <f>SUMIFS(F_Input_APR!$G$8:$G$3373,F_Input_APR!$B$8:$B$3373,'APR Data'!C1179,F_Input_APR!$I$8:$I$3373,'APR Data'!D1179)</f>
        <v>0</v>
      </c>
      <c r="G1179" s="68">
        <v>1</v>
      </c>
      <c r="H1179" s="68">
        <f t="shared" si="36"/>
        <v>0</v>
      </c>
      <c r="I1179" s="68" t="s">
        <v>300</v>
      </c>
      <c r="J1179" s="68" t="s">
        <v>840</v>
      </c>
      <c r="K1179" s="68" t="s">
        <v>886</v>
      </c>
      <c r="M1179" s="68" t="b">
        <f t="shared" si="37"/>
        <v>1</v>
      </c>
    </row>
    <row r="1180" spans="2:13">
      <c r="B1180" s="68" t="s">
        <v>839</v>
      </c>
      <c r="C1180" s="68" t="s">
        <v>278</v>
      </c>
      <c r="D1180" s="68" t="s">
        <v>749</v>
      </c>
      <c r="E1180" s="68" t="s">
        <v>246</v>
      </c>
      <c r="F1180" s="68">
        <f>SUMIFS(F_Input_APR!$G$8:$G$3373,F_Input_APR!$B$8:$B$3373,'APR Data'!C1180,F_Input_APR!$I$8:$I$3373,'APR Data'!D1180)</f>
        <v>47.578401049563546</v>
      </c>
      <c r="G1180" s="68">
        <v>1</v>
      </c>
      <c r="H1180" s="68">
        <f t="shared" si="36"/>
        <v>47.578401049563546</v>
      </c>
      <c r="I1180" s="68" t="s">
        <v>300</v>
      </c>
      <c r="J1180" s="68" t="s">
        <v>840</v>
      </c>
      <c r="K1180" s="68" t="s">
        <v>887</v>
      </c>
      <c r="M1180" s="68" t="b">
        <f t="shared" si="37"/>
        <v>1</v>
      </c>
    </row>
    <row r="1181" spans="2:13">
      <c r="B1181" s="68" t="s">
        <v>839</v>
      </c>
      <c r="C1181" s="68" t="s">
        <v>278</v>
      </c>
      <c r="D1181" s="68" t="s">
        <v>305</v>
      </c>
      <c r="E1181" s="68" t="s">
        <v>246</v>
      </c>
      <c r="F1181" s="68">
        <f>SUMIFS(F_Input_APR!$G$8:$G$3373,F_Input_APR!$B$8:$B$3373,'APR Data'!C1181,F_Input_APR!$I$8:$I$3373,'APR Data'!D1181)</f>
        <v>16.596079384938466</v>
      </c>
      <c r="G1181" s="68">
        <v>1</v>
      </c>
      <c r="H1181" s="68">
        <f t="shared" si="36"/>
        <v>16.596079384938466</v>
      </c>
      <c r="I1181" s="68" t="s">
        <v>300</v>
      </c>
      <c r="J1181" s="68" t="s">
        <v>888</v>
      </c>
      <c r="K1181" s="92" t="s">
        <v>841</v>
      </c>
      <c r="M1181" s="68" t="b">
        <f t="shared" si="37"/>
        <v>1</v>
      </c>
    </row>
    <row r="1182" spans="2:13">
      <c r="B1182" s="68" t="s">
        <v>839</v>
      </c>
      <c r="C1182" s="68" t="s">
        <v>278</v>
      </c>
      <c r="D1182" s="68" t="s">
        <v>314</v>
      </c>
      <c r="E1182" s="68" t="s">
        <v>246</v>
      </c>
      <c r="F1182" s="68">
        <f>SUMIFS(F_Input_APR!$G$8:$G$3373,F_Input_APR!$B$8:$B$3373,'APR Data'!C1182,F_Input_APR!$I$8:$I$3373,'APR Data'!D1182)</f>
        <v>4.479333065721435</v>
      </c>
      <c r="G1182" s="68">
        <v>1</v>
      </c>
      <c r="H1182" s="68">
        <f t="shared" si="36"/>
        <v>4.479333065721435</v>
      </c>
      <c r="I1182" s="68" t="s">
        <v>300</v>
      </c>
      <c r="J1182" s="68" t="s">
        <v>888</v>
      </c>
      <c r="K1182" s="92" t="s">
        <v>842</v>
      </c>
      <c r="M1182" s="68" t="b">
        <f t="shared" si="37"/>
        <v>1</v>
      </c>
    </row>
    <row r="1183" spans="2:13">
      <c r="B1183" s="68" t="s">
        <v>839</v>
      </c>
      <c r="C1183" s="68" t="s">
        <v>278</v>
      </c>
      <c r="D1183" s="68" t="s">
        <v>323</v>
      </c>
      <c r="E1183" s="68" t="s">
        <v>246</v>
      </c>
      <c r="F1183" s="68">
        <f>SUMIFS(F_Input_APR!$G$8:$G$3373,F_Input_APR!$B$8:$B$3373,'APR Data'!C1183,F_Input_APR!$I$8:$I$3373,'APR Data'!D1183)</f>
        <v>0.32108584841577958</v>
      </c>
      <c r="G1183" s="68">
        <v>1</v>
      </c>
      <c r="H1183" s="68">
        <f t="shared" si="36"/>
        <v>0.32108584841577958</v>
      </c>
      <c r="I1183" s="68" t="s">
        <v>300</v>
      </c>
      <c r="J1183" s="68" t="s">
        <v>888</v>
      </c>
      <c r="K1183" s="92" t="s">
        <v>843</v>
      </c>
      <c r="M1183" s="68" t="b">
        <f t="shared" si="37"/>
        <v>1</v>
      </c>
    </row>
    <row r="1184" spans="2:13">
      <c r="B1184" s="68" t="s">
        <v>839</v>
      </c>
      <c r="C1184" s="68" t="s">
        <v>278</v>
      </c>
      <c r="D1184" s="68" t="s">
        <v>332</v>
      </c>
      <c r="E1184" s="68" t="s">
        <v>246</v>
      </c>
      <c r="F1184" s="68">
        <f>SUMIFS(F_Input_APR!$G$8:$G$3373,F_Input_APR!$B$8:$B$3373,'APR Data'!C1184,F_Input_APR!$I$8:$I$3373,'APR Data'!D1184)</f>
        <v>1.292112404694457</v>
      </c>
      <c r="G1184" s="68">
        <v>1</v>
      </c>
      <c r="H1184" s="68">
        <f t="shared" si="36"/>
        <v>1.292112404694457</v>
      </c>
      <c r="I1184" s="68" t="s">
        <v>300</v>
      </c>
      <c r="J1184" s="68" t="s">
        <v>888</v>
      </c>
      <c r="K1184" s="68" t="s">
        <v>844</v>
      </c>
      <c r="M1184" s="68" t="b">
        <f t="shared" si="37"/>
        <v>1</v>
      </c>
    </row>
    <row r="1185" spans="2:13">
      <c r="B1185" s="68" t="s">
        <v>839</v>
      </c>
      <c r="C1185" s="68" t="s">
        <v>278</v>
      </c>
      <c r="D1185" s="68" t="s">
        <v>341</v>
      </c>
      <c r="E1185" s="68" t="s">
        <v>246</v>
      </c>
      <c r="F1185" s="68">
        <f>SUMIFS(F_Input_APR!$G$8:$G$3373,F_Input_APR!$B$8:$B$3373,'APR Data'!C1185,F_Input_APR!$I$8:$I$3373,'APR Data'!D1185)</f>
        <v>0</v>
      </c>
      <c r="G1185" s="68">
        <v>1</v>
      </c>
      <c r="H1185" s="68">
        <f t="shared" si="36"/>
        <v>0</v>
      </c>
      <c r="I1185" s="68" t="s">
        <v>300</v>
      </c>
      <c r="J1185" s="68" t="s">
        <v>888</v>
      </c>
      <c r="K1185" s="92" t="s">
        <v>845</v>
      </c>
      <c r="M1185" s="68" t="b">
        <f t="shared" si="37"/>
        <v>1</v>
      </c>
    </row>
    <row r="1186" spans="2:13">
      <c r="B1186" s="68" t="s">
        <v>839</v>
      </c>
      <c r="C1186" s="68" t="s">
        <v>278</v>
      </c>
      <c r="D1186" s="68" t="s">
        <v>350</v>
      </c>
      <c r="E1186" s="68" t="s">
        <v>246</v>
      </c>
      <c r="F1186" s="68">
        <f>SUMIFS(F_Input_APR!$G$8:$G$3373,F_Input_APR!$B$8:$B$3373,'APR Data'!C1186,F_Input_APR!$I$8:$I$3373,'APR Data'!D1186)</f>
        <v>3.5135434774742369</v>
      </c>
      <c r="G1186" s="68">
        <v>1</v>
      </c>
      <c r="H1186" s="68">
        <f t="shared" si="36"/>
        <v>3.5135434774742369</v>
      </c>
      <c r="I1186" s="68" t="s">
        <v>300</v>
      </c>
      <c r="J1186" s="68" t="s">
        <v>888</v>
      </c>
      <c r="K1186" s="92" t="s">
        <v>846</v>
      </c>
      <c r="M1186" s="68" t="b">
        <f t="shared" si="37"/>
        <v>1</v>
      </c>
    </row>
    <row r="1187" spans="2:13">
      <c r="B1187" s="68" t="s">
        <v>839</v>
      </c>
      <c r="C1187" s="68" t="s">
        <v>278</v>
      </c>
      <c r="D1187" s="68" t="s">
        <v>359</v>
      </c>
      <c r="E1187" s="68" t="s">
        <v>246</v>
      </c>
      <c r="F1187" s="68">
        <f>SUMIFS(F_Input_APR!$G$8:$G$3373,F_Input_APR!$B$8:$B$3373,'APR Data'!C1187,F_Input_APR!$I$8:$I$3373,'APR Data'!D1187)</f>
        <v>0</v>
      </c>
      <c r="G1187" s="68">
        <v>1</v>
      </c>
      <c r="H1187" s="68">
        <f t="shared" si="36"/>
        <v>0</v>
      </c>
      <c r="I1187" s="68" t="s">
        <v>300</v>
      </c>
      <c r="J1187" s="68" t="s">
        <v>888</v>
      </c>
      <c r="K1187" s="92" t="s">
        <v>847</v>
      </c>
      <c r="M1187" s="68" t="b">
        <f t="shared" si="37"/>
        <v>1</v>
      </c>
    </row>
    <row r="1188" spans="2:13">
      <c r="B1188" s="68" t="s">
        <v>839</v>
      </c>
      <c r="C1188" s="68" t="s">
        <v>278</v>
      </c>
      <c r="D1188" s="68" t="s">
        <v>368</v>
      </c>
      <c r="E1188" s="68" t="s">
        <v>246</v>
      </c>
      <c r="F1188" s="68">
        <f>SUMIFS(F_Input_APR!$G$8:$G$3373,F_Input_APR!$B$8:$B$3373,'APR Data'!C1188,F_Input_APR!$I$8:$I$3373,'APR Data'!D1188)</f>
        <v>0</v>
      </c>
      <c r="G1188" s="68">
        <v>1</v>
      </c>
      <c r="H1188" s="68">
        <f t="shared" si="36"/>
        <v>0</v>
      </c>
      <c r="I1188" s="68" t="s">
        <v>300</v>
      </c>
      <c r="J1188" s="68" t="s">
        <v>888</v>
      </c>
      <c r="K1188" s="92" t="s">
        <v>848</v>
      </c>
      <c r="M1188" s="68" t="b">
        <f t="shared" si="37"/>
        <v>1</v>
      </c>
    </row>
    <row r="1189" spans="2:13">
      <c r="B1189" s="68" t="s">
        <v>839</v>
      </c>
      <c r="C1189" s="68" t="s">
        <v>278</v>
      </c>
      <c r="D1189" s="68" t="s">
        <v>377</v>
      </c>
      <c r="E1189" s="68" t="s">
        <v>246</v>
      </c>
      <c r="F1189" s="68">
        <f>SUMIFS(F_Input_APR!$G$8:$G$3373,F_Input_APR!$B$8:$B$3373,'APR Data'!C1189,F_Input_APR!$I$8:$I$3373,'APR Data'!D1189)</f>
        <v>0</v>
      </c>
      <c r="G1189" s="68">
        <v>1</v>
      </c>
      <c r="H1189" s="68">
        <f t="shared" si="36"/>
        <v>0</v>
      </c>
      <c r="I1189" s="68" t="s">
        <v>300</v>
      </c>
      <c r="J1189" s="68" t="s">
        <v>888</v>
      </c>
      <c r="K1189" s="92" t="s">
        <v>849</v>
      </c>
      <c r="M1189" s="68" t="b">
        <f t="shared" si="37"/>
        <v>1</v>
      </c>
    </row>
    <row r="1190" spans="2:13">
      <c r="B1190" s="68" t="s">
        <v>839</v>
      </c>
      <c r="C1190" s="68" t="s">
        <v>278</v>
      </c>
      <c r="D1190" s="68" t="s">
        <v>386</v>
      </c>
      <c r="E1190" s="68" t="s">
        <v>246</v>
      </c>
      <c r="F1190" s="68">
        <f>SUMIFS(F_Input_APR!$G$8:$G$3373,F_Input_APR!$B$8:$B$3373,'APR Data'!C1190,F_Input_APR!$I$8:$I$3373,'APR Data'!D1190)</f>
        <v>10.51451304954403</v>
      </c>
      <c r="G1190" s="68">
        <v>1</v>
      </c>
      <c r="H1190" s="68">
        <f t="shared" si="36"/>
        <v>10.51451304954403</v>
      </c>
      <c r="I1190" s="68" t="s">
        <v>300</v>
      </c>
      <c r="J1190" s="68" t="s">
        <v>888</v>
      </c>
      <c r="K1190" s="92" t="s">
        <v>850</v>
      </c>
      <c r="M1190" s="68" t="b">
        <f t="shared" si="37"/>
        <v>1</v>
      </c>
    </row>
    <row r="1191" spans="2:13">
      <c r="B1191" s="68" t="s">
        <v>839</v>
      </c>
      <c r="C1191" s="68" t="s">
        <v>278</v>
      </c>
      <c r="D1191" s="68" t="s">
        <v>395</v>
      </c>
      <c r="E1191" s="68" t="s">
        <v>246</v>
      </c>
      <c r="F1191" s="68">
        <f>SUMIFS(F_Input_APR!$G$8:$G$3373,F_Input_APR!$B$8:$B$3373,'APR Data'!C1191,F_Input_APR!$I$8:$I$3373,'APR Data'!D1191)</f>
        <v>0</v>
      </c>
      <c r="G1191" s="68">
        <v>1</v>
      </c>
      <c r="H1191" s="68">
        <f t="shared" si="36"/>
        <v>0</v>
      </c>
      <c r="I1191" s="68" t="s">
        <v>300</v>
      </c>
      <c r="J1191" s="68" t="s">
        <v>888</v>
      </c>
      <c r="K1191" s="92" t="s">
        <v>851</v>
      </c>
      <c r="M1191" s="68" t="b">
        <f t="shared" si="37"/>
        <v>1</v>
      </c>
    </row>
    <row r="1192" spans="2:13">
      <c r="B1192" s="68" t="s">
        <v>839</v>
      </c>
      <c r="C1192" s="68" t="s">
        <v>278</v>
      </c>
      <c r="D1192" s="68" t="s">
        <v>404</v>
      </c>
      <c r="E1192" s="68" t="s">
        <v>246</v>
      </c>
      <c r="F1192" s="68">
        <f>SUMIFS(F_Input_APR!$G$8:$G$3373,F_Input_APR!$B$8:$B$3373,'APR Data'!C1192,F_Input_APR!$I$8:$I$3373,'APR Data'!D1192)</f>
        <v>46.958856229010074</v>
      </c>
      <c r="G1192" s="68">
        <v>1</v>
      </c>
      <c r="H1192" s="68">
        <f t="shared" si="36"/>
        <v>46.958856229010074</v>
      </c>
      <c r="I1192" s="68" t="s">
        <v>300</v>
      </c>
      <c r="J1192" s="68" t="s">
        <v>888</v>
      </c>
      <c r="K1192" s="92" t="s">
        <v>852</v>
      </c>
      <c r="M1192" s="68" t="b">
        <f t="shared" si="37"/>
        <v>1</v>
      </c>
    </row>
    <row r="1193" spans="2:13">
      <c r="B1193" s="68" t="s">
        <v>839</v>
      </c>
      <c r="C1193" s="68" t="s">
        <v>278</v>
      </c>
      <c r="D1193" s="68" t="s">
        <v>413</v>
      </c>
      <c r="E1193" s="68" t="s">
        <v>246</v>
      </c>
      <c r="F1193" s="68">
        <f>SUMIFS(F_Input_APR!$G$8:$G$3373,F_Input_APR!$B$8:$B$3373,'APR Data'!C1193,F_Input_APR!$I$8:$I$3373,'APR Data'!D1193)</f>
        <v>44.901111921830648</v>
      </c>
      <c r="G1193" s="68">
        <v>1</v>
      </c>
      <c r="H1193" s="68">
        <f t="shared" si="36"/>
        <v>44.901111921830648</v>
      </c>
      <c r="I1193" s="68" t="s">
        <v>300</v>
      </c>
      <c r="J1193" s="68" t="s">
        <v>888</v>
      </c>
      <c r="K1193" s="92" t="s">
        <v>853</v>
      </c>
      <c r="M1193" s="68" t="b">
        <f t="shared" si="37"/>
        <v>1</v>
      </c>
    </row>
    <row r="1194" spans="2:13">
      <c r="B1194" s="68" t="s">
        <v>839</v>
      </c>
      <c r="C1194" s="68" t="s">
        <v>278</v>
      </c>
      <c r="D1194" s="68" t="s">
        <v>422</v>
      </c>
      <c r="E1194" s="68" t="s">
        <v>246</v>
      </c>
      <c r="F1194" s="68">
        <f>SUMIFS(F_Input_APR!$G$8:$G$3373,F_Input_APR!$B$8:$B$3373,'APR Data'!C1194,F_Input_APR!$I$8:$I$3373,'APR Data'!D1194)</f>
        <v>13.060175847639609</v>
      </c>
      <c r="G1194" s="68">
        <v>1</v>
      </c>
      <c r="H1194" s="68">
        <f t="shared" si="36"/>
        <v>13.060175847639609</v>
      </c>
      <c r="I1194" s="68" t="s">
        <v>300</v>
      </c>
      <c r="J1194" s="68" t="s">
        <v>888</v>
      </c>
      <c r="K1194" s="92" t="s">
        <v>854</v>
      </c>
      <c r="M1194" s="68" t="b">
        <f t="shared" si="37"/>
        <v>1</v>
      </c>
    </row>
    <row r="1195" spans="2:13">
      <c r="B1195" s="68" t="s">
        <v>839</v>
      </c>
      <c r="C1195" s="68" t="s">
        <v>278</v>
      </c>
      <c r="D1195" s="68" t="s">
        <v>431</v>
      </c>
      <c r="E1195" s="68" t="s">
        <v>246</v>
      </c>
      <c r="F1195" s="68">
        <f>SUMIFS(F_Input_APR!$G$8:$G$3373,F_Input_APR!$B$8:$B$3373,'APR Data'!C1195,F_Input_APR!$I$8:$I$3373,'APR Data'!D1195)</f>
        <v>4.7149984084420788</v>
      </c>
      <c r="G1195" s="68">
        <v>0</v>
      </c>
      <c r="H1195" s="68">
        <f t="shared" si="36"/>
        <v>0</v>
      </c>
      <c r="I1195" s="68" t="s">
        <v>300</v>
      </c>
      <c r="J1195" s="68" t="s">
        <v>888</v>
      </c>
      <c r="K1195" s="92" t="s">
        <v>855</v>
      </c>
      <c r="M1195" s="68" t="b">
        <f t="shared" si="37"/>
        <v>0</v>
      </c>
    </row>
    <row r="1196" spans="2:13">
      <c r="B1196" s="68" t="s">
        <v>839</v>
      </c>
      <c r="C1196" s="68" t="s">
        <v>278</v>
      </c>
      <c r="D1196" s="68" t="s">
        <v>438</v>
      </c>
      <c r="E1196" s="68" t="s">
        <v>246</v>
      </c>
      <c r="F1196" s="68">
        <f>SUMIFS(F_Input_APR!$G$8:$G$3373,F_Input_APR!$B$8:$B$3373,'APR Data'!C1196,F_Input_APR!$I$8:$I$3373,'APR Data'!D1196)</f>
        <v>4.7149984084420788</v>
      </c>
      <c r="G1196" s="68">
        <v>0</v>
      </c>
      <c r="H1196" s="68">
        <f t="shared" si="36"/>
        <v>0</v>
      </c>
      <c r="I1196" s="68" t="s">
        <v>300</v>
      </c>
      <c r="J1196" s="68" t="s">
        <v>888</v>
      </c>
      <c r="K1196" s="92" t="s">
        <v>856</v>
      </c>
      <c r="M1196" s="68" t="b">
        <f t="shared" si="37"/>
        <v>0</v>
      </c>
    </row>
    <row r="1197" spans="2:13">
      <c r="B1197" s="68" t="s">
        <v>839</v>
      </c>
      <c r="C1197" s="68" t="s">
        <v>278</v>
      </c>
      <c r="D1197" s="68" t="s">
        <v>444</v>
      </c>
      <c r="E1197" s="68" t="s">
        <v>246</v>
      </c>
      <c r="F1197" s="68">
        <f>SUMIFS(F_Input_APR!$G$8:$G$3373,F_Input_APR!$B$8:$B$3373,'APR Data'!C1197,F_Input_APR!$I$8:$I$3373,'APR Data'!D1197)</f>
        <v>4.7149984084420788</v>
      </c>
      <c r="G1197" s="68">
        <v>1</v>
      </c>
      <c r="H1197" s="68">
        <f t="shared" si="36"/>
        <v>4.7149984084420788</v>
      </c>
      <c r="I1197" s="68" t="s">
        <v>300</v>
      </c>
      <c r="J1197" s="68" t="s">
        <v>888</v>
      </c>
      <c r="K1197" s="92" t="s">
        <v>857</v>
      </c>
      <c r="M1197" s="68" t="b">
        <f t="shared" si="37"/>
        <v>1</v>
      </c>
    </row>
    <row r="1198" spans="2:13">
      <c r="B1198" s="68" t="s">
        <v>839</v>
      </c>
      <c r="C1198" s="68" t="s">
        <v>278</v>
      </c>
      <c r="D1198" s="68" t="s">
        <v>452</v>
      </c>
      <c r="E1198" s="68" t="s">
        <v>246</v>
      </c>
      <c r="F1198" s="68">
        <f>SUMIFS(F_Input_APR!$G$8:$G$3373,F_Input_APR!$B$8:$B$3373,'APR Data'!C1198,F_Input_APR!$I$8:$I$3373,'APR Data'!D1198)</f>
        <v>0</v>
      </c>
      <c r="G1198" s="68">
        <v>1</v>
      </c>
      <c r="H1198" s="68">
        <f t="shared" si="36"/>
        <v>0</v>
      </c>
      <c r="I1198" s="68" t="s">
        <v>300</v>
      </c>
      <c r="J1198" s="68" t="s">
        <v>888</v>
      </c>
      <c r="K1198" s="92" t="s">
        <v>858</v>
      </c>
      <c r="M1198" s="68" t="b">
        <f t="shared" si="37"/>
        <v>1</v>
      </c>
    </row>
    <row r="1199" spans="2:13">
      <c r="B1199" s="68" t="s">
        <v>839</v>
      </c>
      <c r="C1199" s="68" t="s">
        <v>278</v>
      </c>
      <c r="D1199" s="68" t="s">
        <v>461</v>
      </c>
      <c r="E1199" s="68" t="s">
        <v>246</v>
      </c>
      <c r="F1199" s="68">
        <f>SUMIFS(F_Input_APR!$G$8:$G$3373,F_Input_APR!$B$8:$B$3373,'APR Data'!C1199,F_Input_APR!$I$8:$I$3373,'APR Data'!D1199)</f>
        <v>86.977369830486367</v>
      </c>
      <c r="G1199" s="68">
        <v>1</v>
      </c>
      <c r="H1199" s="68">
        <f t="shared" si="36"/>
        <v>86.977369830486367</v>
      </c>
      <c r="I1199" s="68" t="s">
        <v>300</v>
      </c>
      <c r="J1199" s="68" t="s">
        <v>888</v>
      </c>
      <c r="K1199" s="92" t="s">
        <v>859</v>
      </c>
      <c r="M1199" s="68" t="b">
        <f t="shared" si="37"/>
        <v>1</v>
      </c>
    </row>
    <row r="1200" spans="2:13">
      <c r="B1200" s="68" t="s">
        <v>839</v>
      </c>
      <c r="C1200" s="68" t="s">
        <v>278</v>
      </c>
      <c r="D1200" s="68" t="s">
        <v>470</v>
      </c>
      <c r="E1200" s="68" t="s">
        <v>246</v>
      </c>
      <c r="F1200" s="68">
        <f>SUMIFS(F_Input_APR!$G$8:$G$3373,F_Input_APR!$B$8:$B$3373,'APR Data'!C1200,F_Input_APR!$I$8:$I$3373,'APR Data'!D1200)</f>
        <v>0</v>
      </c>
      <c r="G1200" s="68">
        <v>0</v>
      </c>
      <c r="H1200" s="68">
        <f t="shared" si="36"/>
        <v>0</v>
      </c>
      <c r="I1200" s="68" t="s">
        <v>300</v>
      </c>
      <c r="J1200" s="68" t="s">
        <v>888</v>
      </c>
      <c r="K1200" s="92" t="s">
        <v>860</v>
      </c>
      <c r="M1200" s="68" t="b">
        <f t="shared" si="37"/>
        <v>1</v>
      </c>
    </row>
    <row r="1201" spans="2:13">
      <c r="B1201" s="68" t="s">
        <v>839</v>
      </c>
      <c r="C1201" s="68" t="s">
        <v>278</v>
      </c>
      <c r="D1201" s="68" t="s">
        <v>479</v>
      </c>
      <c r="E1201" s="68" t="s">
        <v>246</v>
      </c>
      <c r="F1201" s="68">
        <f>SUMIFS(F_Input_APR!$G$8:$G$3373,F_Input_APR!$B$8:$B$3373,'APR Data'!C1201,F_Input_APR!$I$8:$I$3373,'APR Data'!D1201)</f>
        <v>15.49507186248594</v>
      </c>
      <c r="G1201" s="68">
        <v>0</v>
      </c>
      <c r="H1201" s="68">
        <f t="shared" si="36"/>
        <v>0</v>
      </c>
      <c r="I1201" s="68" t="s">
        <v>300</v>
      </c>
      <c r="J1201" s="68" t="s">
        <v>888</v>
      </c>
      <c r="K1201" s="92" t="s">
        <v>861</v>
      </c>
      <c r="M1201" s="68" t="b">
        <f t="shared" si="37"/>
        <v>0</v>
      </c>
    </row>
    <row r="1202" spans="2:13">
      <c r="B1202" s="68" t="s">
        <v>839</v>
      </c>
      <c r="C1202" s="68" t="s">
        <v>278</v>
      </c>
      <c r="D1202" s="68" t="s">
        <v>488</v>
      </c>
      <c r="E1202" s="68" t="s">
        <v>246</v>
      </c>
      <c r="F1202" s="68">
        <f>SUMIFS(F_Input_APR!$G$8:$G$3373,F_Input_APR!$B$8:$B$3373,'APR Data'!C1202,F_Input_APR!$I$8:$I$3373,'APR Data'!D1202)</f>
        <v>0</v>
      </c>
      <c r="G1202" s="68">
        <v>0</v>
      </c>
      <c r="H1202" s="68">
        <f t="shared" si="36"/>
        <v>0</v>
      </c>
      <c r="I1202" s="68" t="s">
        <v>300</v>
      </c>
      <c r="J1202" s="68" t="s">
        <v>888</v>
      </c>
      <c r="K1202" s="92" t="s">
        <v>862</v>
      </c>
      <c r="M1202" s="68" t="b">
        <f t="shared" si="37"/>
        <v>1</v>
      </c>
    </row>
    <row r="1203" spans="2:13">
      <c r="B1203" s="68" t="s">
        <v>839</v>
      </c>
      <c r="C1203" s="68" t="s">
        <v>278</v>
      </c>
      <c r="D1203" s="68" t="s">
        <v>497</v>
      </c>
      <c r="E1203" s="68" t="s">
        <v>246</v>
      </c>
      <c r="F1203" s="68">
        <f>SUMIFS(F_Input_APR!$G$8:$G$3373,F_Input_APR!$B$8:$B$3373,'APR Data'!C1203,F_Input_APR!$I$8:$I$3373,'APR Data'!D1203)</f>
        <v>15.49507186248594</v>
      </c>
      <c r="G1203" s="68">
        <v>1</v>
      </c>
      <c r="H1203" s="68">
        <f t="shared" si="36"/>
        <v>15.49507186248594</v>
      </c>
      <c r="I1203" s="68" t="s">
        <v>300</v>
      </c>
      <c r="J1203" s="68" t="s">
        <v>888</v>
      </c>
      <c r="K1203" s="92" t="s">
        <v>863</v>
      </c>
      <c r="M1203" s="68" t="b">
        <f t="shared" si="37"/>
        <v>1</v>
      </c>
    </row>
    <row r="1204" spans="2:13">
      <c r="B1204" s="68" t="s">
        <v>839</v>
      </c>
      <c r="C1204" s="68" t="s">
        <v>278</v>
      </c>
      <c r="D1204" s="68" t="s">
        <v>506</v>
      </c>
      <c r="E1204" s="68" t="s">
        <v>246</v>
      </c>
      <c r="F1204" s="68">
        <f>SUMIFS(F_Input_APR!$G$8:$G$3373,F_Input_APR!$B$8:$B$3373,'APR Data'!C1204,F_Input_APR!$I$8:$I$3373,'APR Data'!D1204)</f>
        <v>0</v>
      </c>
      <c r="G1204" s="68">
        <v>1</v>
      </c>
      <c r="H1204" s="68">
        <f t="shared" si="36"/>
        <v>0</v>
      </c>
      <c r="I1204" s="68" t="s">
        <v>300</v>
      </c>
      <c r="J1204" s="68" t="s">
        <v>888</v>
      </c>
      <c r="K1204" s="92" t="s">
        <v>864</v>
      </c>
      <c r="M1204" s="68" t="b">
        <f t="shared" si="37"/>
        <v>1</v>
      </c>
    </row>
    <row r="1205" spans="2:13">
      <c r="B1205" s="68" t="s">
        <v>839</v>
      </c>
      <c r="C1205" s="68" t="s">
        <v>278</v>
      </c>
      <c r="D1205" s="68" t="s">
        <v>515</v>
      </c>
      <c r="E1205" s="68" t="s">
        <v>246</v>
      </c>
      <c r="F1205" s="68">
        <f>SUMIFS(F_Input_APR!$G$8:$G$3373,F_Input_APR!$B$8:$B$3373,'APR Data'!C1205,F_Input_APR!$I$8:$I$3373,'APR Data'!D1205)</f>
        <v>0</v>
      </c>
      <c r="G1205" s="68">
        <v>1</v>
      </c>
      <c r="H1205" s="68">
        <f t="shared" si="36"/>
        <v>0</v>
      </c>
      <c r="I1205" s="68" t="s">
        <v>300</v>
      </c>
      <c r="J1205" s="68" t="s">
        <v>888</v>
      </c>
      <c r="K1205" s="92" t="s">
        <v>865</v>
      </c>
      <c r="M1205" s="68" t="b">
        <f t="shared" si="37"/>
        <v>1</v>
      </c>
    </row>
    <row r="1206" spans="2:13">
      <c r="B1206" s="68" t="s">
        <v>839</v>
      </c>
      <c r="C1206" s="68" t="s">
        <v>278</v>
      </c>
      <c r="D1206" s="68" t="s">
        <v>524</v>
      </c>
      <c r="E1206" s="68" t="s">
        <v>246</v>
      </c>
      <c r="F1206" s="68">
        <f>SUMIFS(F_Input_APR!$G$8:$G$3373,F_Input_APR!$B$8:$B$3373,'APR Data'!C1206,F_Input_APR!$I$8:$I$3373,'APR Data'!D1206)</f>
        <v>10.334245212858113</v>
      </c>
      <c r="G1206" s="68">
        <v>1</v>
      </c>
      <c r="H1206" s="68">
        <f t="shared" si="36"/>
        <v>10.334245212858113</v>
      </c>
      <c r="I1206" s="68" t="s">
        <v>300</v>
      </c>
      <c r="J1206" s="68" t="s">
        <v>888</v>
      </c>
      <c r="K1206" s="92" t="s">
        <v>866</v>
      </c>
      <c r="M1206" s="68" t="b">
        <f t="shared" si="37"/>
        <v>1</v>
      </c>
    </row>
    <row r="1207" spans="2:13">
      <c r="B1207" s="68" t="s">
        <v>839</v>
      </c>
      <c r="C1207" s="68" t="s">
        <v>278</v>
      </c>
      <c r="D1207" s="68" t="s">
        <v>587</v>
      </c>
      <c r="E1207" s="68" t="s">
        <v>246</v>
      </c>
      <c r="F1207" s="68">
        <f>SUMIFS(F_Input_APR!$G$8:$G$3373,F_Input_APR!$B$8:$B$3373,'APR Data'!C1207,F_Input_APR!$I$8:$I$3373,'APR Data'!D1207)</f>
        <v>0.63134649164509316</v>
      </c>
      <c r="G1207" s="68">
        <v>1</v>
      </c>
      <c r="H1207" s="68">
        <f t="shared" si="36"/>
        <v>0.63134649164509316</v>
      </c>
      <c r="I1207" s="68" t="s">
        <v>300</v>
      </c>
      <c r="J1207" s="68" t="s">
        <v>888</v>
      </c>
      <c r="K1207" s="68" t="s">
        <v>867</v>
      </c>
      <c r="M1207" s="68" t="b">
        <f t="shared" si="37"/>
        <v>1</v>
      </c>
    </row>
    <row r="1208" spans="2:13">
      <c r="B1208" s="68" t="s">
        <v>839</v>
      </c>
      <c r="C1208" s="68" t="s">
        <v>278</v>
      </c>
      <c r="D1208" s="68" t="s">
        <v>596</v>
      </c>
      <c r="E1208" s="68" t="s">
        <v>246</v>
      </c>
      <c r="F1208" s="68">
        <f>SUMIFS(F_Input_APR!$G$8:$G$3373,F_Input_APR!$B$8:$B$3373,'APR Data'!C1208,F_Input_APR!$I$8:$I$3373,'APR Data'!D1208)</f>
        <v>2.0679716347000952</v>
      </c>
      <c r="G1208" s="68">
        <v>1</v>
      </c>
      <c r="H1208" s="68">
        <f t="shared" si="36"/>
        <v>2.0679716347000952</v>
      </c>
      <c r="I1208" s="68" t="s">
        <v>300</v>
      </c>
      <c r="J1208" s="68" t="s">
        <v>888</v>
      </c>
      <c r="K1208" s="68" t="s">
        <v>868</v>
      </c>
      <c r="M1208" s="68" t="b">
        <f t="shared" si="37"/>
        <v>1</v>
      </c>
    </row>
    <row r="1209" spans="2:13">
      <c r="B1209" s="68" t="s">
        <v>839</v>
      </c>
      <c r="C1209" s="68" t="s">
        <v>278</v>
      </c>
      <c r="D1209" s="68" t="s">
        <v>605</v>
      </c>
      <c r="E1209" s="68" t="s">
        <v>246</v>
      </c>
      <c r="F1209" s="68">
        <f>SUMIFS(F_Input_APR!$G$8:$G$3373,F_Input_APR!$B$8:$B$3373,'APR Data'!C1209,F_Input_APR!$I$8:$I$3373,'APR Data'!D1209)</f>
        <v>3.4986593824002643</v>
      </c>
      <c r="G1209" s="68">
        <v>1</v>
      </c>
      <c r="H1209" s="68">
        <f t="shared" si="36"/>
        <v>3.4986593824002643</v>
      </c>
      <c r="I1209" s="68" t="s">
        <v>300</v>
      </c>
      <c r="J1209" s="68" t="s">
        <v>888</v>
      </c>
      <c r="K1209" s="68" t="s">
        <v>869</v>
      </c>
      <c r="M1209" s="68" t="b">
        <f t="shared" si="37"/>
        <v>1</v>
      </c>
    </row>
    <row r="1210" spans="2:13">
      <c r="B1210" s="68" t="s">
        <v>839</v>
      </c>
      <c r="C1210" s="68" t="s">
        <v>278</v>
      </c>
      <c r="D1210" s="68" t="s">
        <v>614</v>
      </c>
      <c r="E1210" s="68" t="s">
        <v>246</v>
      </c>
      <c r="F1210" s="68">
        <f>SUMIFS(F_Input_APR!$G$8:$G$3373,F_Input_APR!$B$8:$B$3373,'APR Data'!C1210,F_Input_APR!$I$8:$I$3373,'APR Data'!D1210)</f>
        <v>15.001221362679045</v>
      </c>
      <c r="G1210" s="68">
        <v>1</v>
      </c>
      <c r="H1210" s="68">
        <f t="shared" si="36"/>
        <v>15.001221362679045</v>
      </c>
      <c r="I1210" s="68" t="s">
        <v>300</v>
      </c>
      <c r="J1210" s="68" t="s">
        <v>888</v>
      </c>
      <c r="K1210" s="68" t="s">
        <v>870</v>
      </c>
      <c r="M1210" s="68" t="b">
        <f t="shared" si="37"/>
        <v>1</v>
      </c>
    </row>
    <row r="1211" spans="2:13">
      <c r="B1211" s="68" t="s">
        <v>839</v>
      </c>
      <c r="C1211" s="68" t="s">
        <v>278</v>
      </c>
      <c r="D1211" s="68" t="s">
        <v>623</v>
      </c>
      <c r="E1211" s="68" t="s">
        <v>246</v>
      </c>
      <c r="F1211" s="68">
        <f>SUMIFS(F_Input_APR!$G$8:$G$3373,F_Input_APR!$B$8:$B$3373,'APR Data'!C1211,F_Input_APR!$I$8:$I$3373,'APR Data'!D1211)</f>
        <v>84.855023467362315</v>
      </c>
      <c r="G1211" s="68">
        <v>1</v>
      </c>
      <c r="H1211" s="68">
        <f t="shared" si="36"/>
        <v>84.855023467362315</v>
      </c>
      <c r="I1211" s="68" t="s">
        <v>300</v>
      </c>
      <c r="J1211" s="68" t="s">
        <v>888</v>
      </c>
      <c r="K1211" s="68" t="s">
        <v>871</v>
      </c>
      <c r="M1211" s="68" t="b">
        <f t="shared" si="37"/>
        <v>1</v>
      </c>
    </row>
    <row r="1212" spans="2:13">
      <c r="B1212" s="68" t="s">
        <v>839</v>
      </c>
      <c r="C1212" s="68" t="s">
        <v>278</v>
      </c>
      <c r="D1212" s="68" t="s">
        <v>815</v>
      </c>
      <c r="E1212" s="68" t="s">
        <v>246</v>
      </c>
      <c r="F1212" s="68">
        <f>SUMIFS(F_Input_APR!$G$8:$G$3373,F_Input_APR!$B$8:$B$3373,'APR Data'!C1212,F_Input_APR!$I$8:$I$3373,'APR Data'!D1212)</f>
        <v>65.980972616361655</v>
      </c>
      <c r="G1212" s="68">
        <v>1</v>
      </c>
      <c r="H1212" s="68">
        <f t="shared" si="36"/>
        <v>65.980972616361655</v>
      </c>
      <c r="I1212" s="68" t="s">
        <v>300</v>
      </c>
      <c r="J1212" s="68" t="s">
        <v>888</v>
      </c>
      <c r="K1212" s="68" t="s">
        <v>872</v>
      </c>
      <c r="M1212" s="68" t="b">
        <f t="shared" si="37"/>
        <v>1</v>
      </c>
    </row>
    <row r="1213" spans="2:13">
      <c r="B1213" s="68" t="s">
        <v>839</v>
      </c>
      <c r="C1213" s="68" t="s">
        <v>278</v>
      </c>
      <c r="D1213" s="68" t="s">
        <v>632</v>
      </c>
      <c r="E1213" s="68" t="s">
        <v>246</v>
      </c>
      <c r="F1213" s="68">
        <f>SUMIFS(F_Input_APR!$G$8:$G$3373,F_Input_APR!$B$8:$B$3373,'APR Data'!C1213,F_Input_APR!$I$8:$I$3373,'APR Data'!D1213)</f>
        <v>0</v>
      </c>
      <c r="G1213" s="68">
        <v>1</v>
      </c>
      <c r="H1213" s="68">
        <f t="shared" si="36"/>
        <v>0</v>
      </c>
      <c r="I1213" s="68" t="s">
        <v>300</v>
      </c>
      <c r="J1213" s="68" t="s">
        <v>888</v>
      </c>
      <c r="K1213" s="68" t="s">
        <v>873</v>
      </c>
      <c r="M1213" s="68" t="b">
        <f t="shared" si="37"/>
        <v>1</v>
      </c>
    </row>
    <row r="1214" spans="2:13">
      <c r="B1214" s="68" t="s">
        <v>839</v>
      </c>
      <c r="C1214" s="68" t="s">
        <v>278</v>
      </c>
      <c r="D1214" s="68" t="s">
        <v>641</v>
      </c>
      <c r="E1214" s="68" t="s">
        <v>246</v>
      </c>
      <c r="F1214" s="68">
        <f>SUMIFS(F_Input_APR!$G$8:$G$3373,F_Input_APR!$B$8:$B$3373,'APR Data'!C1214,F_Input_APR!$I$8:$I$3373,'APR Data'!D1214)</f>
        <v>2.081872628962719</v>
      </c>
      <c r="G1214" s="68">
        <v>1</v>
      </c>
      <c r="H1214" s="68">
        <f t="shared" si="36"/>
        <v>2.081872628962719</v>
      </c>
      <c r="I1214" s="68" t="s">
        <v>300</v>
      </c>
      <c r="J1214" s="68" t="s">
        <v>888</v>
      </c>
      <c r="K1214" s="68" t="s">
        <v>874</v>
      </c>
      <c r="M1214" s="68" t="b">
        <f t="shared" si="37"/>
        <v>1</v>
      </c>
    </row>
    <row r="1215" spans="2:13">
      <c r="B1215" s="68" t="s">
        <v>839</v>
      </c>
      <c r="C1215" s="68" t="s">
        <v>278</v>
      </c>
      <c r="D1215" s="68" t="s">
        <v>824</v>
      </c>
      <c r="E1215" s="68" t="s">
        <v>246</v>
      </c>
      <c r="F1215" s="68">
        <f>SUMIFS(F_Input_APR!$G$8:$G$3373,F_Input_APR!$B$8:$B$3373,'APR Data'!C1215,F_Input_APR!$I$8:$I$3373,'APR Data'!D1215)</f>
        <v>0</v>
      </c>
      <c r="G1215" s="68">
        <v>1</v>
      </c>
      <c r="H1215" s="68">
        <f t="shared" si="36"/>
        <v>0</v>
      </c>
      <c r="I1215" s="68" t="s">
        <v>300</v>
      </c>
      <c r="J1215" s="68" t="s">
        <v>888</v>
      </c>
      <c r="K1215" s="68" t="s">
        <v>875</v>
      </c>
      <c r="M1215" s="68" t="b">
        <f t="shared" si="37"/>
        <v>1</v>
      </c>
    </row>
    <row r="1216" spans="2:13">
      <c r="B1216" s="68" t="s">
        <v>839</v>
      </c>
      <c r="C1216" s="68" t="s">
        <v>278</v>
      </c>
      <c r="D1216" s="68" t="s">
        <v>656</v>
      </c>
      <c r="E1216" s="68" t="s">
        <v>246</v>
      </c>
      <c r="F1216" s="68">
        <f>SUMIFS(F_Input_APR!$G$8:$G$3373,F_Input_APR!$B$8:$B$3373,'APR Data'!C1216,F_Input_APR!$I$8:$I$3373,'APR Data'!D1216)</f>
        <v>382.21134685064715</v>
      </c>
      <c r="G1216" s="68">
        <v>1</v>
      </c>
      <c r="H1216" s="68">
        <f t="shared" si="36"/>
        <v>382.21134685064715</v>
      </c>
      <c r="I1216" s="68" t="s">
        <v>300</v>
      </c>
      <c r="J1216" s="68" t="s">
        <v>888</v>
      </c>
      <c r="K1216" s="68" t="s">
        <v>876</v>
      </c>
      <c r="M1216" s="68" t="b">
        <f t="shared" si="37"/>
        <v>1</v>
      </c>
    </row>
    <row r="1217" spans="2:13">
      <c r="B1217" s="68" t="s">
        <v>839</v>
      </c>
      <c r="C1217" s="68" t="s">
        <v>278</v>
      </c>
      <c r="D1217" s="68" t="s">
        <v>665</v>
      </c>
      <c r="E1217" s="68" t="s">
        <v>246</v>
      </c>
      <c r="F1217" s="68">
        <f>SUMIFS(F_Input_APR!$G$8:$G$3373,F_Input_APR!$B$8:$B$3373,'APR Data'!C1217,F_Input_APR!$I$8:$I$3373,'APR Data'!D1217)</f>
        <v>28.817640771142447</v>
      </c>
      <c r="G1217" s="68">
        <v>1</v>
      </c>
      <c r="H1217" s="68">
        <f t="shared" si="36"/>
        <v>28.817640771142447</v>
      </c>
      <c r="I1217" s="68" t="s">
        <v>300</v>
      </c>
      <c r="J1217" s="68" t="s">
        <v>888</v>
      </c>
      <c r="K1217" s="68" t="s">
        <v>877</v>
      </c>
      <c r="M1217" s="68" t="b">
        <f t="shared" si="37"/>
        <v>1</v>
      </c>
    </row>
    <row r="1218" spans="2:13">
      <c r="B1218" s="68" t="s">
        <v>839</v>
      </c>
      <c r="C1218" s="68" t="s">
        <v>278</v>
      </c>
      <c r="D1218" s="68" t="s">
        <v>674</v>
      </c>
      <c r="E1218" s="68" t="s">
        <v>246</v>
      </c>
      <c r="F1218" s="68">
        <f>SUMIFS(F_Input_APR!$G$8:$G$3373,F_Input_APR!$B$8:$B$3373,'APR Data'!C1218,F_Input_APR!$I$8:$I$3373,'APR Data'!D1218)</f>
        <v>16.949994068441956</v>
      </c>
      <c r="G1218" s="68">
        <v>1</v>
      </c>
      <c r="H1218" s="68">
        <f t="shared" si="36"/>
        <v>16.949994068441956</v>
      </c>
      <c r="I1218" s="68" t="s">
        <v>300</v>
      </c>
      <c r="J1218" s="68" t="s">
        <v>888</v>
      </c>
      <c r="K1218" s="68" t="s">
        <v>878</v>
      </c>
      <c r="M1218" s="68" t="b">
        <f t="shared" si="37"/>
        <v>1</v>
      </c>
    </row>
    <row r="1219" spans="2:13">
      <c r="B1219" s="68" t="s">
        <v>839</v>
      </c>
      <c r="C1219" s="68" t="s">
        <v>278</v>
      </c>
      <c r="D1219" s="68" t="s">
        <v>683</v>
      </c>
      <c r="E1219" s="68" t="s">
        <v>246</v>
      </c>
      <c r="F1219" s="68">
        <f>SUMIFS(F_Input_APR!$G$8:$G$3373,F_Input_APR!$B$8:$B$3373,'APR Data'!C1219,F_Input_APR!$I$8:$I$3373,'APR Data'!D1219)</f>
        <v>17.828813769202949</v>
      </c>
      <c r="G1219" s="68">
        <v>1</v>
      </c>
      <c r="H1219" s="68">
        <f t="shared" si="36"/>
        <v>17.828813769202949</v>
      </c>
      <c r="I1219" s="68" t="s">
        <v>300</v>
      </c>
      <c r="J1219" s="68" t="s">
        <v>888</v>
      </c>
      <c r="K1219" s="68" t="s">
        <v>879</v>
      </c>
      <c r="M1219" s="68" t="b">
        <f t="shared" si="37"/>
        <v>1</v>
      </c>
    </row>
    <row r="1220" spans="2:13">
      <c r="B1220" s="68" t="s">
        <v>839</v>
      </c>
      <c r="C1220" s="68" t="s">
        <v>278</v>
      </c>
      <c r="D1220" s="68" t="s">
        <v>689</v>
      </c>
      <c r="E1220" s="68" t="s">
        <v>246</v>
      </c>
      <c r="F1220" s="68">
        <f>SUMIFS(F_Input_APR!$G$8:$G$3373,F_Input_APR!$B$8:$B$3373,'APR Data'!C1220,F_Input_APR!$I$8:$I$3373,'APR Data'!D1220)</f>
        <v>6.3124300956961807</v>
      </c>
      <c r="G1220" s="68">
        <v>1</v>
      </c>
      <c r="H1220" s="68">
        <f t="shared" si="36"/>
        <v>6.3124300956961807</v>
      </c>
      <c r="I1220" s="68" t="s">
        <v>300</v>
      </c>
      <c r="J1220" s="68" t="s">
        <v>888</v>
      </c>
      <c r="K1220" s="68" t="s">
        <v>880</v>
      </c>
      <c r="M1220" s="68" t="b">
        <f t="shared" si="37"/>
        <v>1</v>
      </c>
    </row>
    <row r="1221" spans="2:13">
      <c r="B1221" s="68" t="s">
        <v>839</v>
      </c>
      <c r="C1221" s="68" t="s">
        <v>278</v>
      </c>
      <c r="D1221" s="68" t="s">
        <v>698</v>
      </c>
      <c r="E1221" s="68" t="s">
        <v>246</v>
      </c>
      <c r="F1221" s="68">
        <f>SUMIFS(F_Input_APR!$G$8:$G$3373,F_Input_APR!$B$8:$B$3373,'APR Data'!C1221,F_Input_APR!$I$8:$I$3373,'APR Data'!D1221)</f>
        <v>0.64054169689985641</v>
      </c>
      <c r="G1221" s="68">
        <v>1</v>
      </c>
      <c r="H1221" s="68">
        <f t="shared" si="36"/>
        <v>0.64054169689985641</v>
      </c>
      <c r="I1221" s="68" t="s">
        <v>300</v>
      </c>
      <c r="J1221" s="68" t="s">
        <v>888</v>
      </c>
      <c r="K1221" s="68" t="s">
        <v>881</v>
      </c>
      <c r="M1221" s="68" t="b">
        <f t="shared" si="37"/>
        <v>1</v>
      </c>
    </row>
    <row r="1222" spans="2:13">
      <c r="B1222" s="68" t="s">
        <v>839</v>
      </c>
      <c r="C1222" s="68" t="s">
        <v>278</v>
      </c>
      <c r="D1222" s="68" t="s">
        <v>707</v>
      </c>
      <c r="E1222" s="68" t="s">
        <v>246</v>
      </c>
      <c r="F1222" s="68">
        <f>SUMIFS(F_Input_APR!$G$8:$G$3373,F_Input_APR!$B$8:$B$3373,'APR Data'!C1222,F_Input_APR!$I$8:$I$3373,'APR Data'!D1222)</f>
        <v>0</v>
      </c>
      <c r="G1222" s="68">
        <v>1</v>
      </c>
      <c r="H1222" s="68">
        <f t="shared" si="36"/>
        <v>0</v>
      </c>
      <c r="I1222" s="68" t="s">
        <v>300</v>
      </c>
      <c r="J1222" s="68" t="s">
        <v>888</v>
      </c>
      <c r="K1222" s="68" t="s">
        <v>882</v>
      </c>
      <c r="M1222" s="68" t="b">
        <f t="shared" si="37"/>
        <v>1</v>
      </c>
    </row>
    <row r="1223" spans="2:13">
      <c r="B1223" s="68" t="s">
        <v>839</v>
      </c>
      <c r="C1223" s="68" t="s">
        <v>278</v>
      </c>
      <c r="D1223" s="68" t="s">
        <v>716</v>
      </c>
      <c r="E1223" s="68" t="s">
        <v>246</v>
      </c>
      <c r="F1223" s="68">
        <f>SUMIFS(F_Input_APR!$G$8:$G$3373,F_Input_APR!$B$8:$B$3373,'APR Data'!C1223,F_Input_APR!$I$8:$I$3373,'APR Data'!D1223)</f>
        <v>0</v>
      </c>
      <c r="G1223" s="68">
        <v>1</v>
      </c>
      <c r="H1223" s="68">
        <f t="shared" ref="H1223:H1286" si="38">F1223*G1223</f>
        <v>0</v>
      </c>
      <c r="I1223" s="68" t="s">
        <v>300</v>
      </c>
      <c r="J1223" s="68" t="s">
        <v>888</v>
      </c>
      <c r="K1223" s="68" t="s">
        <v>883</v>
      </c>
      <c r="M1223" s="68" t="b">
        <f t="shared" ref="M1223:M1286" si="39">F1223=H1223</f>
        <v>1</v>
      </c>
    </row>
    <row r="1224" spans="2:13">
      <c r="B1224" s="68" t="s">
        <v>839</v>
      </c>
      <c r="C1224" s="68" t="s">
        <v>278</v>
      </c>
      <c r="D1224" s="68" t="s">
        <v>725</v>
      </c>
      <c r="E1224" s="68" t="s">
        <v>246</v>
      </c>
      <c r="F1224" s="68">
        <f>SUMIFS(F_Input_APR!$G$8:$G$3373,F_Input_APR!$B$8:$B$3373,'APR Data'!C1224,F_Input_APR!$I$8:$I$3373,'APR Data'!D1224)</f>
        <v>0</v>
      </c>
      <c r="G1224" s="68">
        <v>1</v>
      </c>
      <c r="H1224" s="68">
        <f t="shared" si="38"/>
        <v>0</v>
      </c>
      <c r="I1224" s="68" t="s">
        <v>300</v>
      </c>
      <c r="J1224" s="68" t="s">
        <v>888</v>
      </c>
      <c r="K1224" s="68" t="s">
        <v>884</v>
      </c>
      <c r="M1224" s="68" t="b">
        <f t="shared" si="39"/>
        <v>1</v>
      </c>
    </row>
    <row r="1225" spans="2:13">
      <c r="B1225" s="68" t="s">
        <v>839</v>
      </c>
      <c r="C1225" s="68" t="s">
        <v>278</v>
      </c>
      <c r="D1225" s="68" t="s">
        <v>734</v>
      </c>
      <c r="E1225" s="68" t="s">
        <v>246</v>
      </c>
      <c r="F1225" s="68">
        <f>SUMIFS(F_Input_APR!$G$8:$G$3373,F_Input_APR!$B$8:$B$3373,'APR Data'!C1225,F_Input_APR!$I$8:$I$3373,'APR Data'!D1225)</f>
        <v>0</v>
      </c>
      <c r="G1225" s="68">
        <v>1</v>
      </c>
      <c r="H1225" s="68">
        <f t="shared" si="38"/>
        <v>0</v>
      </c>
      <c r="I1225" s="68" t="s">
        <v>300</v>
      </c>
      <c r="J1225" s="68" t="s">
        <v>888</v>
      </c>
      <c r="K1225" s="68" t="s">
        <v>885</v>
      </c>
      <c r="M1225" s="68" t="b">
        <f t="shared" si="39"/>
        <v>1</v>
      </c>
    </row>
    <row r="1226" spans="2:13">
      <c r="B1226" s="68" t="s">
        <v>839</v>
      </c>
      <c r="C1226" s="68" t="s">
        <v>278</v>
      </c>
      <c r="D1226" s="68" t="s">
        <v>743</v>
      </c>
      <c r="E1226" s="68" t="s">
        <v>246</v>
      </c>
      <c r="F1226" s="68">
        <f>SUMIFS(F_Input_APR!$G$8:$G$3373,F_Input_APR!$B$8:$B$3373,'APR Data'!C1226,F_Input_APR!$I$8:$I$3373,'APR Data'!D1226)</f>
        <v>0</v>
      </c>
      <c r="G1226" s="68">
        <v>1</v>
      </c>
      <c r="H1226" s="68">
        <f t="shared" si="38"/>
        <v>0</v>
      </c>
      <c r="I1226" s="68" t="s">
        <v>300</v>
      </c>
      <c r="J1226" s="68" t="s">
        <v>888</v>
      </c>
      <c r="K1226" s="68" t="s">
        <v>886</v>
      </c>
      <c r="M1226" s="68" t="b">
        <f t="shared" si="39"/>
        <v>1</v>
      </c>
    </row>
    <row r="1227" spans="2:13">
      <c r="B1227" s="68" t="s">
        <v>839</v>
      </c>
      <c r="C1227" s="68" t="s">
        <v>278</v>
      </c>
      <c r="D1227" s="68" t="s">
        <v>752</v>
      </c>
      <c r="E1227" s="68" t="s">
        <v>246</v>
      </c>
      <c r="F1227" s="68">
        <f>SUMIFS(F_Input_APR!$G$8:$G$3373,F_Input_APR!$B$8:$B$3373,'APR Data'!C1227,F_Input_APR!$I$8:$I$3373,'APR Data'!D1227)</f>
        <v>17.59212686693267</v>
      </c>
      <c r="G1227" s="68">
        <v>1</v>
      </c>
      <c r="H1227" s="68">
        <f t="shared" si="38"/>
        <v>17.59212686693267</v>
      </c>
      <c r="I1227" s="68" t="s">
        <v>300</v>
      </c>
      <c r="J1227" s="68" t="s">
        <v>888</v>
      </c>
      <c r="K1227" s="68" t="s">
        <v>887</v>
      </c>
      <c r="M1227" s="68" t="b">
        <f t="shared" si="39"/>
        <v>1</v>
      </c>
    </row>
    <row r="1228" spans="2:13">
      <c r="B1228" s="68" t="s">
        <v>839</v>
      </c>
      <c r="C1228" s="68" t="s">
        <v>278</v>
      </c>
      <c r="D1228" s="68" t="s">
        <v>308</v>
      </c>
      <c r="E1228" s="68" t="s">
        <v>246</v>
      </c>
      <c r="F1228" s="68">
        <f>SUMIFS(F_Input_APR!$G$8:$G$3373,F_Input_APR!$B$8:$B$3373,'APR Data'!C1228,F_Input_APR!$I$8:$I$3373,'APR Data'!D1228)</f>
        <v>23.045964011045356</v>
      </c>
      <c r="G1228" s="68">
        <v>1</v>
      </c>
      <c r="H1228" s="68">
        <f t="shared" si="38"/>
        <v>23.045964011045356</v>
      </c>
      <c r="I1228" s="68" t="s">
        <v>300</v>
      </c>
      <c r="J1228" s="68" t="s">
        <v>889</v>
      </c>
      <c r="K1228" s="92" t="s">
        <v>841</v>
      </c>
      <c r="M1228" s="68" t="b">
        <f t="shared" si="39"/>
        <v>1</v>
      </c>
    </row>
    <row r="1229" spans="2:13">
      <c r="B1229" s="68" t="s">
        <v>839</v>
      </c>
      <c r="C1229" s="68" t="s">
        <v>278</v>
      </c>
      <c r="D1229" s="68" t="s">
        <v>317</v>
      </c>
      <c r="E1229" s="68" t="s">
        <v>246</v>
      </c>
      <c r="F1229" s="68">
        <f>SUMIFS(F_Input_APR!$G$8:$G$3373,F_Input_APR!$B$8:$B$3373,'APR Data'!C1229,F_Input_APR!$I$8:$I$3373,'APR Data'!D1229)</f>
        <v>6.3399884951169394</v>
      </c>
      <c r="G1229" s="68">
        <v>1</v>
      </c>
      <c r="H1229" s="68">
        <f t="shared" si="38"/>
        <v>6.3399884951169394</v>
      </c>
      <c r="I1229" s="68" t="s">
        <v>300</v>
      </c>
      <c r="J1229" s="68" t="s">
        <v>889</v>
      </c>
      <c r="K1229" s="92" t="s">
        <v>842</v>
      </c>
      <c r="M1229" s="68" t="b">
        <f t="shared" si="39"/>
        <v>1</v>
      </c>
    </row>
    <row r="1230" spans="2:13">
      <c r="B1230" s="68" t="s">
        <v>839</v>
      </c>
      <c r="C1230" s="68" t="s">
        <v>278</v>
      </c>
      <c r="D1230" s="68" t="s">
        <v>326</v>
      </c>
      <c r="E1230" s="68" t="s">
        <v>246</v>
      </c>
      <c r="F1230" s="68">
        <f>SUMIFS(F_Input_APR!$G$8:$G$3373,F_Input_APR!$B$8:$B$3373,'APR Data'!C1230,F_Input_APR!$I$8:$I$3373,'APR Data'!D1230)</f>
        <v>0.45446064292007293</v>
      </c>
      <c r="G1230" s="68">
        <v>1</v>
      </c>
      <c r="H1230" s="68">
        <f t="shared" si="38"/>
        <v>0.45446064292007293</v>
      </c>
      <c r="I1230" s="68" t="s">
        <v>300</v>
      </c>
      <c r="J1230" s="68" t="s">
        <v>889</v>
      </c>
      <c r="K1230" s="92" t="s">
        <v>843</v>
      </c>
      <c r="M1230" s="68" t="b">
        <f t="shared" si="39"/>
        <v>1</v>
      </c>
    </row>
    <row r="1231" spans="2:13">
      <c r="B1231" s="68" t="s">
        <v>839</v>
      </c>
      <c r="C1231" s="68" t="s">
        <v>278</v>
      </c>
      <c r="D1231" s="68" t="s">
        <v>335</v>
      </c>
      <c r="E1231" s="68" t="s">
        <v>246</v>
      </c>
      <c r="F1231" s="68">
        <f>SUMIFS(F_Input_APR!$G$8:$G$3373,F_Input_APR!$B$8:$B$3373,'APR Data'!C1231,F_Input_APR!$I$8:$I$3373,'APR Data'!D1231)</f>
        <v>1.5914905169779474</v>
      </c>
      <c r="G1231" s="68">
        <v>1</v>
      </c>
      <c r="H1231" s="68">
        <f t="shared" si="38"/>
        <v>1.5914905169779474</v>
      </c>
      <c r="I1231" s="68" t="s">
        <v>300</v>
      </c>
      <c r="J1231" s="68" t="s">
        <v>889</v>
      </c>
      <c r="K1231" s="68" t="s">
        <v>844</v>
      </c>
      <c r="M1231" s="68" t="b">
        <f t="shared" si="39"/>
        <v>1</v>
      </c>
    </row>
    <row r="1232" spans="2:13">
      <c r="B1232" s="68" t="s">
        <v>839</v>
      </c>
      <c r="C1232" s="68" t="s">
        <v>278</v>
      </c>
      <c r="D1232" s="68" t="s">
        <v>344</v>
      </c>
      <c r="E1232" s="68" t="s">
        <v>246</v>
      </c>
      <c r="F1232" s="68">
        <f>SUMIFS(F_Input_APR!$G$8:$G$3373,F_Input_APR!$B$8:$B$3373,'APR Data'!C1232,F_Input_APR!$I$8:$I$3373,'APR Data'!D1232)</f>
        <v>0</v>
      </c>
      <c r="G1232" s="68">
        <v>1</v>
      </c>
      <c r="H1232" s="68">
        <f t="shared" si="38"/>
        <v>0</v>
      </c>
      <c r="I1232" s="68" t="s">
        <v>300</v>
      </c>
      <c r="J1232" s="68" t="s">
        <v>889</v>
      </c>
      <c r="K1232" s="92" t="s">
        <v>845</v>
      </c>
      <c r="M1232" s="68" t="b">
        <f t="shared" si="39"/>
        <v>1</v>
      </c>
    </row>
    <row r="1233" spans="2:13">
      <c r="B1233" s="68" t="s">
        <v>839</v>
      </c>
      <c r="C1233" s="68" t="s">
        <v>278</v>
      </c>
      <c r="D1233" s="68" t="s">
        <v>353</v>
      </c>
      <c r="E1233" s="68" t="s">
        <v>246</v>
      </c>
      <c r="F1233" s="68">
        <f>SUMIFS(F_Input_APR!$G$8:$G$3373,F_Input_APR!$B$8:$B$3373,'APR Data'!C1233,F_Input_APR!$I$8:$I$3373,'APR Data'!D1233)</f>
        <v>4.2762870165760054</v>
      </c>
      <c r="G1233" s="68">
        <v>1</v>
      </c>
      <c r="H1233" s="68">
        <f t="shared" si="38"/>
        <v>4.2762870165760054</v>
      </c>
      <c r="I1233" s="68" t="s">
        <v>300</v>
      </c>
      <c r="J1233" s="68" t="s">
        <v>889</v>
      </c>
      <c r="K1233" s="92" t="s">
        <v>846</v>
      </c>
      <c r="M1233" s="68" t="b">
        <f t="shared" si="39"/>
        <v>1</v>
      </c>
    </row>
    <row r="1234" spans="2:13">
      <c r="B1234" s="68" t="s">
        <v>839</v>
      </c>
      <c r="C1234" s="68" t="s">
        <v>278</v>
      </c>
      <c r="D1234" s="68" t="s">
        <v>362</v>
      </c>
      <c r="E1234" s="68" t="s">
        <v>246</v>
      </c>
      <c r="F1234" s="68">
        <f>SUMIFS(F_Input_APR!$G$8:$G$3373,F_Input_APR!$B$8:$B$3373,'APR Data'!C1234,F_Input_APR!$I$8:$I$3373,'APR Data'!D1234)</f>
        <v>0</v>
      </c>
      <c r="G1234" s="68">
        <v>1</v>
      </c>
      <c r="H1234" s="68">
        <f t="shared" si="38"/>
        <v>0</v>
      </c>
      <c r="I1234" s="68" t="s">
        <v>300</v>
      </c>
      <c r="J1234" s="68" t="s">
        <v>889</v>
      </c>
      <c r="K1234" s="92" t="s">
        <v>847</v>
      </c>
      <c r="M1234" s="68" t="b">
        <f t="shared" si="39"/>
        <v>1</v>
      </c>
    </row>
    <row r="1235" spans="2:13">
      <c r="B1235" s="68" t="s">
        <v>839</v>
      </c>
      <c r="C1235" s="68" t="s">
        <v>278</v>
      </c>
      <c r="D1235" s="68" t="s">
        <v>371</v>
      </c>
      <c r="E1235" s="68" t="s">
        <v>246</v>
      </c>
      <c r="F1235" s="68">
        <f>SUMIFS(F_Input_APR!$G$8:$G$3373,F_Input_APR!$B$8:$B$3373,'APR Data'!C1235,F_Input_APR!$I$8:$I$3373,'APR Data'!D1235)</f>
        <v>0</v>
      </c>
      <c r="G1235" s="68">
        <v>1</v>
      </c>
      <c r="H1235" s="68">
        <f t="shared" si="38"/>
        <v>0</v>
      </c>
      <c r="I1235" s="68" t="s">
        <v>300</v>
      </c>
      <c r="J1235" s="68" t="s">
        <v>889</v>
      </c>
      <c r="K1235" s="92" t="s">
        <v>848</v>
      </c>
      <c r="M1235" s="68" t="b">
        <f t="shared" si="39"/>
        <v>1</v>
      </c>
    </row>
    <row r="1236" spans="2:13">
      <c r="B1236" s="68" t="s">
        <v>839</v>
      </c>
      <c r="C1236" s="68" t="s">
        <v>278</v>
      </c>
      <c r="D1236" s="68" t="s">
        <v>380</v>
      </c>
      <c r="E1236" s="68" t="s">
        <v>246</v>
      </c>
      <c r="F1236" s="68">
        <f>SUMIFS(F_Input_APR!$G$8:$G$3373,F_Input_APR!$B$8:$B$3373,'APR Data'!C1236,F_Input_APR!$I$8:$I$3373,'APR Data'!D1236)</f>
        <v>0</v>
      </c>
      <c r="G1236" s="68">
        <v>1</v>
      </c>
      <c r="H1236" s="68">
        <f t="shared" si="38"/>
        <v>0</v>
      </c>
      <c r="I1236" s="68" t="s">
        <v>300</v>
      </c>
      <c r="J1236" s="68" t="s">
        <v>889</v>
      </c>
      <c r="K1236" s="92" t="s">
        <v>849</v>
      </c>
      <c r="M1236" s="68" t="b">
        <f t="shared" si="39"/>
        <v>1</v>
      </c>
    </row>
    <row r="1237" spans="2:13">
      <c r="B1237" s="68" t="s">
        <v>839</v>
      </c>
      <c r="C1237" s="68" t="s">
        <v>278</v>
      </c>
      <c r="D1237" s="68" t="s">
        <v>389</v>
      </c>
      <c r="E1237" s="68" t="s">
        <v>246</v>
      </c>
      <c r="F1237" s="68">
        <f>SUMIFS(F_Input_APR!$G$8:$G$3373,F_Input_APR!$B$8:$B$3373,'APR Data'!C1237,F_Input_APR!$I$8:$I$3373,'APR Data'!D1237)</f>
        <v>11.838157684311529</v>
      </c>
      <c r="G1237" s="68">
        <v>1</v>
      </c>
      <c r="H1237" s="68">
        <f t="shared" si="38"/>
        <v>11.838157684311529</v>
      </c>
      <c r="I1237" s="68" t="s">
        <v>300</v>
      </c>
      <c r="J1237" s="68" t="s">
        <v>889</v>
      </c>
      <c r="K1237" s="92" t="s">
        <v>850</v>
      </c>
      <c r="M1237" s="68" t="b">
        <f t="shared" si="39"/>
        <v>1</v>
      </c>
    </row>
    <row r="1238" spans="2:13">
      <c r="B1238" s="68" t="s">
        <v>839</v>
      </c>
      <c r="C1238" s="68" t="s">
        <v>278</v>
      </c>
      <c r="D1238" s="68" t="s">
        <v>398</v>
      </c>
      <c r="E1238" s="68" t="s">
        <v>246</v>
      </c>
      <c r="F1238" s="68">
        <f>SUMIFS(F_Input_APR!$G$8:$G$3373,F_Input_APR!$B$8:$B$3373,'APR Data'!C1238,F_Input_APR!$I$8:$I$3373,'APR Data'!D1238)</f>
        <v>0</v>
      </c>
      <c r="G1238" s="68">
        <v>1</v>
      </c>
      <c r="H1238" s="68">
        <f t="shared" si="38"/>
        <v>0</v>
      </c>
      <c r="I1238" s="68" t="s">
        <v>300</v>
      </c>
      <c r="J1238" s="68" t="s">
        <v>889</v>
      </c>
      <c r="K1238" s="92" t="s">
        <v>851</v>
      </c>
      <c r="M1238" s="68" t="b">
        <f t="shared" si="39"/>
        <v>1</v>
      </c>
    </row>
    <row r="1239" spans="2:13">
      <c r="B1239" s="68" t="s">
        <v>839</v>
      </c>
      <c r="C1239" s="68" t="s">
        <v>278</v>
      </c>
      <c r="D1239" s="68" t="s">
        <v>407</v>
      </c>
      <c r="E1239" s="68" t="s">
        <v>246</v>
      </c>
      <c r="F1239" s="68">
        <f>SUMIFS(F_Input_APR!$G$8:$G$3373,F_Input_APR!$B$8:$B$3373,'APR Data'!C1239,F_Input_APR!$I$8:$I$3373,'APR Data'!D1239)</f>
        <v>54.951481848712618</v>
      </c>
      <c r="G1239" s="68">
        <v>1</v>
      </c>
      <c r="H1239" s="68">
        <f t="shared" si="38"/>
        <v>54.951481848712618</v>
      </c>
      <c r="I1239" s="68" t="s">
        <v>300</v>
      </c>
      <c r="J1239" s="68" t="s">
        <v>889</v>
      </c>
      <c r="K1239" s="92" t="s">
        <v>852</v>
      </c>
      <c r="M1239" s="68" t="b">
        <f t="shared" si="39"/>
        <v>1</v>
      </c>
    </row>
    <row r="1240" spans="2:13">
      <c r="B1240" s="68" t="s">
        <v>839</v>
      </c>
      <c r="C1240" s="68" t="s">
        <v>278</v>
      </c>
      <c r="D1240" s="68" t="s">
        <v>416</v>
      </c>
      <c r="E1240" s="68" t="s">
        <v>246</v>
      </c>
      <c r="F1240" s="68">
        <f>SUMIFS(F_Input_APR!$G$8:$G$3373,F_Input_APR!$B$8:$B$3373,'APR Data'!C1240,F_Input_APR!$I$8:$I$3373,'APR Data'!D1240)</f>
        <v>50.553595837194045</v>
      </c>
      <c r="G1240" s="68">
        <v>1</v>
      </c>
      <c r="H1240" s="68">
        <f t="shared" si="38"/>
        <v>50.553595837194045</v>
      </c>
      <c r="I1240" s="68" t="s">
        <v>300</v>
      </c>
      <c r="J1240" s="68" t="s">
        <v>889</v>
      </c>
      <c r="K1240" s="92" t="s">
        <v>853</v>
      </c>
      <c r="M1240" s="68" t="b">
        <f t="shared" si="39"/>
        <v>1</v>
      </c>
    </row>
    <row r="1241" spans="2:13">
      <c r="B1241" s="68" t="s">
        <v>839</v>
      </c>
      <c r="C1241" s="68" t="s">
        <v>278</v>
      </c>
      <c r="D1241" s="68" t="s">
        <v>425</v>
      </c>
      <c r="E1241" s="68" t="s">
        <v>246</v>
      </c>
      <c r="F1241" s="68">
        <f>SUMIFS(F_Input_APR!$G$8:$G$3373,F_Input_APR!$B$8:$B$3373,'APR Data'!C1241,F_Input_APR!$I$8:$I$3373,'APR Data'!D1241)</f>
        <v>14.769198628225032</v>
      </c>
      <c r="G1241" s="68">
        <v>1</v>
      </c>
      <c r="H1241" s="68">
        <f t="shared" si="38"/>
        <v>14.769198628225032</v>
      </c>
      <c r="I1241" s="68" t="s">
        <v>300</v>
      </c>
      <c r="J1241" s="68" t="s">
        <v>889</v>
      </c>
      <c r="K1241" s="92" t="s">
        <v>854</v>
      </c>
      <c r="M1241" s="68" t="b">
        <f t="shared" si="39"/>
        <v>1</v>
      </c>
    </row>
    <row r="1242" spans="2:13">
      <c r="B1242" s="68" t="s">
        <v>839</v>
      </c>
      <c r="C1242" s="68" t="s">
        <v>278</v>
      </c>
      <c r="D1242" s="68" t="s">
        <v>434</v>
      </c>
      <c r="E1242" s="68" t="s">
        <v>246</v>
      </c>
      <c r="F1242" s="68">
        <f>SUMIFS(F_Input_APR!$G$8:$G$3373,F_Input_APR!$B$8:$B$3373,'APR Data'!C1242,F_Input_APR!$I$8:$I$3373,'APR Data'!D1242)</f>
        <v>6.3651852690572808</v>
      </c>
      <c r="G1242" s="68">
        <v>0</v>
      </c>
      <c r="H1242" s="68">
        <f t="shared" si="38"/>
        <v>0</v>
      </c>
      <c r="I1242" s="68" t="s">
        <v>300</v>
      </c>
      <c r="J1242" s="68" t="s">
        <v>889</v>
      </c>
      <c r="K1242" s="92" t="s">
        <v>855</v>
      </c>
      <c r="M1242" s="68" t="b">
        <f t="shared" si="39"/>
        <v>0</v>
      </c>
    </row>
    <row r="1243" spans="2:13">
      <c r="B1243" s="68" t="s">
        <v>839</v>
      </c>
      <c r="C1243" s="68" t="s">
        <v>278</v>
      </c>
      <c r="D1243" s="68" t="s">
        <v>440</v>
      </c>
      <c r="E1243" s="68" t="s">
        <v>246</v>
      </c>
      <c r="F1243" s="68">
        <f>SUMIFS(F_Input_APR!$G$8:$G$3373,F_Input_APR!$B$8:$B$3373,'APR Data'!C1243,F_Input_APR!$I$8:$I$3373,'APR Data'!D1243)</f>
        <v>6.3651852690572808</v>
      </c>
      <c r="G1243" s="68">
        <v>0</v>
      </c>
      <c r="H1243" s="68">
        <f t="shared" si="38"/>
        <v>0</v>
      </c>
      <c r="I1243" s="68" t="s">
        <v>300</v>
      </c>
      <c r="J1243" s="68" t="s">
        <v>889</v>
      </c>
      <c r="K1243" s="92" t="s">
        <v>856</v>
      </c>
      <c r="M1243" s="68" t="b">
        <f t="shared" si="39"/>
        <v>0</v>
      </c>
    </row>
    <row r="1244" spans="2:13">
      <c r="B1244" s="68" t="s">
        <v>839</v>
      </c>
      <c r="C1244" s="68" t="s">
        <v>278</v>
      </c>
      <c r="D1244" s="68" t="s">
        <v>446</v>
      </c>
      <c r="E1244" s="68" t="s">
        <v>246</v>
      </c>
      <c r="F1244" s="68">
        <f>SUMIFS(F_Input_APR!$G$8:$G$3373,F_Input_APR!$B$8:$B$3373,'APR Data'!C1244,F_Input_APR!$I$8:$I$3373,'APR Data'!D1244)</f>
        <v>6.3651852690572808</v>
      </c>
      <c r="G1244" s="68">
        <v>1</v>
      </c>
      <c r="H1244" s="68">
        <f t="shared" si="38"/>
        <v>6.3651852690572808</v>
      </c>
      <c r="I1244" s="68" t="s">
        <v>300</v>
      </c>
      <c r="J1244" s="68" t="s">
        <v>889</v>
      </c>
      <c r="K1244" s="92" t="s">
        <v>857</v>
      </c>
      <c r="M1244" s="68" t="b">
        <f t="shared" si="39"/>
        <v>1</v>
      </c>
    </row>
    <row r="1245" spans="2:13">
      <c r="B1245" s="68" t="s">
        <v>839</v>
      </c>
      <c r="C1245" s="68" t="s">
        <v>278</v>
      </c>
      <c r="D1245" s="68" t="s">
        <v>455</v>
      </c>
      <c r="E1245" s="68" t="s">
        <v>246</v>
      </c>
      <c r="F1245" s="68">
        <f>SUMIFS(F_Input_APR!$G$8:$G$3373,F_Input_APR!$B$8:$B$3373,'APR Data'!C1245,F_Input_APR!$I$8:$I$3373,'APR Data'!D1245)</f>
        <v>0</v>
      </c>
      <c r="G1245" s="68">
        <v>1</v>
      </c>
      <c r="H1245" s="68">
        <f t="shared" si="38"/>
        <v>0</v>
      </c>
      <c r="I1245" s="68" t="s">
        <v>300</v>
      </c>
      <c r="J1245" s="68" t="s">
        <v>889</v>
      </c>
      <c r="K1245" s="92" t="s">
        <v>858</v>
      </c>
      <c r="M1245" s="68" t="b">
        <f t="shared" si="39"/>
        <v>1</v>
      </c>
    </row>
    <row r="1246" spans="2:13">
      <c r="B1246" s="68" t="s">
        <v>839</v>
      </c>
      <c r="C1246" s="68" t="s">
        <v>278</v>
      </c>
      <c r="D1246" s="68" t="s">
        <v>464</v>
      </c>
      <c r="E1246" s="68" t="s">
        <v>246</v>
      </c>
      <c r="F1246" s="68">
        <f>SUMIFS(F_Input_APR!$G$8:$G$3373,F_Input_APR!$B$8:$B$3373,'APR Data'!C1246,F_Input_APR!$I$8:$I$3373,'APR Data'!D1246)</f>
        <v>97.9267241543468</v>
      </c>
      <c r="G1246" s="68">
        <v>1</v>
      </c>
      <c r="H1246" s="68">
        <f t="shared" si="38"/>
        <v>97.9267241543468</v>
      </c>
      <c r="I1246" s="68" t="s">
        <v>300</v>
      </c>
      <c r="J1246" s="68" t="s">
        <v>889</v>
      </c>
      <c r="K1246" s="92" t="s">
        <v>859</v>
      </c>
      <c r="M1246" s="68" t="b">
        <f t="shared" si="39"/>
        <v>1</v>
      </c>
    </row>
    <row r="1247" spans="2:13">
      <c r="B1247" s="68" t="s">
        <v>839</v>
      </c>
      <c r="C1247" s="68" t="s">
        <v>278</v>
      </c>
      <c r="D1247" s="68" t="s">
        <v>473</v>
      </c>
      <c r="E1247" s="68" t="s">
        <v>246</v>
      </c>
      <c r="F1247" s="68">
        <f>SUMIFS(F_Input_APR!$G$8:$G$3373,F_Input_APR!$B$8:$B$3373,'APR Data'!C1247,F_Input_APR!$I$8:$I$3373,'APR Data'!D1247)</f>
        <v>0</v>
      </c>
      <c r="G1247" s="68">
        <v>0</v>
      </c>
      <c r="H1247" s="68">
        <f t="shared" si="38"/>
        <v>0</v>
      </c>
      <c r="I1247" s="68" t="s">
        <v>300</v>
      </c>
      <c r="J1247" s="68" t="s">
        <v>889</v>
      </c>
      <c r="K1247" s="92" t="s">
        <v>860</v>
      </c>
      <c r="M1247" s="68" t="b">
        <f t="shared" si="39"/>
        <v>1</v>
      </c>
    </row>
    <row r="1248" spans="2:13">
      <c r="B1248" s="68" t="s">
        <v>839</v>
      </c>
      <c r="C1248" s="68" t="s">
        <v>278</v>
      </c>
      <c r="D1248" s="68" t="s">
        <v>482</v>
      </c>
      <c r="E1248" s="68" t="s">
        <v>246</v>
      </c>
      <c r="F1248" s="68">
        <f>SUMIFS(F_Input_APR!$G$8:$G$3373,F_Input_APR!$B$8:$B$3373,'APR Data'!C1248,F_Input_APR!$I$8:$I$3373,'APR Data'!D1248)</f>
        <v>17.445706061090675</v>
      </c>
      <c r="G1248" s="68">
        <v>0</v>
      </c>
      <c r="H1248" s="68">
        <f t="shared" si="38"/>
        <v>0</v>
      </c>
      <c r="I1248" s="68" t="s">
        <v>300</v>
      </c>
      <c r="J1248" s="68" t="s">
        <v>889</v>
      </c>
      <c r="K1248" s="92" t="s">
        <v>861</v>
      </c>
      <c r="M1248" s="68" t="b">
        <f t="shared" si="39"/>
        <v>0</v>
      </c>
    </row>
    <row r="1249" spans="2:13">
      <c r="B1249" s="68" t="s">
        <v>839</v>
      </c>
      <c r="C1249" s="68" t="s">
        <v>278</v>
      </c>
      <c r="D1249" s="68" t="s">
        <v>491</v>
      </c>
      <c r="E1249" s="68" t="s">
        <v>246</v>
      </c>
      <c r="F1249" s="68">
        <f>SUMIFS(F_Input_APR!$G$8:$G$3373,F_Input_APR!$B$8:$B$3373,'APR Data'!C1249,F_Input_APR!$I$8:$I$3373,'APR Data'!D1249)</f>
        <v>0</v>
      </c>
      <c r="G1249" s="68">
        <v>0</v>
      </c>
      <c r="H1249" s="68">
        <f t="shared" si="38"/>
        <v>0</v>
      </c>
      <c r="I1249" s="68" t="s">
        <v>300</v>
      </c>
      <c r="J1249" s="68" t="s">
        <v>889</v>
      </c>
      <c r="K1249" s="92" t="s">
        <v>862</v>
      </c>
      <c r="M1249" s="68" t="b">
        <f t="shared" si="39"/>
        <v>1</v>
      </c>
    </row>
    <row r="1250" spans="2:13">
      <c r="B1250" s="68" t="s">
        <v>839</v>
      </c>
      <c r="C1250" s="68" t="s">
        <v>278</v>
      </c>
      <c r="D1250" s="68" t="s">
        <v>500</v>
      </c>
      <c r="E1250" s="68" t="s">
        <v>246</v>
      </c>
      <c r="F1250" s="68">
        <f>SUMIFS(F_Input_APR!$G$8:$G$3373,F_Input_APR!$B$8:$B$3373,'APR Data'!C1250,F_Input_APR!$I$8:$I$3373,'APR Data'!D1250)</f>
        <v>17.445706061090675</v>
      </c>
      <c r="G1250" s="68">
        <v>1</v>
      </c>
      <c r="H1250" s="68">
        <f t="shared" si="38"/>
        <v>17.445706061090675</v>
      </c>
      <c r="I1250" s="68" t="s">
        <v>300</v>
      </c>
      <c r="J1250" s="68" t="s">
        <v>889</v>
      </c>
      <c r="K1250" s="92" t="s">
        <v>863</v>
      </c>
      <c r="M1250" s="68" t="b">
        <f t="shared" si="39"/>
        <v>1</v>
      </c>
    </row>
    <row r="1251" spans="2:13">
      <c r="B1251" s="68" t="s">
        <v>839</v>
      </c>
      <c r="C1251" s="68" t="s">
        <v>278</v>
      </c>
      <c r="D1251" s="68" t="s">
        <v>509</v>
      </c>
      <c r="E1251" s="68" t="s">
        <v>246</v>
      </c>
      <c r="F1251" s="68">
        <f>SUMIFS(F_Input_APR!$G$8:$G$3373,F_Input_APR!$B$8:$B$3373,'APR Data'!C1251,F_Input_APR!$I$8:$I$3373,'APR Data'!D1251)</f>
        <v>0</v>
      </c>
      <c r="G1251" s="68">
        <v>1</v>
      </c>
      <c r="H1251" s="68">
        <f t="shared" si="38"/>
        <v>0</v>
      </c>
      <c r="I1251" s="68" t="s">
        <v>300</v>
      </c>
      <c r="J1251" s="68" t="s">
        <v>889</v>
      </c>
      <c r="K1251" s="92" t="s">
        <v>864</v>
      </c>
      <c r="M1251" s="68" t="b">
        <f t="shared" si="39"/>
        <v>1</v>
      </c>
    </row>
    <row r="1252" spans="2:13">
      <c r="B1252" s="68" t="s">
        <v>839</v>
      </c>
      <c r="C1252" s="68" t="s">
        <v>278</v>
      </c>
      <c r="D1252" s="68" t="s">
        <v>518</v>
      </c>
      <c r="E1252" s="68" t="s">
        <v>246</v>
      </c>
      <c r="F1252" s="68">
        <f>SUMIFS(F_Input_APR!$G$8:$G$3373,F_Input_APR!$B$8:$B$3373,'APR Data'!C1252,F_Input_APR!$I$8:$I$3373,'APR Data'!D1252)</f>
        <v>0</v>
      </c>
      <c r="G1252" s="68">
        <v>1</v>
      </c>
      <c r="H1252" s="68">
        <f t="shared" si="38"/>
        <v>0</v>
      </c>
      <c r="I1252" s="68" t="s">
        <v>300</v>
      </c>
      <c r="J1252" s="68" t="s">
        <v>889</v>
      </c>
      <c r="K1252" s="92" t="s">
        <v>865</v>
      </c>
      <c r="M1252" s="68" t="b">
        <f t="shared" si="39"/>
        <v>1</v>
      </c>
    </row>
    <row r="1253" spans="2:13">
      <c r="B1253" s="68" t="s">
        <v>839</v>
      </c>
      <c r="C1253" s="68" t="s">
        <v>278</v>
      </c>
      <c r="D1253" s="68" t="s">
        <v>527</v>
      </c>
      <c r="E1253" s="68" t="s">
        <v>246</v>
      </c>
      <c r="F1253" s="68">
        <f>SUMIFS(F_Input_APR!$G$8:$G$3373,F_Input_APR!$B$8:$B$3373,'APR Data'!C1253,F_Input_APR!$I$8:$I$3373,'APR Data'!D1253)</f>
        <v>11.551947</v>
      </c>
      <c r="G1253" s="68">
        <v>1</v>
      </c>
      <c r="H1253" s="68">
        <f t="shared" si="38"/>
        <v>11.551947</v>
      </c>
      <c r="I1253" s="68" t="s">
        <v>300</v>
      </c>
      <c r="J1253" s="68" t="s">
        <v>889</v>
      </c>
      <c r="K1253" s="92" t="s">
        <v>866</v>
      </c>
      <c r="M1253" s="68" t="b">
        <f t="shared" si="39"/>
        <v>1</v>
      </c>
    </row>
    <row r="1254" spans="2:13">
      <c r="B1254" s="68" t="s">
        <v>839</v>
      </c>
      <c r="C1254" s="68" t="s">
        <v>278</v>
      </c>
      <c r="D1254" s="68" t="s">
        <v>590</v>
      </c>
      <c r="E1254" s="68" t="s">
        <v>246</v>
      </c>
      <c r="F1254" s="68">
        <f>SUMIFS(F_Input_APR!$G$8:$G$3373,F_Input_APR!$B$8:$B$3373,'APR Data'!C1254,F_Input_APR!$I$8:$I$3373,'APR Data'!D1254)</f>
        <v>0.85841034652552251</v>
      </c>
      <c r="G1254" s="68">
        <v>1</v>
      </c>
      <c r="H1254" s="68">
        <f t="shared" si="38"/>
        <v>0.85841034652552251</v>
      </c>
      <c r="I1254" s="68" t="s">
        <v>300</v>
      </c>
      <c r="J1254" s="68" t="s">
        <v>889</v>
      </c>
      <c r="K1254" s="68" t="s">
        <v>867</v>
      </c>
      <c r="M1254" s="68" t="b">
        <f t="shared" si="39"/>
        <v>1</v>
      </c>
    </row>
    <row r="1255" spans="2:13">
      <c r="B1255" s="68" t="s">
        <v>839</v>
      </c>
      <c r="C1255" s="68" t="s">
        <v>278</v>
      </c>
      <c r="D1255" s="68" t="s">
        <v>599</v>
      </c>
      <c r="E1255" s="68" t="s">
        <v>246</v>
      </c>
      <c r="F1255" s="68">
        <f>SUMIFS(F_Input_APR!$G$8:$G$3373,F_Input_APR!$B$8:$B$3373,'APR Data'!C1255,F_Input_APR!$I$8:$I$3373,'APR Data'!D1255)</f>
        <v>2.8117179251639173</v>
      </c>
      <c r="G1255" s="68">
        <v>1</v>
      </c>
      <c r="H1255" s="68">
        <f t="shared" si="38"/>
        <v>2.8117179251639173</v>
      </c>
      <c r="I1255" s="68" t="s">
        <v>300</v>
      </c>
      <c r="J1255" s="68" t="s">
        <v>889</v>
      </c>
      <c r="K1255" s="68" t="s">
        <v>868</v>
      </c>
      <c r="M1255" s="68" t="b">
        <f t="shared" si="39"/>
        <v>1</v>
      </c>
    </row>
    <row r="1256" spans="2:13">
      <c r="B1256" s="68" t="s">
        <v>839</v>
      </c>
      <c r="C1256" s="68" t="s">
        <v>278</v>
      </c>
      <c r="D1256" s="68" t="s">
        <v>608</v>
      </c>
      <c r="E1256" s="68" t="s">
        <v>246</v>
      </c>
      <c r="F1256" s="68">
        <f>SUMIFS(F_Input_APR!$G$8:$G$3373,F_Input_APR!$B$8:$B$3373,'APR Data'!C1256,F_Input_APR!$I$8:$I$3373,'APR Data'!D1256)</f>
        <v>4.7569527233696203</v>
      </c>
      <c r="G1256" s="68">
        <v>1</v>
      </c>
      <c r="H1256" s="68">
        <f t="shared" si="38"/>
        <v>4.7569527233696203</v>
      </c>
      <c r="I1256" s="68" t="s">
        <v>300</v>
      </c>
      <c r="J1256" s="68" t="s">
        <v>889</v>
      </c>
      <c r="K1256" s="68" t="s">
        <v>869</v>
      </c>
      <c r="M1256" s="68" t="b">
        <f t="shared" si="39"/>
        <v>1</v>
      </c>
    </row>
    <row r="1257" spans="2:13">
      <c r="B1257" s="68" t="s">
        <v>839</v>
      </c>
      <c r="C1257" s="68" t="s">
        <v>278</v>
      </c>
      <c r="D1257" s="68" t="s">
        <v>617</v>
      </c>
      <c r="E1257" s="68" t="s">
        <v>246</v>
      </c>
      <c r="F1257" s="68">
        <f>SUMIFS(F_Input_APR!$G$8:$G$3373,F_Input_APR!$B$8:$B$3373,'APR Data'!C1257,F_Input_APR!$I$8:$I$3373,'APR Data'!D1257)</f>
        <v>20.396412744275157</v>
      </c>
      <c r="G1257" s="68">
        <v>1</v>
      </c>
      <c r="H1257" s="68">
        <f t="shared" si="38"/>
        <v>20.396412744275157</v>
      </c>
      <c r="I1257" s="68" t="s">
        <v>300</v>
      </c>
      <c r="J1257" s="68" t="s">
        <v>889</v>
      </c>
      <c r="K1257" s="68" t="s">
        <v>870</v>
      </c>
      <c r="M1257" s="68" t="b">
        <f t="shared" si="39"/>
        <v>1</v>
      </c>
    </row>
    <row r="1258" spans="2:13">
      <c r="B1258" s="68" t="s">
        <v>839</v>
      </c>
      <c r="C1258" s="68" t="s">
        <v>278</v>
      </c>
      <c r="D1258" s="68" t="s">
        <v>626</v>
      </c>
      <c r="E1258" s="68" t="s">
        <v>246</v>
      </c>
      <c r="F1258" s="68">
        <f>SUMIFS(F_Input_APR!$G$8:$G$3373,F_Input_APR!$B$8:$B$3373,'APR Data'!C1258,F_Input_APR!$I$8:$I$3373,'APR Data'!D1258)</f>
        <v>123.72786120779071</v>
      </c>
      <c r="G1258" s="68">
        <v>1</v>
      </c>
      <c r="H1258" s="68">
        <f t="shared" si="38"/>
        <v>123.72786120779071</v>
      </c>
      <c r="I1258" s="68" t="s">
        <v>300</v>
      </c>
      <c r="J1258" s="68" t="s">
        <v>889</v>
      </c>
      <c r="K1258" s="68" t="s">
        <v>871</v>
      </c>
      <c r="M1258" s="68" t="b">
        <f t="shared" si="39"/>
        <v>1</v>
      </c>
    </row>
    <row r="1259" spans="2:13">
      <c r="B1259" s="68" t="s">
        <v>839</v>
      </c>
      <c r="C1259" s="68" t="s">
        <v>278</v>
      </c>
      <c r="D1259" s="68" t="s">
        <v>818</v>
      </c>
      <c r="E1259" s="68" t="s">
        <v>246</v>
      </c>
      <c r="F1259" s="68">
        <f>SUMIFS(F_Input_APR!$G$8:$G$3373,F_Input_APR!$B$8:$B$3373,'APR Data'!C1259,F_Input_APR!$I$8:$I$3373,'APR Data'!D1259)</f>
        <v>95.185598025307996</v>
      </c>
      <c r="G1259" s="68">
        <v>1</v>
      </c>
      <c r="H1259" s="68">
        <f t="shared" si="38"/>
        <v>95.185598025307996</v>
      </c>
      <c r="I1259" s="68" t="s">
        <v>300</v>
      </c>
      <c r="J1259" s="68" t="s">
        <v>889</v>
      </c>
      <c r="K1259" s="68" t="s">
        <v>872</v>
      </c>
      <c r="M1259" s="68" t="b">
        <f t="shared" si="39"/>
        <v>1</v>
      </c>
    </row>
    <row r="1260" spans="2:13">
      <c r="B1260" s="68" t="s">
        <v>839</v>
      </c>
      <c r="C1260" s="68" t="s">
        <v>278</v>
      </c>
      <c r="D1260" s="68" t="s">
        <v>635</v>
      </c>
      <c r="E1260" s="68" t="s">
        <v>246</v>
      </c>
      <c r="F1260" s="68">
        <f>SUMIFS(F_Input_APR!$G$8:$G$3373,F_Input_APR!$B$8:$B$3373,'APR Data'!C1260,F_Input_APR!$I$8:$I$3373,'APR Data'!D1260)</f>
        <v>0</v>
      </c>
      <c r="G1260" s="68">
        <v>1</v>
      </c>
      <c r="H1260" s="68">
        <f t="shared" si="38"/>
        <v>0</v>
      </c>
      <c r="I1260" s="68" t="s">
        <v>300</v>
      </c>
      <c r="J1260" s="68" t="s">
        <v>889</v>
      </c>
      <c r="K1260" s="68" t="s">
        <v>873</v>
      </c>
      <c r="M1260" s="68" t="b">
        <f t="shared" si="39"/>
        <v>1</v>
      </c>
    </row>
    <row r="1261" spans="2:13">
      <c r="B1261" s="68" t="s">
        <v>839</v>
      </c>
      <c r="C1261" s="68" t="s">
        <v>278</v>
      </c>
      <c r="D1261" s="68" t="s">
        <v>644</v>
      </c>
      <c r="E1261" s="68" t="s">
        <v>246</v>
      </c>
      <c r="F1261" s="68">
        <f>SUMIFS(F_Input_APR!$G$8:$G$3373,F_Input_APR!$B$8:$B$3373,'APR Data'!C1261,F_Input_APR!$I$8:$I$3373,'APR Data'!D1261)</f>
        <v>2.830618413976226</v>
      </c>
      <c r="G1261" s="68">
        <v>1</v>
      </c>
      <c r="H1261" s="68">
        <f t="shared" si="38"/>
        <v>2.830618413976226</v>
      </c>
      <c r="I1261" s="68" t="s">
        <v>300</v>
      </c>
      <c r="J1261" s="68" t="s">
        <v>889</v>
      </c>
      <c r="K1261" s="68" t="s">
        <v>874</v>
      </c>
      <c r="M1261" s="68" t="b">
        <f t="shared" si="39"/>
        <v>1</v>
      </c>
    </row>
    <row r="1262" spans="2:13">
      <c r="B1262" s="68" t="s">
        <v>839</v>
      </c>
      <c r="C1262" s="68" t="s">
        <v>278</v>
      </c>
      <c r="D1262" s="68" t="s">
        <v>650</v>
      </c>
      <c r="E1262" s="68" t="s">
        <v>246</v>
      </c>
      <c r="F1262" s="68">
        <f>SUMIFS(F_Input_APR!$G$8:$G$3373,F_Input_APR!$B$8:$B$3373,'APR Data'!C1262,F_Input_APR!$I$8:$I$3373,'APR Data'!D1262)</f>
        <v>0</v>
      </c>
      <c r="G1262" s="68">
        <v>1</v>
      </c>
      <c r="H1262" s="68">
        <f t="shared" si="38"/>
        <v>0</v>
      </c>
      <c r="I1262" s="68" t="s">
        <v>300</v>
      </c>
      <c r="J1262" s="68" t="s">
        <v>889</v>
      </c>
      <c r="K1262" s="68" t="s">
        <v>875</v>
      </c>
      <c r="M1262" s="68" t="b">
        <f t="shared" si="39"/>
        <v>1</v>
      </c>
    </row>
    <row r="1263" spans="2:13">
      <c r="B1263" s="68" t="s">
        <v>839</v>
      </c>
      <c r="C1263" s="68" t="s">
        <v>278</v>
      </c>
      <c r="D1263" s="68" t="s">
        <v>659</v>
      </c>
      <c r="E1263" s="68" t="s">
        <v>246</v>
      </c>
      <c r="F1263" s="68">
        <f>SUMIFS(F_Input_APR!$G$8:$G$3373,F_Input_APR!$B$8:$B$3373,'APR Data'!C1263,F_Input_APR!$I$8:$I$3373,'APR Data'!D1263)</f>
        <v>519.673711722289</v>
      </c>
      <c r="G1263" s="68">
        <v>1</v>
      </c>
      <c r="H1263" s="68">
        <f t="shared" si="38"/>
        <v>519.673711722289</v>
      </c>
      <c r="I1263" s="68" t="s">
        <v>300</v>
      </c>
      <c r="J1263" s="68" t="s">
        <v>889</v>
      </c>
      <c r="K1263" s="68" t="s">
        <v>876</v>
      </c>
      <c r="M1263" s="68" t="b">
        <f t="shared" si="39"/>
        <v>1</v>
      </c>
    </row>
    <row r="1264" spans="2:13">
      <c r="B1264" s="68" t="s">
        <v>839</v>
      </c>
      <c r="C1264" s="68" t="s">
        <v>278</v>
      </c>
      <c r="D1264" s="68" t="s">
        <v>668</v>
      </c>
      <c r="E1264" s="68" t="s">
        <v>246</v>
      </c>
      <c r="F1264" s="68">
        <f>SUMIFS(F_Input_APR!$G$8:$G$3373,F_Input_APR!$B$8:$B$3373,'APR Data'!C1264,F_Input_APR!$I$8:$I$3373,'APR Data'!D1264)</f>
        <v>39.181909344180433</v>
      </c>
      <c r="G1264" s="68">
        <v>1</v>
      </c>
      <c r="H1264" s="68">
        <f t="shared" si="38"/>
        <v>39.181909344180433</v>
      </c>
      <c r="I1264" s="68" t="s">
        <v>300</v>
      </c>
      <c r="J1264" s="68" t="s">
        <v>889</v>
      </c>
      <c r="K1264" s="68" t="s">
        <v>877</v>
      </c>
      <c r="M1264" s="68" t="b">
        <f t="shared" si="39"/>
        <v>1</v>
      </c>
    </row>
    <row r="1265" spans="2:13">
      <c r="B1265" s="68" t="s">
        <v>839</v>
      </c>
      <c r="C1265" s="68" t="s">
        <v>278</v>
      </c>
      <c r="D1265" s="68" t="s">
        <v>677</v>
      </c>
      <c r="E1265" s="68" t="s">
        <v>246</v>
      </c>
      <c r="F1265" s="68">
        <f>SUMIFS(F_Input_APR!$G$8:$G$3373,F_Input_APR!$B$8:$B$3373,'APR Data'!C1265,F_Input_APR!$I$8:$I$3373,'APR Data'!D1265)</f>
        <v>23.046061828876077</v>
      </c>
      <c r="G1265" s="68">
        <v>1</v>
      </c>
      <c r="H1265" s="68">
        <f t="shared" si="38"/>
        <v>23.046061828876077</v>
      </c>
      <c r="I1265" s="68" t="s">
        <v>300</v>
      </c>
      <c r="J1265" s="68" t="s">
        <v>889</v>
      </c>
      <c r="K1265" s="68" t="s">
        <v>878</v>
      </c>
      <c r="M1265" s="68" t="b">
        <f t="shared" si="39"/>
        <v>1</v>
      </c>
    </row>
    <row r="1266" spans="2:13">
      <c r="B1266" s="68" t="s">
        <v>839</v>
      </c>
      <c r="C1266" s="68" t="s">
        <v>278</v>
      </c>
      <c r="D1266" s="68" t="s">
        <v>686</v>
      </c>
      <c r="E1266" s="68" t="s">
        <v>246</v>
      </c>
      <c r="F1266" s="68">
        <f>SUMIFS(F_Input_APR!$G$8:$G$3373,F_Input_APR!$B$8:$B$3373,'APR Data'!C1266,F_Input_APR!$I$8:$I$3373,'APR Data'!D1266)</f>
        <v>48.481898318249584</v>
      </c>
      <c r="G1266" s="68">
        <v>1</v>
      </c>
      <c r="H1266" s="68">
        <f t="shared" si="38"/>
        <v>48.481898318249584</v>
      </c>
      <c r="I1266" s="68" t="s">
        <v>300</v>
      </c>
      <c r="J1266" s="68" t="s">
        <v>889</v>
      </c>
      <c r="K1266" s="68" t="s">
        <v>879</v>
      </c>
      <c r="M1266" s="68" t="b">
        <f t="shared" si="39"/>
        <v>1</v>
      </c>
    </row>
    <row r="1267" spans="2:13">
      <c r="B1267" s="68" t="s">
        <v>839</v>
      </c>
      <c r="C1267" s="68" t="s">
        <v>278</v>
      </c>
      <c r="D1267" s="68" t="s">
        <v>692</v>
      </c>
      <c r="E1267" s="68" t="s">
        <v>246</v>
      </c>
      <c r="F1267" s="68">
        <f>SUMIFS(F_Input_APR!$G$8:$G$3373,F_Input_APR!$B$8:$B$3373,'APR Data'!C1267,F_Input_APR!$I$8:$I$3373,'APR Data'!D1267)</f>
        <v>8.5826964710698874</v>
      </c>
      <c r="G1267" s="68">
        <v>1</v>
      </c>
      <c r="H1267" s="68">
        <f t="shared" si="38"/>
        <v>8.5826964710698874</v>
      </c>
      <c r="I1267" s="68" t="s">
        <v>300</v>
      </c>
      <c r="J1267" s="68" t="s">
        <v>889</v>
      </c>
      <c r="K1267" s="68" t="s">
        <v>880</v>
      </c>
      <c r="M1267" s="68" t="b">
        <f t="shared" si="39"/>
        <v>1</v>
      </c>
    </row>
    <row r="1268" spans="2:13">
      <c r="B1268" s="68" t="s">
        <v>839</v>
      </c>
      <c r="C1268" s="68" t="s">
        <v>278</v>
      </c>
      <c r="D1268" s="68" t="s">
        <v>701</v>
      </c>
      <c r="E1268" s="68" t="s">
        <v>246</v>
      </c>
      <c r="F1268" s="68">
        <f>SUMIFS(F_Input_APR!$G$8:$G$3373,F_Input_APR!$B$8:$B$3373,'APR Data'!C1268,F_Input_APR!$I$8:$I$3373,'APR Data'!D1268)</f>
        <v>0.80504882345394468</v>
      </c>
      <c r="G1268" s="68">
        <v>1</v>
      </c>
      <c r="H1268" s="68">
        <f t="shared" si="38"/>
        <v>0.80504882345394468</v>
      </c>
      <c r="I1268" s="68" t="s">
        <v>300</v>
      </c>
      <c r="J1268" s="68" t="s">
        <v>889</v>
      </c>
      <c r="K1268" s="68" t="s">
        <v>881</v>
      </c>
      <c r="M1268" s="68" t="b">
        <f t="shared" si="39"/>
        <v>1</v>
      </c>
    </row>
    <row r="1269" spans="2:13">
      <c r="B1269" s="68" t="s">
        <v>839</v>
      </c>
      <c r="C1269" s="68" t="s">
        <v>278</v>
      </c>
      <c r="D1269" s="68" t="s">
        <v>710</v>
      </c>
      <c r="E1269" s="68" t="s">
        <v>246</v>
      </c>
      <c r="F1269" s="68">
        <f>SUMIFS(F_Input_APR!$G$8:$G$3373,F_Input_APR!$B$8:$B$3373,'APR Data'!C1269,F_Input_APR!$I$8:$I$3373,'APR Data'!D1269)</f>
        <v>0</v>
      </c>
      <c r="G1269" s="68">
        <v>1</v>
      </c>
      <c r="H1269" s="68">
        <f t="shared" si="38"/>
        <v>0</v>
      </c>
      <c r="I1269" s="68" t="s">
        <v>300</v>
      </c>
      <c r="J1269" s="68" t="s">
        <v>889</v>
      </c>
      <c r="K1269" s="68" t="s">
        <v>882</v>
      </c>
      <c r="M1269" s="68" t="b">
        <f t="shared" si="39"/>
        <v>1</v>
      </c>
    </row>
    <row r="1270" spans="2:13">
      <c r="B1270" s="68" t="s">
        <v>839</v>
      </c>
      <c r="C1270" s="68" t="s">
        <v>278</v>
      </c>
      <c r="D1270" s="68" t="s">
        <v>719</v>
      </c>
      <c r="E1270" s="68" t="s">
        <v>246</v>
      </c>
      <c r="F1270" s="68">
        <f>SUMIFS(F_Input_APR!$G$8:$G$3373,F_Input_APR!$B$8:$B$3373,'APR Data'!C1270,F_Input_APR!$I$8:$I$3373,'APR Data'!D1270)</f>
        <v>0</v>
      </c>
      <c r="G1270" s="68">
        <v>1</v>
      </c>
      <c r="H1270" s="68">
        <f t="shared" si="38"/>
        <v>0</v>
      </c>
      <c r="I1270" s="68" t="s">
        <v>300</v>
      </c>
      <c r="J1270" s="68" t="s">
        <v>889</v>
      </c>
      <c r="K1270" s="68" t="s">
        <v>883</v>
      </c>
      <c r="M1270" s="68" t="b">
        <f t="shared" si="39"/>
        <v>1</v>
      </c>
    </row>
    <row r="1271" spans="2:13">
      <c r="B1271" s="68" t="s">
        <v>839</v>
      </c>
      <c r="C1271" s="68" t="s">
        <v>278</v>
      </c>
      <c r="D1271" s="68" t="s">
        <v>728</v>
      </c>
      <c r="E1271" s="68" t="s">
        <v>246</v>
      </c>
      <c r="F1271" s="68">
        <f>SUMIFS(F_Input_APR!$G$8:$G$3373,F_Input_APR!$B$8:$B$3373,'APR Data'!C1271,F_Input_APR!$I$8:$I$3373,'APR Data'!D1271)</f>
        <v>0</v>
      </c>
      <c r="G1271" s="68">
        <v>1</v>
      </c>
      <c r="H1271" s="68">
        <f t="shared" si="38"/>
        <v>0</v>
      </c>
      <c r="I1271" s="68" t="s">
        <v>300</v>
      </c>
      <c r="J1271" s="68" t="s">
        <v>889</v>
      </c>
      <c r="K1271" s="68" t="s">
        <v>884</v>
      </c>
      <c r="M1271" s="68" t="b">
        <f t="shared" si="39"/>
        <v>1</v>
      </c>
    </row>
    <row r="1272" spans="2:13">
      <c r="B1272" s="68" t="s">
        <v>839</v>
      </c>
      <c r="C1272" s="68" t="s">
        <v>278</v>
      </c>
      <c r="D1272" s="68" t="s">
        <v>737</v>
      </c>
      <c r="E1272" s="68" t="s">
        <v>246</v>
      </c>
      <c r="F1272" s="68">
        <f>SUMIFS(F_Input_APR!$G$8:$G$3373,F_Input_APR!$B$8:$B$3373,'APR Data'!C1272,F_Input_APR!$I$8:$I$3373,'APR Data'!D1272)</f>
        <v>0</v>
      </c>
      <c r="G1272" s="68">
        <v>1</v>
      </c>
      <c r="H1272" s="68">
        <f t="shared" si="38"/>
        <v>0</v>
      </c>
      <c r="I1272" s="68" t="s">
        <v>300</v>
      </c>
      <c r="J1272" s="68" t="s">
        <v>889</v>
      </c>
      <c r="K1272" s="68" t="s">
        <v>885</v>
      </c>
      <c r="M1272" s="68" t="b">
        <f t="shared" si="39"/>
        <v>1</v>
      </c>
    </row>
    <row r="1273" spans="2:13">
      <c r="B1273" s="68" t="s">
        <v>839</v>
      </c>
      <c r="C1273" s="68" t="s">
        <v>278</v>
      </c>
      <c r="D1273" s="68" t="s">
        <v>746</v>
      </c>
      <c r="E1273" s="68" t="s">
        <v>246</v>
      </c>
      <c r="F1273" s="68">
        <f>SUMIFS(F_Input_APR!$G$8:$G$3373,F_Input_APR!$B$8:$B$3373,'APR Data'!C1273,F_Input_APR!$I$8:$I$3373,'APR Data'!D1273)</f>
        <v>0</v>
      </c>
      <c r="G1273" s="68">
        <v>1</v>
      </c>
      <c r="H1273" s="68">
        <f t="shared" si="38"/>
        <v>0</v>
      </c>
      <c r="I1273" s="68" t="s">
        <v>300</v>
      </c>
      <c r="J1273" s="68" t="s">
        <v>889</v>
      </c>
      <c r="K1273" s="68" t="s">
        <v>886</v>
      </c>
      <c r="M1273" s="68" t="b">
        <f t="shared" si="39"/>
        <v>1</v>
      </c>
    </row>
    <row r="1274" spans="2:13">
      <c r="B1274" s="68" t="s">
        <v>839</v>
      </c>
      <c r="C1274" s="68" t="s">
        <v>278</v>
      </c>
      <c r="D1274" s="68" t="s">
        <v>755</v>
      </c>
      <c r="E1274" s="68" t="s">
        <v>246</v>
      </c>
      <c r="F1274" s="68">
        <f>SUMIFS(F_Input_APR!$G$8:$G$3373,F_Input_APR!$B$8:$B$3373,'APR Data'!C1274,F_Input_APR!$I$8:$I$3373,'APR Data'!D1274)</f>
        <v>25.737542235696459</v>
      </c>
      <c r="G1274" s="68">
        <v>1</v>
      </c>
      <c r="H1274" s="68">
        <f t="shared" si="38"/>
        <v>25.737542235696459</v>
      </c>
      <c r="I1274" s="68" t="s">
        <v>300</v>
      </c>
      <c r="J1274" s="68" t="s">
        <v>889</v>
      </c>
      <c r="K1274" s="68" t="s">
        <v>887</v>
      </c>
      <c r="M1274" s="68" t="b">
        <f t="shared" si="39"/>
        <v>1</v>
      </c>
    </row>
    <row r="1275" spans="2:13">
      <c r="B1275" s="68" t="s">
        <v>839</v>
      </c>
      <c r="C1275" s="68" t="s">
        <v>279</v>
      </c>
      <c r="D1275" s="68" t="s">
        <v>302</v>
      </c>
      <c r="E1275" s="68" t="s">
        <v>246</v>
      </c>
      <c r="F1275" s="68">
        <f>SUMIFS(F_Input_APR!$G$8:$G$3373,F_Input_APR!$B$8:$B$3373,'APR Data'!C1275,F_Input_APR!$I$8:$I$3373,'APR Data'!D1275)</f>
        <v>0.65600000000000003</v>
      </c>
      <c r="G1275" s="68">
        <v>1</v>
      </c>
      <c r="H1275" s="68">
        <f t="shared" si="38"/>
        <v>0.65600000000000003</v>
      </c>
      <c r="I1275" s="68" t="s">
        <v>300</v>
      </c>
      <c r="J1275" s="68" t="s">
        <v>840</v>
      </c>
      <c r="K1275" s="92" t="s">
        <v>841</v>
      </c>
      <c r="M1275" s="68" t="b">
        <f t="shared" si="39"/>
        <v>1</v>
      </c>
    </row>
    <row r="1276" spans="2:13">
      <c r="B1276" s="68" t="s">
        <v>839</v>
      </c>
      <c r="C1276" s="68" t="s">
        <v>279</v>
      </c>
      <c r="D1276" s="68" t="s">
        <v>311</v>
      </c>
      <c r="E1276" s="68" t="s">
        <v>246</v>
      </c>
      <c r="F1276" s="68">
        <f>SUMIFS(F_Input_APR!$G$8:$G$3373,F_Input_APR!$B$8:$B$3373,'APR Data'!C1276,F_Input_APR!$I$8:$I$3373,'APR Data'!D1276)</f>
        <v>1.73</v>
      </c>
      <c r="G1276" s="68">
        <v>1</v>
      </c>
      <c r="H1276" s="68">
        <f t="shared" si="38"/>
        <v>1.73</v>
      </c>
      <c r="I1276" s="68" t="s">
        <v>300</v>
      </c>
      <c r="J1276" s="68" t="s">
        <v>840</v>
      </c>
      <c r="K1276" s="92" t="s">
        <v>842</v>
      </c>
      <c r="M1276" s="68" t="b">
        <f t="shared" si="39"/>
        <v>1</v>
      </c>
    </row>
    <row r="1277" spans="2:13">
      <c r="B1277" s="68" t="s">
        <v>839</v>
      </c>
      <c r="C1277" s="68" t="s">
        <v>279</v>
      </c>
      <c r="D1277" s="68" t="s">
        <v>320</v>
      </c>
      <c r="E1277" s="68" t="s">
        <v>246</v>
      </c>
      <c r="F1277" s="68">
        <f>SUMIFS(F_Input_APR!$G$8:$G$3373,F_Input_APR!$B$8:$B$3373,'APR Data'!C1277,F_Input_APR!$I$8:$I$3373,'APR Data'!D1277)</f>
        <v>0.38</v>
      </c>
      <c r="G1277" s="68">
        <v>1</v>
      </c>
      <c r="H1277" s="68">
        <f t="shared" si="38"/>
        <v>0.38</v>
      </c>
      <c r="I1277" s="68" t="s">
        <v>300</v>
      </c>
      <c r="J1277" s="68" t="s">
        <v>840</v>
      </c>
      <c r="K1277" s="92" t="s">
        <v>843</v>
      </c>
      <c r="M1277" s="68" t="b">
        <f t="shared" si="39"/>
        <v>1</v>
      </c>
    </row>
    <row r="1278" spans="2:13">
      <c r="B1278" s="68" t="s">
        <v>839</v>
      </c>
      <c r="C1278" s="68" t="s">
        <v>279</v>
      </c>
      <c r="D1278" s="68" t="s">
        <v>329</v>
      </c>
      <c r="E1278" s="68" t="s">
        <v>246</v>
      </c>
      <c r="F1278" s="68">
        <f>SUMIFS(F_Input_APR!$G$8:$G$3373,F_Input_APR!$B$8:$B$3373,'APR Data'!C1278,F_Input_APR!$I$8:$I$3373,'APR Data'!D1278)</f>
        <v>0.51300000000000001</v>
      </c>
      <c r="G1278" s="68">
        <v>1</v>
      </c>
      <c r="H1278" s="68">
        <f t="shared" si="38"/>
        <v>0.51300000000000001</v>
      </c>
      <c r="I1278" s="68" t="s">
        <v>300</v>
      </c>
      <c r="J1278" s="68" t="s">
        <v>840</v>
      </c>
      <c r="K1278" s="68" t="s">
        <v>844</v>
      </c>
      <c r="M1278" s="68" t="b">
        <f t="shared" si="39"/>
        <v>1</v>
      </c>
    </row>
    <row r="1279" spans="2:13">
      <c r="B1279" s="68" t="s">
        <v>839</v>
      </c>
      <c r="C1279" s="68" t="s">
        <v>279</v>
      </c>
      <c r="D1279" s="68" t="s">
        <v>338</v>
      </c>
      <c r="E1279" s="68" t="s">
        <v>246</v>
      </c>
      <c r="F1279" s="68">
        <f>SUMIFS(F_Input_APR!$G$8:$G$3373,F_Input_APR!$B$8:$B$3373,'APR Data'!C1279,F_Input_APR!$I$8:$I$3373,'APR Data'!D1279)</f>
        <v>0.505</v>
      </c>
      <c r="G1279" s="68">
        <v>1</v>
      </c>
      <c r="H1279" s="68">
        <f t="shared" si="38"/>
        <v>0.505</v>
      </c>
      <c r="I1279" s="68" t="s">
        <v>300</v>
      </c>
      <c r="J1279" s="68" t="s">
        <v>840</v>
      </c>
      <c r="K1279" s="92" t="s">
        <v>845</v>
      </c>
      <c r="M1279" s="68" t="b">
        <f t="shared" si="39"/>
        <v>1</v>
      </c>
    </row>
    <row r="1280" spans="2:13">
      <c r="B1280" s="68" t="s">
        <v>839</v>
      </c>
      <c r="C1280" s="68" t="s">
        <v>279</v>
      </c>
      <c r="D1280" s="68" t="s">
        <v>347</v>
      </c>
      <c r="E1280" s="68" t="s">
        <v>246</v>
      </c>
      <c r="F1280" s="68">
        <f>SUMIFS(F_Input_APR!$G$8:$G$3373,F_Input_APR!$B$8:$B$3373,'APR Data'!C1280,F_Input_APR!$I$8:$I$3373,'APR Data'!D1280)</f>
        <v>3.8719999999999999</v>
      </c>
      <c r="G1280" s="68">
        <v>1</v>
      </c>
      <c r="H1280" s="68">
        <f t="shared" si="38"/>
        <v>3.8719999999999999</v>
      </c>
      <c r="I1280" s="68" t="s">
        <v>300</v>
      </c>
      <c r="J1280" s="68" t="s">
        <v>840</v>
      </c>
      <c r="K1280" s="92" t="s">
        <v>846</v>
      </c>
      <c r="M1280" s="68" t="b">
        <f t="shared" si="39"/>
        <v>1</v>
      </c>
    </row>
    <row r="1281" spans="2:13">
      <c r="B1281" s="68" t="s">
        <v>839</v>
      </c>
      <c r="C1281" s="68" t="s">
        <v>279</v>
      </c>
      <c r="D1281" s="68" t="s">
        <v>356</v>
      </c>
      <c r="E1281" s="68" t="s">
        <v>246</v>
      </c>
      <c r="F1281" s="68">
        <f>SUMIFS(F_Input_APR!$G$8:$G$3373,F_Input_APR!$B$8:$B$3373,'APR Data'!C1281,F_Input_APR!$I$8:$I$3373,'APR Data'!D1281)</f>
        <v>0</v>
      </c>
      <c r="G1281" s="68">
        <v>1</v>
      </c>
      <c r="H1281" s="68">
        <f t="shared" si="38"/>
        <v>0</v>
      </c>
      <c r="I1281" s="68" t="s">
        <v>300</v>
      </c>
      <c r="J1281" s="68" t="s">
        <v>840</v>
      </c>
      <c r="K1281" s="92" t="s">
        <v>847</v>
      </c>
      <c r="M1281" s="68" t="b">
        <f t="shared" si="39"/>
        <v>1</v>
      </c>
    </row>
    <row r="1282" spans="2:13">
      <c r="B1282" s="68" t="s">
        <v>839</v>
      </c>
      <c r="C1282" s="68" t="s">
        <v>279</v>
      </c>
      <c r="D1282" s="68" t="s">
        <v>365</v>
      </c>
      <c r="E1282" s="68" t="s">
        <v>246</v>
      </c>
      <c r="F1282" s="68">
        <f>SUMIFS(F_Input_APR!$G$8:$G$3373,F_Input_APR!$B$8:$B$3373,'APR Data'!C1282,F_Input_APR!$I$8:$I$3373,'APR Data'!D1282)</f>
        <v>1.1000000000000001</v>
      </c>
      <c r="G1282" s="68">
        <v>1</v>
      </c>
      <c r="H1282" s="68">
        <f t="shared" si="38"/>
        <v>1.1000000000000001</v>
      </c>
      <c r="I1282" s="68" t="s">
        <v>300</v>
      </c>
      <c r="J1282" s="68" t="s">
        <v>840</v>
      </c>
      <c r="K1282" s="92" t="s">
        <v>848</v>
      </c>
      <c r="M1282" s="68" t="b">
        <f t="shared" si="39"/>
        <v>1</v>
      </c>
    </row>
    <row r="1283" spans="2:13">
      <c r="B1283" s="68" t="s">
        <v>839</v>
      </c>
      <c r="C1283" s="68" t="s">
        <v>279</v>
      </c>
      <c r="D1283" s="68" t="s">
        <v>374</v>
      </c>
      <c r="E1283" s="68" t="s">
        <v>246</v>
      </c>
      <c r="F1283" s="68">
        <f>SUMIFS(F_Input_APR!$G$8:$G$3373,F_Input_APR!$B$8:$B$3373,'APR Data'!C1283,F_Input_APR!$I$8:$I$3373,'APR Data'!D1283)</f>
        <v>0</v>
      </c>
      <c r="G1283" s="68">
        <v>1</v>
      </c>
      <c r="H1283" s="68">
        <f t="shared" si="38"/>
        <v>0</v>
      </c>
      <c r="I1283" s="68" t="s">
        <v>300</v>
      </c>
      <c r="J1283" s="68" t="s">
        <v>840</v>
      </c>
      <c r="K1283" s="92" t="s">
        <v>849</v>
      </c>
      <c r="M1283" s="68" t="b">
        <f t="shared" si="39"/>
        <v>1</v>
      </c>
    </row>
    <row r="1284" spans="2:13">
      <c r="B1284" s="68" t="s">
        <v>839</v>
      </c>
      <c r="C1284" s="68" t="s">
        <v>279</v>
      </c>
      <c r="D1284" s="68" t="s">
        <v>383</v>
      </c>
      <c r="E1284" s="68" t="s">
        <v>246</v>
      </c>
      <c r="F1284" s="68">
        <f>SUMIFS(F_Input_APR!$G$8:$G$3373,F_Input_APR!$B$8:$B$3373,'APR Data'!C1284,F_Input_APR!$I$8:$I$3373,'APR Data'!D1284)</f>
        <v>0</v>
      </c>
      <c r="G1284" s="68">
        <v>1</v>
      </c>
      <c r="H1284" s="68">
        <f t="shared" si="38"/>
        <v>0</v>
      </c>
      <c r="I1284" s="68" t="s">
        <v>300</v>
      </c>
      <c r="J1284" s="68" t="s">
        <v>840</v>
      </c>
      <c r="K1284" s="92" t="s">
        <v>850</v>
      </c>
      <c r="M1284" s="68" t="b">
        <f t="shared" si="39"/>
        <v>1</v>
      </c>
    </row>
    <row r="1285" spans="2:13">
      <c r="B1285" s="68" t="s">
        <v>839</v>
      </c>
      <c r="C1285" s="68" t="s">
        <v>279</v>
      </c>
      <c r="D1285" s="68" t="s">
        <v>392</v>
      </c>
      <c r="E1285" s="68" t="s">
        <v>246</v>
      </c>
      <c r="F1285" s="68">
        <f>SUMIFS(F_Input_APR!$G$8:$G$3373,F_Input_APR!$B$8:$B$3373,'APR Data'!C1285,F_Input_APR!$I$8:$I$3373,'APR Data'!D1285)</f>
        <v>0</v>
      </c>
      <c r="G1285" s="68">
        <v>1</v>
      </c>
      <c r="H1285" s="68">
        <f t="shared" si="38"/>
        <v>0</v>
      </c>
      <c r="I1285" s="68" t="s">
        <v>300</v>
      </c>
      <c r="J1285" s="68" t="s">
        <v>840</v>
      </c>
      <c r="K1285" s="92" t="s">
        <v>851</v>
      </c>
      <c r="M1285" s="68" t="b">
        <f t="shared" si="39"/>
        <v>1</v>
      </c>
    </row>
    <row r="1286" spans="2:13">
      <c r="B1286" s="68" t="s">
        <v>839</v>
      </c>
      <c r="C1286" s="68" t="s">
        <v>279</v>
      </c>
      <c r="D1286" s="68" t="s">
        <v>401</v>
      </c>
      <c r="E1286" s="68" t="s">
        <v>246</v>
      </c>
      <c r="F1286" s="68">
        <f>SUMIFS(F_Input_APR!$G$8:$G$3373,F_Input_APR!$B$8:$B$3373,'APR Data'!C1286,F_Input_APR!$I$8:$I$3373,'APR Data'!D1286)</f>
        <v>3.4929999999999999</v>
      </c>
      <c r="G1286" s="68">
        <v>1</v>
      </c>
      <c r="H1286" s="68">
        <f t="shared" si="38"/>
        <v>3.4929999999999999</v>
      </c>
      <c r="I1286" s="68" t="s">
        <v>300</v>
      </c>
      <c r="J1286" s="68" t="s">
        <v>840</v>
      </c>
      <c r="K1286" s="92" t="s">
        <v>852</v>
      </c>
      <c r="M1286" s="68" t="b">
        <f t="shared" si="39"/>
        <v>1</v>
      </c>
    </row>
    <row r="1287" spans="2:13">
      <c r="B1287" s="68" t="s">
        <v>839</v>
      </c>
      <c r="C1287" s="68" t="s">
        <v>279</v>
      </c>
      <c r="D1287" s="68" t="s">
        <v>410</v>
      </c>
      <c r="E1287" s="68" t="s">
        <v>246</v>
      </c>
      <c r="F1287" s="68">
        <f>SUMIFS(F_Input_APR!$G$8:$G$3373,F_Input_APR!$B$8:$B$3373,'APR Data'!C1287,F_Input_APR!$I$8:$I$3373,'APR Data'!D1287)</f>
        <v>11.147</v>
      </c>
      <c r="G1287" s="68">
        <v>1</v>
      </c>
      <c r="H1287" s="68">
        <f t="shared" ref="H1287:H1350" si="40">F1287*G1287</f>
        <v>11.147</v>
      </c>
      <c r="I1287" s="68" t="s">
        <v>300</v>
      </c>
      <c r="J1287" s="68" t="s">
        <v>840</v>
      </c>
      <c r="K1287" s="92" t="s">
        <v>853</v>
      </c>
      <c r="M1287" s="68" t="b">
        <f t="shared" ref="M1287:M1350" si="41">F1287=H1287</f>
        <v>1</v>
      </c>
    </row>
    <row r="1288" spans="2:13">
      <c r="B1288" s="68" t="s">
        <v>839</v>
      </c>
      <c r="C1288" s="68" t="s">
        <v>279</v>
      </c>
      <c r="D1288" s="68" t="s">
        <v>419</v>
      </c>
      <c r="E1288" s="68" t="s">
        <v>246</v>
      </c>
      <c r="F1288" s="68">
        <f>SUMIFS(F_Input_APR!$G$8:$G$3373,F_Input_APR!$B$8:$B$3373,'APR Data'!C1288,F_Input_APR!$I$8:$I$3373,'APR Data'!D1288)</f>
        <v>0</v>
      </c>
      <c r="G1288" s="68">
        <v>1</v>
      </c>
      <c r="H1288" s="68">
        <f t="shared" si="40"/>
        <v>0</v>
      </c>
      <c r="I1288" s="68" t="s">
        <v>300</v>
      </c>
      <c r="J1288" s="68" t="s">
        <v>840</v>
      </c>
      <c r="K1288" s="92" t="s">
        <v>854</v>
      </c>
      <c r="M1288" s="68" t="b">
        <f t="shared" si="41"/>
        <v>1</v>
      </c>
    </row>
    <row r="1289" spans="2:13">
      <c r="B1289" s="68" t="s">
        <v>839</v>
      </c>
      <c r="C1289" s="68" t="s">
        <v>279</v>
      </c>
      <c r="D1289" s="68" t="s">
        <v>428</v>
      </c>
      <c r="E1289" s="68" t="s">
        <v>246</v>
      </c>
      <c r="F1289" s="68">
        <f>SUMIFS(F_Input_APR!$G$8:$G$3373,F_Input_APR!$B$8:$B$3373,'APR Data'!C1289,F_Input_APR!$I$8:$I$3373,'APR Data'!D1289)</f>
        <v>12.058</v>
      </c>
      <c r="G1289" s="68">
        <v>0</v>
      </c>
      <c r="H1289" s="68">
        <f t="shared" si="40"/>
        <v>0</v>
      </c>
      <c r="I1289" s="68" t="s">
        <v>300</v>
      </c>
      <c r="J1289" s="68" t="s">
        <v>840</v>
      </c>
      <c r="K1289" s="92" t="s">
        <v>855</v>
      </c>
      <c r="M1289" s="68" t="b">
        <f t="shared" si="41"/>
        <v>0</v>
      </c>
    </row>
    <row r="1290" spans="2:13">
      <c r="B1290" s="68" t="s">
        <v>839</v>
      </c>
      <c r="C1290" s="68" t="s">
        <v>279</v>
      </c>
      <c r="D1290" s="68" t="s">
        <v>436</v>
      </c>
      <c r="E1290" s="68" t="s">
        <v>246</v>
      </c>
      <c r="F1290" s="68">
        <f>SUMIFS(F_Input_APR!$G$8:$G$3373,F_Input_APR!$B$8:$B$3373,'APR Data'!C1290,F_Input_APR!$I$8:$I$3373,'APR Data'!D1290)</f>
        <v>12.058</v>
      </c>
      <c r="G1290" s="68">
        <v>0</v>
      </c>
      <c r="H1290" s="68">
        <f t="shared" si="40"/>
        <v>0</v>
      </c>
      <c r="I1290" s="68" t="s">
        <v>300</v>
      </c>
      <c r="J1290" s="68" t="s">
        <v>840</v>
      </c>
      <c r="K1290" s="92" t="s">
        <v>856</v>
      </c>
      <c r="M1290" s="68" t="b">
        <f t="shared" si="41"/>
        <v>0</v>
      </c>
    </row>
    <row r="1291" spans="2:13">
      <c r="B1291" s="68" t="s">
        <v>839</v>
      </c>
      <c r="C1291" s="68" t="s">
        <v>279</v>
      </c>
      <c r="D1291" s="68" t="s">
        <v>442</v>
      </c>
      <c r="E1291" s="68" t="s">
        <v>246</v>
      </c>
      <c r="F1291" s="68">
        <f>SUMIFS(F_Input_APR!$G$8:$G$3373,F_Input_APR!$B$8:$B$3373,'APR Data'!C1291,F_Input_APR!$I$8:$I$3373,'APR Data'!D1291)</f>
        <v>12.058</v>
      </c>
      <c r="G1291" s="68">
        <v>1</v>
      </c>
      <c r="H1291" s="68">
        <f t="shared" si="40"/>
        <v>12.058</v>
      </c>
      <c r="I1291" s="68" t="s">
        <v>300</v>
      </c>
      <c r="J1291" s="68" t="s">
        <v>840</v>
      </c>
      <c r="K1291" s="92" t="s">
        <v>857</v>
      </c>
      <c r="M1291" s="68" t="b">
        <f t="shared" si="41"/>
        <v>1</v>
      </c>
    </row>
    <row r="1292" spans="2:13">
      <c r="B1292" s="68" t="s">
        <v>839</v>
      </c>
      <c r="C1292" s="68" t="s">
        <v>279</v>
      </c>
      <c r="D1292" s="68" t="s">
        <v>449</v>
      </c>
      <c r="E1292" s="68" t="s">
        <v>246</v>
      </c>
      <c r="F1292" s="68">
        <f>SUMIFS(F_Input_APR!$G$8:$G$3373,F_Input_APR!$B$8:$B$3373,'APR Data'!C1292,F_Input_APR!$I$8:$I$3373,'APR Data'!D1292)</f>
        <v>0.16</v>
      </c>
      <c r="G1292" s="68">
        <v>1</v>
      </c>
      <c r="H1292" s="68">
        <f t="shared" si="40"/>
        <v>0.16</v>
      </c>
      <c r="I1292" s="68" t="s">
        <v>300</v>
      </c>
      <c r="J1292" s="68" t="s">
        <v>840</v>
      </c>
      <c r="K1292" s="92" t="s">
        <v>858</v>
      </c>
      <c r="M1292" s="68" t="b">
        <f t="shared" si="41"/>
        <v>1</v>
      </c>
    </row>
    <row r="1293" spans="2:13">
      <c r="B1293" s="68" t="s">
        <v>839</v>
      </c>
      <c r="C1293" s="68" t="s">
        <v>279</v>
      </c>
      <c r="D1293" s="68" t="s">
        <v>458</v>
      </c>
      <c r="E1293" s="68" t="s">
        <v>246</v>
      </c>
      <c r="F1293" s="68">
        <f>SUMIFS(F_Input_APR!$G$8:$G$3373,F_Input_APR!$B$8:$B$3373,'APR Data'!C1293,F_Input_APR!$I$8:$I$3373,'APR Data'!D1293)</f>
        <v>0</v>
      </c>
      <c r="G1293" s="68">
        <v>1</v>
      </c>
      <c r="H1293" s="68">
        <f t="shared" si="40"/>
        <v>0</v>
      </c>
      <c r="I1293" s="68" t="s">
        <v>300</v>
      </c>
      <c r="J1293" s="68" t="s">
        <v>840</v>
      </c>
      <c r="K1293" s="92" t="s">
        <v>859</v>
      </c>
      <c r="M1293" s="68" t="b">
        <f t="shared" si="41"/>
        <v>1</v>
      </c>
    </row>
    <row r="1294" spans="2:13">
      <c r="B1294" s="68" t="s">
        <v>839</v>
      </c>
      <c r="C1294" s="68" t="s">
        <v>279</v>
      </c>
      <c r="D1294" s="68" t="s">
        <v>467</v>
      </c>
      <c r="E1294" s="68" t="s">
        <v>246</v>
      </c>
      <c r="F1294" s="68">
        <f>SUMIFS(F_Input_APR!$G$8:$G$3373,F_Input_APR!$B$8:$B$3373,'APR Data'!C1294,F_Input_APR!$I$8:$I$3373,'APR Data'!D1294)</f>
        <v>0</v>
      </c>
      <c r="G1294" s="68">
        <v>0</v>
      </c>
      <c r="H1294" s="68">
        <f t="shared" si="40"/>
        <v>0</v>
      </c>
      <c r="I1294" s="68" t="s">
        <v>300</v>
      </c>
      <c r="J1294" s="68" t="s">
        <v>840</v>
      </c>
      <c r="K1294" s="92" t="s">
        <v>860</v>
      </c>
      <c r="M1294" s="68" t="b">
        <f t="shared" si="41"/>
        <v>1</v>
      </c>
    </row>
    <row r="1295" spans="2:13">
      <c r="B1295" s="68" t="s">
        <v>839</v>
      </c>
      <c r="C1295" s="68" t="s">
        <v>279</v>
      </c>
      <c r="D1295" s="68" t="s">
        <v>476</v>
      </c>
      <c r="E1295" s="68" t="s">
        <v>246</v>
      </c>
      <c r="F1295" s="68">
        <f>SUMIFS(F_Input_APR!$G$8:$G$3373,F_Input_APR!$B$8:$B$3373,'APR Data'!C1295,F_Input_APR!$I$8:$I$3373,'APR Data'!D1295)</f>
        <v>12.391</v>
      </c>
      <c r="G1295" s="68">
        <v>0</v>
      </c>
      <c r="H1295" s="68">
        <f t="shared" si="40"/>
        <v>0</v>
      </c>
      <c r="I1295" s="68" t="s">
        <v>300</v>
      </c>
      <c r="J1295" s="68" t="s">
        <v>840</v>
      </c>
      <c r="K1295" s="92" t="s">
        <v>861</v>
      </c>
      <c r="M1295" s="68" t="b">
        <f t="shared" si="41"/>
        <v>0</v>
      </c>
    </row>
    <row r="1296" spans="2:13">
      <c r="B1296" s="68" t="s">
        <v>839</v>
      </c>
      <c r="C1296" s="68" t="s">
        <v>279</v>
      </c>
      <c r="D1296" s="68" t="s">
        <v>485</v>
      </c>
      <c r="E1296" s="68" t="s">
        <v>246</v>
      </c>
      <c r="F1296" s="68">
        <f>SUMIFS(F_Input_APR!$G$8:$G$3373,F_Input_APR!$B$8:$B$3373,'APR Data'!C1296,F_Input_APR!$I$8:$I$3373,'APR Data'!D1296)</f>
        <v>0</v>
      </c>
      <c r="G1296" s="68">
        <v>0</v>
      </c>
      <c r="H1296" s="68">
        <f t="shared" si="40"/>
        <v>0</v>
      </c>
      <c r="I1296" s="68" t="s">
        <v>300</v>
      </c>
      <c r="J1296" s="68" t="s">
        <v>840</v>
      </c>
      <c r="K1296" s="92" t="s">
        <v>862</v>
      </c>
      <c r="M1296" s="68" t="b">
        <f t="shared" si="41"/>
        <v>1</v>
      </c>
    </row>
    <row r="1297" spans="2:13">
      <c r="B1297" s="68" t="s">
        <v>839</v>
      </c>
      <c r="C1297" s="68" t="s">
        <v>279</v>
      </c>
      <c r="D1297" s="68" t="s">
        <v>494</v>
      </c>
      <c r="E1297" s="68" t="s">
        <v>246</v>
      </c>
      <c r="F1297" s="68">
        <f>SUMIFS(F_Input_APR!$G$8:$G$3373,F_Input_APR!$B$8:$B$3373,'APR Data'!C1297,F_Input_APR!$I$8:$I$3373,'APR Data'!D1297)</f>
        <v>12.391</v>
      </c>
      <c r="G1297" s="68">
        <v>1</v>
      </c>
      <c r="H1297" s="68">
        <f t="shared" si="40"/>
        <v>12.391</v>
      </c>
      <c r="I1297" s="68" t="s">
        <v>300</v>
      </c>
      <c r="J1297" s="68" t="s">
        <v>840</v>
      </c>
      <c r="K1297" s="92" t="s">
        <v>863</v>
      </c>
      <c r="M1297" s="68" t="b">
        <f t="shared" si="41"/>
        <v>1</v>
      </c>
    </row>
    <row r="1298" spans="2:13">
      <c r="B1298" s="68" t="s">
        <v>839</v>
      </c>
      <c r="C1298" s="68" t="s">
        <v>279</v>
      </c>
      <c r="D1298" s="68" t="s">
        <v>503</v>
      </c>
      <c r="E1298" s="68" t="s">
        <v>246</v>
      </c>
      <c r="F1298" s="68">
        <f>SUMIFS(F_Input_APR!$G$8:$G$3373,F_Input_APR!$B$8:$B$3373,'APR Data'!C1298,F_Input_APR!$I$8:$I$3373,'APR Data'!D1298)</f>
        <v>1.6E-2</v>
      </c>
      <c r="G1298" s="68">
        <v>1</v>
      </c>
      <c r="H1298" s="68">
        <f t="shared" si="40"/>
        <v>1.6E-2</v>
      </c>
      <c r="I1298" s="68" t="s">
        <v>300</v>
      </c>
      <c r="J1298" s="68" t="s">
        <v>840</v>
      </c>
      <c r="K1298" s="92" t="s">
        <v>864</v>
      </c>
      <c r="M1298" s="68" t="b">
        <f t="shared" si="41"/>
        <v>1</v>
      </c>
    </row>
    <row r="1299" spans="2:13">
      <c r="B1299" s="68" t="s">
        <v>839</v>
      </c>
      <c r="C1299" s="68" t="s">
        <v>279</v>
      </c>
      <c r="D1299" s="68" t="s">
        <v>512</v>
      </c>
      <c r="E1299" s="68" t="s">
        <v>246</v>
      </c>
      <c r="F1299" s="68">
        <f>SUMIFS(F_Input_APR!$G$8:$G$3373,F_Input_APR!$B$8:$B$3373,'APR Data'!C1299,F_Input_APR!$I$8:$I$3373,'APR Data'!D1299)</f>
        <v>9.0779999999999994</v>
      </c>
      <c r="G1299" s="68">
        <v>1</v>
      </c>
      <c r="H1299" s="68">
        <f t="shared" si="40"/>
        <v>9.0779999999999994</v>
      </c>
      <c r="I1299" s="68" t="s">
        <v>300</v>
      </c>
      <c r="J1299" s="68" t="s">
        <v>840</v>
      </c>
      <c r="K1299" s="92" t="s">
        <v>865</v>
      </c>
      <c r="M1299" s="68" t="b">
        <f t="shared" si="41"/>
        <v>1</v>
      </c>
    </row>
    <row r="1300" spans="2:13">
      <c r="B1300" s="68" t="s">
        <v>839</v>
      </c>
      <c r="C1300" s="68" t="s">
        <v>279</v>
      </c>
      <c r="D1300" s="68" t="s">
        <v>521</v>
      </c>
      <c r="E1300" s="68" t="s">
        <v>246</v>
      </c>
      <c r="F1300" s="68">
        <f>SUMIFS(F_Input_APR!$G$8:$G$3373,F_Input_APR!$B$8:$B$3373,'APR Data'!C1300,F_Input_APR!$I$8:$I$3373,'APR Data'!D1300)</f>
        <v>0.67300000000000004</v>
      </c>
      <c r="G1300" s="68">
        <v>1</v>
      </c>
      <c r="H1300" s="68">
        <f t="shared" si="40"/>
        <v>0.67300000000000004</v>
      </c>
      <c r="I1300" s="68" t="s">
        <v>300</v>
      </c>
      <c r="J1300" s="68" t="s">
        <v>840</v>
      </c>
      <c r="K1300" s="92" t="s">
        <v>866</v>
      </c>
      <c r="M1300" s="68" t="b">
        <f t="shared" si="41"/>
        <v>1</v>
      </c>
    </row>
    <row r="1301" spans="2:13">
      <c r="B1301" s="68" t="s">
        <v>839</v>
      </c>
      <c r="C1301" s="68" t="s">
        <v>279</v>
      </c>
      <c r="D1301" s="68" t="s">
        <v>584</v>
      </c>
      <c r="E1301" s="68" t="s">
        <v>246</v>
      </c>
      <c r="F1301" s="68">
        <f>SUMIFS(F_Input_APR!$G$8:$G$3373,F_Input_APR!$B$8:$B$3373,'APR Data'!C1301,F_Input_APR!$I$8:$I$3373,'APR Data'!D1301)</f>
        <v>3.25</v>
      </c>
      <c r="G1301" s="68">
        <v>1</v>
      </c>
      <c r="H1301" s="68">
        <f t="shared" si="40"/>
        <v>3.25</v>
      </c>
      <c r="I1301" s="68" t="s">
        <v>300</v>
      </c>
      <c r="J1301" s="68" t="s">
        <v>840</v>
      </c>
      <c r="K1301" s="68" t="s">
        <v>867</v>
      </c>
      <c r="M1301" s="68" t="b">
        <f t="shared" si="41"/>
        <v>1</v>
      </c>
    </row>
    <row r="1302" spans="2:13">
      <c r="B1302" s="68" t="s">
        <v>839</v>
      </c>
      <c r="C1302" s="68" t="s">
        <v>279</v>
      </c>
      <c r="D1302" s="68" t="s">
        <v>593</v>
      </c>
      <c r="E1302" s="68" t="s">
        <v>246</v>
      </c>
      <c r="F1302" s="68">
        <f>SUMIFS(F_Input_APR!$G$8:$G$3373,F_Input_APR!$B$8:$B$3373,'APR Data'!C1302,F_Input_APR!$I$8:$I$3373,'APR Data'!D1302)</f>
        <v>8.6140000000000008</v>
      </c>
      <c r="G1302" s="68">
        <v>1</v>
      </c>
      <c r="H1302" s="68">
        <f t="shared" si="40"/>
        <v>8.6140000000000008</v>
      </c>
      <c r="I1302" s="68" t="s">
        <v>300</v>
      </c>
      <c r="J1302" s="68" t="s">
        <v>840</v>
      </c>
      <c r="K1302" s="68" t="s">
        <v>868</v>
      </c>
      <c r="M1302" s="68" t="b">
        <f t="shared" si="41"/>
        <v>1</v>
      </c>
    </row>
    <row r="1303" spans="2:13">
      <c r="B1303" s="68" t="s">
        <v>839</v>
      </c>
      <c r="C1303" s="68" t="s">
        <v>279</v>
      </c>
      <c r="D1303" s="68" t="s">
        <v>602</v>
      </c>
      <c r="E1303" s="68" t="s">
        <v>246</v>
      </c>
      <c r="F1303" s="68">
        <f>SUMIFS(F_Input_APR!$G$8:$G$3373,F_Input_APR!$B$8:$B$3373,'APR Data'!C1303,F_Input_APR!$I$8:$I$3373,'APR Data'!D1303)</f>
        <v>12.885999999999999</v>
      </c>
      <c r="G1303" s="68">
        <v>1</v>
      </c>
      <c r="H1303" s="68">
        <f t="shared" si="40"/>
        <v>12.885999999999999</v>
      </c>
      <c r="I1303" s="68" t="s">
        <v>300</v>
      </c>
      <c r="J1303" s="68" t="s">
        <v>840</v>
      </c>
      <c r="K1303" s="68" t="s">
        <v>869</v>
      </c>
      <c r="M1303" s="68" t="b">
        <f t="shared" si="41"/>
        <v>1</v>
      </c>
    </row>
    <row r="1304" spans="2:13">
      <c r="B1304" s="68" t="s">
        <v>839</v>
      </c>
      <c r="C1304" s="68" t="s">
        <v>279</v>
      </c>
      <c r="D1304" s="68" t="s">
        <v>611</v>
      </c>
      <c r="E1304" s="68" t="s">
        <v>246</v>
      </c>
      <c r="F1304" s="68">
        <f>SUMIFS(F_Input_APR!$G$8:$G$3373,F_Input_APR!$B$8:$B$3373,'APR Data'!C1304,F_Input_APR!$I$8:$I$3373,'APR Data'!D1304)</f>
        <v>39.939</v>
      </c>
      <c r="G1304" s="68">
        <v>1</v>
      </c>
      <c r="H1304" s="68">
        <f t="shared" si="40"/>
        <v>39.939</v>
      </c>
      <c r="I1304" s="68" t="s">
        <v>300</v>
      </c>
      <c r="J1304" s="68" t="s">
        <v>840</v>
      </c>
      <c r="K1304" s="68" t="s">
        <v>870</v>
      </c>
      <c r="M1304" s="68" t="b">
        <f t="shared" si="41"/>
        <v>1</v>
      </c>
    </row>
    <row r="1305" spans="2:13">
      <c r="B1305" s="68" t="s">
        <v>839</v>
      </c>
      <c r="C1305" s="68" t="s">
        <v>279</v>
      </c>
      <c r="D1305" s="68" t="s">
        <v>620</v>
      </c>
      <c r="E1305" s="68" t="s">
        <v>246</v>
      </c>
      <c r="F1305" s="68">
        <f>SUMIFS(F_Input_APR!$G$8:$G$3373,F_Input_APR!$B$8:$B$3373,'APR Data'!C1305,F_Input_APR!$I$8:$I$3373,'APR Data'!D1305)</f>
        <v>21.724</v>
      </c>
      <c r="G1305" s="68">
        <v>1</v>
      </c>
      <c r="H1305" s="68">
        <f t="shared" si="40"/>
        <v>21.724</v>
      </c>
      <c r="I1305" s="68" t="s">
        <v>300</v>
      </c>
      <c r="J1305" s="68" t="s">
        <v>840</v>
      </c>
      <c r="K1305" s="68" t="s">
        <v>871</v>
      </c>
      <c r="M1305" s="68" t="b">
        <f t="shared" si="41"/>
        <v>1</v>
      </c>
    </row>
    <row r="1306" spans="2:13">
      <c r="B1306" s="68" t="s">
        <v>839</v>
      </c>
      <c r="C1306" s="68" t="s">
        <v>279</v>
      </c>
      <c r="D1306" s="68" t="s">
        <v>812</v>
      </c>
      <c r="E1306" s="68" t="s">
        <v>246</v>
      </c>
      <c r="F1306" s="68">
        <f>SUMIFS(F_Input_APR!$G$8:$G$3373,F_Input_APR!$B$8:$B$3373,'APR Data'!C1306,F_Input_APR!$I$8:$I$3373,'APR Data'!D1306)</f>
        <v>15.093999999999999</v>
      </c>
      <c r="G1306" s="68">
        <v>1</v>
      </c>
      <c r="H1306" s="68">
        <f t="shared" si="40"/>
        <v>15.093999999999999</v>
      </c>
      <c r="I1306" s="68" t="s">
        <v>300</v>
      </c>
      <c r="J1306" s="68" t="s">
        <v>840</v>
      </c>
      <c r="K1306" s="68" t="s">
        <v>872</v>
      </c>
      <c r="M1306" s="68" t="b">
        <f t="shared" si="41"/>
        <v>1</v>
      </c>
    </row>
    <row r="1307" spans="2:13">
      <c r="B1307" s="68" t="s">
        <v>839</v>
      </c>
      <c r="C1307" s="68" t="s">
        <v>279</v>
      </c>
      <c r="D1307" s="68" t="s">
        <v>629</v>
      </c>
      <c r="E1307" s="68" t="s">
        <v>246</v>
      </c>
      <c r="F1307" s="68">
        <f>SUMIFS(F_Input_APR!$G$8:$G$3373,F_Input_APR!$B$8:$B$3373,'APR Data'!C1307,F_Input_APR!$I$8:$I$3373,'APR Data'!D1307)</f>
        <v>0</v>
      </c>
      <c r="G1307" s="68">
        <v>1</v>
      </c>
      <c r="H1307" s="68">
        <f t="shared" si="40"/>
        <v>0</v>
      </c>
      <c r="I1307" s="68" t="s">
        <v>300</v>
      </c>
      <c r="J1307" s="68" t="s">
        <v>840</v>
      </c>
      <c r="K1307" s="68" t="s">
        <v>873</v>
      </c>
      <c r="M1307" s="68" t="b">
        <f t="shared" si="41"/>
        <v>1</v>
      </c>
    </row>
    <row r="1308" spans="2:13">
      <c r="B1308" s="68" t="s">
        <v>839</v>
      </c>
      <c r="C1308" s="68" t="s">
        <v>279</v>
      </c>
      <c r="D1308" s="68" t="s">
        <v>638</v>
      </c>
      <c r="E1308" s="68" t="s">
        <v>246</v>
      </c>
      <c r="F1308" s="68">
        <f>SUMIFS(F_Input_APR!$G$8:$G$3373,F_Input_APR!$B$8:$B$3373,'APR Data'!C1308,F_Input_APR!$I$8:$I$3373,'APR Data'!D1308)</f>
        <v>2.1230000000000002</v>
      </c>
      <c r="G1308" s="68">
        <v>1</v>
      </c>
      <c r="H1308" s="68">
        <f t="shared" si="40"/>
        <v>2.1230000000000002</v>
      </c>
      <c r="I1308" s="68" t="s">
        <v>300</v>
      </c>
      <c r="J1308" s="68" t="s">
        <v>840</v>
      </c>
      <c r="K1308" s="68" t="s">
        <v>874</v>
      </c>
      <c r="M1308" s="68" t="b">
        <f t="shared" si="41"/>
        <v>1</v>
      </c>
    </row>
    <row r="1309" spans="2:13">
      <c r="B1309" s="68" t="s">
        <v>839</v>
      </c>
      <c r="C1309" s="68" t="s">
        <v>279</v>
      </c>
      <c r="D1309" s="68" t="s">
        <v>647</v>
      </c>
      <c r="E1309" s="68" t="s">
        <v>246</v>
      </c>
      <c r="F1309" s="68">
        <f>SUMIFS(F_Input_APR!$G$8:$G$3373,F_Input_APR!$B$8:$B$3373,'APR Data'!C1309,F_Input_APR!$I$8:$I$3373,'APR Data'!D1309)</f>
        <v>10.57</v>
      </c>
      <c r="G1309" s="68">
        <v>1</v>
      </c>
      <c r="H1309" s="68">
        <f t="shared" si="40"/>
        <v>10.57</v>
      </c>
      <c r="I1309" s="68" t="s">
        <v>300</v>
      </c>
      <c r="J1309" s="68" t="s">
        <v>840</v>
      </c>
      <c r="K1309" s="68" t="s">
        <v>875</v>
      </c>
      <c r="M1309" s="68" t="b">
        <f t="shared" si="41"/>
        <v>1</v>
      </c>
    </row>
    <row r="1310" spans="2:13">
      <c r="B1310" s="68" t="s">
        <v>839</v>
      </c>
      <c r="C1310" s="68" t="s">
        <v>279</v>
      </c>
      <c r="D1310" s="68" t="s">
        <v>653</v>
      </c>
      <c r="E1310" s="68" t="s">
        <v>246</v>
      </c>
      <c r="F1310" s="68">
        <f>SUMIFS(F_Input_APR!$G$8:$G$3373,F_Input_APR!$B$8:$B$3373,'APR Data'!C1310,F_Input_APR!$I$8:$I$3373,'APR Data'!D1310)</f>
        <v>146.24100000000001</v>
      </c>
      <c r="G1310" s="68">
        <v>1</v>
      </c>
      <c r="H1310" s="68">
        <f t="shared" si="40"/>
        <v>146.24100000000001</v>
      </c>
      <c r="I1310" s="68" t="s">
        <v>300</v>
      </c>
      <c r="J1310" s="68" t="s">
        <v>840</v>
      </c>
      <c r="K1310" s="68" t="s">
        <v>876</v>
      </c>
      <c r="M1310" s="68" t="b">
        <f t="shared" si="41"/>
        <v>1</v>
      </c>
    </row>
    <row r="1311" spans="2:13">
      <c r="B1311" s="68" t="s">
        <v>839</v>
      </c>
      <c r="C1311" s="68" t="s">
        <v>279</v>
      </c>
      <c r="D1311" s="68" t="s">
        <v>662</v>
      </c>
      <c r="E1311" s="68" t="s">
        <v>246</v>
      </c>
      <c r="F1311" s="68">
        <f>SUMIFS(F_Input_APR!$G$8:$G$3373,F_Input_APR!$B$8:$B$3373,'APR Data'!C1311,F_Input_APR!$I$8:$I$3373,'APR Data'!D1311)</f>
        <v>33.667999999999999</v>
      </c>
      <c r="G1311" s="68">
        <v>1</v>
      </c>
      <c r="H1311" s="68">
        <f t="shared" si="40"/>
        <v>33.667999999999999</v>
      </c>
      <c r="I1311" s="68" t="s">
        <v>300</v>
      </c>
      <c r="J1311" s="68" t="s">
        <v>840</v>
      </c>
      <c r="K1311" s="68" t="s">
        <v>877</v>
      </c>
      <c r="M1311" s="68" t="b">
        <f t="shared" si="41"/>
        <v>1</v>
      </c>
    </row>
    <row r="1312" spans="2:13">
      <c r="B1312" s="68" t="s">
        <v>839</v>
      </c>
      <c r="C1312" s="68" t="s">
        <v>279</v>
      </c>
      <c r="D1312" s="68" t="s">
        <v>671</v>
      </c>
      <c r="E1312" s="68" t="s">
        <v>246</v>
      </c>
      <c r="F1312" s="68">
        <f>SUMIFS(F_Input_APR!$G$8:$G$3373,F_Input_APR!$B$8:$B$3373,'APR Data'!C1312,F_Input_APR!$I$8:$I$3373,'APR Data'!D1312)</f>
        <v>17.346</v>
      </c>
      <c r="G1312" s="68">
        <v>1</v>
      </c>
      <c r="H1312" s="68">
        <f t="shared" si="40"/>
        <v>17.346</v>
      </c>
      <c r="I1312" s="68" t="s">
        <v>300</v>
      </c>
      <c r="J1312" s="68" t="s">
        <v>840</v>
      </c>
      <c r="K1312" s="68" t="s">
        <v>878</v>
      </c>
      <c r="M1312" s="68" t="b">
        <f t="shared" si="41"/>
        <v>1</v>
      </c>
    </row>
    <row r="1313" spans="2:13">
      <c r="B1313" s="68" t="s">
        <v>839</v>
      </c>
      <c r="C1313" s="68" t="s">
        <v>279</v>
      </c>
      <c r="D1313" s="68" t="s">
        <v>680</v>
      </c>
      <c r="E1313" s="68" t="s">
        <v>246</v>
      </c>
      <c r="F1313" s="68">
        <f>SUMIFS(F_Input_APR!$G$8:$G$3373,F_Input_APR!$B$8:$B$3373,'APR Data'!C1313,F_Input_APR!$I$8:$I$3373,'APR Data'!D1313)</f>
        <v>7.8289999999999997</v>
      </c>
      <c r="G1313" s="68">
        <v>1</v>
      </c>
      <c r="H1313" s="68">
        <f t="shared" si="40"/>
        <v>7.8289999999999997</v>
      </c>
      <c r="I1313" s="68" t="s">
        <v>300</v>
      </c>
      <c r="J1313" s="68" t="s">
        <v>840</v>
      </c>
      <c r="K1313" s="68" t="s">
        <v>879</v>
      </c>
      <c r="M1313" s="68" t="b">
        <f t="shared" si="41"/>
        <v>1</v>
      </c>
    </row>
    <row r="1314" spans="2:13">
      <c r="B1314" s="68" t="s">
        <v>839</v>
      </c>
      <c r="C1314" s="68" t="s">
        <v>279</v>
      </c>
      <c r="D1314" s="68" t="s">
        <v>821</v>
      </c>
      <c r="E1314" s="68" t="s">
        <v>246</v>
      </c>
      <c r="F1314" s="68">
        <f>SUMIFS(F_Input_APR!$G$8:$G$3373,F_Input_APR!$B$8:$B$3373,'APR Data'!C1314,F_Input_APR!$I$8:$I$3373,'APR Data'!D1314)</f>
        <v>6.6210000000000004</v>
      </c>
      <c r="G1314" s="68">
        <v>1</v>
      </c>
      <c r="H1314" s="68">
        <f t="shared" si="40"/>
        <v>6.6210000000000004</v>
      </c>
      <c r="I1314" s="68" t="s">
        <v>300</v>
      </c>
      <c r="J1314" s="68" t="s">
        <v>840</v>
      </c>
      <c r="K1314" s="68" t="s">
        <v>880</v>
      </c>
      <c r="M1314" s="68" t="b">
        <f t="shared" si="41"/>
        <v>1</v>
      </c>
    </row>
    <row r="1315" spans="2:13">
      <c r="B1315" s="68" t="s">
        <v>839</v>
      </c>
      <c r="C1315" s="68" t="s">
        <v>279</v>
      </c>
      <c r="D1315" s="68" t="s">
        <v>695</v>
      </c>
      <c r="E1315" s="68" t="s">
        <v>246</v>
      </c>
      <c r="F1315" s="68">
        <f>SUMIFS(F_Input_APR!$G$8:$G$3373,F_Input_APR!$B$8:$B$3373,'APR Data'!C1315,F_Input_APR!$I$8:$I$3373,'APR Data'!D1315)</f>
        <v>2.3029999999999999</v>
      </c>
      <c r="G1315" s="68">
        <v>1</v>
      </c>
      <c r="H1315" s="68">
        <f t="shared" si="40"/>
        <v>2.3029999999999999</v>
      </c>
      <c r="I1315" s="68" t="s">
        <v>300</v>
      </c>
      <c r="J1315" s="68" t="s">
        <v>840</v>
      </c>
      <c r="K1315" s="68" t="s">
        <v>881</v>
      </c>
      <c r="M1315" s="68" t="b">
        <f t="shared" si="41"/>
        <v>1</v>
      </c>
    </row>
    <row r="1316" spans="2:13">
      <c r="B1316" s="68" t="s">
        <v>839</v>
      </c>
      <c r="C1316" s="68" t="s">
        <v>279</v>
      </c>
      <c r="D1316" s="68" t="s">
        <v>704</v>
      </c>
      <c r="E1316" s="68" t="s">
        <v>246</v>
      </c>
      <c r="F1316" s="68">
        <f>SUMIFS(F_Input_APR!$G$8:$G$3373,F_Input_APR!$B$8:$B$3373,'APR Data'!C1316,F_Input_APR!$I$8:$I$3373,'APR Data'!D1316)</f>
        <v>2.5979999999999999</v>
      </c>
      <c r="G1316" s="68">
        <v>1</v>
      </c>
      <c r="H1316" s="68">
        <f t="shared" si="40"/>
        <v>2.5979999999999999</v>
      </c>
      <c r="I1316" s="68" t="s">
        <v>300</v>
      </c>
      <c r="J1316" s="68" t="s">
        <v>840</v>
      </c>
      <c r="K1316" s="68" t="s">
        <v>882</v>
      </c>
      <c r="M1316" s="68" t="b">
        <f t="shared" si="41"/>
        <v>1</v>
      </c>
    </row>
    <row r="1317" spans="2:13">
      <c r="B1317" s="68" t="s">
        <v>839</v>
      </c>
      <c r="C1317" s="68" t="s">
        <v>279</v>
      </c>
      <c r="D1317" s="68" t="s">
        <v>713</v>
      </c>
      <c r="E1317" s="68" t="s">
        <v>246</v>
      </c>
      <c r="F1317" s="68">
        <f>SUMIFS(F_Input_APR!$G$8:$G$3373,F_Input_APR!$B$8:$B$3373,'APR Data'!C1317,F_Input_APR!$I$8:$I$3373,'APR Data'!D1317)</f>
        <v>2E-3</v>
      </c>
      <c r="G1317" s="68">
        <v>1</v>
      </c>
      <c r="H1317" s="68">
        <f t="shared" si="40"/>
        <v>2E-3</v>
      </c>
      <c r="I1317" s="68" t="s">
        <v>300</v>
      </c>
      <c r="J1317" s="68" t="s">
        <v>840</v>
      </c>
      <c r="K1317" s="68" t="s">
        <v>883</v>
      </c>
      <c r="M1317" s="68" t="b">
        <f t="shared" si="41"/>
        <v>1</v>
      </c>
    </row>
    <row r="1318" spans="2:13">
      <c r="B1318" s="68" t="s">
        <v>839</v>
      </c>
      <c r="C1318" s="68" t="s">
        <v>279</v>
      </c>
      <c r="D1318" s="68" t="s">
        <v>722</v>
      </c>
      <c r="E1318" s="68" t="s">
        <v>246</v>
      </c>
      <c r="F1318" s="68">
        <f>SUMIFS(F_Input_APR!$G$8:$G$3373,F_Input_APR!$B$8:$B$3373,'APR Data'!C1318,F_Input_APR!$I$8:$I$3373,'APR Data'!D1318)</f>
        <v>2.1829999999999998</v>
      </c>
      <c r="G1318" s="68">
        <v>1</v>
      </c>
      <c r="H1318" s="68">
        <f t="shared" si="40"/>
        <v>2.1829999999999998</v>
      </c>
      <c r="I1318" s="68" t="s">
        <v>300</v>
      </c>
      <c r="J1318" s="68" t="s">
        <v>840</v>
      </c>
      <c r="K1318" s="68" t="s">
        <v>884</v>
      </c>
      <c r="M1318" s="68" t="b">
        <f t="shared" si="41"/>
        <v>1</v>
      </c>
    </row>
    <row r="1319" spans="2:13">
      <c r="B1319" s="68" t="s">
        <v>839</v>
      </c>
      <c r="C1319" s="68" t="s">
        <v>279</v>
      </c>
      <c r="D1319" s="68" t="s">
        <v>731</v>
      </c>
      <c r="E1319" s="68" t="s">
        <v>246</v>
      </c>
      <c r="F1319" s="68">
        <f>SUMIFS(F_Input_APR!$G$8:$G$3373,F_Input_APR!$B$8:$B$3373,'APR Data'!C1319,F_Input_APR!$I$8:$I$3373,'APR Data'!D1319)</f>
        <v>0</v>
      </c>
      <c r="G1319" s="68">
        <v>1</v>
      </c>
      <c r="H1319" s="68">
        <f t="shared" si="40"/>
        <v>0</v>
      </c>
      <c r="I1319" s="68" t="s">
        <v>300</v>
      </c>
      <c r="J1319" s="68" t="s">
        <v>840</v>
      </c>
      <c r="K1319" s="68" t="s">
        <v>885</v>
      </c>
      <c r="M1319" s="68" t="b">
        <f t="shared" si="41"/>
        <v>1</v>
      </c>
    </row>
    <row r="1320" spans="2:13">
      <c r="B1320" s="68" t="s">
        <v>839</v>
      </c>
      <c r="C1320" s="68" t="s">
        <v>279</v>
      </c>
      <c r="D1320" s="68" t="s">
        <v>740</v>
      </c>
      <c r="E1320" s="68" t="s">
        <v>246</v>
      </c>
      <c r="F1320" s="68">
        <f>SUMIFS(F_Input_APR!$G$8:$G$3373,F_Input_APR!$B$8:$B$3373,'APR Data'!C1320,F_Input_APR!$I$8:$I$3373,'APR Data'!D1320)</f>
        <v>10.54</v>
      </c>
      <c r="G1320" s="68">
        <v>1</v>
      </c>
      <c r="H1320" s="68">
        <f t="shared" si="40"/>
        <v>10.54</v>
      </c>
      <c r="I1320" s="68" t="s">
        <v>300</v>
      </c>
      <c r="J1320" s="68" t="s">
        <v>840</v>
      </c>
      <c r="K1320" s="68" t="s">
        <v>886</v>
      </c>
      <c r="M1320" s="68" t="b">
        <f t="shared" si="41"/>
        <v>1</v>
      </c>
    </row>
    <row r="1321" spans="2:13">
      <c r="B1321" s="68" t="s">
        <v>839</v>
      </c>
      <c r="C1321" s="68" t="s">
        <v>279</v>
      </c>
      <c r="D1321" s="68" t="s">
        <v>749</v>
      </c>
      <c r="E1321" s="68" t="s">
        <v>246</v>
      </c>
      <c r="F1321" s="68">
        <f>SUMIFS(F_Input_APR!$G$8:$G$3373,F_Input_APR!$B$8:$B$3373,'APR Data'!C1321,F_Input_APR!$I$8:$I$3373,'APR Data'!D1321)</f>
        <v>53.875</v>
      </c>
      <c r="G1321" s="68">
        <v>1</v>
      </c>
      <c r="H1321" s="68">
        <f t="shared" si="40"/>
        <v>53.875</v>
      </c>
      <c r="I1321" s="68" t="s">
        <v>300</v>
      </c>
      <c r="J1321" s="68" t="s">
        <v>840</v>
      </c>
      <c r="K1321" s="68" t="s">
        <v>887</v>
      </c>
      <c r="M1321" s="68" t="b">
        <f t="shared" si="41"/>
        <v>1</v>
      </c>
    </row>
    <row r="1322" spans="2:13">
      <c r="B1322" s="68" t="s">
        <v>839</v>
      </c>
      <c r="C1322" s="68" t="s">
        <v>279</v>
      </c>
      <c r="D1322" s="68" t="s">
        <v>305</v>
      </c>
      <c r="E1322" s="68" t="s">
        <v>246</v>
      </c>
      <c r="F1322" s="68">
        <f>SUMIFS(F_Input_APR!$G$8:$G$3373,F_Input_APR!$B$8:$B$3373,'APR Data'!C1322,F_Input_APR!$I$8:$I$3373,'APR Data'!D1322)</f>
        <v>2.4510000000000001</v>
      </c>
      <c r="G1322" s="68">
        <v>1</v>
      </c>
      <c r="H1322" s="68">
        <f t="shared" si="40"/>
        <v>2.4510000000000001</v>
      </c>
      <c r="I1322" s="68" t="s">
        <v>300</v>
      </c>
      <c r="J1322" s="68" t="s">
        <v>888</v>
      </c>
      <c r="K1322" s="92" t="s">
        <v>841</v>
      </c>
      <c r="M1322" s="68" t="b">
        <f t="shared" si="41"/>
        <v>1</v>
      </c>
    </row>
    <row r="1323" spans="2:13">
      <c r="B1323" s="68" t="s">
        <v>839</v>
      </c>
      <c r="C1323" s="68" t="s">
        <v>279</v>
      </c>
      <c r="D1323" s="68" t="s">
        <v>314</v>
      </c>
      <c r="E1323" s="68" t="s">
        <v>246</v>
      </c>
      <c r="F1323" s="68">
        <f>SUMIFS(F_Input_APR!$G$8:$G$3373,F_Input_APR!$B$8:$B$3373,'APR Data'!C1323,F_Input_APR!$I$8:$I$3373,'APR Data'!D1323)</f>
        <v>4.9450000000000003</v>
      </c>
      <c r="G1323" s="68">
        <v>1</v>
      </c>
      <c r="H1323" s="68">
        <f t="shared" si="40"/>
        <v>4.9450000000000003</v>
      </c>
      <c r="I1323" s="68" t="s">
        <v>300</v>
      </c>
      <c r="J1323" s="68" t="s">
        <v>888</v>
      </c>
      <c r="K1323" s="92" t="s">
        <v>842</v>
      </c>
      <c r="M1323" s="68" t="b">
        <f t="shared" si="41"/>
        <v>1</v>
      </c>
    </row>
    <row r="1324" spans="2:13">
      <c r="B1324" s="68" t="s">
        <v>839</v>
      </c>
      <c r="C1324" s="68" t="s">
        <v>279</v>
      </c>
      <c r="D1324" s="68" t="s">
        <v>323</v>
      </c>
      <c r="E1324" s="68" t="s">
        <v>246</v>
      </c>
      <c r="F1324" s="68">
        <f>SUMIFS(F_Input_APR!$G$8:$G$3373,F_Input_APR!$B$8:$B$3373,'APR Data'!C1324,F_Input_APR!$I$8:$I$3373,'APR Data'!D1324)</f>
        <v>0.93799999999999994</v>
      </c>
      <c r="G1324" s="68">
        <v>1</v>
      </c>
      <c r="H1324" s="68">
        <f t="shared" si="40"/>
        <v>0.93799999999999994</v>
      </c>
      <c r="I1324" s="68" t="s">
        <v>300</v>
      </c>
      <c r="J1324" s="68" t="s">
        <v>888</v>
      </c>
      <c r="K1324" s="92" t="s">
        <v>843</v>
      </c>
      <c r="M1324" s="68" t="b">
        <f t="shared" si="41"/>
        <v>1</v>
      </c>
    </row>
    <row r="1325" spans="2:13">
      <c r="B1325" s="68" t="s">
        <v>839</v>
      </c>
      <c r="C1325" s="68" t="s">
        <v>279</v>
      </c>
      <c r="D1325" s="68" t="s">
        <v>332</v>
      </c>
      <c r="E1325" s="68" t="s">
        <v>246</v>
      </c>
      <c r="F1325" s="68">
        <f>SUMIFS(F_Input_APR!$G$8:$G$3373,F_Input_APR!$B$8:$B$3373,'APR Data'!C1325,F_Input_APR!$I$8:$I$3373,'APR Data'!D1325)</f>
        <v>2.2309999999999999</v>
      </c>
      <c r="G1325" s="68">
        <v>1</v>
      </c>
      <c r="H1325" s="68">
        <f t="shared" si="40"/>
        <v>2.2309999999999999</v>
      </c>
      <c r="I1325" s="68" t="s">
        <v>300</v>
      </c>
      <c r="J1325" s="68" t="s">
        <v>888</v>
      </c>
      <c r="K1325" s="68" t="s">
        <v>844</v>
      </c>
      <c r="M1325" s="68" t="b">
        <f t="shared" si="41"/>
        <v>1</v>
      </c>
    </row>
    <row r="1326" spans="2:13">
      <c r="B1326" s="68" t="s">
        <v>839</v>
      </c>
      <c r="C1326" s="68" t="s">
        <v>279</v>
      </c>
      <c r="D1326" s="68" t="s">
        <v>341</v>
      </c>
      <c r="E1326" s="68" t="s">
        <v>246</v>
      </c>
      <c r="F1326" s="68">
        <f>SUMIFS(F_Input_APR!$G$8:$G$3373,F_Input_APR!$B$8:$B$3373,'APR Data'!C1326,F_Input_APR!$I$8:$I$3373,'APR Data'!D1326)</f>
        <v>2.0939999999999999</v>
      </c>
      <c r="G1326" s="68">
        <v>1</v>
      </c>
      <c r="H1326" s="68">
        <f t="shared" si="40"/>
        <v>2.0939999999999999</v>
      </c>
      <c r="I1326" s="68" t="s">
        <v>300</v>
      </c>
      <c r="J1326" s="68" t="s">
        <v>888</v>
      </c>
      <c r="K1326" s="92" t="s">
        <v>845</v>
      </c>
      <c r="M1326" s="68" t="b">
        <f t="shared" si="41"/>
        <v>1</v>
      </c>
    </row>
    <row r="1327" spans="2:13">
      <c r="B1327" s="68" t="s">
        <v>839</v>
      </c>
      <c r="C1327" s="68" t="s">
        <v>279</v>
      </c>
      <c r="D1327" s="68" t="s">
        <v>350</v>
      </c>
      <c r="E1327" s="68" t="s">
        <v>246</v>
      </c>
      <c r="F1327" s="68">
        <f>SUMIFS(F_Input_APR!$G$8:$G$3373,F_Input_APR!$B$8:$B$3373,'APR Data'!C1327,F_Input_APR!$I$8:$I$3373,'APR Data'!D1327)</f>
        <v>7.5179999999999998</v>
      </c>
      <c r="G1327" s="68">
        <v>1</v>
      </c>
      <c r="H1327" s="68">
        <f t="shared" si="40"/>
        <v>7.5179999999999998</v>
      </c>
      <c r="I1327" s="68" t="s">
        <v>300</v>
      </c>
      <c r="J1327" s="68" t="s">
        <v>888</v>
      </c>
      <c r="K1327" s="92" t="s">
        <v>846</v>
      </c>
      <c r="M1327" s="68" t="b">
        <f t="shared" si="41"/>
        <v>1</v>
      </c>
    </row>
    <row r="1328" spans="2:13">
      <c r="B1328" s="68" t="s">
        <v>839</v>
      </c>
      <c r="C1328" s="68" t="s">
        <v>279</v>
      </c>
      <c r="D1328" s="68" t="s">
        <v>359</v>
      </c>
      <c r="E1328" s="68" t="s">
        <v>246</v>
      </c>
      <c r="F1328" s="68">
        <f>SUMIFS(F_Input_APR!$G$8:$G$3373,F_Input_APR!$B$8:$B$3373,'APR Data'!C1328,F_Input_APR!$I$8:$I$3373,'APR Data'!D1328)</f>
        <v>0</v>
      </c>
      <c r="G1328" s="68">
        <v>1</v>
      </c>
      <c r="H1328" s="68">
        <f t="shared" si="40"/>
        <v>0</v>
      </c>
      <c r="I1328" s="68" t="s">
        <v>300</v>
      </c>
      <c r="J1328" s="68" t="s">
        <v>888</v>
      </c>
      <c r="K1328" s="92" t="s">
        <v>847</v>
      </c>
      <c r="M1328" s="68" t="b">
        <f t="shared" si="41"/>
        <v>1</v>
      </c>
    </row>
    <row r="1329" spans="2:13">
      <c r="B1329" s="68" t="s">
        <v>839</v>
      </c>
      <c r="C1329" s="68" t="s">
        <v>279</v>
      </c>
      <c r="D1329" s="68" t="s">
        <v>368</v>
      </c>
      <c r="E1329" s="68" t="s">
        <v>246</v>
      </c>
      <c r="F1329" s="68">
        <f>SUMIFS(F_Input_APR!$G$8:$G$3373,F_Input_APR!$B$8:$B$3373,'APR Data'!C1329,F_Input_APR!$I$8:$I$3373,'APR Data'!D1329)</f>
        <v>2.823</v>
      </c>
      <c r="G1329" s="68">
        <v>1</v>
      </c>
      <c r="H1329" s="68">
        <f t="shared" si="40"/>
        <v>2.823</v>
      </c>
      <c r="I1329" s="68" t="s">
        <v>300</v>
      </c>
      <c r="J1329" s="68" t="s">
        <v>888</v>
      </c>
      <c r="K1329" s="92" t="s">
        <v>848</v>
      </c>
      <c r="M1329" s="68" t="b">
        <f t="shared" si="41"/>
        <v>1</v>
      </c>
    </row>
    <row r="1330" spans="2:13">
      <c r="B1330" s="68" t="s">
        <v>839</v>
      </c>
      <c r="C1330" s="68" t="s">
        <v>279</v>
      </c>
      <c r="D1330" s="68" t="s">
        <v>377</v>
      </c>
      <c r="E1330" s="68" t="s">
        <v>246</v>
      </c>
      <c r="F1330" s="68">
        <f>SUMIFS(F_Input_APR!$G$8:$G$3373,F_Input_APR!$B$8:$B$3373,'APR Data'!C1330,F_Input_APR!$I$8:$I$3373,'APR Data'!D1330)</f>
        <v>0</v>
      </c>
      <c r="G1330" s="68">
        <v>1</v>
      </c>
      <c r="H1330" s="68">
        <f t="shared" si="40"/>
        <v>0</v>
      </c>
      <c r="I1330" s="68" t="s">
        <v>300</v>
      </c>
      <c r="J1330" s="68" t="s">
        <v>888</v>
      </c>
      <c r="K1330" s="92" t="s">
        <v>849</v>
      </c>
      <c r="M1330" s="68" t="b">
        <f t="shared" si="41"/>
        <v>1</v>
      </c>
    </row>
    <row r="1331" spans="2:13">
      <c r="B1331" s="68" t="s">
        <v>839</v>
      </c>
      <c r="C1331" s="68" t="s">
        <v>279</v>
      </c>
      <c r="D1331" s="68" t="s">
        <v>386</v>
      </c>
      <c r="E1331" s="68" t="s">
        <v>246</v>
      </c>
      <c r="F1331" s="68">
        <f>SUMIFS(F_Input_APR!$G$8:$G$3373,F_Input_APR!$B$8:$B$3373,'APR Data'!C1331,F_Input_APR!$I$8:$I$3373,'APR Data'!D1331)</f>
        <v>0</v>
      </c>
      <c r="G1331" s="68">
        <v>1</v>
      </c>
      <c r="H1331" s="68">
        <f t="shared" si="40"/>
        <v>0</v>
      </c>
      <c r="I1331" s="68" t="s">
        <v>300</v>
      </c>
      <c r="J1331" s="68" t="s">
        <v>888</v>
      </c>
      <c r="K1331" s="92" t="s">
        <v>850</v>
      </c>
      <c r="M1331" s="68" t="b">
        <f t="shared" si="41"/>
        <v>1</v>
      </c>
    </row>
    <row r="1332" spans="2:13">
      <c r="B1332" s="68" t="s">
        <v>839</v>
      </c>
      <c r="C1332" s="68" t="s">
        <v>279</v>
      </c>
      <c r="D1332" s="68" t="s">
        <v>395</v>
      </c>
      <c r="E1332" s="68" t="s">
        <v>246</v>
      </c>
      <c r="F1332" s="68">
        <f>SUMIFS(F_Input_APR!$G$8:$G$3373,F_Input_APR!$B$8:$B$3373,'APR Data'!C1332,F_Input_APR!$I$8:$I$3373,'APR Data'!D1332)</f>
        <v>0</v>
      </c>
      <c r="G1332" s="68">
        <v>1</v>
      </c>
      <c r="H1332" s="68">
        <f t="shared" si="40"/>
        <v>0</v>
      </c>
      <c r="I1332" s="68" t="s">
        <v>300</v>
      </c>
      <c r="J1332" s="68" t="s">
        <v>888</v>
      </c>
      <c r="K1332" s="92" t="s">
        <v>851</v>
      </c>
      <c r="M1332" s="68" t="b">
        <f t="shared" si="41"/>
        <v>1</v>
      </c>
    </row>
    <row r="1333" spans="2:13">
      <c r="B1333" s="68" t="s">
        <v>839</v>
      </c>
      <c r="C1333" s="68" t="s">
        <v>279</v>
      </c>
      <c r="D1333" s="68" t="s">
        <v>404</v>
      </c>
      <c r="E1333" s="68" t="s">
        <v>246</v>
      </c>
      <c r="F1333" s="68">
        <f>SUMIFS(F_Input_APR!$G$8:$G$3373,F_Input_APR!$B$8:$B$3373,'APR Data'!C1333,F_Input_APR!$I$8:$I$3373,'APR Data'!D1333)</f>
        <v>4.7720000000000002</v>
      </c>
      <c r="G1333" s="68">
        <v>1</v>
      </c>
      <c r="H1333" s="68">
        <f t="shared" si="40"/>
        <v>4.7720000000000002</v>
      </c>
      <c r="I1333" s="68" t="s">
        <v>300</v>
      </c>
      <c r="J1333" s="68" t="s">
        <v>888</v>
      </c>
      <c r="K1333" s="92" t="s">
        <v>852</v>
      </c>
      <c r="M1333" s="68" t="b">
        <f t="shared" si="41"/>
        <v>1</v>
      </c>
    </row>
    <row r="1334" spans="2:13">
      <c r="B1334" s="68" t="s">
        <v>839</v>
      </c>
      <c r="C1334" s="68" t="s">
        <v>279</v>
      </c>
      <c r="D1334" s="68" t="s">
        <v>413</v>
      </c>
      <c r="E1334" s="68" t="s">
        <v>246</v>
      </c>
      <c r="F1334" s="68">
        <f>SUMIFS(F_Input_APR!$G$8:$G$3373,F_Input_APR!$B$8:$B$3373,'APR Data'!C1334,F_Input_APR!$I$8:$I$3373,'APR Data'!D1334)</f>
        <v>10.818</v>
      </c>
      <c r="G1334" s="68">
        <v>1</v>
      </c>
      <c r="H1334" s="68">
        <f t="shared" si="40"/>
        <v>10.818</v>
      </c>
      <c r="I1334" s="68" t="s">
        <v>300</v>
      </c>
      <c r="J1334" s="68" t="s">
        <v>888</v>
      </c>
      <c r="K1334" s="92" t="s">
        <v>853</v>
      </c>
      <c r="M1334" s="68" t="b">
        <f t="shared" si="41"/>
        <v>1</v>
      </c>
    </row>
    <row r="1335" spans="2:13">
      <c r="B1335" s="68" t="s">
        <v>839</v>
      </c>
      <c r="C1335" s="68" t="s">
        <v>279</v>
      </c>
      <c r="D1335" s="68" t="s">
        <v>422</v>
      </c>
      <c r="E1335" s="68" t="s">
        <v>246</v>
      </c>
      <c r="F1335" s="68">
        <f>SUMIFS(F_Input_APR!$G$8:$G$3373,F_Input_APR!$B$8:$B$3373,'APR Data'!C1335,F_Input_APR!$I$8:$I$3373,'APR Data'!D1335)</f>
        <v>0</v>
      </c>
      <c r="G1335" s="68">
        <v>1</v>
      </c>
      <c r="H1335" s="68">
        <f t="shared" si="40"/>
        <v>0</v>
      </c>
      <c r="I1335" s="68" t="s">
        <v>300</v>
      </c>
      <c r="J1335" s="68" t="s">
        <v>888</v>
      </c>
      <c r="K1335" s="92" t="s">
        <v>854</v>
      </c>
      <c r="M1335" s="68" t="b">
        <f t="shared" si="41"/>
        <v>1</v>
      </c>
    </row>
    <row r="1336" spans="2:13">
      <c r="B1336" s="68" t="s">
        <v>839</v>
      </c>
      <c r="C1336" s="68" t="s">
        <v>279</v>
      </c>
      <c r="D1336" s="68" t="s">
        <v>431</v>
      </c>
      <c r="E1336" s="68" t="s">
        <v>246</v>
      </c>
      <c r="F1336" s="68">
        <f>SUMIFS(F_Input_APR!$G$8:$G$3373,F_Input_APR!$B$8:$B$3373,'APR Data'!C1336,F_Input_APR!$I$8:$I$3373,'APR Data'!D1336)</f>
        <v>11.529</v>
      </c>
      <c r="G1336" s="68">
        <v>0</v>
      </c>
      <c r="H1336" s="68">
        <f t="shared" si="40"/>
        <v>0</v>
      </c>
      <c r="I1336" s="68" t="s">
        <v>300</v>
      </c>
      <c r="J1336" s="68" t="s">
        <v>888</v>
      </c>
      <c r="K1336" s="92" t="s">
        <v>855</v>
      </c>
      <c r="M1336" s="68" t="b">
        <f t="shared" si="41"/>
        <v>0</v>
      </c>
    </row>
    <row r="1337" spans="2:13">
      <c r="B1337" s="68" t="s">
        <v>839</v>
      </c>
      <c r="C1337" s="68" t="s">
        <v>279</v>
      </c>
      <c r="D1337" s="68" t="s">
        <v>438</v>
      </c>
      <c r="E1337" s="68" t="s">
        <v>246</v>
      </c>
      <c r="F1337" s="68">
        <f>SUMIFS(F_Input_APR!$G$8:$G$3373,F_Input_APR!$B$8:$B$3373,'APR Data'!C1337,F_Input_APR!$I$8:$I$3373,'APR Data'!D1337)</f>
        <v>11.529</v>
      </c>
      <c r="G1337" s="68">
        <v>0</v>
      </c>
      <c r="H1337" s="68">
        <f t="shared" si="40"/>
        <v>0</v>
      </c>
      <c r="I1337" s="68" t="s">
        <v>300</v>
      </c>
      <c r="J1337" s="68" t="s">
        <v>888</v>
      </c>
      <c r="K1337" s="92" t="s">
        <v>856</v>
      </c>
      <c r="M1337" s="68" t="b">
        <f t="shared" si="41"/>
        <v>0</v>
      </c>
    </row>
    <row r="1338" spans="2:13">
      <c r="B1338" s="68" t="s">
        <v>839</v>
      </c>
      <c r="C1338" s="68" t="s">
        <v>279</v>
      </c>
      <c r="D1338" s="68" t="s">
        <v>444</v>
      </c>
      <c r="E1338" s="68" t="s">
        <v>246</v>
      </c>
      <c r="F1338" s="68">
        <f>SUMIFS(F_Input_APR!$G$8:$G$3373,F_Input_APR!$B$8:$B$3373,'APR Data'!C1338,F_Input_APR!$I$8:$I$3373,'APR Data'!D1338)</f>
        <v>11.529</v>
      </c>
      <c r="G1338" s="68">
        <v>1</v>
      </c>
      <c r="H1338" s="68">
        <f t="shared" si="40"/>
        <v>11.529</v>
      </c>
      <c r="I1338" s="68" t="s">
        <v>300</v>
      </c>
      <c r="J1338" s="68" t="s">
        <v>888</v>
      </c>
      <c r="K1338" s="92" t="s">
        <v>857</v>
      </c>
      <c r="M1338" s="68" t="b">
        <f t="shared" si="41"/>
        <v>1</v>
      </c>
    </row>
    <row r="1339" spans="2:13">
      <c r="B1339" s="68" t="s">
        <v>839</v>
      </c>
      <c r="C1339" s="68" t="s">
        <v>279</v>
      </c>
      <c r="D1339" s="68" t="s">
        <v>452</v>
      </c>
      <c r="E1339" s="68" t="s">
        <v>246</v>
      </c>
      <c r="F1339" s="68">
        <f>SUMIFS(F_Input_APR!$G$8:$G$3373,F_Input_APR!$B$8:$B$3373,'APR Data'!C1339,F_Input_APR!$I$8:$I$3373,'APR Data'!D1339)</f>
        <v>0</v>
      </c>
      <c r="G1339" s="68">
        <v>1</v>
      </c>
      <c r="H1339" s="68">
        <f t="shared" si="40"/>
        <v>0</v>
      </c>
      <c r="I1339" s="68" t="s">
        <v>300</v>
      </c>
      <c r="J1339" s="68" t="s">
        <v>888</v>
      </c>
      <c r="K1339" s="92" t="s">
        <v>858</v>
      </c>
      <c r="M1339" s="68" t="b">
        <f t="shared" si="41"/>
        <v>1</v>
      </c>
    </row>
    <row r="1340" spans="2:13">
      <c r="B1340" s="68" t="s">
        <v>839</v>
      </c>
      <c r="C1340" s="68" t="s">
        <v>279</v>
      </c>
      <c r="D1340" s="68" t="s">
        <v>461</v>
      </c>
      <c r="E1340" s="68" t="s">
        <v>246</v>
      </c>
      <c r="F1340" s="68">
        <f>SUMIFS(F_Input_APR!$G$8:$G$3373,F_Input_APR!$B$8:$B$3373,'APR Data'!C1340,F_Input_APR!$I$8:$I$3373,'APR Data'!D1340)</f>
        <v>0.90700000000000003</v>
      </c>
      <c r="G1340" s="68">
        <v>1</v>
      </c>
      <c r="H1340" s="68">
        <f t="shared" si="40"/>
        <v>0.90700000000000003</v>
      </c>
      <c r="I1340" s="68" t="s">
        <v>300</v>
      </c>
      <c r="J1340" s="68" t="s">
        <v>888</v>
      </c>
      <c r="K1340" s="92" t="s">
        <v>859</v>
      </c>
      <c r="M1340" s="68" t="b">
        <f t="shared" si="41"/>
        <v>1</v>
      </c>
    </row>
    <row r="1341" spans="2:13">
      <c r="B1341" s="68" t="s">
        <v>839</v>
      </c>
      <c r="C1341" s="68" t="s">
        <v>279</v>
      </c>
      <c r="D1341" s="68" t="s">
        <v>470</v>
      </c>
      <c r="E1341" s="68" t="s">
        <v>246</v>
      </c>
      <c r="F1341" s="68">
        <f>SUMIFS(F_Input_APR!$G$8:$G$3373,F_Input_APR!$B$8:$B$3373,'APR Data'!C1341,F_Input_APR!$I$8:$I$3373,'APR Data'!D1341)</f>
        <v>0</v>
      </c>
      <c r="G1341" s="68">
        <v>0</v>
      </c>
      <c r="H1341" s="68">
        <f t="shared" si="40"/>
        <v>0</v>
      </c>
      <c r="I1341" s="68" t="s">
        <v>300</v>
      </c>
      <c r="J1341" s="68" t="s">
        <v>888</v>
      </c>
      <c r="K1341" s="92" t="s">
        <v>860</v>
      </c>
      <c r="M1341" s="68" t="b">
        <f t="shared" si="41"/>
        <v>1</v>
      </c>
    </row>
    <row r="1342" spans="2:13">
      <c r="B1342" s="68" t="s">
        <v>839</v>
      </c>
      <c r="C1342" s="68" t="s">
        <v>279</v>
      </c>
      <c r="D1342" s="68" t="s">
        <v>479</v>
      </c>
      <c r="E1342" s="68" t="s">
        <v>246</v>
      </c>
      <c r="F1342" s="68">
        <f>SUMIFS(F_Input_APR!$G$8:$G$3373,F_Input_APR!$B$8:$B$3373,'APR Data'!C1342,F_Input_APR!$I$8:$I$3373,'APR Data'!D1342)</f>
        <v>11.182</v>
      </c>
      <c r="G1342" s="68">
        <v>0</v>
      </c>
      <c r="H1342" s="68">
        <f t="shared" si="40"/>
        <v>0</v>
      </c>
      <c r="I1342" s="68" t="s">
        <v>300</v>
      </c>
      <c r="J1342" s="68" t="s">
        <v>888</v>
      </c>
      <c r="K1342" s="92" t="s">
        <v>861</v>
      </c>
      <c r="M1342" s="68" t="b">
        <f t="shared" si="41"/>
        <v>0</v>
      </c>
    </row>
    <row r="1343" spans="2:13">
      <c r="B1343" s="68" t="s">
        <v>839</v>
      </c>
      <c r="C1343" s="68" t="s">
        <v>279</v>
      </c>
      <c r="D1343" s="68" t="s">
        <v>488</v>
      </c>
      <c r="E1343" s="68" t="s">
        <v>246</v>
      </c>
      <c r="F1343" s="68">
        <f>SUMIFS(F_Input_APR!$G$8:$G$3373,F_Input_APR!$B$8:$B$3373,'APR Data'!C1343,F_Input_APR!$I$8:$I$3373,'APR Data'!D1343)</f>
        <v>0</v>
      </c>
      <c r="G1343" s="68">
        <v>0</v>
      </c>
      <c r="H1343" s="68">
        <f t="shared" si="40"/>
        <v>0</v>
      </c>
      <c r="I1343" s="68" t="s">
        <v>300</v>
      </c>
      <c r="J1343" s="68" t="s">
        <v>888</v>
      </c>
      <c r="K1343" s="92" t="s">
        <v>862</v>
      </c>
      <c r="M1343" s="68" t="b">
        <f t="shared" si="41"/>
        <v>1</v>
      </c>
    </row>
    <row r="1344" spans="2:13">
      <c r="B1344" s="68" t="s">
        <v>839</v>
      </c>
      <c r="C1344" s="68" t="s">
        <v>279</v>
      </c>
      <c r="D1344" s="68" t="s">
        <v>497</v>
      </c>
      <c r="E1344" s="68" t="s">
        <v>246</v>
      </c>
      <c r="F1344" s="68">
        <f>SUMIFS(F_Input_APR!$G$8:$G$3373,F_Input_APR!$B$8:$B$3373,'APR Data'!C1344,F_Input_APR!$I$8:$I$3373,'APR Data'!D1344)</f>
        <v>11.182</v>
      </c>
      <c r="G1344" s="68">
        <v>1</v>
      </c>
      <c r="H1344" s="68">
        <f t="shared" si="40"/>
        <v>11.182</v>
      </c>
      <c r="I1344" s="68" t="s">
        <v>300</v>
      </c>
      <c r="J1344" s="68" t="s">
        <v>888</v>
      </c>
      <c r="K1344" s="92" t="s">
        <v>863</v>
      </c>
      <c r="M1344" s="68" t="b">
        <f t="shared" si="41"/>
        <v>1</v>
      </c>
    </row>
    <row r="1345" spans="2:13">
      <c r="B1345" s="68" t="s">
        <v>839</v>
      </c>
      <c r="C1345" s="68" t="s">
        <v>279</v>
      </c>
      <c r="D1345" s="68" t="s">
        <v>506</v>
      </c>
      <c r="E1345" s="68" t="s">
        <v>246</v>
      </c>
      <c r="F1345" s="68">
        <f>SUMIFS(F_Input_APR!$G$8:$G$3373,F_Input_APR!$B$8:$B$3373,'APR Data'!C1345,F_Input_APR!$I$8:$I$3373,'APR Data'!D1345)</f>
        <v>0</v>
      </c>
      <c r="G1345" s="68">
        <v>1</v>
      </c>
      <c r="H1345" s="68">
        <f t="shared" si="40"/>
        <v>0</v>
      </c>
      <c r="I1345" s="68" t="s">
        <v>300</v>
      </c>
      <c r="J1345" s="68" t="s">
        <v>888</v>
      </c>
      <c r="K1345" s="92" t="s">
        <v>864</v>
      </c>
      <c r="M1345" s="68" t="b">
        <f t="shared" si="41"/>
        <v>1</v>
      </c>
    </row>
    <row r="1346" spans="2:13">
      <c r="B1346" s="68" t="s">
        <v>839</v>
      </c>
      <c r="C1346" s="68" t="s">
        <v>279</v>
      </c>
      <c r="D1346" s="68" t="s">
        <v>515</v>
      </c>
      <c r="E1346" s="68" t="s">
        <v>246</v>
      </c>
      <c r="F1346" s="68">
        <f>SUMIFS(F_Input_APR!$G$8:$G$3373,F_Input_APR!$B$8:$B$3373,'APR Data'!C1346,F_Input_APR!$I$8:$I$3373,'APR Data'!D1346)</f>
        <v>12.536</v>
      </c>
      <c r="G1346" s="68">
        <v>1</v>
      </c>
      <c r="H1346" s="68">
        <f t="shared" si="40"/>
        <v>12.536</v>
      </c>
      <c r="I1346" s="68" t="s">
        <v>300</v>
      </c>
      <c r="J1346" s="68" t="s">
        <v>888</v>
      </c>
      <c r="K1346" s="92" t="s">
        <v>865</v>
      </c>
      <c r="M1346" s="68" t="b">
        <f t="shared" si="41"/>
        <v>1</v>
      </c>
    </row>
    <row r="1347" spans="2:13">
      <c r="B1347" s="68" t="s">
        <v>839</v>
      </c>
      <c r="C1347" s="68" t="s">
        <v>279</v>
      </c>
      <c r="D1347" s="68" t="s">
        <v>524</v>
      </c>
      <c r="E1347" s="68" t="s">
        <v>246</v>
      </c>
      <c r="F1347" s="68">
        <f>SUMIFS(F_Input_APR!$G$8:$G$3373,F_Input_APR!$B$8:$B$3373,'APR Data'!C1347,F_Input_APR!$I$8:$I$3373,'APR Data'!D1347)</f>
        <v>0.57999999999999996</v>
      </c>
      <c r="G1347" s="68">
        <v>1</v>
      </c>
      <c r="H1347" s="68">
        <f t="shared" si="40"/>
        <v>0.57999999999999996</v>
      </c>
      <c r="I1347" s="68" t="s">
        <v>300</v>
      </c>
      <c r="J1347" s="68" t="s">
        <v>888</v>
      </c>
      <c r="K1347" s="92" t="s">
        <v>866</v>
      </c>
      <c r="M1347" s="68" t="b">
        <f t="shared" si="41"/>
        <v>1</v>
      </c>
    </row>
    <row r="1348" spans="2:13">
      <c r="B1348" s="68" t="s">
        <v>839</v>
      </c>
      <c r="C1348" s="68" t="s">
        <v>279</v>
      </c>
      <c r="D1348" s="68" t="s">
        <v>587</v>
      </c>
      <c r="E1348" s="68" t="s">
        <v>246</v>
      </c>
      <c r="F1348" s="68">
        <f>SUMIFS(F_Input_APR!$G$8:$G$3373,F_Input_APR!$B$8:$B$3373,'APR Data'!C1348,F_Input_APR!$I$8:$I$3373,'APR Data'!D1348)</f>
        <v>13.342000000000001</v>
      </c>
      <c r="G1348" s="68">
        <v>1</v>
      </c>
      <c r="H1348" s="68">
        <f t="shared" si="40"/>
        <v>13.342000000000001</v>
      </c>
      <c r="I1348" s="68" t="s">
        <v>300</v>
      </c>
      <c r="J1348" s="68" t="s">
        <v>888</v>
      </c>
      <c r="K1348" s="68" t="s">
        <v>867</v>
      </c>
      <c r="M1348" s="68" t="b">
        <f t="shared" si="41"/>
        <v>1</v>
      </c>
    </row>
    <row r="1349" spans="2:13">
      <c r="B1349" s="68" t="s">
        <v>839</v>
      </c>
      <c r="C1349" s="68" t="s">
        <v>279</v>
      </c>
      <c r="D1349" s="68" t="s">
        <v>596</v>
      </c>
      <c r="E1349" s="68" t="s">
        <v>246</v>
      </c>
      <c r="F1349" s="68">
        <f>SUMIFS(F_Input_APR!$G$8:$G$3373,F_Input_APR!$B$8:$B$3373,'APR Data'!C1349,F_Input_APR!$I$8:$I$3373,'APR Data'!D1349)</f>
        <v>7.3070000000000004</v>
      </c>
      <c r="G1349" s="68">
        <v>1</v>
      </c>
      <c r="H1349" s="68">
        <f t="shared" si="40"/>
        <v>7.3070000000000004</v>
      </c>
      <c r="I1349" s="68" t="s">
        <v>300</v>
      </c>
      <c r="J1349" s="68" t="s">
        <v>888</v>
      </c>
      <c r="K1349" s="68" t="s">
        <v>868</v>
      </c>
      <c r="M1349" s="68" t="b">
        <f t="shared" si="41"/>
        <v>1</v>
      </c>
    </row>
    <row r="1350" spans="2:13">
      <c r="B1350" s="68" t="s">
        <v>839</v>
      </c>
      <c r="C1350" s="68" t="s">
        <v>279</v>
      </c>
      <c r="D1350" s="68" t="s">
        <v>605</v>
      </c>
      <c r="E1350" s="68" t="s">
        <v>246</v>
      </c>
      <c r="F1350" s="68">
        <f>SUMIFS(F_Input_APR!$G$8:$G$3373,F_Input_APR!$B$8:$B$3373,'APR Data'!C1350,F_Input_APR!$I$8:$I$3373,'APR Data'!D1350)</f>
        <v>12.904999999999999</v>
      </c>
      <c r="G1350" s="68">
        <v>1</v>
      </c>
      <c r="H1350" s="68">
        <f t="shared" si="40"/>
        <v>12.904999999999999</v>
      </c>
      <c r="I1350" s="68" t="s">
        <v>300</v>
      </c>
      <c r="J1350" s="68" t="s">
        <v>888</v>
      </c>
      <c r="K1350" s="68" t="s">
        <v>869</v>
      </c>
      <c r="M1350" s="68" t="b">
        <f t="shared" si="41"/>
        <v>1</v>
      </c>
    </row>
    <row r="1351" spans="2:13">
      <c r="B1351" s="68" t="s">
        <v>839</v>
      </c>
      <c r="C1351" s="68" t="s">
        <v>279</v>
      </c>
      <c r="D1351" s="68" t="s">
        <v>614</v>
      </c>
      <c r="E1351" s="68" t="s">
        <v>246</v>
      </c>
      <c r="F1351" s="68">
        <f>SUMIFS(F_Input_APR!$G$8:$G$3373,F_Input_APR!$B$8:$B$3373,'APR Data'!C1351,F_Input_APR!$I$8:$I$3373,'APR Data'!D1351)</f>
        <v>60.945</v>
      </c>
      <c r="G1351" s="68">
        <v>1</v>
      </c>
      <c r="H1351" s="68">
        <f t="shared" ref="H1351:H1414" si="42">F1351*G1351</f>
        <v>60.945</v>
      </c>
      <c r="I1351" s="68" t="s">
        <v>300</v>
      </c>
      <c r="J1351" s="68" t="s">
        <v>888</v>
      </c>
      <c r="K1351" s="68" t="s">
        <v>870</v>
      </c>
      <c r="M1351" s="68" t="b">
        <f t="shared" ref="M1351:M1414" si="43">F1351=H1351</f>
        <v>1</v>
      </c>
    </row>
    <row r="1352" spans="2:13">
      <c r="B1352" s="68" t="s">
        <v>839</v>
      </c>
      <c r="C1352" s="68" t="s">
        <v>279</v>
      </c>
      <c r="D1352" s="68" t="s">
        <v>623</v>
      </c>
      <c r="E1352" s="68" t="s">
        <v>246</v>
      </c>
      <c r="F1352" s="68">
        <f>SUMIFS(F_Input_APR!$G$8:$G$3373,F_Input_APR!$B$8:$B$3373,'APR Data'!C1352,F_Input_APR!$I$8:$I$3373,'APR Data'!D1352)</f>
        <v>22.024999999999999</v>
      </c>
      <c r="G1352" s="68">
        <v>1</v>
      </c>
      <c r="H1352" s="68">
        <f t="shared" si="42"/>
        <v>22.024999999999999</v>
      </c>
      <c r="I1352" s="68" t="s">
        <v>300</v>
      </c>
      <c r="J1352" s="68" t="s">
        <v>888</v>
      </c>
      <c r="K1352" s="68" t="s">
        <v>871</v>
      </c>
      <c r="M1352" s="68" t="b">
        <f t="shared" si="43"/>
        <v>1</v>
      </c>
    </row>
    <row r="1353" spans="2:13">
      <c r="B1353" s="68" t="s">
        <v>839</v>
      </c>
      <c r="C1353" s="68" t="s">
        <v>279</v>
      </c>
      <c r="D1353" s="68" t="s">
        <v>815</v>
      </c>
      <c r="E1353" s="68" t="s">
        <v>246</v>
      </c>
      <c r="F1353" s="68">
        <f>SUMIFS(F_Input_APR!$G$8:$G$3373,F_Input_APR!$B$8:$B$3373,'APR Data'!C1353,F_Input_APR!$I$8:$I$3373,'APR Data'!D1353)</f>
        <v>16.173999999999999</v>
      </c>
      <c r="G1353" s="68">
        <v>1</v>
      </c>
      <c r="H1353" s="68">
        <f t="shared" si="42"/>
        <v>16.173999999999999</v>
      </c>
      <c r="I1353" s="68" t="s">
        <v>300</v>
      </c>
      <c r="J1353" s="68" t="s">
        <v>888</v>
      </c>
      <c r="K1353" s="68" t="s">
        <v>872</v>
      </c>
      <c r="M1353" s="68" t="b">
        <f t="shared" si="43"/>
        <v>1</v>
      </c>
    </row>
    <row r="1354" spans="2:13">
      <c r="B1354" s="68" t="s">
        <v>839</v>
      </c>
      <c r="C1354" s="68" t="s">
        <v>279</v>
      </c>
      <c r="D1354" s="68" t="s">
        <v>632</v>
      </c>
      <c r="E1354" s="68" t="s">
        <v>246</v>
      </c>
      <c r="F1354" s="68">
        <f>SUMIFS(F_Input_APR!$G$8:$G$3373,F_Input_APR!$B$8:$B$3373,'APR Data'!C1354,F_Input_APR!$I$8:$I$3373,'APR Data'!D1354)</f>
        <v>20.731000000000002</v>
      </c>
      <c r="G1354" s="68">
        <v>1</v>
      </c>
      <c r="H1354" s="68">
        <f t="shared" si="42"/>
        <v>20.731000000000002</v>
      </c>
      <c r="I1354" s="68" t="s">
        <v>300</v>
      </c>
      <c r="J1354" s="68" t="s">
        <v>888</v>
      </c>
      <c r="K1354" s="68" t="s">
        <v>873</v>
      </c>
      <c r="M1354" s="68" t="b">
        <f t="shared" si="43"/>
        <v>1</v>
      </c>
    </row>
    <row r="1355" spans="2:13">
      <c r="B1355" s="68" t="s">
        <v>839</v>
      </c>
      <c r="C1355" s="68" t="s">
        <v>279</v>
      </c>
      <c r="D1355" s="68" t="s">
        <v>641</v>
      </c>
      <c r="E1355" s="68" t="s">
        <v>246</v>
      </c>
      <c r="F1355" s="68">
        <f>SUMIFS(F_Input_APR!$G$8:$G$3373,F_Input_APR!$B$8:$B$3373,'APR Data'!C1355,F_Input_APR!$I$8:$I$3373,'APR Data'!D1355)</f>
        <v>4.6070000000000002</v>
      </c>
      <c r="G1355" s="68">
        <v>1</v>
      </c>
      <c r="H1355" s="68">
        <f t="shared" si="42"/>
        <v>4.6070000000000002</v>
      </c>
      <c r="I1355" s="68" t="s">
        <v>300</v>
      </c>
      <c r="J1355" s="68" t="s">
        <v>888</v>
      </c>
      <c r="K1355" s="68" t="s">
        <v>874</v>
      </c>
      <c r="M1355" s="68" t="b">
        <f t="shared" si="43"/>
        <v>1</v>
      </c>
    </row>
    <row r="1356" spans="2:13">
      <c r="B1356" s="68" t="s">
        <v>839</v>
      </c>
      <c r="C1356" s="68" t="s">
        <v>279</v>
      </c>
      <c r="D1356" s="68" t="s">
        <v>824</v>
      </c>
      <c r="E1356" s="68" t="s">
        <v>246</v>
      </c>
      <c r="F1356" s="68">
        <f>SUMIFS(F_Input_APR!$G$8:$G$3373,F_Input_APR!$B$8:$B$3373,'APR Data'!C1356,F_Input_APR!$I$8:$I$3373,'APR Data'!D1356)</f>
        <v>6.9530000000000003</v>
      </c>
      <c r="G1356" s="68">
        <v>1</v>
      </c>
      <c r="H1356" s="68">
        <f t="shared" si="42"/>
        <v>6.9530000000000003</v>
      </c>
      <c r="I1356" s="68" t="s">
        <v>300</v>
      </c>
      <c r="J1356" s="68" t="s">
        <v>888</v>
      </c>
      <c r="K1356" s="68" t="s">
        <v>875</v>
      </c>
      <c r="M1356" s="68" t="b">
        <f t="shared" si="43"/>
        <v>1</v>
      </c>
    </row>
    <row r="1357" spans="2:13">
      <c r="B1357" s="68" t="s">
        <v>839</v>
      </c>
      <c r="C1357" s="68" t="s">
        <v>279</v>
      </c>
      <c r="D1357" s="68" t="s">
        <v>656</v>
      </c>
      <c r="E1357" s="68" t="s">
        <v>246</v>
      </c>
      <c r="F1357" s="68">
        <f>SUMIFS(F_Input_APR!$G$8:$G$3373,F_Input_APR!$B$8:$B$3373,'APR Data'!C1357,F_Input_APR!$I$8:$I$3373,'APR Data'!D1357)</f>
        <v>171.09800000000001</v>
      </c>
      <c r="G1357" s="68">
        <v>1</v>
      </c>
      <c r="H1357" s="68">
        <f t="shared" si="42"/>
        <v>171.09800000000001</v>
      </c>
      <c r="I1357" s="68" t="s">
        <v>300</v>
      </c>
      <c r="J1357" s="68" t="s">
        <v>888</v>
      </c>
      <c r="K1357" s="68" t="s">
        <v>876</v>
      </c>
      <c r="M1357" s="68" t="b">
        <f t="shared" si="43"/>
        <v>1</v>
      </c>
    </row>
    <row r="1358" spans="2:13">
      <c r="B1358" s="68" t="s">
        <v>839</v>
      </c>
      <c r="C1358" s="68" t="s">
        <v>279</v>
      </c>
      <c r="D1358" s="68" t="s">
        <v>665</v>
      </c>
      <c r="E1358" s="68" t="s">
        <v>246</v>
      </c>
      <c r="F1358" s="68">
        <f>SUMIFS(F_Input_APR!$G$8:$G$3373,F_Input_APR!$B$8:$B$3373,'APR Data'!C1358,F_Input_APR!$I$8:$I$3373,'APR Data'!D1358)</f>
        <v>31.201000000000001</v>
      </c>
      <c r="G1358" s="68">
        <v>1</v>
      </c>
      <c r="H1358" s="68">
        <f t="shared" si="42"/>
        <v>31.201000000000001</v>
      </c>
      <c r="I1358" s="68" t="s">
        <v>300</v>
      </c>
      <c r="J1358" s="68" t="s">
        <v>888</v>
      </c>
      <c r="K1358" s="68" t="s">
        <v>877</v>
      </c>
      <c r="M1358" s="68" t="b">
        <f t="shared" si="43"/>
        <v>1</v>
      </c>
    </row>
    <row r="1359" spans="2:13">
      <c r="B1359" s="68" t="s">
        <v>839</v>
      </c>
      <c r="C1359" s="68" t="s">
        <v>279</v>
      </c>
      <c r="D1359" s="68" t="s">
        <v>674</v>
      </c>
      <c r="E1359" s="68" t="s">
        <v>246</v>
      </c>
      <c r="F1359" s="68">
        <f>SUMIFS(F_Input_APR!$G$8:$G$3373,F_Input_APR!$B$8:$B$3373,'APR Data'!C1359,F_Input_APR!$I$8:$I$3373,'APR Data'!D1359)</f>
        <v>17.53</v>
      </c>
      <c r="G1359" s="68">
        <v>1</v>
      </c>
      <c r="H1359" s="68">
        <f t="shared" si="42"/>
        <v>17.53</v>
      </c>
      <c r="I1359" s="68" t="s">
        <v>300</v>
      </c>
      <c r="J1359" s="68" t="s">
        <v>888</v>
      </c>
      <c r="K1359" s="68" t="s">
        <v>878</v>
      </c>
      <c r="M1359" s="68" t="b">
        <f t="shared" si="43"/>
        <v>1</v>
      </c>
    </row>
    <row r="1360" spans="2:13">
      <c r="B1360" s="68" t="s">
        <v>839</v>
      </c>
      <c r="C1360" s="68" t="s">
        <v>279</v>
      </c>
      <c r="D1360" s="68" t="s">
        <v>683</v>
      </c>
      <c r="E1360" s="68" t="s">
        <v>246</v>
      </c>
      <c r="F1360" s="68">
        <f>SUMIFS(F_Input_APR!$G$8:$G$3373,F_Input_APR!$B$8:$B$3373,'APR Data'!C1360,F_Input_APR!$I$8:$I$3373,'APR Data'!D1360)</f>
        <v>17.239999999999998</v>
      </c>
      <c r="G1360" s="68">
        <v>1</v>
      </c>
      <c r="H1360" s="68">
        <f t="shared" si="42"/>
        <v>17.239999999999998</v>
      </c>
      <c r="I1360" s="68" t="s">
        <v>300</v>
      </c>
      <c r="J1360" s="68" t="s">
        <v>888</v>
      </c>
      <c r="K1360" s="68" t="s">
        <v>879</v>
      </c>
      <c r="M1360" s="68" t="b">
        <f t="shared" si="43"/>
        <v>1</v>
      </c>
    </row>
    <row r="1361" spans="2:13">
      <c r="B1361" s="68" t="s">
        <v>839</v>
      </c>
      <c r="C1361" s="68" t="s">
        <v>279</v>
      </c>
      <c r="D1361" s="68" t="s">
        <v>689</v>
      </c>
      <c r="E1361" s="68" t="s">
        <v>246</v>
      </c>
      <c r="F1361" s="68">
        <f>SUMIFS(F_Input_APR!$G$8:$G$3373,F_Input_APR!$B$8:$B$3373,'APR Data'!C1361,F_Input_APR!$I$8:$I$3373,'APR Data'!D1361)</f>
        <v>8.2260000000000009</v>
      </c>
      <c r="G1361" s="68">
        <v>1</v>
      </c>
      <c r="H1361" s="68">
        <f t="shared" si="42"/>
        <v>8.2260000000000009</v>
      </c>
      <c r="I1361" s="68" t="s">
        <v>300</v>
      </c>
      <c r="J1361" s="68" t="s">
        <v>888</v>
      </c>
      <c r="K1361" s="68" t="s">
        <v>880</v>
      </c>
      <c r="M1361" s="68" t="b">
        <f t="shared" si="43"/>
        <v>1</v>
      </c>
    </row>
    <row r="1362" spans="2:13">
      <c r="B1362" s="68" t="s">
        <v>839</v>
      </c>
      <c r="C1362" s="68" t="s">
        <v>279</v>
      </c>
      <c r="D1362" s="68" t="s">
        <v>698</v>
      </c>
      <c r="E1362" s="68" t="s">
        <v>246</v>
      </c>
      <c r="F1362" s="68">
        <f>SUMIFS(F_Input_APR!$G$8:$G$3373,F_Input_APR!$B$8:$B$3373,'APR Data'!C1362,F_Input_APR!$I$8:$I$3373,'APR Data'!D1362)</f>
        <v>0</v>
      </c>
      <c r="G1362" s="68">
        <v>1</v>
      </c>
      <c r="H1362" s="68">
        <f t="shared" si="42"/>
        <v>0</v>
      </c>
      <c r="I1362" s="68" t="s">
        <v>300</v>
      </c>
      <c r="J1362" s="68" t="s">
        <v>888</v>
      </c>
      <c r="K1362" s="68" t="s">
        <v>881</v>
      </c>
      <c r="M1362" s="68" t="b">
        <f t="shared" si="43"/>
        <v>1</v>
      </c>
    </row>
    <row r="1363" spans="2:13">
      <c r="B1363" s="68" t="s">
        <v>839</v>
      </c>
      <c r="C1363" s="68" t="s">
        <v>279</v>
      </c>
      <c r="D1363" s="68" t="s">
        <v>707</v>
      </c>
      <c r="E1363" s="68" t="s">
        <v>246</v>
      </c>
      <c r="F1363" s="68">
        <f>SUMIFS(F_Input_APR!$G$8:$G$3373,F_Input_APR!$B$8:$B$3373,'APR Data'!C1363,F_Input_APR!$I$8:$I$3373,'APR Data'!D1363)</f>
        <v>2.0249999999999999</v>
      </c>
      <c r="G1363" s="68">
        <v>1</v>
      </c>
      <c r="H1363" s="68">
        <f t="shared" si="42"/>
        <v>2.0249999999999999</v>
      </c>
      <c r="I1363" s="68" t="s">
        <v>300</v>
      </c>
      <c r="J1363" s="68" t="s">
        <v>888</v>
      </c>
      <c r="K1363" s="68" t="s">
        <v>882</v>
      </c>
      <c r="M1363" s="68" t="b">
        <f t="shared" si="43"/>
        <v>1</v>
      </c>
    </row>
    <row r="1364" spans="2:13">
      <c r="B1364" s="68" t="s">
        <v>839</v>
      </c>
      <c r="C1364" s="68" t="s">
        <v>279</v>
      </c>
      <c r="D1364" s="68" t="s">
        <v>716</v>
      </c>
      <c r="E1364" s="68" t="s">
        <v>246</v>
      </c>
      <c r="F1364" s="68">
        <f>SUMIFS(F_Input_APR!$G$8:$G$3373,F_Input_APR!$B$8:$B$3373,'APR Data'!C1364,F_Input_APR!$I$8:$I$3373,'APR Data'!D1364)</f>
        <v>0</v>
      </c>
      <c r="G1364" s="68">
        <v>1</v>
      </c>
      <c r="H1364" s="68">
        <f t="shared" si="42"/>
        <v>0</v>
      </c>
      <c r="I1364" s="68" t="s">
        <v>300</v>
      </c>
      <c r="J1364" s="68" t="s">
        <v>888</v>
      </c>
      <c r="K1364" s="68" t="s">
        <v>883</v>
      </c>
      <c r="M1364" s="68" t="b">
        <f t="shared" si="43"/>
        <v>1</v>
      </c>
    </row>
    <row r="1365" spans="2:13">
      <c r="B1365" s="68" t="s">
        <v>839</v>
      </c>
      <c r="C1365" s="68" t="s">
        <v>279</v>
      </c>
      <c r="D1365" s="68" t="s">
        <v>725</v>
      </c>
      <c r="E1365" s="68" t="s">
        <v>246</v>
      </c>
      <c r="F1365" s="68">
        <f>SUMIFS(F_Input_APR!$G$8:$G$3373,F_Input_APR!$B$8:$B$3373,'APR Data'!C1365,F_Input_APR!$I$8:$I$3373,'APR Data'!D1365)</f>
        <v>2.5859999999999999</v>
      </c>
      <c r="G1365" s="68">
        <v>1</v>
      </c>
      <c r="H1365" s="68">
        <f t="shared" si="42"/>
        <v>2.5859999999999999</v>
      </c>
      <c r="I1365" s="68" t="s">
        <v>300</v>
      </c>
      <c r="J1365" s="68" t="s">
        <v>888</v>
      </c>
      <c r="K1365" s="68" t="s">
        <v>884</v>
      </c>
      <c r="M1365" s="68" t="b">
        <f t="shared" si="43"/>
        <v>1</v>
      </c>
    </row>
    <row r="1366" spans="2:13">
      <c r="B1366" s="68" t="s">
        <v>839</v>
      </c>
      <c r="C1366" s="68" t="s">
        <v>279</v>
      </c>
      <c r="D1366" s="68" t="s">
        <v>734</v>
      </c>
      <c r="E1366" s="68" t="s">
        <v>246</v>
      </c>
      <c r="F1366" s="68">
        <f>SUMIFS(F_Input_APR!$G$8:$G$3373,F_Input_APR!$B$8:$B$3373,'APR Data'!C1366,F_Input_APR!$I$8:$I$3373,'APR Data'!D1366)</f>
        <v>0</v>
      </c>
      <c r="G1366" s="68">
        <v>1</v>
      </c>
      <c r="H1366" s="68">
        <f t="shared" si="42"/>
        <v>0</v>
      </c>
      <c r="I1366" s="68" t="s">
        <v>300</v>
      </c>
      <c r="J1366" s="68" t="s">
        <v>888</v>
      </c>
      <c r="K1366" s="68" t="s">
        <v>885</v>
      </c>
      <c r="M1366" s="68" t="b">
        <f t="shared" si="43"/>
        <v>1</v>
      </c>
    </row>
    <row r="1367" spans="2:13">
      <c r="B1367" s="68" t="s">
        <v>839</v>
      </c>
      <c r="C1367" s="68" t="s">
        <v>279</v>
      </c>
      <c r="D1367" s="68" t="s">
        <v>743</v>
      </c>
      <c r="E1367" s="68" t="s">
        <v>246</v>
      </c>
      <c r="F1367" s="68">
        <f>SUMIFS(F_Input_APR!$G$8:$G$3373,F_Input_APR!$B$8:$B$3373,'APR Data'!C1367,F_Input_APR!$I$8:$I$3373,'APR Data'!D1367)</f>
        <v>0</v>
      </c>
      <c r="G1367" s="68">
        <v>1</v>
      </c>
      <c r="H1367" s="68">
        <f t="shared" si="42"/>
        <v>0</v>
      </c>
      <c r="I1367" s="68" t="s">
        <v>300</v>
      </c>
      <c r="J1367" s="68" t="s">
        <v>888</v>
      </c>
      <c r="K1367" s="68" t="s">
        <v>886</v>
      </c>
      <c r="M1367" s="68" t="b">
        <f t="shared" si="43"/>
        <v>1</v>
      </c>
    </row>
    <row r="1368" spans="2:13">
      <c r="B1368" s="68" t="s">
        <v>839</v>
      </c>
      <c r="C1368" s="68" t="s">
        <v>279</v>
      </c>
      <c r="D1368" s="68" t="s">
        <v>752</v>
      </c>
      <c r="E1368" s="68" t="s">
        <v>246</v>
      </c>
      <c r="F1368" s="68">
        <f>SUMIFS(F_Input_APR!$G$8:$G$3373,F_Input_APR!$B$8:$B$3373,'APR Data'!C1368,F_Input_APR!$I$8:$I$3373,'APR Data'!D1368)</f>
        <v>48.688000000000002</v>
      </c>
      <c r="G1368" s="68">
        <v>1</v>
      </c>
      <c r="H1368" s="68">
        <f t="shared" si="42"/>
        <v>48.688000000000002</v>
      </c>
      <c r="I1368" s="68" t="s">
        <v>300</v>
      </c>
      <c r="J1368" s="68" t="s">
        <v>888</v>
      </c>
      <c r="K1368" s="68" t="s">
        <v>887</v>
      </c>
      <c r="M1368" s="68" t="b">
        <f t="shared" si="43"/>
        <v>1</v>
      </c>
    </row>
    <row r="1369" spans="2:13">
      <c r="B1369" s="68" t="s">
        <v>839</v>
      </c>
      <c r="C1369" s="68" t="s">
        <v>279</v>
      </c>
      <c r="D1369" s="68" t="s">
        <v>308</v>
      </c>
      <c r="E1369" s="68" t="s">
        <v>246</v>
      </c>
      <c r="F1369" s="68">
        <f>SUMIFS(F_Input_APR!$G$8:$G$3373,F_Input_APR!$B$8:$B$3373,'APR Data'!C1369,F_Input_APR!$I$8:$I$3373,'APR Data'!D1369)</f>
        <v>2.6429999999999998</v>
      </c>
      <c r="G1369" s="68">
        <v>1</v>
      </c>
      <c r="H1369" s="68">
        <f t="shared" si="42"/>
        <v>2.6429999999999998</v>
      </c>
      <c r="I1369" s="68" t="s">
        <v>300</v>
      </c>
      <c r="J1369" s="68" t="s">
        <v>889</v>
      </c>
      <c r="K1369" s="92" t="s">
        <v>841</v>
      </c>
      <c r="M1369" s="68" t="b">
        <f t="shared" si="43"/>
        <v>1</v>
      </c>
    </row>
    <row r="1370" spans="2:13">
      <c r="B1370" s="68" t="s">
        <v>839</v>
      </c>
      <c r="C1370" s="68" t="s">
        <v>279</v>
      </c>
      <c r="D1370" s="68" t="s">
        <v>317</v>
      </c>
      <c r="E1370" s="68" t="s">
        <v>246</v>
      </c>
      <c r="F1370" s="68">
        <f>SUMIFS(F_Input_APR!$G$8:$G$3373,F_Input_APR!$B$8:$B$3373,'APR Data'!C1370,F_Input_APR!$I$8:$I$3373,'APR Data'!D1370)</f>
        <v>5.3319999999999999</v>
      </c>
      <c r="G1370" s="68">
        <v>1</v>
      </c>
      <c r="H1370" s="68">
        <f t="shared" si="42"/>
        <v>5.3319999999999999</v>
      </c>
      <c r="I1370" s="68" t="s">
        <v>300</v>
      </c>
      <c r="J1370" s="68" t="s">
        <v>889</v>
      </c>
      <c r="K1370" s="92" t="s">
        <v>842</v>
      </c>
      <c r="M1370" s="68" t="b">
        <f t="shared" si="43"/>
        <v>1</v>
      </c>
    </row>
    <row r="1371" spans="2:13">
      <c r="B1371" s="68" t="s">
        <v>839</v>
      </c>
      <c r="C1371" s="68" t="s">
        <v>279</v>
      </c>
      <c r="D1371" s="68" t="s">
        <v>326</v>
      </c>
      <c r="E1371" s="68" t="s">
        <v>246</v>
      </c>
      <c r="F1371" s="68">
        <f>SUMIFS(F_Input_APR!$G$8:$G$3373,F_Input_APR!$B$8:$B$3373,'APR Data'!C1371,F_Input_APR!$I$8:$I$3373,'APR Data'!D1371)</f>
        <v>1.012</v>
      </c>
      <c r="G1371" s="68">
        <v>1</v>
      </c>
      <c r="H1371" s="68">
        <f t="shared" si="42"/>
        <v>1.012</v>
      </c>
      <c r="I1371" s="68" t="s">
        <v>300</v>
      </c>
      <c r="J1371" s="68" t="s">
        <v>889</v>
      </c>
      <c r="K1371" s="92" t="s">
        <v>843</v>
      </c>
      <c r="M1371" s="68" t="b">
        <f t="shared" si="43"/>
        <v>1</v>
      </c>
    </row>
    <row r="1372" spans="2:13">
      <c r="B1372" s="68" t="s">
        <v>839</v>
      </c>
      <c r="C1372" s="68" t="s">
        <v>279</v>
      </c>
      <c r="D1372" s="68" t="s">
        <v>335</v>
      </c>
      <c r="E1372" s="68" t="s">
        <v>246</v>
      </c>
      <c r="F1372" s="68">
        <f>SUMIFS(F_Input_APR!$G$8:$G$3373,F_Input_APR!$B$8:$B$3373,'APR Data'!C1372,F_Input_APR!$I$8:$I$3373,'APR Data'!D1372)</f>
        <v>2.4060000000000001</v>
      </c>
      <c r="G1372" s="68">
        <v>1</v>
      </c>
      <c r="H1372" s="68">
        <f t="shared" si="42"/>
        <v>2.4060000000000001</v>
      </c>
      <c r="I1372" s="68" t="s">
        <v>300</v>
      </c>
      <c r="J1372" s="68" t="s">
        <v>889</v>
      </c>
      <c r="K1372" s="68" t="s">
        <v>844</v>
      </c>
      <c r="M1372" s="68" t="b">
        <f t="shared" si="43"/>
        <v>1</v>
      </c>
    </row>
    <row r="1373" spans="2:13">
      <c r="B1373" s="68" t="s">
        <v>839</v>
      </c>
      <c r="C1373" s="68" t="s">
        <v>279</v>
      </c>
      <c r="D1373" s="68" t="s">
        <v>344</v>
      </c>
      <c r="E1373" s="68" t="s">
        <v>246</v>
      </c>
      <c r="F1373" s="68">
        <f>SUMIFS(F_Input_APR!$G$8:$G$3373,F_Input_APR!$B$8:$B$3373,'APR Data'!C1373,F_Input_APR!$I$8:$I$3373,'APR Data'!D1373)</f>
        <v>2.258</v>
      </c>
      <c r="G1373" s="68">
        <v>1</v>
      </c>
      <c r="H1373" s="68">
        <f t="shared" si="42"/>
        <v>2.258</v>
      </c>
      <c r="I1373" s="68" t="s">
        <v>300</v>
      </c>
      <c r="J1373" s="68" t="s">
        <v>889</v>
      </c>
      <c r="K1373" s="92" t="s">
        <v>845</v>
      </c>
      <c r="M1373" s="68" t="b">
        <f t="shared" si="43"/>
        <v>1</v>
      </c>
    </row>
    <row r="1374" spans="2:13">
      <c r="B1374" s="68" t="s">
        <v>839</v>
      </c>
      <c r="C1374" s="68" t="s">
        <v>279</v>
      </c>
      <c r="D1374" s="68" t="s">
        <v>353</v>
      </c>
      <c r="E1374" s="68" t="s">
        <v>246</v>
      </c>
      <c r="F1374" s="68">
        <f>SUMIFS(F_Input_APR!$G$8:$G$3373,F_Input_APR!$B$8:$B$3373,'APR Data'!C1374,F_Input_APR!$I$8:$I$3373,'APR Data'!D1374)</f>
        <v>8.1069999999999993</v>
      </c>
      <c r="G1374" s="68">
        <v>1</v>
      </c>
      <c r="H1374" s="68">
        <f t="shared" si="42"/>
        <v>8.1069999999999993</v>
      </c>
      <c r="I1374" s="68" t="s">
        <v>300</v>
      </c>
      <c r="J1374" s="68" t="s">
        <v>889</v>
      </c>
      <c r="K1374" s="92" t="s">
        <v>846</v>
      </c>
      <c r="M1374" s="68" t="b">
        <f t="shared" si="43"/>
        <v>1</v>
      </c>
    </row>
    <row r="1375" spans="2:13">
      <c r="B1375" s="68" t="s">
        <v>839</v>
      </c>
      <c r="C1375" s="68" t="s">
        <v>279</v>
      </c>
      <c r="D1375" s="68" t="s">
        <v>362</v>
      </c>
      <c r="E1375" s="68" t="s">
        <v>246</v>
      </c>
      <c r="F1375" s="68">
        <f>SUMIFS(F_Input_APR!$G$8:$G$3373,F_Input_APR!$B$8:$B$3373,'APR Data'!C1375,F_Input_APR!$I$8:$I$3373,'APR Data'!D1375)</f>
        <v>0</v>
      </c>
      <c r="G1375" s="68">
        <v>1</v>
      </c>
      <c r="H1375" s="68">
        <f t="shared" si="42"/>
        <v>0</v>
      </c>
      <c r="I1375" s="68" t="s">
        <v>300</v>
      </c>
      <c r="J1375" s="68" t="s">
        <v>889</v>
      </c>
      <c r="K1375" s="92" t="s">
        <v>847</v>
      </c>
      <c r="M1375" s="68" t="b">
        <f t="shared" si="43"/>
        <v>1</v>
      </c>
    </row>
    <row r="1376" spans="2:13">
      <c r="B1376" s="68" t="s">
        <v>839</v>
      </c>
      <c r="C1376" s="68" t="s">
        <v>279</v>
      </c>
      <c r="D1376" s="68" t="s">
        <v>371</v>
      </c>
      <c r="E1376" s="68" t="s">
        <v>246</v>
      </c>
      <c r="F1376" s="68">
        <f>SUMIFS(F_Input_APR!$G$8:$G$3373,F_Input_APR!$B$8:$B$3373,'APR Data'!C1376,F_Input_APR!$I$8:$I$3373,'APR Data'!D1376)</f>
        <v>3.5529999999999999</v>
      </c>
      <c r="G1376" s="68">
        <v>1</v>
      </c>
      <c r="H1376" s="68">
        <f t="shared" si="42"/>
        <v>3.5529999999999999</v>
      </c>
      <c r="I1376" s="68" t="s">
        <v>300</v>
      </c>
      <c r="J1376" s="68" t="s">
        <v>889</v>
      </c>
      <c r="K1376" s="92" t="s">
        <v>848</v>
      </c>
      <c r="M1376" s="68" t="b">
        <f t="shared" si="43"/>
        <v>1</v>
      </c>
    </row>
    <row r="1377" spans="2:13">
      <c r="B1377" s="68" t="s">
        <v>839</v>
      </c>
      <c r="C1377" s="68" t="s">
        <v>279</v>
      </c>
      <c r="D1377" s="68" t="s">
        <v>380</v>
      </c>
      <c r="E1377" s="68" t="s">
        <v>246</v>
      </c>
      <c r="F1377" s="68">
        <f>SUMIFS(F_Input_APR!$G$8:$G$3373,F_Input_APR!$B$8:$B$3373,'APR Data'!C1377,F_Input_APR!$I$8:$I$3373,'APR Data'!D1377)</f>
        <v>0</v>
      </c>
      <c r="G1377" s="68">
        <v>1</v>
      </c>
      <c r="H1377" s="68">
        <f t="shared" si="42"/>
        <v>0</v>
      </c>
      <c r="I1377" s="68" t="s">
        <v>300</v>
      </c>
      <c r="J1377" s="68" t="s">
        <v>889</v>
      </c>
      <c r="K1377" s="92" t="s">
        <v>849</v>
      </c>
      <c r="M1377" s="68" t="b">
        <f t="shared" si="43"/>
        <v>1</v>
      </c>
    </row>
    <row r="1378" spans="2:13">
      <c r="B1378" s="68" t="s">
        <v>839</v>
      </c>
      <c r="C1378" s="68" t="s">
        <v>279</v>
      </c>
      <c r="D1378" s="68" t="s">
        <v>389</v>
      </c>
      <c r="E1378" s="68" t="s">
        <v>246</v>
      </c>
      <c r="F1378" s="68">
        <f>SUMIFS(F_Input_APR!$G$8:$G$3373,F_Input_APR!$B$8:$B$3373,'APR Data'!C1378,F_Input_APR!$I$8:$I$3373,'APR Data'!D1378)</f>
        <v>0</v>
      </c>
      <c r="G1378" s="68">
        <v>1</v>
      </c>
      <c r="H1378" s="68">
        <f t="shared" si="42"/>
        <v>0</v>
      </c>
      <c r="I1378" s="68" t="s">
        <v>300</v>
      </c>
      <c r="J1378" s="68" t="s">
        <v>889</v>
      </c>
      <c r="K1378" s="92" t="s">
        <v>850</v>
      </c>
      <c r="M1378" s="68" t="b">
        <f t="shared" si="43"/>
        <v>1</v>
      </c>
    </row>
    <row r="1379" spans="2:13">
      <c r="B1379" s="68" t="s">
        <v>839</v>
      </c>
      <c r="C1379" s="68" t="s">
        <v>279</v>
      </c>
      <c r="D1379" s="68" t="s">
        <v>398</v>
      </c>
      <c r="E1379" s="68" t="s">
        <v>246</v>
      </c>
      <c r="F1379" s="68">
        <f>SUMIFS(F_Input_APR!$G$8:$G$3373,F_Input_APR!$B$8:$B$3373,'APR Data'!C1379,F_Input_APR!$I$8:$I$3373,'APR Data'!D1379)</f>
        <v>0</v>
      </c>
      <c r="G1379" s="68">
        <v>1</v>
      </c>
      <c r="H1379" s="68">
        <f t="shared" si="42"/>
        <v>0</v>
      </c>
      <c r="I1379" s="68" t="s">
        <v>300</v>
      </c>
      <c r="J1379" s="68" t="s">
        <v>889</v>
      </c>
      <c r="K1379" s="92" t="s">
        <v>851</v>
      </c>
      <c r="M1379" s="68" t="b">
        <f t="shared" si="43"/>
        <v>1</v>
      </c>
    </row>
    <row r="1380" spans="2:13">
      <c r="B1380" s="68" t="s">
        <v>839</v>
      </c>
      <c r="C1380" s="68" t="s">
        <v>279</v>
      </c>
      <c r="D1380" s="68" t="s">
        <v>407</v>
      </c>
      <c r="E1380" s="68" t="s">
        <v>246</v>
      </c>
      <c r="F1380" s="68">
        <f>SUMIFS(F_Input_APR!$G$8:$G$3373,F_Input_APR!$B$8:$B$3373,'APR Data'!C1380,F_Input_APR!$I$8:$I$3373,'APR Data'!D1380)</f>
        <v>5.2709999999999999</v>
      </c>
      <c r="G1380" s="68">
        <v>1</v>
      </c>
      <c r="H1380" s="68">
        <f t="shared" si="42"/>
        <v>5.2709999999999999</v>
      </c>
      <c r="I1380" s="68" t="s">
        <v>300</v>
      </c>
      <c r="J1380" s="68" t="s">
        <v>889</v>
      </c>
      <c r="K1380" s="92" t="s">
        <v>852</v>
      </c>
      <c r="M1380" s="68" t="b">
        <f t="shared" si="43"/>
        <v>1</v>
      </c>
    </row>
    <row r="1381" spans="2:13">
      <c r="B1381" s="68" t="s">
        <v>839</v>
      </c>
      <c r="C1381" s="68" t="s">
        <v>279</v>
      </c>
      <c r="D1381" s="68" t="s">
        <v>416</v>
      </c>
      <c r="E1381" s="68" t="s">
        <v>246</v>
      </c>
      <c r="F1381" s="68">
        <f>SUMIFS(F_Input_APR!$G$8:$G$3373,F_Input_APR!$B$8:$B$3373,'APR Data'!C1381,F_Input_APR!$I$8:$I$3373,'APR Data'!D1381)</f>
        <v>13.612</v>
      </c>
      <c r="G1381" s="68">
        <v>1</v>
      </c>
      <c r="H1381" s="68">
        <f t="shared" si="42"/>
        <v>13.612</v>
      </c>
      <c r="I1381" s="68" t="s">
        <v>300</v>
      </c>
      <c r="J1381" s="68" t="s">
        <v>889</v>
      </c>
      <c r="K1381" s="92" t="s">
        <v>853</v>
      </c>
      <c r="M1381" s="68" t="b">
        <f t="shared" si="43"/>
        <v>1</v>
      </c>
    </row>
    <row r="1382" spans="2:13">
      <c r="B1382" s="68" t="s">
        <v>839</v>
      </c>
      <c r="C1382" s="68" t="s">
        <v>279</v>
      </c>
      <c r="D1382" s="68" t="s">
        <v>425</v>
      </c>
      <c r="E1382" s="68" t="s">
        <v>246</v>
      </c>
      <c r="F1382" s="68">
        <f>SUMIFS(F_Input_APR!$G$8:$G$3373,F_Input_APR!$B$8:$B$3373,'APR Data'!C1382,F_Input_APR!$I$8:$I$3373,'APR Data'!D1382)</f>
        <v>0</v>
      </c>
      <c r="G1382" s="68">
        <v>1</v>
      </c>
      <c r="H1382" s="68">
        <f t="shared" si="42"/>
        <v>0</v>
      </c>
      <c r="I1382" s="68" t="s">
        <v>300</v>
      </c>
      <c r="J1382" s="68" t="s">
        <v>889</v>
      </c>
      <c r="K1382" s="92" t="s">
        <v>854</v>
      </c>
      <c r="M1382" s="68" t="b">
        <f t="shared" si="43"/>
        <v>1</v>
      </c>
    </row>
    <row r="1383" spans="2:13">
      <c r="B1383" s="68" t="s">
        <v>839</v>
      </c>
      <c r="C1383" s="68" t="s">
        <v>279</v>
      </c>
      <c r="D1383" s="68" t="s">
        <v>434</v>
      </c>
      <c r="E1383" s="68" t="s">
        <v>246</v>
      </c>
      <c r="F1383" s="68">
        <f>SUMIFS(F_Input_APR!$G$8:$G$3373,F_Input_APR!$B$8:$B$3373,'APR Data'!C1383,F_Input_APR!$I$8:$I$3373,'APR Data'!D1383)</f>
        <v>14.061999999999999</v>
      </c>
      <c r="G1383" s="68">
        <v>0</v>
      </c>
      <c r="H1383" s="68">
        <f t="shared" si="42"/>
        <v>0</v>
      </c>
      <c r="I1383" s="68" t="s">
        <v>300</v>
      </c>
      <c r="J1383" s="68" t="s">
        <v>889</v>
      </c>
      <c r="K1383" s="92" t="s">
        <v>855</v>
      </c>
      <c r="M1383" s="68" t="b">
        <f t="shared" si="43"/>
        <v>0</v>
      </c>
    </row>
    <row r="1384" spans="2:13">
      <c r="B1384" s="68" t="s">
        <v>839</v>
      </c>
      <c r="C1384" s="68" t="s">
        <v>279</v>
      </c>
      <c r="D1384" s="68" t="s">
        <v>440</v>
      </c>
      <c r="E1384" s="68" t="s">
        <v>246</v>
      </c>
      <c r="F1384" s="68">
        <f>SUMIFS(F_Input_APR!$G$8:$G$3373,F_Input_APR!$B$8:$B$3373,'APR Data'!C1384,F_Input_APR!$I$8:$I$3373,'APR Data'!D1384)</f>
        <v>14.061999999999999</v>
      </c>
      <c r="G1384" s="68">
        <v>0</v>
      </c>
      <c r="H1384" s="68">
        <f t="shared" si="42"/>
        <v>0</v>
      </c>
      <c r="I1384" s="68" t="s">
        <v>300</v>
      </c>
      <c r="J1384" s="68" t="s">
        <v>889</v>
      </c>
      <c r="K1384" s="92" t="s">
        <v>856</v>
      </c>
      <c r="M1384" s="68" t="b">
        <f t="shared" si="43"/>
        <v>0</v>
      </c>
    </row>
    <row r="1385" spans="2:13">
      <c r="B1385" s="68" t="s">
        <v>839</v>
      </c>
      <c r="C1385" s="68" t="s">
        <v>279</v>
      </c>
      <c r="D1385" s="68" t="s">
        <v>446</v>
      </c>
      <c r="E1385" s="68" t="s">
        <v>246</v>
      </c>
      <c r="F1385" s="68">
        <f>SUMIFS(F_Input_APR!$G$8:$G$3373,F_Input_APR!$B$8:$B$3373,'APR Data'!C1385,F_Input_APR!$I$8:$I$3373,'APR Data'!D1385)</f>
        <v>14.061999999999999</v>
      </c>
      <c r="G1385" s="68">
        <v>1</v>
      </c>
      <c r="H1385" s="68">
        <f t="shared" si="42"/>
        <v>14.061999999999999</v>
      </c>
      <c r="I1385" s="68" t="s">
        <v>300</v>
      </c>
      <c r="J1385" s="68" t="s">
        <v>889</v>
      </c>
      <c r="K1385" s="92" t="s">
        <v>857</v>
      </c>
      <c r="M1385" s="68" t="b">
        <f t="shared" si="43"/>
        <v>1</v>
      </c>
    </row>
    <row r="1386" spans="2:13">
      <c r="B1386" s="68" t="s">
        <v>839</v>
      </c>
      <c r="C1386" s="68" t="s">
        <v>279</v>
      </c>
      <c r="D1386" s="68" t="s">
        <v>455</v>
      </c>
      <c r="E1386" s="68" t="s">
        <v>246</v>
      </c>
      <c r="F1386" s="68">
        <f>SUMIFS(F_Input_APR!$G$8:$G$3373,F_Input_APR!$B$8:$B$3373,'APR Data'!C1386,F_Input_APR!$I$8:$I$3373,'APR Data'!D1386)</f>
        <v>0</v>
      </c>
      <c r="G1386" s="68">
        <v>1</v>
      </c>
      <c r="H1386" s="68">
        <f t="shared" si="42"/>
        <v>0</v>
      </c>
      <c r="I1386" s="68" t="s">
        <v>300</v>
      </c>
      <c r="J1386" s="68" t="s">
        <v>889</v>
      </c>
      <c r="K1386" s="92" t="s">
        <v>858</v>
      </c>
      <c r="M1386" s="68" t="b">
        <f t="shared" si="43"/>
        <v>1</v>
      </c>
    </row>
    <row r="1387" spans="2:13">
      <c r="B1387" s="68" t="s">
        <v>839</v>
      </c>
      <c r="C1387" s="68" t="s">
        <v>279</v>
      </c>
      <c r="D1387" s="68" t="s">
        <v>464</v>
      </c>
      <c r="E1387" s="68" t="s">
        <v>246</v>
      </c>
      <c r="F1387" s="68">
        <f>SUMIFS(F_Input_APR!$G$8:$G$3373,F_Input_APR!$B$8:$B$3373,'APR Data'!C1387,F_Input_APR!$I$8:$I$3373,'APR Data'!D1387)</f>
        <v>1.141</v>
      </c>
      <c r="G1387" s="68">
        <v>1</v>
      </c>
      <c r="H1387" s="68">
        <f t="shared" si="42"/>
        <v>1.141</v>
      </c>
      <c r="I1387" s="68" t="s">
        <v>300</v>
      </c>
      <c r="J1387" s="68" t="s">
        <v>889</v>
      </c>
      <c r="K1387" s="92" t="s">
        <v>859</v>
      </c>
      <c r="M1387" s="68" t="b">
        <f t="shared" si="43"/>
        <v>1</v>
      </c>
    </row>
    <row r="1388" spans="2:13">
      <c r="B1388" s="68" t="s">
        <v>839</v>
      </c>
      <c r="C1388" s="68" t="s">
        <v>279</v>
      </c>
      <c r="D1388" s="68" t="s">
        <v>473</v>
      </c>
      <c r="E1388" s="68" t="s">
        <v>246</v>
      </c>
      <c r="F1388" s="68">
        <f>SUMIFS(F_Input_APR!$G$8:$G$3373,F_Input_APR!$B$8:$B$3373,'APR Data'!C1388,F_Input_APR!$I$8:$I$3373,'APR Data'!D1388)</f>
        <v>0</v>
      </c>
      <c r="G1388" s="68">
        <v>0</v>
      </c>
      <c r="H1388" s="68">
        <f t="shared" si="42"/>
        <v>0</v>
      </c>
      <c r="I1388" s="68" t="s">
        <v>300</v>
      </c>
      <c r="J1388" s="68" t="s">
        <v>889</v>
      </c>
      <c r="K1388" s="92" t="s">
        <v>860</v>
      </c>
      <c r="M1388" s="68" t="b">
        <f t="shared" si="43"/>
        <v>1</v>
      </c>
    </row>
    <row r="1389" spans="2:13">
      <c r="B1389" s="68" t="s">
        <v>839</v>
      </c>
      <c r="C1389" s="68" t="s">
        <v>279</v>
      </c>
      <c r="D1389" s="68" t="s">
        <v>482</v>
      </c>
      <c r="E1389" s="68" t="s">
        <v>246</v>
      </c>
      <c r="F1389" s="68">
        <f>SUMIFS(F_Input_APR!$G$8:$G$3373,F_Input_APR!$B$8:$B$3373,'APR Data'!C1389,F_Input_APR!$I$8:$I$3373,'APR Data'!D1389)</f>
        <v>14.071</v>
      </c>
      <c r="G1389" s="68">
        <v>0</v>
      </c>
      <c r="H1389" s="68">
        <f t="shared" si="42"/>
        <v>0</v>
      </c>
      <c r="I1389" s="68" t="s">
        <v>300</v>
      </c>
      <c r="J1389" s="68" t="s">
        <v>889</v>
      </c>
      <c r="K1389" s="92" t="s">
        <v>861</v>
      </c>
      <c r="M1389" s="68" t="b">
        <f t="shared" si="43"/>
        <v>0</v>
      </c>
    </row>
    <row r="1390" spans="2:13">
      <c r="B1390" s="68" t="s">
        <v>839</v>
      </c>
      <c r="C1390" s="68" t="s">
        <v>279</v>
      </c>
      <c r="D1390" s="68" t="s">
        <v>491</v>
      </c>
      <c r="E1390" s="68" t="s">
        <v>246</v>
      </c>
      <c r="F1390" s="68">
        <f>SUMIFS(F_Input_APR!$G$8:$G$3373,F_Input_APR!$B$8:$B$3373,'APR Data'!C1390,F_Input_APR!$I$8:$I$3373,'APR Data'!D1390)</f>
        <v>0</v>
      </c>
      <c r="G1390" s="68">
        <v>0</v>
      </c>
      <c r="H1390" s="68">
        <f t="shared" si="42"/>
        <v>0</v>
      </c>
      <c r="I1390" s="68" t="s">
        <v>300</v>
      </c>
      <c r="J1390" s="68" t="s">
        <v>889</v>
      </c>
      <c r="K1390" s="92" t="s">
        <v>862</v>
      </c>
      <c r="M1390" s="68" t="b">
        <f t="shared" si="43"/>
        <v>1</v>
      </c>
    </row>
    <row r="1391" spans="2:13">
      <c r="B1391" s="68" t="s">
        <v>839</v>
      </c>
      <c r="C1391" s="68" t="s">
        <v>279</v>
      </c>
      <c r="D1391" s="68" t="s">
        <v>500</v>
      </c>
      <c r="E1391" s="68" t="s">
        <v>246</v>
      </c>
      <c r="F1391" s="68">
        <f>SUMIFS(F_Input_APR!$G$8:$G$3373,F_Input_APR!$B$8:$B$3373,'APR Data'!C1391,F_Input_APR!$I$8:$I$3373,'APR Data'!D1391)</f>
        <v>14.071</v>
      </c>
      <c r="G1391" s="68">
        <v>1</v>
      </c>
      <c r="H1391" s="68">
        <f t="shared" si="42"/>
        <v>14.071</v>
      </c>
      <c r="I1391" s="68" t="s">
        <v>300</v>
      </c>
      <c r="J1391" s="68" t="s">
        <v>889</v>
      </c>
      <c r="K1391" s="92" t="s">
        <v>863</v>
      </c>
      <c r="M1391" s="68" t="b">
        <f t="shared" si="43"/>
        <v>1</v>
      </c>
    </row>
    <row r="1392" spans="2:13">
      <c r="B1392" s="68" t="s">
        <v>839</v>
      </c>
      <c r="C1392" s="68" t="s">
        <v>279</v>
      </c>
      <c r="D1392" s="68" t="s">
        <v>509</v>
      </c>
      <c r="E1392" s="68" t="s">
        <v>246</v>
      </c>
      <c r="F1392" s="68">
        <f>SUMIFS(F_Input_APR!$G$8:$G$3373,F_Input_APR!$B$8:$B$3373,'APR Data'!C1392,F_Input_APR!$I$8:$I$3373,'APR Data'!D1392)</f>
        <v>0</v>
      </c>
      <c r="G1392" s="68">
        <v>1</v>
      </c>
      <c r="H1392" s="68">
        <f t="shared" si="42"/>
        <v>0</v>
      </c>
      <c r="I1392" s="68" t="s">
        <v>300</v>
      </c>
      <c r="J1392" s="68" t="s">
        <v>889</v>
      </c>
      <c r="K1392" s="92" t="s">
        <v>864</v>
      </c>
      <c r="M1392" s="68" t="b">
        <f t="shared" si="43"/>
        <v>1</v>
      </c>
    </row>
    <row r="1393" spans="2:13">
      <c r="B1393" s="68" t="s">
        <v>839</v>
      </c>
      <c r="C1393" s="68" t="s">
        <v>279</v>
      </c>
      <c r="D1393" s="68" t="s">
        <v>518</v>
      </c>
      <c r="E1393" s="68" t="s">
        <v>246</v>
      </c>
      <c r="F1393" s="68">
        <f>SUMIFS(F_Input_APR!$G$8:$G$3373,F_Input_APR!$B$8:$B$3373,'APR Data'!C1393,F_Input_APR!$I$8:$I$3373,'APR Data'!D1393)</f>
        <v>15.773999999999999</v>
      </c>
      <c r="G1393" s="68">
        <v>1</v>
      </c>
      <c r="H1393" s="68">
        <f t="shared" si="42"/>
        <v>15.773999999999999</v>
      </c>
      <c r="I1393" s="68" t="s">
        <v>300</v>
      </c>
      <c r="J1393" s="68" t="s">
        <v>889</v>
      </c>
      <c r="K1393" s="92" t="s">
        <v>865</v>
      </c>
      <c r="M1393" s="68" t="b">
        <f t="shared" si="43"/>
        <v>1</v>
      </c>
    </row>
    <row r="1394" spans="2:13">
      <c r="B1394" s="68" t="s">
        <v>839</v>
      </c>
      <c r="C1394" s="68" t="s">
        <v>279</v>
      </c>
      <c r="D1394" s="68" t="s">
        <v>527</v>
      </c>
      <c r="E1394" s="68" t="s">
        <v>246</v>
      </c>
      <c r="F1394" s="68">
        <f>SUMIFS(F_Input_APR!$G$8:$G$3373,F_Input_APR!$B$8:$B$3373,'APR Data'!C1394,F_Input_APR!$I$8:$I$3373,'APR Data'!D1394)</f>
        <v>0.625</v>
      </c>
      <c r="G1394" s="68">
        <v>1</v>
      </c>
      <c r="H1394" s="68">
        <f t="shared" si="42"/>
        <v>0.625</v>
      </c>
      <c r="I1394" s="68" t="s">
        <v>300</v>
      </c>
      <c r="J1394" s="68" t="s">
        <v>889</v>
      </c>
      <c r="K1394" s="92" t="s">
        <v>866</v>
      </c>
      <c r="M1394" s="68" t="b">
        <f t="shared" si="43"/>
        <v>1</v>
      </c>
    </row>
    <row r="1395" spans="2:13">
      <c r="B1395" s="68" t="s">
        <v>839</v>
      </c>
      <c r="C1395" s="68" t="s">
        <v>279</v>
      </c>
      <c r="D1395" s="68" t="s">
        <v>590</v>
      </c>
      <c r="E1395" s="68" t="s">
        <v>246</v>
      </c>
      <c r="F1395" s="68">
        <f>SUMIFS(F_Input_APR!$G$8:$G$3373,F_Input_APR!$B$8:$B$3373,'APR Data'!C1395,F_Input_APR!$I$8:$I$3373,'APR Data'!D1395)</f>
        <v>15.881</v>
      </c>
      <c r="G1395" s="68">
        <v>1</v>
      </c>
      <c r="H1395" s="68">
        <f t="shared" si="42"/>
        <v>15.881</v>
      </c>
      <c r="I1395" s="68" t="s">
        <v>300</v>
      </c>
      <c r="J1395" s="68" t="s">
        <v>889</v>
      </c>
      <c r="K1395" s="68" t="s">
        <v>867</v>
      </c>
      <c r="M1395" s="68" t="b">
        <f t="shared" si="43"/>
        <v>1</v>
      </c>
    </row>
    <row r="1396" spans="2:13">
      <c r="B1396" s="68" t="s">
        <v>839</v>
      </c>
      <c r="C1396" s="68" t="s">
        <v>279</v>
      </c>
      <c r="D1396" s="68" t="s">
        <v>599</v>
      </c>
      <c r="E1396" s="68" t="s">
        <v>246</v>
      </c>
      <c r="F1396" s="68">
        <f>SUMIFS(F_Input_APR!$G$8:$G$3373,F_Input_APR!$B$8:$B$3373,'APR Data'!C1396,F_Input_APR!$I$8:$I$3373,'APR Data'!D1396)</f>
        <v>8.6969999999999992</v>
      </c>
      <c r="G1396" s="68">
        <v>1</v>
      </c>
      <c r="H1396" s="68">
        <f t="shared" si="42"/>
        <v>8.6969999999999992</v>
      </c>
      <c r="I1396" s="68" t="s">
        <v>300</v>
      </c>
      <c r="J1396" s="68" t="s">
        <v>889</v>
      </c>
      <c r="K1396" s="68" t="s">
        <v>868</v>
      </c>
      <c r="M1396" s="68" t="b">
        <f t="shared" si="43"/>
        <v>1</v>
      </c>
    </row>
    <row r="1397" spans="2:13">
      <c r="B1397" s="68" t="s">
        <v>839</v>
      </c>
      <c r="C1397" s="68" t="s">
        <v>279</v>
      </c>
      <c r="D1397" s="68" t="s">
        <v>608</v>
      </c>
      <c r="E1397" s="68" t="s">
        <v>246</v>
      </c>
      <c r="F1397" s="68">
        <f>SUMIFS(F_Input_APR!$G$8:$G$3373,F_Input_APR!$B$8:$B$3373,'APR Data'!C1397,F_Input_APR!$I$8:$I$3373,'APR Data'!D1397)</f>
        <v>15.361000000000001</v>
      </c>
      <c r="G1397" s="68">
        <v>1</v>
      </c>
      <c r="H1397" s="68">
        <f t="shared" si="42"/>
        <v>15.361000000000001</v>
      </c>
      <c r="I1397" s="68" t="s">
        <v>300</v>
      </c>
      <c r="J1397" s="68" t="s">
        <v>889</v>
      </c>
      <c r="K1397" s="68" t="s">
        <v>869</v>
      </c>
      <c r="M1397" s="68" t="b">
        <f t="shared" si="43"/>
        <v>1</v>
      </c>
    </row>
    <row r="1398" spans="2:13">
      <c r="B1398" s="68" t="s">
        <v>839</v>
      </c>
      <c r="C1398" s="68" t="s">
        <v>279</v>
      </c>
      <c r="D1398" s="68" t="s">
        <v>617</v>
      </c>
      <c r="E1398" s="68" t="s">
        <v>246</v>
      </c>
      <c r="F1398" s="68">
        <f>SUMIFS(F_Input_APR!$G$8:$G$3373,F_Input_APR!$B$8:$B$3373,'APR Data'!C1398,F_Input_APR!$I$8:$I$3373,'APR Data'!D1398)</f>
        <v>72.542000000000002</v>
      </c>
      <c r="G1398" s="68">
        <v>1</v>
      </c>
      <c r="H1398" s="68">
        <f t="shared" si="42"/>
        <v>72.542000000000002</v>
      </c>
      <c r="I1398" s="68" t="s">
        <v>300</v>
      </c>
      <c r="J1398" s="68" t="s">
        <v>889</v>
      </c>
      <c r="K1398" s="68" t="s">
        <v>870</v>
      </c>
      <c r="M1398" s="68" t="b">
        <f t="shared" si="43"/>
        <v>1</v>
      </c>
    </row>
    <row r="1399" spans="2:13">
      <c r="B1399" s="68" t="s">
        <v>839</v>
      </c>
      <c r="C1399" s="68" t="s">
        <v>279</v>
      </c>
      <c r="D1399" s="68" t="s">
        <v>626</v>
      </c>
      <c r="E1399" s="68" t="s">
        <v>246</v>
      </c>
      <c r="F1399" s="68">
        <f>SUMIFS(F_Input_APR!$G$8:$G$3373,F_Input_APR!$B$8:$B$3373,'APR Data'!C1399,F_Input_APR!$I$8:$I$3373,'APR Data'!D1399)</f>
        <v>26.216000000000001</v>
      </c>
      <c r="G1399" s="68">
        <v>1</v>
      </c>
      <c r="H1399" s="68">
        <f t="shared" si="42"/>
        <v>26.216000000000001</v>
      </c>
      <c r="I1399" s="68" t="s">
        <v>300</v>
      </c>
      <c r="J1399" s="68" t="s">
        <v>889</v>
      </c>
      <c r="K1399" s="68" t="s">
        <v>871</v>
      </c>
      <c r="M1399" s="68" t="b">
        <f t="shared" si="43"/>
        <v>1</v>
      </c>
    </row>
    <row r="1400" spans="2:13">
      <c r="B1400" s="68" t="s">
        <v>839</v>
      </c>
      <c r="C1400" s="68" t="s">
        <v>279</v>
      </c>
      <c r="D1400" s="68" t="s">
        <v>818</v>
      </c>
      <c r="E1400" s="68" t="s">
        <v>246</v>
      </c>
      <c r="F1400" s="68">
        <f>SUMIFS(F_Input_APR!$G$8:$G$3373,F_Input_APR!$B$8:$B$3373,'APR Data'!C1400,F_Input_APR!$I$8:$I$3373,'APR Data'!D1400)</f>
        <v>19.251999999999999</v>
      </c>
      <c r="G1400" s="68">
        <v>1</v>
      </c>
      <c r="H1400" s="68">
        <f t="shared" si="42"/>
        <v>19.251999999999999</v>
      </c>
      <c r="I1400" s="68" t="s">
        <v>300</v>
      </c>
      <c r="J1400" s="68" t="s">
        <v>889</v>
      </c>
      <c r="K1400" s="68" t="s">
        <v>872</v>
      </c>
      <c r="M1400" s="68" t="b">
        <f t="shared" si="43"/>
        <v>1</v>
      </c>
    </row>
    <row r="1401" spans="2:13">
      <c r="B1401" s="68" t="s">
        <v>839</v>
      </c>
      <c r="C1401" s="68" t="s">
        <v>279</v>
      </c>
      <c r="D1401" s="68" t="s">
        <v>635</v>
      </c>
      <c r="E1401" s="68" t="s">
        <v>246</v>
      </c>
      <c r="F1401" s="68">
        <f>SUMIFS(F_Input_APR!$G$8:$G$3373,F_Input_APR!$B$8:$B$3373,'APR Data'!C1401,F_Input_APR!$I$8:$I$3373,'APR Data'!D1401)</f>
        <v>24.675000000000001</v>
      </c>
      <c r="G1401" s="68">
        <v>1</v>
      </c>
      <c r="H1401" s="68">
        <f t="shared" si="42"/>
        <v>24.675000000000001</v>
      </c>
      <c r="I1401" s="68" t="s">
        <v>300</v>
      </c>
      <c r="J1401" s="68" t="s">
        <v>889</v>
      </c>
      <c r="K1401" s="68" t="s">
        <v>873</v>
      </c>
      <c r="M1401" s="68" t="b">
        <f t="shared" si="43"/>
        <v>1</v>
      </c>
    </row>
    <row r="1402" spans="2:13">
      <c r="B1402" s="68" t="s">
        <v>839</v>
      </c>
      <c r="C1402" s="68" t="s">
        <v>279</v>
      </c>
      <c r="D1402" s="68" t="s">
        <v>644</v>
      </c>
      <c r="E1402" s="68" t="s">
        <v>246</v>
      </c>
      <c r="F1402" s="68">
        <f>SUMIFS(F_Input_APR!$G$8:$G$3373,F_Input_APR!$B$8:$B$3373,'APR Data'!C1402,F_Input_APR!$I$8:$I$3373,'APR Data'!D1402)</f>
        <v>5.4829999999999997</v>
      </c>
      <c r="G1402" s="68">
        <v>1</v>
      </c>
      <c r="H1402" s="68">
        <f t="shared" si="42"/>
        <v>5.4829999999999997</v>
      </c>
      <c r="I1402" s="68" t="s">
        <v>300</v>
      </c>
      <c r="J1402" s="68" t="s">
        <v>889</v>
      </c>
      <c r="K1402" s="68" t="s">
        <v>874</v>
      </c>
      <c r="M1402" s="68" t="b">
        <f t="shared" si="43"/>
        <v>1</v>
      </c>
    </row>
    <row r="1403" spans="2:13">
      <c r="B1403" s="68" t="s">
        <v>839</v>
      </c>
      <c r="C1403" s="68" t="s">
        <v>279</v>
      </c>
      <c r="D1403" s="68" t="s">
        <v>650</v>
      </c>
      <c r="E1403" s="68" t="s">
        <v>246</v>
      </c>
      <c r="F1403" s="68">
        <f>SUMIFS(F_Input_APR!$G$8:$G$3373,F_Input_APR!$B$8:$B$3373,'APR Data'!C1403,F_Input_APR!$I$8:$I$3373,'APR Data'!D1403)</f>
        <v>8.2759999999999998</v>
      </c>
      <c r="G1403" s="68">
        <v>1</v>
      </c>
      <c r="H1403" s="68">
        <f t="shared" si="42"/>
        <v>8.2759999999999998</v>
      </c>
      <c r="I1403" s="68" t="s">
        <v>300</v>
      </c>
      <c r="J1403" s="68" t="s">
        <v>889</v>
      </c>
      <c r="K1403" s="68" t="s">
        <v>875</v>
      </c>
      <c r="M1403" s="68" t="b">
        <f t="shared" si="43"/>
        <v>1</v>
      </c>
    </row>
    <row r="1404" spans="2:13">
      <c r="B1404" s="68" t="s">
        <v>839</v>
      </c>
      <c r="C1404" s="68" t="s">
        <v>279</v>
      </c>
      <c r="D1404" s="68" t="s">
        <v>659</v>
      </c>
      <c r="E1404" s="68" t="s">
        <v>246</v>
      </c>
      <c r="F1404" s="68">
        <f>SUMIFS(F_Input_APR!$G$8:$G$3373,F_Input_APR!$B$8:$B$3373,'APR Data'!C1404,F_Input_APR!$I$8:$I$3373,'APR Data'!D1404)</f>
        <v>203.65600000000001</v>
      </c>
      <c r="G1404" s="68">
        <v>1</v>
      </c>
      <c r="H1404" s="68">
        <f t="shared" si="42"/>
        <v>203.65600000000001</v>
      </c>
      <c r="I1404" s="68" t="s">
        <v>300</v>
      </c>
      <c r="J1404" s="68" t="s">
        <v>889</v>
      </c>
      <c r="K1404" s="68" t="s">
        <v>876</v>
      </c>
      <c r="M1404" s="68" t="b">
        <f t="shared" si="43"/>
        <v>1</v>
      </c>
    </row>
    <row r="1405" spans="2:13">
      <c r="B1405" s="68" t="s">
        <v>839</v>
      </c>
      <c r="C1405" s="68" t="s">
        <v>279</v>
      </c>
      <c r="D1405" s="68" t="s">
        <v>668</v>
      </c>
      <c r="E1405" s="68" t="s">
        <v>246</v>
      </c>
      <c r="F1405" s="68">
        <f>SUMIFS(F_Input_APR!$G$8:$G$3373,F_Input_APR!$B$8:$B$3373,'APR Data'!C1405,F_Input_APR!$I$8:$I$3373,'APR Data'!D1405)</f>
        <v>37.139000000000003</v>
      </c>
      <c r="G1405" s="68">
        <v>1</v>
      </c>
      <c r="H1405" s="68">
        <f t="shared" si="42"/>
        <v>37.139000000000003</v>
      </c>
      <c r="I1405" s="68" t="s">
        <v>300</v>
      </c>
      <c r="J1405" s="68" t="s">
        <v>889</v>
      </c>
      <c r="K1405" s="68" t="s">
        <v>877</v>
      </c>
      <c r="M1405" s="68" t="b">
        <f t="shared" si="43"/>
        <v>1</v>
      </c>
    </row>
    <row r="1406" spans="2:13">
      <c r="B1406" s="68" t="s">
        <v>839</v>
      </c>
      <c r="C1406" s="68" t="s">
        <v>279</v>
      </c>
      <c r="D1406" s="68" t="s">
        <v>677</v>
      </c>
      <c r="E1406" s="68" t="s">
        <v>246</v>
      </c>
      <c r="F1406" s="68">
        <f>SUMIFS(F_Input_APR!$G$8:$G$3373,F_Input_APR!$B$8:$B$3373,'APR Data'!C1406,F_Input_APR!$I$8:$I$3373,'APR Data'!D1406)</f>
        <v>20.864999999999998</v>
      </c>
      <c r="G1406" s="68">
        <v>1</v>
      </c>
      <c r="H1406" s="68">
        <f t="shared" si="42"/>
        <v>20.864999999999998</v>
      </c>
      <c r="I1406" s="68" t="s">
        <v>300</v>
      </c>
      <c r="J1406" s="68" t="s">
        <v>889</v>
      </c>
      <c r="K1406" s="68" t="s">
        <v>878</v>
      </c>
      <c r="M1406" s="68" t="b">
        <f t="shared" si="43"/>
        <v>1</v>
      </c>
    </row>
    <row r="1407" spans="2:13">
      <c r="B1407" s="68" t="s">
        <v>839</v>
      </c>
      <c r="C1407" s="68" t="s">
        <v>279</v>
      </c>
      <c r="D1407" s="68" t="s">
        <v>686</v>
      </c>
      <c r="E1407" s="68" t="s">
        <v>246</v>
      </c>
      <c r="F1407" s="68">
        <f>SUMIFS(F_Input_APR!$G$8:$G$3373,F_Input_APR!$B$8:$B$3373,'APR Data'!C1407,F_Input_APR!$I$8:$I$3373,'APR Data'!D1407)</f>
        <v>41.042000000000002</v>
      </c>
      <c r="G1407" s="68">
        <v>1</v>
      </c>
      <c r="H1407" s="68">
        <f t="shared" si="42"/>
        <v>41.042000000000002</v>
      </c>
      <c r="I1407" s="68" t="s">
        <v>300</v>
      </c>
      <c r="J1407" s="68" t="s">
        <v>889</v>
      </c>
      <c r="K1407" s="68" t="s">
        <v>879</v>
      </c>
      <c r="M1407" s="68" t="b">
        <f t="shared" si="43"/>
        <v>1</v>
      </c>
    </row>
    <row r="1408" spans="2:13">
      <c r="B1408" s="68" t="s">
        <v>839</v>
      </c>
      <c r="C1408" s="68" t="s">
        <v>279</v>
      </c>
      <c r="D1408" s="68" t="s">
        <v>692</v>
      </c>
      <c r="E1408" s="68" t="s">
        <v>246</v>
      </c>
      <c r="F1408" s="68">
        <f>SUMIFS(F_Input_APR!$G$8:$G$3373,F_Input_APR!$B$8:$B$3373,'APR Data'!C1408,F_Input_APR!$I$8:$I$3373,'APR Data'!D1408)</f>
        <v>9.7899999999999991</v>
      </c>
      <c r="G1408" s="68">
        <v>1</v>
      </c>
      <c r="H1408" s="68">
        <f t="shared" si="42"/>
        <v>9.7899999999999991</v>
      </c>
      <c r="I1408" s="68" t="s">
        <v>300</v>
      </c>
      <c r="J1408" s="68" t="s">
        <v>889</v>
      </c>
      <c r="K1408" s="68" t="s">
        <v>880</v>
      </c>
      <c r="M1408" s="68" t="b">
        <f t="shared" si="43"/>
        <v>1</v>
      </c>
    </row>
    <row r="1409" spans="2:13">
      <c r="B1409" s="68" t="s">
        <v>839</v>
      </c>
      <c r="C1409" s="68" t="s">
        <v>279</v>
      </c>
      <c r="D1409" s="68" t="s">
        <v>701</v>
      </c>
      <c r="E1409" s="68" t="s">
        <v>246</v>
      </c>
      <c r="F1409" s="68">
        <f>SUMIFS(F_Input_APR!$G$8:$G$3373,F_Input_APR!$B$8:$B$3373,'APR Data'!C1409,F_Input_APR!$I$8:$I$3373,'APR Data'!D1409)</f>
        <v>0</v>
      </c>
      <c r="G1409" s="68">
        <v>1</v>
      </c>
      <c r="H1409" s="68">
        <f t="shared" si="42"/>
        <v>0</v>
      </c>
      <c r="I1409" s="68" t="s">
        <v>300</v>
      </c>
      <c r="J1409" s="68" t="s">
        <v>889</v>
      </c>
      <c r="K1409" s="68" t="s">
        <v>881</v>
      </c>
      <c r="M1409" s="68" t="b">
        <f t="shared" si="43"/>
        <v>1</v>
      </c>
    </row>
    <row r="1410" spans="2:13">
      <c r="B1410" s="68" t="s">
        <v>839</v>
      </c>
      <c r="C1410" s="68" t="s">
        <v>279</v>
      </c>
      <c r="D1410" s="68" t="s">
        <v>710</v>
      </c>
      <c r="E1410" s="68" t="s">
        <v>246</v>
      </c>
      <c r="F1410" s="68">
        <f>SUMIFS(F_Input_APR!$G$8:$G$3373,F_Input_APR!$B$8:$B$3373,'APR Data'!C1410,F_Input_APR!$I$8:$I$3373,'APR Data'!D1410)</f>
        <v>5.1180000000000003</v>
      </c>
      <c r="G1410" s="68">
        <v>1</v>
      </c>
      <c r="H1410" s="68">
        <f t="shared" si="42"/>
        <v>5.1180000000000003</v>
      </c>
      <c r="I1410" s="68" t="s">
        <v>300</v>
      </c>
      <c r="J1410" s="68" t="s">
        <v>889</v>
      </c>
      <c r="K1410" s="68" t="s">
        <v>882</v>
      </c>
      <c r="M1410" s="68" t="b">
        <f t="shared" si="43"/>
        <v>1</v>
      </c>
    </row>
    <row r="1411" spans="2:13">
      <c r="B1411" s="68" t="s">
        <v>839</v>
      </c>
      <c r="C1411" s="68" t="s">
        <v>279</v>
      </c>
      <c r="D1411" s="68" t="s">
        <v>719</v>
      </c>
      <c r="E1411" s="68" t="s">
        <v>246</v>
      </c>
      <c r="F1411" s="68">
        <f>SUMIFS(F_Input_APR!$G$8:$G$3373,F_Input_APR!$B$8:$B$3373,'APR Data'!C1411,F_Input_APR!$I$8:$I$3373,'APR Data'!D1411)</f>
        <v>0</v>
      </c>
      <c r="G1411" s="68">
        <v>1</v>
      </c>
      <c r="H1411" s="68">
        <f t="shared" si="42"/>
        <v>0</v>
      </c>
      <c r="I1411" s="68" t="s">
        <v>300</v>
      </c>
      <c r="J1411" s="68" t="s">
        <v>889</v>
      </c>
      <c r="K1411" s="68" t="s">
        <v>883</v>
      </c>
      <c r="M1411" s="68" t="b">
        <f t="shared" si="43"/>
        <v>1</v>
      </c>
    </row>
    <row r="1412" spans="2:13">
      <c r="B1412" s="68" t="s">
        <v>839</v>
      </c>
      <c r="C1412" s="68" t="s">
        <v>279</v>
      </c>
      <c r="D1412" s="68" t="s">
        <v>728</v>
      </c>
      <c r="E1412" s="68" t="s">
        <v>246</v>
      </c>
      <c r="F1412" s="68">
        <f>SUMIFS(F_Input_APR!$G$8:$G$3373,F_Input_APR!$B$8:$B$3373,'APR Data'!C1412,F_Input_APR!$I$8:$I$3373,'APR Data'!D1412)</f>
        <v>3.0779999999999998</v>
      </c>
      <c r="G1412" s="68">
        <v>1</v>
      </c>
      <c r="H1412" s="68">
        <f t="shared" si="42"/>
        <v>3.0779999999999998</v>
      </c>
      <c r="I1412" s="68" t="s">
        <v>300</v>
      </c>
      <c r="J1412" s="68" t="s">
        <v>889</v>
      </c>
      <c r="K1412" s="68" t="s">
        <v>884</v>
      </c>
      <c r="M1412" s="68" t="b">
        <f t="shared" si="43"/>
        <v>1</v>
      </c>
    </row>
    <row r="1413" spans="2:13">
      <c r="B1413" s="68" t="s">
        <v>839</v>
      </c>
      <c r="C1413" s="68" t="s">
        <v>279</v>
      </c>
      <c r="D1413" s="68" t="s">
        <v>737</v>
      </c>
      <c r="E1413" s="68" t="s">
        <v>246</v>
      </c>
      <c r="F1413" s="68">
        <f>SUMIFS(F_Input_APR!$G$8:$G$3373,F_Input_APR!$B$8:$B$3373,'APR Data'!C1413,F_Input_APR!$I$8:$I$3373,'APR Data'!D1413)</f>
        <v>0</v>
      </c>
      <c r="G1413" s="68">
        <v>1</v>
      </c>
      <c r="H1413" s="68">
        <f t="shared" si="42"/>
        <v>0</v>
      </c>
      <c r="I1413" s="68" t="s">
        <v>300</v>
      </c>
      <c r="J1413" s="68" t="s">
        <v>889</v>
      </c>
      <c r="K1413" s="68" t="s">
        <v>885</v>
      </c>
      <c r="M1413" s="68" t="b">
        <f t="shared" si="43"/>
        <v>1</v>
      </c>
    </row>
    <row r="1414" spans="2:13">
      <c r="B1414" s="68" t="s">
        <v>839</v>
      </c>
      <c r="C1414" s="68" t="s">
        <v>279</v>
      </c>
      <c r="D1414" s="68" t="s">
        <v>746</v>
      </c>
      <c r="E1414" s="68" t="s">
        <v>246</v>
      </c>
      <c r="F1414" s="68">
        <f>SUMIFS(F_Input_APR!$G$8:$G$3373,F_Input_APR!$B$8:$B$3373,'APR Data'!C1414,F_Input_APR!$I$8:$I$3373,'APR Data'!D1414)</f>
        <v>0</v>
      </c>
      <c r="G1414" s="68">
        <v>1</v>
      </c>
      <c r="H1414" s="68">
        <f t="shared" si="42"/>
        <v>0</v>
      </c>
      <c r="I1414" s="68" t="s">
        <v>300</v>
      </c>
      <c r="J1414" s="68" t="s">
        <v>889</v>
      </c>
      <c r="K1414" s="68" t="s">
        <v>886</v>
      </c>
      <c r="M1414" s="68" t="b">
        <f t="shared" si="43"/>
        <v>1</v>
      </c>
    </row>
    <row r="1415" spans="2:13">
      <c r="B1415" s="68" t="s">
        <v>839</v>
      </c>
      <c r="C1415" s="68" t="s">
        <v>279</v>
      </c>
      <c r="D1415" s="68" t="s">
        <v>755</v>
      </c>
      <c r="E1415" s="68" t="s">
        <v>246</v>
      </c>
      <c r="F1415" s="68">
        <f>SUMIFS(F_Input_APR!$G$8:$G$3373,F_Input_APR!$B$8:$B$3373,'APR Data'!C1415,F_Input_APR!$I$8:$I$3373,'APR Data'!D1415)</f>
        <v>57.954999999999998</v>
      </c>
      <c r="G1415" s="68">
        <v>1</v>
      </c>
      <c r="H1415" s="68">
        <f t="shared" ref="H1415:H1478" si="44">F1415*G1415</f>
        <v>57.954999999999998</v>
      </c>
      <c r="I1415" s="68" t="s">
        <v>300</v>
      </c>
      <c r="J1415" s="68" t="s">
        <v>889</v>
      </c>
      <c r="K1415" s="68" t="s">
        <v>887</v>
      </c>
      <c r="M1415" s="68" t="b">
        <f t="shared" ref="M1415:M1478" si="45">F1415=H1415</f>
        <v>1</v>
      </c>
    </row>
    <row r="1416" spans="2:13">
      <c r="B1416" s="68" t="s">
        <v>839</v>
      </c>
      <c r="C1416" s="68" t="s">
        <v>280</v>
      </c>
      <c r="D1416" s="68" t="s">
        <v>302</v>
      </c>
      <c r="E1416" s="68" t="s">
        <v>246</v>
      </c>
      <c r="F1416" s="68">
        <f>SUMIFS(F_Input_APR!$G$8:$G$3373,F_Input_APR!$B$8:$B$3373,'APR Data'!C1416,F_Input_APR!$I$8:$I$3373,'APR Data'!D1416)</f>
        <v>6.681</v>
      </c>
      <c r="G1416" s="68">
        <v>1</v>
      </c>
      <c r="H1416" s="68">
        <f t="shared" si="44"/>
        <v>6.681</v>
      </c>
      <c r="I1416" s="68" t="s">
        <v>300</v>
      </c>
      <c r="J1416" s="68" t="s">
        <v>840</v>
      </c>
      <c r="K1416" s="92" t="s">
        <v>841</v>
      </c>
      <c r="M1416" s="68" t="b">
        <f t="shared" si="45"/>
        <v>1</v>
      </c>
    </row>
    <row r="1417" spans="2:13">
      <c r="B1417" s="68" t="s">
        <v>839</v>
      </c>
      <c r="C1417" s="68" t="s">
        <v>280</v>
      </c>
      <c r="D1417" s="68" t="s">
        <v>311</v>
      </c>
      <c r="E1417" s="68" t="s">
        <v>246</v>
      </c>
      <c r="F1417" s="68">
        <f>SUMIFS(F_Input_APR!$G$8:$G$3373,F_Input_APR!$B$8:$B$3373,'APR Data'!C1417,F_Input_APR!$I$8:$I$3373,'APR Data'!D1417)</f>
        <v>6.3109999999999999</v>
      </c>
      <c r="G1417" s="68">
        <v>1</v>
      </c>
      <c r="H1417" s="68">
        <f t="shared" si="44"/>
        <v>6.3109999999999999</v>
      </c>
      <c r="I1417" s="68" t="s">
        <v>300</v>
      </c>
      <c r="J1417" s="68" t="s">
        <v>840</v>
      </c>
      <c r="K1417" s="92" t="s">
        <v>842</v>
      </c>
      <c r="M1417" s="68" t="b">
        <f t="shared" si="45"/>
        <v>1</v>
      </c>
    </row>
    <row r="1418" spans="2:13">
      <c r="B1418" s="68" t="s">
        <v>839</v>
      </c>
      <c r="C1418" s="68" t="s">
        <v>280</v>
      </c>
      <c r="D1418" s="68" t="s">
        <v>320</v>
      </c>
      <c r="E1418" s="68" t="s">
        <v>246</v>
      </c>
      <c r="F1418" s="68">
        <f>SUMIFS(F_Input_APR!$G$8:$G$3373,F_Input_APR!$B$8:$B$3373,'APR Data'!C1418,F_Input_APR!$I$8:$I$3373,'APR Data'!D1418)</f>
        <v>2.629</v>
      </c>
      <c r="G1418" s="68">
        <v>1</v>
      </c>
      <c r="H1418" s="68">
        <f t="shared" si="44"/>
        <v>2.629</v>
      </c>
      <c r="I1418" s="68" t="s">
        <v>300</v>
      </c>
      <c r="J1418" s="68" t="s">
        <v>840</v>
      </c>
      <c r="K1418" s="92" t="s">
        <v>843</v>
      </c>
      <c r="M1418" s="68" t="b">
        <f t="shared" si="45"/>
        <v>1</v>
      </c>
    </row>
    <row r="1419" spans="2:13">
      <c r="B1419" s="68" t="s">
        <v>839</v>
      </c>
      <c r="C1419" s="68" t="s">
        <v>280</v>
      </c>
      <c r="D1419" s="68" t="s">
        <v>329</v>
      </c>
      <c r="E1419" s="68" t="s">
        <v>246</v>
      </c>
      <c r="F1419" s="68">
        <f>SUMIFS(F_Input_APR!$G$8:$G$3373,F_Input_APR!$B$8:$B$3373,'APR Data'!C1419,F_Input_APR!$I$8:$I$3373,'APR Data'!D1419)</f>
        <v>8.1159999999999997</v>
      </c>
      <c r="G1419" s="68">
        <v>1</v>
      </c>
      <c r="H1419" s="68">
        <f t="shared" si="44"/>
        <v>8.1159999999999997</v>
      </c>
      <c r="I1419" s="68" t="s">
        <v>300</v>
      </c>
      <c r="J1419" s="68" t="s">
        <v>840</v>
      </c>
      <c r="K1419" s="68" t="s">
        <v>844</v>
      </c>
      <c r="M1419" s="68" t="b">
        <f t="shared" si="45"/>
        <v>1</v>
      </c>
    </row>
    <row r="1420" spans="2:13">
      <c r="B1420" s="68" t="s">
        <v>839</v>
      </c>
      <c r="C1420" s="68" t="s">
        <v>280</v>
      </c>
      <c r="D1420" s="68" t="s">
        <v>338</v>
      </c>
      <c r="E1420" s="68" t="s">
        <v>246</v>
      </c>
      <c r="F1420" s="68">
        <f>SUMIFS(F_Input_APR!$G$8:$G$3373,F_Input_APR!$B$8:$B$3373,'APR Data'!C1420,F_Input_APR!$I$8:$I$3373,'APR Data'!D1420)</f>
        <v>0.86399999999999999</v>
      </c>
      <c r="G1420" s="68">
        <v>1</v>
      </c>
      <c r="H1420" s="68">
        <f t="shared" si="44"/>
        <v>0.86399999999999999</v>
      </c>
      <c r="I1420" s="68" t="s">
        <v>300</v>
      </c>
      <c r="J1420" s="68" t="s">
        <v>840</v>
      </c>
      <c r="K1420" s="92" t="s">
        <v>845</v>
      </c>
      <c r="M1420" s="68" t="b">
        <f t="shared" si="45"/>
        <v>1</v>
      </c>
    </row>
    <row r="1421" spans="2:13">
      <c r="B1421" s="68" t="s">
        <v>839</v>
      </c>
      <c r="C1421" s="68" t="s">
        <v>280</v>
      </c>
      <c r="D1421" s="68" t="s">
        <v>347</v>
      </c>
      <c r="E1421" s="68" t="s">
        <v>246</v>
      </c>
      <c r="F1421" s="68">
        <f>SUMIFS(F_Input_APR!$G$8:$G$3373,F_Input_APR!$B$8:$B$3373,'APR Data'!C1421,F_Input_APR!$I$8:$I$3373,'APR Data'!D1421)</f>
        <v>4.2110000000000003</v>
      </c>
      <c r="G1421" s="68">
        <v>1</v>
      </c>
      <c r="H1421" s="68">
        <f t="shared" si="44"/>
        <v>4.2110000000000003</v>
      </c>
      <c r="I1421" s="68" t="s">
        <v>300</v>
      </c>
      <c r="J1421" s="68" t="s">
        <v>840</v>
      </c>
      <c r="K1421" s="92" t="s">
        <v>846</v>
      </c>
      <c r="M1421" s="68" t="b">
        <f t="shared" si="45"/>
        <v>1</v>
      </c>
    </row>
    <row r="1422" spans="2:13">
      <c r="B1422" s="68" t="s">
        <v>839</v>
      </c>
      <c r="C1422" s="68" t="s">
        <v>280</v>
      </c>
      <c r="D1422" s="68" t="s">
        <v>356</v>
      </c>
      <c r="E1422" s="68" t="s">
        <v>246</v>
      </c>
      <c r="F1422" s="68">
        <f>SUMIFS(F_Input_APR!$G$8:$G$3373,F_Input_APR!$B$8:$B$3373,'APR Data'!C1422,F_Input_APR!$I$8:$I$3373,'APR Data'!D1422)</f>
        <v>0.19900000000000001</v>
      </c>
      <c r="G1422" s="68">
        <v>1</v>
      </c>
      <c r="H1422" s="68">
        <f t="shared" si="44"/>
        <v>0.19900000000000001</v>
      </c>
      <c r="I1422" s="68" t="s">
        <v>300</v>
      </c>
      <c r="J1422" s="68" t="s">
        <v>840</v>
      </c>
      <c r="K1422" s="92" t="s">
        <v>847</v>
      </c>
      <c r="M1422" s="68" t="b">
        <f t="shared" si="45"/>
        <v>1</v>
      </c>
    </row>
    <row r="1423" spans="2:13">
      <c r="B1423" s="68" t="s">
        <v>839</v>
      </c>
      <c r="C1423" s="68" t="s">
        <v>280</v>
      </c>
      <c r="D1423" s="68" t="s">
        <v>365</v>
      </c>
      <c r="E1423" s="68" t="s">
        <v>246</v>
      </c>
      <c r="F1423" s="68">
        <f>SUMIFS(F_Input_APR!$G$8:$G$3373,F_Input_APR!$B$8:$B$3373,'APR Data'!C1423,F_Input_APR!$I$8:$I$3373,'APR Data'!D1423)</f>
        <v>0</v>
      </c>
      <c r="G1423" s="68">
        <v>1</v>
      </c>
      <c r="H1423" s="68">
        <f t="shared" si="44"/>
        <v>0</v>
      </c>
      <c r="I1423" s="68" t="s">
        <v>300</v>
      </c>
      <c r="J1423" s="68" t="s">
        <v>840</v>
      </c>
      <c r="K1423" s="92" t="s">
        <v>848</v>
      </c>
      <c r="M1423" s="68" t="b">
        <f t="shared" si="45"/>
        <v>1</v>
      </c>
    </row>
    <row r="1424" spans="2:13">
      <c r="B1424" s="68" t="s">
        <v>839</v>
      </c>
      <c r="C1424" s="68" t="s">
        <v>280</v>
      </c>
      <c r="D1424" s="68" t="s">
        <v>374</v>
      </c>
      <c r="E1424" s="68" t="s">
        <v>246</v>
      </c>
      <c r="F1424" s="68">
        <f>SUMIFS(F_Input_APR!$G$8:$G$3373,F_Input_APR!$B$8:$B$3373,'APR Data'!C1424,F_Input_APR!$I$8:$I$3373,'APR Data'!D1424)</f>
        <v>128.87</v>
      </c>
      <c r="G1424" s="68">
        <v>1</v>
      </c>
      <c r="H1424" s="68">
        <f t="shared" si="44"/>
        <v>128.87</v>
      </c>
      <c r="I1424" s="68" t="s">
        <v>300</v>
      </c>
      <c r="J1424" s="68" t="s">
        <v>840</v>
      </c>
      <c r="K1424" s="92" t="s">
        <v>849</v>
      </c>
      <c r="M1424" s="68" t="b">
        <f t="shared" si="45"/>
        <v>1</v>
      </c>
    </row>
    <row r="1425" spans="2:13">
      <c r="B1425" s="68" t="s">
        <v>839</v>
      </c>
      <c r="C1425" s="68" t="s">
        <v>280</v>
      </c>
      <c r="D1425" s="68" t="s">
        <v>383</v>
      </c>
      <c r="E1425" s="68" t="s">
        <v>246</v>
      </c>
      <c r="F1425" s="68">
        <f>SUMIFS(F_Input_APR!$G$8:$G$3373,F_Input_APR!$B$8:$B$3373,'APR Data'!C1425,F_Input_APR!$I$8:$I$3373,'APR Data'!D1425)</f>
        <v>0</v>
      </c>
      <c r="G1425" s="68">
        <v>1</v>
      </c>
      <c r="H1425" s="68">
        <f t="shared" si="44"/>
        <v>0</v>
      </c>
      <c r="I1425" s="68" t="s">
        <v>300</v>
      </c>
      <c r="J1425" s="68" t="s">
        <v>840</v>
      </c>
      <c r="K1425" s="92" t="s">
        <v>850</v>
      </c>
      <c r="M1425" s="68" t="b">
        <f t="shared" si="45"/>
        <v>1</v>
      </c>
    </row>
    <row r="1426" spans="2:13">
      <c r="B1426" s="68" t="s">
        <v>839</v>
      </c>
      <c r="C1426" s="68" t="s">
        <v>280</v>
      </c>
      <c r="D1426" s="68" t="s">
        <v>392</v>
      </c>
      <c r="E1426" s="68" t="s">
        <v>246</v>
      </c>
      <c r="F1426" s="68">
        <f>SUMIFS(F_Input_APR!$G$8:$G$3373,F_Input_APR!$B$8:$B$3373,'APR Data'!C1426,F_Input_APR!$I$8:$I$3373,'APR Data'!D1426)</f>
        <v>0</v>
      </c>
      <c r="G1426" s="68">
        <v>1</v>
      </c>
      <c r="H1426" s="68">
        <f t="shared" si="44"/>
        <v>0</v>
      </c>
      <c r="I1426" s="68" t="s">
        <v>300</v>
      </c>
      <c r="J1426" s="68" t="s">
        <v>840</v>
      </c>
      <c r="K1426" s="92" t="s">
        <v>851</v>
      </c>
      <c r="M1426" s="68" t="b">
        <f t="shared" si="45"/>
        <v>1</v>
      </c>
    </row>
    <row r="1427" spans="2:13">
      <c r="B1427" s="68" t="s">
        <v>839</v>
      </c>
      <c r="C1427" s="68" t="s">
        <v>280</v>
      </c>
      <c r="D1427" s="68" t="s">
        <v>401</v>
      </c>
      <c r="E1427" s="68" t="s">
        <v>246</v>
      </c>
      <c r="F1427" s="68">
        <f>SUMIFS(F_Input_APR!$G$8:$G$3373,F_Input_APR!$B$8:$B$3373,'APR Data'!C1427,F_Input_APR!$I$8:$I$3373,'APR Data'!D1427)</f>
        <v>0</v>
      </c>
      <c r="G1427" s="68">
        <v>1</v>
      </c>
      <c r="H1427" s="68">
        <f t="shared" si="44"/>
        <v>0</v>
      </c>
      <c r="I1427" s="68" t="s">
        <v>300</v>
      </c>
      <c r="J1427" s="68" t="s">
        <v>840</v>
      </c>
      <c r="K1427" s="92" t="s">
        <v>852</v>
      </c>
      <c r="M1427" s="68" t="b">
        <f t="shared" si="45"/>
        <v>1</v>
      </c>
    </row>
    <row r="1428" spans="2:13">
      <c r="B1428" s="68" t="s">
        <v>839</v>
      </c>
      <c r="C1428" s="68" t="s">
        <v>280</v>
      </c>
      <c r="D1428" s="68" t="s">
        <v>410</v>
      </c>
      <c r="E1428" s="68" t="s">
        <v>246</v>
      </c>
      <c r="F1428" s="68">
        <f>SUMIFS(F_Input_APR!$G$8:$G$3373,F_Input_APR!$B$8:$B$3373,'APR Data'!C1428,F_Input_APR!$I$8:$I$3373,'APR Data'!D1428)</f>
        <v>23.707000000000001</v>
      </c>
      <c r="G1428" s="68">
        <v>1</v>
      </c>
      <c r="H1428" s="68">
        <f t="shared" si="44"/>
        <v>23.707000000000001</v>
      </c>
      <c r="I1428" s="68" t="s">
        <v>300</v>
      </c>
      <c r="J1428" s="68" t="s">
        <v>840</v>
      </c>
      <c r="K1428" s="92" t="s">
        <v>853</v>
      </c>
      <c r="M1428" s="68" t="b">
        <f t="shared" si="45"/>
        <v>1</v>
      </c>
    </row>
    <row r="1429" spans="2:13">
      <c r="B1429" s="68" t="s">
        <v>839</v>
      </c>
      <c r="C1429" s="68" t="s">
        <v>280</v>
      </c>
      <c r="D1429" s="68" t="s">
        <v>419</v>
      </c>
      <c r="E1429" s="68" t="s">
        <v>246</v>
      </c>
      <c r="F1429" s="68">
        <f>SUMIFS(F_Input_APR!$G$8:$G$3373,F_Input_APR!$B$8:$B$3373,'APR Data'!C1429,F_Input_APR!$I$8:$I$3373,'APR Data'!D1429)</f>
        <v>31.934000000000001</v>
      </c>
      <c r="G1429" s="68">
        <v>1</v>
      </c>
      <c r="H1429" s="68">
        <f t="shared" si="44"/>
        <v>31.934000000000001</v>
      </c>
      <c r="I1429" s="68" t="s">
        <v>300</v>
      </c>
      <c r="J1429" s="68" t="s">
        <v>840</v>
      </c>
      <c r="K1429" s="92" t="s">
        <v>854</v>
      </c>
      <c r="M1429" s="68" t="b">
        <f t="shared" si="45"/>
        <v>1</v>
      </c>
    </row>
    <row r="1430" spans="2:13">
      <c r="B1430" s="68" t="s">
        <v>839</v>
      </c>
      <c r="C1430" s="68" t="s">
        <v>280</v>
      </c>
      <c r="D1430" s="68" t="s">
        <v>428</v>
      </c>
      <c r="E1430" s="68" t="s">
        <v>246</v>
      </c>
      <c r="F1430" s="68">
        <f>SUMIFS(F_Input_APR!$G$8:$G$3373,F_Input_APR!$B$8:$B$3373,'APR Data'!C1430,F_Input_APR!$I$8:$I$3373,'APR Data'!D1430)</f>
        <v>0</v>
      </c>
      <c r="G1430" s="68">
        <v>0</v>
      </c>
      <c r="H1430" s="68">
        <f t="shared" si="44"/>
        <v>0</v>
      </c>
      <c r="I1430" s="68" t="s">
        <v>300</v>
      </c>
      <c r="J1430" s="68" t="s">
        <v>840</v>
      </c>
      <c r="K1430" s="92" t="s">
        <v>855</v>
      </c>
      <c r="M1430" s="68" t="b">
        <f t="shared" si="45"/>
        <v>1</v>
      </c>
    </row>
    <row r="1431" spans="2:13">
      <c r="B1431" s="68" t="s">
        <v>839</v>
      </c>
      <c r="C1431" s="68" t="s">
        <v>280</v>
      </c>
      <c r="D1431" s="68" t="s">
        <v>436</v>
      </c>
      <c r="E1431" s="68" t="s">
        <v>246</v>
      </c>
      <c r="F1431" s="68">
        <f>SUMIFS(F_Input_APR!$G$8:$G$3373,F_Input_APR!$B$8:$B$3373,'APR Data'!C1431,F_Input_APR!$I$8:$I$3373,'APR Data'!D1431)</f>
        <v>0</v>
      </c>
      <c r="G1431" s="68">
        <v>0</v>
      </c>
      <c r="H1431" s="68">
        <f t="shared" si="44"/>
        <v>0</v>
      </c>
      <c r="I1431" s="68" t="s">
        <v>300</v>
      </c>
      <c r="J1431" s="68" t="s">
        <v>840</v>
      </c>
      <c r="K1431" s="92" t="s">
        <v>856</v>
      </c>
      <c r="M1431" s="68" t="b">
        <f t="shared" si="45"/>
        <v>1</v>
      </c>
    </row>
    <row r="1432" spans="2:13">
      <c r="B1432" s="68" t="s">
        <v>839</v>
      </c>
      <c r="C1432" s="68" t="s">
        <v>280</v>
      </c>
      <c r="D1432" s="68" t="s">
        <v>442</v>
      </c>
      <c r="E1432" s="68" t="s">
        <v>246</v>
      </c>
      <c r="F1432" s="68">
        <f>SUMIFS(F_Input_APR!$G$8:$G$3373,F_Input_APR!$B$8:$B$3373,'APR Data'!C1432,F_Input_APR!$I$8:$I$3373,'APR Data'!D1432)</f>
        <v>0</v>
      </c>
      <c r="G1432" s="68">
        <v>1</v>
      </c>
      <c r="H1432" s="68">
        <f t="shared" si="44"/>
        <v>0</v>
      </c>
      <c r="I1432" s="68" t="s">
        <v>300</v>
      </c>
      <c r="J1432" s="68" t="s">
        <v>840</v>
      </c>
      <c r="K1432" s="92" t="s">
        <v>857</v>
      </c>
      <c r="M1432" s="68" t="b">
        <f t="shared" si="45"/>
        <v>1</v>
      </c>
    </row>
    <row r="1433" spans="2:13">
      <c r="B1433" s="68" t="s">
        <v>839</v>
      </c>
      <c r="C1433" s="68" t="s">
        <v>280</v>
      </c>
      <c r="D1433" s="68" t="s">
        <v>449</v>
      </c>
      <c r="E1433" s="68" t="s">
        <v>246</v>
      </c>
      <c r="F1433" s="68">
        <f>SUMIFS(F_Input_APR!$G$8:$G$3373,F_Input_APR!$B$8:$B$3373,'APR Data'!C1433,F_Input_APR!$I$8:$I$3373,'APR Data'!D1433)</f>
        <v>0.14399999999999999</v>
      </c>
      <c r="G1433" s="68">
        <v>1</v>
      </c>
      <c r="H1433" s="68">
        <f t="shared" si="44"/>
        <v>0.14399999999999999</v>
      </c>
      <c r="I1433" s="68" t="s">
        <v>300</v>
      </c>
      <c r="J1433" s="68" t="s">
        <v>840</v>
      </c>
      <c r="K1433" s="92" t="s">
        <v>858</v>
      </c>
      <c r="M1433" s="68" t="b">
        <f t="shared" si="45"/>
        <v>1</v>
      </c>
    </row>
    <row r="1434" spans="2:13">
      <c r="B1434" s="68" t="s">
        <v>839</v>
      </c>
      <c r="C1434" s="68" t="s">
        <v>280</v>
      </c>
      <c r="D1434" s="68" t="s">
        <v>458</v>
      </c>
      <c r="E1434" s="68" t="s">
        <v>246</v>
      </c>
      <c r="F1434" s="68">
        <f>SUMIFS(F_Input_APR!$G$8:$G$3373,F_Input_APR!$B$8:$B$3373,'APR Data'!C1434,F_Input_APR!$I$8:$I$3373,'APR Data'!D1434)</f>
        <v>0</v>
      </c>
      <c r="G1434" s="68">
        <v>1</v>
      </c>
      <c r="H1434" s="68">
        <f t="shared" si="44"/>
        <v>0</v>
      </c>
      <c r="I1434" s="68" t="s">
        <v>300</v>
      </c>
      <c r="J1434" s="68" t="s">
        <v>840</v>
      </c>
      <c r="K1434" s="92" t="s">
        <v>859</v>
      </c>
      <c r="M1434" s="68" t="b">
        <f t="shared" si="45"/>
        <v>1</v>
      </c>
    </row>
    <row r="1435" spans="2:13">
      <c r="B1435" s="68" t="s">
        <v>839</v>
      </c>
      <c r="C1435" s="68" t="s">
        <v>280</v>
      </c>
      <c r="D1435" s="68" t="s">
        <v>467</v>
      </c>
      <c r="E1435" s="68" t="s">
        <v>246</v>
      </c>
      <c r="F1435" s="68">
        <f>SUMIFS(F_Input_APR!$G$8:$G$3373,F_Input_APR!$B$8:$B$3373,'APR Data'!C1435,F_Input_APR!$I$8:$I$3373,'APR Data'!D1435)</f>
        <v>0</v>
      </c>
      <c r="G1435" s="68">
        <v>0</v>
      </c>
      <c r="H1435" s="68">
        <f t="shared" si="44"/>
        <v>0</v>
      </c>
      <c r="I1435" s="68" t="s">
        <v>300</v>
      </c>
      <c r="J1435" s="68" t="s">
        <v>840</v>
      </c>
      <c r="K1435" s="92" t="s">
        <v>860</v>
      </c>
      <c r="M1435" s="68" t="b">
        <f t="shared" si="45"/>
        <v>1</v>
      </c>
    </row>
    <row r="1436" spans="2:13">
      <c r="B1436" s="68" t="s">
        <v>839</v>
      </c>
      <c r="C1436" s="68" t="s">
        <v>280</v>
      </c>
      <c r="D1436" s="68" t="s">
        <v>476</v>
      </c>
      <c r="E1436" s="68" t="s">
        <v>246</v>
      </c>
      <c r="F1436" s="68">
        <f>SUMIFS(F_Input_APR!$G$8:$G$3373,F_Input_APR!$B$8:$B$3373,'APR Data'!C1436,F_Input_APR!$I$8:$I$3373,'APR Data'!D1436)</f>
        <v>0</v>
      </c>
      <c r="G1436" s="68">
        <v>0</v>
      </c>
      <c r="H1436" s="68">
        <f t="shared" si="44"/>
        <v>0</v>
      </c>
      <c r="I1436" s="68" t="s">
        <v>300</v>
      </c>
      <c r="J1436" s="68" t="s">
        <v>840</v>
      </c>
      <c r="K1436" s="92" t="s">
        <v>861</v>
      </c>
      <c r="M1436" s="68" t="b">
        <f t="shared" si="45"/>
        <v>1</v>
      </c>
    </row>
    <row r="1437" spans="2:13">
      <c r="B1437" s="68" t="s">
        <v>839</v>
      </c>
      <c r="C1437" s="68" t="s">
        <v>280</v>
      </c>
      <c r="D1437" s="68" t="s">
        <v>485</v>
      </c>
      <c r="E1437" s="68" t="s">
        <v>246</v>
      </c>
      <c r="F1437" s="68">
        <f>SUMIFS(F_Input_APR!$G$8:$G$3373,F_Input_APR!$B$8:$B$3373,'APR Data'!C1437,F_Input_APR!$I$8:$I$3373,'APR Data'!D1437)</f>
        <v>0</v>
      </c>
      <c r="G1437" s="68">
        <v>0</v>
      </c>
      <c r="H1437" s="68">
        <f t="shared" si="44"/>
        <v>0</v>
      </c>
      <c r="I1437" s="68" t="s">
        <v>300</v>
      </c>
      <c r="J1437" s="68" t="s">
        <v>840</v>
      </c>
      <c r="K1437" s="92" t="s">
        <v>862</v>
      </c>
      <c r="M1437" s="68" t="b">
        <f t="shared" si="45"/>
        <v>1</v>
      </c>
    </row>
    <row r="1438" spans="2:13">
      <c r="B1438" s="68" t="s">
        <v>839</v>
      </c>
      <c r="C1438" s="68" t="s">
        <v>280</v>
      </c>
      <c r="D1438" s="68" t="s">
        <v>494</v>
      </c>
      <c r="E1438" s="68" t="s">
        <v>246</v>
      </c>
      <c r="F1438" s="68">
        <f>SUMIFS(F_Input_APR!$G$8:$G$3373,F_Input_APR!$B$8:$B$3373,'APR Data'!C1438,F_Input_APR!$I$8:$I$3373,'APR Data'!D1438)</f>
        <v>14.54</v>
      </c>
      <c r="G1438" s="68">
        <v>1</v>
      </c>
      <c r="H1438" s="68">
        <f t="shared" si="44"/>
        <v>14.54</v>
      </c>
      <c r="I1438" s="68" t="s">
        <v>300</v>
      </c>
      <c r="J1438" s="68" t="s">
        <v>840</v>
      </c>
      <c r="K1438" s="92" t="s">
        <v>863</v>
      </c>
      <c r="M1438" s="68" t="b">
        <f t="shared" si="45"/>
        <v>1</v>
      </c>
    </row>
    <row r="1439" spans="2:13">
      <c r="B1439" s="68" t="s">
        <v>839</v>
      </c>
      <c r="C1439" s="68" t="s">
        <v>280</v>
      </c>
      <c r="D1439" s="68" t="s">
        <v>503</v>
      </c>
      <c r="E1439" s="68" t="s">
        <v>246</v>
      </c>
      <c r="F1439" s="68">
        <f>SUMIFS(F_Input_APR!$G$8:$G$3373,F_Input_APR!$B$8:$B$3373,'APR Data'!C1439,F_Input_APR!$I$8:$I$3373,'APR Data'!D1439)</f>
        <v>1.7000000000000001E-2</v>
      </c>
      <c r="G1439" s="68">
        <v>1</v>
      </c>
      <c r="H1439" s="68">
        <f t="shared" si="44"/>
        <v>1.7000000000000001E-2</v>
      </c>
      <c r="I1439" s="68" t="s">
        <v>300</v>
      </c>
      <c r="J1439" s="68" t="s">
        <v>840</v>
      </c>
      <c r="K1439" s="92" t="s">
        <v>864</v>
      </c>
      <c r="M1439" s="68" t="b">
        <f t="shared" si="45"/>
        <v>1</v>
      </c>
    </row>
    <row r="1440" spans="2:13">
      <c r="B1440" s="68" t="s">
        <v>839</v>
      </c>
      <c r="C1440" s="68" t="s">
        <v>280</v>
      </c>
      <c r="D1440" s="68" t="s">
        <v>512</v>
      </c>
      <c r="E1440" s="68" t="s">
        <v>246</v>
      </c>
      <c r="F1440" s="68">
        <f>SUMIFS(F_Input_APR!$G$8:$G$3373,F_Input_APR!$B$8:$B$3373,'APR Data'!C1440,F_Input_APR!$I$8:$I$3373,'APR Data'!D1440)</f>
        <v>0</v>
      </c>
      <c r="G1440" s="68">
        <v>1</v>
      </c>
      <c r="H1440" s="68">
        <f t="shared" si="44"/>
        <v>0</v>
      </c>
      <c r="I1440" s="68" t="s">
        <v>300</v>
      </c>
      <c r="J1440" s="68" t="s">
        <v>840</v>
      </c>
      <c r="K1440" s="92" t="s">
        <v>865</v>
      </c>
      <c r="M1440" s="68" t="b">
        <f t="shared" si="45"/>
        <v>1</v>
      </c>
    </row>
    <row r="1441" spans="2:13">
      <c r="B1441" s="68" t="s">
        <v>839</v>
      </c>
      <c r="C1441" s="68" t="s">
        <v>280</v>
      </c>
      <c r="D1441" s="68" t="s">
        <v>521</v>
      </c>
      <c r="E1441" s="68" t="s">
        <v>246</v>
      </c>
      <c r="F1441" s="68">
        <f>SUMIFS(F_Input_APR!$G$8:$G$3373,F_Input_APR!$B$8:$B$3373,'APR Data'!C1441,F_Input_APR!$I$8:$I$3373,'APR Data'!D1441)</f>
        <v>6.2E-2</v>
      </c>
      <c r="G1441" s="68">
        <v>1</v>
      </c>
      <c r="H1441" s="68">
        <f t="shared" si="44"/>
        <v>6.2E-2</v>
      </c>
      <c r="I1441" s="68" t="s">
        <v>300</v>
      </c>
      <c r="J1441" s="68" t="s">
        <v>840</v>
      </c>
      <c r="K1441" s="92" t="s">
        <v>866</v>
      </c>
      <c r="M1441" s="68" t="b">
        <f t="shared" si="45"/>
        <v>1</v>
      </c>
    </row>
    <row r="1442" spans="2:13">
      <c r="B1442" s="68" t="s">
        <v>839</v>
      </c>
      <c r="C1442" s="68" t="s">
        <v>280</v>
      </c>
      <c r="D1442" s="68" t="s">
        <v>584</v>
      </c>
      <c r="E1442" s="68" t="s">
        <v>246</v>
      </c>
      <c r="F1442" s="68">
        <f>SUMIFS(F_Input_APR!$G$8:$G$3373,F_Input_APR!$B$8:$B$3373,'APR Data'!C1442,F_Input_APR!$I$8:$I$3373,'APR Data'!D1442)</f>
        <v>1.875</v>
      </c>
      <c r="G1442" s="68">
        <v>1</v>
      </c>
      <c r="H1442" s="68">
        <f t="shared" si="44"/>
        <v>1.875</v>
      </c>
      <c r="I1442" s="68" t="s">
        <v>300</v>
      </c>
      <c r="J1442" s="68" t="s">
        <v>840</v>
      </c>
      <c r="K1442" s="68" t="s">
        <v>867</v>
      </c>
      <c r="M1442" s="68" t="b">
        <f t="shared" si="45"/>
        <v>1</v>
      </c>
    </row>
    <row r="1443" spans="2:13">
      <c r="B1443" s="68" t="s">
        <v>839</v>
      </c>
      <c r="C1443" s="68" t="s">
        <v>280</v>
      </c>
      <c r="D1443" s="68" t="s">
        <v>593</v>
      </c>
      <c r="E1443" s="68" t="s">
        <v>246</v>
      </c>
      <c r="F1443" s="68">
        <f>SUMIFS(F_Input_APR!$G$8:$G$3373,F_Input_APR!$B$8:$B$3373,'APR Data'!C1443,F_Input_APR!$I$8:$I$3373,'APR Data'!D1443)</f>
        <v>5.2130000000000001</v>
      </c>
      <c r="G1443" s="68">
        <v>1</v>
      </c>
      <c r="H1443" s="68">
        <f t="shared" si="44"/>
        <v>5.2130000000000001</v>
      </c>
      <c r="I1443" s="68" t="s">
        <v>300</v>
      </c>
      <c r="J1443" s="68" t="s">
        <v>840</v>
      </c>
      <c r="K1443" s="68" t="s">
        <v>868</v>
      </c>
      <c r="M1443" s="68" t="b">
        <f t="shared" si="45"/>
        <v>1</v>
      </c>
    </row>
    <row r="1444" spans="2:13">
      <c r="B1444" s="68" t="s">
        <v>839</v>
      </c>
      <c r="C1444" s="68" t="s">
        <v>280</v>
      </c>
      <c r="D1444" s="68" t="s">
        <v>602</v>
      </c>
      <c r="E1444" s="68" t="s">
        <v>246</v>
      </c>
      <c r="F1444" s="68">
        <f>SUMIFS(F_Input_APR!$G$8:$G$3373,F_Input_APR!$B$8:$B$3373,'APR Data'!C1444,F_Input_APR!$I$8:$I$3373,'APR Data'!D1444)</f>
        <v>6.0330000000000004</v>
      </c>
      <c r="G1444" s="68">
        <v>1</v>
      </c>
      <c r="H1444" s="68">
        <f t="shared" si="44"/>
        <v>6.0330000000000004</v>
      </c>
      <c r="I1444" s="68" t="s">
        <v>300</v>
      </c>
      <c r="J1444" s="68" t="s">
        <v>840</v>
      </c>
      <c r="K1444" s="68" t="s">
        <v>869</v>
      </c>
      <c r="M1444" s="68" t="b">
        <f t="shared" si="45"/>
        <v>1</v>
      </c>
    </row>
    <row r="1445" spans="2:13">
      <c r="B1445" s="68" t="s">
        <v>839</v>
      </c>
      <c r="C1445" s="68" t="s">
        <v>280</v>
      </c>
      <c r="D1445" s="68" t="s">
        <v>611</v>
      </c>
      <c r="E1445" s="68" t="s">
        <v>246</v>
      </c>
      <c r="F1445" s="68">
        <f>SUMIFS(F_Input_APR!$G$8:$G$3373,F_Input_APR!$B$8:$B$3373,'APR Data'!C1445,F_Input_APR!$I$8:$I$3373,'APR Data'!D1445)</f>
        <v>9.8770000000000007</v>
      </c>
      <c r="G1445" s="68">
        <v>1</v>
      </c>
      <c r="H1445" s="68">
        <f t="shared" si="44"/>
        <v>9.8770000000000007</v>
      </c>
      <c r="I1445" s="68" t="s">
        <v>300</v>
      </c>
      <c r="J1445" s="68" t="s">
        <v>840</v>
      </c>
      <c r="K1445" s="68" t="s">
        <v>870</v>
      </c>
      <c r="M1445" s="68" t="b">
        <f t="shared" si="45"/>
        <v>1</v>
      </c>
    </row>
    <row r="1446" spans="2:13">
      <c r="B1446" s="68" t="s">
        <v>839</v>
      </c>
      <c r="C1446" s="68" t="s">
        <v>280</v>
      </c>
      <c r="D1446" s="68" t="s">
        <v>620</v>
      </c>
      <c r="E1446" s="68" t="s">
        <v>246</v>
      </c>
      <c r="F1446" s="68">
        <f>SUMIFS(F_Input_APR!$G$8:$G$3373,F_Input_APR!$B$8:$B$3373,'APR Data'!C1446,F_Input_APR!$I$8:$I$3373,'APR Data'!D1446)</f>
        <v>17.183</v>
      </c>
      <c r="G1446" s="68">
        <v>1</v>
      </c>
      <c r="H1446" s="68">
        <f t="shared" si="44"/>
        <v>17.183</v>
      </c>
      <c r="I1446" s="68" t="s">
        <v>300</v>
      </c>
      <c r="J1446" s="68" t="s">
        <v>840</v>
      </c>
      <c r="K1446" s="68" t="s">
        <v>871</v>
      </c>
      <c r="M1446" s="68" t="b">
        <f t="shared" si="45"/>
        <v>1</v>
      </c>
    </row>
    <row r="1447" spans="2:13">
      <c r="B1447" s="68" t="s">
        <v>839</v>
      </c>
      <c r="C1447" s="68" t="s">
        <v>280</v>
      </c>
      <c r="D1447" s="68" t="s">
        <v>812</v>
      </c>
      <c r="E1447" s="68" t="s">
        <v>246</v>
      </c>
      <c r="F1447" s="68">
        <f>SUMIFS(F_Input_APR!$G$8:$G$3373,F_Input_APR!$B$8:$B$3373,'APR Data'!C1447,F_Input_APR!$I$8:$I$3373,'APR Data'!D1447)</f>
        <v>5.383</v>
      </c>
      <c r="G1447" s="68">
        <v>1</v>
      </c>
      <c r="H1447" s="68">
        <f t="shared" si="44"/>
        <v>5.383</v>
      </c>
      <c r="I1447" s="68" t="s">
        <v>300</v>
      </c>
      <c r="J1447" s="68" t="s">
        <v>840</v>
      </c>
      <c r="K1447" s="68" t="s">
        <v>872</v>
      </c>
      <c r="M1447" s="68" t="b">
        <f t="shared" si="45"/>
        <v>1</v>
      </c>
    </row>
    <row r="1448" spans="2:13">
      <c r="B1448" s="68" t="s">
        <v>839</v>
      </c>
      <c r="C1448" s="68" t="s">
        <v>280</v>
      </c>
      <c r="D1448" s="68" t="s">
        <v>629</v>
      </c>
      <c r="E1448" s="68" t="s">
        <v>246</v>
      </c>
      <c r="F1448" s="68">
        <f>SUMIFS(F_Input_APR!$G$8:$G$3373,F_Input_APR!$B$8:$B$3373,'APR Data'!C1448,F_Input_APR!$I$8:$I$3373,'APR Data'!D1448)</f>
        <v>1.7649999999999999</v>
      </c>
      <c r="G1448" s="68">
        <v>1</v>
      </c>
      <c r="H1448" s="68">
        <f t="shared" si="44"/>
        <v>1.7649999999999999</v>
      </c>
      <c r="I1448" s="68" t="s">
        <v>300</v>
      </c>
      <c r="J1448" s="68" t="s">
        <v>840</v>
      </c>
      <c r="K1448" s="68" t="s">
        <v>873</v>
      </c>
      <c r="M1448" s="68" t="b">
        <f t="shared" si="45"/>
        <v>1</v>
      </c>
    </row>
    <row r="1449" spans="2:13">
      <c r="B1449" s="68" t="s">
        <v>839</v>
      </c>
      <c r="C1449" s="68" t="s">
        <v>280</v>
      </c>
      <c r="D1449" s="68" t="s">
        <v>638</v>
      </c>
      <c r="E1449" s="68" t="s">
        <v>246</v>
      </c>
      <c r="F1449" s="68">
        <f>SUMIFS(F_Input_APR!$G$8:$G$3373,F_Input_APR!$B$8:$B$3373,'APR Data'!C1449,F_Input_APR!$I$8:$I$3373,'APR Data'!D1449)</f>
        <v>1.202</v>
      </c>
      <c r="G1449" s="68">
        <v>1</v>
      </c>
      <c r="H1449" s="68">
        <f t="shared" si="44"/>
        <v>1.202</v>
      </c>
      <c r="I1449" s="68" t="s">
        <v>300</v>
      </c>
      <c r="J1449" s="68" t="s">
        <v>840</v>
      </c>
      <c r="K1449" s="68" t="s">
        <v>874</v>
      </c>
      <c r="M1449" s="68" t="b">
        <f t="shared" si="45"/>
        <v>1</v>
      </c>
    </row>
    <row r="1450" spans="2:13">
      <c r="B1450" s="68" t="s">
        <v>839</v>
      </c>
      <c r="C1450" s="68" t="s">
        <v>280</v>
      </c>
      <c r="D1450" s="68" t="s">
        <v>647</v>
      </c>
      <c r="E1450" s="68" t="s">
        <v>246</v>
      </c>
      <c r="F1450" s="68">
        <f>SUMIFS(F_Input_APR!$G$8:$G$3373,F_Input_APR!$B$8:$B$3373,'APR Data'!C1450,F_Input_APR!$I$8:$I$3373,'APR Data'!D1450)</f>
        <v>0</v>
      </c>
      <c r="G1450" s="68">
        <v>1</v>
      </c>
      <c r="H1450" s="68">
        <f t="shared" si="44"/>
        <v>0</v>
      </c>
      <c r="I1450" s="68" t="s">
        <v>300</v>
      </c>
      <c r="J1450" s="68" t="s">
        <v>840</v>
      </c>
      <c r="K1450" s="68" t="s">
        <v>875</v>
      </c>
      <c r="M1450" s="68" t="b">
        <f t="shared" si="45"/>
        <v>1</v>
      </c>
    </row>
    <row r="1451" spans="2:13">
      <c r="B1451" s="68" t="s">
        <v>839</v>
      </c>
      <c r="C1451" s="68" t="s">
        <v>280</v>
      </c>
      <c r="D1451" s="68" t="s">
        <v>653</v>
      </c>
      <c r="E1451" s="68" t="s">
        <v>246</v>
      </c>
      <c r="F1451" s="68">
        <f>SUMIFS(F_Input_APR!$G$8:$G$3373,F_Input_APR!$B$8:$B$3373,'APR Data'!C1451,F_Input_APR!$I$8:$I$3373,'APR Data'!D1451)</f>
        <v>342.20600000000002</v>
      </c>
      <c r="G1451" s="68">
        <v>1</v>
      </c>
      <c r="H1451" s="68">
        <f t="shared" si="44"/>
        <v>342.20600000000002</v>
      </c>
      <c r="I1451" s="68" t="s">
        <v>300</v>
      </c>
      <c r="J1451" s="68" t="s">
        <v>840</v>
      </c>
      <c r="K1451" s="68" t="s">
        <v>876</v>
      </c>
      <c r="M1451" s="68" t="b">
        <f t="shared" si="45"/>
        <v>1</v>
      </c>
    </row>
    <row r="1452" spans="2:13">
      <c r="B1452" s="68" t="s">
        <v>839</v>
      </c>
      <c r="C1452" s="68" t="s">
        <v>280</v>
      </c>
      <c r="D1452" s="68" t="s">
        <v>662</v>
      </c>
      <c r="E1452" s="68" t="s">
        <v>246</v>
      </c>
      <c r="F1452" s="68">
        <f>SUMIFS(F_Input_APR!$G$8:$G$3373,F_Input_APR!$B$8:$B$3373,'APR Data'!C1452,F_Input_APR!$I$8:$I$3373,'APR Data'!D1452)</f>
        <v>9.5289999999999999</v>
      </c>
      <c r="G1452" s="68">
        <v>1</v>
      </c>
      <c r="H1452" s="68">
        <f t="shared" si="44"/>
        <v>9.5289999999999999</v>
      </c>
      <c r="I1452" s="68" t="s">
        <v>300</v>
      </c>
      <c r="J1452" s="68" t="s">
        <v>840</v>
      </c>
      <c r="K1452" s="68" t="s">
        <v>877</v>
      </c>
      <c r="M1452" s="68" t="b">
        <f t="shared" si="45"/>
        <v>1</v>
      </c>
    </row>
    <row r="1453" spans="2:13">
      <c r="B1453" s="68" t="s">
        <v>839</v>
      </c>
      <c r="C1453" s="68" t="s">
        <v>280</v>
      </c>
      <c r="D1453" s="68" t="s">
        <v>671</v>
      </c>
      <c r="E1453" s="68" t="s">
        <v>246</v>
      </c>
      <c r="F1453" s="68">
        <f>SUMIFS(F_Input_APR!$G$8:$G$3373,F_Input_APR!$B$8:$B$3373,'APR Data'!C1453,F_Input_APR!$I$8:$I$3373,'APR Data'!D1453)</f>
        <v>9.7000000000000003E-2</v>
      </c>
      <c r="G1453" s="68">
        <v>1</v>
      </c>
      <c r="H1453" s="68">
        <f t="shared" si="44"/>
        <v>9.7000000000000003E-2</v>
      </c>
      <c r="I1453" s="68" t="s">
        <v>300</v>
      </c>
      <c r="J1453" s="68" t="s">
        <v>840</v>
      </c>
      <c r="K1453" s="68" t="s">
        <v>878</v>
      </c>
      <c r="M1453" s="68" t="b">
        <f t="shared" si="45"/>
        <v>1</v>
      </c>
    </row>
    <row r="1454" spans="2:13">
      <c r="B1454" s="68" t="s">
        <v>839</v>
      </c>
      <c r="C1454" s="68" t="s">
        <v>280</v>
      </c>
      <c r="D1454" s="68" t="s">
        <v>680</v>
      </c>
      <c r="E1454" s="68" t="s">
        <v>246</v>
      </c>
      <c r="F1454" s="68">
        <f>SUMIFS(F_Input_APR!$G$8:$G$3373,F_Input_APR!$B$8:$B$3373,'APR Data'!C1454,F_Input_APR!$I$8:$I$3373,'APR Data'!D1454)</f>
        <v>10.123000000000001</v>
      </c>
      <c r="G1454" s="68">
        <v>1</v>
      </c>
      <c r="H1454" s="68">
        <f t="shared" si="44"/>
        <v>10.123000000000001</v>
      </c>
      <c r="I1454" s="68" t="s">
        <v>300</v>
      </c>
      <c r="J1454" s="68" t="s">
        <v>840</v>
      </c>
      <c r="K1454" s="68" t="s">
        <v>879</v>
      </c>
      <c r="M1454" s="68" t="b">
        <f t="shared" si="45"/>
        <v>1</v>
      </c>
    </row>
    <row r="1455" spans="2:13">
      <c r="B1455" s="68" t="s">
        <v>839</v>
      </c>
      <c r="C1455" s="68" t="s">
        <v>280</v>
      </c>
      <c r="D1455" s="68" t="s">
        <v>821</v>
      </c>
      <c r="E1455" s="68" t="s">
        <v>246</v>
      </c>
      <c r="F1455" s="68">
        <f>SUMIFS(F_Input_APR!$G$8:$G$3373,F_Input_APR!$B$8:$B$3373,'APR Data'!C1455,F_Input_APR!$I$8:$I$3373,'APR Data'!D1455)</f>
        <v>0.2</v>
      </c>
      <c r="G1455" s="68">
        <v>1</v>
      </c>
      <c r="H1455" s="68">
        <f t="shared" si="44"/>
        <v>0.2</v>
      </c>
      <c r="I1455" s="68" t="s">
        <v>300</v>
      </c>
      <c r="J1455" s="68" t="s">
        <v>840</v>
      </c>
      <c r="K1455" s="68" t="s">
        <v>880</v>
      </c>
      <c r="M1455" s="68" t="b">
        <f t="shared" si="45"/>
        <v>1</v>
      </c>
    </row>
    <row r="1456" spans="2:13">
      <c r="B1456" s="68" t="s">
        <v>839</v>
      </c>
      <c r="C1456" s="68" t="s">
        <v>280</v>
      </c>
      <c r="D1456" s="68" t="s">
        <v>695</v>
      </c>
      <c r="E1456" s="68" t="s">
        <v>246</v>
      </c>
      <c r="F1456" s="68">
        <f>SUMIFS(F_Input_APR!$G$8:$G$3373,F_Input_APR!$B$8:$B$3373,'APR Data'!C1456,F_Input_APR!$I$8:$I$3373,'APR Data'!D1456)</f>
        <v>4.4949999999999992</v>
      </c>
      <c r="G1456" s="68">
        <v>1</v>
      </c>
      <c r="H1456" s="68">
        <f t="shared" si="44"/>
        <v>4.4949999999999992</v>
      </c>
      <c r="I1456" s="68" t="s">
        <v>300</v>
      </c>
      <c r="J1456" s="68" t="s">
        <v>840</v>
      </c>
      <c r="K1456" s="68" t="s">
        <v>881</v>
      </c>
      <c r="M1456" s="68" t="b">
        <f t="shared" si="45"/>
        <v>1</v>
      </c>
    </row>
    <row r="1457" spans="2:13">
      <c r="B1457" s="68" t="s">
        <v>839</v>
      </c>
      <c r="C1457" s="68" t="s">
        <v>280</v>
      </c>
      <c r="D1457" s="68" t="s">
        <v>704</v>
      </c>
      <c r="E1457" s="68" t="s">
        <v>246</v>
      </c>
      <c r="F1457" s="68">
        <f>SUMIFS(F_Input_APR!$G$8:$G$3373,F_Input_APR!$B$8:$B$3373,'APR Data'!C1457,F_Input_APR!$I$8:$I$3373,'APR Data'!D1457)</f>
        <v>9.2999999999999999E-2</v>
      </c>
      <c r="G1457" s="68">
        <v>1</v>
      </c>
      <c r="H1457" s="68">
        <f t="shared" si="44"/>
        <v>9.2999999999999999E-2</v>
      </c>
      <c r="I1457" s="68" t="s">
        <v>300</v>
      </c>
      <c r="J1457" s="68" t="s">
        <v>840</v>
      </c>
      <c r="K1457" s="68" t="s">
        <v>882</v>
      </c>
      <c r="M1457" s="68" t="b">
        <f t="shared" si="45"/>
        <v>1</v>
      </c>
    </row>
    <row r="1458" spans="2:13">
      <c r="B1458" s="68" t="s">
        <v>839</v>
      </c>
      <c r="C1458" s="68" t="s">
        <v>280</v>
      </c>
      <c r="D1458" s="68" t="s">
        <v>713</v>
      </c>
      <c r="E1458" s="68" t="s">
        <v>246</v>
      </c>
      <c r="F1458" s="68">
        <f>SUMIFS(F_Input_APR!$G$8:$G$3373,F_Input_APR!$B$8:$B$3373,'APR Data'!C1458,F_Input_APR!$I$8:$I$3373,'APR Data'!D1458)</f>
        <v>0</v>
      </c>
      <c r="G1458" s="68">
        <v>1</v>
      </c>
      <c r="H1458" s="68">
        <f t="shared" si="44"/>
        <v>0</v>
      </c>
      <c r="I1458" s="68" t="s">
        <v>300</v>
      </c>
      <c r="J1458" s="68" t="s">
        <v>840</v>
      </c>
      <c r="K1458" s="68" t="s">
        <v>883</v>
      </c>
      <c r="M1458" s="68" t="b">
        <f t="shared" si="45"/>
        <v>1</v>
      </c>
    </row>
    <row r="1459" spans="2:13">
      <c r="B1459" s="68" t="s">
        <v>839</v>
      </c>
      <c r="C1459" s="68" t="s">
        <v>280</v>
      </c>
      <c r="D1459" s="68" t="s">
        <v>722</v>
      </c>
      <c r="E1459" s="68" t="s">
        <v>246</v>
      </c>
      <c r="F1459" s="68">
        <f>SUMIFS(F_Input_APR!$G$8:$G$3373,F_Input_APR!$B$8:$B$3373,'APR Data'!C1459,F_Input_APR!$I$8:$I$3373,'APR Data'!D1459)</f>
        <v>0.75800000000000001</v>
      </c>
      <c r="G1459" s="68">
        <v>1</v>
      </c>
      <c r="H1459" s="68">
        <f t="shared" si="44"/>
        <v>0.75800000000000001</v>
      </c>
      <c r="I1459" s="68" t="s">
        <v>300</v>
      </c>
      <c r="J1459" s="68" t="s">
        <v>840</v>
      </c>
      <c r="K1459" s="68" t="s">
        <v>884</v>
      </c>
      <c r="M1459" s="68" t="b">
        <f t="shared" si="45"/>
        <v>1</v>
      </c>
    </row>
    <row r="1460" spans="2:13">
      <c r="B1460" s="68" t="s">
        <v>839</v>
      </c>
      <c r="C1460" s="68" t="s">
        <v>280</v>
      </c>
      <c r="D1460" s="68" t="s">
        <v>731</v>
      </c>
      <c r="E1460" s="68" t="s">
        <v>246</v>
      </c>
      <c r="F1460" s="68">
        <f>SUMIFS(F_Input_APR!$G$8:$G$3373,F_Input_APR!$B$8:$B$3373,'APR Data'!C1460,F_Input_APR!$I$8:$I$3373,'APR Data'!D1460)</f>
        <v>2.3E-2</v>
      </c>
      <c r="G1460" s="68">
        <v>1</v>
      </c>
      <c r="H1460" s="68">
        <f t="shared" si="44"/>
        <v>2.3E-2</v>
      </c>
      <c r="I1460" s="68" t="s">
        <v>300</v>
      </c>
      <c r="J1460" s="68" t="s">
        <v>840</v>
      </c>
      <c r="K1460" s="68" t="s">
        <v>885</v>
      </c>
      <c r="M1460" s="68" t="b">
        <f t="shared" si="45"/>
        <v>1</v>
      </c>
    </row>
    <row r="1461" spans="2:13">
      <c r="B1461" s="68" t="s">
        <v>839</v>
      </c>
      <c r="C1461" s="68" t="s">
        <v>280</v>
      </c>
      <c r="D1461" s="68" t="s">
        <v>740</v>
      </c>
      <c r="E1461" s="68" t="s">
        <v>246</v>
      </c>
      <c r="F1461" s="68">
        <f>SUMIFS(F_Input_APR!$G$8:$G$3373,F_Input_APR!$B$8:$B$3373,'APR Data'!C1461,F_Input_APR!$I$8:$I$3373,'APR Data'!D1461)</f>
        <v>8.3339999999999996</v>
      </c>
      <c r="G1461" s="68">
        <v>1</v>
      </c>
      <c r="H1461" s="68">
        <f t="shared" si="44"/>
        <v>8.3339999999999996</v>
      </c>
      <c r="I1461" s="68" t="s">
        <v>300</v>
      </c>
      <c r="J1461" s="68" t="s">
        <v>840</v>
      </c>
      <c r="K1461" s="68" t="s">
        <v>886</v>
      </c>
      <c r="M1461" s="68" t="b">
        <f t="shared" si="45"/>
        <v>1</v>
      </c>
    </row>
    <row r="1462" spans="2:13">
      <c r="B1462" s="68" t="s">
        <v>839</v>
      </c>
      <c r="C1462" s="68" t="s">
        <v>280</v>
      </c>
      <c r="D1462" s="68" t="s">
        <v>749</v>
      </c>
      <c r="E1462" s="68" t="s">
        <v>246</v>
      </c>
      <c r="F1462" s="68">
        <f>SUMIFS(F_Input_APR!$G$8:$G$3373,F_Input_APR!$B$8:$B$3373,'APR Data'!C1462,F_Input_APR!$I$8:$I$3373,'APR Data'!D1462)</f>
        <v>58.992000000000004</v>
      </c>
      <c r="G1462" s="68">
        <v>1</v>
      </c>
      <c r="H1462" s="68">
        <f t="shared" si="44"/>
        <v>58.992000000000004</v>
      </c>
      <c r="I1462" s="68" t="s">
        <v>300</v>
      </c>
      <c r="J1462" s="68" t="s">
        <v>840</v>
      </c>
      <c r="K1462" s="68" t="s">
        <v>887</v>
      </c>
      <c r="M1462" s="68" t="b">
        <f t="shared" si="45"/>
        <v>1</v>
      </c>
    </row>
    <row r="1463" spans="2:13">
      <c r="B1463" s="68" t="s">
        <v>839</v>
      </c>
      <c r="C1463" s="68" t="s">
        <v>280</v>
      </c>
      <c r="D1463" s="68" t="s">
        <v>305</v>
      </c>
      <c r="E1463" s="68" t="s">
        <v>246</v>
      </c>
      <c r="F1463" s="68">
        <f>SUMIFS(F_Input_APR!$G$8:$G$3373,F_Input_APR!$B$8:$B$3373,'APR Data'!C1463,F_Input_APR!$I$8:$I$3373,'APR Data'!D1463)</f>
        <v>6.1870000000000003</v>
      </c>
      <c r="G1463" s="68">
        <v>1</v>
      </c>
      <c r="H1463" s="68">
        <f t="shared" si="44"/>
        <v>6.1870000000000003</v>
      </c>
      <c r="I1463" s="68" t="s">
        <v>300</v>
      </c>
      <c r="J1463" s="68" t="s">
        <v>888</v>
      </c>
      <c r="K1463" s="92" t="s">
        <v>841</v>
      </c>
      <c r="M1463" s="68" t="b">
        <f t="shared" si="45"/>
        <v>1</v>
      </c>
    </row>
    <row r="1464" spans="2:13">
      <c r="B1464" s="68" t="s">
        <v>839</v>
      </c>
      <c r="C1464" s="68" t="s">
        <v>280</v>
      </c>
      <c r="D1464" s="68" t="s">
        <v>314</v>
      </c>
      <c r="E1464" s="68" t="s">
        <v>246</v>
      </c>
      <c r="F1464" s="68">
        <f>SUMIFS(F_Input_APR!$G$8:$G$3373,F_Input_APR!$B$8:$B$3373,'APR Data'!C1464,F_Input_APR!$I$8:$I$3373,'APR Data'!D1464)</f>
        <v>0</v>
      </c>
      <c r="G1464" s="68">
        <v>1</v>
      </c>
      <c r="H1464" s="68">
        <f t="shared" si="44"/>
        <v>0</v>
      </c>
      <c r="I1464" s="68" t="s">
        <v>300</v>
      </c>
      <c r="J1464" s="68" t="s">
        <v>888</v>
      </c>
      <c r="K1464" s="92" t="s">
        <v>842</v>
      </c>
      <c r="M1464" s="68" t="b">
        <f t="shared" si="45"/>
        <v>1</v>
      </c>
    </row>
    <row r="1465" spans="2:13">
      <c r="B1465" s="68" t="s">
        <v>839</v>
      </c>
      <c r="C1465" s="68" t="s">
        <v>280</v>
      </c>
      <c r="D1465" s="68" t="s">
        <v>323</v>
      </c>
      <c r="E1465" s="68" t="s">
        <v>246</v>
      </c>
      <c r="F1465" s="68">
        <f>SUMIFS(F_Input_APR!$G$8:$G$3373,F_Input_APR!$B$8:$B$3373,'APR Data'!C1465,F_Input_APR!$I$8:$I$3373,'APR Data'!D1465)</f>
        <v>5.9450000000000003</v>
      </c>
      <c r="G1465" s="68">
        <v>1</v>
      </c>
      <c r="H1465" s="68">
        <f t="shared" si="44"/>
        <v>5.9450000000000003</v>
      </c>
      <c r="I1465" s="68" t="s">
        <v>300</v>
      </c>
      <c r="J1465" s="68" t="s">
        <v>888</v>
      </c>
      <c r="K1465" s="92" t="s">
        <v>843</v>
      </c>
      <c r="M1465" s="68" t="b">
        <f t="shared" si="45"/>
        <v>1</v>
      </c>
    </row>
    <row r="1466" spans="2:13">
      <c r="B1466" s="68" t="s">
        <v>839</v>
      </c>
      <c r="C1466" s="68" t="s">
        <v>280</v>
      </c>
      <c r="D1466" s="68" t="s">
        <v>332</v>
      </c>
      <c r="E1466" s="68" t="s">
        <v>246</v>
      </c>
      <c r="F1466" s="68">
        <f>SUMIFS(F_Input_APR!$G$8:$G$3373,F_Input_APR!$B$8:$B$3373,'APR Data'!C1466,F_Input_APR!$I$8:$I$3373,'APR Data'!D1466)</f>
        <v>14.97</v>
      </c>
      <c r="G1466" s="68">
        <v>1</v>
      </c>
      <c r="H1466" s="68">
        <f t="shared" si="44"/>
        <v>14.97</v>
      </c>
      <c r="I1466" s="68" t="s">
        <v>300</v>
      </c>
      <c r="J1466" s="68" t="s">
        <v>888</v>
      </c>
      <c r="K1466" s="68" t="s">
        <v>844</v>
      </c>
      <c r="M1466" s="68" t="b">
        <f t="shared" si="45"/>
        <v>1</v>
      </c>
    </row>
    <row r="1467" spans="2:13">
      <c r="B1467" s="68" t="s">
        <v>839</v>
      </c>
      <c r="C1467" s="68" t="s">
        <v>280</v>
      </c>
      <c r="D1467" s="68" t="s">
        <v>341</v>
      </c>
      <c r="E1467" s="68" t="s">
        <v>246</v>
      </c>
      <c r="F1467" s="68">
        <f>SUMIFS(F_Input_APR!$G$8:$G$3373,F_Input_APR!$B$8:$B$3373,'APR Data'!C1467,F_Input_APR!$I$8:$I$3373,'APR Data'!D1467)</f>
        <v>6.6689999999999996</v>
      </c>
      <c r="G1467" s="68">
        <v>1</v>
      </c>
      <c r="H1467" s="68">
        <f t="shared" si="44"/>
        <v>6.6689999999999996</v>
      </c>
      <c r="I1467" s="68" t="s">
        <v>300</v>
      </c>
      <c r="J1467" s="68" t="s">
        <v>888</v>
      </c>
      <c r="K1467" s="92" t="s">
        <v>845</v>
      </c>
      <c r="M1467" s="68" t="b">
        <f t="shared" si="45"/>
        <v>1</v>
      </c>
    </row>
    <row r="1468" spans="2:13">
      <c r="B1468" s="68" t="s">
        <v>839</v>
      </c>
      <c r="C1468" s="68" t="s">
        <v>280</v>
      </c>
      <c r="D1468" s="68" t="s">
        <v>350</v>
      </c>
      <c r="E1468" s="68" t="s">
        <v>246</v>
      </c>
      <c r="F1468" s="68">
        <f>SUMIFS(F_Input_APR!$G$8:$G$3373,F_Input_APR!$B$8:$B$3373,'APR Data'!C1468,F_Input_APR!$I$8:$I$3373,'APR Data'!D1468)</f>
        <v>0</v>
      </c>
      <c r="G1468" s="68">
        <v>1</v>
      </c>
      <c r="H1468" s="68">
        <f t="shared" si="44"/>
        <v>0</v>
      </c>
      <c r="I1468" s="68" t="s">
        <v>300</v>
      </c>
      <c r="J1468" s="68" t="s">
        <v>888</v>
      </c>
      <c r="K1468" s="92" t="s">
        <v>846</v>
      </c>
      <c r="M1468" s="68" t="b">
        <f t="shared" si="45"/>
        <v>1</v>
      </c>
    </row>
    <row r="1469" spans="2:13">
      <c r="B1469" s="68" t="s">
        <v>839</v>
      </c>
      <c r="C1469" s="68" t="s">
        <v>280</v>
      </c>
      <c r="D1469" s="68" t="s">
        <v>359</v>
      </c>
      <c r="E1469" s="68" t="s">
        <v>246</v>
      </c>
      <c r="F1469" s="68">
        <f>SUMIFS(F_Input_APR!$G$8:$G$3373,F_Input_APR!$B$8:$B$3373,'APR Data'!C1469,F_Input_APR!$I$8:$I$3373,'APR Data'!D1469)</f>
        <v>0</v>
      </c>
      <c r="G1469" s="68">
        <v>1</v>
      </c>
      <c r="H1469" s="68">
        <f t="shared" si="44"/>
        <v>0</v>
      </c>
      <c r="I1469" s="68" t="s">
        <v>300</v>
      </c>
      <c r="J1469" s="68" t="s">
        <v>888</v>
      </c>
      <c r="K1469" s="92" t="s">
        <v>847</v>
      </c>
      <c r="M1469" s="68" t="b">
        <f t="shared" si="45"/>
        <v>1</v>
      </c>
    </row>
    <row r="1470" spans="2:13">
      <c r="B1470" s="68" t="s">
        <v>839</v>
      </c>
      <c r="C1470" s="68" t="s">
        <v>280</v>
      </c>
      <c r="D1470" s="68" t="s">
        <v>368</v>
      </c>
      <c r="E1470" s="68" t="s">
        <v>246</v>
      </c>
      <c r="F1470" s="68">
        <f>SUMIFS(F_Input_APR!$G$8:$G$3373,F_Input_APR!$B$8:$B$3373,'APR Data'!C1470,F_Input_APR!$I$8:$I$3373,'APR Data'!D1470)</f>
        <v>0</v>
      </c>
      <c r="G1470" s="68">
        <v>1</v>
      </c>
      <c r="H1470" s="68">
        <f t="shared" si="44"/>
        <v>0</v>
      </c>
      <c r="I1470" s="68" t="s">
        <v>300</v>
      </c>
      <c r="J1470" s="68" t="s">
        <v>888</v>
      </c>
      <c r="K1470" s="92" t="s">
        <v>848</v>
      </c>
      <c r="M1470" s="68" t="b">
        <f t="shared" si="45"/>
        <v>1</v>
      </c>
    </row>
    <row r="1471" spans="2:13">
      <c r="B1471" s="68" t="s">
        <v>839</v>
      </c>
      <c r="C1471" s="68" t="s">
        <v>280</v>
      </c>
      <c r="D1471" s="68" t="s">
        <v>377</v>
      </c>
      <c r="E1471" s="68" t="s">
        <v>246</v>
      </c>
      <c r="F1471" s="68">
        <f>SUMIFS(F_Input_APR!$G$8:$G$3373,F_Input_APR!$B$8:$B$3373,'APR Data'!C1471,F_Input_APR!$I$8:$I$3373,'APR Data'!D1471)</f>
        <v>23.015000000000001</v>
      </c>
      <c r="G1471" s="68">
        <v>1</v>
      </c>
      <c r="H1471" s="68">
        <f t="shared" si="44"/>
        <v>23.015000000000001</v>
      </c>
      <c r="I1471" s="68" t="s">
        <v>300</v>
      </c>
      <c r="J1471" s="68" t="s">
        <v>888</v>
      </c>
      <c r="K1471" s="92" t="s">
        <v>849</v>
      </c>
      <c r="M1471" s="68" t="b">
        <f t="shared" si="45"/>
        <v>1</v>
      </c>
    </row>
    <row r="1472" spans="2:13">
      <c r="B1472" s="68" t="s">
        <v>839</v>
      </c>
      <c r="C1472" s="68" t="s">
        <v>280</v>
      </c>
      <c r="D1472" s="68" t="s">
        <v>386</v>
      </c>
      <c r="E1472" s="68" t="s">
        <v>246</v>
      </c>
      <c r="F1472" s="68">
        <f>SUMIFS(F_Input_APR!$G$8:$G$3373,F_Input_APR!$B$8:$B$3373,'APR Data'!C1472,F_Input_APR!$I$8:$I$3373,'APR Data'!D1472)</f>
        <v>0</v>
      </c>
      <c r="G1472" s="68">
        <v>1</v>
      </c>
      <c r="H1472" s="68">
        <f t="shared" si="44"/>
        <v>0</v>
      </c>
      <c r="I1472" s="68" t="s">
        <v>300</v>
      </c>
      <c r="J1472" s="68" t="s">
        <v>888</v>
      </c>
      <c r="K1472" s="92" t="s">
        <v>850</v>
      </c>
      <c r="M1472" s="68" t="b">
        <f t="shared" si="45"/>
        <v>1</v>
      </c>
    </row>
    <row r="1473" spans="2:13">
      <c r="B1473" s="68" t="s">
        <v>839</v>
      </c>
      <c r="C1473" s="68" t="s">
        <v>280</v>
      </c>
      <c r="D1473" s="68" t="s">
        <v>395</v>
      </c>
      <c r="E1473" s="68" t="s">
        <v>246</v>
      </c>
      <c r="F1473" s="68">
        <f>SUMIFS(F_Input_APR!$G$8:$G$3373,F_Input_APR!$B$8:$B$3373,'APR Data'!C1473,F_Input_APR!$I$8:$I$3373,'APR Data'!D1473)</f>
        <v>0</v>
      </c>
      <c r="G1473" s="68">
        <v>1</v>
      </c>
      <c r="H1473" s="68">
        <f t="shared" si="44"/>
        <v>0</v>
      </c>
      <c r="I1473" s="68" t="s">
        <v>300</v>
      </c>
      <c r="J1473" s="68" t="s">
        <v>888</v>
      </c>
      <c r="K1473" s="92" t="s">
        <v>851</v>
      </c>
      <c r="M1473" s="68" t="b">
        <f t="shared" si="45"/>
        <v>1</v>
      </c>
    </row>
    <row r="1474" spans="2:13">
      <c r="B1474" s="68" t="s">
        <v>839</v>
      </c>
      <c r="C1474" s="68" t="s">
        <v>280</v>
      </c>
      <c r="D1474" s="68" t="s">
        <v>404</v>
      </c>
      <c r="E1474" s="68" t="s">
        <v>246</v>
      </c>
      <c r="F1474" s="68">
        <f>SUMIFS(F_Input_APR!$G$8:$G$3373,F_Input_APR!$B$8:$B$3373,'APR Data'!C1474,F_Input_APR!$I$8:$I$3373,'APR Data'!D1474)</f>
        <v>0</v>
      </c>
      <c r="G1474" s="68">
        <v>1</v>
      </c>
      <c r="H1474" s="68">
        <f t="shared" si="44"/>
        <v>0</v>
      </c>
      <c r="I1474" s="68" t="s">
        <v>300</v>
      </c>
      <c r="J1474" s="68" t="s">
        <v>888</v>
      </c>
      <c r="K1474" s="92" t="s">
        <v>852</v>
      </c>
      <c r="M1474" s="68" t="b">
        <f t="shared" si="45"/>
        <v>1</v>
      </c>
    </row>
    <row r="1475" spans="2:13">
      <c r="B1475" s="68" t="s">
        <v>839</v>
      </c>
      <c r="C1475" s="68" t="s">
        <v>280</v>
      </c>
      <c r="D1475" s="68" t="s">
        <v>413</v>
      </c>
      <c r="E1475" s="68" t="s">
        <v>246</v>
      </c>
      <c r="F1475" s="68">
        <f>SUMIFS(F_Input_APR!$G$8:$G$3373,F_Input_APR!$B$8:$B$3373,'APR Data'!C1475,F_Input_APR!$I$8:$I$3373,'APR Data'!D1475)</f>
        <v>17.623000000000001</v>
      </c>
      <c r="G1475" s="68">
        <v>1</v>
      </c>
      <c r="H1475" s="68">
        <f t="shared" si="44"/>
        <v>17.623000000000001</v>
      </c>
      <c r="I1475" s="68" t="s">
        <v>300</v>
      </c>
      <c r="J1475" s="68" t="s">
        <v>888</v>
      </c>
      <c r="K1475" s="92" t="s">
        <v>853</v>
      </c>
      <c r="M1475" s="68" t="b">
        <f t="shared" si="45"/>
        <v>1</v>
      </c>
    </row>
    <row r="1476" spans="2:13">
      <c r="B1476" s="68" t="s">
        <v>839</v>
      </c>
      <c r="C1476" s="68" t="s">
        <v>280</v>
      </c>
      <c r="D1476" s="68" t="s">
        <v>422</v>
      </c>
      <c r="E1476" s="68" t="s">
        <v>246</v>
      </c>
      <c r="F1476" s="68">
        <f>SUMIFS(F_Input_APR!$G$8:$G$3373,F_Input_APR!$B$8:$B$3373,'APR Data'!C1476,F_Input_APR!$I$8:$I$3373,'APR Data'!D1476)</f>
        <v>9.6620000000000008</v>
      </c>
      <c r="G1476" s="68">
        <v>1</v>
      </c>
      <c r="H1476" s="68">
        <f t="shared" si="44"/>
        <v>9.6620000000000008</v>
      </c>
      <c r="I1476" s="68" t="s">
        <v>300</v>
      </c>
      <c r="J1476" s="68" t="s">
        <v>888</v>
      </c>
      <c r="K1476" s="92" t="s">
        <v>854</v>
      </c>
      <c r="M1476" s="68" t="b">
        <f t="shared" si="45"/>
        <v>1</v>
      </c>
    </row>
    <row r="1477" spans="2:13">
      <c r="B1477" s="68" t="s">
        <v>839</v>
      </c>
      <c r="C1477" s="68" t="s">
        <v>280</v>
      </c>
      <c r="D1477" s="68" t="s">
        <v>431</v>
      </c>
      <c r="E1477" s="68" t="s">
        <v>246</v>
      </c>
      <c r="F1477" s="68">
        <f>SUMIFS(F_Input_APR!$G$8:$G$3373,F_Input_APR!$B$8:$B$3373,'APR Data'!C1477,F_Input_APR!$I$8:$I$3373,'APR Data'!D1477)</f>
        <v>0</v>
      </c>
      <c r="G1477" s="68">
        <v>0</v>
      </c>
      <c r="H1477" s="68">
        <f t="shared" si="44"/>
        <v>0</v>
      </c>
      <c r="I1477" s="68" t="s">
        <v>300</v>
      </c>
      <c r="J1477" s="68" t="s">
        <v>888</v>
      </c>
      <c r="K1477" s="92" t="s">
        <v>855</v>
      </c>
      <c r="M1477" s="68" t="b">
        <f t="shared" si="45"/>
        <v>1</v>
      </c>
    </row>
    <row r="1478" spans="2:13">
      <c r="B1478" s="68" t="s">
        <v>839</v>
      </c>
      <c r="C1478" s="68" t="s">
        <v>280</v>
      </c>
      <c r="D1478" s="68" t="s">
        <v>438</v>
      </c>
      <c r="E1478" s="68" t="s">
        <v>246</v>
      </c>
      <c r="F1478" s="68">
        <f>SUMIFS(F_Input_APR!$G$8:$G$3373,F_Input_APR!$B$8:$B$3373,'APR Data'!C1478,F_Input_APR!$I$8:$I$3373,'APR Data'!D1478)</f>
        <v>0</v>
      </c>
      <c r="G1478" s="68">
        <v>0</v>
      </c>
      <c r="H1478" s="68">
        <f t="shared" si="44"/>
        <v>0</v>
      </c>
      <c r="I1478" s="68" t="s">
        <v>300</v>
      </c>
      <c r="J1478" s="68" t="s">
        <v>888</v>
      </c>
      <c r="K1478" s="92" t="s">
        <v>856</v>
      </c>
      <c r="M1478" s="68" t="b">
        <f t="shared" si="45"/>
        <v>1</v>
      </c>
    </row>
    <row r="1479" spans="2:13">
      <c r="B1479" s="68" t="s">
        <v>839</v>
      </c>
      <c r="C1479" s="68" t="s">
        <v>280</v>
      </c>
      <c r="D1479" s="68" t="s">
        <v>444</v>
      </c>
      <c r="E1479" s="68" t="s">
        <v>246</v>
      </c>
      <c r="F1479" s="68">
        <f>SUMIFS(F_Input_APR!$G$8:$G$3373,F_Input_APR!$B$8:$B$3373,'APR Data'!C1479,F_Input_APR!$I$8:$I$3373,'APR Data'!D1479)</f>
        <v>0</v>
      </c>
      <c r="G1479" s="68">
        <v>1</v>
      </c>
      <c r="H1479" s="68">
        <f t="shared" ref="H1479:H1542" si="46">F1479*G1479</f>
        <v>0</v>
      </c>
      <c r="I1479" s="68" t="s">
        <v>300</v>
      </c>
      <c r="J1479" s="68" t="s">
        <v>888</v>
      </c>
      <c r="K1479" s="92" t="s">
        <v>857</v>
      </c>
      <c r="M1479" s="68" t="b">
        <f t="shared" ref="M1479:M1542" si="47">F1479=H1479</f>
        <v>1</v>
      </c>
    </row>
    <row r="1480" spans="2:13">
      <c r="B1480" s="68" t="s">
        <v>839</v>
      </c>
      <c r="C1480" s="68" t="s">
        <v>280</v>
      </c>
      <c r="D1480" s="68" t="s">
        <v>452</v>
      </c>
      <c r="E1480" s="68" t="s">
        <v>246</v>
      </c>
      <c r="F1480" s="68">
        <f>SUMIFS(F_Input_APR!$G$8:$G$3373,F_Input_APR!$B$8:$B$3373,'APR Data'!C1480,F_Input_APR!$I$8:$I$3373,'APR Data'!D1480)</f>
        <v>0</v>
      </c>
      <c r="G1480" s="68">
        <v>1</v>
      </c>
      <c r="H1480" s="68">
        <f t="shared" si="46"/>
        <v>0</v>
      </c>
      <c r="I1480" s="68" t="s">
        <v>300</v>
      </c>
      <c r="J1480" s="68" t="s">
        <v>888</v>
      </c>
      <c r="K1480" s="92" t="s">
        <v>858</v>
      </c>
      <c r="M1480" s="68" t="b">
        <f t="shared" si="47"/>
        <v>1</v>
      </c>
    </row>
    <row r="1481" spans="2:13">
      <c r="B1481" s="68" t="s">
        <v>839</v>
      </c>
      <c r="C1481" s="68" t="s">
        <v>280</v>
      </c>
      <c r="D1481" s="68" t="s">
        <v>461</v>
      </c>
      <c r="E1481" s="68" t="s">
        <v>246</v>
      </c>
      <c r="F1481" s="68">
        <f>SUMIFS(F_Input_APR!$G$8:$G$3373,F_Input_APR!$B$8:$B$3373,'APR Data'!C1481,F_Input_APR!$I$8:$I$3373,'APR Data'!D1481)</f>
        <v>0</v>
      </c>
      <c r="G1481" s="68">
        <v>1</v>
      </c>
      <c r="H1481" s="68">
        <f t="shared" si="46"/>
        <v>0</v>
      </c>
      <c r="I1481" s="68" t="s">
        <v>300</v>
      </c>
      <c r="J1481" s="68" t="s">
        <v>888</v>
      </c>
      <c r="K1481" s="92" t="s">
        <v>859</v>
      </c>
      <c r="M1481" s="68" t="b">
        <f t="shared" si="47"/>
        <v>1</v>
      </c>
    </row>
    <row r="1482" spans="2:13">
      <c r="B1482" s="68" t="s">
        <v>839</v>
      </c>
      <c r="C1482" s="68" t="s">
        <v>280</v>
      </c>
      <c r="D1482" s="68" t="s">
        <v>470</v>
      </c>
      <c r="E1482" s="68" t="s">
        <v>246</v>
      </c>
      <c r="F1482" s="68">
        <f>SUMIFS(F_Input_APR!$G$8:$G$3373,F_Input_APR!$B$8:$B$3373,'APR Data'!C1482,F_Input_APR!$I$8:$I$3373,'APR Data'!D1482)</f>
        <v>0</v>
      </c>
      <c r="G1482" s="68">
        <v>0</v>
      </c>
      <c r="H1482" s="68">
        <f t="shared" si="46"/>
        <v>0</v>
      </c>
      <c r="I1482" s="68" t="s">
        <v>300</v>
      </c>
      <c r="J1482" s="68" t="s">
        <v>888</v>
      </c>
      <c r="K1482" s="92" t="s">
        <v>860</v>
      </c>
      <c r="M1482" s="68" t="b">
        <f t="shared" si="47"/>
        <v>1</v>
      </c>
    </row>
    <row r="1483" spans="2:13">
      <c r="B1483" s="68" t="s">
        <v>839</v>
      </c>
      <c r="C1483" s="68" t="s">
        <v>280</v>
      </c>
      <c r="D1483" s="68" t="s">
        <v>479</v>
      </c>
      <c r="E1483" s="68" t="s">
        <v>246</v>
      </c>
      <c r="F1483" s="68">
        <f>SUMIFS(F_Input_APR!$G$8:$G$3373,F_Input_APR!$B$8:$B$3373,'APR Data'!C1483,F_Input_APR!$I$8:$I$3373,'APR Data'!D1483)</f>
        <v>0</v>
      </c>
      <c r="G1483" s="68">
        <v>0</v>
      </c>
      <c r="H1483" s="68">
        <f t="shared" si="46"/>
        <v>0</v>
      </c>
      <c r="I1483" s="68" t="s">
        <v>300</v>
      </c>
      <c r="J1483" s="68" t="s">
        <v>888</v>
      </c>
      <c r="K1483" s="92" t="s">
        <v>861</v>
      </c>
      <c r="M1483" s="68" t="b">
        <f t="shared" si="47"/>
        <v>1</v>
      </c>
    </row>
    <row r="1484" spans="2:13">
      <c r="B1484" s="68" t="s">
        <v>839</v>
      </c>
      <c r="C1484" s="68" t="s">
        <v>280</v>
      </c>
      <c r="D1484" s="68" t="s">
        <v>488</v>
      </c>
      <c r="E1484" s="68" t="s">
        <v>246</v>
      </c>
      <c r="F1484" s="68">
        <f>SUMIFS(F_Input_APR!$G$8:$G$3373,F_Input_APR!$B$8:$B$3373,'APR Data'!C1484,F_Input_APR!$I$8:$I$3373,'APR Data'!D1484)</f>
        <v>0</v>
      </c>
      <c r="G1484" s="68">
        <v>0</v>
      </c>
      <c r="H1484" s="68">
        <f t="shared" si="46"/>
        <v>0</v>
      </c>
      <c r="I1484" s="68" t="s">
        <v>300</v>
      </c>
      <c r="J1484" s="68" t="s">
        <v>888</v>
      </c>
      <c r="K1484" s="92" t="s">
        <v>862</v>
      </c>
      <c r="M1484" s="68" t="b">
        <f t="shared" si="47"/>
        <v>1</v>
      </c>
    </row>
    <row r="1485" spans="2:13">
      <c r="B1485" s="68" t="s">
        <v>839</v>
      </c>
      <c r="C1485" s="68" t="s">
        <v>280</v>
      </c>
      <c r="D1485" s="68" t="s">
        <v>497</v>
      </c>
      <c r="E1485" s="68" t="s">
        <v>246</v>
      </c>
      <c r="F1485" s="68">
        <f>SUMIFS(F_Input_APR!$G$8:$G$3373,F_Input_APR!$B$8:$B$3373,'APR Data'!C1485,F_Input_APR!$I$8:$I$3373,'APR Data'!D1485)</f>
        <v>8.8469999999999995</v>
      </c>
      <c r="G1485" s="68">
        <v>1</v>
      </c>
      <c r="H1485" s="68">
        <f t="shared" si="46"/>
        <v>8.8469999999999995</v>
      </c>
      <c r="I1485" s="68" t="s">
        <v>300</v>
      </c>
      <c r="J1485" s="68" t="s">
        <v>888</v>
      </c>
      <c r="K1485" s="92" t="s">
        <v>863</v>
      </c>
      <c r="M1485" s="68" t="b">
        <f t="shared" si="47"/>
        <v>1</v>
      </c>
    </row>
    <row r="1486" spans="2:13">
      <c r="B1486" s="68" t="s">
        <v>839</v>
      </c>
      <c r="C1486" s="68" t="s">
        <v>280</v>
      </c>
      <c r="D1486" s="68" t="s">
        <v>506</v>
      </c>
      <c r="E1486" s="68" t="s">
        <v>246</v>
      </c>
      <c r="F1486" s="68">
        <f>SUMIFS(F_Input_APR!$G$8:$G$3373,F_Input_APR!$B$8:$B$3373,'APR Data'!C1486,F_Input_APR!$I$8:$I$3373,'APR Data'!D1486)</f>
        <v>0</v>
      </c>
      <c r="G1486" s="68">
        <v>1</v>
      </c>
      <c r="H1486" s="68">
        <f t="shared" si="46"/>
        <v>0</v>
      </c>
      <c r="I1486" s="68" t="s">
        <v>300</v>
      </c>
      <c r="J1486" s="68" t="s">
        <v>888</v>
      </c>
      <c r="K1486" s="92" t="s">
        <v>864</v>
      </c>
      <c r="M1486" s="68" t="b">
        <f t="shared" si="47"/>
        <v>1</v>
      </c>
    </row>
    <row r="1487" spans="2:13">
      <c r="B1487" s="68" t="s">
        <v>839</v>
      </c>
      <c r="C1487" s="68" t="s">
        <v>280</v>
      </c>
      <c r="D1487" s="68" t="s">
        <v>515</v>
      </c>
      <c r="E1487" s="68" t="s">
        <v>246</v>
      </c>
      <c r="F1487" s="68">
        <f>SUMIFS(F_Input_APR!$G$8:$G$3373,F_Input_APR!$B$8:$B$3373,'APR Data'!C1487,F_Input_APR!$I$8:$I$3373,'APR Data'!D1487)</f>
        <v>0</v>
      </c>
      <c r="G1487" s="68">
        <v>1</v>
      </c>
      <c r="H1487" s="68">
        <f t="shared" si="46"/>
        <v>0</v>
      </c>
      <c r="I1487" s="68" t="s">
        <v>300</v>
      </c>
      <c r="J1487" s="68" t="s">
        <v>888</v>
      </c>
      <c r="K1487" s="92" t="s">
        <v>865</v>
      </c>
      <c r="M1487" s="68" t="b">
        <f t="shared" si="47"/>
        <v>1</v>
      </c>
    </row>
    <row r="1488" spans="2:13">
      <c r="B1488" s="68" t="s">
        <v>839</v>
      </c>
      <c r="C1488" s="68" t="s">
        <v>280</v>
      </c>
      <c r="D1488" s="68" t="s">
        <v>524</v>
      </c>
      <c r="E1488" s="68" t="s">
        <v>246</v>
      </c>
      <c r="F1488" s="68">
        <f>SUMIFS(F_Input_APR!$G$8:$G$3373,F_Input_APR!$B$8:$B$3373,'APR Data'!C1488,F_Input_APR!$I$8:$I$3373,'APR Data'!D1488)</f>
        <v>0</v>
      </c>
      <c r="G1488" s="68">
        <v>1</v>
      </c>
      <c r="H1488" s="68">
        <f t="shared" si="46"/>
        <v>0</v>
      </c>
      <c r="I1488" s="68" t="s">
        <v>300</v>
      </c>
      <c r="J1488" s="68" t="s">
        <v>888</v>
      </c>
      <c r="K1488" s="92" t="s">
        <v>866</v>
      </c>
      <c r="M1488" s="68" t="b">
        <f t="shared" si="47"/>
        <v>1</v>
      </c>
    </row>
    <row r="1489" spans="2:13">
      <c r="B1489" s="68" t="s">
        <v>839</v>
      </c>
      <c r="C1489" s="68" t="s">
        <v>280</v>
      </c>
      <c r="D1489" s="68" t="s">
        <v>587</v>
      </c>
      <c r="E1489" s="68" t="s">
        <v>246</v>
      </c>
      <c r="F1489" s="68">
        <f>SUMIFS(F_Input_APR!$G$8:$G$3373,F_Input_APR!$B$8:$B$3373,'APR Data'!C1489,F_Input_APR!$I$8:$I$3373,'APR Data'!D1489)</f>
        <v>0</v>
      </c>
      <c r="G1489" s="68">
        <v>1</v>
      </c>
      <c r="H1489" s="68">
        <f t="shared" si="46"/>
        <v>0</v>
      </c>
      <c r="I1489" s="68" t="s">
        <v>300</v>
      </c>
      <c r="J1489" s="68" t="s">
        <v>888</v>
      </c>
      <c r="K1489" s="68" t="s">
        <v>867</v>
      </c>
      <c r="M1489" s="68" t="b">
        <f t="shared" si="47"/>
        <v>1</v>
      </c>
    </row>
    <row r="1490" spans="2:13">
      <c r="B1490" s="68" t="s">
        <v>839</v>
      </c>
      <c r="C1490" s="68" t="s">
        <v>280</v>
      </c>
      <c r="D1490" s="68" t="s">
        <v>596</v>
      </c>
      <c r="E1490" s="68" t="s">
        <v>246</v>
      </c>
      <c r="F1490" s="68">
        <f>SUMIFS(F_Input_APR!$G$8:$G$3373,F_Input_APR!$B$8:$B$3373,'APR Data'!C1490,F_Input_APR!$I$8:$I$3373,'APR Data'!D1490)</f>
        <v>2.63</v>
      </c>
      <c r="G1490" s="68">
        <v>1</v>
      </c>
      <c r="H1490" s="68">
        <f t="shared" si="46"/>
        <v>2.63</v>
      </c>
      <c r="I1490" s="68" t="s">
        <v>300</v>
      </c>
      <c r="J1490" s="68" t="s">
        <v>888</v>
      </c>
      <c r="K1490" s="68" t="s">
        <v>868</v>
      </c>
      <c r="M1490" s="68" t="b">
        <f t="shared" si="47"/>
        <v>1</v>
      </c>
    </row>
    <row r="1491" spans="2:13">
      <c r="B1491" s="68" t="s">
        <v>839</v>
      </c>
      <c r="C1491" s="68" t="s">
        <v>280</v>
      </c>
      <c r="D1491" s="68" t="s">
        <v>605</v>
      </c>
      <c r="E1491" s="68" t="s">
        <v>246</v>
      </c>
      <c r="F1491" s="68">
        <f>SUMIFS(F_Input_APR!$G$8:$G$3373,F_Input_APR!$B$8:$B$3373,'APR Data'!C1491,F_Input_APR!$I$8:$I$3373,'APR Data'!D1491)</f>
        <v>8.532</v>
      </c>
      <c r="G1491" s="68">
        <v>1</v>
      </c>
      <c r="H1491" s="68">
        <f t="shared" si="46"/>
        <v>8.532</v>
      </c>
      <c r="I1491" s="68" t="s">
        <v>300</v>
      </c>
      <c r="J1491" s="68" t="s">
        <v>888</v>
      </c>
      <c r="K1491" s="68" t="s">
        <v>869</v>
      </c>
      <c r="M1491" s="68" t="b">
        <f t="shared" si="47"/>
        <v>1</v>
      </c>
    </row>
    <row r="1492" spans="2:13">
      <c r="B1492" s="68" t="s">
        <v>839</v>
      </c>
      <c r="C1492" s="68" t="s">
        <v>280</v>
      </c>
      <c r="D1492" s="68" t="s">
        <v>614</v>
      </c>
      <c r="E1492" s="68" t="s">
        <v>246</v>
      </c>
      <c r="F1492" s="68">
        <f>SUMIFS(F_Input_APR!$G$8:$G$3373,F_Input_APR!$B$8:$B$3373,'APR Data'!C1492,F_Input_APR!$I$8:$I$3373,'APR Data'!D1492)</f>
        <v>18.844000000000001</v>
      </c>
      <c r="G1492" s="68">
        <v>1</v>
      </c>
      <c r="H1492" s="68">
        <f t="shared" si="46"/>
        <v>18.844000000000001</v>
      </c>
      <c r="I1492" s="68" t="s">
        <v>300</v>
      </c>
      <c r="J1492" s="68" t="s">
        <v>888</v>
      </c>
      <c r="K1492" s="68" t="s">
        <v>870</v>
      </c>
      <c r="M1492" s="68" t="b">
        <f t="shared" si="47"/>
        <v>1</v>
      </c>
    </row>
    <row r="1493" spans="2:13">
      <c r="B1493" s="68" t="s">
        <v>839</v>
      </c>
      <c r="C1493" s="68" t="s">
        <v>280</v>
      </c>
      <c r="D1493" s="68" t="s">
        <v>623</v>
      </c>
      <c r="E1493" s="68" t="s">
        <v>246</v>
      </c>
      <c r="F1493" s="68">
        <f>SUMIFS(F_Input_APR!$G$8:$G$3373,F_Input_APR!$B$8:$B$3373,'APR Data'!C1493,F_Input_APR!$I$8:$I$3373,'APR Data'!D1493)</f>
        <v>39.371000000000002</v>
      </c>
      <c r="G1493" s="68">
        <v>1</v>
      </c>
      <c r="H1493" s="68">
        <f t="shared" si="46"/>
        <v>39.371000000000002</v>
      </c>
      <c r="I1493" s="68" t="s">
        <v>300</v>
      </c>
      <c r="J1493" s="68" t="s">
        <v>888</v>
      </c>
      <c r="K1493" s="68" t="s">
        <v>871</v>
      </c>
      <c r="M1493" s="68" t="b">
        <f t="shared" si="47"/>
        <v>1</v>
      </c>
    </row>
    <row r="1494" spans="2:13">
      <c r="B1494" s="68" t="s">
        <v>839</v>
      </c>
      <c r="C1494" s="68" t="s">
        <v>280</v>
      </c>
      <c r="D1494" s="68" t="s">
        <v>815</v>
      </c>
      <c r="E1494" s="68" t="s">
        <v>246</v>
      </c>
      <c r="F1494" s="68">
        <f>SUMIFS(F_Input_APR!$G$8:$G$3373,F_Input_APR!$B$8:$B$3373,'APR Data'!C1494,F_Input_APR!$I$8:$I$3373,'APR Data'!D1494)</f>
        <v>52.817999999999998</v>
      </c>
      <c r="G1494" s="68">
        <v>1</v>
      </c>
      <c r="H1494" s="68">
        <f t="shared" si="46"/>
        <v>52.817999999999998</v>
      </c>
      <c r="I1494" s="68" t="s">
        <v>300</v>
      </c>
      <c r="J1494" s="68" t="s">
        <v>888</v>
      </c>
      <c r="K1494" s="68" t="s">
        <v>872</v>
      </c>
      <c r="M1494" s="68" t="b">
        <f t="shared" si="47"/>
        <v>1</v>
      </c>
    </row>
    <row r="1495" spans="2:13">
      <c r="B1495" s="68" t="s">
        <v>839</v>
      </c>
      <c r="C1495" s="68" t="s">
        <v>280</v>
      </c>
      <c r="D1495" s="68" t="s">
        <v>632</v>
      </c>
      <c r="E1495" s="68" t="s">
        <v>246</v>
      </c>
      <c r="F1495" s="68">
        <f>SUMIFS(F_Input_APR!$G$8:$G$3373,F_Input_APR!$B$8:$B$3373,'APR Data'!C1495,F_Input_APR!$I$8:$I$3373,'APR Data'!D1495)</f>
        <v>10.42</v>
      </c>
      <c r="G1495" s="68">
        <v>1</v>
      </c>
      <c r="H1495" s="68">
        <f t="shared" si="46"/>
        <v>10.42</v>
      </c>
      <c r="I1495" s="68" t="s">
        <v>300</v>
      </c>
      <c r="J1495" s="68" t="s">
        <v>888</v>
      </c>
      <c r="K1495" s="68" t="s">
        <v>873</v>
      </c>
      <c r="M1495" s="68" t="b">
        <f t="shared" si="47"/>
        <v>1</v>
      </c>
    </row>
    <row r="1496" spans="2:13">
      <c r="B1496" s="68" t="s">
        <v>839</v>
      </c>
      <c r="C1496" s="68" t="s">
        <v>280</v>
      </c>
      <c r="D1496" s="68" t="s">
        <v>641</v>
      </c>
      <c r="E1496" s="68" t="s">
        <v>246</v>
      </c>
      <c r="F1496" s="68">
        <f>SUMIFS(F_Input_APR!$G$8:$G$3373,F_Input_APR!$B$8:$B$3373,'APR Data'!C1496,F_Input_APR!$I$8:$I$3373,'APR Data'!D1496)</f>
        <v>1.921</v>
      </c>
      <c r="G1496" s="68">
        <v>1</v>
      </c>
      <c r="H1496" s="68">
        <f t="shared" si="46"/>
        <v>1.921</v>
      </c>
      <c r="I1496" s="68" t="s">
        <v>300</v>
      </c>
      <c r="J1496" s="68" t="s">
        <v>888</v>
      </c>
      <c r="K1496" s="68" t="s">
        <v>874</v>
      </c>
      <c r="M1496" s="68" t="b">
        <f t="shared" si="47"/>
        <v>1</v>
      </c>
    </row>
    <row r="1497" spans="2:13">
      <c r="B1497" s="68" t="s">
        <v>839</v>
      </c>
      <c r="C1497" s="68" t="s">
        <v>280</v>
      </c>
      <c r="D1497" s="68" t="s">
        <v>824</v>
      </c>
      <c r="E1497" s="68" t="s">
        <v>246</v>
      </c>
      <c r="F1497" s="68">
        <f>SUMIFS(F_Input_APR!$G$8:$G$3373,F_Input_APR!$B$8:$B$3373,'APR Data'!C1497,F_Input_APR!$I$8:$I$3373,'APR Data'!D1497)</f>
        <v>0</v>
      </c>
      <c r="G1497" s="68">
        <v>1</v>
      </c>
      <c r="H1497" s="68">
        <f t="shared" si="46"/>
        <v>0</v>
      </c>
      <c r="I1497" s="68" t="s">
        <v>300</v>
      </c>
      <c r="J1497" s="68" t="s">
        <v>888</v>
      </c>
      <c r="K1497" s="68" t="s">
        <v>875</v>
      </c>
      <c r="M1497" s="68" t="b">
        <f t="shared" si="47"/>
        <v>1</v>
      </c>
    </row>
    <row r="1498" spans="2:13">
      <c r="B1498" s="68" t="s">
        <v>839</v>
      </c>
      <c r="C1498" s="68" t="s">
        <v>280</v>
      </c>
      <c r="D1498" s="68" t="s">
        <v>656</v>
      </c>
      <c r="E1498" s="68" t="s">
        <v>246</v>
      </c>
      <c r="F1498" s="68">
        <f>SUMIFS(F_Input_APR!$G$8:$G$3373,F_Input_APR!$B$8:$B$3373,'APR Data'!C1498,F_Input_APR!$I$8:$I$3373,'APR Data'!D1498)</f>
        <v>515.65099999999995</v>
      </c>
      <c r="G1498" s="68">
        <v>1</v>
      </c>
      <c r="H1498" s="68">
        <f t="shared" si="46"/>
        <v>515.65099999999995</v>
      </c>
      <c r="I1498" s="68" t="s">
        <v>300</v>
      </c>
      <c r="J1498" s="68" t="s">
        <v>888</v>
      </c>
      <c r="K1498" s="68" t="s">
        <v>876</v>
      </c>
      <c r="M1498" s="68" t="b">
        <f t="shared" si="47"/>
        <v>1</v>
      </c>
    </row>
    <row r="1499" spans="2:13">
      <c r="B1499" s="68" t="s">
        <v>839</v>
      </c>
      <c r="C1499" s="68" t="s">
        <v>280</v>
      </c>
      <c r="D1499" s="68" t="s">
        <v>665</v>
      </c>
      <c r="E1499" s="68" t="s">
        <v>246</v>
      </c>
      <c r="F1499" s="68">
        <f>SUMIFS(F_Input_APR!$G$8:$G$3373,F_Input_APR!$B$8:$B$3373,'APR Data'!C1499,F_Input_APR!$I$8:$I$3373,'APR Data'!D1499)</f>
        <v>9.3539999999999992</v>
      </c>
      <c r="G1499" s="68">
        <v>1</v>
      </c>
      <c r="H1499" s="68">
        <f t="shared" si="46"/>
        <v>9.3539999999999992</v>
      </c>
      <c r="I1499" s="68" t="s">
        <v>300</v>
      </c>
      <c r="J1499" s="68" t="s">
        <v>888</v>
      </c>
      <c r="K1499" s="68" t="s">
        <v>877</v>
      </c>
      <c r="M1499" s="68" t="b">
        <f t="shared" si="47"/>
        <v>1</v>
      </c>
    </row>
    <row r="1500" spans="2:13">
      <c r="B1500" s="68" t="s">
        <v>839</v>
      </c>
      <c r="C1500" s="68" t="s">
        <v>280</v>
      </c>
      <c r="D1500" s="68" t="s">
        <v>674</v>
      </c>
      <c r="E1500" s="68" t="s">
        <v>246</v>
      </c>
      <c r="F1500" s="68">
        <f>SUMIFS(F_Input_APR!$G$8:$G$3373,F_Input_APR!$B$8:$B$3373,'APR Data'!C1500,F_Input_APR!$I$8:$I$3373,'APR Data'!D1500)</f>
        <v>0</v>
      </c>
      <c r="G1500" s="68">
        <v>1</v>
      </c>
      <c r="H1500" s="68">
        <f t="shared" si="46"/>
        <v>0</v>
      </c>
      <c r="I1500" s="68" t="s">
        <v>300</v>
      </c>
      <c r="J1500" s="68" t="s">
        <v>888</v>
      </c>
      <c r="K1500" s="68" t="s">
        <v>878</v>
      </c>
      <c r="M1500" s="68" t="b">
        <f t="shared" si="47"/>
        <v>1</v>
      </c>
    </row>
    <row r="1501" spans="2:13">
      <c r="B1501" s="68" t="s">
        <v>839</v>
      </c>
      <c r="C1501" s="68" t="s">
        <v>280</v>
      </c>
      <c r="D1501" s="68" t="s">
        <v>683</v>
      </c>
      <c r="E1501" s="68" t="s">
        <v>246</v>
      </c>
      <c r="F1501" s="68">
        <f>SUMIFS(F_Input_APR!$G$8:$G$3373,F_Input_APR!$B$8:$B$3373,'APR Data'!C1501,F_Input_APR!$I$8:$I$3373,'APR Data'!D1501)</f>
        <v>31.574000000000002</v>
      </c>
      <c r="G1501" s="68">
        <v>1</v>
      </c>
      <c r="H1501" s="68">
        <f t="shared" si="46"/>
        <v>31.574000000000002</v>
      </c>
      <c r="I1501" s="68" t="s">
        <v>300</v>
      </c>
      <c r="J1501" s="68" t="s">
        <v>888</v>
      </c>
      <c r="K1501" s="68" t="s">
        <v>879</v>
      </c>
      <c r="M1501" s="68" t="b">
        <f t="shared" si="47"/>
        <v>1</v>
      </c>
    </row>
    <row r="1502" spans="2:13">
      <c r="B1502" s="68" t="s">
        <v>839</v>
      </c>
      <c r="C1502" s="68" t="s">
        <v>280</v>
      </c>
      <c r="D1502" s="68" t="s">
        <v>689</v>
      </c>
      <c r="E1502" s="68" t="s">
        <v>246</v>
      </c>
      <c r="F1502" s="68">
        <f>SUMIFS(F_Input_APR!$G$8:$G$3373,F_Input_APR!$B$8:$B$3373,'APR Data'!C1502,F_Input_APR!$I$8:$I$3373,'APR Data'!D1502)</f>
        <v>1.9039999999999999</v>
      </c>
      <c r="G1502" s="68">
        <v>1</v>
      </c>
      <c r="H1502" s="68">
        <f t="shared" si="46"/>
        <v>1.9039999999999999</v>
      </c>
      <c r="I1502" s="68" t="s">
        <v>300</v>
      </c>
      <c r="J1502" s="68" t="s">
        <v>888</v>
      </c>
      <c r="K1502" s="68" t="s">
        <v>880</v>
      </c>
      <c r="M1502" s="68" t="b">
        <f t="shared" si="47"/>
        <v>1</v>
      </c>
    </row>
    <row r="1503" spans="2:13">
      <c r="B1503" s="68" t="s">
        <v>839</v>
      </c>
      <c r="C1503" s="68" t="s">
        <v>280</v>
      </c>
      <c r="D1503" s="68" t="s">
        <v>698</v>
      </c>
      <c r="E1503" s="68" t="s">
        <v>246</v>
      </c>
      <c r="F1503" s="68">
        <f>SUMIFS(F_Input_APR!$G$8:$G$3373,F_Input_APR!$B$8:$B$3373,'APR Data'!C1503,F_Input_APR!$I$8:$I$3373,'APR Data'!D1503)</f>
        <v>5.5469999999999997</v>
      </c>
      <c r="G1503" s="68">
        <v>1</v>
      </c>
      <c r="H1503" s="68">
        <f t="shared" si="46"/>
        <v>5.5469999999999997</v>
      </c>
      <c r="I1503" s="68" t="s">
        <v>300</v>
      </c>
      <c r="J1503" s="68" t="s">
        <v>888</v>
      </c>
      <c r="K1503" s="68" t="s">
        <v>881</v>
      </c>
      <c r="M1503" s="68" t="b">
        <f t="shared" si="47"/>
        <v>1</v>
      </c>
    </row>
    <row r="1504" spans="2:13">
      <c r="B1504" s="68" t="s">
        <v>839</v>
      </c>
      <c r="C1504" s="68" t="s">
        <v>280</v>
      </c>
      <c r="D1504" s="68" t="s">
        <v>707</v>
      </c>
      <c r="E1504" s="68" t="s">
        <v>246</v>
      </c>
      <c r="F1504" s="68">
        <f>SUMIFS(F_Input_APR!$G$8:$G$3373,F_Input_APR!$B$8:$B$3373,'APR Data'!C1504,F_Input_APR!$I$8:$I$3373,'APR Data'!D1504)</f>
        <v>0</v>
      </c>
      <c r="G1504" s="68">
        <v>1</v>
      </c>
      <c r="H1504" s="68">
        <f t="shared" si="46"/>
        <v>0</v>
      </c>
      <c r="I1504" s="68" t="s">
        <v>300</v>
      </c>
      <c r="J1504" s="68" t="s">
        <v>888</v>
      </c>
      <c r="K1504" s="68" t="s">
        <v>882</v>
      </c>
      <c r="M1504" s="68" t="b">
        <f t="shared" si="47"/>
        <v>1</v>
      </c>
    </row>
    <row r="1505" spans="2:13">
      <c r="B1505" s="68" t="s">
        <v>839</v>
      </c>
      <c r="C1505" s="68" t="s">
        <v>280</v>
      </c>
      <c r="D1505" s="68" t="s">
        <v>716</v>
      </c>
      <c r="E1505" s="68" t="s">
        <v>246</v>
      </c>
      <c r="F1505" s="68">
        <f>SUMIFS(F_Input_APR!$G$8:$G$3373,F_Input_APR!$B$8:$B$3373,'APR Data'!C1505,F_Input_APR!$I$8:$I$3373,'APR Data'!D1505)</f>
        <v>0</v>
      </c>
      <c r="G1505" s="68">
        <v>1</v>
      </c>
      <c r="H1505" s="68">
        <f t="shared" si="46"/>
        <v>0</v>
      </c>
      <c r="I1505" s="68" t="s">
        <v>300</v>
      </c>
      <c r="J1505" s="68" t="s">
        <v>888</v>
      </c>
      <c r="K1505" s="68" t="s">
        <v>883</v>
      </c>
      <c r="M1505" s="68" t="b">
        <f t="shared" si="47"/>
        <v>1</v>
      </c>
    </row>
    <row r="1506" spans="2:13">
      <c r="B1506" s="68" t="s">
        <v>839</v>
      </c>
      <c r="C1506" s="68" t="s">
        <v>280</v>
      </c>
      <c r="D1506" s="68" t="s">
        <v>725</v>
      </c>
      <c r="E1506" s="68" t="s">
        <v>246</v>
      </c>
      <c r="F1506" s="68">
        <f>SUMIFS(F_Input_APR!$G$8:$G$3373,F_Input_APR!$B$8:$B$3373,'APR Data'!C1506,F_Input_APR!$I$8:$I$3373,'APR Data'!D1506)</f>
        <v>0</v>
      </c>
      <c r="G1506" s="68">
        <v>1</v>
      </c>
      <c r="H1506" s="68">
        <f t="shared" si="46"/>
        <v>0</v>
      </c>
      <c r="I1506" s="68" t="s">
        <v>300</v>
      </c>
      <c r="J1506" s="68" t="s">
        <v>888</v>
      </c>
      <c r="K1506" s="68" t="s">
        <v>884</v>
      </c>
      <c r="M1506" s="68" t="b">
        <f t="shared" si="47"/>
        <v>1</v>
      </c>
    </row>
    <row r="1507" spans="2:13">
      <c r="B1507" s="68" t="s">
        <v>839</v>
      </c>
      <c r="C1507" s="68" t="s">
        <v>280</v>
      </c>
      <c r="D1507" s="68" t="s">
        <v>734</v>
      </c>
      <c r="E1507" s="68" t="s">
        <v>246</v>
      </c>
      <c r="F1507" s="68">
        <f>SUMIFS(F_Input_APR!$G$8:$G$3373,F_Input_APR!$B$8:$B$3373,'APR Data'!C1507,F_Input_APR!$I$8:$I$3373,'APR Data'!D1507)</f>
        <v>0</v>
      </c>
      <c r="G1507" s="68">
        <v>1</v>
      </c>
      <c r="H1507" s="68">
        <f t="shared" si="46"/>
        <v>0</v>
      </c>
      <c r="I1507" s="68" t="s">
        <v>300</v>
      </c>
      <c r="J1507" s="68" t="s">
        <v>888</v>
      </c>
      <c r="K1507" s="68" t="s">
        <v>885</v>
      </c>
      <c r="M1507" s="68" t="b">
        <f t="shared" si="47"/>
        <v>1</v>
      </c>
    </row>
    <row r="1508" spans="2:13">
      <c r="B1508" s="68" t="s">
        <v>839</v>
      </c>
      <c r="C1508" s="68" t="s">
        <v>280</v>
      </c>
      <c r="D1508" s="68" t="s">
        <v>743</v>
      </c>
      <c r="E1508" s="68" t="s">
        <v>246</v>
      </c>
      <c r="F1508" s="68">
        <f>SUMIFS(F_Input_APR!$G$8:$G$3373,F_Input_APR!$B$8:$B$3373,'APR Data'!C1508,F_Input_APR!$I$8:$I$3373,'APR Data'!D1508)</f>
        <v>0.14000000000000001</v>
      </c>
      <c r="G1508" s="68">
        <v>1</v>
      </c>
      <c r="H1508" s="68">
        <f t="shared" si="46"/>
        <v>0.14000000000000001</v>
      </c>
      <c r="I1508" s="68" t="s">
        <v>300</v>
      </c>
      <c r="J1508" s="68" t="s">
        <v>888</v>
      </c>
      <c r="K1508" s="68" t="s">
        <v>886</v>
      </c>
      <c r="M1508" s="68" t="b">
        <f t="shared" si="47"/>
        <v>1</v>
      </c>
    </row>
    <row r="1509" spans="2:13">
      <c r="B1509" s="68" t="s">
        <v>839</v>
      </c>
      <c r="C1509" s="68" t="s">
        <v>280</v>
      </c>
      <c r="D1509" s="68" t="s">
        <v>752</v>
      </c>
      <c r="E1509" s="68" t="s">
        <v>246</v>
      </c>
      <c r="F1509" s="68">
        <f>SUMIFS(F_Input_APR!$G$8:$G$3373,F_Input_APR!$B$8:$B$3373,'APR Data'!C1509,F_Input_APR!$I$8:$I$3373,'APR Data'!D1509)</f>
        <v>6.0439999999999996</v>
      </c>
      <c r="G1509" s="68">
        <v>1</v>
      </c>
      <c r="H1509" s="68">
        <f t="shared" si="46"/>
        <v>6.0439999999999996</v>
      </c>
      <c r="I1509" s="68" t="s">
        <v>300</v>
      </c>
      <c r="J1509" s="68" t="s">
        <v>888</v>
      </c>
      <c r="K1509" s="68" t="s">
        <v>887</v>
      </c>
      <c r="M1509" s="68" t="b">
        <f t="shared" si="47"/>
        <v>1</v>
      </c>
    </row>
    <row r="1510" spans="2:13">
      <c r="B1510" s="68" t="s">
        <v>839</v>
      </c>
      <c r="C1510" s="68" t="s">
        <v>280</v>
      </c>
      <c r="D1510" s="68" t="s">
        <v>308</v>
      </c>
      <c r="E1510" s="68" t="s">
        <v>246</v>
      </c>
      <c r="F1510" s="68">
        <f>SUMIFS(F_Input_APR!$G$8:$G$3373,F_Input_APR!$B$8:$B$3373,'APR Data'!C1510,F_Input_APR!$I$8:$I$3373,'APR Data'!D1510)</f>
        <v>9.0660000000000007</v>
      </c>
      <c r="G1510" s="68">
        <v>1</v>
      </c>
      <c r="H1510" s="68">
        <f t="shared" si="46"/>
        <v>9.0660000000000007</v>
      </c>
      <c r="I1510" s="68" t="s">
        <v>300</v>
      </c>
      <c r="J1510" s="68" t="s">
        <v>889</v>
      </c>
      <c r="K1510" s="92" t="s">
        <v>841</v>
      </c>
      <c r="M1510" s="68" t="b">
        <f t="shared" si="47"/>
        <v>1</v>
      </c>
    </row>
    <row r="1511" spans="2:13">
      <c r="B1511" s="68" t="s">
        <v>839</v>
      </c>
      <c r="C1511" s="68" t="s">
        <v>280</v>
      </c>
      <c r="D1511" s="68" t="s">
        <v>317</v>
      </c>
      <c r="E1511" s="68" t="s">
        <v>246</v>
      </c>
      <c r="F1511" s="68">
        <f>SUMIFS(F_Input_APR!$G$8:$G$3373,F_Input_APR!$B$8:$B$3373,'APR Data'!C1511,F_Input_APR!$I$8:$I$3373,'APR Data'!D1511)</f>
        <v>0</v>
      </c>
      <c r="G1511" s="68">
        <v>1</v>
      </c>
      <c r="H1511" s="68">
        <f t="shared" si="46"/>
        <v>0</v>
      </c>
      <c r="I1511" s="68" t="s">
        <v>300</v>
      </c>
      <c r="J1511" s="68" t="s">
        <v>889</v>
      </c>
      <c r="K1511" s="92" t="s">
        <v>842</v>
      </c>
      <c r="M1511" s="68" t="b">
        <f t="shared" si="47"/>
        <v>1</v>
      </c>
    </row>
    <row r="1512" spans="2:13">
      <c r="B1512" s="68" t="s">
        <v>839</v>
      </c>
      <c r="C1512" s="68" t="s">
        <v>280</v>
      </c>
      <c r="D1512" s="68" t="s">
        <v>326</v>
      </c>
      <c r="E1512" s="68" t="s">
        <v>246</v>
      </c>
      <c r="F1512" s="68">
        <f>SUMIFS(F_Input_APR!$G$8:$G$3373,F_Input_APR!$B$8:$B$3373,'APR Data'!C1512,F_Input_APR!$I$8:$I$3373,'APR Data'!D1512)</f>
        <v>9.1940000000000008</v>
      </c>
      <c r="G1512" s="68">
        <v>1</v>
      </c>
      <c r="H1512" s="68">
        <f t="shared" si="46"/>
        <v>9.1940000000000008</v>
      </c>
      <c r="I1512" s="68" t="s">
        <v>300</v>
      </c>
      <c r="J1512" s="68" t="s">
        <v>889</v>
      </c>
      <c r="K1512" s="92" t="s">
        <v>843</v>
      </c>
      <c r="M1512" s="68" t="b">
        <f t="shared" si="47"/>
        <v>1</v>
      </c>
    </row>
    <row r="1513" spans="2:13">
      <c r="B1513" s="68" t="s">
        <v>839</v>
      </c>
      <c r="C1513" s="68" t="s">
        <v>280</v>
      </c>
      <c r="D1513" s="68" t="s">
        <v>335</v>
      </c>
      <c r="E1513" s="68" t="s">
        <v>246</v>
      </c>
      <c r="F1513" s="68">
        <f>SUMIFS(F_Input_APR!$G$8:$G$3373,F_Input_APR!$B$8:$B$3373,'APR Data'!C1513,F_Input_APR!$I$8:$I$3373,'APR Data'!D1513)</f>
        <v>23.193000000000001</v>
      </c>
      <c r="G1513" s="68">
        <v>1</v>
      </c>
      <c r="H1513" s="68">
        <f t="shared" si="46"/>
        <v>23.193000000000001</v>
      </c>
      <c r="I1513" s="68" t="s">
        <v>300</v>
      </c>
      <c r="J1513" s="68" t="s">
        <v>889</v>
      </c>
      <c r="K1513" s="68" t="s">
        <v>844</v>
      </c>
      <c r="M1513" s="68" t="b">
        <f t="shared" si="47"/>
        <v>1</v>
      </c>
    </row>
    <row r="1514" spans="2:13">
      <c r="B1514" s="68" t="s">
        <v>839</v>
      </c>
      <c r="C1514" s="68" t="s">
        <v>280</v>
      </c>
      <c r="D1514" s="68" t="s">
        <v>344</v>
      </c>
      <c r="E1514" s="68" t="s">
        <v>246</v>
      </c>
      <c r="F1514" s="68">
        <f>SUMIFS(F_Input_APR!$G$8:$G$3373,F_Input_APR!$B$8:$B$3373,'APR Data'!C1514,F_Input_APR!$I$8:$I$3373,'APR Data'!D1514)</f>
        <v>9.9949999999999992</v>
      </c>
      <c r="G1514" s="68">
        <v>1</v>
      </c>
      <c r="H1514" s="68">
        <f t="shared" si="46"/>
        <v>9.9949999999999992</v>
      </c>
      <c r="I1514" s="68" t="s">
        <v>300</v>
      </c>
      <c r="J1514" s="68" t="s">
        <v>889</v>
      </c>
      <c r="K1514" s="92" t="s">
        <v>845</v>
      </c>
      <c r="M1514" s="68" t="b">
        <f t="shared" si="47"/>
        <v>1</v>
      </c>
    </row>
    <row r="1515" spans="2:13">
      <c r="B1515" s="68" t="s">
        <v>839</v>
      </c>
      <c r="C1515" s="68" t="s">
        <v>280</v>
      </c>
      <c r="D1515" s="68" t="s">
        <v>353</v>
      </c>
      <c r="E1515" s="68" t="s">
        <v>246</v>
      </c>
      <c r="F1515" s="68">
        <f>SUMIFS(F_Input_APR!$G$8:$G$3373,F_Input_APR!$B$8:$B$3373,'APR Data'!C1515,F_Input_APR!$I$8:$I$3373,'APR Data'!D1515)</f>
        <v>0</v>
      </c>
      <c r="G1515" s="68">
        <v>1</v>
      </c>
      <c r="H1515" s="68">
        <f t="shared" si="46"/>
        <v>0</v>
      </c>
      <c r="I1515" s="68" t="s">
        <v>300</v>
      </c>
      <c r="J1515" s="68" t="s">
        <v>889</v>
      </c>
      <c r="K1515" s="92" t="s">
        <v>846</v>
      </c>
      <c r="M1515" s="68" t="b">
        <f t="shared" si="47"/>
        <v>1</v>
      </c>
    </row>
    <row r="1516" spans="2:13">
      <c r="B1516" s="68" t="s">
        <v>839</v>
      </c>
      <c r="C1516" s="68" t="s">
        <v>280</v>
      </c>
      <c r="D1516" s="68" t="s">
        <v>362</v>
      </c>
      <c r="E1516" s="68" t="s">
        <v>246</v>
      </c>
      <c r="F1516" s="68">
        <f>SUMIFS(F_Input_APR!$G$8:$G$3373,F_Input_APR!$B$8:$B$3373,'APR Data'!C1516,F_Input_APR!$I$8:$I$3373,'APR Data'!D1516)</f>
        <v>0</v>
      </c>
      <c r="G1516" s="68">
        <v>1</v>
      </c>
      <c r="H1516" s="68">
        <f t="shared" si="46"/>
        <v>0</v>
      </c>
      <c r="I1516" s="68" t="s">
        <v>300</v>
      </c>
      <c r="J1516" s="68" t="s">
        <v>889</v>
      </c>
      <c r="K1516" s="92" t="s">
        <v>847</v>
      </c>
      <c r="M1516" s="68" t="b">
        <f t="shared" si="47"/>
        <v>1</v>
      </c>
    </row>
    <row r="1517" spans="2:13">
      <c r="B1517" s="68" t="s">
        <v>839</v>
      </c>
      <c r="C1517" s="68" t="s">
        <v>280</v>
      </c>
      <c r="D1517" s="68" t="s">
        <v>371</v>
      </c>
      <c r="E1517" s="68" t="s">
        <v>246</v>
      </c>
      <c r="F1517" s="68">
        <f>SUMIFS(F_Input_APR!$G$8:$G$3373,F_Input_APR!$B$8:$B$3373,'APR Data'!C1517,F_Input_APR!$I$8:$I$3373,'APR Data'!D1517)</f>
        <v>0</v>
      </c>
      <c r="G1517" s="68">
        <v>1</v>
      </c>
      <c r="H1517" s="68">
        <f t="shared" si="46"/>
        <v>0</v>
      </c>
      <c r="I1517" s="68" t="s">
        <v>300</v>
      </c>
      <c r="J1517" s="68" t="s">
        <v>889</v>
      </c>
      <c r="K1517" s="92" t="s">
        <v>848</v>
      </c>
      <c r="M1517" s="68" t="b">
        <f t="shared" si="47"/>
        <v>1</v>
      </c>
    </row>
    <row r="1518" spans="2:13">
      <c r="B1518" s="68" t="s">
        <v>839</v>
      </c>
      <c r="C1518" s="68" t="s">
        <v>280</v>
      </c>
      <c r="D1518" s="68" t="s">
        <v>380</v>
      </c>
      <c r="E1518" s="68" t="s">
        <v>246</v>
      </c>
      <c r="F1518" s="68">
        <f>SUMIFS(F_Input_APR!$G$8:$G$3373,F_Input_APR!$B$8:$B$3373,'APR Data'!C1518,F_Input_APR!$I$8:$I$3373,'APR Data'!D1518)</f>
        <v>33.293999999999997</v>
      </c>
      <c r="G1518" s="68">
        <v>1</v>
      </c>
      <c r="H1518" s="68">
        <f t="shared" si="46"/>
        <v>33.293999999999997</v>
      </c>
      <c r="I1518" s="68" t="s">
        <v>300</v>
      </c>
      <c r="J1518" s="68" t="s">
        <v>889</v>
      </c>
      <c r="K1518" s="92" t="s">
        <v>849</v>
      </c>
      <c r="M1518" s="68" t="b">
        <f t="shared" si="47"/>
        <v>1</v>
      </c>
    </row>
    <row r="1519" spans="2:13">
      <c r="B1519" s="68" t="s">
        <v>839</v>
      </c>
      <c r="C1519" s="68" t="s">
        <v>280</v>
      </c>
      <c r="D1519" s="68" t="s">
        <v>389</v>
      </c>
      <c r="E1519" s="68" t="s">
        <v>246</v>
      </c>
      <c r="F1519" s="68">
        <f>SUMIFS(F_Input_APR!$G$8:$G$3373,F_Input_APR!$B$8:$B$3373,'APR Data'!C1519,F_Input_APR!$I$8:$I$3373,'APR Data'!D1519)</f>
        <v>0</v>
      </c>
      <c r="G1519" s="68">
        <v>1</v>
      </c>
      <c r="H1519" s="68">
        <f t="shared" si="46"/>
        <v>0</v>
      </c>
      <c r="I1519" s="68" t="s">
        <v>300</v>
      </c>
      <c r="J1519" s="68" t="s">
        <v>889</v>
      </c>
      <c r="K1519" s="92" t="s">
        <v>850</v>
      </c>
      <c r="M1519" s="68" t="b">
        <f t="shared" si="47"/>
        <v>1</v>
      </c>
    </row>
    <row r="1520" spans="2:13">
      <c r="B1520" s="68" t="s">
        <v>839</v>
      </c>
      <c r="C1520" s="68" t="s">
        <v>280</v>
      </c>
      <c r="D1520" s="68" t="s">
        <v>398</v>
      </c>
      <c r="E1520" s="68" t="s">
        <v>246</v>
      </c>
      <c r="F1520" s="68">
        <f>SUMIFS(F_Input_APR!$G$8:$G$3373,F_Input_APR!$B$8:$B$3373,'APR Data'!C1520,F_Input_APR!$I$8:$I$3373,'APR Data'!D1520)</f>
        <v>0</v>
      </c>
      <c r="G1520" s="68">
        <v>1</v>
      </c>
      <c r="H1520" s="68">
        <f t="shared" si="46"/>
        <v>0</v>
      </c>
      <c r="I1520" s="68" t="s">
        <v>300</v>
      </c>
      <c r="J1520" s="68" t="s">
        <v>889</v>
      </c>
      <c r="K1520" s="92" t="s">
        <v>851</v>
      </c>
      <c r="M1520" s="68" t="b">
        <f t="shared" si="47"/>
        <v>1</v>
      </c>
    </row>
    <row r="1521" spans="2:13">
      <c r="B1521" s="68" t="s">
        <v>839</v>
      </c>
      <c r="C1521" s="68" t="s">
        <v>280</v>
      </c>
      <c r="D1521" s="68" t="s">
        <v>407</v>
      </c>
      <c r="E1521" s="68" t="s">
        <v>246</v>
      </c>
      <c r="F1521" s="68">
        <f>SUMIFS(F_Input_APR!$G$8:$G$3373,F_Input_APR!$B$8:$B$3373,'APR Data'!C1521,F_Input_APR!$I$8:$I$3373,'APR Data'!D1521)</f>
        <v>0</v>
      </c>
      <c r="G1521" s="68">
        <v>1</v>
      </c>
      <c r="H1521" s="68">
        <f t="shared" si="46"/>
        <v>0</v>
      </c>
      <c r="I1521" s="68" t="s">
        <v>300</v>
      </c>
      <c r="J1521" s="68" t="s">
        <v>889</v>
      </c>
      <c r="K1521" s="92" t="s">
        <v>852</v>
      </c>
      <c r="M1521" s="68" t="b">
        <f t="shared" si="47"/>
        <v>1</v>
      </c>
    </row>
    <row r="1522" spans="2:13">
      <c r="B1522" s="68" t="s">
        <v>839</v>
      </c>
      <c r="C1522" s="68" t="s">
        <v>280</v>
      </c>
      <c r="D1522" s="68" t="s">
        <v>416</v>
      </c>
      <c r="E1522" s="68" t="s">
        <v>246</v>
      </c>
      <c r="F1522" s="68">
        <f>SUMIFS(F_Input_APR!$G$8:$G$3373,F_Input_APR!$B$8:$B$3373,'APR Data'!C1522,F_Input_APR!$I$8:$I$3373,'APR Data'!D1522)</f>
        <v>25.494</v>
      </c>
      <c r="G1522" s="68">
        <v>1</v>
      </c>
      <c r="H1522" s="68">
        <f t="shared" si="46"/>
        <v>25.494</v>
      </c>
      <c r="I1522" s="68" t="s">
        <v>300</v>
      </c>
      <c r="J1522" s="68" t="s">
        <v>889</v>
      </c>
      <c r="K1522" s="92" t="s">
        <v>853</v>
      </c>
      <c r="M1522" s="68" t="b">
        <f t="shared" si="47"/>
        <v>1</v>
      </c>
    </row>
    <row r="1523" spans="2:13">
      <c r="B1523" s="68" t="s">
        <v>839</v>
      </c>
      <c r="C1523" s="68" t="s">
        <v>280</v>
      </c>
      <c r="D1523" s="68" t="s">
        <v>425</v>
      </c>
      <c r="E1523" s="68" t="s">
        <v>246</v>
      </c>
      <c r="F1523" s="68">
        <f>SUMIFS(F_Input_APR!$G$8:$G$3373,F_Input_APR!$B$8:$B$3373,'APR Data'!C1523,F_Input_APR!$I$8:$I$3373,'APR Data'!D1523)</f>
        <v>13.977</v>
      </c>
      <c r="G1523" s="68">
        <v>1</v>
      </c>
      <c r="H1523" s="68">
        <f t="shared" si="46"/>
        <v>13.977</v>
      </c>
      <c r="I1523" s="68" t="s">
        <v>300</v>
      </c>
      <c r="J1523" s="68" t="s">
        <v>889</v>
      </c>
      <c r="K1523" s="92" t="s">
        <v>854</v>
      </c>
      <c r="M1523" s="68" t="b">
        <f t="shared" si="47"/>
        <v>1</v>
      </c>
    </row>
    <row r="1524" spans="2:13">
      <c r="B1524" s="68" t="s">
        <v>839</v>
      </c>
      <c r="C1524" s="68" t="s">
        <v>280</v>
      </c>
      <c r="D1524" s="68" t="s">
        <v>434</v>
      </c>
      <c r="E1524" s="68" t="s">
        <v>246</v>
      </c>
      <c r="F1524" s="68">
        <f>SUMIFS(F_Input_APR!$G$8:$G$3373,F_Input_APR!$B$8:$B$3373,'APR Data'!C1524,F_Input_APR!$I$8:$I$3373,'APR Data'!D1524)</f>
        <v>0</v>
      </c>
      <c r="G1524" s="68">
        <v>0</v>
      </c>
      <c r="H1524" s="68">
        <f t="shared" si="46"/>
        <v>0</v>
      </c>
      <c r="I1524" s="68" t="s">
        <v>300</v>
      </c>
      <c r="J1524" s="68" t="s">
        <v>889</v>
      </c>
      <c r="K1524" s="92" t="s">
        <v>855</v>
      </c>
      <c r="M1524" s="68" t="b">
        <f t="shared" si="47"/>
        <v>1</v>
      </c>
    </row>
    <row r="1525" spans="2:13">
      <c r="B1525" s="68" t="s">
        <v>839</v>
      </c>
      <c r="C1525" s="68" t="s">
        <v>280</v>
      </c>
      <c r="D1525" s="68" t="s">
        <v>440</v>
      </c>
      <c r="E1525" s="68" t="s">
        <v>246</v>
      </c>
      <c r="F1525" s="68">
        <f>SUMIFS(F_Input_APR!$G$8:$G$3373,F_Input_APR!$B$8:$B$3373,'APR Data'!C1525,F_Input_APR!$I$8:$I$3373,'APR Data'!D1525)</f>
        <v>0</v>
      </c>
      <c r="G1525" s="68">
        <v>0</v>
      </c>
      <c r="H1525" s="68">
        <f t="shared" si="46"/>
        <v>0</v>
      </c>
      <c r="I1525" s="68" t="s">
        <v>300</v>
      </c>
      <c r="J1525" s="68" t="s">
        <v>889</v>
      </c>
      <c r="K1525" s="92" t="s">
        <v>856</v>
      </c>
      <c r="M1525" s="68" t="b">
        <f t="shared" si="47"/>
        <v>1</v>
      </c>
    </row>
    <row r="1526" spans="2:13">
      <c r="B1526" s="68" t="s">
        <v>839</v>
      </c>
      <c r="C1526" s="68" t="s">
        <v>280</v>
      </c>
      <c r="D1526" s="68" t="s">
        <v>446</v>
      </c>
      <c r="E1526" s="68" t="s">
        <v>246</v>
      </c>
      <c r="F1526" s="68">
        <f>SUMIFS(F_Input_APR!$G$8:$G$3373,F_Input_APR!$B$8:$B$3373,'APR Data'!C1526,F_Input_APR!$I$8:$I$3373,'APR Data'!D1526)</f>
        <v>0</v>
      </c>
      <c r="G1526" s="68">
        <v>1</v>
      </c>
      <c r="H1526" s="68">
        <f t="shared" si="46"/>
        <v>0</v>
      </c>
      <c r="I1526" s="68" t="s">
        <v>300</v>
      </c>
      <c r="J1526" s="68" t="s">
        <v>889</v>
      </c>
      <c r="K1526" s="92" t="s">
        <v>857</v>
      </c>
      <c r="M1526" s="68" t="b">
        <f t="shared" si="47"/>
        <v>1</v>
      </c>
    </row>
    <row r="1527" spans="2:13">
      <c r="B1527" s="68" t="s">
        <v>839</v>
      </c>
      <c r="C1527" s="68" t="s">
        <v>280</v>
      </c>
      <c r="D1527" s="68" t="s">
        <v>455</v>
      </c>
      <c r="E1527" s="68" t="s">
        <v>246</v>
      </c>
      <c r="F1527" s="68">
        <f>SUMIFS(F_Input_APR!$G$8:$G$3373,F_Input_APR!$B$8:$B$3373,'APR Data'!C1527,F_Input_APR!$I$8:$I$3373,'APR Data'!D1527)</f>
        <v>0</v>
      </c>
      <c r="G1527" s="68">
        <v>1</v>
      </c>
      <c r="H1527" s="68">
        <f t="shared" si="46"/>
        <v>0</v>
      </c>
      <c r="I1527" s="68" t="s">
        <v>300</v>
      </c>
      <c r="J1527" s="68" t="s">
        <v>889</v>
      </c>
      <c r="K1527" s="92" t="s">
        <v>858</v>
      </c>
      <c r="M1527" s="68" t="b">
        <f t="shared" si="47"/>
        <v>1</v>
      </c>
    </row>
    <row r="1528" spans="2:13">
      <c r="B1528" s="68" t="s">
        <v>839</v>
      </c>
      <c r="C1528" s="68" t="s">
        <v>280</v>
      </c>
      <c r="D1528" s="68" t="s">
        <v>464</v>
      </c>
      <c r="E1528" s="68" t="s">
        <v>246</v>
      </c>
      <c r="F1528" s="68">
        <f>SUMIFS(F_Input_APR!$G$8:$G$3373,F_Input_APR!$B$8:$B$3373,'APR Data'!C1528,F_Input_APR!$I$8:$I$3373,'APR Data'!D1528)</f>
        <v>0</v>
      </c>
      <c r="G1528" s="68">
        <v>1</v>
      </c>
      <c r="H1528" s="68">
        <f t="shared" si="46"/>
        <v>0</v>
      </c>
      <c r="I1528" s="68" t="s">
        <v>300</v>
      </c>
      <c r="J1528" s="68" t="s">
        <v>889</v>
      </c>
      <c r="K1528" s="92" t="s">
        <v>859</v>
      </c>
      <c r="M1528" s="68" t="b">
        <f t="shared" si="47"/>
        <v>1</v>
      </c>
    </row>
    <row r="1529" spans="2:13">
      <c r="B1529" s="68" t="s">
        <v>839</v>
      </c>
      <c r="C1529" s="68" t="s">
        <v>280</v>
      </c>
      <c r="D1529" s="68" t="s">
        <v>473</v>
      </c>
      <c r="E1529" s="68" t="s">
        <v>246</v>
      </c>
      <c r="F1529" s="68">
        <f>SUMIFS(F_Input_APR!$G$8:$G$3373,F_Input_APR!$B$8:$B$3373,'APR Data'!C1529,F_Input_APR!$I$8:$I$3373,'APR Data'!D1529)</f>
        <v>0</v>
      </c>
      <c r="G1529" s="68">
        <v>0</v>
      </c>
      <c r="H1529" s="68">
        <f t="shared" si="46"/>
        <v>0</v>
      </c>
      <c r="I1529" s="68" t="s">
        <v>300</v>
      </c>
      <c r="J1529" s="68" t="s">
        <v>889</v>
      </c>
      <c r="K1529" s="92" t="s">
        <v>860</v>
      </c>
      <c r="M1529" s="68" t="b">
        <f t="shared" si="47"/>
        <v>1</v>
      </c>
    </row>
    <row r="1530" spans="2:13">
      <c r="B1530" s="68" t="s">
        <v>839</v>
      </c>
      <c r="C1530" s="68" t="s">
        <v>280</v>
      </c>
      <c r="D1530" s="68" t="s">
        <v>482</v>
      </c>
      <c r="E1530" s="68" t="s">
        <v>246</v>
      </c>
      <c r="F1530" s="68">
        <f>SUMIFS(F_Input_APR!$G$8:$G$3373,F_Input_APR!$B$8:$B$3373,'APR Data'!C1530,F_Input_APR!$I$8:$I$3373,'APR Data'!D1530)</f>
        <v>0</v>
      </c>
      <c r="G1530" s="68">
        <v>0</v>
      </c>
      <c r="H1530" s="68">
        <f t="shared" si="46"/>
        <v>0</v>
      </c>
      <c r="I1530" s="68" t="s">
        <v>300</v>
      </c>
      <c r="J1530" s="68" t="s">
        <v>889</v>
      </c>
      <c r="K1530" s="92" t="s">
        <v>861</v>
      </c>
      <c r="M1530" s="68" t="b">
        <f t="shared" si="47"/>
        <v>1</v>
      </c>
    </row>
    <row r="1531" spans="2:13">
      <c r="B1531" s="68" t="s">
        <v>839</v>
      </c>
      <c r="C1531" s="68" t="s">
        <v>280</v>
      </c>
      <c r="D1531" s="68" t="s">
        <v>491</v>
      </c>
      <c r="E1531" s="68" t="s">
        <v>246</v>
      </c>
      <c r="F1531" s="68">
        <f>SUMIFS(F_Input_APR!$G$8:$G$3373,F_Input_APR!$B$8:$B$3373,'APR Data'!C1531,F_Input_APR!$I$8:$I$3373,'APR Data'!D1531)</f>
        <v>0</v>
      </c>
      <c r="G1531" s="68">
        <v>0</v>
      </c>
      <c r="H1531" s="68">
        <f t="shared" si="46"/>
        <v>0</v>
      </c>
      <c r="I1531" s="68" t="s">
        <v>300</v>
      </c>
      <c r="J1531" s="68" t="s">
        <v>889</v>
      </c>
      <c r="K1531" s="92" t="s">
        <v>862</v>
      </c>
      <c r="M1531" s="68" t="b">
        <f t="shared" si="47"/>
        <v>1</v>
      </c>
    </row>
    <row r="1532" spans="2:13">
      <c r="B1532" s="68" t="s">
        <v>839</v>
      </c>
      <c r="C1532" s="68" t="s">
        <v>280</v>
      </c>
      <c r="D1532" s="68" t="s">
        <v>500</v>
      </c>
      <c r="E1532" s="68" t="s">
        <v>246</v>
      </c>
      <c r="F1532" s="68">
        <f>SUMIFS(F_Input_APR!$G$8:$G$3373,F_Input_APR!$B$8:$B$3373,'APR Data'!C1532,F_Input_APR!$I$8:$I$3373,'APR Data'!D1532)</f>
        <v>12.798</v>
      </c>
      <c r="G1532" s="68">
        <v>1</v>
      </c>
      <c r="H1532" s="68">
        <f t="shared" si="46"/>
        <v>12.798</v>
      </c>
      <c r="I1532" s="68" t="s">
        <v>300</v>
      </c>
      <c r="J1532" s="68" t="s">
        <v>889</v>
      </c>
      <c r="K1532" s="92" t="s">
        <v>863</v>
      </c>
      <c r="M1532" s="68" t="b">
        <f t="shared" si="47"/>
        <v>1</v>
      </c>
    </row>
    <row r="1533" spans="2:13">
      <c r="B1533" s="68" t="s">
        <v>839</v>
      </c>
      <c r="C1533" s="68" t="s">
        <v>280</v>
      </c>
      <c r="D1533" s="68" t="s">
        <v>509</v>
      </c>
      <c r="E1533" s="68" t="s">
        <v>246</v>
      </c>
      <c r="F1533" s="68">
        <f>SUMIFS(F_Input_APR!$G$8:$G$3373,F_Input_APR!$B$8:$B$3373,'APR Data'!C1533,F_Input_APR!$I$8:$I$3373,'APR Data'!D1533)</f>
        <v>0</v>
      </c>
      <c r="G1533" s="68">
        <v>1</v>
      </c>
      <c r="H1533" s="68">
        <f t="shared" si="46"/>
        <v>0</v>
      </c>
      <c r="I1533" s="68" t="s">
        <v>300</v>
      </c>
      <c r="J1533" s="68" t="s">
        <v>889</v>
      </c>
      <c r="K1533" s="92" t="s">
        <v>864</v>
      </c>
      <c r="M1533" s="68" t="b">
        <f t="shared" si="47"/>
        <v>1</v>
      </c>
    </row>
    <row r="1534" spans="2:13">
      <c r="B1534" s="68" t="s">
        <v>839</v>
      </c>
      <c r="C1534" s="68" t="s">
        <v>280</v>
      </c>
      <c r="D1534" s="68" t="s">
        <v>518</v>
      </c>
      <c r="E1534" s="68" t="s">
        <v>246</v>
      </c>
      <c r="F1534" s="68">
        <f>SUMIFS(F_Input_APR!$G$8:$G$3373,F_Input_APR!$B$8:$B$3373,'APR Data'!C1534,F_Input_APR!$I$8:$I$3373,'APR Data'!D1534)</f>
        <v>0</v>
      </c>
      <c r="G1534" s="68">
        <v>1</v>
      </c>
      <c r="H1534" s="68">
        <f t="shared" si="46"/>
        <v>0</v>
      </c>
      <c r="I1534" s="68" t="s">
        <v>300</v>
      </c>
      <c r="J1534" s="68" t="s">
        <v>889</v>
      </c>
      <c r="K1534" s="92" t="s">
        <v>865</v>
      </c>
      <c r="M1534" s="68" t="b">
        <f t="shared" si="47"/>
        <v>1</v>
      </c>
    </row>
    <row r="1535" spans="2:13">
      <c r="B1535" s="68" t="s">
        <v>839</v>
      </c>
      <c r="C1535" s="68" t="s">
        <v>280</v>
      </c>
      <c r="D1535" s="68" t="s">
        <v>527</v>
      </c>
      <c r="E1535" s="68" t="s">
        <v>246</v>
      </c>
      <c r="F1535" s="68">
        <f>SUMIFS(F_Input_APR!$G$8:$G$3373,F_Input_APR!$B$8:$B$3373,'APR Data'!C1535,F_Input_APR!$I$8:$I$3373,'APR Data'!D1535)</f>
        <v>0</v>
      </c>
      <c r="G1535" s="68">
        <v>1</v>
      </c>
      <c r="H1535" s="68">
        <f t="shared" si="46"/>
        <v>0</v>
      </c>
      <c r="I1535" s="68" t="s">
        <v>300</v>
      </c>
      <c r="J1535" s="68" t="s">
        <v>889</v>
      </c>
      <c r="K1535" s="92" t="s">
        <v>866</v>
      </c>
      <c r="M1535" s="68" t="b">
        <f t="shared" si="47"/>
        <v>1</v>
      </c>
    </row>
    <row r="1536" spans="2:13">
      <c r="B1536" s="68" t="s">
        <v>839</v>
      </c>
      <c r="C1536" s="68" t="s">
        <v>280</v>
      </c>
      <c r="D1536" s="68" t="s">
        <v>590</v>
      </c>
      <c r="E1536" s="68" t="s">
        <v>246</v>
      </c>
      <c r="F1536" s="68">
        <f>SUMIFS(F_Input_APR!$G$8:$G$3373,F_Input_APR!$B$8:$B$3373,'APR Data'!C1536,F_Input_APR!$I$8:$I$3373,'APR Data'!D1536)</f>
        <v>0</v>
      </c>
      <c r="G1536" s="68">
        <v>1</v>
      </c>
      <c r="H1536" s="68">
        <f t="shared" si="46"/>
        <v>0</v>
      </c>
      <c r="I1536" s="68" t="s">
        <v>300</v>
      </c>
      <c r="J1536" s="68" t="s">
        <v>889</v>
      </c>
      <c r="K1536" s="68" t="s">
        <v>867</v>
      </c>
      <c r="M1536" s="68" t="b">
        <f t="shared" si="47"/>
        <v>1</v>
      </c>
    </row>
    <row r="1537" spans="2:13">
      <c r="B1537" s="68" t="s">
        <v>839</v>
      </c>
      <c r="C1537" s="68" t="s">
        <v>280</v>
      </c>
      <c r="D1537" s="68" t="s">
        <v>599</v>
      </c>
      <c r="E1537" s="68" t="s">
        <v>246</v>
      </c>
      <c r="F1537" s="68">
        <f>SUMIFS(F_Input_APR!$G$8:$G$3373,F_Input_APR!$B$8:$B$3373,'APR Data'!C1537,F_Input_APR!$I$8:$I$3373,'APR Data'!D1537)</f>
        <v>3.3149999999999999</v>
      </c>
      <c r="G1537" s="68">
        <v>1</v>
      </c>
      <c r="H1537" s="68">
        <f t="shared" si="46"/>
        <v>3.3149999999999999</v>
      </c>
      <c r="I1537" s="68" t="s">
        <v>300</v>
      </c>
      <c r="J1537" s="68" t="s">
        <v>889</v>
      </c>
      <c r="K1537" s="68" t="s">
        <v>868</v>
      </c>
      <c r="M1537" s="68" t="b">
        <f t="shared" si="47"/>
        <v>1</v>
      </c>
    </row>
    <row r="1538" spans="2:13">
      <c r="B1538" s="68" t="s">
        <v>839</v>
      </c>
      <c r="C1538" s="68" t="s">
        <v>280</v>
      </c>
      <c r="D1538" s="68" t="s">
        <v>608</v>
      </c>
      <c r="E1538" s="68" t="s">
        <v>246</v>
      </c>
      <c r="F1538" s="68">
        <f>SUMIFS(F_Input_APR!$G$8:$G$3373,F_Input_APR!$B$8:$B$3373,'APR Data'!C1538,F_Input_APR!$I$8:$I$3373,'APR Data'!D1538)</f>
        <v>10.752000000000001</v>
      </c>
      <c r="G1538" s="68">
        <v>1</v>
      </c>
      <c r="H1538" s="68">
        <f t="shared" si="46"/>
        <v>10.752000000000001</v>
      </c>
      <c r="I1538" s="68" t="s">
        <v>300</v>
      </c>
      <c r="J1538" s="68" t="s">
        <v>889</v>
      </c>
      <c r="K1538" s="68" t="s">
        <v>869</v>
      </c>
      <c r="M1538" s="68" t="b">
        <f t="shared" si="47"/>
        <v>1</v>
      </c>
    </row>
    <row r="1539" spans="2:13">
      <c r="B1539" s="68" t="s">
        <v>839</v>
      </c>
      <c r="C1539" s="68" t="s">
        <v>280</v>
      </c>
      <c r="D1539" s="68" t="s">
        <v>617</v>
      </c>
      <c r="E1539" s="68" t="s">
        <v>246</v>
      </c>
      <c r="F1539" s="68">
        <f>SUMIFS(F_Input_APR!$G$8:$G$3373,F_Input_APR!$B$8:$B$3373,'APR Data'!C1539,F_Input_APR!$I$8:$I$3373,'APR Data'!D1539)</f>
        <v>23.748000000000001</v>
      </c>
      <c r="G1539" s="68">
        <v>1</v>
      </c>
      <c r="H1539" s="68">
        <f t="shared" si="46"/>
        <v>23.748000000000001</v>
      </c>
      <c r="I1539" s="68" t="s">
        <v>300</v>
      </c>
      <c r="J1539" s="68" t="s">
        <v>889</v>
      </c>
      <c r="K1539" s="68" t="s">
        <v>870</v>
      </c>
      <c r="M1539" s="68" t="b">
        <f t="shared" si="47"/>
        <v>1</v>
      </c>
    </row>
    <row r="1540" spans="2:13">
      <c r="B1540" s="68" t="s">
        <v>839</v>
      </c>
      <c r="C1540" s="68" t="s">
        <v>280</v>
      </c>
      <c r="D1540" s="68" t="s">
        <v>626</v>
      </c>
      <c r="E1540" s="68" t="s">
        <v>246</v>
      </c>
      <c r="F1540" s="68">
        <f>SUMIFS(F_Input_APR!$G$8:$G$3373,F_Input_APR!$B$8:$B$3373,'APR Data'!C1540,F_Input_APR!$I$8:$I$3373,'APR Data'!D1540)</f>
        <v>49.615000000000002</v>
      </c>
      <c r="G1540" s="68">
        <v>1</v>
      </c>
      <c r="H1540" s="68">
        <f t="shared" si="46"/>
        <v>49.615000000000002</v>
      </c>
      <c r="I1540" s="68" t="s">
        <v>300</v>
      </c>
      <c r="J1540" s="68" t="s">
        <v>889</v>
      </c>
      <c r="K1540" s="68" t="s">
        <v>871</v>
      </c>
      <c r="M1540" s="68" t="b">
        <f t="shared" si="47"/>
        <v>1</v>
      </c>
    </row>
    <row r="1541" spans="2:13">
      <c r="B1541" s="68" t="s">
        <v>839</v>
      </c>
      <c r="C1541" s="68" t="s">
        <v>280</v>
      </c>
      <c r="D1541" s="68" t="s">
        <v>818</v>
      </c>
      <c r="E1541" s="68" t="s">
        <v>246</v>
      </c>
      <c r="F1541" s="68">
        <f>SUMIFS(F_Input_APR!$G$8:$G$3373,F_Input_APR!$B$8:$B$3373,'APR Data'!C1541,F_Input_APR!$I$8:$I$3373,'APR Data'!D1541)</f>
        <v>66.561000000000007</v>
      </c>
      <c r="G1541" s="68">
        <v>1</v>
      </c>
      <c r="H1541" s="68">
        <f t="shared" si="46"/>
        <v>66.561000000000007</v>
      </c>
      <c r="I1541" s="68" t="s">
        <v>300</v>
      </c>
      <c r="J1541" s="68" t="s">
        <v>889</v>
      </c>
      <c r="K1541" s="68" t="s">
        <v>872</v>
      </c>
      <c r="M1541" s="68" t="b">
        <f t="shared" si="47"/>
        <v>1</v>
      </c>
    </row>
    <row r="1542" spans="2:13">
      <c r="B1542" s="68" t="s">
        <v>839</v>
      </c>
      <c r="C1542" s="68" t="s">
        <v>280</v>
      </c>
      <c r="D1542" s="68" t="s">
        <v>635</v>
      </c>
      <c r="E1542" s="68" t="s">
        <v>246</v>
      </c>
      <c r="F1542" s="68">
        <f>SUMIFS(F_Input_APR!$G$8:$G$3373,F_Input_APR!$B$8:$B$3373,'APR Data'!C1542,F_Input_APR!$I$8:$I$3373,'APR Data'!D1542)</f>
        <v>13.132</v>
      </c>
      <c r="G1542" s="68">
        <v>1</v>
      </c>
      <c r="H1542" s="68">
        <f t="shared" si="46"/>
        <v>13.132</v>
      </c>
      <c r="I1542" s="68" t="s">
        <v>300</v>
      </c>
      <c r="J1542" s="68" t="s">
        <v>889</v>
      </c>
      <c r="K1542" s="68" t="s">
        <v>873</v>
      </c>
      <c r="M1542" s="68" t="b">
        <f t="shared" si="47"/>
        <v>1</v>
      </c>
    </row>
    <row r="1543" spans="2:13">
      <c r="B1543" s="68" t="s">
        <v>839</v>
      </c>
      <c r="C1543" s="68" t="s">
        <v>280</v>
      </c>
      <c r="D1543" s="68" t="s">
        <v>644</v>
      </c>
      <c r="E1543" s="68" t="s">
        <v>246</v>
      </c>
      <c r="F1543" s="68">
        <f>SUMIFS(F_Input_APR!$G$8:$G$3373,F_Input_APR!$B$8:$B$3373,'APR Data'!C1543,F_Input_APR!$I$8:$I$3373,'APR Data'!D1543)</f>
        <v>2.4209999999999998</v>
      </c>
      <c r="G1543" s="68">
        <v>1</v>
      </c>
      <c r="H1543" s="68">
        <f t="shared" ref="H1543:H1606" si="48">F1543*G1543</f>
        <v>2.4209999999999998</v>
      </c>
      <c r="I1543" s="68" t="s">
        <v>300</v>
      </c>
      <c r="J1543" s="68" t="s">
        <v>889</v>
      </c>
      <c r="K1543" s="68" t="s">
        <v>874</v>
      </c>
      <c r="M1543" s="68" t="b">
        <f t="shared" ref="M1543:M1606" si="49">F1543=H1543</f>
        <v>1</v>
      </c>
    </row>
    <row r="1544" spans="2:13">
      <c r="B1544" s="68" t="s">
        <v>839</v>
      </c>
      <c r="C1544" s="68" t="s">
        <v>280</v>
      </c>
      <c r="D1544" s="68" t="s">
        <v>650</v>
      </c>
      <c r="E1544" s="68" t="s">
        <v>246</v>
      </c>
      <c r="F1544" s="68">
        <f>SUMIFS(F_Input_APR!$G$8:$G$3373,F_Input_APR!$B$8:$B$3373,'APR Data'!C1544,F_Input_APR!$I$8:$I$3373,'APR Data'!D1544)</f>
        <v>0</v>
      </c>
      <c r="G1544" s="68">
        <v>1</v>
      </c>
      <c r="H1544" s="68">
        <f t="shared" si="48"/>
        <v>0</v>
      </c>
      <c r="I1544" s="68" t="s">
        <v>300</v>
      </c>
      <c r="J1544" s="68" t="s">
        <v>889</v>
      </c>
      <c r="K1544" s="68" t="s">
        <v>875</v>
      </c>
      <c r="M1544" s="68" t="b">
        <f t="shared" si="49"/>
        <v>1</v>
      </c>
    </row>
    <row r="1545" spans="2:13">
      <c r="B1545" s="68" t="s">
        <v>839</v>
      </c>
      <c r="C1545" s="68" t="s">
        <v>280</v>
      </c>
      <c r="D1545" s="68" t="s">
        <v>659</v>
      </c>
      <c r="E1545" s="68" t="s">
        <v>246</v>
      </c>
      <c r="F1545" s="68">
        <f>SUMIFS(F_Input_APR!$G$8:$G$3373,F_Input_APR!$B$8:$B$3373,'APR Data'!C1545,F_Input_APR!$I$8:$I$3373,'APR Data'!D1545)</f>
        <v>649.827</v>
      </c>
      <c r="G1545" s="68">
        <v>1</v>
      </c>
      <c r="H1545" s="68">
        <f t="shared" si="48"/>
        <v>649.827</v>
      </c>
      <c r="I1545" s="68" t="s">
        <v>300</v>
      </c>
      <c r="J1545" s="68" t="s">
        <v>889</v>
      </c>
      <c r="K1545" s="68" t="s">
        <v>876</v>
      </c>
      <c r="M1545" s="68" t="b">
        <f t="shared" si="49"/>
        <v>1</v>
      </c>
    </row>
    <row r="1546" spans="2:13">
      <c r="B1546" s="68" t="s">
        <v>839</v>
      </c>
      <c r="C1546" s="68" t="s">
        <v>280</v>
      </c>
      <c r="D1546" s="68" t="s">
        <v>668</v>
      </c>
      <c r="E1546" s="68" t="s">
        <v>246</v>
      </c>
      <c r="F1546" s="68">
        <f>SUMIFS(F_Input_APR!$G$8:$G$3373,F_Input_APR!$B$8:$B$3373,'APR Data'!C1546,F_Input_APR!$I$8:$I$3373,'APR Data'!D1546)</f>
        <v>11.788</v>
      </c>
      <c r="G1546" s="68">
        <v>1</v>
      </c>
      <c r="H1546" s="68">
        <f t="shared" si="48"/>
        <v>11.788</v>
      </c>
      <c r="I1546" s="68" t="s">
        <v>300</v>
      </c>
      <c r="J1546" s="68" t="s">
        <v>889</v>
      </c>
      <c r="K1546" s="68" t="s">
        <v>877</v>
      </c>
      <c r="M1546" s="68" t="b">
        <f t="shared" si="49"/>
        <v>1</v>
      </c>
    </row>
    <row r="1547" spans="2:13">
      <c r="B1547" s="68" t="s">
        <v>839</v>
      </c>
      <c r="C1547" s="68" t="s">
        <v>280</v>
      </c>
      <c r="D1547" s="68" t="s">
        <v>677</v>
      </c>
      <c r="E1547" s="68" t="s">
        <v>246</v>
      </c>
      <c r="F1547" s="68">
        <f>SUMIFS(F_Input_APR!$G$8:$G$3373,F_Input_APR!$B$8:$B$3373,'APR Data'!C1547,F_Input_APR!$I$8:$I$3373,'APR Data'!D1547)</f>
        <v>0</v>
      </c>
      <c r="G1547" s="68">
        <v>1</v>
      </c>
      <c r="H1547" s="68">
        <f t="shared" si="48"/>
        <v>0</v>
      </c>
      <c r="I1547" s="68" t="s">
        <v>300</v>
      </c>
      <c r="J1547" s="68" t="s">
        <v>889</v>
      </c>
      <c r="K1547" s="68" t="s">
        <v>878</v>
      </c>
      <c r="M1547" s="68" t="b">
        <f t="shared" si="49"/>
        <v>1</v>
      </c>
    </row>
    <row r="1548" spans="2:13">
      <c r="B1548" s="68" t="s">
        <v>839</v>
      </c>
      <c r="C1548" s="68" t="s">
        <v>280</v>
      </c>
      <c r="D1548" s="68" t="s">
        <v>686</v>
      </c>
      <c r="E1548" s="68" t="s">
        <v>246</v>
      </c>
      <c r="F1548" s="68">
        <f>SUMIFS(F_Input_APR!$G$8:$G$3373,F_Input_APR!$B$8:$B$3373,'APR Data'!C1548,F_Input_APR!$I$8:$I$3373,'APR Data'!D1548)</f>
        <v>79.58</v>
      </c>
      <c r="G1548" s="68">
        <v>1</v>
      </c>
      <c r="H1548" s="68">
        <f t="shared" si="48"/>
        <v>79.58</v>
      </c>
      <c r="I1548" s="68" t="s">
        <v>300</v>
      </c>
      <c r="J1548" s="68" t="s">
        <v>889</v>
      </c>
      <c r="K1548" s="68" t="s">
        <v>879</v>
      </c>
      <c r="M1548" s="68" t="b">
        <f t="shared" si="49"/>
        <v>1</v>
      </c>
    </row>
    <row r="1549" spans="2:13">
      <c r="B1549" s="68" t="s">
        <v>839</v>
      </c>
      <c r="C1549" s="68" t="s">
        <v>280</v>
      </c>
      <c r="D1549" s="68" t="s">
        <v>692</v>
      </c>
      <c r="E1549" s="68" t="s">
        <v>246</v>
      </c>
      <c r="F1549" s="68">
        <f>SUMIFS(F_Input_APR!$G$8:$G$3373,F_Input_APR!$B$8:$B$3373,'APR Data'!C1549,F_Input_APR!$I$8:$I$3373,'APR Data'!D1549)</f>
        <v>2.3980000000000001</v>
      </c>
      <c r="G1549" s="68">
        <v>1</v>
      </c>
      <c r="H1549" s="68">
        <f t="shared" si="48"/>
        <v>2.3980000000000001</v>
      </c>
      <c r="I1549" s="68" t="s">
        <v>300</v>
      </c>
      <c r="J1549" s="68" t="s">
        <v>889</v>
      </c>
      <c r="K1549" s="68" t="s">
        <v>880</v>
      </c>
      <c r="M1549" s="68" t="b">
        <f t="shared" si="49"/>
        <v>1</v>
      </c>
    </row>
    <row r="1550" spans="2:13">
      <c r="B1550" s="68" t="s">
        <v>839</v>
      </c>
      <c r="C1550" s="68" t="s">
        <v>280</v>
      </c>
      <c r="D1550" s="68" t="s">
        <v>701</v>
      </c>
      <c r="E1550" s="68" t="s">
        <v>246</v>
      </c>
      <c r="F1550" s="68">
        <f>SUMIFS(F_Input_APR!$G$8:$G$3373,F_Input_APR!$B$8:$B$3373,'APR Data'!C1550,F_Input_APR!$I$8:$I$3373,'APR Data'!D1550)</f>
        <v>41.01</v>
      </c>
      <c r="G1550" s="68">
        <v>1</v>
      </c>
      <c r="H1550" s="68">
        <f t="shared" si="48"/>
        <v>41.01</v>
      </c>
      <c r="I1550" s="68" t="s">
        <v>300</v>
      </c>
      <c r="J1550" s="68" t="s">
        <v>889</v>
      </c>
      <c r="K1550" s="68" t="s">
        <v>881</v>
      </c>
      <c r="M1550" s="68" t="b">
        <f t="shared" si="49"/>
        <v>1</v>
      </c>
    </row>
    <row r="1551" spans="2:13">
      <c r="B1551" s="68" t="s">
        <v>839</v>
      </c>
      <c r="C1551" s="68" t="s">
        <v>280</v>
      </c>
      <c r="D1551" s="68" t="s">
        <v>710</v>
      </c>
      <c r="E1551" s="68" t="s">
        <v>246</v>
      </c>
      <c r="F1551" s="68">
        <f>SUMIFS(F_Input_APR!$G$8:$G$3373,F_Input_APR!$B$8:$B$3373,'APR Data'!C1551,F_Input_APR!$I$8:$I$3373,'APR Data'!D1551)</f>
        <v>0</v>
      </c>
      <c r="G1551" s="68">
        <v>1</v>
      </c>
      <c r="H1551" s="68">
        <f t="shared" si="48"/>
        <v>0</v>
      </c>
      <c r="I1551" s="68" t="s">
        <v>300</v>
      </c>
      <c r="J1551" s="68" t="s">
        <v>889</v>
      </c>
      <c r="K1551" s="68" t="s">
        <v>882</v>
      </c>
      <c r="M1551" s="68" t="b">
        <f t="shared" si="49"/>
        <v>1</v>
      </c>
    </row>
    <row r="1552" spans="2:13">
      <c r="B1552" s="68" t="s">
        <v>839</v>
      </c>
      <c r="C1552" s="68" t="s">
        <v>280</v>
      </c>
      <c r="D1552" s="68" t="s">
        <v>719</v>
      </c>
      <c r="E1552" s="68" t="s">
        <v>246</v>
      </c>
      <c r="F1552" s="68">
        <f>SUMIFS(F_Input_APR!$G$8:$G$3373,F_Input_APR!$B$8:$B$3373,'APR Data'!C1552,F_Input_APR!$I$8:$I$3373,'APR Data'!D1552)</f>
        <v>0</v>
      </c>
      <c r="G1552" s="68">
        <v>1</v>
      </c>
      <c r="H1552" s="68">
        <f t="shared" si="48"/>
        <v>0</v>
      </c>
      <c r="I1552" s="68" t="s">
        <v>300</v>
      </c>
      <c r="J1552" s="68" t="s">
        <v>889</v>
      </c>
      <c r="K1552" s="68" t="s">
        <v>883</v>
      </c>
      <c r="M1552" s="68" t="b">
        <f t="shared" si="49"/>
        <v>1</v>
      </c>
    </row>
    <row r="1553" spans="2:13">
      <c r="B1553" s="68" t="s">
        <v>839</v>
      </c>
      <c r="C1553" s="68" t="s">
        <v>280</v>
      </c>
      <c r="D1553" s="68" t="s">
        <v>728</v>
      </c>
      <c r="E1553" s="68" t="s">
        <v>246</v>
      </c>
      <c r="F1553" s="68">
        <f>SUMIFS(F_Input_APR!$G$8:$G$3373,F_Input_APR!$B$8:$B$3373,'APR Data'!C1553,F_Input_APR!$I$8:$I$3373,'APR Data'!D1553)</f>
        <v>0</v>
      </c>
      <c r="G1553" s="68">
        <v>1</v>
      </c>
      <c r="H1553" s="68">
        <f t="shared" si="48"/>
        <v>0</v>
      </c>
      <c r="I1553" s="68" t="s">
        <v>300</v>
      </c>
      <c r="J1553" s="68" t="s">
        <v>889</v>
      </c>
      <c r="K1553" s="68" t="s">
        <v>884</v>
      </c>
      <c r="M1553" s="68" t="b">
        <f t="shared" si="49"/>
        <v>1</v>
      </c>
    </row>
    <row r="1554" spans="2:13">
      <c r="B1554" s="68" t="s">
        <v>839</v>
      </c>
      <c r="C1554" s="68" t="s">
        <v>280</v>
      </c>
      <c r="D1554" s="68" t="s">
        <v>737</v>
      </c>
      <c r="E1554" s="68" t="s">
        <v>246</v>
      </c>
      <c r="F1554" s="68">
        <f>SUMIFS(F_Input_APR!$G$8:$G$3373,F_Input_APR!$B$8:$B$3373,'APR Data'!C1554,F_Input_APR!$I$8:$I$3373,'APR Data'!D1554)</f>
        <v>0</v>
      </c>
      <c r="G1554" s="68">
        <v>1</v>
      </c>
      <c r="H1554" s="68">
        <f t="shared" si="48"/>
        <v>0</v>
      </c>
      <c r="I1554" s="68" t="s">
        <v>300</v>
      </c>
      <c r="J1554" s="68" t="s">
        <v>889</v>
      </c>
      <c r="K1554" s="68" t="s">
        <v>885</v>
      </c>
      <c r="M1554" s="68" t="b">
        <f t="shared" si="49"/>
        <v>1</v>
      </c>
    </row>
    <row r="1555" spans="2:13">
      <c r="B1555" s="68" t="s">
        <v>839</v>
      </c>
      <c r="C1555" s="68" t="s">
        <v>280</v>
      </c>
      <c r="D1555" s="68" t="s">
        <v>746</v>
      </c>
      <c r="E1555" s="68" t="s">
        <v>246</v>
      </c>
      <c r="F1555" s="68">
        <f>SUMIFS(F_Input_APR!$G$8:$G$3373,F_Input_APR!$B$8:$B$3373,'APR Data'!C1555,F_Input_APR!$I$8:$I$3373,'APR Data'!D1555)</f>
        <v>0.33500000000000002</v>
      </c>
      <c r="G1555" s="68">
        <v>1</v>
      </c>
      <c r="H1555" s="68">
        <f t="shared" si="48"/>
        <v>0.33500000000000002</v>
      </c>
      <c r="I1555" s="68" t="s">
        <v>300</v>
      </c>
      <c r="J1555" s="68" t="s">
        <v>889</v>
      </c>
      <c r="K1555" s="68" t="s">
        <v>886</v>
      </c>
      <c r="M1555" s="68" t="b">
        <f t="shared" si="49"/>
        <v>1</v>
      </c>
    </row>
    <row r="1556" spans="2:13">
      <c r="B1556" s="68" t="s">
        <v>839</v>
      </c>
      <c r="C1556" s="68" t="s">
        <v>280</v>
      </c>
      <c r="D1556" s="68" t="s">
        <v>755</v>
      </c>
      <c r="E1556" s="68" t="s">
        <v>246</v>
      </c>
      <c r="F1556" s="68">
        <f>SUMIFS(F_Input_APR!$G$8:$G$3373,F_Input_APR!$B$8:$B$3373,'APR Data'!C1556,F_Input_APR!$I$8:$I$3373,'APR Data'!D1556)</f>
        <v>7.617</v>
      </c>
      <c r="G1556" s="68">
        <v>1</v>
      </c>
      <c r="H1556" s="68">
        <f t="shared" si="48"/>
        <v>7.617</v>
      </c>
      <c r="I1556" s="68" t="s">
        <v>300</v>
      </c>
      <c r="J1556" s="68" t="s">
        <v>889</v>
      </c>
      <c r="K1556" s="68" t="s">
        <v>887</v>
      </c>
      <c r="M1556" s="68" t="b">
        <f t="shared" si="49"/>
        <v>1</v>
      </c>
    </row>
    <row r="1557" spans="2:13">
      <c r="B1557" s="68" t="s">
        <v>839</v>
      </c>
      <c r="C1557" s="68" t="s">
        <v>281</v>
      </c>
      <c r="D1557" s="68" t="s">
        <v>302</v>
      </c>
      <c r="E1557" s="68" t="s">
        <v>246</v>
      </c>
      <c r="F1557" s="68">
        <f>SUMIFS(F_Input_APR!$G$8:$G$3373,F_Input_APR!$B$8:$B$3373,'APR Data'!C1557,F_Input_APR!$I$8:$I$3373,'APR Data'!D1557)</f>
        <v>8.8428463594178588</v>
      </c>
      <c r="G1557" s="68">
        <v>1</v>
      </c>
      <c r="H1557" s="68">
        <f t="shared" si="48"/>
        <v>8.8428463594178588</v>
      </c>
      <c r="I1557" s="68" t="s">
        <v>300</v>
      </c>
      <c r="J1557" s="68" t="s">
        <v>840</v>
      </c>
      <c r="K1557" s="92" t="s">
        <v>841</v>
      </c>
      <c r="M1557" s="68" t="b">
        <f t="shared" si="49"/>
        <v>1</v>
      </c>
    </row>
    <row r="1558" spans="2:13">
      <c r="B1558" s="68" t="s">
        <v>839</v>
      </c>
      <c r="C1558" s="68" t="s">
        <v>281</v>
      </c>
      <c r="D1558" s="68" t="s">
        <v>311</v>
      </c>
      <c r="E1558" s="68" t="s">
        <v>246</v>
      </c>
      <c r="F1558" s="68">
        <f>SUMIFS(F_Input_APR!$G$8:$G$3373,F_Input_APR!$B$8:$B$3373,'APR Data'!C1558,F_Input_APR!$I$8:$I$3373,'APR Data'!D1558)</f>
        <v>0</v>
      </c>
      <c r="G1558" s="68">
        <v>1</v>
      </c>
      <c r="H1558" s="68">
        <f t="shared" si="48"/>
        <v>0</v>
      </c>
      <c r="I1558" s="68" t="s">
        <v>300</v>
      </c>
      <c r="J1558" s="68" t="s">
        <v>840</v>
      </c>
      <c r="K1558" s="92" t="s">
        <v>842</v>
      </c>
      <c r="M1558" s="68" t="b">
        <f t="shared" si="49"/>
        <v>1</v>
      </c>
    </row>
    <row r="1559" spans="2:13">
      <c r="B1559" s="68" t="s">
        <v>839</v>
      </c>
      <c r="C1559" s="68" t="s">
        <v>281</v>
      </c>
      <c r="D1559" s="68" t="s">
        <v>320</v>
      </c>
      <c r="E1559" s="68" t="s">
        <v>246</v>
      </c>
      <c r="F1559" s="68">
        <f>SUMIFS(F_Input_APR!$G$8:$G$3373,F_Input_APR!$B$8:$B$3373,'APR Data'!C1559,F_Input_APR!$I$8:$I$3373,'APR Data'!D1559)</f>
        <v>0.27455623911272675</v>
      </c>
      <c r="G1559" s="68">
        <v>1</v>
      </c>
      <c r="H1559" s="68">
        <f t="shared" si="48"/>
        <v>0.27455623911272675</v>
      </c>
      <c r="I1559" s="68" t="s">
        <v>300</v>
      </c>
      <c r="J1559" s="68" t="s">
        <v>840</v>
      </c>
      <c r="K1559" s="92" t="s">
        <v>843</v>
      </c>
      <c r="M1559" s="68" t="b">
        <f t="shared" si="49"/>
        <v>1</v>
      </c>
    </row>
    <row r="1560" spans="2:13">
      <c r="B1560" s="68" t="s">
        <v>839</v>
      </c>
      <c r="C1560" s="68" t="s">
        <v>281</v>
      </c>
      <c r="D1560" s="68" t="s">
        <v>329</v>
      </c>
      <c r="E1560" s="68" t="s">
        <v>246</v>
      </c>
      <c r="F1560" s="68">
        <f>SUMIFS(F_Input_APR!$G$8:$G$3373,F_Input_APR!$B$8:$B$3373,'APR Data'!C1560,F_Input_APR!$I$8:$I$3373,'APR Data'!D1560)</f>
        <v>6.99392050928382E-2</v>
      </c>
      <c r="G1560" s="68">
        <v>1</v>
      </c>
      <c r="H1560" s="68">
        <f t="shared" si="48"/>
        <v>6.99392050928382E-2</v>
      </c>
      <c r="I1560" s="68" t="s">
        <v>300</v>
      </c>
      <c r="J1560" s="68" t="s">
        <v>840</v>
      </c>
      <c r="K1560" s="68" t="s">
        <v>844</v>
      </c>
      <c r="M1560" s="68" t="b">
        <f t="shared" si="49"/>
        <v>1</v>
      </c>
    </row>
    <row r="1561" spans="2:13">
      <c r="B1561" s="68" t="s">
        <v>839</v>
      </c>
      <c r="C1561" s="68" t="s">
        <v>281</v>
      </c>
      <c r="D1561" s="68" t="s">
        <v>338</v>
      </c>
      <c r="E1561" s="68" t="s">
        <v>246</v>
      </c>
      <c r="F1561" s="68">
        <f>SUMIFS(F_Input_APR!$G$8:$G$3373,F_Input_APR!$B$8:$B$3373,'APR Data'!C1561,F_Input_APR!$I$8:$I$3373,'APR Data'!D1561)</f>
        <v>43.542540691696871</v>
      </c>
      <c r="G1561" s="68">
        <v>1</v>
      </c>
      <c r="H1561" s="68">
        <f t="shared" si="48"/>
        <v>43.542540691696871</v>
      </c>
      <c r="I1561" s="68" t="s">
        <v>300</v>
      </c>
      <c r="J1561" s="68" t="s">
        <v>840</v>
      </c>
      <c r="K1561" s="92" t="s">
        <v>845</v>
      </c>
      <c r="M1561" s="68" t="b">
        <f t="shared" si="49"/>
        <v>1</v>
      </c>
    </row>
    <row r="1562" spans="2:13">
      <c r="B1562" s="68" t="s">
        <v>839</v>
      </c>
      <c r="C1562" s="68" t="s">
        <v>281</v>
      </c>
      <c r="D1562" s="68" t="s">
        <v>347</v>
      </c>
      <c r="E1562" s="68" t="s">
        <v>246</v>
      </c>
      <c r="F1562" s="68">
        <f>SUMIFS(F_Input_APR!$G$8:$G$3373,F_Input_APR!$B$8:$B$3373,'APR Data'!C1562,F_Input_APR!$I$8:$I$3373,'APR Data'!D1562)</f>
        <v>5.2703020676377346</v>
      </c>
      <c r="G1562" s="68">
        <v>1</v>
      </c>
      <c r="H1562" s="68">
        <f t="shared" si="48"/>
        <v>5.2703020676377346</v>
      </c>
      <c r="I1562" s="68" t="s">
        <v>300</v>
      </c>
      <c r="J1562" s="68" t="s">
        <v>840</v>
      </c>
      <c r="K1562" s="92" t="s">
        <v>846</v>
      </c>
      <c r="M1562" s="68" t="b">
        <f t="shared" si="49"/>
        <v>1</v>
      </c>
    </row>
    <row r="1563" spans="2:13">
      <c r="B1563" s="68" t="s">
        <v>839</v>
      </c>
      <c r="C1563" s="68" t="s">
        <v>281</v>
      </c>
      <c r="D1563" s="68" t="s">
        <v>356</v>
      </c>
      <c r="E1563" s="68" t="s">
        <v>246</v>
      </c>
      <c r="F1563" s="68">
        <f>SUMIFS(F_Input_APR!$G$8:$G$3373,F_Input_APR!$B$8:$B$3373,'APR Data'!C1563,F_Input_APR!$I$8:$I$3373,'APR Data'!D1563)</f>
        <v>6.5023351692693465</v>
      </c>
      <c r="G1563" s="68">
        <v>1</v>
      </c>
      <c r="H1563" s="68">
        <f t="shared" si="48"/>
        <v>6.5023351692693465</v>
      </c>
      <c r="I1563" s="68" t="s">
        <v>300</v>
      </c>
      <c r="J1563" s="68" t="s">
        <v>840</v>
      </c>
      <c r="K1563" s="92" t="s">
        <v>847</v>
      </c>
      <c r="M1563" s="68" t="b">
        <f t="shared" si="49"/>
        <v>1</v>
      </c>
    </row>
    <row r="1564" spans="2:13">
      <c r="B1564" s="68" t="s">
        <v>839</v>
      </c>
      <c r="C1564" s="68" t="s">
        <v>281</v>
      </c>
      <c r="D1564" s="68" t="s">
        <v>365</v>
      </c>
      <c r="E1564" s="68" t="s">
        <v>246</v>
      </c>
      <c r="F1564" s="68">
        <f>SUMIFS(F_Input_APR!$G$8:$G$3373,F_Input_APR!$B$8:$B$3373,'APR Data'!C1564,F_Input_APR!$I$8:$I$3373,'APR Data'!D1564)</f>
        <v>26.10454268022832</v>
      </c>
      <c r="G1564" s="68">
        <v>1</v>
      </c>
      <c r="H1564" s="68">
        <f t="shared" si="48"/>
        <v>26.10454268022832</v>
      </c>
      <c r="I1564" s="68" t="s">
        <v>300</v>
      </c>
      <c r="J1564" s="68" t="s">
        <v>840</v>
      </c>
      <c r="K1564" s="92" t="s">
        <v>848</v>
      </c>
      <c r="M1564" s="68" t="b">
        <f t="shared" si="49"/>
        <v>1</v>
      </c>
    </row>
    <row r="1565" spans="2:13">
      <c r="B1565" s="68" t="s">
        <v>839</v>
      </c>
      <c r="C1565" s="68" t="s">
        <v>281</v>
      </c>
      <c r="D1565" s="68" t="s">
        <v>374</v>
      </c>
      <c r="E1565" s="68" t="s">
        <v>246</v>
      </c>
      <c r="F1565" s="68">
        <f>SUMIFS(F_Input_APR!$G$8:$G$3373,F_Input_APR!$B$8:$B$3373,'APR Data'!C1565,F_Input_APR!$I$8:$I$3373,'APR Data'!D1565)</f>
        <v>0</v>
      </c>
      <c r="G1565" s="68">
        <v>1</v>
      </c>
      <c r="H1565" s="68">
        <f t="shared" si="48"/>
        <v>0</v>
      </c>
      <c r="I1565" s="68" t="s">
        <v>300</v>
      </c>
      <c r="J1565" s="68" t="s">
        <v>840</v>
      </c>
      <c r="K1565" s="92" t="s">
        <v>849</v>
      </c>
      <c r="M1565" s="68" t="b">
        <f t="shared" si="49"/>
        <v>1</v>
      </c>
    </row>
    <row r="1566" spans="2:13">
      <c r="B1566" s="68" t="s">
        <v>839</v>
      </c>
      <c r="C1566" s="68" t="s">
        <v>281</v>
      </c>
      <c r="D1566" s="68" t="s">
        <v>383</v>
      </c>
      <c r="E1566" s="68" t="s">
        <v>246</v>
      </c>
      <c r="F1566" s="68">
        <f>SUMIFS(F_Input_APR!$G$8:$G$3373,F_Input_APR!$B$8:$B$3373,'APR Data'!C1566,F_Input_APR!$I$8:$I$3373,'APR Data'!D1566)</f>
        <v>0</v>
      </c>
      <c r="G1566" s="68">
        <v>1</v>
      </c>
      <c r="H1566" s="68">
        <f t="shared" si="48"/>
        <v>0</v>
      </c>
      <c r="I1566" s="68" t="s">
        <v>300</v>
      </c>
      <c r="J1566" s="68" t="s">
        <v>840</v>
      </c>
      <c r="K1566" s="92" t="s">
        <v>850</v>
      </c>
      <c r="M1566" s="68" t="b">
        <f t="shared" si="49"/>
        <v>1</v>
      </c>
    </row>
    <row r="1567" spans="2:13">
      <c r="B1567" s="68" t="s">
        <v>839</v>
      </c>
      <c r="C1567" s="68" t="s">
        <v>281</v>
      </c>
      <c r="D1567" s="68" t="s">
        <v>392</v>
      </c>
      <c r="E1567" s="68" t="s">
        <v>246</v>
      </c>
      <c r="F1567" s="68">
        <f>SUMIFS(F_Input_APR!$G$8:$G$3373,F_Input_APR!$B$8:$B$3373,'APR Data'!C1567,F_Input_APR!$I$8:$I$3373,'APR Data'!D1567)</f>
        <v>24.575053431260237</v>
      </c>
      <c r="G1567" s="68">
        <v>1</v>
      </c>
      <c r="H1567" s="68">
        <f t="shared" si="48"/>
        <v>24.575053431260237</v>
      </c>
      <c r="I1567" s="68" t="s">
        <v>300</v>
      </c>
      <c r="J1567" s="68" t="s">
        <v>840</v>
      </c>
      <c r="K1567" s="92" t="s">
        <v>851</v>
      </c>
      <c r="M1567" s="68" t="b">
        <f t="shared" si="49"/>
        <v>1</v>
      </c>
    </row>
    <row r="1568" spans="2:13">
      <c r="B1568" s="68" t="s">
        <v>839</v>
      </c>
      <c r="C1568" s="68" t="s">
        <v>281</v>
      </c>
      <c r="D1568" s="68" t="s">
        <v>401</v>
      </c>
      <c r="E1568" s="68" t="s">
        <v>246</v>
      </c>
      <c r="F1568" s="68">
        <f>SUMIFS(F_Input_APR!$G$8:$G$3373,F_Input_APR!$B$8:$B$3373,'APR Data'!C1568,F_Input_APR!$I$8:$I$3373,'APR Data'!D1568)</f>
        <v>28.808474632853034</v>
      </c>
      <c r="G1568" s="68">
        <v>1</v>
      </c>
      <c r="H1568" s="68">
        <f t="shared" si="48"/>
        <v>28.808474632853034</v>
      </c>
      <c r="I1568" s="68" t="s">
        <v>300</v>
      </c>
      <c r="J1568" s="68" t="s">
        <v>840</v>
      </c>
      <c r="K1568" s="92" t="s">
        <v>852</v>
      </c>
      <c r="M1568" s="68" t="b">
        <f t="shared" si="49"/>
        <v>1</v>
      </c>
    </row>
    <row r="1569" spans="2:13">
      <c r="B1569" s="68" t="s">
        <v>839</v>
      </c>
      <c r="C1569" s="68" t="s">
        <v>281</v>
      </c>
      <c r="D1569" s="68" t="s">
        <v>410</v>
      </c>
      <c r="E1569" s="68" t="s">
        <v>246</v>
      </c>
      <c r="F1569" s="68">
        <f>SUMIFS(F_Input_APR!$G$8:$G$3373,F_Input_APR!$B$8:$B$3373,'APR Data'!C1569,F_Input_APR!$I$8:$I$3373,'APR Data'!D1569)</f>
        <v>72.357049670645139</v>
      </c>
      <c r="G1569" s="68">
        <v>1</v>
      </c>
      <c r="H1569" s="68">
        <f t="shared" si="48"/>
        <v>72.357049670645139</v>
      </c>
      <c r="I1569" s="68" t="s">
        <v>300</v>
      </c>
      <c r="J1569" s="68" t="s">
        <v>840</v>
      </c>
      <c r="K1569" s="92" t="s">
        <v>853</v>
      </c>
      <c r="M1569" s="68" t="b">
        <f t="shared" si="49"/>
        <v>1</v>
      </c>
    </row>
    <row r="1570" spans="2:13">
      <c r="B1570" s="68" t="s">
        <v>839</v>
      </c>
      <c r="C1570" s="68" t="s">
        <v>281</v>
      </c>
      <c r="D1570" s="68" t="s">
        <v>419</v>
      </c>
      <c r="E1570" s="68" t="s">
        <v>246</v>
      </c>
      <c r="F1570" s="94">
        <f>SUMIFS(F_Input_APR!$G$8:$G$3373,F_Input_APR!$B$8:$B$3373,'APR Data'!C1570,F_Input_APR!$I$8:$I$3373,'APR Data'!D1570)</f>
        <v>0.29314037113976327</v>
      </c>
      <c r="G1570" s="68">
        <v>1</v>
      </c>
      <c r="H1570" s="68">
        <f t="shared" si="48"/>
        <v>0.29314037113976327</v>
      </c>
      <c r="I1570" s="68" t="s">
        <v>300</v>
      </c>
      <c r="J1570" s="68" t="s">
        <v>840</v>
      </c>
      <c r="K1570" s="92" t="s">
        <v>854</v>
      </c>
      <c r="M1570" s="68" t="b">
        <f t="shared" si="49"/>
        <v>1</v>
      </c>
    </row>
    <row r="1571" spans="2:13">
      <c r="B1571" s="68" t="s">
        <v>839</v>
      </c>
      <c r="C1571" s="68" t="s">
        <v>281</v>
      </c>
      <c r="D1571" s="68" t="s">
        <v>428</v>
      </c>
      <c r="E1571" s="68" t="s">
        <v>246</v>
      </c>
      <c r="F1571" s="68">
        <f>SUMIFS(F_Input_APR!$G$8:$G$3373,F_Input_APR!$B$8:$B$3373,'APR Data'!C1571,F_Input_APR!$I$8:$I$3373,'APR Data'!D1571)</f>
        <v>23.93911642901341</v>
      </c>
      <c r="G1571" s="68">
        <v>0</v>
      </c>
      <c r="H1571" s="68">
        <f t="shared" si="48"/>
        <v>0</v>
      </c>
      <c r="I1571" s="68" t="s">
        <v>300</v>
      </c>
      <c r="J1571" s="68" t="s">
        <v>840</v>
      </c>
      <c r="K1571" s="92" t="s">
        <v>855</v>
      </c>
      <c r="M1571" s="68" t="b">
        <f t="shared" si="49"/>
        <v>0</v>
      </c>
    </row>
    <row r="1572" spans="2:13">
      <c r="B1572" s="68" t="s">
        <v>839</v>
      </c>
      <c r="C1572" s="68" t="s">
        <v>281</v>
      </c>
      <c r="D1572" s="68" t="s">
        <v>436</v>
      </c>
      <c r="E1572" s="68" t="s">
        <v>246</v>
      </c>
      <c r="F1572" s="68">
        <f>SUMIFS(F_Input_APR!$G$8:$G$3373,F_Input_APR!$B$8:$B$3373,'APR Data'!C1572,F_Input_APR!$I$8:$I$3373,'APR Data'!D1572)</f>
        <v>23.93911642901341</v>
      </c>
      <c r="G1572" s="68">
        <v>0</v>
      </c>
      <c r="H1572" s="68">
        <f t="shared" si="48"/>
        <v>0</v>
      </c>
      <c r="I1572" s="68" t="s">
        <v>300</v>
      </c>
      <c r="J1572" s="68" t="s">
        <v>840</v>
      </c>
      <c r="K1572" s="92" t="s">
        <v>856</v>
      </c>
      <c r="M1572" s="68" t="b">
        <f t="shared" si="49"/>
        <v>0</v>
      </c>
    </row>
    <row r="1573" spans="2:13">
      <c r="B1573" s="68" t="s">
        <v>839</v>
      </c>
      <c r="C1573" s="68" t="s">
        <v>281</v>
      </c>
      <c r="D1573" s="68" t="s">
        <v>442</v>
      </c>
      <c r="E1573" s="68" t="s">
        <v>246</v>
      </c>
      <c r="F1573" s="68">
        <f>SUMIFS(F_Input_APR!$G$8:$G$3373,F_Input_APR!$B$8:$B$3373,'APR Data'!C1573,F_Input_APR!$I$8:$I$3373,'APR Data'!D1573)</f>
        <v>23.93911642901341</v>
      </c>
      <c r="G1573" s="68">
        <v>1</v>
      </c>
      <c r="H1573" s="68">
        <f t="shared" si="48"/>
        <v>23.93911642901341</v>
      </c>
      <c r="I1573" s="68" t="s">
        <v>300</v>
      </c>
      <c r="J1573" s="68" t="s">
        <v>840</v>
      </c>
      <c r="K1573" s="92" t="s">
        <v>857</v>
      </c>
      <c r="M1573" s="68" t="b">
        <f t="shared" si="49"/>
        <v>1</v>
      </c>
    </row>
    <row r="1574" spans="2:13">
      <c r="B1574" s="68" t="s">
        <v>839</v>
      </c>
      <c r="C1574" s="68" t="s">
        <v>281</v>
      </c>
      <c r="D1574" s="68" t="s">
        <v>449</v>
      </c>
      <c r="E1574" s="68" t="s">
        <v>246</v>
      </c>
      <c r="F1574" s="68">
        <f>SUMIFS(F_Input_APR!$G$8:$G$3373,F_Input_APR!$B$8:$B$3373,'APR Data'!C1574,F_Input_APR!$I$8:$I$3373,'APR Data'!D1574)</f>
        <v>4.5915044763957476E-2</v>
      </c>
      <c r="G1574" s="68">
        <v>1</v>
      </c>
      <c r="H1574" s="68">
        <f t="shared" si="48"/>
        <v>4.5915044763957476E-2</v>
      </c>
      <c r="I1574" s="68" t="s">
        <v>300</v>
      </c>
      <c r="J1574" s="68" t="s">
        <v>840</v>
      </c>
      <c r="K1574" s="92" t="s">
        <v>858</v>
      </c>
      <c r="M1574" s="68" t="b">
        <f t="shared" si="49"/>
        <v>1</v>
      </c>
    </row>
    <row r="1575" spans="2:13">
      <c r="B1575" s="68" t="s">
        <v>839</v>
      </c>
      <c r="C1575" s="68" t="s">
        <v>281</v>
      </c>
      <c r="D1575" s="68" t="s">
        <v>458</v>
      </c>
      <c r="E1575" s="68" t="s">
        <v>246</v>
      </c>
      <c r="F1575" s="68">
        <f>SUMIFS(F_Input_APR!$G$8:$G$3373,F_Input_APR!$B$8:$B$3373,'APR Data'!C1575,F_Input_APR!$I$8:$I$3373,'APR Data'!D1575)</f>
        <v>10.913310194486552</v>
      </c>
      <c r="G1575" s="68">
        <v>1</v>
      </c>
      <c r="H1575" s="68">
        <f t="shared" si="48"/>
        <v>10.913310194486552</v>
      </c>
      <c r="I1575" s="68" t="s">
        <v>300</v>
      </c>
      <c r="J1575" s="68" t="s">
        <v>840</v>
      </c>
      <c r="K1575" s="92" t="s">
        <v>859</v>
      </c>
      <c r="M1575" s="68" t="b">
        <f t="shared" si="49"/>
        <v>1</v>
      </c>
    </row>
    <row r="1576" spans="2:13">
      <c r="B1576" s="68" t="s">
        <v>839</v>
      </c>
      <c r="C1576" s="68" t="s">
        <v>281</v>
      </c>
      <c r="D1576" s="68" t="s">
        <v>467</v>
      </c>
      <c r="E1576" s="68" t="s">
        <v>246</v>
      </c>
      <c r="F1576" s="68">
        <f>SUMIFS(F_Input_APR!$G$8:$G$3373,F_Input_APR!$B$8:$B$3373,'APR Data'!C1576,F_Input_APR!$I$8:$I$3373,'APR Data'!D1576)</f>
        <v>0</v>
      </c>
      <c r="G1576" s="68">
        <v>0</v>
      </c>
      <c r="H1576" s="68">
        <f t="shared" si="48"/>
        <v>0</v>
      </c>
      <c r="I1576" s="68" t="s">
        <v>300</v>
      </c>
      <c r="J1576" s="68" t="s">
        <v>840</v>
      </c>
      <c r="K1576" s="92" t="s">
        <v>860</v>
      </c>
      <c r="M1576" s="68" t="b">
        <f t="shared" si="49"/>
        <v>1</v>
      </c>
    </row>
    <row r="1577" spans="2:13">
      <c r="B1577" s="68" t="s">
        <v>839</v>
      </c>
      <c r="C1577" s="68" t="s">
        <v>281</v>
      </c>
      <c r="D1577" s="68" t="s">
        <v>476</v>
      </c>
      <c r="E1577" s="68" t="s">
        <v>246</v>
      </c>
      <c r="F1577" s="68">
        <f>SUMIFS(F_Input_APR!$G$8:$G$3373,F_Input_APR!$B$8:$B$3373,'APR Data'!C1577,F_Input_APR!$I$8:$I$3373,'APR Data'!D1577)</f>
        <v>0</v>
      </c>
      <c r="G1577" s="68">
        <v>0</v>
      </c>
      <c r="H1577" s="68">
        <f t="shared" si="48"/>
        <v>0</v>
      </c>
      <c r="I1577" s="68" t="s">
        <v>300</v>
      </c>
      <c r="J1577" s="68" t="s">
        <v>840</v>
      </c>
      <c r="K1577" s="92" t="s">
        <v>861</v>
      </c>
      <c r="M1577" s="68" t="b">
        <f t="shared" si="49"/>
        <v>1</v>
      </c>
    </row>
    <row r="1578" spans="2:13">
      <c r="B1578" s="68" t="s">
        <v>839</v>
      </c>
      <c r="C1578" s="68" t="s">
        <v>281</v>
      </c>
      <c r="D1578" s="68" t="s">
        <v>485</v>
      </c>
      <c r="E1578" s="68" t="s">
        <v>246</v>
      </c>
      <c r="F1578" s="68">
        <f>SUMIFS(F_Input_APR!$G$8:$G$3373,F_Input_APR!$B$8:$B$3373,'APR Data'!C1578,F_Input_APR!$I$8:$I$3373,'APR Data'!D1578)</f>
        <v>0</v>
      </c>
      <c r="G1578" s="68">
        <v>0</v>
      </c>
      <c r="H1578" s="68">
        <f t="shared" si="48"/>
        <v>0</v>
      </c>
      <c r="I1578" s="68" t="s">
        <v>300</v>
      </c>
      <c r="J1578" s="68" t="s">
        <v>840</v>
      </c>
      <c r="K1578" s="92" t="s">
        <v>862</v>
      </c>
      <c r="M1578" s="68" t="b">
        <f t="shared" si="49"/>
        <v>1</v>
      </c>
    </row>
    <row r="1579" spans="2:13">
      <c r="B1579" s="68" t="s">
        <v>839</v>
      </c>
      <c r="C1579" s="68" t="s">
        <v>281</v>
      </c>
      <c r="D1579" s="68" t="s">
        <v>494</v>
      </c>
      <c r="E1579" s="68" t="s">
        <v>246</v>
      </c>
      <c r="F1579" s="68">
        <f>SUMIFS(F_Input_APR!$G$8:$G$3373,F_Input_APR!$B$8:$B$3373,'APR Data'!C1579,F_Input_APR!$I$8:$I$3373,'APR Data'!D1579)</f>
        <v>7.7431910867194329</v>
      </c>
      <c r="G1579" s="68">
        <v>1</v>
      </c>
      <c r="H1579" s="68">
        <f t="shared" si="48"/>
        <v>7.7431910867194329</v>
      </c>
      <c r="I1579" s="68" t="s">
        <v>300</v>
      </c>
      <c r="J1579" s="68" t="s">
        <v>840</v>
      </c>
      <c r="K1579" s="92" t="s">
        <v>863</v>
      </c>
      <c r="M1579" s="68" t="b">
        <f t="shared" si="49"/>
        <v>1</v>
      </c>
    </row>
    <row r="1580" spans="2:13">
      <c r="B1580" s="68" t="s">
        <v>839</v>
      </c>
      <c r="C1580" s="68" t="s">
        <v>281</v>
      </c>
      <c r="D1580" s="68" t="s">
        <v>503</v>
      </c>
      <c r="E1580" s="68" t="s">
        <v>246</v>
      </c>
      <c r="F1580" s="68">
        <f>SUMIFS(F_Input_APR!$G$8:$G$3373,F_Input_APR!$B$8:$B$3373,'APR Data'!C1580,F_Input_APR!$I$8:$I$3373,'APR Data'!D1580)</f>
        <v>3.6560043371361422E-18</v>
      </c>
      <c r="G1580" s="68">
        <v>1</v>
      </c>
      <c r="H1580" s="68">
        <f t="shared" si="48"/>
        <v>3.6560043371361422E-18</v>
      </c>
      <c r="I1580" s="68" t="s">
        <v>300</v>
      </c>
      <c r="J1580" s="68" t="s">
        <v>840</v>
      </c>
      <c r="K1580" s="92" t="s">
        <v>864</v>
      </c>
      <c r="M1580" s="68" t="b">
        <f t="shared" si="49"/>
        <v>1</v>
      </c>
    </row>
    <row r="1581" spans="2:13">
      <c r="B1581" s="68" t="s">
        <v>839</v>
      </c>
      <c r="C1581" s="68" t="s">
        <v>281</v>
      </c>
      <c r="D1581" s="68" t="s">
        <v>512</v>
      </c>
      <c r="E1581" s="68" t="s">
        <v>246</v>
      </c>
      <c r="F1581" s="68">
        <f>SUMIFS(F_Input_APR!$G$8:$G$3373,F_Input_APR!$B$8:$B$3373,'APR Data'!C1581,F_Input_APR!$I$8:$I$3373,'APR Data'!D1581)</f>
        <v>0</v>
      </c>
      <c r="G1581" s="68">
        <v>1</v>
      </c>
      <c r="H1581" s="68">
        <f t="shared" si="48"/>
        <v>0</v>
      </c>
      <c r="I1581" s="68" t="s">
        <v>300</v>
      </c>
      <c r="J1581" s="68" t="s">
        <v>840</v>
      </c>
      <c r="K1581" s="92" t="s">
        <v>865</v>
      </c>
      <c r="M1581" s="68" t="b">
        <f t="shared" si="49"/>
        <v>1</v>
      </c>
    </row>
    <row r="1582" spans="2:13">
      <c r="B1582" s="68" t="s">
        <v>839</v>
      </c>
      <c r="C1582" s="68" t="s">
        <v>281</v>
      </c>
      <c r="D1582" s="68" t="s">
        <v>521</v>
      </c>
      <c r="E1582" s="68" t="s">
        <v>246</v>
      </c>
      <c r="F1582" s="68">
        <f>SUMIFS(F_Input_APR!$G$8:$G$3373,F_Input_APR!$B$8:$B$3373,'APR Data'!C1582,F_Input_APR!$I$8:$I$3373,'APR Data'!D1582)</f>
        <v>0</v>
      </c>
      <c r="G1582" s="68">
        <v>1</v>
      </c>
      <c r="H1582" s="68">
        <f t="shared" si="48"/>
        <v>0</v>
      </c>
      <c r="I1582" s="68" t="s">
        <v>300</v>
      </c>
      <c r="J1582" s="68" t="s">
        <v>840</v>
      </c>
      <c r="K1582" s="92" t="s">
        <v>866</v>
      </c>
      <c r="M1582" s="68" t="b">
        <f t="shared" si="49"/>
        <v>1</v>
      </c>
    </row>
    <row r="1583" spans="2:13">
      <c r="B1583" s="68" t="s">
        <v>839</v>
      </c>
      <c r="C1583" s="68" t="s">
        <v>281</v>
      </c>
      <c r="D1583" s="68" t="s">
        <v>305</v>
      </c>
      <c r="E1583" s="68" t="s">
        <v>246</v>
      </c>
      <c r="F1583" s="68">
        <f>SUMIFS(F_Input_APR!$G$8:$G$3373,F_Input_APR!$B$8:$B$3373,'APR Data'!C1583,F_Input_APR!$I$8:$I$3373,'APR Data'!D1583)</f>
        <v>20.636620191712737</v>
      </c>
      <c r="G1583" s="68">
        <v>1</v>
      </c>
      <c r="H1583" s="68">
        <f t="shared" si="48"/>
        <v>20.636620191712737</v>
      </c>
      <c r="I1583" s="68" t="s">
        <v>300</v>
      </c>
      <c r="J1583" s="68" t="s">
        <v>888</v>
      </c>
      <c r="K1583" s="92" t="s">
        <v>841</v>
      </c>
      <c r="M1583" s="68" t="b">
        <f t="shared" si="49"/>
        <v>1</v>
      </c>
    </row>
    <row r="1584" spans="2:13">
      <c r="B1584" s="68" t="s">
        <v>839</v>
      </c>
      <c r="C1584" s="68" t="s">
        <v>281</v>
      </c>
      <c r="D1584" s="68" t="s">
        <v>314</v>
      </c>
      <c r="E1584" s="68" t="s">
        <v>246</v>
      </c>
      <c r="F1584" s="68">
        <f>SUMIFS(F_Input_APR!$G$8:$G$3373,F_Input_APR!$B$8:$B$3373,'APR Data'!C1584,F_Input_APR!$I$8:$I$3373,'APR Data'!D1584)</f>
        <v>0</v>
      </c>
      <c r="G1584" s="68">
        <v>1</v>
      </c>
      <c r="H1584" s="68">
        <f t="shared" si="48"/>
        <v>0</v>
      </c>
      <c r="I1584" s="68" t="s">
        <v>300</v>
      </c>
      <c r="J1584" s="68" t="s">
        <v>888</v>
      </c>
      <c r="K1584" s="92" t="s">
        <v>842</v>
      </c>
      <c r="M1584" s="68" t="b">
        <f t="shared" si="49"/>
        <v>1</v>
      </c>
    </row>
    <row r="1585" spans="2:13">
      <c r="B1585" s="68" t="s">
        <v>839</v>
      </c>
      <c r="C1585" s="68" t="s">
        <v>281</v>
      </c>
      <c r="D1585" s="68" t="s">
        <v>323</v>
      </c>
      <c r="E1585" s="68" t="s">
        <v>246</v>
      </c>
      <c r="F1585" s="68">
        <f>SUMIFS(F_Input_APR!$G$8:$G$3373,F_Input_APR!$B$8:$B$3373,'APR Data'!C1585,F_Input_APR!$I$8:$I$3373,'APR Data'!D1585)</f>
        <v>0.38311117170305475</v>
      </c>
      <c r="G1585" s="68">
        <v>1</v>
      </c>
      <c r="H1585" s="68">
        <f t="shared" si="48"/>
        <v>0.38311117170305475</v>
      </c>
      <c r="I1585" s="68" t="s">
        <v>300</v>
      </c>
      <c r="J1585" s="68" t="s">
        <v>888</v>
      </c>
      <c r="K1585" s="92" t="s">
        <v>843</v>
      </c>
      <c r="M1585" s="68" t="b">
        <f t="shared" si="49"/>
        <v>1</v>
      </c>
    </row>
    <row r="1586" spans="2:13">
      <c r="B1586" s="68" t="s">
        <v>839</v>
      </c>
      <c r="C1586" s="68" t="s">
        <v>281</v>
      </c>
      <c r="D1586" s="68" t="s">
        <v>332</v>
      </c>
      <c r="E1586" s="68" t="s">
        <v>246</v>
      </c>
      <c r="F1586" s="68">
        <f>SUMIFS(F_Input_APR!$G$8:$G$3373,F_Input_APR!$B$8:$B$3373,'APR Data'!C1586,F_Input_APR!$I$8:$I$3373,'APR Data'!D1586)</f>
        <v>0</v>
      </c>
      <c r="G1586" s="68">
        <v>1</v>
      </c>
      <c r="H1586" s="68">
        <f t="shared" si="48"/>
        <v>0</v>
      </c>
      <c r="I1586" s="68" t="s">
        <v>300</v>
      </c>
      <c r="J1586" s="68" t="s">
        <v>888</v>
      </c>
      <c r="K1586" s="68" t="s">
        <v>844</v>
      </c>
      <c r="M1586" s="68" t="b">
        <f t="shared" si="49"/>
        <v>1</v>
      </c>
    </row>
    <row r="1587" spans="2:13">
      <c r="B1587" s="68" t="s">
        <v>839</v>
      </c>
      <c r="C1587" s="68" t="s">
        <v>281</v>
      </c>
      <c r="D1587" s="68" t="s">
        <v>341</v>
      </c>
      <c r="E1587" s="68" t="s">
        <v>246</v>
      </c>
      <c r="F1587" s="68">
        <f>SUMIFS(F_Input_APR!$G$8:$G$3373,F_Input_APR!$B$8:$B$3373,'APR Data'!C1587,F_Input_APR!$I$8:$I$3373,'APR Data'!D1587)</f>
        <v>98.388753487962106</v>
      </c>
      <c r="G1587" s="68">
        <v>1</v>
      </c>
      <c r="H1587" s="68">
        <f t="shared" si="48"/>
        <v>98.388753487962106</v>
      </c>
      <c r="I1587" s="68" t="s">
        <v>300</v>
      </c>
      <c r="J1587" s="68" t="s">
        <v>888</v>
      </c>
      <c r="K1587" s="92" t="s">
        <v>845</v>
      </c>
      <c r="M1587" s="68" t="b">
        <f t="shared" si="49"/>
        <v>1</v>
      </c>
    </row>
    <row r="1588" spans="2:13">
      <c r="B1588" s="68" t="s">
        <v>839</v>
      </c>
      <c r="C1588" s="68" t="s">
        <v>281</v>
      </c>
      <c r="D1588" s="68" t="s">
        <v>350</v>
      </c>
      <c r="E1588" s="68" t="s">
        <v>246</v>
      </c>
      <c r="F1588" s="68">
        <f>SUMIFS(F_Input_APR!$G$8:$G$3373,F_Input_APR!$B$8:$B$3373,'APR Data'!C1588,F_Input_APR!$I$8:$I$3373,'APR Data'!D1588)</f>
        <v>6.1973967729978705</v>
      </c>
      <c r="G1588" s="68">
        <v>1</v>
      </c>
      <c r="H1588" s="68">
        <f t="shared" si="48"/>
        <v>6.1973967729978705</v>
      </c>
      <c r="I1588" s="68" t="s">
        <v>300</v>
      </c>
      <c r="J1588" s="68" t="s">
        <v>888</v>
      </c>
      <c r="K1588" s="92" t="s">
        <v>846</v>
      </c>
      <c r="M1588" s="68" t="b">
        <f t="shared" si="49"/>
        <v>1</v>
      </c>
    </row>
    <row r="1589" spans="2:13">
      <c r="B1589" s="68" t="s">
        <v>839</v>
      </c>
      <c r="C1589" s="68" t="s">
        <v>281</v>
      </c>
      <c r="D1589" s="68" t="s">
        <v>359</v>
      </c>
      <c r="E1589" s="68" t="s">
        <v>246</v>
      </c>
      <c r="F1589" s="68">
        <f>SUMIFS(F_Input_APR!$G$8:$G$3373,F_Input_APR!$B$8:$B$3373,'APR Data'!C1589,F_Input_APR!$I$8:$I$3373,'APR Data'!D1589)</f>
        <v>6.5974498925283021</v>
      </c>
      <c r="G1589" s="68">
        <v>1</v>
      </c>
      <c r="H1589" s="68">
        <f t="shared" si="48"/>
        <v>6.5974498925283021</v>
      </c>
      <c r="I1589" s="68" t="s">
        <v>300</v>
      </c>
      <c r="J1589" s="68" t="s">
        <v>888</v>
      </c>
      <c r="K1589" s="92" t="s">
        <v>847</v>
      </c>
      <c r="M1589" s="68" t="b">
        <f t="shared" si="49"/>
        <v>1</v>
      </c>
    </row>
    <row r="1590" spans="2:13">
      <c r="B1590" s="68" t="s">
        <v>839</v>
      </c>
      <c r="C1590" s="68" t="s">
        <v>281</v>
      </c>
      <c r="D1590" s="68" t="s">
        <v>368</v>
      </c>
      <c r="E1590" s="68" t="s">
        <v>246</v>
      </c>
      <c r="F1590" s="68">
        <f>SUMIFS(F_Input_APR!$G$8:$G$3373,F_Input_APR!$B$8:$B$3373,'APR Data'!C1590,F_Input_APR!$I$8:$I$3373,'APR Data'!D1590)</f>
        <v>36.002827377026421</v>
      </c>
      <c r="G1590" s="68">
        <v>1</v>
      </c>
      <c r="H1590" s="68">
        <f t="shared" si="48"/>
        <v>36.002827377026421</v>
      </c>
      <c r="I1590" s="68" t="s">
        <v>300</v>
      </c>
      <c r="J1590" s="68" t="s">
        <v>888</v>
      </c>
      <c r="K1590" s="92" t="s">
        <v>848</v>
      </c>
      <c r="M1590" s="68" t="b">
        <f t="shared" si="49"/>
        <v>1</v>
      </c>
    </row>
    <row r="1591" spans="2:13">
      <c r="B1591" s="68" t="s">
        <v>839</v>
      </c>
      <c r="C1591" s="68" t="s">
        <v>281</v>
      </c>
      <c r="D1591" s="68" t="s">
        <v>377</v>
      </c>
      <c r="E1591" s="68" t="s">
        <v>246</v>
      </c>
      <c r="F1591" s="68">
        <f>SUMIFS(F_Input_APR!$G$8:$G$3373,F_Input_APR!$B$8:$B$3373,'APR Data'!C1591,F_Input_APR!$I$8:$I$3373,'APR Data'!D1591)</f>
        <v>0</v>
      </c>
      <c r="G1591" s="68">
        <v>1</v>
      </c>
      <c r="H1591" s="68">
        <f t="shared" si="48"/>
        <v>0</v>
      </c>
      <c r="I1591" s="68" t="s">
        <v>300</v>
      </c>
      <c r="J1591" s="68" t="s">
        <v>888</v>
      </c>
      <c r="K1591" s="92" t="s">
        <v>849</v>
      </c>
      <c r="M1591" s="68" t="b">
        <f t="shared" si="49"/>
        <v>1</v>
      </c>
    </row>
    <row r="1592" spans="2:13">
      <c r="B1592" s="68" t="s">
        <v>839</v>
      </c>
      <c r="C1592" s="68" t="s">
        <v>281</v>
      </c>
      <c r="D1592" s="68" t="s">
        <v>386</v>
      </c>
      <c r="E1592" s="68" t="s">
        <v>246</v>
      </c>
      <c r="F1592" s="68">
        <f>SUMIFS(F_Input_APR!$G$8:$G$3373,F_Input_APR!$B$8:$B$3373,'APR Data'!C1592,F_Input_APR!$I$8:$I$3373,'APR Data'!D1592)</f>
        <v>0</v>
      </c>
      <c r="G1592" s="68">
        <v>1</v>
      </c>
      <c r="H1592" s="68">
        <f t="shared" si="48"/>
        <v>0</v>
      </c>
      <c r="I1592" s="68" t="s">
        <v>300</v>
      </c>
      <c r="J1592" s="68" t="s">
        <v>888</v>
      </c>
      <c r="K1592" s="92" t="s">
        <v>850</v>
      </c>
      <c r="M1592" s="68" t="b">
        <f t="shared" si="49"/>
        <v>1</v>
      </c>
    </row>
    <row r="1593" spans="2:13">
      <c r="B1593" s="68" t="s">
        <v>839</v>
      </c>
      <c r="C1593" s="68" t="s">
        <v>281</v>
      </c>
      <c r="D1593" s="68" t="s">
        <v>395</v>
      </c>
      <c r="E1593" s="68" t="s">
        <v>246</v>
      </c>
      <c r="F1593" s="68">
        <f>SUMIFS(F_Input_APR!$G$8:$G$3373,F_Input_APR!$B$8:$B$3373,'APR Data'!C1593,F_Input_APR!$I$8:$I$3373,'APR Data'!D1593)</f>
        <v>22.421589443019958</v>
      </c>
      <c r="G1593" s="68">
        <v>1</v>
      </c>
      <c r="H1593" s="68">
        <f t="shared" si="48"/>
        <v>22.421589443019958</v>
      </c>
      <c r="I1593" s="68" t="s">
        <v>300</v>
      </c>
      <c r="J1593" s="68" t="s">
        <v>888</v>
      </c>
      <c r="K1593" s="92" t="s">
        <v>851</v>
      </c>
      <c r="M1593" s="68" t="b">
        <f t="shared" si="49"/>
        <v>1</v>
      </c>
    </row>
    <row r="1594" spans="2:13">
      <c r="B1594" s="68" t="s">
        <v>839</v>
      </c>
      <c r="C1594" s="68" t="s">
        <v>281</v>
      </c>
      <c r="D1594" s="68" t="s">
        <v>404</v>
      </c>
      <c r="E1594" s="68" t="s">
        <v>246</v>
      </c>
      <c r="F1594" s="68">
        <f>SUMIFS(F_Input_APR!$G$8:$G$3373,F_Input_APR!$B$8:$B$3373,'APR Data'!C1594,F_Input_APR!$I$8:$I$3373,'APR Data'!D1594)</f>
        <v>88.705128673824802</v>
      </c>
      <c r="G1594" s="68">
        <v>1</v>
      </c>
      <c r="H1594" s="68">
        <f t="shared" si="48"/>
        <v>88.705128673824802</v>
      </c>
      <c r="I1594" s="68" t="s">
        <v>300</v>
      </c>
      <c r="J1594" s="68" t="s">
        <v>888</v>
      </c>
      <c r="K1594" s="92" t="s">
        <v>852</v>
      </c>
      <c r="M1594" s="68" t="b">
        <f t="shared" si="49"/>
        <v>1</v>
      </c>
    </row>
    <row r="1595" spans="2:13">
      <c r="B1595" s="68" t="s">
        <v>839</v>
      </c>
      <c r="C1595" s="68" t="s">
        <v>281</v>
      </c>
      <c r="D1595" s="68" t="s">
        <v>413</v>
      </c>
      <c r="E1595" s="68" t="s">
        <v>246</v>
      </c>
      <c r="F1595" s="68">
        <f>SUMIFS(F_Input_APR!$G$8:$G$3373,F_Input_APR!$B$8:$B$3373,'APR Data'!C1595,F_Input_APR!$I$8:$I$3373,'APR Data'!D1595)</f>
        <v>59.390409674709865</v>
      </c>
      <c r="G1595" s="68">
        <v>1</v>
      </c>
      <c r="H1595" s="68">
        <f t="shared" si="48"/>
        <v>59.390409674709865</v>
      </c>
      <c r="I1595" s="68" t="s">
        <v>300</v>
      </c>
      <c r="J1595" s="68" t="s">
        <v>888</v>
      </c>
      <c r="K1595" s="92" t="s">
        <v>853</v>
      </c>
      <c r="M1595" s="68" t="b">
        <f t="shared" si="49"/>
        <v>1</v>
      </c>
    </row>
    <row r="1596" spans="2:13">
      <c r="B1596" s="68" t="s">
        <v>839</v>
      </c>
      <c r="C1596" s="68" t="s">
        <v>281</v>
      </c>
      <c r="D1596" s="68" t="s">
        <v>422</v>
      </c>
      <c r="E1596" s="68" t="s">
        <v>246</v>
      </c>
      <c r="F1596" s="68">
        <f>SUMIFS(F_Input_APR!$G$8:$G$3373,F_Input_APR!$B$8:$B$3373,'APR Data'!C1596,F_Input_APR!$I$8:$I$3373,'APR Data'!D1596)</f>
        <v>0</v>
      </c>
      <c r="G1596" s="68">
        <v>1</v>
      </c>
      <c r="H1596" s="68">
        <f t="shared" si="48"/>
        <v>0</v>
      </c>
      <c r="I1596" s="68" t="s">
        <v>300</v>
      </c>
      <c r="J1596" s="68" t="s">
        <v>888</v>
      </c>
      <c r="K1596" s="92" t="s">
        <v>854</v>
      </c>
      <c r="M1596" s="68" t="b">
        <f t="shared" si="49"/>
        <v>1</v>
      </c>
    </row>
    <row r="1597" spans="2:13">
      <c r="B1597" s="68" t="s">
        <v>839</v>
      </c>
      <c r="C1597" s="68" t="s">
        <v>281</v>
      </c>
      <c r="D1597" s="68" t="s">
        <v>431</v>
      </c>
      <c r="E1597" s="68" t="s">
        <v>246</v>
      </c>
      <c r="F1597" s="68">
        <f>SUMIFS(F_Input_APR!$G$8:$G$3373,F_Input_APR!$B$8:$B$3373,'APR Data'!C1597,F_Input_APR!$I$8:$I$3373,'APR Data'!D1597)</f>
        <v>3.12</v>
      </c>
      <c r="G1597" s="68">
        <v>0</v>
      </c>
      <c r="H1597" s="68">
        <f t="shared" si="48"/>
        <v>0</v>
      </c>
      <c r="I1597" s="68" t="s">
        <v>300</v>
      </c>
      <c r="J1597" s="68" t="s">
        <v>888</v>
      </c>
      <c r="K1597" s="92" t="s">
        <v>855</v>
      </c>
      <c r="M1597" s="68" t="b">
        <f t="shared" si="49"/>
        <v>0</v>
      </c>
    </row>
    <row r="1598" spans="2:13">
      <c r="B1598" s="68" t="s">
        <v>839</v>
      </c>
      <c r="C1598" s="68" t="s">
        <v>281</v>
      </c>
      <c r="D1598" s="68" t="s">
        <v>438</v>
      </c>
      <c r="E1598" s="68" t="s">
        <v>246</v>
      </c>
      <c r="F1598" s="68">
        <f>SUMIFS(F_Input_APR!$G$8:$G$3373,F_Input_APR!$B$8:$B$3373,'APR Data'!C1598,F_Input_APR!$I$8:$I$3373,'APR Data'!D1598)</f>
        <v>3.12</v>
      </c>
      <c r="G1598" s="68">
        <v>0</v>
      </c>
      <c r="H1598" s="68">
        <f t="shared" si="48"/>
        <v>0</v>
      </c>
      <c r="I1598" s="68" t="s">
        <v>300</v>
      </c>
      <c r="J1598" s="68" t="s">
        <v>888</v>
      </c>
      <c r="K1598" s="92" t="s">
        <v>856</v>
      </c>
      <c r="M1598" s="68" t="b">
        <f t="shared" si="49"/>
        <v>0</v>
      </c>
    </row>
    <row r="1599" spans="2:13">
      <c r="B1599" s="68" t="s">
        <v>839</v>
      </c>
      <c r="C1599" s="68" t="s">
        <v>281</v>
      </c>
      <c r="D1599" s="68" t="s">
        <v>444</v>
      </c>
      <c r="E1599" s="68" t="s">
        <v>246</v>
      </c>
      <c r="F1599" s="68">
        <f>SUMIFS(F_Input_APR!$G$8:$G$3373,F_Input_APR!$B$8:$B$3373,'APR Data'!C1599,F_Input_APR!$I$8:$I$3373,'APR Data'!D1599)</f>
        <v>3.12</v>
      </c>
      <c r="G1599" s="68">
        <v>1</v>
      </c>
      <c r="H1599" s="68">
        <f t="shared" si="48"/>
        <v>3.12</v>
      </c>
      <c r="I1599" s="68" t="s">
        <v>300</v>
      </c>
      <c r="J1599" s="68" t="s">
        <v>888</v>
      </c>
      <c r="K1599" s="92" t="s">
        <v>857</v>
      </c>
      <c r="M1599" s="68" t="b">
        <f t="shared" si="49"/>
        <v>1</v>
      </c>
    </row>
    <row r="1600" spans="2:13">
      <c r="B1600" s="68" t="s">
        <v>839</v>
      </c>
      <c r="C1600" s="68" t="s">
        <v>281</v>
      </c>
      <c r="D1600" s="68" t="s">
        <v>452</v>
      </c>
      <c r="E1600" s="68" t="s">
        <v>246</v>
      </c>
      <c r="F1600" s="68">
        <f>SUMIFS(F_Input_APR!$G$8:$G$3373,F_Input_APR!$B$8:$B$3373,'APR Data'!C1600,F_Input_APR!$I$8:$I$3373,'APR Data'!D1600)</f>
        <v>0.51900000000000002</v>
      </c>
      <c r="G1600" s="68">
        <v>1</v>
      </c>
      <c r="H1600" s="68">
        <f t="shared" si="48"/>
        <v>0.51900000000000002</v>
      </c>
      <c r="I1600" s="68" t="s">
        <v>300</v>
      </c>
      <c r="J1600" s="68" t="s">
        <v>888</v>
      </c>
      <c r="K1600" s="92" t="s">
        <v>858</v>
      </c>
      <c r="M1600" s="68" t="b">
        <f t="shared" si="49"/>
        <v>1</v>
      </c>
    </row>
    <row r="1601" spans="2:13">
      <c r="B1601" s="68" t="s">
        <v>839</v>
      </c>
      <c r="C1601" s="68" t="s">
        <v>281</v>
      </c>
      <c r="D1601" s="68" t="s">
        <v>461</v>
      </c>
      <c r="E1601" s="68" t="s">
        <v>246</v>
      </c>
      <c r="F1601" s="68">
        <f>SUMIFS(F_Input_APR!$G$8:$G$3373,F_Input_APR!$B$8:$B$3373,'APR Data'!C1601,F_Input_APR!$I$8:$I$3373,'APR Data'!D1601)</f>
        <v>14.058</v>
      </c>
      <c r="G1601" s="68">
        <v>1</v>
      </c>
      <c r="H1601" s="68">
        <f t="shared" si="48"/>
        <v>14.058</v>
      </c>
      <c r="I1601" s="68" t="s">
        <v>300</v>
      </c>
      <c r="J1601" s="68" t="s">
        <v>888</v>
      </c>
      <c r="K1601" s="92" t="s">
        <v>859</v>
      </c>
      <c r="M1601" s="68" t="b">
        <f t="shared" si="49"/>
        <v>1</v>
      </c>
    </row>
    <row r="1602" spans="2:13">
      <c r="B1602" s="68" t="s">
        <v>839</v>
      </c>
      <c r="C1602" s="68" t="s">
        <v>281</v>
      </c>
      <c r="D1602" s="68" t="s">
        <v>470</v>
      </c>
      <c r="E1602" s="68" t="s">
        <v>246</v>
      </c>
      <c r="F1602" s="68">
        <f>SUMIFS(F_Input_APR!$G$8:$G$3373,F_Input_APR!$B$8:$B$3373,'APR Data'!C1602,F_Input_APR!$I$8:$I$3373,'APR Data'!D1602)</f>
        <v>0</v>
      </c>
      <c r="G1602" s="68">
        <v>0</v>
      </c>
      <c r="H1602" s="68">
        <f t="shared" si="48"/>
        <v>0</v>
      </c>
      <c r="I1602" s="68" t="s">
        <v>300</v>
      </c>
      <c r="J1602" s="68" t="s">
        <v>888</v>
      </c>
      <c r="K1602" s="92" t="s">
        <v>860</v>
      </c>
      <c r="M1602" s="68" t="b">
        <f t="shared" si="49"/>
        <v>1</v>
      </c>
    </row>
    <row r="1603" spans="2:13">
      <c r="B1603" s="68" t="s">
        <v>839</v>
      </c>
      <c r="C1603" s="68" t="s">
        <v>281</v>
      </c>
      <c r="D1603" s="68" t="s">
        <v>479</v>
      </c>
      <c r="E1603" s="68" t="s">
        <v>246</v>
      </c>
      <c r="F1603" s="68">
        <f>SUMIFS(F_Input_APR!$G$8:$G$3373,F_Input_APR!$B$8:$B$3373,'APR Data'!C1603,F_Input_APR!$I$8:$I$3373,'APR Data'!D1603)</f>
        <v>0</v>
      </c>
      <c r="G1603" s="68">
        <v>0</v>
      </c>
      <c r="H1603" s="68">
        <f t="shared" si="48"/>
        <v>0</v>
      </c>
      <c r="I1603" s="68" t="s">
        <v>300</v>
      </c>
      <c r="J1603" s="68" t="s">
        <v>888</v>
      </c>
      <c r="K1603" s="92" t="s">
        <v>861</v>
      </c>
      <c r="M1603" s="68" t="b">
        <f t="shared" si="49"/>
        <v>1</v>
      </c>
    </row>
    <row r="1604" spans="2:13">
      <c r="B1604" s="68" t="s">
        <v>839</v>
      </c>
      <c r="C1604" s="68" t="s">
        <v>281</v>
      </c>
      <c r="D1604" s="68" t="s">
        <v>488</v>
      </c>
      <c r="E1604" s="68" t="s">
        <v>246</v>
      </c>
      <c r="F1604" s="68">
        <f>SUMIFS(F_Input_APR!$G$8:$G$3373,F_Input_APR!$B$8:$B$3373,'APR Data'!C1604,F_Input_APR!$I$8:$I$3373,'APR Data'!D1604)</f>
        <v>0</v>
      </c>
      <c r="G1604" s="68">
        <v>0</v>
      </c>
      <c r="H1604" s="68">
        <f t="shared" si="48"/>
        <v>0</v>
      </c>
      <c r="I1604" s="68" t="s">
        <v>300</v>
      </c>
      <c r="J1604" s="68" t="s">
        <v>888</v>
      </c>
      <c r="K1604" s="92" t="s">
        <v>862</v>
      </c>
      <c r="M1604" s="68" t="b">
        <f t="shared" si="49"/>
        <v>1</v>
      </c>
    </row>
    <row r="1605" spans="2:13">
      <c r="B1605" s="68" t="s">
        <v>839</v>
      </c>
      <c r="C1605" s="68" t="s">
        <v>281</v>
      </c>
      <c r="D1605" s="68" t="s">
        <v>497</v>
      </c>
      <c r="E1605" s="68" t="s">
        <v>246</v>
      </c>
      <c r="F1605" s="68">
        <f>SUMIFS(F_Input_APR!$G$8:$G$3373,F_Input_APR!$B$8:$B$3373,'APR Data'!C1605,F_Input_APR!$I$8:$I$3373,'APR Data'!D1605)</f>
        <v>8.7200000000000006</v>
      </c>
      <c r="G1605" s="68">
        <v>1</v>
      </c>
      <c r="H1605" s="68">
        <f t="shared" si="48"/>
        <v>8.7200000000000006</v>
      </c>
      <c r="I1605" s="68" t="s">
        <v>300</v>
      </c>
      <c r="J1605" s="68" t="s">
        <v>888</v>
      </c>
      <c r="K1605" s="92" t="s">
        <v>863</v>
      </c>
      <c r="M1605" s="68" t="b">
        <f t="shared" si="49"/>
        <v>1</v>
      </c>
    </row>
    <row r="1606" spans="2:13">
      <c r="B1606" s="68" t="s">
        <v>839</v>
      </c>
      <c r="C1606" s="68" t="s">
        <v>281</v>
      </c>
      <c r="D1606" s="68" t="s">
        <v>506</v>
      </c>
      <c r="E1606" s="68" t="s">
        <v>246</v>
      </c>
      <c r="F1606" s="68">
        <f>SUMIFS(F_Input_APR!$G$8:$G$3373,F_Input_APR!$B$8:$B$3373,'APR Data'!C1606,F_Input_APR!$I$8:$I$3373,'APR Data'!D1606)</f>
        <v>0</v>
      </c>
      <c r="G1606" s="68">
        <v>1</v>
      </c>
      <c r="H1606" s="68">
        <f t="shared" si="48"/>
        <v>0</v>
      </c>
      <c r="I1606" s="68" t="s">
        <v>300</v>
      </c>
      <c r="J1606" s="68" t="s">
        <v>888</v>
      </c>
      <c r="K1606" s="92" t="s">
        <v>864</v>
      </c>
      <c r="M1606" s="68" t="b">
        <f t="shared" si="49"/>
        <v>1</v>
      </c>
    </row>
    <row r="1607" spans="2:13">
      <c r="B1607" s="68" t="s">
        <v>839</v>
      </c>
      <c r="C1607" s="68" t="s">
        <v>281</v>
      </c>
      <c r="D1607" s="68" t="s">
        <v>515</v>
      </c>
      <c r="E1607" s="68" t="s">
        <v>246</v>
      </c>
      <c r="F1607" s="68">
        <f>SUMIFS(F_Input_APR!$G$8:$G$3373,F_Input_APR!$B$8:$B$3373,'APR Data'!C1607,F_Input_APR!$I$8:$I$3373,'APR Data'!D1607)</f>
        <v>0</v>
      </c>
      <c r="G1607" s="68">
        <v>1</v>
      </c>
      <c r="H1607" s="68">
        <f t="shared" ref="H1607:H1670" si="50">F1607*G1607</f>
        <v>0</v>
      </c>
      <c r="I1607" s="68" t="s">
        <v>300</v>
      </c>
      <c r="J1607" s="68" t="s">
        <v>888</v>
      </c>
      <c r="K1607" s="92" t="s">
        <v>865</v>
      </c>
      <c r="M1607" s="68" t="b">
        <f t="shared" ref="M1607:M1670" si="51">F1607=H1607</f>
        <v>1</v>
      </c>
    </row>
    <row r="1608" spans="2:13">
      <c r="B1608" s="68" t="s">
        <v>839</v>
      </c>
      <c r="C1608" s="68" t="s">
        <v>281</v>
      </c>
      <c r="D1608" s="68" t="s">
        <v>524</v>
      </c>
      <c r="E1608" s="68" t="s">
        <v>246</v>
      </c>
      <c r="F1608" s="68">
        <f>SUMIFS(F_Input_APR!$G$8:$G$3373,F_Input_APR!$B$8:$B$3373,'APR Data'!C1608,F_Input_APR!$I$8:$I$3373,'APR Data'!D1608)</f>
        <v>0</v>
      </c>
      <c r="G1608" s="68">
        <v>1</v>
      </c>
      <c r="H1608" s="68">
        <f t="shared" si="50"/>
        <v>0</v>
      </c>
      <c r="I1608" s="68" t="s">
        <v>300</v>
      </c>
      <c r="J1608" s="68" t="s">
        <v>888</v>
      </c>
      <c r="K1608" s="92" t="s">
        <v>866</v>
      </c>
      <c r="M1608" s="68" t="b">
        <f t="shared" si="51"/>
        <v>1</v>
      </c>
    </row>
    <row r="1609" spans="2:13">
      <c r="B1609" s="68" t="s">
        <v>839</v>
      </c>
      <c r="C1609" s="68" t="s">
        <v>281</v>
      </c>
      <c r="D1609" s="68" t="s">
        <v>308</v>
      </c>
      <c r="E1609" s="68" t="s">
        <v>246</v>
      </c>
      <c r="F1609" s="68">
        <f>SUMIFS(F_Input_APR!$G$8:$G$3373,F_Input_APR!$B$8:$B$3373,'APR Data'!C1609,F_Input_APR!$I$8:$I$3373,'APR Data'!D1609)</f>
        <v>24.775396343733387</v>
      </c>
      <c r="G1609" s="68">
        <v>1</v>
      </c>
      <c r="H1609" s="68">
        <f t="shared" si="50"/>
        <v>24.775396343733387</v>
      </c>
      <c r="I1609" s="68" t="s">
        <v>300</v>
      </c>
      <c r="J1609" s="68" t="s">
        <v>889</v>
      </c>
      <c r="K1609" s="92" t="s">
        <v>841</v>
      </c>
      <c r="M1609" s="68" t="b">
        <f t="shared" si="51"/>
        <v>1</v>
      </c>
    </row>
    <row r="1610" spans="2:13">
      <c r="B1610" s="68" t="s">
        <v>839</v>
      </c>
      <c r="C1610" s="68" t="s">
        <v>281</v>
      </c>
      <c r="D1610" s="68" t="s">
        <v>317</v>
      </c>
      <c r="E1610" s="68" t="s">
        <v>246</v>
      </c>
      <c r="F1610" s="68">
        <f>SUMIFS(F_Input_APR!$G$8:$G$3373,F_Input_APR!$B$8:$B$3373,'APR Data'!C1610,F_Input_APR!$I$8:$I$3373,'APR Data'!D1610)</f>
        <v>0</v>
      </c>
      <c r="G1610" s="68">
        <v>1</v>
      </c>
      <c r="H1610" s="68">
        <f t="shared" si="50"/>
        <v>0</v>
      </c>
      <c r="I1610" s="68" t="s">
        <v>300</v>
      </c>
      <c r="J1610" s="68" t="s">
        <v>889</v>
      </c>
      <c r="K1610" s="92" t="s">
        <v>842</v>
      </c>
      <c r="M1610" s="68" t="b">
        <f t="shared" si="51"/>
        <v>1</v>
      </c>
    </row>
    <row r="1611" spans="2:13">
      <c r="B1611" s="68" t="s">
        <v>839</v>
      </c>
      <c r="C1611" s="68" t="s">
        <v>281</v>
      </c>
      <c r="D1611" s="68" t="s">
        <v>326</v>
      </c>
      <c r="E1611" s="68" t="s">
        <v>246</v>
      </c>
      <c r="F1611" s="68">
        <f>SUMIFS(F_Input_APR!$G$8:$G$3373,F_Input_APR!$B$8:$B$3373,'APR Data'!C1611,F_Input_APR!$I$8:$I$3373,'APR Data'!D1611)</f>
        <v>0.45994601027095372</v>
      </c>
      <c r="G1611" s="68">
        <v>1</v>
      </c>
      <c r="H1611" s="68">
        <f t="shared" si="50"/>
        <v>0.45994601027095372</v>
      </c>
      <c r="I1611" s="68" t="s">
        <v>300</v>
      </c>
      <c r="J1611" s="68" t="s">
        <v>889</v>
      </c>
      <c r="K1611" s="92" t="s">
        <v>843</v>
      </c>
      <c r="M1611" s="68" t="b">
        <f t="shared" si="51"/>
        <v>1</v>
      </c>
    </row>
    <row r="1612" spans="2:13">
      <c r="B1612" s="68" t="s">
        <v>839</v>
      </c>
      <c r="C1612" s="68" t="s">
        <v>281</v>
      </c>
      <c r="D1612" s="68" t="s">
        <v>335</v>
      </c>
      <c r="E1612" s="68" t="s">
        <v>246</v>
      </c>
      <c r="F1612" s="68">
        <f>SUMIFS(F_Input_APR!$G$8:$G$3373,F_Input_APR!$B$8:$B$3373,'APR Data'!C1612,F_Input_APR!$I$8:$I$3373,'APR Data'!D1612)</f>
        <v>0</v>
      </c>
      <c r="G1612" s="68">
        <v>1</v>
      </c>
      <c r="H1612" s="68">
        <f t="shared" si="50"/>
        <v>0</v>
      </c>
      <c r="I1612" s="68" t="s">
        <v>300</v>
      </c>
      <c r="J1612" s="68" t="s">
        <v>889</v>
      </c>
      <c r="K1612" s="68" t="s">
        <v>844</v>
      </c>
      <c r="M1612" s="68" t="b">
        <f t="shared" si="51"/>
        <v>1</v>
      </c>
    </row>
    <row r="1613" spans="2:13">
      <c r="B1613" s="68" t="s">
        <v>839</v>
      </c>
      <c r="C1613" s="68" t="s">
        <v>281</v>
      </c>
      <c r="D1613" s="68" t="s">
        <v>344</v>
      </c>
      <c r="E1613" s="68" t="s">
        <v>246</v>
      </c>
      <c r="F1613" s="68">
        <f>SUMIFS(F_Input_APR!$G$8:$G$3373,F_Input_APR!$B$8:$B$3373,'APR Data'!C1613,F_Input_APR!$I$8:$I$3373,'APR Data'!D1613)</f>
        <v>118.14456808627754</v>
      </c>
      <c r="G1613" s="68">
        <v>1</v>
      </c>
      <c r="H1613" s="68">
        <f t="shared" si="50"/>
        <v>118.14456808627754</v>
      </c>
      <c r="I1613" s="68" t="s">
        <v>300</v>
      </c>
      <c r="J1613" s="68" t="s">
        <v>889</v>
      </c>
      <c r="K1613" s="92" t="s">
        <v>845</v>
      </c>
      <c r="M1613" s="68" t="b">
        <f t="shared" si="51"/>
        <v>1</v>
      </c>
    </row>
    <row r="1614" spans="2:13">
      <c r="B1614" s="68" t="s">
        <v>839</v>
      </c>
      <c r="C1614" s="68" t="s">
        <v>281</v>
      </c>
      <c r="D1614" s="68" t="s">
        <v>353</v>
      </c>
      <c r="E1614" s="68" t="s">
        <v>246</v>
      </c>
      <c r="F1614" s="68">
        <f>SUMIFS(F_Input_APR!$G$8:$G$3373,F_Input_APR!$B$8:$B$3373,'APR Data'!C1614,F_Input_APR!$I$8:$I$3373,'APR Data'!D1614)</f>
        <v>7.4403153192719227</v>
      </c>
      <c r="G1614" s="68">
        <v>1</v>
      </c>
      <c r="H1614" s="68">
        <f t="shared" si="50"/>
        <v>7.4403153192719227</v>
      </c>
      <c r="I1614" s="68" t="s">
        <v>300</v>
      </c>
      <c r="J1614" s="68" t="s">
        <v>889</v>
      </c>
      <c r="K1614" s="92" t="s">
        <v>846</v>
      </c>
      <c r="M1614" s="68" t="b">
        <f t="shared" si="51"/>
        <v>1</v>
      </c>
    </row>
    <row r="1615" spans="2:13">
      <c r="B1615" s="68" t="s">
        <v>839</v>
      </c>
      <c r="C1615" s="68" t="s">
        <v>281</v>
      </c>
      <c r="D1615" s="68" t="s">
        <v>362</v>
      </c>
      <c r="E1615" s="68" t="s">
        <v>246</v>
      </c>
      <c r="F1615" s="68">
        <f>SUMIFS(F_Input_APR!$G$8:$G$3373,F_Input_APR!$B$8:$B$3373,'APR Data'!C1615,F_Input_APR!$I$8:$I$3373,'APR Data'!D1615)</f>
        <v>7.9255297297893978</v>
      </c>
      <c r="G1615" s="68">
        <v>1</v>
      </c>
      <c r="H1615" s="68">
        <f t="shared" si="50"/>
        <v>7.9255297297893978</v>
      </c>
      <c r="I1615" s="68" t="s">
        <v>300</v>
      </c>
      <c r="J1615" s="68" t="s">
        <v>889</v>
      </c>
      <c r="K1615" s="92" t="s">
        <v>847</v>
      </c>
      <c r="M1615" s="68" t="b">
        <f t="shared" si="51"/>
        <v>1</v>
      </c>
    </row>
    <row r="1616" spans="2:13">
      <c r="B1616" s="68" t="s">
        <v>839</v>
      </c>
      <c r="C1616" s="68" t="s">
        <v>281</v>
      </c>
      <c r="D1616" s="68" t="s">
        <v>371</v>
      </c>
      <c r="E1616" s="68" t="s">
        <v>246</v>
      </c>
      <c r="F1616" s="68">
        <f>SUMIFS(F_Input_APR!$G$8:$G$3373,F_Input_APR!$B$8:$B$3373,'APR Data'!C1616,F_Input_APR!$I$8:$I$3373,'APR Data'!D1616)</f>
        <v>43.294786114669158</v>
      </c>
      <c r="G1616" s="68">
        <v>1</v>
      </c>
      <c r="H1616" s="68">
        <f t="shared" si="50"/>
        <v>43.294786114669158</v>
      </c>
      <c r="I1616" s="68" t="s">
        <v>300</v>
      </c>
      <c r="J1616" s="68" t="s">
        <v>889</v>
      </c>
      <c r="K1616" s="92" t="s">
        <v>848</v>
      </c>
      <c r="M1616" s="68" t="b">
        <f t="shared" si="51"/>
        <v>1</v>
      </c>
    </row>
    <row r="1617" spans="2:13">
      <c r="B1617" s="68" t="s">
        <v>839</v>
      </c>
      <c r="C1617" s="68" t="s">
        <v>281</v>
      </c>
      <c r="D1617" s="68" t="s">
        <v>380</v>
      </c>
      <c r="E1617" s="68" t="s">
        <v>246</v>
      </c>
      <c r="F1617" s="68">
        <f>SUMIFS(F_Input_APR!$G$8:$G$3373,F_Input_APR!$B$8:$B$3373,'APR Data'!C1617,F_Input_APR!$I$8:$I$3373,'APR Data'!D1617)</f>
        <v>0</v>
      </c>
      <c r="G1617" s="68">
        <v>1</v>
      </c>
      <c r="H1617" s="68">
        <f t="shared" si="50"/>
        <v>0</v>
      </c>
      <c r="I1617" s="68" t="s">
        <v>300</v>
      </c>
      <c r="J1617" s="68" t="s">
        <v>889</v>
      </c>
      <c r="K1617" s="92" t="s">
        <v>849</v>
      </c>
      <c r="M1617" s="68" t="b">
        <f t="shared" si="51"/>
        <v>1</v>
      </c>
    </row>
    <row r="1618" spans="2:13">
      <c r="B1618" s="68" t="s">
        <v>839</v>
      </c>
      <c r="C1618" s="68" t="s">
        <v>281</v>
      </c>
      <c r="D1618" s="68" t="s">
        <v>389</v>
      </c>
      <c r="E1618" s="68" t="s">
        <v>246</v>
      </c>
      <c r="F1618" s="68">
        <f>SUMIFS(F_Input_APR!$G$8:$G$3373,F_Input_APR!$B$8:$B$3373,'APR Data'!C1618,F_Input_APR!$I$8:$I$3373,'APR Data'!D1618)</f>
        <v>0</v>
      </c>
      <c r="G1618" s="68">
        <v>1</v>
      </c>
      <c r="H1618" s="68">
        <f t="shared" si="50"/>
        <v>0</v>
      </c>
      <c r="I1618" s="68" t="s">
        <v>300</v>
      </c>
      <c r="J1618" s="68" t="s">
        <v>889</v>
      </c>
      <c r="K1618" s="92" t="s">
        <v>850</v>
      </c>
      <c r="M1618" s="68" t="b">
        <f t="shared" si="51"/>
        <v>1</v>
      </c>
    </row>
    <row r="1619" spans="2:13">
      <c r="B1619" s="68" t="s">
        <v>839</v>
      </c>
      <c r="C1619" s="68" t="s">
        <v>281</v>
      </c>
      <c r="D1619" s="68" t="s">
        <v>398</v>
      </c>
      <c r="E1619" s="68" t="s">
        <v>246</v>
      </c>
      <c r="F1619" s="68">
        <f>SUMIFS(F_Input_APR!$G$8:$G$3373,F_Input_APR!$B$8:$B$3373,'APR Data'!C1619,F_Input_APR!$I$8:$I$3373,'APR Data'!D1619)</f>
        <v>26.935100169694007</v>
      </c>
      <c r="G1619" s="68">
        <v>1</v>
      </c>
      <c r="H1619" s="68">
        <f t="shared" si="50"/>
        <v>26.935100169694007</v>
      </c>
      <c r="I1619" s="68" t="s">
        <v>300</v>
      </c>
      <c r="J1619" s="68" t="s">
        <v>889</v>
      </c>
      <c r="K1619" s="92" t="s">
        <v>851</v>
      </c>
      <c r="M1619" s="68" t="b">
        <f t="shared" si="51"/>
        <v>1</v>
      </c>
    </row>
    <row r="1620" spans="2:13">
      <c r="B1620" s="68" t="s">
        <v>839</v>
      </c>
      <c r="C1620" s="68" t="s">
        <v>281</v>
      </c>
      <c r="D1620" s="68" t="s">
        <v>407</v>
      </c>
      <c r="E1620" s="68" t="s">
        <v>246</v>
      </c>
      <c r="F1620" s="68">
        <f>SUMIFS(F_Input_APR!$G$8:$G$3373,F_Input_APR!$B$8:$B$3373,'APR Data'!C1620,F_Input_APR!$I$8:$I$3373,'APR Data'!D1620)</f>
        <v>103.80437773108035</v>
      </c>
      <c r="G1620" s="68">
        <v>1</v>
      </c>
      <c r="H1620" s="68">
        <f t="shared" si="50"/>
        <v>103.80437773108035</v>
      </c>
      <c r="I1620" s="68" t="s">
        <v>300</v>
      </c>
      <c r="J1620" s="68" t="s">
        <v>889</v>
      </c>
      <c r="K1620" s="92" t="s">
        <v>852</v>
      </c>
      <c r="M1620" s="68" t="b">
        <f t="shared" si="51"/>
        <v>1</v>
      </c>
    </row>
    <row r="1621" spans="2:13">
      <c r="B1621" s="68" t="s">
        <v>839</v>
      </c>
      <c r="C1621" s="68" t="s">
        <v>281</v>
      </c>
      <c r="D1621" s="68" t="s">
        <v>416</v>
      </c>
      <c r="E1621" s="68" t="s">
        <v>246</v>
      </c>
      <c r="F1621" s="68">
        <f>SUMIFS(F_Input_APR!$G$8:$G$3373,F_Input_APR!$B$8:$B$3373,'APR Data'!C1621,F_Input_APR!$I$8:$I$3373,'APR Data'!D1621)</f>
        <v>71.419254304729904</v>
      </c>
      <c r="G1621" s="68">
        <v>1</v>
      </c>
      <c r="H1621" s="68">
        <f t="shared" si="50"/>
        <v>71.419254304729904</v>
      </c>
      <c r="I1621" s="68" t="s">
        <v>300</v>
      </c>
      <c r="J1621" s="68" t="s">
        <v>889</v>
      </c>
      <c r="K1621" s="92" t="s">
        <v>853</v>
      </c>
      <c r="M1621" s="68" t="b">
        <f t="shared" si="51"/>
        <v>1</v>
      </c>
    </row>
    <row r="1622" spans="2:13">
      <c r="B1622" s="68" t="s">
        <v>839</v>
      </c>
      <c r="C1622" s="68" t="s">
        <v>281</v>
      </c>
      <c r="D1622" s="68" t="s">
        <v>425</v>
      </c>
      <c r="E1622" s="68" t="s">
        <v>246</v>
      </c>
      <c r="F1622" s="68">
        <f>SUMIFS(F_Input_APR!$G$8:$G$3373,F_Input_APR!$B$8:$B$3373,'APR Data'!C1622,F_Input_APR!$I$8:$I$3373,'APR Data'!D1622)</f>
        <v>0</v>
      </c>
      <c r="G1622" s="68">
        <v>1</v>
      </c>
      <c r="H1622" s="68">
        <f t="shared" si="50"/>
        <v>0</v>
      </c>
      <c r="I1622" s="68" t="s">
        <v>300</v>
      </c>
      <c r="J1622" s="68" t="s">
        <v>889</v>
      </c>
      <c r="K1622" s="92" t="s">
        <v>854</v>
      </c>
      <c r="M1622" s="68" t="b">
        <f t="shared" si="51"/>
        <v>1</v>
      </c>
    </row>
    <row r="1623" spans="2:13">
      <c r="B1623" s="68" t="s">
        <v>839</v>
      </c>
      <c r="C1623" s="68" t="s">
        <v>281</v>
      </c>
      <c r="D1623" s="68" t="s">
        <v>434</v>
      </c>
      <c r="E1623" s="68" t="s">
        <v>246</v>
      </c>
      <c r="F1623" s="68">
        <f>SUMIFS(F_Input_APR!$G$8:$G$3373,F_Input_APR!$B$8:$B$3373,'APR Data'!C1623,F_Input_APR!$I$8:$I$3373,'APR Data'!D1623)</f>
        <v>3.75</v>
      </c>
      <c r="G1623" s="68">
        <v>0</v>
      </c>
      <c r="H1623" s="68">
        <f t="shared" si="50"/>
        <v>0</v>
      </c>
      <c r="I1623" s="68" t="s">
        <v>300</v>
      </c>
      <c r="J1623" s="68" t="s">
        <v>889</v>
      </c>
      <c r="K1623" s="92" t="s">
        <v>855</v>
      </c>
      <c r="M1623" s="68" t="b">
        <f t="shared" si="51"/>
        <v>0</v>
      </c>
    </row>
    <row r="1624" spans="2:13">
      <c r="B1624" s="68" t="s">
        <v>839</v>
      </c>
      <c r="C1624" s="68" t="s">
        <v>281</v>
      </c>
      <c r="D1624" s="68" t="s">
        <v>440</v>
      </c>
      <c r="E1624" s="68" t="s">
        <v>246</v>
      </c>
      <c r="F1624" s="68">
        <f>SUMIFS(F_Input_APR!$G$8:$G$3373,F_Input_APR!$B$8:$B$3373,'APR Data'!C1624,F_Input_APR!$I$8:$I$3373,'APR Data'!D1624)</f>
        <v>3.75</v>
      </c>
      <c r="G1624" s="68">
        <v>0</v>
      </c>
      <c r="H1624" s="68">
        <f t="shared" si="50"/>
        <v>0</v>
      </c>
      <c r="I1624" s="68" t="s">
        <v>300</v>
      </c>
      <c r="J1624" s="68" t="s">
        <v>889</v>
      </c>
      <c r="K1624" s="92" t="s">
        <v>856</v>
      </c>
      <c r="M1624" s="68" t="b">
        <f t="shared" si="51"/>
        <v>0</v>
      </c>
    </row>
    <row r="1625" spans="2:13">
      <c r="B1625" s="68" t="s">
        <v>839</v>
      </c>
      <c r="C1625" s="68" t="s">
        <v>281</v>
      </c>
      <c r="D1625" s="68" t="s">
        <v>446</v>
      </c>
      <c r="E1625" s="68" t="s">
        <v>246</v>
      </c>
      <c r="F1625" s="68">
        <f>SUMIFS(F_Input_APR!$G$8:$G$3373,F_Input_APR!$B$8:$B$3373,'APR Data'!C1625,F_Input_APR!$I$8:$I$3373,'APR Data'!D1625)</f>
        <v>3.75</v>
      </c>
      <c r="G1625" s="68">
        <v>1</v>
      </c>
      <c r="H1625" s="68">
        <f t="shared" si="50"/>
        <v>3.75</v>
      </c>
      <c r="I1625" s="68" t="s">
        <v>300</v>
      </c>
      <c r="J1625" s="68" t="s">
        <v>889</v>
      </c>
      <c r="K1625" s="92" t="s">
        <v>857</v>
      </c>
      <c r="M1625" s="68" t="b">
        <f t="shared" si="51"/>
        <v>1</v>
      </c>
    </row>
    <row r="1626" spans="2:13">
      <c r="B1626" s="68" t="s">
        <v>839</v>
      </c>
      <c r="C1626" s="68" t="s">
        <v>281</v>
      </c>
      <c r="D1626" s="68" t="s">
        <v>455</v>
      </c>
      <c r="E1626" s="68" t="s">
        <v>246</v>
      </c>
      <c r="F1626" s="68">
        <f>SUMIFS(F_Input_APR!$G$8:$G$3373,F_Input_APR!$B$8:$B$3373,'APR Data'!C1626,F_Input_APR!$I$8:$I$3373,'APR Data'!D1626)</f>
        <v>0.623</v>
      </c>
      <c r="G1626" s="68">
        <v>1</v>
      </c>
      <c r="H1626" s="68">
        <f t="shared" si="50"/>
        <v>0.623</v>
      </c>
      <c r="I1626" s="68" t="s">
        <v>300</v>
      </c>
      <c r="J1626" s="68" t="s">
        <v>889</v>
      </c>
      <c r="K1626" s="92" t="s">
        <v>858</v>
      </c>
      <c r="M1626" s="68" t="b">
        <f t="shared" si="51"/>
        <v>1</v>
      </c>
    </row>
    <row r="1627" spans="2:13">
      <c r="B1627" s="68" t="s">
        <v>839</v>
      </c>
      <c r="C1627" s="68" t="s">
        <v>281</v>
      </c>
      <c r="D1627" s="68" t="s">
        <v>464</v>
      </c>
      <c r="E1627" s="68" t="s">
        <v>246</v>
      </c>
      <c r="F1627" s="68">
        <f>SUMIFS(F_Input_APR!$G$8:$G$3373,F_Input_APR!$B$8:$B$3373,'APR Data'!C1627,F_Input_APR!$I$8:$I$3373,'APR Data'!D1627)</f>
        <v>16.905000000000001</v>
      </c>
      <c r="G1627" s="68">
        <v>1</v>
      </c>
      <c r="H1627" s="68">
        <f t="shared" si="50"/>
        <v>16.905000000000001</v>
      </c>
      <c r="I1627" s="68" t="s">
        <v>300</v>
      </c>
      <c r="J1627" s="68" t="s">
        <v>889</v>
      </c>
      <c r="K1627" s="92" t="s">
        <v>859</v>
      </c>
      <c r="M1627" s="68" t="b">
        <f t="shared" si="51"/>
        <v>1</v>
      </c>
    </row>
    <row r="1628" spans="2:13">
      <c r="B1628" s="68" t="s">
        <v>839</v>
      </c>
      <c r="C1628" s="68" t="s">
        <v>281</v>
      </c>
      <c r="D1628" s="68" t="s">
        <v>473</v>
      </c>
      <c r="E1628" s="68" t="s">
        <v>246</v>
      </c>
      <c r="F1628" s="68">
        <f>SUMIFS(F_Input_APR!$G$8:$G$3373,F_Input_APR!$B$8:$B$3373,'APR Data'!C1628,F_Input_APR!$I$8:$I$3373,'APR Data'!D1628)</f>
        <v>0</v>
      </c>
      <c r="G1628" s="68">
        <v>0</v>
      </c>
      <c r="H1628" s="68">
        <f t="shared" si="50"/>
        <v>0</v>
      </c>
      <c r="I1628" s="68" t="s">
        <v>300</v>
      </c>
      <c r="J1628" s="68" t="s">
        <v>889</v>
      </c>
      <c r="K1628" s="92" t="s">
        <v>860</v>
      </c>
      <c r="M1628" s="68" t="b">
        <f t="shared" si="51"/>
        <v>1</v>
      </c>
    </row>
    <row r="1629" spans="2:13">
      <c r="B1629" s="68" t="s">
        <v>839</v>
      </c>
      <c r="C1629" s="68" t="s">
        <v>281</v>
      </c>
      <c r="D1629" s="68" t="s">
        <v>482</v>
      </c>
      <c r="E1629" s="68" t="s">
        <v>246</v>
      </c>
      <c r="F1629" s="68">
        <f>SUMIFS(F_Input_APR!$G$8:$G$3373,F_Input_APR!$B$8:$B$3373,'APR Data'!C1629,F_Input_APR!$I$8:$I$3373,'APR Data'!D1629)</f>
        <v>0</v>
      </c>
      <c r="G1629" s="68">
        <v>0</v>
      </c>
      <c r="H1629" s="68">
        <f t="shared" si="50"/>
        <v>0</v>
      </c>
      <c r="I1629" s="68" t="s">
        <v>300</v>
      </c>
      <c r="J1629" s="68" t="s">
        <v>889</v>
      </c>
      <c r="K1629" s="92" t="s">
        <v>861</v>
      </c>
      <c r="M1629" s="68" t="b">
        <f t="shared" si="51"/>
        <v>1</v>
      </c>
    </row>
    <row r="1630" spans="2:13">
      <c r="B1630" s="68" t="s">
        <v>839</v>
      </c>
      <c r="C1630" s="68" t="s">
        <v>281</v>
      </c>
      <c r="D1630" s="68" t="s">
        <v>491</v>
      </c>
      <c r="E1630" s="68" t="s">
        <v>246</v>
      </c>
      <c r="F1630" s="68">
        <f>SUMIFS(F_Input_APR!$G$8:$G$3373,F_Input_APR!$B$8:$B$3373,'APR Data'!C1630,F_Input_APR!$I$8:$I$3373,'APR Data'!D1630)</f>
        <v>0</v>
      </c>
      <c r="G1630" s="68">
        <v>0</v>
      </c>
      <c r="H1630" s="68">
        <f t="shared" si="50"/>
        <v>0</v>
      </c>
      <c r="I1630" s="68" t="s">
        <v>300</v>
      </c>
      <c r="J1630" s="68" t="s">
        <v>889</v>
      </c>
      <c r="K1630" s="92" t="s">
        <v>862</v>
      </c>
      <c r="M1630" s="68" t="b">
        <f t="shared" si="51"/>
        <v>1</v>
      </c>
    </row>
    <row r="1631" spans="2:13">
      <c r="B1631" s="68" t="s">
        <v>839</v>
      </c>
      <c r="C1631" s="68" t="s">
        <v>281</v>
      </c>
      <c r="D1631" s="68" t="s">
        <v>500</v>
      </c>
      <c r="E1631" s="68" t="s">
        <v>246</v>
      </c>
      <c r="F1631" s="68">
        <f>SUMIFS(F_Input_APR!$G$8:$G$3373,F_Input_APR!$B$8:$B$3373,'APR Data'!C1631,F_Input_APR!$I$8:$I$3373,'APR Data'!D1631)</f>
        <v>10.486000000000001</v>
      </c>
      <c r="G1631" s="68">
        <v>1</v>
      </c>
      <c r="H1631" s="68">
        <f t="shared" si="50"/>
        <v>10.486000000000001</v>
      </c>
      <c r="I1631" s="68" t="s">
        <v>300</v>
      </c>
      <c r="J1631" s="68" t="s">
        <v>889</v>
      </c>
      <c r="K1631" s="92" t="s">
        <v>863</v>
      </c>
      <c r="M1631" s="68" t="b">
        <f t="shared" si="51"/>
        <v>1</v>
      </c>
    </row>
    <row r="1632" spans="2:13">
      <c r="B1632" s="68" t="s">
        <v>839</v>
      </c>
      <c r="C1632" s="68" t="s">
        <v>281</v>
      </c>
      <c r="D1632" s="68" t="s">
        <v>509</v>
      </c>
      <c r="E1632" s="68" t="s">
        <v>246</v>
      </c>
      <c r="F1632" s="68">
        <f>SUMIFS(F_Input_APR!$G$8:$G$3373,F_Input_APR!$B$8:$B$3373,'APR Data'!C1632,F_Input_APR!$I$8:$I$3373,'APR Data'!D1632)</f>
        <v>0</v>
      </c>
      <c r="G1632" s="68">
        <v>1</v>
      </c>
      <c r="H1632" s="68">
        <f t="shared" si="50"/>
        <v>0</v>
      </c>
      <c r="I1632" s="68" t="s">
        <v>300</v>
      </c>
      <c r="J1632" s="68" t="s">
        <v>889</v>
      </c>
      <c r="K1632" s="92" t="s">
        <v>864</v>
      </c>
      <c r="M1632" s="68" t="b">
        <f t="shared" si="51"/>
        <v>1</v>
      </c>
    </row>
    <row r="1633" spans="2:13">
      <c r="B1633" s="68" t="s">
        <v>839</v>
      </c>
      <c r="C1633" s="68" t="s">
        <v>281</v>
      </c>
      <c r="D1633" s="68" t="s">
        <v>518</v>
      </c>
      <c r="E1633" s="68" t="s">
        <v>246</v>
      </c>
      <c r="F1633" s="68">
        <f>SUMIFS(F_Input_APR!$G$8:$G$3373,F_Input_APR!$B$8:$B$3373,'APR Data'!C1633,F_Input_APR!$I$8:$I$3373,'APR Data'!D1633)</f>
        <v>0</v>
      </c>
      <c r="G1633" s="68">
        <v>1</v>
      </c>
      <c r="H1633" s="68">
        <f t="shared" si="50"/>
        <v>0</v>
      </c>
      <c r="I1633" s="68" t="s">
        <v>300</v>
      </c>
      <c r="J1633" s="68" t="s">
        <v>889</v>
      </c>
      <c r="K1633" s="92" t="s">
        <v>865</v>
      </c>
      <c r="M1633" s="68" t="b">
        <f t="shared" si="51"/>
        <v>1</v>
      </c>
    </row>
    <row r="1634" spans="2:13">
      <c r="B1634" s="68" t="s">
        <v>839</v>
      </c>
      <c r="C1634" s="68" t="s">
        <v>281</v>
      </c>
      <c r="D1634" s="68" t="s">
        <v>527</v>
      </c>
      <c r="E1634" s="68" t="s">
        <v>246</v>
      </c>
      <c r="F1634" s="68">
        <f>SUMIFS(F_Input_APR!$G$8:$G$3373,F_Input_APR!$B$8:$B$3373,'APR Data'!C1634,F_Input_APR!$I$8:$I$3373,'APR Data'!D1634)</f>
        <v>0</v>
      </c>
      <c r="G1634" s="68">
        <v>1</v>
      </c>
      <c r="H1634" s="68">
        <f t="shared" si="50"/>
        <v>0</v>
      </c>
      <c r="I1634" s="68" t="s">
        <v>300</v>
      </c>
      <c r="J1634" s="68" t="s">
        <v>889</v>
      </c>
      <c r="K1634" s="92" t="s">
        <v>866</v>
      </c>
      <c r="M1634" s="68" t="b">
        <f t="shared" si="51"/>
        <v>1</v>
      </c>
    </row>
    <row r="1635" spans="2:13">
      <c r="B1635" s="68" t="s">
        <v>839</v>
      </c>
      <c r="C1635" s="68" t="s">
        <v>282</v>
      </c>
      <c r="D1635" s="68" t="s">
        <v>302</v>
      </c>
      <c r="E1635" s="68" t="s">
        <v>246</v>
      </c>
      <c r="F1635" s="68">
        <f>SUMIFS(F_Input_APR!$G$8:$G$3373,F_Input_APR!$B$8:$B$3373,'APR Data'!C1635,F_Input_APR!$I$8:$I$3373,'APR Data'!D1635)</f>
        <v>0.27300000000000002</v>
      </c>
      <c r="G1635" s="68">
        <v>1</v>
      </c>
      <c r="H1635" s="68">
        <f t="shared" si="50"/>
        <v>0.27300000000000002</v>
      </c>
      <c r="I1635" s="68" t="s">
        <v>300</v>
      </c>
      <c r="J1635" s="68" t="s">
        <v>840</v>
      </c>
      <c r="K1635" s="92" t="s">
        <v>841</v>
      </c>
      <c r="M1635" s="68" t="b">
        <f t="shared" si="51"/>
        <v>1</v>
      </c>
    </row>
    <row r="1636" spans="2:13">
      <c r="B1636" s="68" t="s">
        <v>839</v>
      </c>
      <c r="C1636" s="68" t="s">
        <v>282</v>
      </c>
      <c r="D1636" s="68" t="s">
        <v>311</v>
      </c>
      <c r="E1636" s="68" t="s">
        <v>246</v>
      </c>
      <c r="F1636" s="68">
        <f>SUMIFS(F_Input_APR!$G$8:$G$3373,F_Input_APR!$B$8:$B$3373,'APR Data'!C1636,F_Input_APR!$I$8:$I$3373,'APR Data'!D1636)</f>
        <v>1.954</v>
      </c>
      <c r="G1636" s="68">
        <v>1</v>
      </c>
      <c r="H1636" s="68">
        <f t="shared" si="50"/>
        <v>1.954</v>
      </c>
      <c r="I1636" s="68" t="s">
        <v>300</v>
      </c>
      <c r="J1636" s="68" t="s">
        <v>840</v>
      </c>
      <c r="K1636" s="92" t="s">
        <v>842</v>
      </c>
      <c r="M1636" s="68" t="b">
        <f t="shared" si="51"/>
        <v>1</v>
      </c>
    </row>
    <row r="1637" spans="2:13">
      <c r="B1637" s="68" t="s">
        <v>839</v>
      </c>
      <c r="C1637" s="68" t="s">
        <v>282</v>
      </c>
      <c r="D1637" s="68" t="s">
        <v>320</v>
      </c>
      <c r="E1637" s="68" t="s">
        <v>246</v>
      </c>
      <c r="F1637" s="68">
        <f>SUMIFS(F_Input_APR!$G$8:$G$3373,F_Input_APR!$B$8:$B$3373,'APR Data'!C1637,F_Input_APR!$I$8:$I$3373,'APR Data'!D1637)</f>
        <v>0.80300000000000005</v>
      </c>
      <c r="G1637" s="68">
        <v>1</v>
      </c>
      <c r="H1637" s="68">
        <f t="shared" si="50"/>
        <v>0.80300000000000005</v>
      </c>
      <c r="I1637" s="68" t="s">
        <v>300</v>
      </c>
      <c r="J1637" s="68" t="s">
        <v>840</v>
      </c>
      <c r="K1637" s="92" t="s">
        <v>843</v>
      </c>
      <c r="M1637" s="68" t="b">
        <f t="shared" si="51"/>
        <v>1</v>
      </c>
    </row>
    <row r="1638" spans="2:13">
      <c r="B1638" s="68" t="s">
        <v>839</v>
      </c>
      <c r="C1638" s="68" t="s">
        <v>282</v>
      </c>
      <c r="D1638" s="68" t="s">
        <v>329</v>
      </c>
      <c r="E1638" s="68" t="s">
        <v>246</v>
      </c>
      <c r="F1638" s="68">
        <f>SUMIFS(F_Input_APR!$G$8:$G$3373,F_Input_APR!$B$8:$B$3373,'APR Data'!C1638,F_Input_APR!$I$8:$I$3373,'APR Data'!D1638)</f>
        <v>0.37</v>
      </c>
      <c r="G1638" s="68">
        <v>1</v>
      </c>
      <c r="H1638" s="68">
        <f t="shared" si="50"/>
        <v>0.37</v>
      </c>
      <c r="I1638" s="68" t="s">
        <v>300</v>
      </c>
      <c r="J1638" s="68" t="s">
        <v>840</v>
      </c>
      <c r="K1638" s="68" t="s">
        <v>844</v>
      </c>
      <c r="M1638" s="68" t="b">
        <f t="shared" si="51"/>
        <v>1</v>
      </c>
    </row>
    <row r="1639" spans="2:13">
      <c r="B1639" s="68" t="s">
        <v>839</v>
      </c>
      <c r="C1639" s="68" t="s">
        <v>282</v>
      </c>
      <c r="D1639" s="68" t="s">
        <v>338</v>
      </c>
      <c r="E1639" s="68" t="s">
        <v>246</v>
      </c>
      <c r="F1639" s="68">
        <f>SUMIFS(F_Input_APR!$G$8:$G$3373,F_Input_APR!$B$8:$B$3373,'APR Data'!C1639,F_Input_APR!$I$8:$I$3373,'APR Data'!D1639)</f>
        <v>0</v>
      </c>
      <c r="G1639" s="68">
        <v>1</v>
      </c>
      <c r="H1639" s="68">
        <f t="shared" si="50"/>
        <v>0</v>
      </c>
      <c r="I1639" s="68" t="s">
        <v>300</v>
      </c>
      <c r="J1639" s="68" t="s">
        <v>840</v>
      </c>
      <c r="K1639" s="92" t="s">
        <v>845</v>
      </c>
      <c r="M1639" s="68" t="b">
        <f t="shared" si="51"/>
        <v>1</v>
      </c>
    </row>
    <row r="1640" spans="2:13">
      <c r="B1640" s="68" t="s">
        <v>839</v>
      </c>
      <c r="C1640" s="68" t="s">
        <v>282</v>
      </c>
      <c r="D1640" s="68" t="s">
        <v>347</v>
      </c>
      <c r="E1640" s="68" t="s">
        <v>246</v>
      </c>
      <c r="F1640" s="68">
        <f>SUMIFS(F_Input_APR!$G$8:$G$3373,F_Input_APR!$B$8:$B$3373,'APR Data'!C1640,F_Input_APR!$I$8:$I$3373,'APR Data'!D1640)</f>
        <v>1.0529999999999999</v>
      </c>
      <c r="G1640" s="68">
        <v>1</v>
      </c>
      <c r="H1640" s="68">
        <f t="shared" si="50"/>
        <v>1.0529999999999999</v>
      </c>
      <c r="I1640" s="68" t="s">
        <v>300</v>
      </c>
      <c r="J1640" s="68" t="s">
        <v>840</v>
      </c>
      <c r="K1640" s="92" t="s">
        <v>846</v>
      </c>
      <c r="M1640" s="68" t="b">
        <f t="shared" si="51"/>
        <v>1</v>
      </c>
    </row>
    <row r="1641" spans="2:13">
      <c r="B1641" s="68" t="s">
        <v>839</v>
      </c>
      <c r="C1641" s="68" t="s">
        <v>282</v>
      </c>
      <c r="D1641" s="68" t="s">
        <v>356</v>
      </c>
      <c r="E1641" s="68" t="s">
        <v>246</v>
      </c>
      <c r="F1641" s="68">
        <f>SUMIFS(F_Input_APR!$G$8:$G$3373,F_Input_APR!$B$8:$B$3373,'APR Data'!C1641,F_Input_APR!$I$8:$I$3373,'APR Data'!D1641)</f>
        <v>0</v>
      </c>
      <c r="G1641" s="68">
        <v>1</v>
      </c>
      <c r="H1641" s="68">
        <f t="shared" si="50"/>
        <v>0</v>
      </c>
      <c r="I1641" s="68" t="s">
        <v>300</v>
      </c>
      <c r="J1641" s="68" t="s">
        <v>840</v>
      </c>
      <c r="K1641" s="92" t="s">
        <v>847</v>
      </c>
      <c r="M1641" s="68" t="b">
        <f t="shared" si="51"/>
        <v>1</v>
      </c>
    </row>
    <row r="1642" spans="2:13">
      <c r="B1642" s="68" t="s">
        <v>839</v>
      </c>
      <c r="C1642" s="68" t="s">
        <v>282</v>
      </c>
      <c r="D1642" s="68" t="s">
        <v>365</v>
      </c>
      <c r="E1642" s="68" t="s">
        <v>246</v>
      </c>
      <c r="F1642" s="68">
        <f>SUMIFS(F_Input_APR!$G$8:$G$3373,F_Input_APR!$B$8:$B$3373,'APR Data'!C1642,F_Input_APR!$I$8:$I$3373,'APR Data'!D1642)</f>
        <v>0.11899999999999999</v>
      </c>
      <c r="G1642" s="68">
        <v>1</v>
      </c>
      <c r="H1642" s="68">
        <f t="shared" si="50"/>
        <v>0.11899999999999999</v>
      </c>
      <c r="I1642" s="68" t="s">
        <v>300</v>
      </c>
      <c r="J1642" s="68" t="s">
        <v>840</v>
      </c>
      <c r="K1642" s="92" t="s">
        <v>848</v>
      </c>
      <c r="M1642" s="68" t="b">
        <f t="shared" si="51"/>
        <v>1</v>
      </c>
    </row>
    <row r="1643" spans="2:13">
      <c r="B1643" s="68" t="s">
        <v>839</v>
      </c>
      <c r="C1643" s="68" t="s">
        <v>282</v>
      </c>
      <c r="D1643" s="68" t="s">
        <v>374</v>
      </c>
      <c r="E1643" s="68" t="s">
        <v>246</v>
      </c>
      <c r="F1643" s="68">
        <f>SUMIFS(F_Input_APR!$G$8:$G$3373,F_Input_APR!$B$8:$B$3373,'APR Data'!C1643,F_Input_APR!$I$8:$I$3373,'APR Data'!D1643)</f>
        <v>15.541</v>
      </c>
      <c r="G1643" s="68">
        <v>1</v>
      </c>
      <c r="H1643" s="68">
        <f t="shared" si="50"/>
        <v>15.541</v>
      </c>
      <c r="I1643" s="68" t="s">
        <v>300</v>
      </c>
      <c r="J1643" s="68" t="s">
        <v>840</v>
      </c>
      <c r="K1643" s="92" t="s">
        <v>849</v>
      </c>
      <c r="M1643" s="68" t="b">
        <f t="shared" si="51"/>
        <v>1</v>
      </c>
    </row>
    <row r="1644" spans="2:13">
      <c r="B1644" s="68" t="s">
        <v>839</v>
      </c>
      <c r="C1644" s="68" t="s">
        <v>282</v>
      </c>
      <c r="D1644" s="68" t="s">
        <v>383</v>
      </c>
      <c r="E1644" s="68" t="s">
        <v>246</v>
      </c>
      <c r="F1644" s="68">
        <f>SUMIFS(F_Input_APR!$G$8:$G$3373,F_Input_APR!$B$8:$B$3373,'APR Data'!C1644,F_Input_APR!$I$8:$I$3373,'APR Data'!D1644)</f>
        <v>0</v>
      </c>
      <c r="G1644" s="68">
        <v>1</v>
      </c>
      <c r="H1644" s="68">
        <f t="shared" si="50"/>
        <v>0</v>
      </c>
      <c r="I1644" s="68" t="s">
        <v>300</v>
      </c>
      <c r="J1644" s="68" t="s">
        <v>840</v>
      </c>
      <c r="K1644" s="92" t="s">
        <v>850</v>
      </c>
      <c r="M1644" s="68" t="b">
        <f t="shared" si="51"/>
        <v>1</v>
      </c>
    </row>
    <row r="1645" spans="2:13">
      <c r="B1645" s="68" t="s">
        <v>839</v>
      </c>
      <c r="C1645" s="68" t="s">
        <v>282</v>
      </c>
      <c r="D1645" s="68" t="s">
        <v>392</v>
      </c>
      <c r="E1645" s="68" t="s">
        <v>246</v>
      </c>
      <c r="F1645" s="68">
        <f>SUMIFS(F_Input_APR!$G$8:$G$3373,F_Input_APR!$B$8:$B$3373,'APR Data'!C1645,F_Input_APR!$I$8:$I$3373,'APR Data'!D1645)</f>
        <v>0.309</v>
      </c>
      <c r="G1645" s="68">
        <v>1</v>
      </c>
      <c r="H1645" s="68">
        <f t="shared" si="50"/>
        <v>0.309</v>
      </c>
      <c r="I1645" s="68" t="s">
        <v>300</v>
      </c>
      <c r="J1645" s="68" t="s">
        <v>840</v>
      </c>
      <c r="K1645" s="92" t="s">
        <v>851</v>
      </c>
      <c r="M1645" s="68" t="b">
        <f t="shared" si="51"/>
        <v>1</v>
      </c>
    </row>
    <row r="1646" spans="2:13">
      <c r="B1646" s="68" t="s">
        <v>839</v>
      </c>
      <c r="C1646" s="68" t="s">
        <v>282</v>
      </c>
      <c r="D1646" s="68" t="s">
        <v>401</v>
      </c>
      <c r="E1646" s="68" t="s">
        <v>246</v>
      </c>
      <c r="F1646" s="68">
        <f>SUMIFS(F_Input_APR!$G$8:$G$3373,F_Input_APR!$B$8:$B$3373,'APR Data'!C1646,F_Input_APR!$I$8:$I$3373,'APR Data'!D1646)</f>
        <v>0.84899999999999998</v>
      </c>
      <c r="G1646" s="68">
        <v>1</v>
      </c>
      <c r="H1646" s="68">
        <f t="shared" si="50"/>
        <v>0.84899999999999998</v>
      </c>
      <c r="I1646" s="68" t="s">
        <v>300</v>
      </c>
      <c r="J1646" s="68" t="s">
        <v>840</v>
      </c>
      <c r="K1646" s="92" t="s">
        <v>852</v>
      </c>
      <c r="M1646" s="68" t="b">
        <f t="shared" si="51"/>
        <v>1</v>
      </c>
    </row>
    <row r="1647" spans="2:13">
      <c r="B1647" s="68" t="s">
        <v>839</v>
      </c>
      <c r="C1647" s="68" t="s">
        <v>282</v>
      </c>
      <c r="D1647" s="68" t="s">
        <v>410</v>
      </c>
      <c r="E1647" s="68" t="s">
        <v>246</v>
      </c>
      <c r="F1647" s="68">
        <f>SUMIFS(F_Input_APR!$G$8:$G$3373,F_Input_APR!$B$8:$B$3373,'APR Data'!C1647,F_Input_APR!$I$8:$I$3373,'APR Data'!D1647)</f>
        <v>14.957000000000001</v>
      </c>
      <c r="G1647" s="68">
        <v>1</v>
      </c>
      <c r="H1647" s="68">
        <f t="shared" si="50"/>
        <v>14.957000000000001</v>
      </c>
      <c r="I1647" s="68" t="s">
        <v>300</v>
      </c>
      <c r="J1647" s="68" t="s">
        <v>840</v>
      </c>
      <c r="K1647" s="92" t="s">
        <v>853</v>
      </c>
      <c r="M1647" s="68" t="b">
        <f t="shared" si="51"/>
        <v>1</v>
      </c>
    </row>
    <row r="1648" spans="2:13">
      <c r="B1648" s="68" t="s">
        <v>839</v>
      </c>
      <c r="C1648" s="68" t="s">
        <v>282</v>
      </c>
      <c r="D1648" s="68" t="s">
        <v>419</v>
      </c>
      <c r="E1648" s="68" t="s">
        <v>246</v>
      </c>
      <c r="F1648" s="68">
        <f>SUMIFS(F_Input_APR!$G$8:$G$3373,F_Input_APR!$B$8:$B$3373,'APR Data'!C1648,F_Input_APR!$I$8:$I$3373,'APR Data'!D1648)</f>
        <v>0</v>
      </c>
      <c r="G1648" s="68">
        <v>1</v>
      </c>
      <c r="H1648" s="68">
        <f t="shared" si="50"/>
        <v>0</v>
      </c>
      <c r="I1648" s="68" t="s">
        <v>300</v>
      </c>
      <c r="J1648" s="68" t="s">
        <v>840</v>
      </c>
      <c r="K1648" s="92" t="s">
        <v>854</v>
      </c>
      <c r="M1648" s="68" t="b">
        <f t="shared" si="51"/>
        <v>1</v>
      </c>
    </row>
    <row r="1649" spans="2:13">
      <c r="B1649" s="68" t="s">
        <v>839</v>
      </c>
      <c r="C1649" s="68" t="s">
        <v>282</v>
      </c>
      <c r="D1649" s="68" t="s">
        <v>428</v>
      </c>
      <c r="E1649" s="68" t="s">
        <v>246</v>
      </c>
      <c r="F1649" s="68">
        <f>SUMIFS(F_Input_APR!$G$8:$G$3373,F_Input_APR!$B$8:$B$3373,'APR Data'!C1649,F_Input_APR!$I$8:$I$3373,'APR Data'!D1649)</f>
        <v>1.1439999999999999</v>
      </c>
      <c r="G1649" s="68">
        <v>0</v>
      </c>
      <c r="H1649" s="68">
        <f t="shared" si="50"/>
        <v>0</v>
      </c>
      <c r="I1649" s="68" t="s">
        <v>300</v>
      </c>
      <c r="J1649" s="68" t="s">
        <v>840</v>
      </c>
      <c r="K1649" s="92" t="s">
        <v>855</v>
      </c>
      <c r="M1649" s="68" t="b">
        <f t="shared" si="51"/>
        <v>0</v>
      </c>
    </row>
    <row r="1650" spans="2:13">
      <c r="B1650" s="68" t="s">
        <v>839</v>
      </c>
      <c r="C1650" s="68" t="s">
        <v>282</v>
      </c>
      <c r="D1650" s="68" t="s">
        <v>436</v>
      </c>
      <c r="E1650" s="68" t="s">
        <v>246</v>
      </c>
      <c r="F1650" s="68">
        <f>SUMIFS(F_Input_APR!$G$8:$G$3373,F_Input_APR!$B$8:$B$3373,'APR Data'!C1650,F_Input_APR!$I$8:$I$3373,'APR Data'!D1650)</f>
        <v>1.1439999999999999</v>
      </c>
      <c r="G1650" s="68">
        <v>0</v>
      </c>
      <c r="H1650" s="68">
        <f t="shared" si="50"/>
        <v>0</v>
      </c>
      <c r="I1650" s="68" t="s">
        <v>300</v>
      </c>
      <c r="J1650" s="68" t="s">
        <v>840</v>
      </c>
      <c r="K1650" s="92" t="s">
        <v>856</v>
      </c>
      <c r="M1650" s="68" t="b">
        <f t="shared" si="51"/>
        <v>0</v>
      </c>
    </row>
    <row r="1651" spans="2:13">
      <c r="B1651" s="68" t="s">
        <v>839</v>
      </c>
      <c r="C1651" s="68" t="s">
        <v>282</v>
      </c>
      <c r="D1651" s="68" t="s">
        <v>442</v>
      </c>
      <c r="E1651" s="68" t="s">
        <v>246</v>
      </c>
      <c r="F1651" s="68">
        <f>SUMIFS(F_Input_APR!$G$8:$G$3373,F_Input_APR!$B$8:$B$3373,'APR Data'!C1651,F_Input_APR!$I$8:$I$3373,'APR Data'!D1651)</f>
        <v>1.1439999999999999</v>
      </c>
      <c r="G1651" s="68">
        <v>1</v>
      </c>
      <c r="H1651" s="68">
        <f t="shared" si="50"/>
        <v>1.1439999999999999</v>
      </c>
      <c r="I1651" s="68" t="s">
        <v>300</v>
      </c>
      <c r="J1651" s="68" t="s">
        <v>840</v>
      </c>
      <c r="K1651" s="92" t="s">
        <v>857</v>
      </c>
      <c r="M1651" s="68" t="b">
        <f t="shared" si="51"/>
        <v>1</v>
      </c>
    </row>
    <row r="1652" spans="2:13">
      <c r="B1652" s="68" t="s">
        <v>839</v>
      </c>
      <c r="C1652" s="68" t="s">
        <v>282</v>
      </c>
      <c r="D1652" s="68" t="s">
        <v>449</v>
      </c>
      <c r="E1652" s="68" t="s">
        <v>246</v>
      </c>
      <c r="F1652" s="68">
        <f>SUMIFS(F_Input_APR!$G$8:$G$3373,F_Input_APR!$B$8:$B$3373,'APR Data'!C1652,F_Input_APR!$I$8:$I$3373,'APR Data'!D1652)</f>
        <v>0</v>
      </c>
      <c r="G1652" s="68">
        <v>1</v>
      </c>
      <c r="H1652" s="68">
        <f t="shared" si="50"/>
        <v>0</v>
      </c>
      <c r="I1652" s="68" t="s">
        <v>300</v>
      </c>
      <c r="J1652" s="68" t="s">
        <v>840</v>
      </c>
      <c r="K1652" s="92" t="s">
        <v>858</v>
      </c>
      <c r="M1652" s="68" t="b">
        <f t="shared" si="51"/>
        <v>1</v>
      </c>
    </row>
    <row r="1653" spans="2:13">
      <c r="B1653" s="68" t="s">
        <v>839</v>
      </c>
      <c r="C1653" s="68" t="s">
        <v>282</v>
      </c>
      <c r="D1653" s="68" t="s">
        <v>458</v>
      </c>
      <c r="E1653" s="68" t="s">
        <v>246</v>
      </c>
      <c r="F1653" s="68">
        <f>SUMIFS(F_Input_APR!$G$8:$G$3373,F_Input_APR!$B$8:$B$3373,'APR Data'!C1653,F_Input_APR!$I$8:$I$3373,'APR Data'!D1653)</f>
        <v>7.2859999999999996</v>
      </c>
      <c r="G1653" s="68">
        <v>1</v>
      </c>
      <c r="H1653" s="68">
        <f t="shared" si="50"/>
        <v>7.2859999999999996</v>
      </c>
      <c r="I1653" s="68" t="s">
        <v>300</v>
      </c>
      <c r="J1653" s="68" t="s">
        <v>840</v>
      </c>
      <c r="K1653" s="92" t="s">
        <v>859</v>
      </c>
      <c r="M1653" s="68" t="b">
        <f t="shared" si="51"/>
        <v>1</v>
      </c>
    </row>
    <row r="1654" spans="2:13">
      <c r="B1654" s="68" t="s">
        <v>839</v>
      </c>
      <c r="C1654" s="68" t="s">
        <v>282</v>
      </c>
      <c r="D1654" s="68" t="s">
        <v>467</v>
      </c>
      <c r="E1654" s="68" t="s">
        <v>246</v>
      </c>
      <c r="F1654" s="68">
        <f>SUMIFS(F_Input_APR!$G$8:$G$3373,F_Input_APR!$B$8:$B$3373,'APR Data'!C1654,F_Input_APR!$I$8:$I$3373,'APR Data'!D1654)</f>
        <v>0</v>
      </c>
      <c r="G1654" s="68">
        <v>0</v>
      </c>
      <c r="H1654" s="68">
        <f t="shared" si="50"/>
        <v>0</v>
      </c>
      <c r="I1654" s="68" t="s">
        <v>300</v>
      </c>
      <c r="J1654" s="68" t="s">
        <v>840</v>
      </c>
      <c r="K1654" s="92" t="s">
        <v>860</v>
      </c>
      <c r="M1654" s="68" t="b">
        <f t="shared" si="51"/>
        <v>1</v>
      </c>
    </row>
    <row r="1655" spans="2:13">
      <c r="B1655" s="68" t="s">
        <v>839</v>
      </c>
      <c r="C1655" s="68" t="s">
        <v>282</v>
      </c>
      <c r="D1655" s="68" t="s">
        <v>476</v>
      </c>
      <c r="E1655" s="68" t="s">
        <v>246</v>
      </c>
      <c r="F1655" s="68">
        <f>SUMIFS(F_Input_APR!$G$8:$G$3373,F_Input_APR!$B$8:$B$3373,'APR Data'!C1655,F_Input_APR!$I$8:$I$3373,'APR Data'!D1655)</f>
        <v>2.4279999999999999</v>
      </c>
      <c r="G1655" s="68">
        <v>0</v>
      </c>
      <c r="H1655" s="68">
        <f t="shared" si="50"/>
        <v>0</v>
      </c>
      <c r="I1655" s="68" t="s">
        <v>300</v>
      </c>
      <c r="J1655" s="68" t="s">
        <v>840</v>
      </c>
      <c r="K1655" s="92" t="s">
        <v>861</v>
      </c>
      <c r="M1655" s="68" t="b">
        <f t="shared" si="51"/>
        <v>0</v>
      </c>
    </row>
    <row r="1656" spans="2:13">
      <c r="B1656" s="68" t="s">
        <v>839</v>
      </c>
      <c r="C1656" s="68" t="s">
        <v>282</v>
      </c>
      <c r="D1656" s="68" t="s">
        <v>485</v>
      </c>
      <c r="E1656" s="68" t="s">
        <v>246</v>
      </c>
      <c r="F1656" s="68">
        <f>SUMIFS(F_Input_APR!$G$8:$G$3373,F_Input_APR!$B$8:$B$3373,'APR Data'!C1656,F_Input_APR!$I$8:$I$3373,'APR Data'!D1656)</f>
        <v>0</v>
      </c>
      <c r="G1656" s="68">
        <v>0</v>
      </c>
      <c r="H1656" s="68">
        <f t="shared" si="50"/>
        <v>0</v>
      </c>
      <c r="I1656" s="68" t="s">
        <v>300</v>
      </c>
      <c r="J1656" s="68" t="s">
        <v>840</v>
      </c>
      <c r="K1656" s="92" t="s">
        <v>862</v>
      </c>
      <c r="M1656" s="68" t="b">
        <f t="shared" si="51"/>
        <v>1</v>
      </c>
    </row>
    <row r="1657" spans="2:13">
      <c r="B1657" s="68" t="s">
        <v>839</v>
      </c>
      <c r="C1657" s="68" t="s">
        <v>282</v>
      </c>
      <c r="D1657" s="68" t="s">
        <v>494</v>
      </c>
      <c r="E1657" s="68" t="s">
        <v>246</v>
      </c>
      <c r="F1657" s="68">
        <f>SUMIFS(F_Input_APR!$G$8:$G$3373,F_Input_APR!$B$8:$B$3373,'APR Data'!C1657,F_Input_APR!$I$8:$I$3373,'APR Data'!D1657)</f>
        <v>2.4279999999999999</v>
      </c>
      <c r="G1657" s="68">
        <v>1</v>
      </c>
      <c r="H1657" s="68">
        <f t="shared" si="50"/>
        <v>2.4279999999999999</v>
      </c>
      <c r="I1657" s="68" t="s">
        <v>300</v>
      </c>
      <c r="J1657" s="68" t="s">
        <v>840</v>
      </c>
      <c r="K1657" s="92" t="s">
        <v>863</v>
      </c>
      <c r="M1657" s="68" t="b">
        <f t="shared" si="51"/>
        <v>1</v>
      </c>
    </row>
    <row r="1658" spans="2:13">
      <c r="B1658" s="68" t="s">
        <v>839</v>
      </c>
      <c r="C1658" s="68" t="s">
        <v>282</v>
      </c>
      <c r="D1658" s="68" t="s">
        <v>503</v>
      </c>
      <c r="E1658" s="68" t="s">
        <v>246</v>
      </c>
      <c r="F1658" s="68">
        <f>SUMIFS(F_Input_APR!$G$8:$G$3373,F_Input_APR!$B$8:$B$3373,'APR Data'!C1658,F_Input_APR!$I$8:$I$3373,'APR Data'!D1658)</f>
        <v>0</v>
      </c>
      <c r="G1658" s="68">
        <v>1</v>
      </c>
      <c r="H1658" s="68">
        <f t="shared" si="50"/>
        <v>0</v>
      </c>
      <c r="I1658" s="68" t="s">
        <v>300</v>
      </c>
      <c r="J1658" s="68" t="s">
        <v>840</v>
      </c>
      <c r="K1658" s="92" t="s">
        <v>864</v>
      </c>
      <c r="M1658" s="68" t="b">
        <f t="shared" si="51"/>
        <v>1</v>
      </c>
    </row>
    <row r="1659" spans="2:13">
      <c r="B1659" s="68" t="s">
        <v>839</v>
      </c>
      <c r="C1659" s="68" t="s">
        <v>282</v>
      </c>
      <c r="D1659" s="68" t="s">
        <v>512</v>
      </c>
      <c r="E1659" s="68" t="s">
        <v>246</v>
      </c>
      <c r="F1659" s="68">
        <f>SUMIFS(F_Input_APR!$G$8:$G$3373,F_Input_APR!$B$8:$B$3373,'APR Data'!C1659,F_Input_APR!$I$8:$I$3373,'APR Data'!D1659)</f>
        <v>0</v>
      </c>
      <c r="G1659" s="68">
        <v>1</v>
      </c>
      <c r="H1659" s="68">
        <f t="shared" si="50"/>
        <v>0</v>
      </c>
      <c r="I1659" s="68" t="s">
        <v>300</v>
      </c>
      <c r="J1659" s="68" t="s">
        <v>840</v>
      </c>
      <c r="K1659" s="92" t="s">
        <v>865</v>
      </c>
      <c r="M1659" s="68" t="b">
        <f t="shared" si="51"/>
        <v>1</v>
      </c>
    </row>
    <row r="1660" spans="2:13">
      <c r="B1660" s="68" t="s">
        <v>839</v>
      </c>
      <c r="C1660" s="68" t="s">
        <v>282</v>
      </c>
      <c r="D1660" s="68" t="s">
        <v>521</v>
      </c>
      <c r="E1660" s="68" t="s">
        <v>246</v>
      </c>
      <c r="F1660" s="68">
        <f>SUMIFS(F_Input_APR!$G$8:$G$3373,F_Input_APR!$B$8:$B$3373,'APR Data'!C1660,F_Input_APR!$I$8:$I$3373,'APR Data'!D1660)</f>
        <v>0</v>
      </c>
      <c r="G1660" s="68">
        <v>1</v>
      </c>
      <c r="H1660" s="68">
        <f t="shared" si="50"/>
        <v>0</v>
      </c>
      <c r="I1660" s="68" t="s">
        <v>300</v>
      </c>
      <c r="J1660" s="68" t="s">
        <v>840</v>
      </c>
      <c r="K1660" s="92" t="s">
        <v>866</v>
      </c>
      <c r="M1660" s="68" t="b">
        <f t="shared" si="51"/>
        <v>1</v>
      </c>
    </row>
    <row r="1661" spans="2:13">
      <c r="B1661" s="68" t="s">
        <v>839</v>
      </c>
      <c r="C1661" s="68" t="s">
        <v>282</v>
      </c>
      <c r="D1661" s="68" t="s">
        <v>305</v>
      </c>
      <c r="E1661" s="68" t="s">
        <v>246</v>
      </c>
      <c r="F1661" s="68">
        <f>SUMIFS(F_Input_APR!$G$8:$G$3373,F_Input_APR!$B$8:$B$3373,'APR Data'!C1661,F_Input_APR!$I$8:$I$3373,'APR Data'!D1661)</f>
        <v>3.0510000000000002</v>
      </c>
      <c r="G1661" s="68">
        <v>1</v>
      </c>
      <c r="H1661" s="68">
        <f t="shared" si="50"/>
        <v>3.0510000000000002</v>
      </c>
      <c r="I1661" s="68" t="s">
        <v>300</v>
      </c>
      <c r="J1661" s="68" t="s">
        <v>888</v>
      </c>
      <c r="K1661" s="92" t="s">
        <v>841</v>
      </c>
      <c r="M1661" s="68" t="b">
        <f t="shared" si="51"/>
        <v>1</v>
      </c>
    </row>
    <row r="1662" spans="2:13">
      <c r="B1662" s="68" t="s">
        <v>839</v>
      </c>
      <c r="C1662" s="68" t="s">
        <v>282</v>
      </c>
      <c r="D1662" s="68" t="s">
        <v>314</v>
      </c>
      <c r="E1662" s="68" t="s">
        <v>246</v>
      </c>
      <c r="F1662" s="68">
        <f>SUMIFS(F_Input_APR!$G$8:$G$3373,F_Input_APR!$B$8:$B$3373,'APR Data'!C1662,F_Input_APR!$I$8:$I$3373,'APR Data'!D1662)</f>
        <v>0.39400000000000002</v>
      </c>
      <c r="G1662" s="68">
        <v>1</v>
      </c>
      <c r="H1662" s="68">
        <f t="shared" si="50"/>
        <v>0.39400000000000002</v>
      </c>
      <c r="I1662" s="68" t="s">
        <v>300</v>
      </c>
      <c r="J1662" s="68" t="s">
        <v>888</v>
      </c>
      <c r="K1662" s="92" t="s">
        <v>842</v>
      </c>
      <c r="M1662" s="68" t="b">
        <f t="shared" si="51"/>
        <v>1</v>
      </c>
    </row>
    <row r="1663" spans="2:13">
      <c r="B1663" s="68" t="s">
        <v>839</v>
      </c>
      <c r="C1663" s="68" t="s">
        <v>282</v>
      </c>
      <c r="D1663" s="68" t="s">
        <v>323</v>
      </c>
      <c r="E1663" s="68" t="s">
        <v>246</v>
      </c>
      <c r="F1663" s="68">
        <f>SUMIFS(F_Input_APR!$G$8:$G$3373,F_Input_APR!$B$8:$B$3373,'APR Data'!C1663,F_Input_APR!$I$8:$I$3373,'APR Data'!D1663)</f>
        <v>0.52</v>
      </c>
      <c r="G1663" s="68">
        <v>1</v>
      </c>
      <c r="H1663" s="68">
        <f t="shared" si="50"/>
        <v>0.52</v>
      </c>
      <c r="I1663" s="68" t="s">
        <v>300</v>
      </c>
      <c r="J1663" s="68" t="s">
        <v>888</v>
      </c>
      <c r="K1663" s="92" t="s">
        <v>843</v>
      </c>
      <c r="M1663" s="68" t="b">
        <f t="shared" si="51"/>
        <v>1</v>
      </c>
    </row>
    <row r="1664" spans="2:13">
      <c r="B1664" s="68" t="s">
        <v>839</v>
      </c>
      <c r="C1664" s="68" t="s">
        <v>282</v>
      </c>
      <c r="D1664" s="68" t="s">
        <v>332</v>
      </c>
      <c r="E1664" s="68" t="s">
        <v>246</v>
      </c>
      <c r="F1664" s="68">
        <f>SUMIFS(F_Input_APR!$G$8:$G$3373,F_Input_APR!$B$8:$B$3373,'APR Data'!C1664,F_Input_APR!$I$8:$I$3373,'APR Data'!D1664)</f>
        <v>1.4219999999999999</v>
      </c>
      <c r="G1664" s="68">
        <v>1</v>
      </c>
      <c r="H1664" s="68">
        <f t="shared" si="50"/>
        <v>1.4219999999999999</v>
      </c>
      <c r="I1664" s="68" t="s">
        <v>300</v>
      </c>
      <c r="J1664" s="68" t="s">
        <v>888</v>
      </c>
      <c r="K1664" s="68" t="s">
        <v>844</v>
      </c>
      <c r="M1664" s="68" t="b">
        <f t="shared" si="51"/>
        <v>1</v>
      </c>
    </row>
    <row r="1665" spans="2:13">
      <c r="B1665" s="68" t="s">
        <v>839</v>
      </c>
      <c r="C1665" s="68" t="s">
        <v>282</v>
      </c>
      <c r="D1665" s="68" t="s">
        <v>341</v>
      </c>
      <c r="E1665" s="68" t="s">
        <v>246</v>
      </c>
      <c r="F1665" s="68">
        <f>SUMIFS(F_Input_APR!$G$8:$G$3373,F_Input_APR!$B$8:$B$3373,'APR Data'!C1665,F_Input_APR!$I$8:$I$3373,'APR Data'!D1665)</f>
        <v>0.223</v>
      </c>
      <c r="G1665" s="68">
        <v>1</v>
      </c>
      <c r="H1665" s="68">
        <f t="shared" si="50"/>
        <v>0.223</v>
      </c>
      <c r="I1665" s="68" t="s">
        <v>300</v>
      </c>
      <c r="J1665" s="68" t="s">
        <v>888</v>
      </c>
      <c r="K1665" s="92" t="s">
        <v>845</v>
      </c>
      <c r="M1665" s="68" t="b">
        <f t="shared" si="51"/>
        <v>1</v>
      </c>
    </row>
    <row r="1666" spans="2:13">
      <c r="B1666" s="68" t="s">
        <v>839</v>
      </c>
      <c r="C1666" s="68" t="s">
        <v>282</v>
      </c>
      <c r="D1666" s="68" t="s">
        <v>350</v>
      </c>
      <c r="E1666" s="68" t="s">
        <v>246</v>
      </c>
      <c r="F1666" s="68">
        <f>SUMIFS(F_Input_APR!$G$8:$G$3373,F_Input_APR!$B$8:$B$3373,'APR Data'!C1666,F_Input_APR!$I$8:$I$3373,'APR Data'!D1666)</f>
        <v>0.45500000000000002</v>
      </c>
      <c r="G1666" s="68">
        <v>1</v>
      </c>
      <c r="H1666" s="68">
        <f t="shared" si="50"/>
        <v>0.45500000000000002</v>
      </c>
      <c r="I1666" s="68" t="s">
        <v>300</v>
      </c>
      <c r="J1666" s="68" t="s">
        <v>888</v>
      </c>
      <c r="K1666" s="92" t="s">
        <v>846</v>
      </c>
      <c r="M1666" s="68" t="b">
        <f t="shared" si="51"/>
        <v>1</v>
      </c>
    </row>
    <row r="1667" spans="2:13">
      <c r="B1667" s="68" t="s">
        <v>839</v>
      </c>
      <c r="C1667" s="68" t="s">
        <v>282</v>
      </c>
      <c r="D1667" s="68" t="s">
        <v>359</v>
      </c>
      <c r="E1667" s="68" t="s">
        <v>246</v>
      </c>
      <c r="F1667" s="68">
        <f>SUMIFS(F_Input_APR!$G$8:$G$3373,F_Input_APR!$B$8:$B$3373,'APR Data'!C1667,F_Input_APR!$I$8:$I$3373,'APR Data'!D1667)</f>
        <v>0</v>
      </c>
      <c r="G1667" s="68">
        <v>1</v>
      </c>
      <c r="H1667" s="68">
        <f t="shared" si="50"/>
        <v>0</v>
      </c>
      <c r="I1667" s="68" t="s">
        <v>300</v>
      </c>
      <c r="J1667" s="68" t="s">
        <v>888</v>
      </c>
      <c r="K1667" s="92" t="s">
        <v>847</v>
      </c>
      <c r="M1667" s="68" t="b">
        <f t="shared" si="51"/>
        <v>1</v>
      </c>
    </row>
    <row r="1668" spans="2:13">
      <c r="B1668" s="68" t="s">
        <v>839</v>
      </c>
      <c r="C1668" s="68" t="s">
        <v>282</v>
      </c>
      <c r="D1668" s="68" t="s">
        <v>368</v>
      </c>
      <c r="E1668" s="68" t="s">
        <v>246</v>
      </c>
      <c r="F1668" s="68">
        <f>SUMIFS(F_Input_APR!$G$8:$G$3373,F_Input_APR!$B$8:$B$3373,'APR Data'!C1668,F_Input_APR!$I$8:$I$3373,'APR Data'!D1668)</f>
        <v>0</v>
      </c>
      <c r="G1668" s="68">
        <v>1</v>
      </c>
      <c r="H1668" s="68">
        <f t="shared" si="50"/>
        <v>0</v>
      </c>
      <c r="I1668" s="68" t="s">
        <v>300</v>
      </c>
      <c r="J1668" s="68" t="s">
        <v>888</v>
      </c>
      <c r="K1668" s="92" t="s">
        <v>848</v>
      </c>
      <c r="M1668" s="68" t="b">
        <f t="shared" si="51"/>
        <v>1</v>
      </c>
    </row>
    <row r="1669" spans="2:13">
      <c r="B1669" s="68" t="s">
        <v>839</v>
      </c>
      <c r="C1669" s="68" t="s">
        <v>282</v>
      </c>
      <c r="D1669" s="68" t="s">
        <v>377</v>
      </c>
      <c r="E1669" s="68" t="s">
        <v>246</v>
      </c>
      <c r="F1669" s="68">
        <f>SUMIFS(F_Input_APR!$G$8:$G$3373,F_Input_APR!$B$8:$B$3373,'APR Data'!C1669,F_Input_APR!$I$8:$I$3373,'APR Data'!D1669)</f>
        <v>4.7489999999999997</v>
      </c>
      <c r="G1669" s="68">
        <v>1</v>
      </c>
      <c r="H1669" s="68">
        <f t="shared" si="50"/>
        <v>4.7489999999999997</v>
      </c>
      <c r="I1669" s="68" t="s">
        <v>300</v>
      </c>
      <c r="J1669" s="68" t="s">
        <v>888</v>
      </c>
      <c r="K1669" s="92" t="s">
        <v>849</v>
      </c>
      <c r="M1669" s="68" t="b">
        <f t="shared" si="51"/>
        <v>1</v>
      </c>
    </row>
    <row r="1670" spans="2:13">
      <c r="B1670" s="68" t="s">
        <v>839</v>
      </c>
      <c r="C1670" s="68" t="s">
        <v>282</v>
      </c>
      <c r="D1670" s="68" t="s">
        <v>386</v>
      </c>
      <c r="E1670" s="68" t="s">
        <v>246</v>
      </c>
      <c r="F1670" s="68">
        <f>SUMIFS(F_Input_APR!$G$8:$G$3373,F_Input_APR!$B$8:$B$3373,'APR Data'!C1670,F_Input_APR!$I$8:$I$3373,'APR Data'!D1670)</f>
        <v>0</v>
      </c>
      <c r="G1670" s="68">
        <v>1</v>
      </c>
      <c r="H1670" s="68">
        <f t="shared" si="50"/>
        <v>0</v>
      </c>
      <c r="I1670" s="68" t="s">
        <v>300</v>
      </c>
      <c r="J1670" s="68" t="s">
        <v>888</v>
      </c>
      <c r="K1670" s="92" t="s">
        <v>850</v>
      </c>
      <c r="M1670" s="68" t="b">
        <f t="shared" si="51"/>
        <v>1</v>
      </c>
    </row>
    <row r="1671" spans="2:13">
      <c r="B1671" s="68" t="s">
        <v>839</v>
      </c>
      <c r="C1671" s="68" t="s">
        <v>282</v>
      </c>
      <c r="D1671" s="68" t="s">
        <v>395</v>
      </c>
      <c r="E1671" s="68" t="s">
        <v>246</v>
      </c>
      <c r="F1671" s="68">
        <f>SUMIFS(F_Input_APR!$G$8:$G$3373,F_Input_APR!$B$8:$B$3373,'APR Data'!C1671,F_Input_APR!$I$8:$I$3373,'APR Data'!D1671)</f>
        <v>0</v>
      </c>
      <c r="G1671" s="68">
        <v>1</v>
      </c>
      <c r="H1671" s="68">
        <f t="shared" ref="H1671:H1734" si="52">F1671*G1671</f>
        <v>0</v>
      </c>
      <c r="I1671" s="68" t="s">
        <v>300</v>
      </c>
      <c r="J1671" s="68" t="s">
        <v>888</v>
      </c>
      <c r="K1671" s="92" t="s">
        <v>851</v>
      </c>
      <c r="M1671" s="68" t="b">
        <f t="shared" ref="M1671:M1734" si="53">F1671=H1671</f>
        <v>1</v>
      </c>
    </row>
    <row r="1672" spans="2:13">
      <c r="B1672" s="68" t="s">
        <v>839</v>
      </c>
      <c r="C1672" s="68" t="s">
        <v>282</v>
      </c>
      <c r="D1672" s="68" t="s">
        <v>404</v>
      </c>
      <c r="E1672" s="68" t="s">
        <v>246</v>
      </c>
      <c r="F1672" s="68">
        <f>SUMIFS(F_Input_APR!$G$8:$G$3373,F_Input_APR!$B$8:$B$3373,'APR Data'!C1672,F_Input_APR!$I$8:$I$3373,'APR Data'!D1672)</f>
        <v>2.5049999999999999</v>
      </c>
      <c r="G1672" s="68">
        <v>1</v>
      </c>
      <c r="H1672" s="68">
        <f t="shared" si="52"/>
        <v>2.5049999999999999</v>
      </c>
      <c r="I1672" s="68" t="s">
        <v>300</v>
      </c>
      <c r="J1672" s="68" t="s">
        <v>888</v>
      </c>
      <c r="K1672" s="92" t="s">
        <v>852</v>
      </c>
      <c r="M1672" s="68" t="b">
        <f t="shared" si="53"/>
        <v>1</v>
      </c>
    </row>
    <row r="1673" spans="2:13">
      <c r="B1673" s="68" t="s">
        <v>839</v>
      </c>
      <c r="C1673" s="68" t="s">
        <v>282</v>
      </c>
      <c r="D1673" s="68" t="s">
        <v>413</v>
      </c>
      <c r="E1673" s="68" t="s">
        <v>246</v>
      </c>
      <c r="F1673" s="68">
        <f>SUMIFS(F_Input_APR!$G$8:$G$3373,F_Input_APR!$B$8:$B$3373,'APR Data'!C1673,F_Input_APR!$I$8:$I$3373,'APR Data'!D1673)</f>
        <v>9.2550000000000008</v>
      </c>
      <c r="G1673" s="68">
        <v>1</v>
      </c>
      <c r="H1673" s="68">
        <f t="shared" si="52"/>
        <v>9.2550000000000008</v>
      </c>
      <c r="I1673" s="68" t="s">
        <v>300</v>
      </c>
      <c r="J1673" s="68" t="s">
        <v>888</v>
      </c>
      <c r="K1673" s="92" t="s">
        <v>853</v>
      </c>
      <c r="M1673" s="68" t="b">
        <f t="shared" si="53"/>
        <v>1</v>
      </c>
    </row>
    <row r="1674" spans="2:13">
      <c r="B1674" s="68" t="s">
        <v>839</v>
      </c>
      <c r="C1674" s="68" t="s">
        <v>282</v>
      </c>
      <c r="D1674" s="68" t="s">
        <v>422</v>
      </c>
      <c r="E1674" s="68" t="s">
        <v>246</v>
      </c>
      <c r="F1674" s="68">
        <f>SUMIFS(F_Input_APR!$G$8:$G$3373,F_Input_APR!$B$8:$B$3373,'APR Data'!C1674,F_Input_APR!$I$8:$I$3373,'APR Data'!D1674)</f>
        <v>0</v>
      </c>
      <c r="G1674" s="68">
        <v>1</v>
      </c>
      <c r="H1674" s="68">
        <f t="shared" si="52"/>
        <v>0</v>
      </c>
      <c r="I1674" s="68" t="s">
        <v>300</v>
      </c>
      <c r="J1674" s="68" t="s">
        <v>888</v>
      </c>
      <c r="K1674" s="92" t="s">
        <v>854</v>
      </c>
      <c r="M1674" s="68" t="b">
        <f t="shared" si="53"/>
        <v>1</v>
      </c>
    </row>
    <row r="1675" spans="2:13">
      <c r="B1675" s="68" t="s">
        <v>839</v>
      </c>
      <c r="C1675" s="68" t="s">
        <v>282</v>
      </c>
      <c r="D1675" s="68" t="s">
        <v>431</v>
      </c>
      <c r="E1675" s="68" t="s">
        <v>246</v>
      </c>
      <c r="F1675" s="68">
        <f>SUMIFS(F_Input_APR!$G$8:$G$3373,F_Input_APR!$B$8:$B$3373,'APR Data'!C1675,F_Input_APR!$I$8:$I$3373,'APR Data'!D1675)</f>
        <v>1.466</v>
      </c>
      <c r="G1675" s="68">
        <v>0</v>
      </c>
      <c r="H1675" s="68">
        <f t="shared" si="52"/>
        <v>0</v>
      </c>
      <c r="I1675" s="68" t="s">
        <v>300</v>
      </c>
      <c r="J1675" s="68" t="s">
        <v>888</v>
      </c>
      <c r="K1675" s="92" t="s">
        <v>855</v>
      </c>
      <c r="M1675" s="68" t="b">
        <f t="shared" si="53"/>
        <v>0</v>
      </c>
    </row>
    <row r="1676" spans="2:13">
      <c r="B1676" s="68" t="s">
        <v>839</v>
      </c>
      <c r="C1676" s="68" t="s">
        <v>282</v>
      </c>
      <c r="D1676" s="68" t="s">
        <v>438</v>
      </c>
      <c r="E1676" s="68" t="s">
        <v>246</v>
      </c>
      <c r="F1676" s="68">
        <f>SUMIFS(F_Input_APR!$G$8:$G$3373,F_Input_APR!$B$8:$B$3373,'APR Data'!C1676,F_Input_APR!$I$8:$I$3373,'APR Data'!D1676)</f>
        <v>1.466</v>
      </c>
      <c r="G1676" s="68">
        <v>0</v>
      </c>
      <c r="H1676" s="68">
        <f t="shared" si="52"/>
        <v>0</v>
      </c>
      <c r="I1676" s="68" t="s">
        <v>300</v>
      </c>
      <c r="J1676" s="68" t="s">
        <v>888</v>
      </c>
      <c r="K1676" s="92" t="s">
        <v>856</v>
      </c>
      <c r="M1676" s="68" t="b">
        <f t="shared" si="53"/>
        <v>0</v>
      </c>
    </row>
    <row r="1677" spans="2:13">
      <c r="B1677" s="68" t="s">
        <v>839</v>
      </c>
      <c r="C1677" s="68" t="s">
        <v>282</v>
      </c>
      <c r="D1677" s="68" t="s">
        <v>444</v>
      </c>
      <c r="E1677" s="68" t="s">
        <v>246</v>
      </c>
      <c r="F1677" s="68">
        <f>SUMIFS(F_Input_APR!$G$8:$G$3373,F_Input_APR!$B$8:$B$3373,'APR Data'!C1677,F_Input_APR!$I$8:$I$3373,'APR Data'!D1677)</f>
        <v>1.466</v>
      </c>
      <c r="G1677" s="68">
        <v>1</v>
      </c>
      <c r="H1677" s="68">
        <f t="shared" si="52"/>
        <v>1.466</v>
      </c>
      <c r="I1677" s="68" t="s">
        <v>300</v>
      </c>
      <c r="J1677" s="68" t="s">
        <v>888</v>
      </c>
      <c r="K1677" s="92" t="s">
        <v>857</v>
      </c>
      <c r="M1677" s="68" t="b">
        <f t="shared" si="53"/>
        <v>1</v>
      </c>
    </row>
    <row r="1678" spans="2:13">
      <c r="B1678" s="68" t="s">
        <v>839</v>
      </c>
      <c r="C1678" s="68" t="s">
        <v>282</v>
      </c>
      <c r="D1678" s="68" t="s">
        <v>452</v>
      </c>
      <c r="E1678" s="68" t="s">
        <v>246</v>
      </c>
      <c r="F1678" s="68">
        <f>SUMIFS(F_Input_APR!$G$8:$G$3373,F_Input_APR!$B$8:$B$3373,'APR Data'!C1678,F_Input_APR!$I$8:$I$3373,'APR Data'!D1678)</f>
        <v>0</v>
      </c>
      <c r="G1678" s="68">
        <v>1</v>
      </c>
      <c r="H1678" s="68">
        <f t="shared" si="52"/>
        <v>0</v>
      </c>
      <c r="I1678" s="68" t="s">
        <v>300</v>
      </c>
      <c r="J1678" s="68" t="s">
        <v>888</v>
      </c>
      <c r="K1678" s="92" t="s">
        <v>858</v>
      </c>
      <c r="M1678" s="68" t="b">
        <f t="shared" si="53"/>
        <v>1</v>
      </c>
    </row>
    <row r="1679" spans="2:13">
      <c r="B1679" s="68" t="s">
        <v>839</v>
      </c>
      <c r="C1679" s="68" t="s">
        <v>282</v>
      </c>
      <c r="D1679" s="68" t="s">
        <v>461</v>
      </c>
      <c r="E1679" s="68" t="s">
        <v>246</v>
      </c>
      <c r="F1679" s="68">
        <f>SUMIFS(F_Input_APR!$G$8:$G$3373,F_Input_APR!$B$8:$B$3373,'APR Data'!C1679,F_Input_APR!$I$8:$I$3373,'APR Data'!D1679)</f>
        <v>7.98</v>
      </c>
      <c r="G1679" s="68">
        <v>1</v>
      </c>
      <c r="H1679" s="68">
        <f t="shared" si="52"/>
        <v>7.98</v>
      </c>
      <c r="I1679" s="68" t="s">
        <v>300</v>
      </c>
      <c r="J1679" s="68" t="s">
        <v>888</v>
      </c>
      <c r="K1679" s="92" t="s">
        <v>859</v>
      </c>
      <c r="M1679" s="68" t="b">
        <f t="shared" si="53"/>
        <v>1</v>
      </c>
    </row>
    <row r="1680" spans="2:13">
      <c r="B1680" s="68" t="s">
        <v>839</v>
      </c>
      <c r="C1680" s="68" t="s">
        <v>282</v>
      </c>
      <c r="D1680" s="68" t="s">
        <v>470</v>
      </c>
      <c r="E1680" s="68" t="s">
        <v>246</v>
      </c>
      <c r="F1680" s="68">
        <f>SUMIFS(F_Input_APR!$G$8:$G$3373,F_Input_APR!$B$8:$B$3373,'APR Data'!C1680,F_Input_APR!$I$8:$I$3373,'APR Data'!D1680)</f>
        <v>0</v>
      </c>
      <c r="G1680" s="68">
        <v>0</v>
      </c>
      <c r="H1680" s="68">
        <f t="shared" si="52"/>
        <v>0</v>
      </c>
      <c r="I1680" s="68" t="s">
        <v>300</v>
      </c>
      <c r="J1680" s="68" t="s">
        <v>888</v>
      </c>
      <c r="K1680" s="92" t="s">
        <v>860</v>
      </c>
      <c r="M1680" s="68" t="b">
        <f t="shared" si="53"/>
        <v>1</v>
      </c>
    </row>
    <row r="1681" spans="2:13">
      <c r="B1681" s="68" t="s">
        <v>839</v>
      </c>
      <c r="C1681" s="68" t="s">
        <v>282</v>
      </c>
      <c r="D1681" s="68" t="s">
        <v>479</v>
      </c>
      <c r="E1681" s="68" t="s">
        <v>246</v>
      </c>
      <c r="F1681" s="68">
        <f>SUMIFS(F_Input_APR!$G$8:$G$3373,F_Input_APR!$B$8:$B$3373,'APR Data'!C1681,F_Input_APR!$I$8:$I$3373,'APR Data'!D1681)</f>
        <v>0.32</v>
      </c>
      <c r="G1681" s="68">
        <v>0</v>
      </c>
      <c r="H1681" s="68">
        <f t="shared" si="52"/>
        <v>0</v>
      </c>
      <c r="I1681" s="68" t="s">
        <v>300</v>
      </c>
      <c r="J1681" s="68" t="s">
        <v>888</v>
      </c>
      <c r="K1681" s="92" t="s">
        <v>861</v>
      </c>
      <c r="M1681" s="68" t="b">
        <f t="shared" si="53"/>
        <v>0</v>
      </c>
    </row>
    <row r="1682" spans="2:13">
      <c r="B1682" s="68" t="s">
        <v>839</v>
      </c>
      <c r="C1682" s="68" t="s">
        <v>282</v>
      </c>
      <c r="D1682" s="68" t="s">
        <v>488</v>
      </c>
      <c r="E1682" s="68" t="s">
        <v>246</v>
      </c>
      <c r="F1682" s="68">
        <f>SUMIFS(F_Input_APR!$G$8:$G$3373,F_Input_APR!$B$8:$B$3373,'APR Data'!C1682,F_Input_APR!$I$8:$I$3373,'APR Data'!D1682)</f>
        <v>0</v>
      </c>
      <c r="G1682" s="68">
        <v>0</v>
      </c>
      <c r="H1682" s="68">
        <f t="shared" si="52"/>
        <v>0</v>
      </c>
      <c r="I1682" s="68" t="s">
        <v>300</v>
      </c>
      <c r="J1682" s="68" t="s">
        <v>888</v>
      </c>
      <c r="K1682" s="92" t="s">
        <v>862</v>
      </c>
      <c r="M1682" s="68" t="b">
        <f t="shared" si="53"/>
        <v>1</v>
      </c>
    </row>
    <row r="1683" spans="2:13">
      <c r="B1683" s="68" t="s">
        <v>839</v>
      </c>
      <c r="C1683" s="68" t="s">
        <v>282</v>
      </c>
      <c r="D1683" s="68" t="s">
        <v>497</v>
      </c>
      <c r="E1683" s="68" t="s">
        <v>246</v>
      </c>
      <c r="F1683" s="68">
        <f>SUMIFS(F_Input_APR!$G$8:$G$3373,F_Input_APR!$B$8:$B$3373,'APR Data'!C1683,F_Input_APR!$I$8:$I$3373,'APR Data'!D1683)</f>
        <v>0.32</v>
      </c>
      <c r="G1683" s="68">
        <v>1</v>
      </c>
      <c r="H1683" s="68">
        <f t="shared" si="52"/>
        <v>0.32</v>
      </c>
      <c r="I1683" s="68" t="s">
        <v>300</v>
      </c>
      <c r="J1683" s="68" t="s">
        <v>888</v>
      </c>
      <c r="K1683" s="92" t="s">
        <v>863</v>
      </c>
      <c r="M1683" s="68" t="b">
        <f t="shared" si="53"/>
        <v>1</v>
      </c>
    </row>
    <row r="1684" spans="2:13">
      <c r="B1684" s="68" t="s">
        <v>839</v>
      </c>
      <c r="C1684" s="68" t="s">
        <v>282</v>
      </c>
      <c r="D1684" s="68" t="s">
        <v>506</v>
      </c>
      <c r="E1684" s="68" t="s">
        <v>246</v>
      </c>
      <c r="F1684" s="68">
        <f>SUMIFS(F_Input_APR!$G$8:$G$3373,F_Input_APR!$B$8:$B$3373,'APR Data'!C1684,F_Input_APR!$I$8:$I$3373,'APR Data'!D1684)</f>
        <v>0.11799999999999999</v>
      </c>
      <c r="G1684" s="68">
        <v>1</v>
      </c>
      <c r="H1684" s="68">
        <f t="shared" si="52"/>
        <v>0.11799999999999999</v>
      </c>
      <c r="I1684" s="68" t="s">
        <v>300</v>
      </c>
      <c r="J1684" s="68" t="s">
        <v>888</v>
      </c>
      <c r="K1684" s="92" t="s">
        <v>864</v>
      </c>
      <c r="M1684" s="68" t="b">
        <f t="shared" si="53"/>
        <v>1</v>
      </c>
    </row>
    <row r="1685" spans="2:13">
      <c r="B1685" s="68" t="s">
        <v>839</v>
      </c>
      <c r="C1685" s="68" t="s">
        <v>282</v>
      </c>
      <c r="D1685" s="68" t="s">
        <v>515</v>
      </c>
      <c r="E1685" s="68" t="s">
        <v>246</v>
      </c>
      <c r="F1685" s="68">
        <f>SUMIFS(F_Input_APR!$G$8:$G$3373,F_Input_APR!$B$8:$B$3373,'APR Data'!C1685,F_Input_APR!$I$8:$I$3373,'APR Data'!D1685)</f>
        <v>0</v>
      </c>
      <c r="G1685" s="68">
        <v>1</v>
      </c>
      <c r="H1685" s="68">
        <f t="shared" si="52"/>
        <v>0</v>
      </c>
      <c r="I1685" s="68" t="s">
        <v>300</v>
      </c>
      <c r="J1685" s="68" t="s">
        <v>888</v>
      </c>
      <c r="K1685" s="92" t="s">
        <v>865</v>
      </c>
      <c r="M1685" s="68" t="b">
        <f t="shared" si="53"/>
        <v>1</v>
      </c>
    </row>
    <row r="1686" spans="2:13">
      <c r="B1686" s="68" t="s">
        <v>839</v>
      </c>
      <c r="C1686" s="68" t="s">
        <v>282</v>
      </c>
      <c r="D1686" s="68" t="s">
        <v>524</v>
      </c>
      <c r="E1686" s="68" t="s">
        <v>246</v>
      </c>
      <c r="F1686" s="68">
        <f>SUMIFS(F_Input_APR!$G$8:$G$3373,F_Input_APR!$B$8:$B$3373,'APR Data'!C1686,F_Input_APR!$I$8:$I$3373,'APR Data'!D1686)</f>
        <v>0</v>
      </c>
      <c r="G1686" s="68">
        <v>1</v>
      </c>
      <c r="H1686" s="68">
        <f t="shared" si="52"/>
        <v>0</v>
      </c>
      <c r="I1686" s="68" t="s">
        <v>300</v>
      </c>
      <c r="J1686" s="68" t="s">
        <v>888</v>
      </c>
      <c r="K1686" s="92" t="s">
        <v>866</v>
      </c>
      <c r="M1686" s="68" t="b">
        <f t="shared" si="53"/>
        <v>1</v>
      </c>
    </row>
    <row r="1687" spans="2:13">
      <c r="B1687" s="68" t="s">
        <v>839</v>
      </c>
      <c r="C1687" s="68" t="s">
        <v>282</v>
      </c>
      <c r="D1687" s="68" t="s">
        <v>308</v>
      </c>
      <c r="E1687" s="68" t="s">
        <v>246</v>
      </c>
      <c r="F1687" s="68">
        <f>SUMIFS(F_Input_APR!$G$8:$G$3373,F_Input_APR!$B$8:$B$3373,'APR Data'!C1687,F_Input_APR!$I$8:$I$3373,'APR Data'!D1687)</f>
        <v>3.76</v>
      </c>
      <c r="G1687" s="68">
        <v>1</v>
      </c>
      <c r="H1687" s="68">
        <f t="shared" si="52"/>
        <v>3.76</v>
      </c>
      <c r="I1687" s="68" t="s">
        <v>300</v>
      </c>
      <c r="J1687" s="68" t="s">
        <v>889</v>
      </c>
      <c r="K1687" s="92" t="s">
        <v>841</v>
      </c>
      <c r="M1687" s="68" t="b">
        <f t="shared" si="53"/>
        <v>1</v>
      </c>
    </row>
    <row r="1688" spans="2:13">
      <c r="B1688" s="68" t="s">
        <v>839</v>
      </c>
      <c r="C1688" s="68" t="s">
        <v>282</v>
      </c>
      <c r="D1688" s="68" t="s">
        <v>317</v>
      </c>
      <c r="E1688" s="68" t="s">
        <v>246</v>
      </c>
      <c r="F1688" s="68">
        <f>SUMIFS(F_Input_APR!$G$8:$G$3373,F_Input_APR!$B$8:$B$3373,'APR Data'!C1688,F_Input_APR!$I$8:$I$3373,'APR Data'!D1688)</f>
        <v>0.48599999999999999</v>
      </c>
      <c r="G1688" s="68">
        <v>1</v>
      </c>
      <c r="H1688" s="68">
        <f t="shared" si="52"/>
        <v>0.48599999999999999</v>
      </c>
      <c r="I1688" s="68" t="s">
        <v>300</v>
      </c>
      <c r="J1688" s="68" t="s">
        <v>889</v>
      </c>
      <c r="K1688" s="92" t="s">
        <v>842</v>
      </c>
      <c r="M1688" s="68" t="b">
        <f t="shared" si="53"/>
        <v>1</v>
      </c>
    </row>
    <row r="1689" spans="2:13">
      <c r="B1689" s="68" t="s">
        <v>839</v>
      </c>
      <c r="C1689" s="68" t="s">
        <v>282</v>
      </c>
      <c r="D1689" s="68" t="s">
        <v>326</v>
      </c>
      <c r="E1689" s="68" t="s">
        <v>246</v>
      </c>
      <c r="F1689" s="68">
        <f>SUMIFS(F_Input_APR!$G$8:$G$3373,F_Input_APR!$B$8:$B$3373,'APR Data'!C1689,F_Input_APR!$I$8:$I$3373,'APR Data'!D1689)</f>
        <v>0.64100000000000001</v>
      </c>
      <c r="G1689" s="68">
        <v>1</v>
      </c>
      <c r="H1689" s="68">
        <f t="shared" si="52"/>
        <v>0.64100000000000001</v>
      </c>
      <c r="I1689" s="68" t="s">
        <v>300</v>
      </c>
      <c r="J1689" s="68" t="s">
        <v>889</v>
      </c>
      <c r="K1689" s="92" t="s">
        <v>843</v>
      </c>
      <c r="M1689" s="68" t="b">
        <f t="shared" si="53"/>
        <v>1</v>
      </c>
    </row>
    <row r="1690" spans="2:13">
      <c r="B1690" s="68" t="s">
        <v>839</v>
      </c>
      <c r="C1690" s="68" t="s">
        <v>282</v>
      </c>
      <c r="D1690" s="68" t="s">
        <v>335</v>
      </c>
      <c r="E1690" s="68" t="s">
        <v>246</v>
      </c>
      <c r="F1690" s="68">
        <f>SUMIFS(F_Input_APR!$G$8:$G$3373,F_Input_APR!$B$8:$B$3373,'APR Data'!C1690,F_Input_APR!$I$8:$I$3373,'APR Data'!D1690)</f>
        <v>1.752</v>
      </c>
      <c r="G1690" s="68">
        <v>1</v>
      </c>
      <c r="H1690" s="68">
        <f t="shared" si="52"/>
        <v>1.752</v>
      </c>
      <c r="I1690" s="68" t="s">
        <v>300</v>
      </c>
      <c r="J1690" s="68" t="s">
        <v>889</v>
      </c>
      <c r="K1690" s="68" t="s">
        <v>844</v>
      </c>
      <c r="M1690" s="68" t="b">
        <f t="shared" si="53"/>
        <v>1</v>
      </c>
    </row>
    <row r="1691" spans="2:13">
      <c r="B1691" s="68" t="s">
        <v>839</v>
      </c>
      <c r="C1691" s="68" t="s">
        <v>282</v>
      </c>
      <c r="D1691" s="68" t="s">
        <v>344</v>
      </c>
      <c r="E1691" s="68" t="s">
        <v>246</v>
      </c>
      <c r="F1691" s="68">
        <f>SUMIFS(F_Input_APR!$G$8:$G$3373,F_Input_APR!$B$8:$B$3373,'APR Data'!C1691,F_Input_APR!$I$8:$I$3373,'APR Data'!D1691)</f>
        <v>0.27500000000000002</v>
      </c>
      <c r="G1691" s="68">
        <v>1</v>
      </c>
      <c r="H1691" s="68">
        <f t="shared" si="52"/>
        <v>0.27500000000000002</v>
      </c>
      <c r="I1691" s="68" t="s">
        <v>300</v>
      </c>
      <c r="J1691" s="68" t="s">
        <v>889</v>
      </c>
      <c r="K1691" s="92" t="s">
        <v>845</v>
      </c>
      <c r="M1691" s="68" t="b">
        <f t="shared" si="53"/>
        <v>1</v>
      </c>
    </row>
    <row r="1692" spans="2:13">
      <c r="B1692" s="68" t="s">
        <v>839</v>
      </c>
      <c r="C1692" s="68" t="s">
        <v>282</v>
      </c>
      <c r="D1692" s="68" t="s">
        <v>353</v>
      </c>
      <c r="E1692" s="68" t="s">
        <v>246</v>
      </c>
      <c r="F1692" s="68">
        <f>SUMIFS(F_Input_APR!$G$8:$G$3373,F_Input_APR!$B$8:$B$3373,'APR Data'!C1692,F_Input_APR!$I$8:$I$3373,'APR Data'!D1692)</f>
        <v>0.56100000000000005</v>
      </c>
      <c r="G1692" s="68">
        <v>1</v>
      </c>
      <c r="H1692" s="68">
        <f t="shared" si="52"/>
        <v>0.56100000000000005</v>
      </c>
      <c r="I1692" s="68" t="s">
        <v>300</v>
      </c>
      <c r="J1692" s="68" t="s">
        <v>889</v>
      </c>
      <c r="K1692" s="92" t="s">
        <v>846</v>
      </c>
      <c r="M1692" s="68" t="b">
        <f t="shared" si="53"/>
        <v>1</v>
      </c>
    </row>
    <row r="1693" spans="2:13">
      <c r="B1693" s="68" t="s">
        <v>839</v>
      </c>
      <c r="C1693" s="68" t="s">
        <v>282</v>
      </c>
      <c r="D1693" s="68" t="s">
        <v>362</v>
      </c>
      <c r="E1693" s="68" t="s">
        <v>246</v>
      </c>
      <c r="F1693" s="68">
        <f>SUMIFS(F_Input_APR!$G$8:$G$3373,F_Input_APR!$B$8:$B$3373,'APR Data'!C1693,F_Input_APR!$I$8:$I$3373,'APR Data'!D1693)</f>
        <v>0</v>
      </c>
      <c r="G1693" s="68">
        <v>1</v>
      </c>
      <c r="H1693" s="68">
        <f t="shared" si="52"/>
        <v>0</v>
      </c>
      <c r="I1693" s="68" t="s">
        <v>300</v>
      </c>
      <c r="J1693" s="68" t="s">
        <v>889</v>
      </c>
      <c r="K1693" s="92" t="s">
        <v>847</v>
      </c>
      <c r="M1693" s="68" t="b">
        <f t="shared" si="53"/>
        <v>1</v>
      </c>
    </row>
    <row r="1694" spans="2:13">
      <c r="B1694" s="68" t="s">
        <v>839</v>
      </c>
      <c r="C1694" s="68" t="s">
        <v>282</v>
      </c>
      <c r="D1694" s="68" t="s">
        <v>371</v>
      </c>
      <c r="E1694" s="68" t="s">
        <v>246</v>
      </c>
      <c r="F1694" s="68">
        <f>SUMIFS(F_Input_APR!$G$8:$G$3373,F_Input_APR!$B$8:$B$3373,'APR Data'!C1694,F_Input_APR!$I$8:$I$3373,'APR Data'!D1694)</f>
        <v>0</v>
      </c>
      <c r="G1694" s="68">
        <v>1</v>
      </c>
      <c r="H1694" s="68">
        <f t="shared" si="52"/>
        <v>0</v>
      </c>
      <c r="I1694" s="68" t="s">
        <v>300</v>
      </c>
      <c r="J1694" s="68" t="s">
        <v>889</v>
      </c>
      <c r="K1694" s="92" t="s">
        <v>848</v>
      </c>
      <c r="M1694" s="68" t="b">
        <f t="shared" si="53"/>
        <v>1</v>
      </c>
    </row>
    <row r="1695" spans="2:13">
      <c r="B1695" s="68" t="s">
        <v>839</v>
      </c>
      <c r="C1695" s="68" t="s">
        <v>282</v>
      </c>
      <c r="D1695" s="68" t="s">
        <v>380</v>
      </c>
      <c r="E1695" s="68" t="s">
        <v>246</v>
      </c>
      <c r="F1695" s="68">
        <f>SUMIFS(F_Input_APR!$G$8:$G$3373,F_Input_APR!$B$8:$B$3373,'APR Data'!C1695,F_Input_APR!$I$8:$I$3373,'APR Data'!D1695)</f>
        <v>5.8490000000000002</v>
      </c>
      <c r="G1695" s="68">
        <v>1</v>
      </c>
      <c r="H1695" s="68">
        <f t="shared" si="52"/>
        <v>5.8490000000000002</v>
      </c>
      <c r="I1695" s="68" t="s">
        <v>300</v>
      </c>
      <c r="J1695" s="68" t="s">
        <v>889</v>
      </c>
      <c r="K1695" s="92" t="s">
        <v>849</v>
      </c>
      <c r="M1695" s="68" t="b">
        <f t="shared" si="53"/>
        <v>1</v>
      </c>
    </row>
    <row r="1696" spans="2:13">
      <c r="B1696" s="68" t="s">
        <v>839</v>
      </c>
      <c r="C1696" s="68" t="s">
        <v>282</v>
      </c>
      <c r="D1696" s="68" t="s">
        <v>389</v>
      </c>
      <c r="E1696" s="68" t="s">
        <v>246</v>
      </c>
      <c r="F1696" s="68">
        <f>SUMIFS(F_Input_APR!$G$8:$G$3373,F_Input_APR!$B$8:$B$3373,'APR Data'!C1696,F_Input_APR!$I$8:$I$3373,'APR Data'!D1696)</f>
        <v>0</v>
      </c>
      <c r="G1696" s="68">
        <v>1</v>
      </c>
      <c r="H1696" s="68">
        <f t="shared" si="52"/>
        <v>0</v>
      </c>
      <c r="I1696" s="68" t="s">
        <v>300</v>
      </c>
      <c r="J1696" s="68" t="s">
        <v>889</v>
      </c>
      <c r="K1696" s="92" t="s">
        <v>850</v>
      </c>
      <c r="M1696" s="68" t="b">
        <f t="shared" si="53"/>
        <v>1</v>
      </c>
    </row>
    <row r="1697" spans="2:13">
      <c r="B1697" s="68" t="s">
        <v>839</v>
      </c>
      <c r="C1697" s="68" t="s">
        <v>282</v>
      </c>
      <c r="D1697" s="68" t="s">
        <v>398</v>
      </c>
      <c r="E1697" s="68" t="s">
        <v>246</v>
      </c>
      <c r="F1697" s="68">
        <f>SUMIFS(F_Input_APR!$G$8:$G$3373,F_Input_APR!$B$8:$B$3373,'APR Data'!C1697,F_Input_APR!$I$8:$I$3373,'APR Data'!D1697)</f>
        <v>0</v>
      </c>
      <c r="G1697" s="68">
        <v>1</v>
      </c>
      <c r="H1697" s="68">
        <f t="shared" si="52"/>
        <v>0</v>
      </c>
      <c r="I1697" s="68" t="s">
        <v>300</v>
      </c>
      <c r="J1697" s="68" t="s">
        <v>889</v>
      </c>
      <c r="K1697" s="92" t="s">
        <v>851</v>
      </c>
      <c r="M1697" s="68" t="b">
        <f t="shared" si="53"/>
        <v>1</v>
      </c>
    </row>
    <row r="1698" spans="2:13">
      <c r="B1698" s="68" t="s">
        <v>839</v>
      </c>
      <c r="C1698" s="68" t="s">
        <v>282</v>
      </c>
      <c r="D1698" s="68" t="s">
        <v>407</v>
      </c>
      <c r="E1698" s="68" t="s">
        <v>246</v>
      </c>
      <c r="F1698" s="68">
        <f>SUMIFS(F_Input_APR!$G$8:$G$3373,F_Input_APR!$B$8:$B$3373,'APR Data'!C1698,F_Input_APR!$I$8:$I$3373,'APR Data'!D1698)</f>
        <v>2.5049999999999999</v>
      </c>
      <c r="G1698" s="68">
        <v>1</v>
      </c>
      <c r="H1698" s="68">
        <f t="shared" si="52"/>
        <v>2.5049999999999999</v>
      </c>
      <c r="I1698" s="68" t="s">
        <v>300</v>
      </c>
      <c r="J1698" s="68" t="s">
        <v>889</v>
      </c>
      <c r="K1698" s="92" t="s">
        <v>852</v>
      </c>
      <c r="M1698" s="68" t="b">
        <f t="shared" si="53"/>
        <v>1</v>
      </c>
    </row>
    <row r="1699" spans="2:13">
      <c r="B1699" s="68" t="s">
        <v>839</v>
      </c>
      <c r="C1699" s="68" t="s">
        <v>282</v>
      </c>
      <c r="D1699" s="68" t="s">
        <v>416</v>
      </c>
      <c r="E1699" s="68" t="s">
        <v>246</v>
      </c>
      <c r="F1699" s="68">
        <f>SUMIFS(F_Input_APR!$G$8:$G$3373,F_Input_APR!$B$8:$B$3373,'APR Data'!C1699,F_Input_APR!$I$8:$I$3373,'APR Data'!D1699)</f>
        <v>11.398999999999999</v>
      </c>
      <c r="G1699" s="68">
        <v>1</v>
      </c>
      <c r="H1699" s="68">
        <f t="shared" si="52"/>
        <v>11.398999999999999</v>
      </c>
      <c r="I1699" s="68" t="s">
        <v>300</v>
      </c>
      <c r="J1699" s="68" t="s">
        <v>889</v>
      </c>
      <c r="K1699" s="92" t="s">
        <v>853</v>
      </c>
      <c r="M1699" s="68" t="b">
        <f t="shared" si="53"/>
        <v>1</v>
      </c>
    </row>
    <row r="1700" spans="2:13">
      <c r="B1700" s="68" t="s">
        <v>839</v>
      </c>
      <c r="C1700" s="68" t="s">
        <v>282</v>
      </c>
      <c r="D1700" s="68" t="s">
        <v>425</v>
      </c>
      <c r="E1700" s="68" t="s">
        <v>246</v>
      </c>
      <c r="F1700" s="68">
        <f>SUMIFS(F_Input_APR!$G$8:$G$3373,F_Input_APR!$B$8:$B$3373,'APR Data'!C1700,F_Input_APR!$I$8:$I$3373,'APR Data'!D1700)</f>
        <v>0</v>
      </c>
      <c r="G1700" s="68">
        <v>1</v>
      </c>
      <c r="H1700" s="68">
        <f t="shared" si="52"/>
        <v>0</v>
      </c>
      <c r="I1700" s="68" t="s">
        <v>300</v>
      </c>
      <c r="J1700" s="68" t="s">
        <v>889</v>
      </c>
      <c r="K1700" s="92" t="s">
        <v>854</v>
      </c>
      <c r="M1700" s="68" t="b">
        <f t="shared" si="53"/>
        <v>1</v>
      </c>
    </row>
    <row r="1701" spans="2:13">
      <c r="B1701" s="68" t="s">
        <v>839</v>
      </c>
      <c r="C1701" s="68" t="s">
        <v>282</v>
      </c>
      <c r="D1701" s="68" t="s">
        <v>434</v>
      </c>
      <c r="E1701" s="68" t="s">
        <v>246</v>
      </c>
      <c r="F1701" s="68">
        <f>SUMIFS(F_Input_APR!$G$8:$G$3373,F_Input_APR!$B$8:$B$3373,'APR Data'!C1701,F_Input_APR!$I$8:$I$3373,'APR Data'!D1701)</f>
        <v>1.806</v>
      </c>
      <c r="G1701" s="68">
        <v>0</v>
      </c>
      <c r="H1701" s="68">
        <f t="shared" si="52"/>
        <v>0</v>
      </c>
      <c r="I1701" s="68" t="s">
        <v>300</v>
      </c>
      <c r="J1701" s="68" t="s">
        <v>889</v>
      </c>
      <c r="K1701" s="92" t="s">
        <v>855</v>
      </c>
      <c r="M1701" s="68" t="b">
        <f t="shared" si="53"/>
        <v>0</v>
      </c>
    </row>
    <row r="1702" spans="2:13">
      <c r="B1702" s="68" t="s">
        <v>839</v>
      </c>
      <c r="C1702" s="68" t="s">
        <v>282</v>
      </c>
      <c r="D1702" s="68" t="s">
        <v>440</v>
      </c>
      <c r="E1702" s="68" t="s">
        <v>246</v>
      </c>
      <c r="F1702" s="68">
        <f>SUMIFS(F_Input_APR!$G$8:$G$3373,F_Input_APR!$B$8:$B$3373,'APR Data'!C1702,F_Input_APR!$I$8:$I$3373,'APR Data'!D1702)</f>
        <v>1.806</v>
      </c>
      <c r="G1702" s="68">
        <v>0</v>
      </c>
      <c r="H1702" s="68">
        <f t="shared" si="52"/>
        <v>0</v>
      </c>
      <c r="I1702" s="68" t="s">
        <v>300</v>
      </c>
      <c r="J1702" s="68" t="s">
        <v>889</v>
      </c>
      <c r="K1702" s="92" t="s">
        <v>856</v>
      </c>
      <c r="M1702" s="68" t="b">
        <f t="shared" si="53"/>
        <v>0</v>
      </c>
    </row>
    <row r="1703" spans="2:13">
      <c r="B1703" s="68" t="s">
        <v>839</v>
      </c>
      <c r="C1703" s="68" t="s">
        <v>282</v>
      </c>
      <c r="D1703" s="68" t="s">
        <v>446</v>
      </c>
      <c r="E1703" s="68" t="s">
        <v>246</v>
      </c>
      <c r="F1703" s="68">
        <f>SUMIFS(F_Input_APR!$G$8:$G$3373,F_Input_APR!$B$8:$B$3373,'APR Data'!C1703,F_Input_APR!$I$8:$I$3373,'APR Data'!D1703)</f>
        <v>1.806</v>
      </c>
      <c r="G1703" s="68">
        <v>1</v>
      </c>
      <c r="H1703" s="68">
        <f t="shared" si="52"/>
        <v>1.806</v>
      </c>
      <c r="I1703" s="68" t="s">
        <v>300</v>
      </c>
      <c r="J1703" s="68" t="s">
        <v>889</v>
      </c>
      <c r="K1703" s="92" t="s">
        <v>857</v>
      </c>
      <c r="M1703" s="68" t="b">
        <f t="shared" si="53"/>
        <v>1</v>
      </c>
    </row>
    <row r="1704" spans="2:13">
      <c r="B1704" s="68" t="s">
        <v>839</v>
      </c>
      <c r="C1704" s="68" t="s">
        <v>282</v>
      </c>
      <c r="D1704" s="68" t="s">
        <v>455</v>
      </c>
      <c r="E1704" s="68" t="s">
        <v>246</v>
      </c>
      <c r="F1704" s="68">
        <f>SUMIFS(F_Input_APR!$G$8:$G$3373,F_Input_APR!$B$8:$B$3373,'APR Data'!C1704,F_Input_APR!$I$8:$I$3373,'APR Data'!D1704)</f>
        <v>0</v>
      </c>
      <c r="G1704" s="68">
        <v>1</v>
      </c>
      <c r="H1704" s="68">
        <f t="shared" si="52"/>
        <v>0</v>
      </c>
      <c r="I1704" s="68" t="s">
        <v>300</v>
      </c>
      <c r="J1704" s="68" t="s">
        <v>889</v>
      </c>
      <c r="K1704" s="92" t="s">
        <v>858</v>
      </c>
      <c r="M1704" s="68" t="b">
        <f t="shared" si="53"/>
        <v>1</v>
      </c>
    </row>
    <row r="1705" spans="2:13">
      <c r="B1705" s="68" t="s">
        <v>839</v>
      </c>
      <c r="C1705" s="68" t="s">
        <v>282</v>
      </c>
      <c r="D1705" s="68" t="s">
        <v>464</v>
      </c>
      <c r="E1705" s="68" t="s">
        <v>246</v>
      </c>
      <c r="F1705" s="68">
        <f>SUMIFS(F_Input_APR!$G$8:$G$3373,F_Input_APR!$B$8:$B$3373,'APR Data'!C1705,F_Input_APR!$I$8:$I$3373,'APR Data'!D1705)</f>
        <v>9.8290000000000006</v>
      </c>
      <c r="G1705" s="68">
        <v>1</v>
      </c>
      <c r="H1705" s="68">
        <f t="shared" si="52"/>
        <v>9.8290000000000006</v>
      </c>
      <c r="I1705" s="68" t="s">
        <v>300</v>
      </c>
      <c r="J1705" s="68" t="s">
        <v>889</v>
      </c>
      <c r="K1705" s="92" t="s">
        <v>859</v>
      </c>
      <c r="M1705" s="68" t="b">
        <f t="shared" si="53"/>
        <v>1</v>
      </c>
    </row>
    <row r="1706" spans="2:13">
      <c r="B1706" s="68" t="s">
        <v>839</v>
      </c>
      <c r="C1706" s="68" t="s">
        <v>282</v>
      </c>
      <c r="D1706" s="68" t="s">
        <v>473</v>
      </c>
      <c r="E1706" s="68" t="s">
        <v>246</v>
      </c>
      <c r="F1706" s="68">
        <f>SUMIFS(F_Input_APR!$G$8:$G$3373,F_Input_APR!$B$8:$B$3373,'APR Data'!C1706,F_Input_APR!$I$8:$I$3373,'APR Data'!D1706)</f>
        <v>0</v>
      </c>
      <c r="G1706" s="68">
        <v>0</v>
      </c>
      <c r="H1706" s="68">
        <f t="shared" si="52"/>
        <v>0</v>
      </c>
      <c r="I1706" s="68" t="s">
        <v>300</v>
      </c>
      <c r="J1706" s="68" t="s">
        <v>889</v>
      </c>
      <c r="K1706" s="92" t="s">
        <v>860</v>
      </c>
      <c r="M1706" s="68" t="b">
        <f t="shared" si="53"/>
        <v>1</v>
      </c>
    </row>
    <row r="1707" spans="2:13">
      <c r="B1707" s="68" t="s">
        <v>839</v>
      </c>
      <c r="C1707" s="68" t="s">
        <v>282</v>
      </c>
      <c r="D1707" s="68" t="s">
        <v>482</v>
      </c>
      <c r="E1707" s="68" t="s">
        <v>246</v>
      </c>
      <c r="F1707" s="68">
        <f>SUMIFS(F_Input_APR!$G$8:$G$3373,F_Input_APR!$B$8:$B$3373,'APR Data'!C1707,F_Input_APR!$I$8:$I$3373,'APR Data'!D1707)</f>
        <v>0.39400000000000002</v>
      </c>
      <c r="G1707" s="68">
        <v>0</v>
      </c>
      <c r="H1707" s="68">
        <f t="shared" si="52"/>
        <v>0</v>
      </c>
      <c r="I1707" s="68" t="s">
        <v>300</v>
      </c>
      <c r="J1707" s="68" t="s">
        <v>889</v>
      </c>
      <c r="K1707" s="92" t="s">
        <v>861</v>
      </c>
      <c r="M1707" s="68" t="b">
        <f t="shared" si="53"/>
        <v>0</v>
      </c>
    </row>
    <row r="1708" spans="2:13">
      <c r="B1708" s="68" t="s">
        <v>839</v>
      </c>
      <c r="C1708" s="68" t="s">
        <v>282</v>
      </c>
      <c r="D1708" s="68" t="s">
        <v>491</v>
      </c>
      <c r="E1708" s="68" t="s">
        <v>246</v>
      </c>
      <c r="F1708" s="68">
        <f>SUMIFS(F_Input_APR!$G$8:$G$3373,F_Input_APR!$B$8:$B$3373,'APR Data'!C1708,F_Input_APR!$I$8:$I$3373,'APR Data'!D1708)</f>
        <v>0</v>
      </c>
      <c r="G1708" s="68">
        <v>0</v>
      </c>
      <c r="H1708" s="68">
        <f t="shared" si="52"/>
        <v>0</v>
      </c>
      <c r="I1708" s="68" t="s">
        <v>300</v>
      </c>
      <c r="J1708" s="68" t="s">
        <v>889</v>
      </c>
      <c r="K1708" s="92" t="s">
        <v>862</v>
      </c>
      <c r="M1708" s="68" t="b">
        <f t="shared" si="53"/>
        <v>1</v>
      </c>
    </row>
    <row r="1709" spans="2:13">
      <c r="B1709" s="68" t="s">
        <v>839</v>
      </c>
      <c r="C1709" s="68" t="s">
        <v>282</v>
      </c>
      <c r="D1709" s="68" t="s">
        <v>500</v>
      </c>
      <c r="E1709" s="68" t="s">
        <v>246</v>
      </c>
      <c r="F1709" s="68">
        <f>SUMIFS(F_Input_APR!$G$8:$G$3373,F_Input_APR!$B$8:$B$3373,'APR Data'!C1709,F_Input_APR!$I$8:$I$3373,'APR Data'!D1709)</f>
        <v>0.39400000000000002</v>
      </c>
      <c r="G1709" s="68">
        <v>1</v>
      </c>
      <c r="H1709" s="68">
        <f t="shared" si="52"/>
        <v>0.39400000000000002</v>
      </c>
      <c r="I1709" s="68" t="s">
        <v>300</v>
      </c>
      <c r="J1709" s="68" t="s">
        <v>889</v>
      </c>
      <c r="K1709" s="92" t="s">
        <v>863</v>
      </c>
      <c r="M1709" s="68" t="b">
        <f t="shared" si="53"/>
        <v>1</v>
      </c>
    </row>
    <row r="1710" spans="2:13">
      <c r="B1710" s="68" t="s">
        <v>839</v>
      </c>
      <c r="C1710" s="68" t="s">
        <v>282</v>
      </c>
      <c r="D1710" s="68" t="s">
        <v>509</v>
      </c>
      <c r="E1710" s="68" t="s">
        <v>246</v>
      </c>
      <c r="F1710" s="68">
        <f>SUMIFS(F_Input_APR!$G$8:$G$3373,F_Input_APR!$B$8:$B$3373,'APR Data'!C1710,F_Input_APR!$I$8:$I$3373,'APR Data'!D1710)</f>
        <v>0.14599999999999999</v>
      </c>
      <c r="G1710" s="68">
        <v>1</v>
      </c>
      <c r="H1710" s="68">
        <f t="shared" si="52"/>
        <v>0.14599999999999999</v>
      </c>
      <c r="I1710" s="68" t="s">
        <v>300</v>
      </c>
      <c r="J1710" s="68" t="s">
        <v>889</v>
      </c>
      <c r="K1710" s="92" t="s">
        <v>864</v>
      </c>
      <c r="M1710" s="68" t="b">
        <f t="shared" si="53"/>
        <v>1</v>
      </c>
    </row>
    <row r="1711" spans="2:13">
      <c r="B1711" s="68" t="s">
        <v>839</v>
      </c>
      <c r="C1711" s="68" t="s">
        <v>282</v>
      </c>
      <c r="D1711" s="68" t="s">
        <v>518</v>
      </c>
      <c r="E1711" s="68" t="s">
        <v>246</v>
      </c>
      <c r="F1711" s="68">
        <f>SUMIFS(F_Input_APR!$G$8:$G$3373,F_Input_APR!$B$8:$B$3373,'APR Data'!C1711,F_Input_APR!$I$8:$I$3373,'APR Data'!D1711)</f>
        <v>0</v>
      </c>
      <c r="G1711" s="68">
        <v>1</v>
      </c>
      <c r="H1711" s="68">
        <f t="shared" si="52"/>
        <v>0</v>
      </c>
      <c r="I1711" s="68" t="s">
        <v>300</v>
      </c>
      <c r="J1711" s="68" t="s">
        <v>889</v>
      </c>
      <c r="K1711" s="92" t="s">
        <v>865</v>
      </c>
      <c r="M1711" s="68" t="b">
        <f t="shared" si="53"/>
        <v>1</v>
      </c>
    </row>
    <row r="1712" spans="2:13">
      <c r="B1712" s="68" t="s">
        <v>839</v>
      </c>
      <c r="C1712" s="68" t="s">
        <v>282</v>
      </c>
      <c r="D1712" s="68" t="s">
        <v>527</v>
      </c>
      <c r="E1712" s="68" t="s">
        <v>246</v>
      </c>
      <c r="F1712" s="68">
        <f>SUMIFS(F_Input_APR!$G$8:$G$3373,F_Input_APR!$B$8:$B$3373,'APR Data'!C1712,F_Input_APR!$I$8:$I$3373,'APR Data'!D1712)</f>
        <v>0</v>
      </c>
      <c r="G1712" s="68">
        <v>1</v>
      </c>
      <c r="H1712" s="68">
        <f t="shared" si="52"/>
        <v>0</v>
      </c>
      <c r="I1712" s="68" t="s">
        <v>300</v>
      </c>
      <c r="J1712" s="68" t="s">
        <v>889</v>
      </c>
      <c r="K1712" s="92" t="s">
        <v>866</v>
      </c>
      <c r="M1712" s="68" t="b">
        <f t="shared" si="53"/>
        <v>1</v>
      </c>
    </row>
    <row r="1713" spans="2:13">
      <c r="B1713" s="68" t="s">
        <v>839</v>
      </c>
      <c r="C1713" s="68" t="s">
        <v>283</v>
      </c>
      <c r="D1713" s="68" t="s">
        <v>302</v>
      </c>
      <c r="E1713" s="68" t="s">
        <v>246</v>
      </c>
      <c r="F1713" s="68">
        <f>SUMIFS(F_Input_APR!$G$8:$G$3373,F_Input_APR!$B$8:$B$3373,'APR Data'!C1713,F_Input_APR!$I$8:$I$3373,'APR Data'!D1713)</f>
        <v>3.5999999999999997E-2</v>
      </c>
      <c r="G1713" s="68">
        <v>1</v>
      </c>
      <c r="H1713" s="68">
        <f t="shared" si="52"/>
        <v>3.5999999999999997E-2</v>
      </c>
      <c r="I1713" s="68" t="s">
        <v>300</v>
      </c>
      <c r="J1713" s="68" t="s">
        <v>840</v>
      </c>
      <c r="K1713" s="92" t="s">
        <v>841</v>
      </c>
      <c r="M1713" s="68" t="b">
        <f t="shared" si="53"/>
        <v>1</v>
      </c>
    </row>
    <row r="1714" spans="2:13">
      <c r="B1714" s="68" t="s">
        <v>839</v>
      </c>
      <c r="C1714" s="68" t="s">
        <v>283</v>
      </c>
      <c r="D1714" s="68" t="s">
        <v>311</v>
      </c>
      <c r="E1714" s="68" t="s">
        <v>246</v>
      </c>
      <c r="F1714" s="68">
        <f>SUMIFS(F_Input_APR!$G$8:$G$3373,F_Input_APR!$B$8:$B$3373,'APR Data'!C1714,F_Input_APR!$I$8:$I$3373,'APR Data'!D1714)</f>
        <v>1.204</v>
      </c>
      <c r="G1714" s="68">
        <v>1</v>
      </c>
      <c r="H1714" s="68">
        <f t="shared" si="52"/>
        <v>1.204</v>
      </c>
      <c r="I1714" s="68" t="s">
        <v>300</v>
      </c>
      <c r="J1714" s="68" t="s">
        <v>840</v>
      </c>
      <c r="K1714" s="92" t="s">
        <v>842</v>
      </c>
      <c r="M1714" s="68" t="b">
        <f t="shared" si="53"/>
        <v>1</v>
      </c>
    </row>
    <row r="1715" spans="2:13">
      <c r="B1715" s="68" t="s">
        <v>839</v>
      </c>
      <c r="C1715" s="68" t="s">
        <v>283</v>
      </c>
      <c r="D1715" s="68" t="s">
        <v>320</v>
      </c>
      <c r="E1715" s="68" t="s">
        <v>246</v>
      </c>
      <c r="F1715" s="68">
        <f>SUMIFS(F_Input_APR!$G$8:$G$3373,F_Input_APR!$B$8:$B$3373,'APR Data'!C1715,F_Input_APR!$I$8:$I$3373,'APR Data'!D1715)</f>
        <v>0</v>
      </c>
      <c r="G1715" s="68">
        <v>1</v>
      </c>
      <c r="H1715" s="68">
        <f t="shared" si="52"/>
        <v>0</v>
      </c>
      <c r="I1715" s="68" t="s">
        <v>300</v>
      </c>
      <c r="J1715" s="68" t="s">
        <v>840</v>
      </c>
      <c r="K1715" s="92" t="s">
        <v>843</v>
      </c>
      <c r="M1715" s="68" t="b">
        <f t="shared" si="53"/>
        <v>1</v>
      </c>
    </row>
    <row r="1716" spans="2:13">
      <c r="B1716" s="68" t="s">
        <v>839</v>
      </c>
      <c r="C1716" s="68" t="s">
        <v>283</v>
      </c>
      <c r="D1716" s="68" t="s">
        <v>329</v>
      </c>
      <c r="E1716" s="68" t="s">
        <v>246</v>
      </c>
      <c r="F1716" s="68">
        <f>SUMIFS(F_Input_APR!$G$8:$G$3373,F_Input_APR!$B$8:$B$3373,'APR Data'!C1716,F_Input_APR!$I$8:$I$3373,'APR Data'!D1716)</f>
        <v>1.137</v>
      </c>
      <c r="G1716" s="68">
        <v>1</v>
      </c>
      <c r="H1716" s="68">
        <f t="shared" si="52"/>
        <v>1.137</v>
      </c>
      <c r="I1716" s="68" t="s">
        <v>300</v>
      </c>
      <c r="J1716" s="68" t="s">
        <v>840</v>
      </c>
      <c r="K1716" s="68" t="s">
        <v>844</v>
      </c>
      <c r="M1716" s="68" t="b">
        <f t="shared" si="53"/>
        <v>1</v>
      </c>
    </row>
    <row r="1717" spans="2:13">
      <c r="B1717" s="68" t="s">
        <v>839</v>
      </c>
      <c r="C1717" s="68" t="s">
        <v>283</v>
      </c>
      <c r="D1717" s="68" t="s">
        <v>338</v>
      </c>
      <c r="E1717" s="68" t="s">
        <v>246</v>
      </c>
      <c r="F1717" s="68">
        <f>SUMIFS(F_Input_APR!$G$8:$G$3373,F_Input_APR!$B$8:$B$3373,'APR Data'!C1717,F_Input_APR!$I$8:$I$3373,'APR Data'!D1717)</f>
        <v>0</v>
      </c>
      <c r="G1717" s="68">
        <v>1</v>
      </c>
      <c r="H1717" s="68">
        <f t="shared" si="52"/>
        <v>0</v>
      </c>
      <c r="I1717" s="68" t="s">
        <v>300</v>
      </c>
      <c r="J1717" s="68" t="s">
        <v>840</v>
      </c>
      <c r="K1717" s="92" t="s">
        <v>845</v>
      </c>
      <c r="M1717" s="68" t="b">
        <f t="shared" si="53"/>
        <v>1</v>
      </c>
    </row>
    <row r="1718" spans="2:13">
      <c r="B1718" s="68" t="s">
        <v>839</v>
      </c>
      <c r="C1718" s="68" t="s">
        <v>283</v>
      </c>
      <c r="D1718" s="68" t="s">
        <v>347</v>
      </c>
      <c r="E1718" s="68" t="s">
        <v>246</v>
      </c>
      <c r="F1718" s="68">
        <f>SUMIFS(F_Input_APR!$G$8:$G$3373,F_Input_APR!$B$8:$B$3373,'APR Data'!C1718,F_Input_APR!$I$8:$I$3373,'APR Data'!D1718)</f>
        <v>0</v>
      </c>
      <c r="G1718" s="68">
        <v>1</v>
      </c>
      <c r="H1718" s="68">
        <f t="shared" si="52"/>
        <v>0</v>
      </c>
      <c r="I1718" s="68" t="s">
        <v>300</v>
      </c>
      <c r="J1718" s="68" t="s">
        <v>840</v>
      </c>
      <c r="K1718" s="92" t="s">
        <v>846</v>
      </c>
      <c r="M1718" s="68" t="b">
        <f t="shared" si="53"/>
        <v>1</v>
      </c>
    </row>
    <row r="1719" spans="2:13">
      <c r="B1719" s="68" t="s">
        <v>839</v>
      </c>
      <c r="C1719" s="68" t="s">
        <v>283</v>
      </c>
      <c r="D1719" s="68" t="s">
        <v>356</v>
      </c>
      <c r="E1719" s="68" t="s">
        <v>246</v>
      </c>
      <c r="F1719" s="68">
        <f>SUMIFS(F_Input_APR!$G$8:$G$3373,F_Input_APR!$B$8:$B$3373,'APR Data'!C1719,F_Input_APR!$I$8:$I$3373,'APR Data'!D1719)</f>
        <v>2.5539999999999998</v>
      </c>
      <c r="G1719" s="68">
        <v>1</v>
      </c>
      <c r="H1719" s="68">
        <f t="shared" si="52"/>
        <v>2.5539999999999998</v>
      </c>
      <c r="I1719" s="68" t="s">
        <v>300</v>
      </c>
      <c r="J1719" s="68" t="s">
        <v>840</v>
      </c>
      <c r="K1719" s="92" t="s">
        <v>847</v>
      </c>
      <c r="M1719" s="68" t="b">
        <f t="shared" si="53"/>
        <v>1</v>
      </c>
    </row>
    <row r="1720" spans="2:13">
      <c r="B1720" s="68" t="s">
        <v>839</v>
      </c>
      <c r="C1720" s="68" t="s">
        <v>283</v>
      </c>
      <c r="D1720" s="68" t="s">
        <v>365</v>
      </c>
      <c r="E1720" s="68" t="s">
        <v>246</v>
      </c>
      <c r="F1720" s="68">
        <f>SUMIFS(F_Input_APR!$G$8:$G$3373,F_Input_APR!$B$8:$B$3373,'APR Data'!C1720,F_Input_APR!$I$8:$I$3373,'APR Data'!D1720)</f>
        <v>0</v>
      </c>
      <c r="G1720" s="68">
        <v>1</v>
      </c>
      <c r="H1720" s="68">
        <f t="shared" si="52"/>
        <v>0</v>
      </c>
      <c r="I1720" s="68" t="s">
        <v>300</v>
      </c>
      <c r="J1720" s="68" t="s">
        <v>840</v>
      </c>
      <c r="K1720" s="92" t="s">
        <v>848</v>
      </c>
      <c r="M1720" s="68" t="b">
        <f t="shared" si="53"/>
        <v>1</v>
      </c>
    </row>
    <row r="1721" spans="2:13">
      <c r="B1721" s="68" t="s">
        <v>839</v>
      </c>
      <c r="C1721" s="68" t="s">
        <v>283</v>
      </c>
      <c r="D1721" s="68" t="s">
        <v>374</v>
      </c>
      <c r="E1721" s="68" t="s">
        <v>246</v>
      </c>
      <c r="F1721" s="68">
        <f>SUMIFS(F_Input_APR!$G$8:$G$3373,F_Input_APR!$B$8:$B$3373,'APR Data'!C1721,F_Input_APR!$I$8:$I$3373,'APR Data'!D1721)</f>
        <v>1.1359999999999999</v>
      </c>
      <c r="G1721" s="68">
        <v>1</v>
      </c>
      <c r="H1721" s="68">
        <f t="shared" si="52"/>
        <v>1.1359999999999999</v>
      </c>
      <c r="I1721" s="68" t="s">
        <v>300</v>
      </c>
      <c r="J1721" s="68" t="s">
        <v>840</v>
      </c>
      <c r="K1721" s="92" t="s">
        <v>849</v>
      </c>
      <c r="M1721" s="68" t="b">
        <f t="shared" si="53"/>
        <v>1</v>
      </c>
    </row>
    <row r="1722" spans="2:13">
      <c r="B1722" s="68" t="s">
        <v>839</v>
      </c>
      <c r="C1722" s="68" t="s">
        <v>283</v>
      </c>
      <c r="D1722" s="68" t="s">
        <v>383</v>
      </c>
      <c r="E1722" s="68" t="s">
        <v>246</v>
      </c>
      <c r="F1722" s="68">
        <f>SUMIFS(F_Input_APR!$G$8:$G$3373,F_Input_APR!$B$8:$B$3373,'APR Data'!C1722,F_Input_APR!$I$8:$I$3373,'APR Data'!D1722)</f>
        <v>0</v>
      </c>
      <c r="G1722" s="68">
        <v>1</v>
      </c>
      <c r="H1722" s="68">
        <f t="shared" si="52"/>
        <v>0</v>
      </c>
      <c r="I1722" s="68" t="s">
        <v>300</v>
      </c>
      <c r="J1722" s="68" t="s">
        <v>840</v>
      </c>
      <c r="K1722" s="92" t="s">
        <v>850</v>
      </c>
      <c r="M1722" s="68" t="b">
        <f t="shared" si="53"/>
        <v>1</v>
      </c>
    </row>
    <row r="1723" spans="2:13">
      <c r="B1723" s="68" t="s">
        <v>839</v>
      </c>
      <c r="C1723" s="68" t="s">
        <v>283</v>
      </c>
      <c r="D1723" s="68" t="s">
        <v>392</v>
      </c>
      <c r="E1723" s="68" t="s">
        <v>246</v>
      </c>
      <c r="F1723" s="68">
        <f>SUMIFS(F_Input_APR!$G$8:$G$3373,F_Input_APR!$B$8:$B$3373,'APR Data'!C1723,F_Input_APR!$I$8:$I$3373,'APR Data'!D1723)</f>
        <v>0.74</v>
      </c>
      <c r="G1723" s="68">
        <v>1</v>
      </c>
      <c r="H1723" s="68">
        <f t="shared" si="52"/>
        <v>0.74</v>
      </c>
      <c r="I1723" s="68" t="s">
        <v>300</v>
      </c>
      <c r="J1723" s="68" t="s">
        <v>840</v>
      </c>
      <c r="K1723" s="92" t="s">
        <v>851</v>
      </c>
      <c r="M1723" s="68" t="b">
        <f t="shared" si="53"/>
        <v>1</v>
      </c>
    </row>
    <row r="1724" spans="2:13">
      <c r="B1724" s="68" t="s">
        <v>839</v>
      </c>
      <c r="C1724" s="68" t="s">
        <v>283</v>
      </c>
      <c r="D1724" s="68" t="s">
        <v>401</v>
      </c>
      <c r="E1724" s="68" t="s">
        <v>246</v>
      </c>
      <c r="F1724" s="68">
        <f>SUMIFS(F_Input_APR!$G$8:$G$3373,F_Input_APR!$B$8:$B$3373,'APR Data'!C1724,F_Input_APR!$I$8:$I$3373,'APR Data'!D1724)</f>
        <v>0</v>
      </c>
      <c r="G1724" s="68">
        <v>1</v>
      </c>
      <c r="H1724" s="68">
        <f t="shared" si="52"/>
        <v>0</v>
      </c>
      <c r="I1724" s="68" t="s">
        <v>300</v>
      </c>
      <c r="J1724" s="68" t="s">
        <v>840</v>
      </c>
      <c r="K1724" s="92" t="s">
        <v>852</v>
      </c>
      <c r="M1724" s="68" t="b">
        <f t="shared" si="53"/>
        <v>1</v>
      </c>
    </row>
    <row r="1725" spans="2:13">
      <c r="B1725" s="68" t="s">
        <v>839</v>
      </c>
      <c r="C1725" s="68" t="s">
        <v>283</v>
      </c>
      <c r="D1725" s="68" t="s">
        <v>410</v>
      </c>
      <c r="E1725" s="68" t="s">
        <v>246</v>
      </c>
      <c r="F1725" s="68">
        <f>SUMIFS(F_Input_APR!$G$8:$G$3373,F_Input_APR!$B$8:$B$3373,'APR Data'!C1725,F_Input_APR!$I$8:$I$3373,'APR Data'!D1725)</f>
        <v>4.66</v>
      </c>
      <c r="G1725" s="68">
        <v>1</v>
      </c>
      <c r="H1725" s="68">
        <f t="shared" si="52"/>
        <v>4.66</v>
      </c>
      <c r="I1725" s="68" t="s">
        <v>300</v>
      </c>
      <c r="J1725" s="68" t="s">
        <v>840</v>
      </c>
      <c r="K1725" s="92" t="s">
        <v>853</v>
      </c>
      <c r="M1725" s="68" t="b">
        <f t="shared" si="53"/>
        <v>1</v>
      </c>
    </row>
    <row r="1726" spans="2:13">
      <c r="B1726" s="68" t="s">
        <v>839</v>
      </c>
      <c r="C1726" s="68" t="s">
        <v>283</v>
      </c>
      <c r="D1726" s="68" t="s">
        <v>419</v>
      </c>
      <c r="E1726" s="68" t="s">
        <v>246</v>
      </c>
      <c r="F1726" s="68">
        <f>SUMIFS(F_Input_APR!$G$8:$G$3373,F_Input_APR!$B$8:$B$3373,'APR Data'!C1726,F_Input_APR!$I$8:$I$3373,'APR Data'!D1726)</f>
        <v>0</v>
      </c>
      <c r="G1726" s="68">
        <v>1</v>
      </c>
      <c r="H1726" s="68">
        <f t="shared" si="52"/>
        <v>0</v>
      </c>
      <c r="I1726" s="68" t="s">
        <v>300</v>
      </c>
      <c r="J1726" s="68" t="s">
        <v>840</v>
      </c>
      <c r="K1726" s="92" t="s">
        <v>854</v>
      </c>
      <c r="M1726" s="68" t="b">
        <f t="shared" si="53"/>
        <v>1</v>
      </c>
    </row>
    <row r="1727" spans="2:13">
      <c r="B1727" s="68" t="s">
        <v>839</v>
      </c>
      <c r="C1727" s="68" t="s">
        <v>283</v>
      </c>
      <c r="D1727" s="68" t="s">
        <v>428</v>
      </c>
      <c r="E1727" s="68" t="s">
        <v>246</v>
      </c>
      <c r="F1727" s="68">
        <f>SUMIFS(F_Input_APR!$G$8:$G$3373,F_Input_APR!$B$8:$B$3373,'APR Data'!C1727,F_Input_APR!$I$8:$I$3373,'APR Data'!D1727)</f>
        <v>7.6</v>
      </c>
      <c r="G1727" s="68">
        <v>0</v>
      </c>
      <c r="H1727" s="68">
        <f t="shared" si="52"/>
        <v>0</v>
      </c>
      <c r="I1727" s="68" t="s">
        <v>300</v>
      </c>
      <c r="J1727" s="68" t="s">
        <v>840</v>
      </c>
      <c r="K1727" s="92" t="s">
        <v>855</v>
      </c>
      <c r="M1727" s="68" t="b">
        <f t="shared" si="53"/>
        <v>0</v>
      </c>
    </row>
    <row r="1728" spans="2:13">
      <c r="B1728" s="68" t="s">
        <v>839</v>
      </c>
      <c r="C1728" s="68" t="s">
        <v>283</v>
      </c>
      <c r="D1728" s="68" t="s">
        <v>436</v>
      </c>
      <c r="E1728" s="68" t="s">
        <v>246</v>
      </c>
      <c r="F1728" s="68">
        <f>SUMIFS(F_Input_APR!$G$8:$G$3373,F_Input_APR!$B$8:$B$3373,'APR Data'!C1728,F_Input_APR!$I$8:$I$3373,'APR Data'!D1728)</f>
        <v>7.6</v>
      </c>
      <c r="G1728" s="68">
        <v>0</v>
      </c>
      <c r="H1728" s="68">
        <f t="shared" si="52"/>
        <v>0</v>
      </c>
      <c r="I1728" s="68" t="s">
        <v>300</v>
      </c>
      <c r="J1728" s="68" t="s">
        <v>840</v>
      </c>
      <c r="K1728" s="92" t="s">
        <v>856</v>
      </c>
      <c r="M1728" s="68" t="b">
        <f t="shared" si="53"/>
        <v>0</v>
      </c>
    </row>
    <row r="1729" spans="2:13">
      <c r="B1729" s="68" t="s">
        <v>839</v>
      </c>
      <c r="C1729" s="68" t="s">
        <v>283</v>
      </c>
      <c r="D1729" s="68" t="s">
        <v>442</v>
      </c>
      <c r="E1729" s="68" t="s">
        <v>246</v>
      </c>
      <c r="F1729" s="68">
        <f>SUMIFS(F_Input_APR!$G$8:$G$3373,F_Input_APR!$B$8:$B$3373,'APR Data'!C1729,F_Input_APR!$I$8:$I$3373,'APR Data'!D1729)</f>
        <v>7.6</v>
      </c>
      <c r="G1729" s="68">
        <v>1</v>
      </c>
      <c r="H1729" s="68">
        <f t="shared" si="52"/>
        <v>7.6</v>
      </c>
      <c r="I1729" s="68" t="s">
        <v>300</v>
      </c>
      <c r="J1729" s="68" t="s">
        <v>840</v>
      </c>
      <c r="K1729" s="92" t="s">
        <v>857</v>
      </c>
      <c r="M1729" s="68" t="b">
        <f t="shared" si="53"/>
        <v>1</v>
      </c>
    </row>
    <row r="1730" spans="2:13">
      <c r="B1730" s="68" t="s">
        <v>839</v>
      </c>
      <c r="C1730" s="68" t="s">
        <v>283</v>
      </c>
      <c r="D1730" s="68" t="s">
        <v>449</v>
      </c>
      <c r="E1730" s="68" t="s">
        <v>246</v>
      </c>
      <c r="F1730" s="68">
        <f>SUMIFS(F_Input_APR!$G$8:$G$3373,F_Input_APR!$B$8:$B$3373,'APR Data'!C1730,F_Input_APR!$I$8:$I$3373,'APR Data'!D1730)</f>
        <v>0.17699999999999999</v>
      </c>
      <c r="G1730" s="68">
        <v>1</v>
      </c>
      <c r="H1730" s="68">
        <f t="shared" si="52"/>
        <v>0.17699999999999999</v>
      </c>
      <c r="I1730" s="68" t="s">
        <v>300</v>
      </c>
      <c r="J1730" s="68" t="s">
        <v>840</v>
      </c>
      <c r="K1730" s="92" t="s">
        <v>858</v>
      </c>
      <c r="M1730" s="68" t="b">
        <f t="shared" si="53"/>
        <v>1</v>
      </c>
    </row>
    <row r="1731" spans="2:13">
      <c r="B1731" s="68" t="s">
        <v>839</v>
      </c>
      <c r="C1731" s="68" t="s">
        <v>283</v>
      </c>
      <c r="D1731" s="68" t="s">
        <v>458</v>
      </c>
      <c r="E1731" s="68" t="s">
        <v>246</v>
      </c>
      <c r="F1731" s="68">
        <f>SUMIFS(F_Input_APR!$G$8:$G$3373,F_Input_APR!$B$8:$B$3373,'APR Data'!C1731,F_Input_APR!$I$8:$I$3373,'APR Data'!D1731)</f>
        <v>0.65600000000000003</v>
      </c>
      <c r="G1731" s="68">
        <v>1</v>
      </c>
      <c r="H1731" s="68">
        <f t="shared" si="52"/>
        <v>0.65600000000000003</v>
      </c>
      <c r="I1731" s="68" t="s">
        <v>300</v>
      </c>
      <c r="J1731" s="68" t="s">
        <v>840</v>
      </c>
      <c r="K1731" s="92" t="s">
        <v>859</v>
      </c>
      <c r="M1731" s="68" t="b">
        <f t="shared" si="53"/>
        <v>1</v>
      </c>
    </row>
    <row r="1732" spans="2:13">
      <c r="B1732" s="68" t="s">
        <v>839</v>
      </c>
      <c r="C1732" s="68" t="s">
        <v>283</v>
      </c>
      <c r="D1732" s="68" t="s">
        <v>467</v>
      </c>
      <c r="E1732" s="68" t="s">
        <v>246</v>
      </c>
      <c r="F1732" s="68">
        <f>SUMIFS(F_Input_APR!$G$8:$G$3373,F_Input_APR!$B$8:$B$3373,'APR Data'!C1732,F_Input_APR!$I$8:$I$3373,'APR Data'!D1732)</f>
        <v>0</v>
      </c>
      <c r="G1732" s="68">
        <v>0</v>
      </c>
      <c r="H1732" s="68">
        <f t="shared" si="52"/>
        <v>0</v>
      </c>
      <c r="I1732" s="68" t="s">
        <v>300</v>
      </c>
      <c r="J1732" s="68" t="s">
        <v>840</v>
      </c>
      <c r="K1732" s="92" t="s">
        <v>860</v>
      </c>
      <c r="M1732" s="68" t="b">
        <f t="shared" si="53"/>
        <v>1</v>
      </c>
    </row>
    <row r="1733" spans="2:13">
      <c r="B1733" s="68" t="s">
        <v>839</v>
      </c>
      <c r="C1733" s="68" t="s">
        <v>283</v>
      </c>
      <c r="D1733" s="68" t="s">
        <v>476</v>
      </c>
      <c r="E1733" s="68" t="s">
        <v>246</v>
      </c>
      <c r="F1733" s="68">
        <f>SUMIFS(F_Input_APR!$G$8:$G$3373,F_Input_APR!$B$8:$B$3373,'APR Data'!C1733,F_Input_APR!$I$8:$I$3373,'APR Data'!D1733)</f>
        <v>0.247</v>
      </c>
      <c r="G1733" s="68">
        <v>0</v>
      </c>
      <c r="H1733" s="68">
        <f t="shared" si="52"/>
        <v>0</v>
      </c>
      <c r="I1733" s="68" t="s">
        <v>300</v>
      </c>
      <c r="J1733" s="68" t="s">
        <v>840</v>
      </c>
      <c r="K1733" s="92" t="s">
        <v>861</v>
      </c>
      <c r="M1733" s="68" t="b">
        <f t="shared" si="53"/>
        <v>0</v>
      </c>
    </row>
    <row r="1734" spans="2:13">
      <c r="B1734" s="68" t="s">
        <v>839</v>
      </c>
      <c r="C1734" s="68" t="s">
        <v>283</v>
      </c>
      <c r="D1734" s="68" t="s">
        <v>485</v>
      </c>
      <c r="E1734" s="68" t="s">
        <v>246</v>
      </c>
      <c r="F1734" s="68">
        <f>SUMIFS(F_Input_APR!$G$8:$G$3373,F_Input_APR!$B$8:$B$3373,'APR Data'!C1734,F_Input_APR!$I$8:$I$3373,'APR Data'!D1734)</f>
        <v>0</v>
      </c>
      <c r="G1734" s="68">
        <v>0</v>
      </c>
      <c r="H1734" s="68">
        <f t="shared" si="52"/>
        <v>0</v>
      </c>
      <c r="I1734" s="68" t="s">
        <v>300</v>
      </c>
      <c r="J1734" s="68" t="s">
        <v>840</v>
      </c>
      <c r="K1734" s="92" t="s">
        <v>862</v>
      </c>
      <c r="M1734" s="68" t="b">
        <f t="shared" si="53"/>
        <v>1</v>
      </c>
    </row>
    <row r="1735" spans="2:13">
      <c r="B1735" s="68" t="s">
        <v>839</v>
      </c>
      <c r="C1735" s="68" t="s">
        <v>283</v>
      </c>
      <c r="D1735" s="68" t="s">
        <v>494</v>
      </c>
      <c r="E1735" s="68" t="s">
        <v>246</v>
      </c>
      <c r="F1735" s="68">
        <f>SUMIFS(F_Input_APR!$G$8:$G$3373,F_Input_APR!$B$8:$B$3373,'APR Data'!C1735,F_Input_APR!$I$8:$I$3373,'APR Data'!D1735)</f>
        <v>0.247</v>
      </c>
      <c r="G1735" s="68">
        <v>1</v>
      </c>
      <c r="H1735" s="68">
        <f t="shared" ref="H1735:H1798" si="54">F1735*G1735</f>
        <v>0.247</v>
      </c>
      <c r="I1735" s="68" t="s">
        <v>300</v>
      </c>
      <c r="J1735" s="68" t="s">
        <v>840</v>
      </c>
      <c r="K1735" s="92" t="s">
        <v>863</v>
      </c>
      <c r="M1735" s="68" t="b">
        <f t="shared" ref="M1735:M1798" si="55">F1735=H1735</f>
        <v>1</v>
      </c>
    </row>
    <row r="1736" spans="2:13">
      <c r="B1736" s="68" t="s">
        <v>839</v>
      </c>
      <c r="C1736" s="68" t="s">
        <v>283</v>
      </c>
      <c r="D1736" s="68" t="s">
        <v>503</v>
      </c>
      <c r="E1736" s="68" t="s">
        <v>246</v>
      </c>
      <c r="F1736" s="68">
        <f>SUMIFS(F_Input_APR!$G$8:$G$3373,F_Input_APR!$B$8:$B$3373,'APR Data'!C1736,F_Input_APR!$I$8:$I$3373,'APR Data'!D1736)</f>
        <v>0.88700000000000001</v>
      </c>
      <c r="G1736" s="68">
        <v>1</v>
      </c>
      <c r="H1736" s="68">
        <f t="shared" si="54"/>
        <v>0.88700000000000001</v>
      </c>
      <c r="I1736" s="68" t="s">
        <v>300</v>
      </c>
      <c r="J1736" s="68" t="s">
        <v>840</v>
      </c>
      <c r="K1736" s="92" t="s">
        <v>864</v>
      </c>
      <c r="M1736" s="68" t="b">
        <f t="shared" si="55"/>
        <v>1</v>
      </c>
    </row>
    <row r="1737" spans="2:13">
      <c r="B1737" s="68" t="s">
        <v>839</v>
      </c>
      <c r="C1737" s="68" t="s">
        <v>283</v>
      </c>
      <c r="D1737" s="68" t="s">
        <v>512</v>
      </c>
      <c r="E1737" s="68" t="s">
        <v>246</v>
      </c>
      <c r="F1737" s="68">
        <f>SUMIFS(F_Input_APR!$G$8:$G$3373,F_Input_APR!$B$8:$B$3373,'APR Data'!C1737,F_Input_APR!$I$8:$I$3373,'APR Data'!D1737)</f>
        <v>0</v>
      </c>
      <c r="G1737" s="68">
        <v>1</v>
      </c>
      <c r="H1737" s="68">
        <f t="shared" si="54"/>
        <v>0</v>
      </c>
      <c r="I1737" s="68" t="s">
        <v>300</v>
      </c>
      <c r="J1737" s="68" t="s">
        <v>840</v>
      </c>
      <c r="K1737" s="92" t="s">
        <v>865</v>
      </c>
      <c r="M1737" s="68" t="b">
        <f t="shared" si="55"/>
        <v>1</v>
      </c>
    </row>
    <row r="1738" spans="2:13">
      <c r="B1738" s="68" t="s">
        <v>839</v>
      </c>
      <c r="C1738" s="68" t="s">
        <v>283</v>
      </c>
      <c r="D1738" s="68" t="s">
        <v>521</v>
      </c>
      <c r="E1738" s="68" t="s">
        <v>246</v>
      </c>
      <c r="F1738" s="68">
        <f>SUMIFS(F_Input_APR!$G$8:$G$3373,F_Input_APR!$B$8:$B$3373,'APR Data'!C1738,F_Input_APR!$I$8:$I$3373,'APR Data'!D1738)</f>
        <v>1.4179999999999999</v>
      </c>
      <c r="G1738" s="68">
        <v>1</v>
      </c>
      <c r="H1738" s="68">
        <f t="shared" si="54"/>
        <v>1.4179999999999999</v>
      </c>
      <c r="I1738" s="68" t="s">
        <v>300</v>
      </c>
      <c r="J1738" s="68" t="s">
        <v>840</v>
      </c>
      <c r="K1738" s="92" t="s">
        <v>866</v>
      </c>
      <c r="M1738" s="68" t="b">
        <f t="shared" si="55"/>
        <v>1</v>
      </c>
    </row>
    <row r="1739" spans="2:13">
      <c r="B1739" s="68" t="s">
        <v>839</v>
      </c>
      <c r="C1739" s="68" t="s">
        <v>283</v>
      </c>
      <c r="D1739" s="68" t="s">
        <v>305</v>
      </c>
      <c r="E1739" s="68" t="s">
        <v>246</v>
      </c>
      <c r="F1739" s="68">
        <f>SUMIFS(F_Input_APR!$G$8:$G$3373,F_Input_APR!$B$8:$B$3373,'APR Data'!C1739,F_Input_APR!$I$8:$I$3373,'APR Data'!D1739)</f>
        <v>0</v>
      </c>
      <c r="G1739" s="68">
        <v>1</v>
      </c>
      <c r="H1739" s="68">
        <f t="shared" si="54"/>
        <v>0</v>
      </c>
      <c r="I1739" s="68" t="s">
        <v>300</v>
      </c>
      <c r="J1739" s="68" t="s">
        <v>888</v>
      </c>
      <c r="K1739" s="92" t="s">
        <v>841</v>
      </c>
      <c r="M1739" s="68" t="b">
        <f t="shared" si="55"/>
        <v>1</v>
      </c>
    </row>
    <row r="1740" spans="2:13">
      <c r="B1740" s="68" t="s">
        <v>839</v>
      </c>
      <c r="C1740" s="68" t="s">
        <v>283</v>
      </c>
      <c r="D1740" s="68" t="s">
        <v>314</v>
      </c>
      <c r="E1740" s="68" t="s">
        <v>246</v>
      </c>
      <c r="F1740" s="68">
        <f>SUMIFS(F_Input_APR!$G$8:$G$3373,F_Input_APR!$B$8:$B$3373,'APR Data'!C1740,F_Input_APR!$I$8:$I$3373,'APR Data'!D1740)</f>
        <v>1.66</v>
      </c>
      <c r="G1740" s="68">
        <v>1</v>
      </c>
      <c r="H1740" s="68">
        <f t="shared" si="54"/>
        <v>1.66</v>
      </c>
      <c r="I1740" s="68" t="s">
        <v>300</v>
      </c>
      <c r="J1740" s="68" t="s">
        <v>888</v>
      </c>
      <c r="K1740" s="92" t="s">
        <v>842</v>
      </c>
      <c r="M1740" s="68" t="b">
        <f t="shared" si="55"/>
        <v>1</v>
      </c>
    </row>
    <row r="1741" spans="2:13">
      <c r="B1741" s="68" t="s">
        <v>839</v>
      </c>
      <c r="C1741" s="68" t="s">
        <v>283</v>
      </c>
      <c r="D1741" s="68" t="s">
        <v>323</v>
      </c>
      <c r="E1741" s="68" t="s">
        <v>246</v>
      </c>
      <c r="F1741" s="68">
        <f>SUMIFS(F_Input_APR!$G$8:$G$3373,F_Input_APR!$B$8:$B$3373,'APR Data'!C1741,F_Input_APR!$I$8:$I$3373,'APR Data'!D1741)</f>
        <v>0</v>
      </c>
      <c r="G1741" s="68">
        <v>1</v>
      </c>
      <c r="H1741" s="68">
        <f t="shared" si="54"/>
        <v>0</v>
      </c>
      <c r="I1741" s="68" t="s">
        <v>300</v>
      </c>
      <c r="J1741" s="68" t="s">
        <v>888</v>
      </c>
      <c r="K1741" s="92" t="s">
        <v>843</v>
      </c>
      <c r="M1741" s="68" t="b">
        <f t="shared" si="55"/>
        <v>1</v>
      </c>
    </row>
    <row r="1742" spans="2:13">
      <c r="B1742" s="68" t="s">
        <v>839</v>
      </c>
      <c r="C1742" s="68" t="s">
        <v>283</v>
      </c>
      <c r="D1742" s="68" t="s">
        <v>332</v>
      </c>
      <c r="E1742" s="68" t="s">
        <v>246</v>
      </c>
      <c r="F1742" s="68">
        <f>SUMIFS(F_Input_APR!$G$8:$G$3373,F_Input_APR!$B$8:$B$3373,'APR Data'!C1742,F_Input_APR!$I$8:$I$3373,'APR Data'!D1742)</f>
        <v>2.3010000000000002</v>
      </c>
      <c r="G1742" s="68">
        <v>1</v>
      </c>
      <c r="H1742" s="68">
        <f t="shared" si="54"/>
        <v>2.3010000000000002</v>
      </c>
      <c r="I1742" s="68" t="s">
        <v>300</v>
      </c>
      <c r="J1742" s="68" t="s">
        <v>888</v>
      </c>
      <c r="K1742" s="68" t="s">
        <v>844</v>
      </c>
      <c r="M1742" s="68" t="b">
        <f t="shared" si="55"/>
        <v>1</v>
      </c>
    </row>
    <row r="1743" spans="2:13">
      <c r="B1743" s="68" t="s">
        <v>839</v>
      </c>
      <c r="C1743" s="68" t="s">
        <v>283</v>
      </c>
      <c r="D1743" s="68" t="s">
        <v>341</v>
      </c>
      <c r="E1743" s="68" t="s">
        <v>246</v>
      </c>
      <c r="F1743" s="68">
        <f>SUMIFS(F_Input_APR!$G$8:$G$3373,F_Input_APR!$B$8:$B$3373,'APR Data'!C1743,F_Input_APR!$I$8:$I$3373,'APR Data'!D1743)</f>
        <v>0</v>
      </c>
      <c r="G1743" s="68">
        <v>1</v>
      </c>
      <c r="H1743" s="68">
        <f t="shared" si="54"/>
        <v>0</v>
      </c>
      <c r="I1743" s="68" t="s">
        <v>300</v>
      </c>
      <c r="J1743" s="68" t="s">
        <v>888</v>
      </c>
      <c r="K1743" s="92" t="s">
        <v>845</v>
      </c>
      <c r="M1743" s="68" t="b">
        <f t="shared" si="55"/>
        <v>1</v>
      </c>
    </row>
    <row r="1744" spans="2:13">
      <c r="B1744" s="68" t="s">
        <v>839</v>
      </c>
      <c r="C1744" s="68" t="s">
        <v>283</v>
      </c>
      <c r="D1744" s="68" t="s">
        <v>350</v>
      </c>
      <c r="E1744" s="68" t="s">
        <v>246</v>
      </c>
      <c r="F1744" s="68">
        <f>SUMIFS(F_Input_APR!$G$8:$G$3373,F_Input_APR!$B$8:$B$3373,'APR Data'!C1744,F_Input_APR!$I$8:$I$3373,'APR Data'!D1744)</f>
        <v>0</v>
      </c>
      <c r="G1744" s="68">
        <v>1</v>
      </c>
      <c r="H1744" s="68">
        <f t="shared" si="54"/>
        <v>0</v>
      </c>
      <c r="I1744" s="68" t="s">
        <v>300</v>
      </c>
      <c r="J1744" s="68" t="s">
        <v>888</v>
      </c>
      <c r="K1744" s="92" t="s">
        <v>846</v>
      </c>
      <c r="M1744" s="68" t="b">
        <f t="shared" si="55"/>
        <v>1</v>
      </c>
    </row>
    <row r="1745" spans="2:13">
      <c r="B1745" s="68" t="s">
        <v>839</v>
      </c>
      <c r="C1745" s="68" t="s">
        <v>283</v>
      </c>
      <c r="D1745" s="68" t="s">
        <v>359</v>
      </c>
      <c r="E1745" s="68" t="s">
        <v>246</v>
      </c>
      <c r="F1745" s="68">
        <f>SUMIFS(F_Input_APR!$G$8:$G$3373,F_Input_APR!$B$8:$B$3373,'APR Data'!C1745,F_Input_APR!$I$8:$I$3373,'APR Data'!D1745)</f>
        <v>2.5419999999999998</v>
      </c>
      <c r="G1745" s="68">
        <v>1</v>
      </c>
      <c r="H1745" s="68">
        <f t="shared" si="54"/>
        <v>2.5419999999999998</v>
      </c>
      <c r="I1745" s="68" t="s">
        <v>300</v>
      </c>
      <c r="J1745" s="68" t="s">
        <v>888</v>
      </c>
      <c r="K1745" s="92" t="s">
        <v>847</v>
      </c>
      <c r="M1745" s="68" t="b">
        <f t="shared" si="55"/>
        <v>1</v>
      </c>
    </row>
    <row r="1746" spans="2:13">
      <c r="B1746" s="68" t="s">
        <v>839</v>
      </c>
      <c r="C1746" s="68" t="s">
        <v>283</v>
      </c>
      <c r="D1746" s="68" t="s">
        <v>368</v>
      </c>
      <c r="E1746" s="68" t="s">
        <v>246</v>
      </c>
      <c r="F1746" s="68">
        <f>SUMIFS(F_Input_APR!$G$8:$G$3373,F_Input_APR!$B$8:$B$3373,'APR Data'!C1746,F_Input_APR!$I$8:$I$3373,'APR Data'!D1746)</f>
        <v>0</v>
      </c>
      <c r="G1746" s="68">
        <v>1</v>
      </c>
      <c r="H1746" s="68">
        <f t="shared" si="54"/>
        <v>0</v>
      </c>
      <c r="I1746" s="68" t="s">
        <v>300</v>
      </c>
      <c r="J1746" s="68" t="s">
        <v>888</v>
      </c>
      <c r="K1746" s="92" t="s">
        <v>848</v>
      </c>
      <c r="M1746" s="68" t="b">
        <f t="shared" si="55"/>
        <v>1</v>
      </c>
    </row>
    <row r="1747" spans="2:13">
      <c r="B1747" s="68" t="s">
        <v>839</v>
      </c>
      <c r="C1747" s="68" t="s">
        <v>283</v>
      </c>
      <c r="D1747" s="68" t="s">
        <v>377</v>
      </c>
      <c r="E1747" s="68" t="s">
        <v>246</v>
      </c>
      <c r="F1747" s="68">
        <f>SUMIFS(F_Input_APR!$G$8:$G$3373,F_Input_APR!$B$8:$B$3373,'APR Data'!C1747,F_Input_APR!$I$8:$I$3373,'APR Data'!D1747)</f>
        <v>0</v>
      </c>
      <c r="G1747" s="68">
        <v>1</v>
      </c>
      <c r="H1747" s="68">
        <f t="shared" si="54"/>
        <v>0</v>
      </c>
      <c r="I1747" s="68" t="s">
        <v>300</v>
      </c>
      <c r="J1747" s="68" t="s">
        <v>888</v>
      </c>
      <c r="K1747" s="92" t="s">
        <v>849</v>
      </c>
      <c r="M1747" s="68" t="b">
        <f t="shared" si="55"/>
        <v>1</v>
      </c>
    </row>
    <row r="1748" spans="2:13">
      <c r="B1748" s="68" t="s">
        <v>839</v>
      </c>
      <c r="C1748" s="68" t="s">
        <v>283</v>
      </c>
      <c r="D1748" s="68" t="s">
        <v>386</v>
      </c>
      <c r="E1748" s="68" t="s">
        <v>246</v>
      </c>
      <c r="F1748" s="68">
        <f>SUMIFS(F_Input_APR!$G$8:$G$3373,F_Input_APR!$B$8:$B$3373,'APR Data'!C1748,F_Input_APR!$I$8:$I$3373,'APR Data'!D1748)</f>
        <v>0</v>
      </c>
      <c r="G1748" s="68">
        <v>1</v>
      </c>
      <c r="H1748" s="68">
        <f t="shared" si="54"/>
        <v>0</v>
      </c>
      <c r="I1748" s="68" t="s">
        <v>300</v>
      </c>
      <c r="J1748" s="68" t="s">
        <v>888</v>
      </c>
      <c r="K1748" s="92" t="s">
        <v>850</v>
      </c>
      <c r="M1748" s="68" t="b">
        <f t="shared" si="55"/>
        <v>1</v>
      </c>
    </row>
    <row r="1749" spans="2:13">
      <c r="B1749" s="68" t="s">
        <v>839</v>
      </c>
      <c r="C1749" s="68" t="s">
        <v>283</v>
      </c>
      <c r="D1749" s="68" t="s">
        <v>395</v>
      </c>
      <c r="E1749" s="68" t="s">
        <v>246</v>
      </c>
      <c r="F1749" s="68">
        <f>SUMIFS(F_Input_APR!$G$8:$G$3373,F_Input_APR!$B$8:$B$3373,'APR Data'!C1749,F_Input_APR!$I$8:$I$3373,'APR Data'!D1749)</f>
        <v>0</v>
      </c>
      <c r="G1749" s="68">
        <v>1</v>
      </c>
      <c r="H1749" s="68">
        <f t="shared" si="54"/>
        <v>0</v>
      </c>
      <c r="I1749" s="68" t="s">
        <v>300</v>
      </c>
      <c r="J1749" s="68" t="s">
        <v>888</v>
      </c>
      <c r="K1749" s="92" t="s">
        <v>851</v>
      </c>
      <c r="M1749" s="68" t="b">
        <f t="shared" si="55"/>
        <v>1</v>
      </c>
    </row>
    <row r="1750" spans="2:13">
      <c r="B1750" s="68" t="s">
        <v>839</v>
      </c>
      <c r="C1750" s="68" t="s">
        <v>283</v>
      </c>
      <c r="D1750" s="68" t="s">
        <v>404</v>
      </c>
      <c r="E1750" s="68" t="s">
        <v>246</v>
      </c>
      <c r="F1750" s="68">
        <f>SUMIFS(F_Input_APR!$G$8:$G$3373,F_Input_APR!$B$8:$B$3373,'APR Data'!C1750,F_Input_APR!$I$8:$I$3373,'APR Data'!D1750)</f>
        <v>0</v>
      </c>
      <c r="G1750" s="68">
        <v>1</v>
      </c>
      <c r="H1750" s="68">
        <f t="shared" si="54"/>
        <v>0</v>
      </c>
      <c r="I1750" s="68" t="s">
        <v>300</v>
      </c>
      <c r="J1750" s="68" t="s">
        <v>888</v>
      </c>
      <c r="K1750" s="92" t="s">
        <v>852</v>
      </c>
      <c r="M1750" s="68" t="b">
        <f t="shared" si="55"/>
        <v>1</v>
      </c>
    </row>
    <row r="1751" spans="2:13">
      <c r="B1751" s="68" t="s">
        <v>839</v>
      </c>
      <c r="C1751" s="68" t="s">
        <v>283</v>
      </c>
      <c r="D1751" s="68" t="s">
        <v>413</v>
      </c>
      <c r="E1751" s="68" t="s">
        <v>246</v>
      </c>
      <c r="F1751" s="68">
        <f>SUMIFS(F_Input_APR!$G$8:$G$3373,F_Input_APR!$B$8:$B$3373,'APR Data'!C1751,F_Input_APR!$I$8:$I$3373,'APR Data'!D1751)</f>
        <v>5.3920000000000003</v>
      </c>
      <c r="G1751" s="68">
        <v>1</v>
      </c>
      <c r="H1751" s="68">
        <f t="shared" si="54"/>
        <v>5.3920000000000003</v>
      </c>
      <c r="I1751" s="68" t="s">
        <v>300</v>
      </c>
      <c r="J1751" s="68" t="s">
        <v>888</v>
      </c>
      <c r="K1751" s="92" t="s">
        <v>853</v>
      </c>
      <c r="M1751" s="68" t="b">
        <f t="shared" si="55"/>
        <v>1</v>
      </c>
    </row>
    <row r="1752" spans="2:13">
      <c r="B1752" s="68" t="s">
        <v>839</v>
      </c>
      <c r="C1752" s="68" t="s">
        <v>283</v>
      </c>
      <c r="D1752" s="68" t="s">
        <v>422</v>
      </c>
      <c r="E1752" s="68" t="s">
        <v>246</v>
      </c>
      <c r="F1752" s="68">
        <f>SUMIFS(F_Input_APR!$G$8:$G$3373,F_Input_APR!$B$8:$B$3373,'APR Data'!C1752,F_Input_APR!$I$8:$I$3373,'APR Data'!D1752)</f>
        <v>0</v>
      </c>
      <c r="G1752" s="68">
        <v>1</v>
      </c>
      <c r="H1752" s="68">
        <f t="shared" si="54"/>
        <v>0</v>
      </c>
      <c r="I1752" s="68" t="s">
        <v>300</v>
      </c>
      <c r="J1752" s="68" t="s">
        <v>888</v>
      </c>
      <c r="K1752" s="92" t="s">
        <v>854</v>
      </c>
      <c r="M1752" s="68" t="b">
        <f t="shared" si="55"/>
        <v>1</v>
      </c>
    </row>
    <row r="1753" spans="2:13">
      <c r="B1753" s="68" t="s">
        <v>839</v>
      </c>
      <c r="C1753" s="68" t="s">
        <v>283</v>
      </c>
      <c r="D1753" s="68" t="s">
        <v>431</v>
      </c>
      <c r="E1753" s="68" t="s">
        <v>246</v>
      </c>
      <c r="F1753" s="68">
        <f>SUMIFS(F_Input_APR!$G$8:$G$3373,F_Input_APR!$B$8:$B$3373,'APR Data'!C1753,F_Input_APR!$I$8:$I$3373,'APR Data'!D1753)</f>
        <v>5.657</v>
      </c>
      <c r="G1753" s="68">
        <v>0</v>
      </c>
      <c r="H1753" s="68">
        <f t="shared" si="54"/>
        <v>0</v>
      </c>
      <c r="I1753" s="68" t="s">
        <v>300</v>
      </c>
      <c r="J1753" s="68" t="s">
        <v>888</v>
      </c>
      <c r="K1753" s="92" t="s">
        <v>855</v>
      </c>
      <c r="M1753" s="68" t="b">
        <f t="shared" si="55"/>
        <v>0</v>
      </c>
    </row>
    <row r="1754" spans="2:13">
      <c r="B1754" s="68" t="s">
        <v>839</v>
      </c>
      <c r="C1754" s="68" t="s">
        <v>283</v>
      </c>
      <c r="D1754" s="68" t="s">
        <v>438</v>
      </c>
      <c r="E1754" s="68" t="s">
        <v>246</v>
      </c>
      <c r="F1754" s="68">
        <f>SUMIFS(F_Input_APR!$G$8:$G$3373,F_Input_APR!$B$8:$B$3373,'APR Data'!C1754,F_Input_APR!$I$8:$I$3373,'APR Data'!D1754)</f>
        <v>5.657</v>
      </c>
      <c r="G1754" s="68">
        <v>0</v>
      </c>
      <c r="H1754" s="68">
        <f t="shared" si="54"/>
        <v>0</v>
      </c>
      <c r="I1754" s="68" t="s">
        <v>300</v>
      </c>
      <c r="J1754" s="68" t="s">
        <v>888</v>
      </c>
      <c r="K1754" s="92" t="s">
        <v>856</v>
      </c>
      <c r="M1754" s="68" t="b">
        <f t="shared" si="55"/>
        <v>0</v>
      </c>
    </row>
    <row r="1755" spans="2:13">
      <c r="B1755" s="68" t="s">
        <v>839</v>
      </c>
      <c r="C1755" s="68" t="s">
        <v>283</v>
      </c>
      <c r="D1755" s="68" t="s">
        <v>444</v>
      </c>
      <c r="E1755" s="68" t="s">
        <v>246</v>
      </c>
      <c r="F1755" s="68">
        <f>SUMIFS(F_Input_APR!$G$8:$G$3373,F_Input_APR!$B$8:$B$3373,'APR Data'!C1755,F_Input_APR!$I$8:$I$3373,'APR Data'!D1755)</f>
        <v>5.657</v>
      </c>
      <c r="G1755" s="68">
        <v>1</v>
      </c>
      <c r="H1755" s="68">
        <f t="shared" si="54"/>
        <v>5.657</v>
      </c>
      <c r="I1755" s="68" t="s">
        <v>300</v>
      </c>
      <c r="J1755" s="68" t="s">
        <v>888</v>
      </c>
      <c r="K1755" s="92" t="s">
        <v>857</v>
      </c>
      <c r="M1755" s="68" t="b">
        <f t="shared" si="55"/>
        <v>1</v>
      </c>
    </row>
    <row r="1756" spans="2:13">
      <c r="B1756" s="68" t="s">
        <v>839</v>
      </c>
      <c r="C1756" s="68" t="s">
        <v>283</v>
      </c>
      <c r="D1756" s="68" t="s">
        <v>452</v>
      </c>
      <c r="E1756" s="68" t="s">
        <v>246</v>
      </c>
      <c r="F1756" s="68">
        <f>SUMIFS(F_Input_APR!$G$8:$G$3373,F_Input_APR!$B$8:$B$3373,'APR Data'!C1756,F_Input_APR!$I$8:$I$3373,'APR Data'!D1756)</f>
        <v>0</v>
      </c>
      <c r="G1756" s="68">
        <v>1</v>
      </c>
      <c r="H1756" s="68">
        <f t="shared" si="54"/>
        <v>0</v>
      </c>
      <c r="I1756" s="68" t="s">
        <v>300</v>
      </c>
      <c r="J1756" s="68" t="s">
        <v>888</v>
      </c>
      <c r="K1756" s="92" t="s">
        <v>858</v>
      </c>
      <c r="M1756" s="68" t="b">
        <f t="shared" si="55"/>
        <v>1</v>
      </c>
    </row>
    <row r="1757" spans="2:13">
      <c r="B1757" s="68" t="s">
        <v>839</v>
      </c>
      <c r="C1757" s="68" t="s">
        <v>283</v>
      </c>
      <c r="D1757" s="68" t="s">
        <v>461</v>
      </c>
      <c r="E1757" s="68" t="s">
        <v>246</v>
      </c>
      <c r="F1757" s="68">
        <f>SUMIFS(F_Input_APR!$G$8:$G$3373,F_Input_APR!$B$8:$B$3373,'APR Data'!C1757,F_Input_APR!$I$8:$I$3373,'APR Data'!D1757)</f>
        <v>1.2070000000000001</v>
      </c>
      <c r="G1757" s="68">
        <v>1</v>
      </c>
      <c r="H1757" s="68">
        <f t="shared" si="54"/>
        <v>1.2070000000000001</v>
      </c>
      <c r="I1757" s="68" t="s">
        <v>300</v>
      </c>
      <c r="J1757" s="68" t="s">
        <v>888</v>
      </c>
      <c r="K1757" s="92" t="s">
        <v>859</v>
      </c>
      <c r="M1757" s="68" t="b">
        <f t="shared" si="55"/>
        <v>1</v>
      </c>
    </row>
    <row r="1758" spans="2:13">
      <c r="B1758" s="68" t="s">
        <v>839</v>
      </c>
      <c r="C1758" s="68" t="s">
        <v>283</v>
      </c>
      <c r="D1758" s="68" t="s">
        <v>470</v>
      </c>
      <c r="E1758" s="68" t="s">
        <v>246</v>
      </c>
      <c r="F1758" s="68">
        <f>SUMIFS(F_Input_APR!$G$8:$G$3373,F_Input_APR!$B$8:$B$3373,'APR Data'!C1758,F_Input_APR!$I$8:$I$3373,'APR Data'!D1758)</f>
        <v>0</v>
      </c>
      <c r="G1758" s="68">
        <v>0</v>
      </c>
      <c r="H1758" s="68">
        <f t="shared" si="54"/>
        <v>0</v>
      </c>
      <c r="I1758" s="68" t="s">
        <v>300</v>
      </c>
      <c r="J1758" s="68" t="s">
        <v>888</v>
      </c>
      <c r="K1758" s="92" t="s">
        <v>860</v>
      </c>
      <c r="M1758" s="68" t="b">
        <f t="shared" si="55"/>
        <v>1</v>
      </c>
    </row>
    <row r="1759" spans="2:13">
      <c r="B1759" s="68" t="s">
        <v>839</v>
      </c>
      <c r="C1759" s="68" t="s">
        <v>283</v>
      </c>
      <c r="D1759" s="68" t="s">
        <v>479</v>
      </c>
      <c r="E1759" s="68" t="s">
        <v>246</v>
      </c>
      <c r="F1759" s="68">
        <f>SUMIFS(F_Input_APR!$G$8:$G$3373,F_Input_APR!$B$8:$B$3373,'APR Data'!C1759,F_Input_APR!$I$8:$I$3373,'APR Data'!D1759)</f>
        <v>0.16</v>
      </c>
      <c r="G1759" s="68">
        <v>0</v>
      </c>
      <c r="H1759" s="68">
        <f t="shared" si="54"/>
        <v>0</v>
      </c>
      <c r="I1759" s="68" t="s">
        <v>300</v>
      </c>
      <c r="J1759" s="68" t="s">
        <v>888</v>
      </c>
      <c r="K1759" s="92" t="s">
        <v>861</v>
      </c>
      <c r="M1759" s="68" t="b">
        <f t="shared" si="55"/>
        <v>0</v>
      </c>
    </row>
    <row r="1760" spans="2:13">
      <c r="B1760" s="68" t="s">
        <v>839</v>
      </c>
      <c r="C1760" s="68" t="s">
        <v>283</v>
      </c>
      <c r="D1760" s="68" t="s">
        <v>488</v>
      </c>
      <c r="E1760" s="68" t="s">
        <v>246</v>
      </c>
      <c r="F1760" s="68">
        <f>SUMIFS(F_Input_APR!$G$8:$G$3373,F_Input_APR!$B$8:$B$3373,'APR Data'!C1760,F_Input_APR!$I$8:$I$3373,'APR Data'!D1760)</f>
        <v>0</v>
      </c>
      <c r="G1760" s="68">
        <v>0</v>
      </c>
      <c r="H1760" s="68">
        <f t="shared" si="54"/>
        <v>0</v>
      </c>
      <c r="I1760" s="68" t="s">
        <v>300</v>
      </c>
      <c r="J1760" s="68" t="s">
        <v>888</v>
      </c>
      <c r="K1760" s="92" t="s">
        <v>862</v>
      </c>
      <c r="M1760" s="68" t="b">
        <f t="shared" si="55"/>
        <v>1</v>
      </c>
    </row>
    <row r="1761" spans="2:13">
      <c r="B1761" s="68" t="s">
        <v>839</v>
      </c>
      <c r="C1761" s="68" t="s">
        <v>283</v>
      </c>
      <c r="D1761" s="68" t="s">
        <v>497</v>
      </c>
      <c r="E1761" s="68" t="s">
        <v>246</v>
      </c>
      <c r="F1761" s="68">
        <f>SUMIFS(F_Input_APR!$G$8:$G$3373,F_Input_APR!$B$8:$B$3373,'APR Data'!C1761,F_Input_APR!$I$8:$I$3373,'APR Data'!D1761)</f>
        <v>0.16</v>
      </c>
      <c r="G1761" s="68">
        <v>1</v>
      </c>
      <c r="H1761" s="68">
        <f t="shared" si="54"/>
        <v>0.16</v>
      </c>
      <c r="I1761" s="68" t="s">
        <v>300</v>
      </c>
      <c r="J1761" s="68" t="s">
        <v>888</v>
      </c>
      <c r="K1761" s="92" t="s">
        <v>863</v>
      </c>
      <c r="M1761" s="68" t="b">
        <f t="shared" si="55"/>
        <v>1</v>
      </c>
    </row>
    <row r="1762" spans="2:13">
      <c r="B1762" s="68" t="s">
        <v>839</v>
      </c>
      <c r="C1762" s="68" t="s">
        <v>283</v>
      </c>
      <c r="D1762" s="68" t="s">
        <v>506</v>
      </c>
      <c r="E1762" s="68" t="s">
        <v>246</v>
      </c>
      <c r="F1762" s="68">
        <f>SUMIFS(F_Input_APR!$G$8:$G$3373,F_Input_APR!$B$8:$B$3373,'APR Data'!C1762,F_Input_APR!$I$8:$I$3373,'APR Data'!D1762)</f>
        <v>0</v>
      </c>
      <c r="G1762" s="68">
        <v>1</v>
      </c>
      <c r="H1762" s="68">
        <f t="shared" si="54"/>
        <v>0</v>
      </c>
      <c r="I1762" s="68" t="s">
        <v>300</v>
      </c>
      <c r="J1762" s="68" t="s">
        <v>888</v>
      </c>
      <c r="K1762" s="92" t="s">
        <v>864</v>
      </c>
      <c r="M1762" s="68" t="b">
        <f t="shared" si="55"/>
        <v>1</v>
      </c>
    </row>
    <row r="1763" spans="2:13">
      <c r="B1763" s="68" t="s">
        <v>839</v>
      </c>
      <c r="C1763" s="68" t="s">
        <v>283</v>
      </c>
      <c r="D1763" s="68" t="s">
        <v>515</v>
      </c>
      <c r="E1763" s="68" t="s">
        <v>246</v>
      </c>
      <c r="F1763" s="68">
        <f>SUMIFS(F_Input_APR!$G$8:$G$3373,F_Input_APR!$B$8:$B$3373,'APR Data'!C1763,F_Input_APR!$I$8:$I$3373,'APR Data'!D1763)</f>
        <v>0</v>
      </c>
      <c r="G1763" s="68">
        <v>1</v>
      </c>
      <c r="H1763" s="68">
        <f t="shared" si="54"/>
        <v>0</v>
      </c>
      <c r="I1763" s="68" t="s">
        <v>300</v>
      </c>
      <c r="J1763" s="68" t="s">
        <v>888</v>
      </c>
      <c r="K1763" s="92" t="s">
        <v>865</v>
      </c>
      <c r="M1763" s="68" t="b">
        <f t="shared" si="55"/>
        <v>1</v>
      </c>
    </row>
    <row r="1764" spans="2:13">
      <c r="B1764" s="68" t="s">
        <v>839</v>
      </c>
      <c r="C1764" s="68" t="s">
        <v>283</v>
      </c>
      <c r="D1764" s="68" t="s">
        <v>524</v>
      </c>
      <c r="E1764" s="68" t="s">
        <v>246</v>
      </c>
      <c r="F1764" s="68">
        <f>SUMIFS(F_Input_APR!$G$8:$G$3373,F_Input_APR!$B$8:$B$3373,'APR Data'!C1764,F_Input_APR!$I$8:$I$3373,'APR Data'!D1764)</f>
        <v>0</v>
      </c>
      <c r="G1764" s="68">
        <v>1</v>
      </c>
      <c r="H1764" s="68">
        <f t="shared" si="54"/>
        <v>0</v>
      </c>
      <c r="I1764" s="68" t="s">
        <v>300</v>
      </c>
      <c r="J1764" s="68" t="s">
        <v>888</v>
      </c>
      <c r="K1764" s="92" t="s">
        <v>866</v>
      </c>
      <c r="M1764" s="68" t="b">
        <f t="shared" si="55"/>
        <v>1</v>
      </c>
    </row>
    <row r="1765" spans="2:13">
      <c r="B1765" s="68" t="s">
        <v>839</v>
      </c>
      <c r="C1765" s="68" t="s">
        <v>283</v>
      </c>
      <c r="D1765" s="68" t="s">
        <v>308</v>
      </c>
      <c r="E1765" s="68" t="s">
        <v>246</v>
      </c>
      <c r="F1765" s="68">
        <f>SUMIFS(F_Input_APR!$G$8:$G$3373,F_Input_APR!$B$8:$B$3373,'APR Data'!C1765,F_Input_APR!$I$8:$I$3373,'APR Data'!D1765)</f>
        <v>0</v>
      </c>
      <c r="G1765" s="68">
        <v>1</v>
      </c>
      <c r="H1765" s="68">
        <f t="shared" si="54"/>
        <v>0</v>
      </c>
      <c r="I1765" s="68" t="s">
        <v>300</v>
      </c>
      <c r="J1765" s="68" t="s">
        <v>889</v>
      </c>
      <c r="K1765" s="92" t="s">
        <v>841</v>
      </c>
      <c r="M1765" s="68" t="b">
        <f t="shared" si="55"/>
        <v>1</v>
      </c>
    </row>
    <row r="1766" spans="2:13">
      <c r="B1766" s="68" t="s">
        <v>839</v>
      </c>
      <c r="C1766" s="68" t="s">
        <v>283</v>
      </c>
      <c r="D1766" s="68" t="s">
        <v>317</v>
      </c>
      <c r="E1766" s="68" t="s">
        <v>246</v>
      </c>
      <c r="F1766" s="68">
        <f>SUMIFS(F_Input_APR!$G$8:$G$3373,F_Input_APR!$B$8:$B$3373,'APR Data'!C1766,F_Input_APR!$I$8:$I$3373,'APR Data'!D1766)</f>
        <v>2.161</v>
      </c>
      <c r="G1766" s="68">
        <v>1</v>
      </c>
      <c r="H1766" s="68">
        <f t="shared" si="54"/>
        <v>2.161</v>
      </c>
      <c r="I1766" s="68" t="s">
        <v>300</v>
      </c>
      <c r="J1766" s="68" t="s">
        <v>889</v>
      </c>
      <c r="K1766" s="92" t="s">
        <v>842</v>
      </c>
      <c r="M1766" s="68" t="b">
        <f t="shared" si="55"/>
        <v>1</v>
      </c>
    </row>
    <row r="1767" spans="2:13">
      <c r="B1767" s="68" t="s">
        <v>839</v>
      </c>
      <c r="C1767" s="68" t="s">
        <v>283</v>
      </c>
      <c r="D1767" s="68" t="s">
        <v>326</v>
      </c>
      <c r="E1767" s="68" t="s">
        <v>246</v>
      </c>
      <c r="F1767" s="68">
        <f>SUMIFS(F_Input_APR!$G$8:$G$3373,F_Input_APR!$B$8:$B$3373,'APR Data'!C1767,F_Input_APR!$I$8:$I$3373,'APR Data'!D1767)</f>
        <v>0</v>
      </c>
      <c r="G1767" s="68">
        <v>1</v>
      </c>
      <c r="H1767" s="68">
        <f t="shared" si="54"/>
        <v>0</v>
      </c>
      <c r="I1767" s="68" t="s">
        <v>300</v>
      </c>
      <c r="J1767" s="68" t="s">
        <v>889</v>
      </c>
      <c r="K1767" s="92" t="s">
        <v>843</v>
      </c>
      <c r="M1767" s="68" t="b">
        <f t="shared" si="55"/>
        <v>1</v>
      </c>
    </row>
    <row r="1768" spans="2:13">
      <c r="B1768" s="68" t="s">
        <v>839</v>
      </c>
      <c r="C1768" s="68" t="s">
        <v>283</v>
      </c>
      <c r="D1768" s="68" t="s">
        <v>335</v>
      </c>
      <c r="E1768" s="68" t="s">
        <v>246</v>
      </c>
      <c r="F1768" s="68">
        <f>SUMIFS(F_Input_APR!$G$8:$G$3373,F_Input_APR!$B$8:$B$3373,'APR Data'!C1768,F_Input_APR!$I$8:$I$3373,'APR Data'!D1768)</f>
        <v>2.9950000000000001</v>
      </c>
      <c r="G1768" s="68">
        <v>1</v>
      </c>
      <c r="H1768" s="68">
        <f t="shared" si="54"/>
        <v>2.9950000000000001</v>
      </c>
      <c r="I1768" s="68" t="s">
        <v>300</v>
      </c>
      <c r="J1768" s="68" t="s">
        <v>889</v>
      </c>
      <c r="K1768" s="68" t="s">
        <v>844</v>
      </c>
      <c r="M1768" s="68" t="b">
        <f t="shared" si="55"/>
        <v>1</v>
      </c>
    </row>
    <row r="1769" spans="2:13">
      <c r="B1769" s="68" t="s">
        <v>839</v>
      </c>
      <c r="C1769" s="68" t="s">
        <v>283</v>
      </c>
      <c r="D1769" s="68" t="s">
        <v>344</v>
      </c>
      <c r="E1769" s="68" t="s">
        <v>246</v>
      </c>
      <c r="F1769" s="68">
        <f>SUMIFS(F_Input_APR!$G$8:$G$3373,F_Input_APR!$B$8:$B$3373,'APR Data'!C1769,F_Input_APR!$I$8:$I$3373,'APR Data'!D1769)</f>
        <v>0</v>
      </c>
      <c r="G1769" s="68">
        <v>1</v>
      </c>
      <c r="H1769" s="68">
        <f t="shared" si="54"/>
        <v>0</v>
      </c>
      <c r="I1769" s="68" t="s">
        <v>300</v>
      </c>
      <c r="J1769" s="68" t="s">
        <v>889</v>
      </c>
      <c r="K1769" s="92" t="s">
        <v>845</v>
      </c>
      <c r="M1769" s="68" t="b">
        <f t="shared" si="55"/>
        <v>1</v>
      </c>
    </row>
    <row r="1770" spans="2:13">
      <c r="B1770" s="68" t="s">
        <v>839</v>
      </c>
      <c r="C1770" s="68" t="s">
        <v>283</v>
      </c>
      <c r="D1770" s="68" t="s">
        <v>353</v>
      </c>
      <c r="E1770" s="68" t="s">
        <v>246</v>
      </c>
      <c r="F1770" s="68">
        <f>SUMIFS(F_Input_APR!$G$8:$G$3373,F_Input_APR!$B$8:$B$3373,'APR Data'!C1770,F_Input_APR!$I$8:$I$3373,'APR Data'!D1770)</f>
        <v>0</v>
      </c>
      <c r="G1770" s="68">
        <v>1</v>
      </c>
      <c r="H1770" s="68">
        <f t="shared" si="54"/>
        <v>0</v>
      </c>
      <c r="I1770" s="68" t="s">
        <v>300</v>
      </c>
      <c r="J1770" s="68" t="s">
        <v>889</v>
      </c>
      <c r="K1770" s="92" t="s">
        <v>846</v>
      </c>
      <c r="M1770" s="68" t="b">
        <f t="shared" si="55"/>
        <v>1</v>
      </c>
    </row>
    <row r="1771" spans="2:13">
      <c r="B1771" s="68" t="s">
        <v>839</v>
      </c>
      <c r="C1771" s="68" t="s">
        <v>283</v>
      </c>
      <c r="D1771" s="68" t="s">
        <v>362</v>
      </c>
      <c r="E1771" s="68" t="s">
        <v>246</v>
      </c>
      <c r="F1771" s="68">
        <f>SUMIFS(F_Input_APR!$G$8:$G$3373,F_Input_APR!$B$8:$B$3373,'APR Data'!C1771,F_Input_APR!$I$8:$I$3373,'APR Data'!D1771)</f>
        <v>3.3079999999999998</v>
      </c>
      <c r="G1771" s="68">
        <v>1</v>
      </c>
      <c r="H1771" s="68">
        <f t="shared" si="54"/>
        <v>3.3079999999999998</v>
      </c>
      <c r="I1771" s="68" t="s">
        <v>300</v>
      </c>
      <c r="J1771" s="68" t="s">
        <v>889</v>
      </c>
      <c r="K1771" s="92" t="s">
        <v>847</v>
      </c>
      <c r="M1771" s="68" t="b">
        <f t="shared" si="55"/>
        <v>1</v>
      </c>
    </row>
    <row r="1772" spans="2:13">
      <c r="B1772" s="68" t="s">
        <v>839</v>
      </c>
      <c r="C1772" s="68" t="s">
        <v>283</v>
      </c>
      <c r="D1772" s="68" t="s">
        <v>371</v>
      </c>
      <c r="E1772" s="68" t="s">
        <v>246</v>
      </c>
      <c r="F1772" s="68">
        <f>SUMIFS(F_Input_APR!$G$8:$G$3373,F_Input_APR!$B$8:$B$3373,'APR Data'!C1772,F_Input_APR!$I$8:$I$3373,'APR Data'!D1772)</f>
        <v>0</v>
      </c>
      <c r="G1772" s="68">
        <v>1</v>
      </c>
      <c r="H1772" s="68">
        <f t="shared" si="54"/>
        <v>0</v>
      </c>
      <c r="I1772" s="68" t="s">
        <v>300</v>
      </c>
      <c r="J1772" s="68" t="s">
        <v>889</v>
      </c>
      <c r="K1772" s="92" t="s">
        <v>848</v>
      </c>
      <c r="M1772" s="68" t="b">
        <f t="shared" si="55"/>
        <v>1</v>
      </c>
    </row>
    <row r="1773" spans="2:13">
      <c r="B1773" s="68" t="s">
        <v>839</v>
      </c>
      <c r="C1773" s="68" t="s">
        <v>283</v>
      </c>
      <c r="D1773" s="68" t="s">
        <v>380</v>
      </c>
      <c r="E1773" s="68" t="s">
        <v>246</v>
      </c>
      <c r="F1773" s="68">
        <f>SUMIFS(F_Input_APR!$G$8:$G$3373,F_Input_APR!$B$8:$B$3373,'APR Data'!C1773,F_Input_APR!$I$8:$I$3373,'APR Data'!D1773)</f>
        <v>0</v>
      </c>
      <c r="G1773" s="68">
        <v>1</v>
      </c>
      <c r="H1773" s="68">
        <f t="shared" si="54"/>
        <v>0</v>
      </c>
      <c r="I1773" s="68" t="s">
        <v>300</v>
      </c>
      <c r="J1773" s="68" t="s">
        <v>889</v>
      </c>
      <c r="K1773" s="92" t="s">
        <v>849</v>
      </c>
      <c r="M1773" s="68" t="b">
        <f t="shared" si="55"/>
        <v>1</v>
      </c>
    </row>
    <row r="1774" spans="2:13">
      <c r="B1774" s="68" t="s">
        <v>839</v>
      </c>
      <c r="C1774" s="68" t="s">
        <v>283</v>
      </c>
      <c r="D1774" s="68" t="s">
        <v>389</v>
      </c>
      <c r="E1774" s="68" t="s">
        <v>246</v>
      </c>
      <c r="F1774" s="68">
        <f>SUMIFS(F_Input_APR!$G$8:$G$3373,F_Input_APR!$B$8:$B$3373,'APR Data'!C1774,F_Input_APR!$I$8:$I$3373,'APR Data'!D1774)</f>
        <v>0</v>
      </c>
      <c r="G1774" s="68">
        <v>1</v>
      </c>
      <c r="H1774" s="68">
        <f t="shared" si="54"/>
        <v>0</v>
      </c>
      <c r="I1774" s="68" t="s">
        <v>300</v>
      </c>
      <c r="J1774" s="68" t="s">
        <v>889</v>
      </c>
      <c r="K1774" s="92" t="s">
        <v>850</v>
      </c>
      <c r="M1774" s="68" t="b">
        <f t="shared" si="55"/>
        <v>1</v>
      </c>
    </row>
    <row r="1775" spans="2:13">
      <c r="B1775" s="68" t="s">
        <v>839</v>
      </c>
      <c r="C1775" s="68" t="s">
        <v>283</v>
      </c>
      <c r="D1775" s="68" t="s">
        <v>398</v>
      </c>
      <c r="E1775" s="68" t="s">
        <v>246</v>
      </c>
      <c r="F1775" s="68">
        <f>SUMIFS(F_Input_APR!$G$8:$G$3373,F_Input_APR!$B$8:$B$3373,'APR Data'!C1775,F_Input_APR!$I$8:$I$3373,'APR Data'!D1775)</f>
        <v>0</v>
      </c>
      <c r="G1775" s="68">
        <v>1</v>
      </c>
      <c r="H1775" s="68">
        <f t="shared" si="54"/>
        <v>0</v>
      </c>
      <c r="I1775" s="68" t="s">
        <v>300</v>
      </c>
      <c r="J1775" s="68" t="s">
        <v>889</v>
      </c>
      <c r="K1775" s="92" t="s">
        <v>851</v>
      </c>
      <c r="M1775" s="68" t="b">
        <f t="shared" si="55"/>
        <v>1</v>
      </c>
    </row>
    <row r="1776" spans="2:13">
      <c r="B1776" s="68" t="s">
        <v>839</v>
      </c>
      <c r="C1776" s="68" t="s">
        <v>283</v>
      </c>
      <c r="D1776" s="68" t="s">
        <v>407</v>
      </c>
      <c r="E1776" s="68" t="s">
        <v>246</v>
      </c>
      <c r="F1776" s="68">
        <f>SUMIFS(F_Input_APR!$G$8:$G$3373,F_Input_APR!$B$8:$B$3373,'APR Data'!C1776,F_Input_APR!$I$8:$I$3373,'APR Data'!D1776)</f>
        <v>0</v>
      </c>
      <c r="G1776" s="68">
        <v>1</v>
      </c>
      <c r="H1776" s="68">
        <f t="shared" si="54"/>
        <v>0</v>
      </c>
      <c r="I1776" s="68" t="s">
        <v>300</v>
      </c>
      <c r="J1776" s="68" t="s">
        <v>889</v>
      </c>
      <c r="K1776" s="92" t="s">
        <v>852</v>
      </c>
      <c r="M1776" s="68" t="b">
        <f t="shared" si="55"/>
        <v>1</v>
      </c>
    </row>
    <row r="1777" spans="2:13">
      <c r="B1777" s="68" t="s">
        <v>839</v>
      </c>
      <c r="C1777" s="68" t="s">
        <v>283</v>
      </c>
      <c r="D1777" s="68" t="s">
        <v>416</v>
      </c>
      <c r="E1777" s="68" t="s">
        <v>246</v>
      </c>
      <c r="F1777" s="68">
        <f>SUMIFS(F_Input_APR!$G$8:$G$3373,F_Input_APR!$B$8:$B$3373,'APR Data'!C1777,F_Input_APR!$I$8:$I$3373,'APR Data'!D1777)</f>
        <v>6.5170000000000003</v>
      </c>
      <c r="G1777" s="68">
        <v>1</v>
      </c>
      <c r="H1777" s="68">
        <f t="shared" si="54"/>
        <v>6.5170000000000003</v>
      </c>
      <c r="I1777" s="68" t="s">
        <v>300</v>
      </c>
      <c r="J1777" s="68" t="s">
        <v>889</v>
      </c>
      <c r="K1777" s="92" t="s">
        <v>853</v>
      </c>
      <c r="M1777" s="68" t="b">
        <f t="shared" si="55"/>
        <v>1</v>
      </c>
    </row>
    <row r="1778" spans="2:13">
      <c r="B1778" s="68" t="s">
        <v>839</v>
      </c>
      <c r="C1778" s="68" t="s">
        <v>283</v>
      </c>
      <c r="D1778" s="68" t="s">
        <v>425</v>
      </c>
      <c r="E1778" s="68" t="s">
        <v>246</v>
      </c>
      <c r="F1778" s="68">
        <f>SUMIFS(F_Input_APR!$G$8:$G$3373,F_Input_APR!$B$8:$B$3373,'APR Data'!C1778,F_Input_APR!$I$8:$I$3373,'APR Data'!D1778)</f>
        <v>0</v>
      </c>
      <c r="G1778" s="68">
        <v>1</v>
      </c>
      <c r="H1778" s="68">
        <f t="shared" si="54"/>
        <v>0</v>
      </c>
      <c r="I1778" s="68" t="s">
        <v>300</v>
      </c>
      <c r="J1778" s="68" t="s">
        <v>889</v>
      </c>
      <c r="K1778" s="92" t="s">
        <v>854</v>
      </c>
      <c r="M1778" s="68" t="b">
        <f t="shared" si="55"/>
        <v>1</v>
      </c>
    </row>
    <row r="1779" spans="2:13">
      <c r="B1779" s="68" t="s">
        <v>839</v>
      </c>
      <c r="C1779" s="68" t="s">
        <v>283</v>
      </c>
      <c r="D1779" s="68" t="s">
        <v>434</v>
      </c>
      <c r="E1779" s="68" t="s">
        <v>246</v>
      </c>
      <c r="F1779" s="68">
        <f>SUMIFS(F_Input_APR!$G$8:$G$3373,F_Input_APR!$B$8:$B$3373,'APR Data'!C1779,F_Input_APR!$I$8:$I$3373,'APR Data'!D1779)</f>
        <v>6.8380000000000001</v>
      </c>
      <c r="G1779" s="68">
        <v>0</v>
      </c>
      <c r="H1779" s="68">
        <f t="shared" si="54"/>
        <v>0</v>
      </c>
      <c r="I1779" s="68" t="s">
        <v>300</v>
      </c>
      <c r="J1779" s="68" t="s">
        <v>889</v>
      </c>
      <c r="K1779" s="92" t="s">
        <v>855</v>
      </c>
      <c r="M1779" s="68" t="b">
        <f t="shared" si="55"/>
        <v>0</v>
      </c>
    </row>
    <row r="1780" spans="2:13">
      <c r="B1780" s="68" t="s">
        <v>839</v>
      </c>
      <c r="C1780" s="68" t="s">
        <v>283</v>
      </c>
      <c r="D1780" s="68" t="s">
        <v>440</v>
      </c>
      <c r="E1780" s="68" t="s">
        <v>246</v>
      </c>
      <c r="F1780" s="68">
        <f>SUMIFS(F_Input_APR!$G$8:$G$3373,F_Input_APR!$B$8:$B$3373,'APR Data'!C1780,F_Input_APR!$I$8:$I$3373,'APR Data'!D1780)</f>
        <v>6.8380000000000001</v>
      </c>
      <c r="G1780" s="68">
        <v>0</v>
      </c>
      <c r="H1780" s="68">
        <f t="shared" si="54"/>
        <v>0</v>
      </c>
      <c r="I1780" s="68" t="s">
        <v>300</v>
      </c>
      <c r="J1780" s="68" t="s">
        <v>889</v>
      </c>
      <c r="K1780" s="92" t="s">
        <v>856</v>
      </c>
      <c r="M1780" s="68" t="b">
        <f t="shared" si="55"/>
        <v>0</v>
      </c>
    </row>
    <row r="1781" spans="2:13">
      <c r="B1781" s="68" t="s">
        <v>839</v>
      </c>
      <c r="C1781" s="68" t="s">
        <v>283</v>
      </c>
      <c r="D1781" s="68" t="s">
        <v>446</v>
      </c>
      <c r="E1781" s="68" t="s">
        <v>246</v>
      </c>
      <c r="F1781" s="68">
        <f>SUMIFS(F_Input_APR!$G$8:$G$3373,F_Input_APR!$B$8:$B$3373,'APR Data'!C1781,F_Input_APR!$I$8:$I$3373,'APR Data'!D1781)</f>
        <v>6.8380000000000001</v>
      </c>
      <c r="G1781" s="68">
        <v>1</v>
      </c>
      <c r="H1781" s="68">
        <f t="shared" si="54"/>
        <v>6.8380000000000001</v>
      </c>
      <c r="I1781" s="68" t="s">
        <v>300</v>
      </c>
      <c r="J1781" s="68" t="s">
        <v>889</v>
      </c>
      <c r="K1781" s="92" t="s">
        <v>857</v>
      </c>
      <c r="M1781" s="68" t="b">
        <f t="shared" si="55"/>
        <v>1</v>
      </c>
    </row>
    <row r="1782" spans="2:13">
      <c r="B1782" s="68" t="s">
        <v>839</v>
      </c>
      <c r="C1782" s="68" t="s">
        <v>283</v>
      </c>
      <c r="D1782" s="68" t="s">
        <v>455</v>
      </c>
      <c r="E1782" s="68" t="s">
        <v>246</v>
      </c>
      <c r="F1782" s="68">
        <f>SUMIFS(F_Input_APR!$G$8:$G$3373,F_Input_APR!$B$8:$B$3373,'APR Data'!C1782,F_Input_APR!$I$8:$I$3373,'APR Data'!D1782)</f>
        <v>0</v>
      </c>
      <c r="G1782" s="68">
        <v>1</v>
      </c>
      <c r="H1782" s="68">
        <f t="shared" si="54"/>
        <v>0</v>
      </c>
      <c r="I1782" s="68" t="s">
        <v>300</v>
      </c>
      <c r="J1782" s="68" t="s">
        <v>889</v>
      </c>
      <c r="K1782" s="92" t="s">
        <v>858</v>
      </c>
      <c r="M1782" s="68" t="b">
        <f t="shared" si="55"/>
        <v>1</v>
      </c>
    </row>
    <row r="1783" spans="2:13">
      <c r="B1783" s="68" t="s">
        <v>839</v>
      </c>
      <c r="C1783" s="68" t="s">
        <v>283</v>
      </c>
      <c r="D1783" s="68" t="s">
        <v>464</v>
      </c>
      <c r="E1783" s="68" t="s">
        <v>246</v>
      </c>
      <c r="F1783" s="68">
        <f>SUMIFS(F_Input_APR!$G$8:$G$3373,F_Input_APR!$B$8:$B$3373,'APR Data'!C1783,F_Input_APR!$I$8:$I$3373,'APR Data'!D1783)</f>
        <v>1.458</v>
      </c>
      <c r="G1783" s="68">
        <v>1</v>
      </c>
      <c r="H1783" s="68">
        <f t="shared" si="54"/>
        <v>1.458</v>
      </c>
      <c r="I1783" s="68" t="s">
        <v>300</v>
      </c>
      <c r="J1783" s="68" t="s">
        <v>889</v>
      </c>
      <c r="K1783" s="92" t="s">
        <v>859</v>
      </c>
      <c r="M1783" s="68" t="b">
        <f t="shared" si="55"/>
        <v>1</v>
      </c>
    </row>
    <row r="1784" spans="2:13">
      <c r="B1784" s="68" t="s">
        <v>839</v>
      </c>
      <c r="C1784" s="68" t="s">
        <v>283</v>
      </c>
      <c r="D1784" s="68" t="s">
        <v>473</v>
      </c>
      <c r="E1784" s="68" t="s">
        <v>246</v>
      </c>
      <c r="F1784" s="68">
        <f>SUMIFS(F_Input_APR!$G$8:$G$3373,F_Input_APR!$B$8:$B$3373,'APR Data'!C1784,F_Input_APR!$I$8:$I$3373,'APR Data'!D1784)</f>
        <v>0</v>
      </c>
      <c r="G1784" s="68">
        <v>0</v>
      </c>
      <c r="H1784" s="68">
        <f t="shared" si="54"/>
        <v>0</v>
      </c>
      <c r="I1784" s="68" t="s">
        <v>300</v>
      </c>
      <c r="J1784" s="68" t="s">
        <v>889</v>
      </c>
      <c r="K1784" s="92" t="s">
        <v>860</v>
      </c>
      <c r="M1784" s="68" t="b">
        <f t="shared" si="55"/>
        <v>1</v>
      </c>
    </row>
    <row r="1785" spans="2:13">
      <c r="B1785" s="68" t="s">
        <v>839</v>
      </c>
      <c r="C1785" s="68" t="s">
        <v>283</v>
      </c>
      <c r="D1785" s="68" t="s">
        <v>482</v>
      </c>
      <c r="E1785" s="68" t="s">
        <v>246</v>
      </c>
      <c r="F1785" s="68">
        <f>SUMIFS(F_Input_APR!$G$8:$G$3373,F_Input_APR!$B$8:$B$3373,'APR Data'!C1785,F_Input_APR!$I$8:$I$3373,'APR Data'!D1785)</f>
        <v>0.193</v>
      </c>
      <c r="G1785" s="68">
        <v>0</v>
      </c>
      <c r="H1785" s="68">
        <f t="shared" si="54"/>
        <v>0</v>
      </c>
      <c r="I1785" s="68" t="s">
        <v>300</v>
      </c>
      <c r="J1785" s="68" t="s">
        <v>889</v>
      </c>
      <c r="K1785" s="92" t="s">
        <v>861</v>
      </c>
      <c r="M1785" s="68" t="b">
        <f t="shared" si="55"/>
        <v>0</v>
      </c>
    </row>
    <row r="1786" spans="2:13">
      <c r="B1786" s="68" t="s">
        <v>839</v>
      </c>
      <c r="C1786" s="68" t="s">
        <v>283</v>
      </c>
      <c r="D1786" s="68" t="s">
        <v>491</v>
      </c>
      <c r="E1786" s="68" t="s">
        <v>246</v>
      </c>
      <c r="F1786" s="68">
        <f>SUMIFS(F_Input_APR!$G$8:$G$3373,F_Input_APR!$B$8:$B$3373,'APR Data'!C1786,F_Input_APR!$I$8:$I$3373,'APR Data'!D1786)</f>
        <v>0</v>
      </c>
      <c r="G1786" s="68">
        <v>0</v>
      </c>
      <c r="H1786" s="68">
        <f t="shared" si="54"/>
        <v>0</v>
      </c>
      <c r="I1786" s="68" t="s">
        <v>300</v>
      </c>
      <c r="J1786" s="68" t="s">
        <v>889</v>
      </c>
      <c r="K1786" s="92" t="s">
        <v>862</v>
      </c>
      <c r="M1786" s="68" t="b">
        <f t="shared" si="55"/>
        <v>1</v>
      </c>
    </row>
    <row r="1787" spans="2:13">
      <c r="B1787" s="68" t="s">
        <v>839</v>
      </c>
      <c r="C1787" s="68" t="s">
        <v>283</v>
      </c>
      <c r="D1787" s="68" t="s">
        <v>500</v>
      </c>
      <c r="E1787" s="68" t="s">
        <v>246</v>
      </c>
      <c r="F1787" s="68">
        <f>SUMIFS(F_Input_APR!$G$8:$G$3373,F_Input_APR!$B$8:$B$3373,'APR Data'!C1787,F_Input_APR!$I$8:$I$3373,'APR Data'!D1787)</f>
        <v>0.193</v>
      </c>
      <c r="G1787" s="68">
        <v>1</v>
      </c>
      <c r="H1787" s="68">
        <f t="shared" si="54"/>
        <v>0.193</v>
      </c>
      <c r="I1787" s="68" t="s">
        <v>300</v>
      </c>
      <c r="J1787" s="68" t="s">
        <v>889</v>
      </c>
      <c r="K1787" s="92" t="s">
        <v>863</v>
      </c>
      <c r="M1787" s="68" t="b">
        <f t="shared" si="55"/>
        <v>1</v>
      </c>
    </row>
    <row r="1788" spans="2:13">
      <c r="B1788" s="68" t="s">
        <v>839</v>
      </c>
      <c r="C1788" s="68" t="s">
        <v>283</v>
      </c>
      <c r="D1788" s="68" t="s">
        <v>509</v>
      </c>
      <c r="E1788" s="68" t="s">
        <v>246</v>
      </c>
      <c r="F1788" s="68">
        <f>SUMIFS(F_Input_APR!$G$8:$G$3373,F_Input_APR!$B$8:$B$3373,'APR Data'!C1788,F_Input_APR!$I$8:$I$3373,'APR Data'!D1788)</f>
        <v>0</v>
      </c>
      <c r="G1788" s="68">
        <v>1</v>
      </c>
      <c r="H1788" s="68">
        <f t="shared" si="54"/>
        <v>0</v>
      </c>
      <c r="I1788" s="68" t="s">
        <v>300</v>
      </c>
      <c r="J1788" s="68" t="s">
        <v>889</v>
      </c>
      <c r="K1788" s="92" t="s">
        <v>864</v>
      </c>
      <c r="M1788" s="68" t="b">
        <f t="shared" si="55"/>
        <v>1</v>
      </c>
    </row>
    <row r="1789" spans="2:13">
      <c r="B1789" s="68" t="s">
        <v>839</v>
      </c>
      <c r="C1789" s="68" t="s">
        <v>283</v>
      </c>
      <c r="D1789" s="68" t="s">
        <v>518</v>
      </c>
      <c r="E1789" s="68" t="s">
        <v>246</v>
      </c>
      <c r="F1789" s="68">
        <f>SUMIFS(F_Input_APR!$G$8:$G$3373,F_Input_APR!$B$8:$B$3373,'APR Data'!C1789,F_Input_APR!$I$8:$I$3373,'APR Data'!D1789)</f>
        <v>0</v>
      </c>
      <c r="G1789" s="68">
        <v>1</v>
      </c>
      <c r="H1789" s="68">
        <f t="shared" si="54"/>
        <v>0</v>
      </c>
      <c r="I1789" s="68" t="s">
        <v>300</v>
      </c>
      <c r="J1789" s="68" t="s">
        <v>889</v>
      </c>
      <c r="K1789" s="92" t="s">
        <v>865</v>
      </c>
      <c r="M1789" s="68" t="b">
        <f t="shared" si="55"/>
        <v>1</v>
      </c>
    </row>
    <row r="1790" spans="2:13">
      <c r="B1790" s="68" t="s">
        <v>839</v>
      </c>
      <c r="C1790" s="68" t="s">
        <v>283</v>
      </c>
      <c r="D1790" s="68" t="s">
        <v>527</v>
      </c>
      <c r="E1790" s="68" t="s">
        <v>246</v>
      </c>
      <c r="F1790" s="68">
        <f>SUMIFS(F_Input_APR!$G$8:$G$3373,F_Input_APR!$B$8:$B$3373,'APR Data'!C1790,F_Input_APR!$I$8:$I$3373,'APR Data'!D1790)</f>
        <v>0</v>
      </c>
      <c r="G1790" s="68">
        <v>1</v>
      </c>
      <c r="H1790" s="68">
        <f t="shared" si="54"/>
        <v>0</v>
      </c>
      <c r="I1790" s="68" t="s">
        <v>300</v>
      </c>
      <c r="J1790" s="68" t="s">
        <v>889</v>
      </c>
      <c r="K1790" s="92" t="s">
        <v>866</v>
      </c>
      <c r="M1790" s="68" t="b">
        <f t="shared" si="55"/>
        <v>1</v>
      </c>
    </row>
    <row r="1791" spans="2:13">
      <c r="B1791" s="68" t="s">
        <v>839</v>
      </c>
      <c r="C1791" s="68" t="s">
        <v>284</v>
      </c>
      <c r="D1791" s="68" t="s">
        <v>302</v>
      </c>
      <c r="E1791" s="68" t="s">
        <v>246</v>
      </c>
      <c r="F1791" s="68">
        <f>SUMIFS(F_Input_APR!$G$8:$G$3373,F_Input_APR!$B$8:$B$3373,'APR Data'!C1791,F_Input_APR!$I$8:$I$3373,'APR Data'!D1791)</f>
        <v>9.9594056214019648</v>
      </c>
      <c r="G1791" s="68">
        <v>1</v>
      </c>
      <c r="H1791" s="68">
        <f t="shared" si="54"/>
        <v>9.9594056214019648</v>
      </c>
      <c r="I1791" s="68" t="s">
        <v>300</v>
      </c>
      <c r="J1791" s="68" t="s">
        <v>840</v>
      </c>
      <c r="K1791" s="68" t="s">
        <v>841</v>
      </c>
      <c r="M1791" s="68" t="b">
        <f t="shared" si="55"/>
        <v>1</v>
      </c>
    </row>
    <row r="1792" spans="2:13">
      <c r="B1792" s="68" t="s">
        <v>839</v>
      </c>
      <c r="C1792" s="68" t="s">
        <v>284</v>
      </c>
      <c r="D1792" s="68" t="s">
        <v>311</v>
      </c>
      <c r="E1792" s="68" t="s">
        <v>246</v>
      </c>
      <c r="F1792" s="68">
        <f>SUMIFS(F_Input_APR!$G$8:$G$3373,F_Input_APR!$B$8:$B$3373,'APR Data'!C1792,F_Input_APR!$I$8:$I$3373,'APR Data'!D1792)</f>
        <v>0.19177595884450965</v>
      </c>
      <c r="G1792" s="68">
        <v>1</v>
      </c>
      <c r="H1792" s="68">
        <f t="shared" si="54"/>
        <v>0.19177595884450965</v>
      </c>
      <c r="I1792" s="68" t="s">
        <v>300</v>
      </c>
      <c r="J1792" s="68" t="s">
        <v>840</v>
      </c>
      <c r="K1792" s="92" t="s">
        <v>842</v>
      </c>
      <c r="M1792" s="68" t="b">
        <f t="shared" si="55"/>
        <v>1</v>
      </c>
    </row>
    <row r="1793" spans="2:13">
      <c r="B1793" s="68" t="s">
        <v>839</v>
      </c>
      <c r="C1793" s="68" t="s">
        <v>284</v>
      </c>
      <c r="D1793" s="68" t="s">
        <v>320</v>
      </c>
      <c r="E1793" s="68" t="s">
        <v>246</v>
      </c>
      <c r="F1793" s="68">
        <f>SUMIFS(F_Input_APR!$G$8:$G$3373,F_Input_APR!$B$8:$B$3373,'APR Data'!C1793,F_Input_APR!$I$8:$I$3373,'APR Data'!D1793)</f>
        <v>5.8566412930208456</v>
      </c>
      <c r="G1793" s="68">
        <v>1</v>
      </c>
      <c r="H1793" s="68">
        <f t="shared" si="54"/>
        <v>5.8566412930208456</v>
      </c>
      <c r="I1793" s="68" t="s">
        <v>300</v>
      </c>
      <c r="J1793" s="68" t="s">
        <v>840</v>
      </c>
      <c r="K1793" s="92" t="s">
        <v>843</v>
      </c>
      <c r="M1793" s="68" t="b">
        <f t="shared" si="55"/>
        <v>1</v>
      </c>
    </row>
    <row r="1794" spans="2:13">
      <c r="B1794" s="68" t="s">
        <v>839</v>
      </c>
      <c r="C1794" s="68" t="s">
        <v>284</v>
      </c>
      <c r="D1794" s="68" t="s">
        <v>329</v>
      </c>
      <c r="E1794" s="68" t="s">
        <v>246</v>
      </c>
      <c r="F1794" s="68">
        <f>SUMIFS(F_Input_APR!$G$8:$G$3373,F_Input_APR!$B$8:$B$3373,'APR Data'!C1794,F_Input_APR!$I$8:$I$3373,'APR Data'!D1794)</f>
        <v>3.3870000677277345</v>
      </c>
      <c r="G1794" s="68">
        <v>1</v>
      </c>
      <c r="H1794" s="68">
        <f t="shared" si="54"/>
        <v>3.3870000677277345</v>
      </c>
      <c r="I1794" s="68" t="s">
        <v>300</v>
      </c>
      <c r="J1794" s="68" t="s">
        <v>840</v>
      </c>
      <c r="K1794" s="68" t="s">
        <v>844</v>
      </c>
      <c r="M1794" s="68" t="b">
        <f t="shared" si="55"/>
        <v>1</v>
      </c>
    </row>
    <row r="1795" spans="2:13">
      <c r="B1795" s="68" t="s">
        <v>839</v>
      </c>
      <c r="C1795" s="68" t="s">
        <v>284</v>
      </c>
      <c r="D1795" s="68" t="s">
        <v>338</v>
      </c>
      <c r="E1795" s="68" t="s">
        <v>246</v>
      </c>
      <c r="F1795" s="68">
        <f>SUMIFS(F_Input_APR!$G$8:$G$3373,F_Input_APR!$B$8:$B$3373,'APR Data'!C1795,F_Input_APR!$I$8:$I$3373,'APR Data'!D1795)</f>
        <v>9.8275965159267766</v>
      </c>
      <c r="G1795" s="68">
        <v>1</v>
      </c>
      <c r="H1795" s="68">
        <f t="shared" si="54"/>
        <v>9.8275965159267766</v>
      </c>
      <c r="I1795" s="68" t="s">
        <v>300</v>
      </c>
      <c r="J1795" s="68" t="s">
        <v>840</v>
      </c>
      <c r="K1795" s="92" t="s">
        <v>845</v>
      </c>
      <c r="M1795" s="68" t="b">
        <f t="shared" si="55"/>
        <v>1</v>
      </c>
    </row>
    <row r="1796" spans="2:13">
      <c r="B1796" s="68" t="s">
        <v>839</v>
      </c>
      <c r="C1796" s="68" t="s">
        <v>284</v>
      </c>
      <c r="D1796" s="68" t="s">
        <v>347</v>
      </c>
      <c r="E1796" s="68" t="s">
        <v>246</v>
      </c>
      <c r="F1796" s="68">
        <f>SUMIFS(F_Input_APR!$G$8:$G$3373,F_Input_APR!$B$8:$B$3373,'APR Data'!C1796,F_Input_APR!$I$8:$I$3373,'APR Data'!D1796)</f>
        <v>0</v>
      </c>
      <c r="G1796" s="68">
        <v>1</v>
      </c>
      <c r="H1796" s="68">
        <f t="shared" si="54"/>
        <v>0</v>
      </c>
      <c r="I1796" s="68" t="s">
        <v>300</v>
      </c>
      <c r="J1796" s="68" t="s">
        <v>840</v>
      </c>
      <c r="K1796" s="92" t="s">
        <v>846</v>
      </c>
      <c r="M1796" s="68" t="b">
        <f t="shared" si="55"/>
        <v>1</v>
      </c>
    </row>
    <row r="1797" spans="2:13">
      <c r="B1797" s="68" t="s">
        <v>839</v>
      </c>
      <c r="C1797" s="68" t="s">
        <v>284</v>
      </c>
      <c r="D1797" s="68" t="s">
        <v>356</v>
      </c>
      <c r="E1797" s="68" t="s">
        <v>246</v>
      </c>
      <c r="F1797" s="68">
        <f>SUMIFS(F_Input_APR!$G$8:$G$3373,F_Input_APR!$B$8:$B$3373,'APR Data'!C1797,F_Input_APR!$I$8:$I$3373,'APR Data'!D1797)</f>
        <v>34.693969765530198</v>
      </c>
      <c r="G1797" s="68">
        <v>1</v>
      </c>
      <c r="H1797" s="68">
        <f t="shared" si="54"/>
        <v>34.693969765530198</v>
      </c>
      <c r="I1797" s="68" t="s">
        <v>300</v>
      </c>
      <c r="J1797" s="68" t="s">
        <v>840</v>
      </c>
      <c r="K1797" s="92" t="s">
        <v>847</v>
      </c>
      <c r="M1797" s="68" t="b">
        <f t="shared" si="55"/>
        <v>1</v>
      </c>
    </row>
    <row r="1798" spans="2:13">
      <c r="B1798" s="68" t="s">
        <v>839</v>
      </c>
      <c r="C1798" s="68" t="s">
        <v>284</v>
      </c>
      <c r="D1798" s="68" t="s">
        <v>365</v>
      </c>
      <c r="E1798" s="68" t="s">
        <v>246</v>
      </c>
      <c r="F1798" s="68">
        <f>SUMIFS(F_Input_APR!$G$8:$G$3373,F_Input_APR!$B$8:$B$3373,'APR Data'!C1798,F_Input_APR!$I$8:$I$3373,'APR Data'!D1798)</f>
        <v>2.7882403108703016</v>
      </c>
      <c r="G1798" s="68">
        <v>1</v>
      </c>
      <c r="H1798" s="68">
        <f t="shared" si="54"/>
        <v>2.7882403108703016</v>
      </c>
      <c r="I1798" s="68" t="s">
        <v>300</v>
      </c>
      <c r="J1798" s="68" t="s">
        <v>840</v>
      </c>
      <c r="K1798" s="92" t="s">
        <v>848</v>
      </c>
      <c r="M1798" s="68" t="b">
        <f t="shared" si="55"/>
        <v>1</v>
      </c>
    </row>
    <row r="1799" spans="2:13">
      <c r="B1799" s="68" t="s">
        <v>839</v>
      </c>
      <c r="C1799" s="68" t="s">
        <v>284</v>
      </c>
      <c r="D1799" s="68" t="s">
        <v>374</v>
      </c>
      <c r="E1799" s="68" t="s">
        <v>246</v>
      </c>
      <c r="F1799" s="68">
        <f>SUMIFS(F_Input_APR!$G$8:$G$3373,F_Input_APR!$B$8:$B$3373,'APR Data'!C1799,F_Input_APR!$I$8:$I$3373,'APR Data'!D1799)</f>
        <v>39.689635202235472</v>
      </c>
      <c r="G1799" s="68">
        <v>1</v>
      </c>
      <c r="H1799" s="68">
        <f t="shared" ref="H1799:H1862" si="56">F1799*G1799</f>
        <v>39.689635202235472</v>
      </c>
      <c r="I1799" s="68" t="s">
        <v>300</v>
      </c>
      <c r="J1799" s="68" t="s">
        <v>840</v>
      </c>
      <c r="K1799" s="92" t="s">
        <v>849</v>
      </c>
      <c r="M1799" s="68" t="b">
        <f t="shared" ref="M1799:M1862" si="57">F1799=H1799</f>
        <v>1</v>
      </c>
    </row>
    <row r="1800" spans="2:13">
      <c r="B1800" s="68" t="s">
        <v>839</v>
      </c>
      <c r="C1800" s="68" t="s">
        <v>284</v>
      </c>
      <c r="D1800" s="68" t="s">
        <v>383</v>
      </c>
      <c r="E1800" s="68" t="s">
        <v>246</v>
      </c>
      <c r="F1800" s="68">
        <f>SUMIFS(F_Input_APR!$G$8:$G$3373,F_Input_APR!$B$8:$B$3373,'APR Data'!C1800,F_Input_APR!$I$8:$I$3373,'APR Data'!D1800)</f>
        <v>8.4076711120340542E-3</v>
      </c>
      <c r="G1800" s="68">
        <v>1</v>
      </c>
      <c r="H1800" s="68">
        <f t="shared" si="56"/>
        <v>8.4076711120340542E-3</v>
      </c>
      <c r="I1800" s="68" t="s">
        <v>300</v>
      </c>
      <c r="J1800" s="68" t="s">
        <v>840</v>
      </c>
      <c r="K1800" s="92" t="s">
        <v>850</v>
      </c>
      <c r="M1800" s="68" t="b">
        <f t="shared" si="57"/>
        <v>1</v>
      </c>
    </row>
    <row r="1801" spans="2:13">
      <c r="B1801" s="68" t="s">
        <v>839</v>
      </c>
      <c r="C1801" s="68" t="s">
        <v>284</v>
      </c>
      <c r="D1801" s="68" t="s">
        <v>392</v>
      </c>
      <c r="E1801" s="68" t="s">
        <v>246</v>
      </c>
      <c r="F1801" s="68">
        <f>SUMIFS(F_Input_APR!$G$8:$G$3373,F_Input_APR!$B$8:$B$3373,'APR Data'!C1801,F_Input_APR!$I$8:$I$3373,'APR Data'!D1801)</f>
        <v>2.6807062735051721</v>
      </c>
      <c r="G1801" s="68">
        <v>1</v>
      </c>
      <c r="H1801" s="68">
        <f t="shared" si="56"/>
        <v>2.6807062735051721</v>
      </c>
      <c r="I1801" s="68" t="s">
        <v>300</v>
      </c>
      <c r="J1801" s="68" t="s">
        <v>840</v>
      </c>
      <c r="K1801" s="92" t="s">
        <v>851</v>
      </c>
      <c r="M1801" s="68" t="b">
        <f t="shared" si="57"/>
        <v>1</v>
      </c>
    </row>
    <row r="1802" spans="2:13">
      <c r="B1802" s="68" t="s">
        <v>839</v>
      </c>
      <c r="C1802" s="68" t="s">
        <v>284</v>
      </c>
      <c r="D1802" s="68" t="s">
        <v>401</v>
      </c>
      <c r="E1802" s="68" t="s">
        <v>246</v>
      </c>
      <c r="F1802" s="68">
        <f>SUMIFS(F_Input_APR!$G$8:$G$3373,F_Input_APR!$B$8:$B$3373,'APR Data'!C1802,F_Input_APR!$I$8:$I$3373,'APR Data'!D1802)</f>
        <v>0.82657956592359683</v>
      </c>
      <c r="G1802" s="68">
        <v>1</v>
      </c>
      <c r="H1802" s="68">
        <f t="shared" si="56"/>
        <v>0.82657956592359683</v>
      </c>
      <c r="I1802" s="68" t="s">
        <v>300</v>
      </c>
      <c r="J1802" s="68" t="s">
        <v>840</v>
      </c>
      <c r="K1802" s="92" t="s">
        <v>852</v>
      </c>
      <c r="M1802" s="68" t="b">
        <f t="shared" si="57"/>
        <v>1</v>
      </c>
    </row>
    <row r="1803" spans="2:13">
      <c r="B1803" s="68" t="s">
        <v>839</v>
      </c>
      <c r="C1803" s="68" t="s">
        <v>284</v>
      </c>
      <c r="D1803" s="68" t="s">
        <v>410</v>
      </c>
      <c r="E1803" s="68" t="s">
        <v>246</v>
      </c>
      <c r="F1803" s="68">
        <f>SUMIFS(F_Input_APR!$G$8:$G$3373,F_Input_APR!$B$8:$B$3373,'APR Data'!C1803,F_Input_APR!$I$8:$I$3373,'APR Data'!D1803)</f>
        <v>2.3967834342174954</v>
      </c>
      <c r="G1803" s="68">
        <v>1</v>
      </c>
      <c r="H1803" s="68">
        <f t="shared" si="56"/>
        <v>2.3967834342174954</v>
      </c>
      <c r="I1803" s="68" t="s">
        <v>300</v>
      </c>
      <c r="J1803" s="68" t="s">
        <v>840</v>
      </c>
      <c r="K1803" s="92" t="s">
        <v>853</v>
      </c>
      <c r="M1803" s="68" t="b">
        <f t="shared" si="57"/>
        <v>1</v>
      </c>
    </row>
    <row r="1804" spans="2:13">
      <c r="B1804" s="68" t="s">
        <v>839</v>
      </c>
      <c r="C1804" s="68" t="s">
        <v>284</v>
      </c>
      <c r="D1804" s="68" t="s">
        <v>419</v>
      </c>
      <c r="E1804" s="68" t="s">
        <v>246</v>
      </c>
      <c r="F1804" s="68">
        <f>SUMIFS(F_Input_APR!$G$8:$G$3373,F_Input_APR!$B$8:$B$3373,'APR Data'!C1804,F_Input_APR!$I$8:$I$3373,'APR Data'!D1804)</f>
        <v>0</v>
      </c>
      <c r="G1804" s="68">
        <v>1</v>
      </c>
      <c r="H1804" s="68">
        <f t="shared" si="56"/>
        <v>0</v>
      </c>
      <c r="I1804" s="68" t="s">
        <v>300</v>
      </c>
      <c r="J1804" s="68" t="s">
        <v>840</v>
      </c>
      <c r="K1804" s="92" t="s">
        <v>854</v>
      </c>
      <c r="M1804" s="68" t="b">
        <f t="shared" si="57"/>
        <v>1</v>
      </c>
    </row>
    <row r="1805" spans="2:13">
      <c r="B1805" s="68" t="s">
        <v>839</v>
      </c>
      <c r="C1805" s="68" t="s">
        <v>284</v>
      </c>
      <c r="D1805" s="68" t="s">
        <v>428</v>
      </c>
      <c r="E1805" s="68" t="s">
        <v>246</v>
      </c>
      <c r="F1805" s="68">
        <f>SUMIFS(F_Input_APR!$G$8:$G$3373,F_Input_APR!$B$8:$B$3373,'APR Data'!C1805,F_Input_APR!$I$8:$I$3373,'APR Data'!D1805)</f>
        <v>22.970225909713164</v>
      </c>
      <c r="G1805" s="68">
        <v>0</v>
      </c>
      <c r="H1805" s="68">
        <f t="shared" si="56"/>
        <v>0</v>
      </c>
      <c r="I1805" s="68" t="s">
        <v>300</v>
      </c>
      <c r="J1805" s="68" t="s">
        <v>840</v>
      </c>
      <c r="K1805" s="92" t="s">
        <v>855</v>
      </c>
      <c r="M1805" s="68" t="b">
        <f t="shared" si="57"/>
        <v>0</v>
      </c>
    </row>
    <row r="1806" spans="2:13">
      <c r="B1806" s="68" t="s">
        <v>839</v>
      </c>
      <c r="C1806" s="68" t="s">
        <v>284</v>
      </c>
      <c r="D1806" s="68" t="s">
        <v>436</v>
      </c>
      <c r="E1806" s="68" t="s">
        <v>246</v>
      </c>
      <c r="F1806" s="68">
        <f>SUMIFS(F_Input_APR!$G$8:$G$3373,F_Input_APR!$B$8:$B$3373,'APR Data'!C1806,F_Input_APR!$I$8:$I$3373,'APR Data'!D1806)</f>
        <v>22.970225909713164</v>
      </c>
      <c r="G1806" s="68">
        <v>0</v>
      </c>
      <c r="H1806" s="68">
        <f t="shared" si="56"/>
        <v>0</v>
      </c>
      <c r="I1806" s="68" t="s">
        <v>300</v>
      </c>
      <c r="J1806" s="68" t="s">
        <v>840</v>
      </c>
      <c r="K1806" s="92" t="s">
        <v>856</v>
      </c>
      <c r="M1806" s="68" t="b">
        <f t="shared" si="57"/>
        <v>0</v>
      </c>
    </row>
    <row r="1807" spans="2:13">
      <c r="B1807" s="68" t="s">
        <v>839</v>
      </c>
      <c r="C1807" s="68" t="s">
        <v>284</v>
      </c>
      <c r="D1807" s="68" t="s">
        <v>442</v>
      </c>
      <c r="E1807" s="68" t="s">
        <v>246</v>
      </c>
      <c r="F1807" s="68">
        <f>SUMIFS(F_Input_APR!$G$8:$G$3373,F_Input_APR!$B$8:$B$3373,'APR Data'!C1807,F_Input_APR!$I$8:$I$3373,'APR Data'!D1807)</f>
        <v>22.970225909713164</v>
      </c>
      <c r="G1807" s="68">
        <v>1</v>
      </c>
      <c r="H1807" s="68">
        <f t="shared" si="56"/>
        <v>22.970225909713164</v>
      </c>
      <c r="I1807" s="68" t="s">
        <v>300</v>
      </c>
      <c r="J1807" s="68" t="s">
        <v>840</v>
      </c>
      <c r="K1807" s="92" t="s">
        <v>857</v>
      </c>
      <c r="M1807" s="68" t="b">
        <f t="shared" si="57"/>
        <v>1</v>
      </c>
    </row>
    <row r="1808" spans="2:13">
      <c r="B1808" s="68" t="s">
        <v>839</v>
      </c>
      <c r="C1808" s="68" t="s">
        <v>284</v>
      </c>
      <c r="D1808" s="68" t="s">
        <v>449</v>
      </c>
      <c r="E1808" s="68" t="s">
        <v>246</v>
      </c>
      <c r="F1808" s="68">
        <f>SUMIFS(F_Input_APR!$G$8:$G$3373,F_Input_APR!$B$8:$B$3373,'APR Data'!C1808,F_Input_APR!$I$8:$I$3373,'APR Data'!D1808)</f>
        <v>0</v>
      </c>
      <c r="G1808" s="68">
        <v>1</v>
      </c>
      <c r="H1808" s="68">
        <f t="shared" si="56"/>
        <v>0</v>
      </c>
      <c r="I1808" s="68" t="s">
        <v>300</v>
      </c>
      <c r="J1808" s="68" t="s">
        <v>840</v>
      </c>
      <c r="K1808" s="92" t="s">
        <v>858</v>
      </c>
      <c r="M1808" s="68" t="b">
        <f t="shared" si="57"/>
        <v>1</v>
      </c>
    </row>
    <row r="1809" spans="2:13">
      <c r="B1809" s="68" t="s">
        <v>839</v>
      </c>
      <c r="C1809" s="68" t="s">
        <v>284</v>
      </c>
      <c r="D1809" s="68" t="s">
        <v>458</v>
      </c>
      <c r="E1809" s="68" t="s">
        <v>246</v>
      </c>
      <c r="F1809" s="68">
        <f>SUMIFS(F_Input_APR!$G$8:$G$3373,F_Input_APR!$B$8:$B$3373,'APR Data'!C1809,F_Input_APR!$I$8:$I$3373,'APR Data'!D1809)</f>
        <v>12.134673479679693</v>
      </c>
      <c r="G1809" s="68">
        <v>1</v>
      </c>
      <c r="H1809" s="68">
        <f t="shared" si="56"/>
        <v>12.134673479679693</v>
      </c>
      <c r="I1809" s="68" t="s">
        <v>300</v>
      </c>
      <c r="J1809" s="68" t="s">
        <v>840</v>
      </c>
      <c r="K1809" s="92" t="s">
        <v>859</v>
      </c>
      <c r="M1809" s="68" t="b">
        <f t="shared" si="57"/>
        <v>1</v>
      </c>
    </row>
    <row r="1810" spans="2:13">
      <c r="B1810" s="68" t="s">
        <v>839</v>
      </c>
      <c r="C1810" s="68" t="s">
        <v>284</v>
      </c>
      <c r="D1810" s="68" t="s">
        <v>467</v>
      </c>
      <c r="E1810" s="68" t="s">
        <v>246</v>
      </c>
      <c r="F1810" s="68">
        <f>SUMIFS(F_Input_APR!$G$8:$G$3373,F_Input_APR!$B$8:$B$3373,'APR Data'!C1810,F_Input_APR!$I$8:$I$3373,'APR Data'!D1810)</f>
        <v>0</v>
      </c>
      <c r="G1810" s="68">
        <v>0</v>
      </c>
      <c r="H1810" s="68">
        <f t="shared" si="56"/>
        <v>0</v>
      </c>
      <c r="I1810" s="68" t="s">
        <v>300</v>
      </c>
      <c r="J1810" s="68" t="s">
        <v>840</v>
      </c>
      <c r="K1810" s="92" t="s">
        <v>860</v>
      </c>
      <c r="M1810" s="68" t="b">
        <f t="shared" si="57"/>
        <v>1</v>
      </c>
    </row>
    <row r="1811" spans="2:13">
      <c r="B1811" s="68" t="s">
        <v>839</v>
      </c>
      <c r="C1811" s="68" t="s">
        <v>284</v>
      </c>
      <c r="D1811" s="68" t="s">
        <v>476</v>
      </c>
      <c r="E1811" s="68" t="s">
        <v>246</v>
      </c>
      <c r="F1811" s="68">
        <f>SUMIFS(F_Input_APR!$G$8:$G$3373,F_Input_APR!$B$8:$B$3373,'APR Data'!C1811,F_Input_APR!$I$8:$I$3373,'APR Data'!D1811)</f>
        <v>0</v>
      </c>
      <c r="G1811" s="68">
        <v>0</v>
      </c>
      <c r="H1811" s="68">
        <f t="shared" si="56"/>
        <v>0</v>
      </c>
      <c r="I1811" s="68" t="s">
        <v>300</v>
      </c>
      <c r="J1811" s="68" t="s">
        <v>840</v>
      </c>
      <c r="K1811" s="92" t="s">
        <v>861</v>
      </c>
      <c r="M1811" s="68" t="b">
        <f t="shared" si="57"/>
        <v>1</v>
      </c>
    </row>
    <row r="1812" spans="2:13">
      <c r="B1812" s="68" t="s">
        <v>839</v>
      </c>
      <c r="C1812" s="68" t="s">
        <v>284</v>
      </c>
      <c r="D1812" s="68" t="s">
        <v>485</v>
      </c>
      <c r="E1812" s="68" t="s">
        <v>246</v>
      </c>
      <c r="F1812" s="68">
        <f>SUMIFS(F_Input_APR!$G$8:$G$3373,F_Input_APR!$B$8:$B$3373,'APR Data'!C1812,F_Input_APR!$I$8:$I$3373,'APR Data'!D1812)</f>
        <v>0</v>
      </c>
      <c r="G1812" s="68">
        <v>0</v>
      </c>
      <c r="H1812" s="68">
        <f t="shared" si="56"/>
        <v>0</v>
      </c>
      <c r="I1812" s="68" t="s">
        <v>300</v>
      </c>
      <c r="J1812" s="68" t="s">
        <v>840</v>
      </c>
      <c r="K1812" s="92" t="s">
        <v>862</v>
      </c>
      <c r="M1812" s="68" t="b">
        <f t="shared" si="57"/>
        <v>1</v>
      </c>
    </row>
    <row r="1813" spans="2:13">
      <c r="B1813" s="68" t="s">
        <v>839</v>
      </c>
      <c r="C1813" s="68" t="s">
        <v>284</v>
      </c>
      <c r="D1813" s="68" t="s">
        <v>494</v>
      </c>
      <c r="E1813" s="68" t="s">
        <v>246</v>
      </c>
      <c r="F1813" s="68">
        <f>SUMIFS(F_Input_APR!$G$8:$G$3373,F_Input_APR!$B$8:$B$3373,'APR Data'!C1813,F_Input_APR!$I$8:$I$3373,'APR Data'!D1813)</f>
        <v>0</v>
      </c>
      <c r="G1813" s="68">
        <v>1</v>
      </c>
      <c r="H1813" s="68">
        <f t="shared" si="56"/>
        <v>0</v>
      </c>
      <c r="I1813" s="68" t="s">
        <v>300</v>
      </c>
      <c r="J1813" s="68" t="s">
        <v>840</v>
      </c>
      <c r="K1813" s="92" t="s">
        <v>863</v>
      </c>
      <c r="M1813" s="68" t="b">
        <f t="shared" si="57"/>
        <v>1</v>
      </c>
    </row>
    <row r="1814" spans="2:13">
      <c r="B1814" s="68" t="s">
        <v>839</v>
      </c>
      <c r="C1814" s="68" t="s">
        <v>284</v>
      </c>
      <c r="D1814" s="68" t="s">
        <v>503</v>
      </c>
      <c r="E1814" s="68" t="s">
        <v>246</v>
      </c>
      <c r="F1814" s="68">
        <f>SUMIFS(F_Input_APR!$G$8:$G$3373,F_Input_APR!$B$8:$B$3373,'APR Data'!C1814,F_Input_APR!$I$8:$I$3373,'APR Data'!D1814)</f>
        <v>0.41268838469353203</v>
      </c>
      <c r="G1814" s="68">
        <v>1</v>
      </c>
      <c r="H1814" s="68">
        <f t="shared" si="56"/>
        <v>0.41268838469353203</v>
      </c>
      <c r="I1814" s="68" t="s">
        <v>300</v>
      </c>
      <c r="J1814" s="68" t="s">
        <v>840</v>
      </c>
      <c r="K1814" s="92" t="s">
        <v>864</v>
      </c>
      <c r="M1814" s="68" t="b">
        <f t="shared" si="57"/>
        <v>1</v>
      </c>
    </row>
    <row r="1815" spans="2:13">
      <c r="B1815" s="68" t="s">
        <v>839</v>
      </c>
      <c r="C1815" s="68" t="s">
        <v>284</v>
      </c>
      <c r="D1815" s="68" t="s">
        <v>512</v>
      </c>
      <c r="E1815" s="68" t="s">
        <v>246</v>
      </c>
      <c r="F1815" s="68">
        <f>SUMIFS(F_Input_APR!$G$8:$G$3373,F_Input_APR!$B$8:$B$3373,'APR Data'!C1815,F_Input_APR!$I$8:$I$3373,'APR Data'!D1815)</f>
        <v>0.53404146411171971</v>
      </c>
      <c r="G1815" s="68">
        <v>1</v>
      </c>
      <c r="H1815" s="68">
        <f t="shared" si="56"/>
        <v>0.53404146411171971</v>
      </c>
      <c r="I1815" s="68" t="s">
        <v>300</v>
      </c>
      <c r="J1815" s="68" t="s">
        <v>840</v>
      </c>
      <c r="K1815" s="92" t="s">
        <v>865</v>
      </c>
      <c r="M1815" s="68" t="b">
        <f t="shared" si="57"/>
        <v>1</v>
      </c>
    </row>
    <row r="1816" spans="2:13">
      <c r="B1816" s="68" t="s">
        <v>839</v>
      </c>
      <c r="C1816" s="68" t="s">
        <v>284</v>
      </c>
      <c r="D1816" s="68" t="s">
        <v>521</v>
      </c>
      <c r="E1816" s="68" t="s">
        <v>246</v>
      </c>
      <c r="F1816" s="68">
        <f>SUMIFS(F_Input_APR!$G$8:$G$3373,F_Input_APR!$B$8:$B$3373,'APR Data'!C1816,F_Input_APR!$I$8:$I$3373,'APR Data'!D1816)</f>
        <v>0</v>
      </c>
      <c r="G1816" s="68">
        <v>1</v>
      </c>
      <c r="H1816" s="68">
        <f t="shared" si="56"/>
        <v>0</v>
      </c>
      <c r="I1816" s="68" t="s">
        <v>300</v>
      </c>
      <c r="J1816" s="68" t="s">
        <v>840</v>
      </c>
      <c r="K1816" s="92" t="s">
        <v>866</v>
      </c>
      <c r="M1816" s="68" t="b">
        <f t="shared" si="57"/>
        <v>1</v>
      </c>
    </row>
    <row r="1817" spans="2:13">
      <c r="B1817" s="68" t="s">
        <v>839</v>
      </c>
      <c r="C1817" s="68" t="s">
        <v>284</v>
      </c>
      <c r="D1817" s="68" t="s">
        <v>305</v>
      </c>
      <c r="E1817" s="68" t="s">
        <v>246</v>
      </c>
      <c r="F1817" s="68">
        <f>SUMIFS(F_Input_APR!$G$8:$G$3373,F_Input_APR!$B$8:$B$3373,'APR Data'!C1817,F_Input_APR!$I$8:$I$3373,'APR Data'!D1817)</f>
        <v>2.5216993854659573</v>
      </c>
      <c r="G1817" s="68">
        <v>1</v>
      </c>
      <c r="H1817" s="68">
        <f t="shared" si="56"/>
        <v>2.5216993854659573</v>
      </c>
      <c r="I1817" s="68" t="s">
        <v>300</v>
      </c>
      <c r="J1817" s="68" t="s">
        <v>888</v>
      </c>
      <c r="K1817" s="92" t="s">
        <v>841</v>
      </c>
      <c r="M1817" s="68" t="b">
        <f t="shared" si="57"/>
        <v>1</v>
      </c>
    </row>
    <row r="1818" spans="2:13">
      <c r="B1818" s="68" t="s">
        <v>839</v>
      </c>
      <c r="C1818" s="68" t="s">
        <v>284</v>
      </c>
      <c r="D1818" s="68" t="s">
        <v>314</v>
      </c>
      <c r="E1818" s="68" t="s">
        <v>246</v>
      </c>
      <c r="F1818" s="68">
        <f>SUMIFS(F_Input_APR!$G$8:$G$3373,F_Input_APR!$B$8:$B$3373,'APR Data'!C1818,F_Input_APR!$I$8:$I$3373,'APR Data'!D1818)</f>
        <v>0</v>
      </c>
      <c r="G1818" s="68">
        <v>1</v>
      </c>
      <c r="H1818" s="68">
        <f t="shared" si="56"/>
        <v>0</v>
      </c>
      <c r="I1818" s="68" t="s">
        <v>300</v>
      </c>
      <c r="J1818" s="68" t="s">
        <v>888</v>
      </c>
      <c r="K1818" s="92" t="s">
        <v>842</v>
      </c>
      <c r="M1818" s="68" t="b">
        <f t="shared" si="57"/>
        <v>1</v>
      </c>
    </row>
    <row r="1819" spans="2:13">
      <c r="B1819" s="68" t="s">
        <v>839</v>
      </c>
      <c r="C1819" s="68" t="s">
        <v>284</v>
      </c>
      <c r="D1819" s="68" t="s">
        <v>323</v>
      </c>
      <c r="E1819" s="68" t="s">
        <v>246</v>
      </c>
      <c r="F1819" s="68">
        <f>SUMIFS(F_Input_APR!$G$8:$G$3373,F_Input_APR!$B$8:$B$3373,'APR Data'!C1819,F_Input_APR!$I$8:$I$3373,'APR Data'!D1819)</f>
        <v>31.990655340442558</v>
      </c>
      <c r="G1819" s="68">
        <v>1</v>
      </c>
      <c r="H1819" s="68">
        <f t="shared" si="56"/>
        <v>31.990655340442558</v>
      </c>
      <c r="I1819" s="68" t="s">
        <v>300</v>
      </c>
      <c r="J1819" s="68" t="s">
        <v>888</v>
      </c>
      <c r="K1819" s="92" t="s">
        <v>843</v>
      </c>
      <c r="M1819" s="68" t="b">
        <f t="shared" si="57"/>
        <v>1</v>
      </c>
    </row>
    <row r="1820" spans="2:13">
      <c r="B1820" s="68" t="s">
        <v>839</v>
      </c>
      <c r="C1820" s="68" t="s">
        <v>284</v>
      </c>
      <c r="D1820" s="68" t="s">
        <v>332</v>
      </c>
      <c r="E1820" s="68" t="s">
        <v>246</v>
      </c>
      <c r="F1820" s="68">
        <f>SUMIFS(F_Input_APR!$G$8:$G$3373,F_Input_APR!$B$8:$B$3373,'APR Data'!C1820,F_Input_APR!$I$8:$I$3373,'APR Data'!D1820)</f>
        <v>6.348858891499364</v>
      </c>
      <c r="G1820" s="68">
        <v>1</v>
      </c>
      <c r="H1820" s="68">
        <f t="shared" si="56"/>
        <v>6.348858891499364</v>
      </c>
      <c r="I1820" s="68" t="s">
        <v>300</v>
      </c>
      <c r="J1820" s="68" t="s">
        <v>888</v>
      </c>
      <c r="K1820" s="92" t="s">
        <v>844</v>
      </c>
      <c r="M1820" s="68" t="b">
        <f t="shared" si="57"/>
        <v>1</v>
      </c>
    </row>
    <row r="1821" spans="2:13">
      <c r="B1821" s="68" t="s">
        <v>839</v>
      </c>
      <c r="C1821" s="68" t="s">
        <v>284</v>
      </c>
      <c r="D1821" s="68" t="s">
        <v>341</v>
      </c>
      <c r="E1821" s="68" t="s">
        <v>246</v>
      </c>
      <c r="F1821" s="68">
        <f>SUMIFS(F_Input_APR!$G$8:$G$3373,F_Input_APR!$B$8:$B$3373,'APR Data'!C1821,F_Input_APR!$I$8:$I$3373,'APR Data'!D1821)</f>
        <v>4.1437745432806068</v>
      </c>
      <c r="G1821" s="68">
        <v>1</v>
      </c>
      <c r="H1821" s="68">
        <f t="shared" si="56"/>
        <v>4.1437745432806068</v>
      </c>
      <c r="I1821" s="68" t="s">
        <v>300</v>
      </c>
      <c r="J1821" s="68" t="s">
        <v>888</v>
      </c>
      <c r="K1821" s="92" t="s">
        <v>845</v>
      </c>
      <c r="M1821" s="68" t="b">
        <f t="shared" si="57"/>
        <v>1</v>
      </c>
    </row>
    <row r="1822" spans="2:13">
      <c r="B1822" s="68" t="s">
        <v>839</v>
      </c>
      <c r="C1822" s="68" t="s">
        <v>284</v>
      </c>
      <c r="D1822" s="68" t="s">
        <v>350</v>
      </c>
      <c r="E1822" s="68" t="s">
        <v>246</v>
      </c>
      <c r="F1822" s="68">
        <f>SUMIFS(F_Input_APR!$G$8:$G$3373,F_Input_APR!$B$8:$B$3373,'APR Data'!C1822,F_Input_APR!$I$8:$I$3373,'APR Data'!D1822)</f>
        <v>19.012334441501206</v>
      </c>
      <c r="G1822" s="68">
        <v>1</v>
      </c>
      <c r="H1822" s="68">
        <f t="shared" si="56"/>
        <v>19.012334441501206</v>
      </c>
      <c r="I1822" s="68" t="s">
        <v>300</v>
      </c>
      <c r="J1822" s="68" t="s">
        <v>888</v>
      </c>
      <c r="K1822" s="92" t="s">
        <v>846</v>
      </c>
      <c r="M1822" s="68" t="b">
        <f t="shared" si="57"/>
        <v>1</v>
      </c>
    </row>
    <row r="1823" spans="2:13">
      <c r="B1823" s="68" t="s">
        <v>839</v>
      </c>
      <c r="C1823" s="68" t="s">
        <v>284</v>
      </c>
      <c r="D1823" s="68" t="s">
        <v>359</v>
      </c>
      <c r="E1823" s="68" t="s">
        <v>246</v>
      </c>
      <c r="F1823" s="68">
        <f>SUMIFS(F_Input_APR!$G$8:$G$3373,F_Input_APR!$B$8:$B$3373,'APR Data'!C1823,F_Input_APR!$I$8:$I$3373,'APR Data'!D1823)</f>
        <v>30.154623194302189</v>
      </c>
      <c r="G1823" s="68">
        <v>1</v>
      </c>
      <c r="H1823" s="68">
        <f t="shared" si="56"/>
        <v>30.154623194302189</v>
      </c>
      <c r="I1823" s="68" t="s">
        <v>300</v>
      </c>
      <c r="J1823" s="68" t="s">
        <v>888</v>
      </c>
      <c r="K1823" s="92" t="s">
        <v>847</v>
      </c>
      <c r="M1823" s="68" t="b">
        <f t="shared" si="57"/>
        <v>1</v>
      </c>
    </row>
    <row r="1824" spans="2:13">
      <c r="B1824" s="68" t="s">
        <v>839</v>
      </c>
      <c r="C1824" s="68" t="s">
        <v>284</v>
      </c>
      <c r="D1824" s="68" t="s">
        <v>368</v>
      </c>
      <c r="E1824" s="68" t="s">
        <v>246</v>
      </c>
      <c r="F1824" s="68">
        <f>SUMIFS(F_Input_APR!$G$8:$G$3373,F_Input_APR!$B$8:$B$3373,'APR Data'!C1824,F_Input_APR!$I$8:$I$3373,'APR Data'!D1824)</f>
        <v>6.5700622524896621</v>
      </c>
      <c r="G1824" s="68">
        <v>1</v>
      </c>
      <c r="H1824" s="68">
        <f t="shared" si="56"/>
        <v>6.5700622524896621</v>
      </c>
      <c r="I1824" s="68" t="s">
        <v>300</v>
      </c>
      <c r="J1824" s="68" t="s">
        <v>888</v>
      </c>
      <c r="K1824" s="92" t="s">
        <v>848</v>
      </c>
      <c r="M1824" s="68" t="b">
        <f t="shared" si="57"/>
        <v>1</v>
      </c>
    </row>
    <row r="1825" spans="2:13">
      <c r="B1825" s="68" t="s">
        <v>839</v>
      </c>
      <c r="C1825" s="68" t="s">
        <v>284</v>
      </c>
      <c r="D1825" s="68" t="s">
        <v>377</v>
      </c>
      <c r="E1825" s="68" t="s">
        <v>246</v>
      </c>
      <c r="F1825" s="68">
        <f>SUMIFS(F_Input_APR!$G$8:$G$3373,F_Input_APR!$B$8:$B$3373,'APR Data'!C1825,F_Input_APR!$I$8:$I$3373,'APR Data'!D1825)</f>
        <v>25.597308328449856</v>
      </c>
      <c r="G1825" s="68">
        <v>1</v>
      </c>
      <c r="H1825" s="68">
        <f t="shared" si="56"/>
        <v>25.597308328449856</v>
      </c>
      <c r="I1825" s="68" t="s">
        <v>300</v>
      </c>
      <c r="J1825" s="68" t="s">
        <v>888</v>
      </c>
      <c r="K1825" s="92" t="s">
        <v>849</v>
      </c>
      <c r="M1825" s="68" t="b">
        <f t="shared" si="57"/>
        <v>1</v>
      </c>
    </row>
    <row r="1826" spans="2:13">
      <c r="B1826" s="68" t="s">
        <v>839</v>
      </c>
      <c r="C1826" s="68" t="s">
        <v>284</v>
      </c>
      <c r="D1826" s="68" t="s">
        <v>386</v>
      </c>
      <c r="E1826" s="68" t="s">
        <v>246</v>
      </c>
      <c r="F1826" s="68">
        <f>SUMIFS(F_Input_APR!$G$8:$G$3373,F_Input_APR!$B$8:$B$3373,'APR Data'!C1826,F_Input_APR!$I$8:$I$3373,'APR Data'!D1826)</f>
        <v>2.0401772257731059</v>
      </c>
      <c r="G1826" s="68">
        <v>1</v>
      </c>
      <c r="H1826" s="68">
        <f t="shared" si="56"/>
        <v>2.0401772257731059</v>
      </c>
      <c r="I1826" s="68" t="s">
        <v>300</v>
      </c>
      <c r="J1826" s="68" t="s">
        <v>888</v>
      </c>
      <c r="K1826" s="92" t="s">
        <v>850</v>
      </c>
      <c r="M1826" s="68" t="b">
        <f t="shared" si="57"/>
        <v>1</v>
      </c>
    </row>
    <row r="1827" spans="2:13">
      <c r="B1827" s="68" t="s">
        <v>839</v>
      </c>
      <c r="C1827" s="68" t="s">
        <v>284</v>
      </c>
      <c r="D1827" s="68" t="s">
        <v>395</v>
      </c>
      <c r="E1827" s="68" t="s">
        <v>246</v>
      </c>
      <c r="F1827" s="68">
        <f>SUMIFS(F_Input_APR!$G$8:$G$3373,F_Input_APR!$B$8:$B$3373,'APR Data'!C1827,F_Input_APR!$I$8:$I$3373,'APR Data'!D1827)</f>
        <v>4.0124867420952741</v>
      </c>
      <c r="G1827" s="68">
        <v>1</v>
      </c>
      <c r="H1827" s="68">
        <f t="shared" si="56"/>
        <v>4.0124867420952741</v>
      </c>
      <c r="I1827" s="68" t="s">
        <v>300</v>
      </c>
      <c r="J1827" s="68" t="s">
        <v>888</v>
      </c>
      <c r="K1827" s="92" t="s">
        <v>851</v>
      </c>
      <c r="M1827" s="68" t="b">
        <f t="shared" si="57"/>
        <v>1</v>
      </c>
    </row>
    <row r="1828" spans="2:13">
      <c r="B1828" s="68" t="s">
        <v>839</v>
      </c>
      <c r="C1828" s="68" t="s">
        <v>284</v>
      </c>
      <c r="D1828" s="68" t="s">
        <v>404</v>
      </c>
      <c r="E1828" s="68" t="s">
        <v>246</v>
      </c>
      <c r="F1828" s="68">
        <f>SUMIFS(F_Input_APR!$G$8:$G$3373,F_Input_APR!$B$8:$B$3373,'APR Data'!C1828,F_Input_APR!$I$8:$I$3373,'APR Data'!D1828)</f>
        <v>0</v>
      </c>
      <c r="G1828" s="68">
        <v>1</v>
      </c>
      <c r="H1828" s="68">
        <f t="shared" si="56"/>
        <v>0</v>
      </c>
      <c r="I1828" s="68" t="s">
        <v>300</v>
      </c>
      <c r="J1828" s="68" t="s">
        <v>888</v>
      </c>
      <c r="K1828" s="92" t="s">
        <v>852</v>
      </c>
      <c r="M1828" s="68" t="b">
        <f t="shared" si="57"/>
        <v>1</v>
      </c>
    </row>
    <row r="1829" spans="2:13">
      <c r="B1829" s="68" t="s">
        <v>839</v>
      </c>
      <c r="C1829" s="68" t="s">
        <v>284</v>
      </c>
      <c r="D1829" s="68" t="s">
        <v>413</v>
      </c>
      <c r="E1829" s="68" t="s">
        <v>246</v>
      </c>
      <c r="F1829" s="68">
        <f>SUMIFS(F_Input_APR!$G$8:$G$3373,F_Input_APR!$B$8:$B$3373,'APR Data'!C1829,F_Input_APR!$I$8:$I$3373,'APR Data'!D1829)</f>
        <v>0.58431464667002542</v>
      </c>
      <c r="G1829" s="68">
        <v>1</v>
      </c>
      <c r="H1829" s="68">
        <f t="shared" si="56"/>
        <v>0.58431464667002542</v>
      </c>
      <c r="I1829" s="68" t="s">
        <v>300</v>
      </c>
      <c r="J1829" s="68" t="s">
        <v>888</v>
      </c>
      <c r="K1829" s="92" t="s">
        <v>853</v>
      </c>
      <c r="M1829" s="68" t="b">
        <f t="shared" si="57"/>
        <v>1</v>
      </c>
    </row>
    <row r="1830" spans="2:13">
      <c r="B1830" s="68" t="s">
        <v>839</v>
      </c>
      <c r="C1830" s="68" t="s">
        <v>284</v>
      </c>
      <c r="D1830" s="68" t="s">
        <v>422</v>
      </c>
      <c r="E1830" s="68" t="s">
        <v>246</v>
      </c>
      <c r="F1830" s="68">
        <f>SUMIFS(F_Input_APR!$G$8:$G$3373,F_Input_APR!$B$8:$B$3373,'APR Data'!C1830,F_Input_APR!$I$8:$I$3373,'APR Data'!D1830)</f>
        <v>0</v>
      </c>
      <c r="G1830" s="68">
        <v>1</v>
      </c>
      <c r="H1830" s="68">
        <f t="shared" si="56"/>
        <v>0</v>
      </c>
      <c r="I1830" s="68" t="s">
        <v>300</v>
      </c>
      <c r="J1830" s="68" t="s">
        <v>888</v>
      </c>
      <c r="K1830" s="68" t="s">
        <v>854</v>
      </c>
      <c r="M1830" s="68" t="b">
        <f t="shared" si="57"/>
        <v>1</v>
      </c>
    </row>
    <row r="1831" spans="2:13">
      <c r="B1831" s="68" t="s">
        <v>839</v>
      </c>
      <c r="C1831" s="68" t="s">
        <v>284</v>
      </c>
      <c r="D1831" s="68" t="s">
        <v>431</v>
      </c>
      <c r="E1831" s="68" t="s">
        <v>246</v>
      </c>
      <c r="F1831" s="68">
        <f>SUMIFS(F_Input_APR!$G$8:$G$3373,F_Input_APR!$B$8:$B$3373,'APR Data'!C1831,F_Input_APR!$I$8:$I$3373,'APR Data'!D1831)</f>
        <v>14.299933055372835</v>
      </c>
      <c r="G1831" s="68">
        <v>0</v>
      </c>
      <c r="H1831" s="68">
        <f t="shared" si="56"/>
        <v>0</v>
      </c>
      <c r="I1831" s="68" t="s">
        <v>300</v>
      </c>
      <c r="J1831" s="68" t="s">
        <v>888</v>
      </c>
      <c r="K1831" s="68" t="s">
        <v>855</v>
      </c>
      <c r="M1831" s="68" t="b">
        <f t="shared" si="57"/>
        <v>0</v>
      </c>
    </row>
    <row r="1832" spans="2:13">
      <c r="B1832" s="68" t="s">
        <v>839</v>
      </c>
      <c r="C1832" s="68" t="s">
        <v>284</v>
      </c>
      <c r="D1832" s="68" t="s">
        <v>438</v>
      </c>
      <c r="E1832" s="68" t="s">
        <v>246</v>
      </c>
      <c r="F1832" s="68">
        <f>SUMIFS(F_Input_APR!$G$8:$G$3373,F_Input_APR!$B$8:$B$3373,'APR Data'!C1832,F_Input_APR!$I$8:$I$3373,'APR Data'!D1832)</f>
        <v>14.299933055372835</v>
      </c>
      <c r="G1832" s="68">
        <v>0</v>
      </c>
      <c r="H1832" s="68">
        <f t="shared" si="56"/>
        <v>0</v>
      </c>
      <c r="I1832" s="68" t="s">
        <v>300</v>
      </c>
      <c r="J1832" s="68" t="s">
        <v>888</v>
      </c>
      <c r="K1832" s="68" t="s">
        <v>856</v>
      </c>
      <c r="M1832" s="68" t="b">
        <f t="shared" si="57"/>
        <v>0</v>
      </c>
    </row>
    <row r="1833" spans="2:13">
      <c r="B1833" s="68" t="s">
        <v>839</v>
      </c>
      <c r="C1833" s="68" t="s">
        <v>284</v>
      </c>
      <c r="D1833" s="68" t="s">
        <v>444</v>
      </c>
      <c r="E1833" s="68" t="s">
        <v>246</v>
      </c>
      <c r="F1833" s="68">
        <f>SUMIFS(F_Input_APR!$G$8:$G$3373,F_Input_APR!$B$8:$B$3373,'APR Data'!C1833,F_Input_APR!$I$8:$I$3373,'APR Data'!D1833)</f>
        <v>14.299933055372835</v>
      </c>
      <c r="G1833" s="68">
        <v>1</v>
      </c>
      <c r="H1833" s="68">
        <f t="shared" si="56"/>
        <v>14.299933055372835</v>
      </c>
      <c r="I1833" s="68" t="s">
        <v>300</v>
      </c>
      <c r="J1833" s="68" t="s">
        <v>888</v>
      </c>
      <c r="K1833" s="92" t="s">
        <v>857</v>
      </c>
      <c r="M1833" s="68" t="b">
        <f t="shared" si="57"/>
        <v>1</v>
      </c>
    </row>
    <row r="1834" spans="2:13">
      <c r="B1834" s="68" t="s">
        <v>839</v>
      </c>
      <c r="C1834" s="68" t="s">
        <v>284</v>
      </c>
      <c r="D1834" s="68" t="s">
        <v>452</v>
      </c>
      <c r="E1834" s="68" t="s">
        <v>246</v>
      </c>
      <c r="F1834" s="68">
        <f>SUMIFS(F_Input_APR!$G$8:$G$3373,F_Input_APR!$B$8:$B$3373,'APR Data'!C1834,F_Input_APR!$I$8:$I$3373,'APR Data'!D1834)</f>
        <v>1.7964903275411248</v>
      </c>
      <c r="G1834" s="68">
        <v>1</v>
      </c>
      <c r="H1834" s="68">
        <f t="shared" si="56"/>
        <v>1.7964903275411248</v>
      </c>
      <c r="I1834" s="68" t="s">
        <v>300</v>
      </c>
      <c r="J1834" s="68" t="s">
        <v>888</v>
      </c>
      <c r="K1834" s="68" t="s">
        <v>858</v>
      </c>
      <c r="M1834" s="68" t="b">
        <f t="shared" si="57"/>
        <v>1</v>
      </c>
    </row>
    <row r="1835" spans="2:13">
      <c r="B1835" s="68" t="s">
        <v>839</v>
      </c>
      <c r="C1835" s="68" t="s">
        <v>284</v>
      </c>
      <c r="D1835" s="68" t="s">
        <v>461</v>
      </c>
      <c r="E1835" s="68" t="s">
        <v>246</v>
      </c>
      <c r="F1835" s="68">
        <f>SUMIFS(F_Input_APR!$G$8:$G$3373,F_Input_APR!$B$8:$B$3373,'APR Data'!C1835,F_Input_APR!$I$8:$I$3373,'APR Data'!D1835)</f>
        <v>10.458526504751838</v>
      </c>
      <c r="G1835" s="68">
        <v>1</v>
      </c>
      <c r="H1835" s="68">
        <f t="shared" si="56"/>
        <v>10.458526504751838</v>
      </c>
      <c r="I1835" s="68" t="s">
        <v>300</v>
      </c>
      <c r="J1835" s="68" t="s">
        <v>888</v>
      </c>
      <c r="K1835" s="92" t="s">
        <v>859</v>
      </c>
      <c r="M1835" s="68" t="b">
        <f t="shared" si="57"/>
        <v>1</v>
      </c>
    </row>
    <row r="1836" spans="2:13">
      <c r="B1836" s="68" t="s">
        <v>839</v>
      </c>
      <c r="C1836" s="68" t="s">
        <v>284</v>
      </c>
      <c r="D1836" s="68" t="s">
        <v>470</v>
      </c>
      <c r="E1836" s="68" t="s">
        <v>246</v>
      </c>
      <c r="F1836" s="68">
        <f>SUMIFS(F_Input_APR!$G$8:$G$3373,F_Input_APR!$B$8:$B$3373,'APR Data'!C1836,F_Input_APR!$I$8:$I$3373,'APR Data'!D1836)</f>
        <v>0</v>
      </c>
      <c r="G1836" s="68">
        <v>0</v>
      </c>
      <c r="H1836" s="68">
        <f t="shared" si="56"/>
        <v>0</v>
      </c>
      <c r="I1836" s="68" t="s">
        <v>300</v>
      </c>
      <c r="J1836" s="68" t="s">
        <v>888</v>
      </c>
      <c r="K1836" s="92" t="s">
        <v>860</v>
      </c>
      <c r="M1836" s="68" t="b">
        <f t="shared" si="57"/>
        <v>1</v>
      </c>
    </row>
    <row r="1837" spans="2:13">
      <c r="B1837" s="68" t="s">
        <v>839</v>
      </c>
      <c r="C1837" s="68" t="s">
        <v>284</v>
      </c>
      <c r="D1837" s="68" t="s">
        <v>479</v>
      </c>
      <c r="E1837" s="68" t="s">
        <v>246</v>
      </c>
      <c r="F1837" s="68">
        <f>SUMIFS(F_Input_APR!$G$8:$G$3373,F_Input_APR!$B$8:$B$3373,'APR Data'!C1837,F_Input_APR!$I$8:$I$3373,'APR Data'!D1837)</f>
        <v>0</v>
      </c>
      <c r="G1837" s="68">
        <v>0</v>
      </c>
      <c r="H1837" s="68">
        <f t="shared" si="56"/>
        <v>0</v>
      </c>
      <c r="I1837" s="68" t="s">
        <v>300</v>
      </c>
      <c r="J1837" s="68" t="s">
        <v>888</v>
      </c>
      <c r="K1837" s="92" t="s">
        <v>861</v>
      </c>
      <c r="M1837" s="68" t="b">
        <f t="shared" si="57"/>
        <v>1</v>
      </c>
    </row>
    <row r="1838" spans="2:13">
      <c r="B1838" s="68" t="s">
        <v>839</v>
      </c>
      <c r="C1838" s="68" t="s">
        <v>284</v>
      </c>
      <c r="D1838" s="68" t="s">
        <v>488</v>
      </c>
      <c r="E1838" s="68" t="s">
        <v>246</v>
      </c>
      <c r="F1838" s="68">
        <f>SUMIFS(F_Input_APR!$G$8:$G$3373,F_Input_APR!$B$8:$B$3373,'APR Data'!C1838,F_Input_APR!$I$8:$I$3373,'APR Data'!D1838)</f>
        <v>0</v>
      </c>
      <c r="G1838" s="68">
        <v>0</v>
      </c>
      <c r="H1838" s="68">
        <f t="shared" si="56"/>
        <v>0</v>
      </c>
      <c r="I1838" s="68" t="s">
        <v>300</v>
      </c>
      <c r="J1838" s="68" t="s">
        <v>888</v>
      </c>
      <c r="K1838" s="92" t="s">
        <v>862</v>
      </c>
      <c r="M1838" s="68" t="b">
        <f t="shared" si="57"/>
        <v>1</v>
      </c>
    </row>
    <row r="1839" spans="2:13">
      <c r="B1839" s="68" t="s">
        <v>839</v>
      </c>
      <c r="C1839" s="68" t="s">
        <v>284</v>
      </c>
      <c r="D1839" s="68" t="s">
        <v>497</v>
      </c>
      <c r="E1839" s="68" t="s">
        <v>246</v>
      </c>
      <c r="F1839" s="68">
        <f>SUMIFS(F_Input_APR!$G$8:$G$3373,F_Input_APR!$B$8:$B$3373,'APR Data'!C1839,F_Input_APR!$I$8:$I$3373,'APR Data'!D1839)</f>
        <v>0</v>
      </c>
      <c r="G1839" s="68">
        <v>1</v>
      </c>
      <c r="H1839" s="68">
        <f t="shared" si="56"/>
        <v>0</v>
      </c>
      <c r="I1839" s="68" t="s">
        <v>300</v>
      </c>
      <c r="J1839" s="68" t="s">
        <v>888</v>
      </c>
      <c r="K1839" s="92" t="s">
        <v>863</v>
      </c>
      <c r="M1839" s="68" t="b">
        <f t="shared" si="57"/>
        <v>1</v>
      </c>
    </row>
    <row r="1840" spans="2:13">
      <c r="B1840" s="68" t="s">
        <v>839</v>
      </c>
      <c r="C1840" s="68" t="s">
        <v>284</v>
      </c>
      <c r="D1840" s="68" t="s">
        <v>506</v>
      </c>
      <c r="E1840" s="68" t="s">
        <v>246</v>
      </c>
      <c r="F1840" s="68">
        <f>SUMIFS(F_Input_APR!$G$8:$G$3373,F_Input_APR!$B$8:$B$3373,'APR Data'!C1840,F_Input_APR!$I$8:$I$3373,'APR Data'!D1840)</f>
        <v>0</v>
      </c>
      <c r="G1840" s="68">
        <v>1</v>
      </c>
      <c r="H1840" s="68">
        <f t="shared" si="56"/>
        <v>0</v>
      </c>
      <c r="I1840" s="68" t="s">
        <v>300</v>
      </c>
      <c r="J1840" s="68" t="s">
        <v>888</v>
      </c>
      <c r="K1840" s="92" t="s">
        <v>864</v>
      </c>
      <c r="M1840" s="68" t="b">
        <f t="shared" si="57"/>
        <v>1</v>
      </c>
    </row>
    <row r="1841" spans="2:13">
      <c r="B1841" s="68" t="s">
        <v>839</v>
      </c>
      <c r="C1841" s="68" t="s">
        <v>284</v>
      </c>
      <c r="D1841" s="68" t="s">
        <v>515</v>
      </c>
      <c r="E1841" s="68" t="s">
        <v>246</v>
      </c>
      <c r="F1841" s="68">
        <f>SUMIFS(F_Input_APR!$G$8:$G$3373,F_Input_APR!$B$8:$B$3373,'APR Data'!C1841,F_Input_APR!$I$8:$I$3373,'APR Data'!D1841)</f>
        <v>0</v>
      </c>
      <c r="G1841" s="68">
        <v>1</v>
      </c>
      <c r="H1841" s="68">
        <f t="shared" si="56"/>
        <v>0</v>
      </c>
      <c r="I1841" s="68" t="s">
        <v>300</v>
      </c>
      <c r="J1841" s="68" t="s">
        <v>888</v>
      </c>
      <c r="K1841" s="92" t="s">
        <v>865</v>
      </c>
      <c r="M1841" s="68" t="b">
        <f t="shared" si="57"/>
        <v>1</v>
      </c>
    </row>
    <row r="1842" spans="2:13">
      <c r="B1842" s="68" t="s">
        <v>839</v>
      </c>
      <c r="C1842" s="68" t="s">
        <v>284</v>
      </c>
      <c r="D1842" s="68" t="s">
        <v>524</v>
      </c>
      <c r="E1842" s="68" t="s">
        <v>246</v>
      </c>
      <c r="F1842" s="68">
        <f>SUMIFS(F_Input_APR!$G$8:$G$3373,F_Input_APR!$B$8:$B$3373,'APR Data'!C1842,F_Input_APR!$I$8:$I$3373,'APR Data'!D1842)</f>
        <v>0</v>
      </c>
      <c r="G1842" s="68">
        <v>1</v>
      </c>
      <c r="H1842" s="68">
        <f t="shared" si="56"/>
        <v>0</v>
      </c>
      <c r="I1842" s="68" t="s">
        <v>300</v>
      </c>
      <c r="J1842" s="68" t="s">
        <v>888</v>
      </c>
      <c r="K1842" s="92" t="s">
        <v>866</v>
      </c>
      <c r="M1842" s="68" t="b">
        <f t="shared" si="57"/>
        <v>1</v>
      </c>
    </row>
    <row r="1843" spans="2:13">
      <c r="B1843" s="68" t="s">
        <v>839</v>
      </c>
      <c r="C1843" s="68" t="s">
        <v>284</v>
      </c>
      <c r="D1843" s="68" t="s">
        <v>308</v>
      </c>
      <c r="E1843" s="68" t="s">
        <v>246</v>
      </c>
      <c r="F1843" s="68">
        <f>SUMIFS(F_Input_APR!$G$8:$G$3373,F_Input_APR!$B$8:$B$3373,'APR Data'!C1843,F_Input_APR!$I$8:$I$3373,'APR Data'!D1843)</f>
        <v>3.0089892748318969</v>
      </c>
      <c r="G1843" s="68">
        <v>1</v>
      </c>
      <c r="H1843" s="68">
        <f t="shared" si="56"/>
        <v>3.0089892748318969</v>
      </c>
      <c r="I1843" s="68" t="s">
        <v>300</v>
      </c>
      <c r="J1843" s="68" t="s">
        <v>889</v>
      </c>
      <c r="K1843" s="92" t="s">
        <v>841</v>
      </c>
      <c r="M1843" s="68" t="b">
        <f t="shared" si="57"/>
        <v>1</v>
      </c>
    </row>
    <row r="1844" spans="2:13">
      <c r="B1844" s="68" t="s">
        <v>839</v>
      </c>
      <c r="C1844" s="68" t="s">
        <v>284</v>
      </c>
      <c r="D1844" s="68" t="s">
        <v>317</v>
      </c>
      <c r="E1844" s="68" t="s">
        <v>246</v>
      </c>
      <c r="F1844" s="68">
        <f>SUMIFS(F_Input_APR!$G$8:$G$3373,F_Input_APR!$B$8:$B$3373,'APR Data'!C1844,F_Input_APR!$I$8:$I$3373,'APR Data'!D1844)</f>
        <v>0</v>
      </c>
      <c r="G1844" s="68">
        <v>1</v>
      </c>
      <c r="H1844" s="68">
        <f t="shared" si="56"/>
        <v>0</v>
      </c>
      <c r="I1844" s="68" t="s">
        <v>300</v>
      </c>
      <c r="J1844" s="68" t="s">
        <v>889</v>
      </c>
      <c r="K1844" s="92" t="s">
        <v>842</v>
      </c>
      <c r="M1844" s="68" t="b">
        <f t="shared" si="57"/>
        <v>1</v>
      </c>
    </row>
    <row r="1845" spans="2:13">
      <c r="B1845" s="68" t="s">
        <v>839</v>
      </c>
      <c r="C1845" s="68" t="s">
        <v>284</v>
      </c>
      <c r="D1845" s="68" t="s">
        <v>326</v>
      </c>
      <c r="E1845" s="68" t="s">
        <v>246</v>
      </c>
      <c r="F1845" s="68">
        <f>SUMIFS(F_Input_APR!$G$8:$G$3373,F_Input_APR!$B$8:$B$3373,'APR Data'!C1845,F_Input_APR!$I$8:$I$3373,'APR Data'!D1845)</f>
        <v>41.209249960019193</v>
      </c>
      <c r="G1845" s="68">
        <v>1</v>
      </c>
      <c r="H1845" s="68">
        <f t="shared" si="56"/>
        <v>41.209249960019193</v>
      </c>
      <c r="I1845" s="68" t="s">
        <v>300</v>
      </c>
      <c r="J1845" s="68" t="s">
        <v>889</v>
      </c>
      <c r="K1845" s="92" t="s">
        <v>843</v>
      </c>
      <c r="M1845" s="68" t="b">
        <f t="shared" si="57"/>
        <v>1</v>
      </c>
    </row>
    <row r="1846" spans="2:13">
      <c r="B1846" s="68" t="s">
        <v>839</v>
      </c>
      <c r="C1846" s="68" t="s">
        <v>284</v>
      </c>
      <c r="D1846" s="68" t="s">
        <v>335</v>
      </c>
      <c r="E1846" s="68" t="s">
        <v>246</v>
      </c>
      <c r="F1846" s="68">
        <f>SUMIFS(F_Input_APR!$G$8:$G$3373,F_Input_APR!$B$8:$B$3373,'APR Data'!C1846,F_Input_APR!$I$8:$I$3373,'APR Data'!D1846)</f>
        <v>7.5757156421156244</v>
      </c>
      <c r="G1846" s="68">
        <v>1</v>
      </c>
      <c r="H1846" s="68">
        <f t="shared" si="56"/>
        <v>7.5757156421156244</v>
      </c>
      <c r="I1846" s="68" t="s">
        <v>300</v>
      </c>
      <c r="J1846" s="68" t="s">
        <v>889</v>
      </c>
      <c r="K1846" s="92" t="s">
        <v>844</v>
      </c>
      <c r="M1846" s="68" t="b">
        <f t="shared" si="57"/>
        <v>1</v>
      </c>
    </row>
    <row r="1847" spans="2:13">
      <c r="B1847" s="68" t="s">
        <v>839</v>
      </c>
      <c r="C1847" s="68" t="s">
        <v>284</v>
      </c>
      <c r="D1847" s="68" t="s">
        <v>344</v>
      </c>
      <c r="E1847" s="68" t="s">
        <v>246</v>
      </c>
      <c r="F1847" s="68">
        <f>SUMIFS(F_Input_APR!$G$8:$G$3373,F_Input_APR!$B$8:$B$3373,'APR Data'!C1847,F_Input_APR!$I$8:$I$3373,'APR Data'!D1847)</f>
        <v>4.9445196627323034</v>
      </c>
      <c r="G1847" s="68">
        <v>1</v>
      </c>
      <c r="H1847" s="68">
        <f t="shared" si="56"/>
        <v>4.9445196627323034</v>
      </c>
      <c r="I1847" s="68" t="s">
        <v>300</v>
      </c>
      <c r="J1847" s="68" t="s">
        <v>889</v>
      </c>
      <c r="K1847" s="92" t="s">
        <v>845</v>
      </c>
      <c r="M1847" s="68" t="b">
        <f t="shared" si="57"/>
        <v>1</v>
      </c>
    </row>
    <row r="1848" spans="2:13">
      <c r="B1848" s="68" t="s">
        <v>839</v>
      </c>
      <c r="C1848" s="68" t="s">
        <v>284</v>
      </c>
      <c r="D1848" s="68" t="s">
        <v>353</v>
      </c>
      <c r="E1848" s="68" t="s">
        <v>246</v>
      </c>
      <c r="F1848" s="68">
        <f>SUMIFS(F_Input_APR!$G$8:$G$3373,F_Input_APR!$B$8:$B$3373,'APR Data'!C1848,F_Input_APR!$I$8:$I$3373,'APR Data'!D1848)</f>
        <v>22.686030685377283</v>
      </c>
      <c r="G1848" s="68">
        <v>1</v>
      </c>
      <c r="H1848" s="68">
        <f t="shared" si="56"/>
        <v>22.686030685377283</v>
      </c>
      <c r="I1848" s="68" t="s">
        <v>300</v>
      </c>
      <c r="J1848" s="68" t="s">
        <v>889</v>
      </c>
      <c r="K1848" s="92" t="s">
        <v>846</v>
      </c>
      <c r="M1848" s="68" t="b">
        <f t="shared" si="57"/>
        <v>1</v>
      </c>
    </row>
    <row r="1849" spans="2:13">
      <c r="B1849" s="68" t="s">
        <v>839</v>
      </c>
      <c r="C1849" s="68" t="s">
        <v>284</v>
      </c>
      <c r="D1849" s="68" t="s">
        <v>362</v>
      </c>
      <c r="E1849" s="68" t="s">
        <v>246</v>
      </c>
      <c r="F1849" s="68">
        <f>SUMIFS(F_Input_APR!$G$8:$G$3373,F_Input_APR!$B$8:$B$3373,'APR Data'!C1849,F_Input_APR!$I$8:$I$3373,'APR Data'!D1849)</f>
        <v>38.517626739165195</v>
      </c>
      <c r="G1849" s="68">
        <v>1</v>
      </c>
      <c r="H1849" s="68">
        <f t="shared" si="56"/>
        <v>38.517626739165195</v>
      </c>
      <c r="I1849" s="68" t="s">
        <v>300</v>
      </c>
      <c r="J1849" s="68" t="s">
        <v>889</v>
      </c>
      <c r="K1849" s="92" t="s">
        <v>847</v>
      </c>
      <c r="M1849" s="68" t="b">
        <f t="shared" si="57"/>
        <v>1</v>
      </c>
    </row>
    <row r="1850" spans="2:13">
      <c r="B1850" s="68" t="s">
        <v>839</v>
      </c>
      <c r="C1850" s="68" t="s">
        <v>284</v>
      </c>
      <c r="D1850" s="68" t="s">
        <v>371</v>
      </c>
      <c r="E1850" s="68" t="s">
        <v>246</v>
      </c>
      <c r="F1850" s="68">
        <f>SUMIFS(F_Input_APR!$G$8:$G$3373,F_Input_APR!$B$8:$B$3373,'APR Data'!C1850,F_Input_APR!$I$8:$I$3373,'APR Data'!D1850)</f>
        <v>8.5234735327043012</v>
      </c>
      <c r="G1850" s="68">
        <v>1</v>
      </c>
      <c r="H1850" s="68">
        <f t="shared" si="56"/>
        <v>8.5234735327043012</v>
      </c>
      <c r="I1850" s="68" t="s">
        <v>300</v>
      </c>
      <c r="J1850" s="68" t="s">
        <v>889</v>
      </c>
      <c r="K1850" s="92" t="s">
        <v>848</v>
      </c>
      <c r="M1850" s="68" t="b">
        <f t="shared" si="57"/>
        <v>1</v>
      </c>
    </row>
    <row r="1851" spans="2:13">
      <c r="B1851" s="68" t="s">
        <v>839</v>
      </c>
      <c r="C1851" s="68" t="s">
        <v>284</v>
      </c>
      <c r="D1851" s="68" t="s">
        <v>380</v>
      </c>
      <c r="E1851" s="68" t="s">
        <v>246</v>
      </c>
      <c r="F1851" s="68">
        <f>SUMIFS(F_Input_APR!$G$8:$G$3373,F_Input_APR!$B$8:$B$3373,'APR Data'!C1851,F_Input_APR!$I$8:$I$3373,'APR Data'!D1851)</f>
        <v>33.207901487286101</v>
      </c>
      <c r="G1851" s="68">
        <v>1</v>
      </c>
      <c r="H1851" s="68">
        <f t="shared" si="56"/>
        <v>33.207901487286101</v>
      </c>
      <c r="I1851" s="68" t="s">
        <v>300</v>
      </c>
      <c r="J1851" s="68" t="s">
        <v>889</v>
      </c>
      <c r="K1851" s="92" t="s">
        <v>849</v>
      </c>
      <c r="M1851" s="68" t="b">
        <f t="shared" si="57"/>
        <v>1</v>
      </c>
    </row>
    <row r="1852" spans="2:13">
      <c r="B1852" s="68" t="s">
        <v>839</v>
      </c>
      <c r="C1852" s="68" t="s">
        <v>284</v>
      </c>
      <c r="D1852" s="68" t="s">
        <v>389</v>
      </c>
      <c r="E1852" s="68" t="s">
        <v>246</v>
      </c>
      <c r="F1852" s="68">
        <f>SUMIFS(F_Input_APR!$G$8:$G$3373,F_Input_APR!$B$8:$B$3373,'APR Data'!C1852,F_Input_APR!$I$8:$I$3373,'APR Data'!D1852)</f>
        <v>2.6467628338397571</v>
      </c>
      <c r="G1852" s="68">
        <v>1</v>
      </c>
      <c r="H1852" s="68">
        <f t="shared" si="56"/>
        <v>2.6467628338397571</v>
      </c>
      <c r="I1852" s="68" t="s">
        <v>300</v>
      </c>
      <c r="J1852" s="68" t="s">
        <v>889</v>
      </c>
      <c r="K1852" s="92" t="s">
        <v>850</v>
      </c>
      <c r="M1852" s="68" t="b">
        <f t="shared" si="57"/>
        <v>1</v>
      </c>
    </row>
    <row r="1853" spans="2:13">
      <c r="B1853" s="68" t="s">
        <v>839</v>
      </c>
      <c r="C1853" s="68" t="s">
        <v>284</v>
      </c>
      <c r="D1853" s="68" t="s">
        <v>398</v>
      </c>
      <c r="E1853" s="68" t="s">
        <v>246</v>
      </c>
      <c r="F1853" s="68">
        <f>SUMIFS(F_Input_APR!$G$8:$G$3373,F_Input_APR!$B$8:$B$3373,'APR Data'!C1853,F_Input_APR!$I$8:$I$3373,'APR Data'!D1853)</f>
        <v>5.1252992163761393</v>
      </c>
      <c r="G1853" s="68">
        <v>1</v>
      </c>
      <c r="H1853" s="68">
        <f t="shared" si="56"/>
        <v>5.1252992163761393</v>
      </c>
      <c r="I1853" s="68" t="s">
        <v>300</v>
      </c>
      <c r="J1853" s="68" t="s">
        <v>889</v>
      </c>
      <c r="K1853" s="92" t="s">
        <v>851</v>
      </c>
      <c r="M1853" s="68" t="b">
        <f t="shared" si="57"/>
        <v>1</v>
      </c>
    </row>
    <row r="1854" spans="2:13">
      <c r="B1854" s="68" t="s">
        <v>839</v>
      </c>
      <c r="C1854" s="68" t="s">
        <v>284</v>
      </c>
      <c r="D1854" s="68" t="s">
        <v>407</v>
      </c>
      <c r="E1854" s="68" t="s">
        <v>246</v>
      </c>
      <c r="F1854" s="68">
        <f>SUMIFS(F_Input_APR!$G$8:$G$3373,F_Input_APR!$B$8:$B$3373,'APR Data'!C1854,F_Input_APR!$I$8:$I$3373,'APR Data'!D1854)</f>
        <v>0</v>
      </c>
      <c r="G1854" s="68">
        <v>1</v>
      </c>
      <c r="H1854" s="68">
        <f t="shared" si="56"/>
        <v>0</v>
      </c>
      <c r="I1854" s="68" t="s">
        <v>300</v>
      </c>
      <c r="J1854" s="68" t="s">
        <v>889</v>
      </c>
      <c r="K1854" s="92" t="s">
        <v>852</v>
      </c>
      <c r="M1854" s="68" t="b">
        <f t="shared" si="57"/>
        <v>1</v>
      </c>
    </row>
    <row r="1855" spans="2:13">
      <c r="B1855" s="68" t="s">
        <v>839</v>
      </c>
      <c r="C1855" s="68" t="s">
        <v>284</v>
      </c>
      <c r="D1855" s="68" t="s">
        <v>416</v>
      </c>
      <c r="E1855" s="68" t="s">
        <v>246</v>
      </c>
      <c r="F1855" s="68">
        <f>SUMIFS(F_Input_APR!$G$8:$G$3373,F_Input_APR!$B$8:$B$3373,'APR Data'!C1855,F_Input_APR!$I$8:$I$3373,'APR Data'!D1855)</f>
        <v>0.75804311044026351</v>
      </c>
      <c r="G1855" s="68">
        <v>1</v>
      </c>
      <c r="H1855" s="68">
        <f t="shared" si="56"/>
        <v>0.75804311044026351</v>
      </c>
      <c r="I1855" s="68" t="s">
        <v>300</v>
      </c>
      <c r="J1855" s="68" t="s">
        <v>889</v>
      </c>
      <c r="K1855" s="92" t="s">
        <v>853</v>
      </c>
      <c r="M1855" s="68" t="b">
        <f t="shared" si="57"/>
        <v>1</v>
      </c>
    </row>
    <row r="1856" spans="2:13">
      <c r="B1856" s="68" t="s">
        <v>839</v>
      </c>
      <c r="C1856" s="68" t="s">
        <v>284</v>
      </c>
      <c r="D1856" s="68" t="s">
        <v>425</v>
      </c>
      <c r="E1856" s="68" t="s">
        <v>246</v>
      </c>
      <c r="F1856" s="68">
        <f>SUMIFS(F_Input_APR!$G$8:$G$3373,F_Input_APR!$B$8:$B$3373,'APR Data'!C1856,F_Input_APR!$I$8:$I$3373,'APR Data'!D1856)</f>
        <v>0</v>
      </c>
      <c r="G1856" s="68">
        <v>1</v>
      </c>
      <c r="H1856" s="68">
        <f t="shared" si="56"/>
        <v>0</v>
      </c>
      <c r="I1856" s="68" t="s">
        <v>300</v>
      </c>
      <c r="J1856" s="68" t="s">
        <v>889</v>
      </c>
      <c r="K1856" s="92" t="s">
        <v>854</v>
      </c>
      <c r="M1856" s="68" t="b">
        <f t="shared" si="57"/>
        <v>1</v>
      </c>
    </row>
    <row r="1857" spans="2:13">
      <c r="B1857" s="68" t="s">
        <v>839</v>
      </c>
      <c r="C1857" s="68" t="s">
        <v>284</v>
      </c>
      <c r="D1857" s="68" t="s">
        <v>434</v>
      </c>
      <c r="E1857" s="68" t="s">
        <v>246</v>
      </c>
      <c r="F1857" s="68">
        <f>SUMIFS(F_Input_APR!$G$8:$G$3373,F_Input_APR!$B$8:$B$3373,'APR Data'!C1857,F_Input_APR!$I$8:$I$3373,'APR Data'!D1857)</f>
        <v>18.514609746533512</v>
      </c>
      <c r="G1857" s="68">
        <v>0</v>
      </c>
      <c r="H1857" s="68">
        <f t="shared" si="56"/>
        <v>0</v>
      </c>
      <c r="I1857" s="68" t="s">
        <v>300</v>
      </c>
      <c r="J1857" s="68" t="s">
        <v>889</v>
      </c>
      <c r="K1857" s="92" t="s">
        <v>855</v>
      </c>
      <c r="M1857" s="68" t="b">
        <f t="shared" si="57"/>
        <v>0</v>
      </c>
    </row>
    <row r="1858" spans="2:13">
      <c r="B1858" s="68" t="s">
        <v>839</v>
      </c>
      <c r="C1858" s="68" t="s">
        <v>284</v>
      </c>
      <c r="D1858" s="68" t="s">
        <v>440</v>
      </c>
      <c r="E1858" s="68" t="s">
        <v>246</v>
      </c>
      <c r="F1858" s="68">
        <f>SUMIFS(F_Input_APR!$G$8:$G$3373,F_Input_APR!$B$8:$B$3373,'APR Data'!C1858,F_Input_APR!$I$8:$I$3373,'APR Data'!D1858)</f>
        <v>18.514609746533512</v>
      </c>
      <c r="G1858" s="68">
        <v>0</v>
      </c>
      <c r="H1858" s="68">
        <f t="shared" si="56"/>
        <v>0</v>
      </c>
      <c r="I1858" s="68" t="s">
        <v>300</v>
      </c>
      <c r="J1858" s="68" t="s">
        <v>889</v>
      </c>
      <c r="K1858" s="92" t="s">
        <v>856</v>
      </c>
      <c r="M1858" s="68" t="b">
        <f t="shared" si="57"/>
        <v>0</v>
      </c>
    </row>
    <row r="1859" spans="2:13">
      <c r="B1859" s="68" t="s">
        <v>839</v>
      </c>
      <c r="C1859" s="68" t="s">
        <v>284</v>
      </c>
      <c r="D1859" s="68" t="s">
        <v>446</v>
      </c>
      <c r="E1859" s="68" t="s">
        <v>246</v>
      </c>
      <c r="F1859" s="68">
        <f>SUMIFS(F_Input_APR!$G$8:$G$3373,F_Input_APR!$B$8:$B$3373,'APR Data'!C1859,F_Input_APR!$I$8:$I$3373,'APR Data'!D1859)</f>
        <v>18.514609746533512</v>
      </c>
      <c r="G1859" s="68">
        <v>1</v>
      </c>
      <c r="H1859" s="68">
        <f t="shared" si="56"/>
        <v>18.514609746533512</v>
      </c>
      <c r="I1859" s="68" t="s">
        <v>300</v>
      </c>
      <c r="J1859" s="68" t="s">
        <v>889</v>
      </c>
      <c r="K1859" s="92" t="s">
        <v>857</v>
      </c>
      <c r="M1859" s="68" t="b">
        <f t="shared" si="57"/>
        <v>1</v>
      </c>
    </row>
    <row r="1860" spans="2:13">
      <c r="B1860" s="68" t="s">
        <v>839</v>
      </c>
      <c r="C1860" s="68" t="s">
        <v>284</v>
      </c>
      <c r="D1860" s="68" t="s">
        <v>455</v>
      </c>
      <c r="E1860" s="68" t="s">
        <v>246</v>
      </c>
      <c r="F1860" s="68">
        <f>SUMIFS(F_Input_APR!$G$8:$G$3373,F_Input_APR!$B$8:$B$3373,'APR Data'!C1860,F_Input_APR!$I$8:$I$3373,'APR Data'!D1860)</f>
        <v>2.1435869655658895</v>
      </c>
      <c r="G1860" s="68">
        <v>1</v>
      </c>
      <c r="H1860" s="68">
        <f t="shared" si="56"/>
        <v>2.1435869655658895</v>
      </c>
      <c r="I1860" s="68" t="s">
        <v>300</v>
      </c>
      <c r="J1860" s="68" t="s">
        <v>889</v>
      </c>
      <c r="K1860" s="92" t="s">
        <v>858</v>
      </c>
      <c r="M1860" s="68" t="b">
        <f t="shared" si="57"/>
        <v>1</v>
      </c>
    </row>
    <row r="1861" spans="2:13">
      <c r="B1861" s="68" t="s">
        <v>839</v>
      </c>
      <c r="C1861" s="68" t="s">
        <v>284</v>
      </c>
      <c r="D1861" s="68" t="s">
        <v>464</v>
      </c>
      <c r="E1861" s="68" t="s">
        <v>246</v>
      </c>
      <c r="F1861" s="68">
        <f>SUMIFS(F_Input_APR!$G$8:$G$3373,F_Input_APR!$B$8:$B$3373,'APR Data'!C1861,F_Input_APR!$I$8:$I$3373,'APR Data'!D1861)</f>
        <v>13.533773503004269</v>
      </c>
      <c r="G1861" s="68">
        <v>1</v>
      </c>
      <c r="H1861" s="68">
        <f t="shared" si="56"/>
        <v>13.533773503004269</v>
      </c>
      <c r="I1861" s="68" t="s">
        <v>300</v>
      </c>
      <c r="J1861" s="68" t="s">
        <v>889</v>
      </c>
      <c r="K1861" s="92" t="s">
        <v>859</v>
      </c>
      <c r="M1861" s="68" t="b">
        <f t="shared" si="57"/>
        <v>1</v>
      </c>
    </row>
    <row r="1862" spans="2:13">
      <c r="B1862" s="68" t="s">
        <v>839</v>
      </c>
      <c r="C1862" s="68" t="s">
        <v>284</v>
      </c>
      <c r="D1862" s="68" t="s">
        <v>473</v>
      </c>
      <c r="E1862" s="68" t="s">
        <v>246</v>
      </c>
      <c r="F1862" s="68">
        <f>SUMIFS(F_Input_APR!$G$8:$G$3373,F_Input_APR!$B$8:$B$3373,'APR Data'!C1862,F_Input_APR!$I$8:$I$3373,'APR Data'!D1862)</f>
        <v>0</v>
      </c>
      <c r="G1862" s="68">
        <v>0</v>
      </c>
      <c r="H1862" s="68">
        <f t="shared" si="56"/>
        <v>0</v>
      </c>
      <c r="I1862" s="68" t="s">
        <v>300</v>
      </c>
      <c r="J1862" s="68" t="s">
        <v>889</v>
      </c>
      <c r="K1862" s="92" t="s">
        <v>860</v>
      </c>
      <c r="M1862" s="68" t="b">
        <f t="shared" si="57"/>
        <v>1</v>
      </c>
    </row>
    <row r="1863" spans="2:13">
      <c r="B1863" s="68" t="s">
        <v>839</v>
      </c>
      <c r="C1863" s="68" t="s">
        <v>284</v>
      </c>
      <c r="D1863" s="68" t="s">
        <v>482</v>
      </c>
      <c r="E1863" s="68" t="s">
        <v>246</v>
      </c>
      <c r="F1863" s="68">
        <f>SUMIFS(F_Input_APR!$G$8:$G$3373,F_Input_APR!$B$8:$B$3373,'APR Data'!C1863,F_Input_APR!$I$8:$I$3373,'APR Data'!D1863)</f>
        <v>0</v>
      </c>
      <c r="G1863" s="68">
        <v>0</v>
      </c>
      <c r="H1863" s="68">
        <f t="shared" ref="H1863:H1926" si="58">F1863*G1863</f>
        <v>0</v>
      </c>
      <c r="I1863" s="68" t="s">
        <v>300</v>
      </c>
      <c r="J1863" s="68" t="s">
        <v>889</v>
      </c>
      <c r="K1863" s="92" t="s">
        <v>861</v>
      </c>
      <c r="M1863" s="68" t="b">
        <f t="shared" ref="M1863:M1926" si="59">F1863=H1863</f>
        <v>1</v>
      </c>
    </row>
    <row r="1864" spans="2:13">
      <c r="B1864" s="68" t="s">
        <v>839</v>
      </c>
      <c r="C1864" s="68" t="s">
        <v>284</v>
      </c>
      <c r="D1864" s="68" t="s">
        <v>491</v>
      </c>
      <c r="E1864" s="68" t="s">
        <v>246</v>
      </c>
      <c r="F1864" s="68">
        <f>SUMIFS(F_Input_APR!$G$8:$G$3373,F_Input_APR!$B$8:$B$3373,'APR Data'!C1864,F_Input_APR!$I$8:$I$3373,'APR Data'!D1864)</f>
        <v>0</v>
      </c>
      <c r="G1864" s="68">
        <v>0</v>
      </c>
      <c r="H1864" s="68">
        <f t="shared" si="58"/>
        <v>0</v>
      </c>
      <c r="I1864" s="68" t="s">
        <v>300</v>
      </c>
      <c r="J1864" s="68" t="s">
        <v>889</v>
      </c>
      <c r="K1864" s="92" t="s">
        <v>862</v>
      </c>
      <c r="M1864" s="68" t="b">
        <f t="shared" si="59"/>
        <v>1</v>
      </c>
    </row>
    <row r="1865" spans="2:13">
      <c r="B1865" s="68" t="s">
        <v>839</v>
      </c>
      <c r="C1865" s="68" t="s">
        <v>284</v>
      </c>
      <c r="D1865" s="68" t="s">
        <v>500</v>
      </c>
      <c r="E1865" s="68" t="s">
        <v>246</v>
      </c>
      <c r="F1865" s="68">
        <f>SUMIFS(F_Input_APR!$G$8:$G$3373,F_Input_APR!$B$8:$B$3373,'APR Data'!C1865,F_Input_APR!$I$8:$I$3373,'APR Data'!D1865)</f>
        <v>0</v>
      </c>
      <c r="G1865" s="68">
        <v>1</v>
      </c>
      <c r="H1865" s="68">
        <f t="shared" si="58"/>
        <v>0</v>
      </c>
      <c r="I1865" s="68" t="s">
        <v>300</v>
      </c>
      <c r="J1865" s="68" t="s">
        <v>889</v>
      </c>
      <c r="K1865" s="92" t="s">
        <v>863</v>
      </c>
      <c r="M1865" s="68" t="b">
        <f t="shared" si="59"/>
        <v>1</v>
      </c>
    </row>
    <row r="1866" spans="2:13">
      <c r="B1866" s="68" t="s">
        <v>839</v>
      </c>
      <c r="C1866" s="68" t="s">
        <v>284</v>
      </c>
      <c r="D1866" s="68" t="s">
        <v>509</v>
      </c>
      <c r="E1866" s="68" t="s">
        <v>246</v>
      </c>
      <c r="F1866" s="68">
        <f>SUMIFS(F_Input_APR!$G$8:$G$3373,F_Input_APR!$B$8:$B$3373,'APR Data'!C1866,F_Input_APR!$I$8:$I$3373,'APR Data'!D1866)</f>
        <v>0</v>
      </c>
      <c r="G1866" s="68">
        <v>1</v>
      </c>
      <c r="H1866" s="68">
        <f t="shared" si="58"/>
        <v>0</v>
      </c>
      <c r="I1866" s="68" t="s">
        <v>300</v>
      </c>
      <c r="J1866" s="68" t="s">
        <v>889</v>
      </c>
      <c r="K1866" s="92" t="s">
        <v>864</v>
      </c>
      <c r="M1866" s="68" t="b">
        <f t="shared" si="59"/>
        <v>1</v>
      </c>
    </row>
    <row r="1867" spans="2:13">
      <c r="B1867" s="68" t="s">
        <v>839</v>
      </c>
      <c r="C1867" s="68" t="s">
        <v>284</v>
      </c>
      <c r="D1867" s="68" t="s">
        <v>518</v>
      </c>
      <c r="E1867" s="68" t="s">
        <v>246</v>
      </c>
      <c r="F1867" s="68">
        <f>SUMIFS(F_Input_APR!$G$8:$G$3373,F_Input_APR!$B$8:$B$3373,'APR Data'!C1867,F_Input_APR!$I$8:$I$3373,'APR Data'!D1867)</f>
        <v>0</v>
      </c>
      <c r="G1867" s="68">
        <v>1</v>
      </c>
      <c r="H1867" s="68">
        <f t="shared" si="58"/>
        <v>0</v>
      </c>
      <c r="I1867" s="68" t="s">
        <v>300</v>
      </c>
      <c r="J1867" s="68" t="s">
        <v>889</v>
      </c>
      <c r="K1867" s="92" t="s">
        <v>865</v>
      </c>
      <c r="M1867" s="68" t="b">
        <f t="shared" si="59"/>
        <v>1</v>
      </c>
    </row>
    <row r="1868" spans="2:13">
      <c r="B1868" s="68" t="s">
        <v>839</v>
      </c>
      <c r="C1868" s="68" t="s">
        <v>284</v>
      </c>
      <c r="D1868" s="68" t="s">
        <v>527</v>
      </c>
      <c r="E1868" s="68" t="s">
        <v>246</v>
      </c>
      <c r="F1868" s="68">
        <f>SUMIFS(F_Input_APR!$G$8:$G$3373,F_Input_APR!$B$8:$B$3373,'APR Data'!C1868,F_Input_APR!$I$8:$I$3373,'APR Data'!D1868)</f>
        <v>0</v>
      </c>
      <c r="G1868" s="68">
        <v>1</v>
      </c>
      <c r="H1868" s="68">
        <f t="shared" si="58"/>
        <v>0</v>
      </c>
      <c r="I1868" s="68" t="s">
        <v>300</v>
      </c>
      <c r="J1868" s="68" t="s">
        <v>889</v>
      </c>
      <c r="K1868" s="92" t="s">
        <v>866</v>
      </c>
      <c r="M1868" s="68" t="b">
        <f t="shared" si="59"/>
        <v>1</v>
      </c>
    </row>
    <row r="1869" spans="2:13">
      <c r="B1869" s="68" t="s">
        <v>839</v>
      </c>
      <c r="C1869" s="68" t="s">
        <v>285</v>
      </c>
      <c r="D1869" s="68" t="s">
        <v>302</v>
      </c>
      <c r="E1869" s="68" t="s">
        <v>246</v>
      </c>
      <c r="F1869" s="68">
        <f>SUMIFS(F_Input_APR!$G$8:$G$3373,F_Input_APR!$B$8:$B$3373,'APR Data'!C1869,F_Input_APR!$I$8:$I$3373,'APR Data'!D1869)</f>
        <v>0.85299999999999998</v>
      </c>
      <c r="G1869" s="68">
        <v>1</v>
      </c>
      <c r="H1869" s="68">
        <f t="shared" si="58"/>
        <v>0.85299999999999998</v>
      </c>
      <c r="I1869" s="68" t="s">
        <v>300</v>
      </c>
      <c r="J1869" s="68" t="s">
        <v>840</v>
      </c>
      <c r="K1869" s="68" t="s">
        <v>841</v>
      </c>
      <c r="M1869" s="68" t="b">
        <f t="shared" si="59"/>
        <v>1</v>
      </c>
    </row>
    <row r="1870" spans="2:13">
      <c r="B1870" s="68" t="s">
        <v>839</v>
      </c>
      <c r="C1870" s="68" t="s">
        <v>285</v>
      </c>
      <c r="D1870" s="68" t="s">
        <v>311</v>
      </c>
      <c r="E1870" s="68" t="s">
        <v>246</v>
      </c>
      <c r="F1870" s="68">
        <f>SUMIFS(F_Input_APR!$G$8:$G$3373,F_Input_APR!$B$8:$B$3373,'APR Data'!C1870,F_Input_APR!$I$8:$I$3373,'APR Data'!D1870)</f>
        <v>2.2691849241976305</v>
      </c>
      <c r="G1870" s="68">
        <v>1</v>
      </c>
      <c r="H1870" s="68">
        <f t="shared" si="58"/>
        <v>2.2691849241976305</v>
      </c>
      <c r="I1870" s="68" t="s">
        <v>300</v>
      </c>
      <c r="J1870" s="68" t="s">
        <v>840</v>
      </c>
      <c r="K1870" s="68" t="s">
        <v>842</v>
      </c>
      <c r="M1870" s="68" t="b">
        <f t="shared" si="59"/>
        <v>1</v>
      </c>
    </row>
    <row r="1871" spans="2:13">
      <c r="B1871" s="68" t="s">
        <v>839</v>
      </c>
      <c r="C1871" s="68" t="s">
        <v>285</v>
      </c>
      <c r="D1871" s="68" t="s">
        <v>320</v>
      </c>
      <c r="E1871" s="68" t="s">
        <v>246</v>
      </c>
      <c r="F1871" s="68">
        <f>SUMIFS(F_Input_APR!$G$8:$G$3373,F_Input_APR!$B$8:$B$3373,'APR Data'!C1871,F_Input_APR!$I$8:$I$3373,'APR Data'!D1871)</f>
        <v>0.27273683634509938</v>
      </c>
      <c r="G1871" s="68">
        <v>1</v>
      </c>
      <c r="H1871" s="68">
        <f t="shared" si="58"/>
        <v>0.27273683634509938</v>
      </c>
      <c r="I1871" s="68" t="s">
        <v>300</v>
      </c>
      <c r="J1871" s="68" t="s">
        <v>840</v>
      </c>
      <c r="K1871" s="68" t="s">
        <v>843</v>
      </c>
      <c r="M1871" s="68" t="b">
        <f t="shared" si="59"/>
        <v>1</v>
      </c>
    </row>
    <row r="1872" spans="2:13">
      <c r="B1872" s="68" t="s">
        <v>839</v>
      </c>
      <c r="C1872" s="68" t="s">
        <v>285</v>
      </c>
      <c r="D1872" s="68" t="s">
        <v>329</v>
      </c>
      <c r="E1872" s="68" t="s">
        <v>246</v>
      </c>
      <c r="F1872" s="68">
        <f>SUMIFS(F_Input_APR!$G$8:$G$3373,F_Input_APR!$B$8:$B$3373,'APR Data'!C1872,F_Input_APR!$I$8:$I$3373,'APR Data'!D1872)</f>
        <v>2.8607770659395753</v>
      </c>
      <c r="G1872" s="68">
        <v>1</v>
      </c>
      <c r="H1872" s="68">
        <f t="shared" si="58"/>
        <v>2.8607770659395753</v>
      </c>
      <c r="I1872" s="68" t="s">
        <v>300</v>
      </c>
      <c r="J1872" s="68" t="s">
        <v>840</v>
      </c>
      <c r="K1872" s="68" t="s">
        <v>844</v>
      </c>
      <c r="M1872" s="68" t="b">
        <f t="shared" si="59"/>
        <v>1</v>
      </c>
    </row>
    <row r="1873" spans="2:13">
      <c r="B1873" s="68" t="s">
        <v>839</v>
      </c>
      <c r="C1873" s="68" t="s">
        <v>285</v>
      </c>
      <c r="D1873" s="68" t="s">
        <v>338</v>
      </c>
      <c r="E1873" s="68" t="s">
        <v>246</v>
      </c>
      <c r="F1873" s="68">
        <f>SUMIFS(F_Input_APR!$G$8:$G$3373,F_Input_APR!$B$8:$B$3373,'APR Data'!C1873,F_Input_APR!$I$8:$I$3373,'APR Data'!D1873)</f>
        <v>0.50116630154463448</v>
      </c>
      <c r="G1873" s="68">
        <v>1</v>
      </c>
      <c r="H1873" s="68">
        <f t="shared" si="58"/>
        <v>0.50116630154463448</v>
      </c>
      <c r="I1873" s="68" t="s">
        <v>300</v>
      </c>
      <c r="J1873" s="68" t="s">
        <v>840</v>
      </c>
      <c r="K1873" s="92" t="s">
        <v>845</v>
      </c>
      <c r="M1873" s="68" t="b">
        <f t="shared" si="59"/>
        <v>1</v>
      </c>
    </row>
    <row r="1874" spans="2:13">
      <c r="B1874" s="68" t="s">
        <v>839</v>
      </c>
      <c r="C1874" s="68" t="s">
        <v>285</v>
      </c>
      <c r="D1874" s="68" t="s">
        <v>347</v>
      </c>
      <c r="E1874" s="68" t="s">
        <v>246</v>
      </c>
      <c r="F1874" s="68">
        <f>SUMIFS(F_Input_APR!$G$8:$G$3373,F_Input_APR!$B$8:$B$3373,'APR Data'!C1874,F_Input_APR!$I$8:$I$3373,'APR Data'!D1874)</f>
        <v>1.4121784601014795</v>
      </c>
      <c r="G1874" s="68">
        <v>1</v>
      </c>
      <c r="H1874" s="68">
        <f t="shared" si="58"/>
        <v>1.4121784601014795</v>
      </c>
      <c r="I1874" s="68" t="s">
        <v>300</v>
      </c>
      <c r="J1874" s="68" t="s">
        <v>840</v>
      </c>
      <c r="K1874" s="92" t="s">
        <v>846</v>
      </c>
      <c r="M1874" s="68" t="b">
        <f t="shared" si="59"/>
        <v>1</v>
      </c>
    </row>
    <row r="1875" spans="2:13">
      <c r="B1875" s="68" t="s">
        <v>839</v>
      </c>
      <c r="C1875" s="68" t="s">
        <v>285</v>
      </c>
      <c r="D1875" s="68" t="s">
        <v>356</v>
      </c>
      <c r="E1875" s="68" t="s">
        <v>246</v>
      </c>
      <c r="F1875" s="68">
        <f>SUMIFS(F_Input_APR!$G$8:$G$3373,F_Input_APR!$B$8:$B$3373,'APR Data'!C1875,F_Input_APR!$I$8:$I$3373,'APR Data'!D1875)</f>
        <v>0.28080103130761369</v>
      </c>
      <c r="G1875" s="68">
        <v>1</v>
      </c>
      <c r="H1875" s="68">
        <f t="shared" si="58"/>
        <v>0.28080103130761369</v>
      </c>
      <c r="I1875" s="68" t="s">
        <v>300</v>
      </c>
      <c r="J1875" s="68" t="s">
        <v>840</v>
      </c>
      <c r="K1875" s="92" t="s">
        <v>847</v>
      </c>
      <c r="M1875" s="68" t="b">
        <f t="shared" si="59"/>
        <v>1</v>
      </c>
    </row>
    <row r="1876" spans="2:13">
      <c r="B1876" s="68" t="s">
        <v>839</v>
      </c>
      <c r="C1876" s="68" t="s">
        <v>285</v>
      </c>
      <c r="D1876" s="68" t="s">
        <v>365</v>
      </c>
      <c r="E1876" s="68" t="s">
        <v>246</v>
      </c>
      <c r="F1876" s="68">
        <f>SUMIFS(F_Input_APR!$G$8:$G$3373,F_Input_APR!$B$8:$B$3373,'APR Data'!C1876,F_Input_APR!$I$8:$I$3373,'APR Data'!D1876)</f>
        <v>1.3958263973231197</v>
      </c>
      <c r="G1876" s="68">
        <v>1</v>
      </c>
      <c r="H1876" s="68">
        <f t="shared" si="58"/>
        <v>1.3958263973231197</v>
      </c>
      <c r="I1876" s="68" t="s">
        <v>300</v>
      </c>
      <c r="J1876" s="68" t="s">
        <v>840</v>
      </c>
      <c r="K1876" s="92" t="s">
        <v>848</v>
      </c>
      <c r="M1876" s="68" t="b">
        <f t="shared" si="59"/>
        <v>1</v>
      </c>
    </row>
    <row r="1877" spans="2:13">
      <c r="B1877" s="68" t="s">
        <v>839</v>
      </c>
      <c r="C1877" s="68" t="s">
        <v>285</v>
      </c>
      <c r="D1877" s="68" t="s">
        <v>374</v>
      </c>
      <c r="E1877" s="68" t="s">
        <v>246</v>
      </c>
      <c r="F1877" s="68">
        <f>SUMIFS(F_Input_APR!$G$8:$G$3373,F_Input_APR!$B$8:$B$3373,'APR Data'!C1877,F_Input_APR!$I$8:$I$3373,'APR Data'!D1877)</f>
        <v>0</v>
      </c>
      <c r="G1877" s="68">
        <v>1</v>
      </c>
      <c r="H1877" s="68">
        <f t="shared" si="58"/>
        <v>0</v>
      </c>
      <c r="I1877" s="68" t="s">
        <v>300</v>
      </c>
      <c r="J1877" s="68" t="s">
        <v>840</v>
      </c>
      <c r="K1877" s="92" t="s">
        <v>849</v>
      </c>
      <c r="M1877" s="68" t="b">
        <f t="shared" si="59"/>
        <v>1</v>
      </c>
    </row>
    <row r="1878" spans="2:13">
      <c r="B1878" s="68" t="s">
        <v>839</v>
      </c>
      <c r="C1878" s="68" t="s">
        <v>285</v>
      </c>
      <c r="D1878" s="68" t="s">
        <v>383</v>
      </c>
      <c r="E1878" s="68" t="s">
        <v>246</v>
      </c>
      <c r="F1878" s="68">
        <f>SUMIFS(F_Input_APR!$G$8:$G$3373,F_Input_APR!$B$8:$B$3373,'APR Data'!C1878,F_Input_APR!$I$8:$I$3373,'APR Data'!D1878)</f>
        <v>0</v>
      </c>
      <c r="G1878" s="68">
        <v>1</v>
      </c>
      <c r="H1878" s="68">
        <f t="shared" si="58"/>
        <v>0</v>
      </c>
      <c r="I1878" s="68" t="s">
        <v>300</v>
      </c>
      <c r="J1878" s="68" t="s">
        <v>840</v>
      </c>
      <c r="K1878" s="92" t="s">
        <v>850</v>
      </c>
      <c r="M1878" s="68" t="b">
        <f t="shared" si="59"/>
        <v>1</v>
      </c>
    </row>
    <row r="1879" spans="2:13">
      <c r="B1879" s="68" t="s">
        <v>839</v>
      </c>
      <c r="C1879" s="68" t="s">
        <v>285</v>
      </c>
      <c r="D1879" s="68" t="s">
        <v>826</v>
      </c>
      <c r="E1879" s="68" t="s">
        <v>246</v>
      </c>
      <c r="F1879" s="68">
        <f>SUMIFS(F_Input_APR!$G$8:$G$3373,F_Input_APR!$B$8:$B$3373,'APR Data'!C1879,F_Input_APR!$I$8:$I$3373,'APR Data'!D1879)</f>
        <v>0.597393356889379</v>
      </c>
      <c r="G1879" s="68">
        <v>1</v>
      </c>
      <c r="H1879" s="68">
        <f t="shared" si="58"/>
        <v>0.597393356889379</v>
      </c>
      <c r="I1879" s="68" t="s">
        <v>300</v>
      </c>
      <c r="J1879" s="68" t="s">
        <v>840</v>
      </c>
      <c r="K1879" s="92" t="s">
        <v>851</v>
      </c>
      <c r="M1879" s="68" t="b">
        <f t="shared" si="59"/>
        <v>1</v>
      </c>
    </row>
    <row r="1880" spans="2:13">
      <c r="B1880" s="68" t="s">
        <v>839</v>
      </c>
      <c r="C1880" s="68" t="s">
        <v>285</v>
      </c>
      <c r="D1880" s="68" t="s">
        <v>401</v>
      </c>
      <c r="E1880" s="68" t="s">
        <v>246</v>
      </c>
      <c r="F1880" s="68">
        <f>SUMIFS(F_Input_APR!$G$8:$G$3373,F_Input_APR!$B$8:$B$3373,'APR Data'!C1880,F_Input_APR!$I$8:$I$3373,'APR Data'!D1880)</f>
        <v>13.008921229207903</v>
      </c>
      <c r="G1880" s="68">
        <v>1</v>
      </c>
      <c r="H1880" s="68">
        <f t="shared" si="58"/>
        <v>13.008921229207903</v>
      </c>
      <c r="I1880" s="68" t="s">
        <v>300</v>
      </c>
      <c r="J1880" s="68" t="s">
        <v>840</v>
      </c>
      <c r="K1880" s="92" t="s">
        <v>852</v>
      </c>
      <c r="M1880" s="68" t="b">
        <f t="shared" si="59"/>
        <v>1</v>
      </c>
    </row>
    <row r="1881" spans="2:13">
      <c r="B1881" s="68" t="s">
        <v>839</v>
      </c>
      <c r="C1881" s="68" t="s">
        <v>285</v>
      </c>
      <c r="D1881" s="68" t="s">
        <v>410</v>
      </c>
      <c r="E1881" s="68" t="s">
        <v>246</v>
      </c>
      <c r="F1881" s="68">
        <f>SUMIFS(F_Input_APR!$G$8:$G$3373,F_Input_APR!$B$8:$B$3373,'APR Data'!C1881,F_Input_APR!$I$8:$I$3373,'APR Data'!D1881)</f>
        <v>8.027054733019094</v>
      </c>
      <c r="G1881" s="68">
        <v>1</v>
      </c>
      <c r="H1881" s="68">
        <f t="shared" si="58"/>
        <v>8.027054733019094</v>
      </c>
      <c r="I1881" s="68" t="s">
        <v>300</v>
      </c>
      <c r="J1881" s="68" t="s">
        <v>840</v>
      </c>
      <c r="K1881" s="92" t="s">
        <v>853</v>
      </c>
      <c r="M1881" s="68" t="b">
        <f t="shared" si="59"/>
        <v>1</v>
      </c>
    </row>
    <row r="1882" spans="2:13">
      <c r="B1882" s="68" t="s">
        <v>839</v>
      </c>
      <c r="C1882" s="68" t="s">
        <v>285</v>
      </c>
      <c r="D1882" s="68" t="s">
        <v>419</v>
      </c>
      <c r="E1882" s="68" t="s">
        <v>246</v>
      </c>
      <c r="F1882" s="68">
        <f>SUMIFS(F_Input_APR!$G$8:$G$3373,F_Input_APR!$B$8:$B$3373,'APR Data'!C1882,F_Input_APR!$I$8:$I$3373,'APR Data'!D1882)</f>
        <v>103.62104599497064</v>
      </c>
      <c r="G1882" s="68">
        <v>1</v>
      </c>
      <c r="H1882" s="68">
        <f t="shared" si="58"/>
        <v>103.62104599497064</v>
      </c>
      <c r="I1882" s="68" t="s">
        <v>300</v>
      </c>
      <c r="J1882" s="68" t="s">
        <v>840</v>
      </c>
      <c r="K1882" s="92" t="s">
        <v>854</v>
      </c>
      <c r="M1882" s="68" t="b">
        <f t="shared" si="59"/>
        <v>1</v>
      </c>
    </row>
    <row r="1883" spans="2:13">
      <c r="B1883" s="68" t="s">
        <v>839</v>
      </c>
      <c r="C1883" s="68" t="s">
        <v>285</v>
      </c>
      <c r="D1883" s="68" t="s">
        <v>428</v>
      </c>
      <c r="E1883" s="68" t="s">
        <v>246</v>
      </c>
      <c r="F1883" s="68">
        <f>SUMIFS(F_Input_APR!$G$8:$G$3373,F_Input_APR!$B$8:$B$3373,'APR Data'!C1883,F_Input_APR!$I$8:$I$3373,'APR Data'!D1883)</f>
        <v>4.5320169053486099</v>
      </c>
      <c r="G1883" s="68">
        <v>0</v>
      </c>
      <c r="H1883" s="68">
        <f t="shared" si="58"/>
        <v>0</v>
      </c>
      <c r="I1883" s="68" t="s">
        <v>300</v>
      </c>
      <c r="J1883" s="68" t="s">
        <v>840</v>
      </c>
      <c r="K1883" s="92" t="s">
        <v>855</v>
      </c>
      <c r="M1883" s="68" t="b">
        <f t="shared" si="59"/>
        <v>0</v>
      </c>
    </row>
    <row r="1884" spans="2:13">
      <c r="B1884" s="68" t="s">
        <v>839</v>
      </c>
      <c r="C1884" s="68" t="s">
        <v>285</v>
      </c>
      <c r="D1884" s="68" t="s">
        <v>436</v>
      </c>
      <c r="E1884" s="68" t="s">
        <v>246</v>
      </c>
      <c r="F1884" s="68">
        <f>SUMIFS(F_Input_APR!$G$8:$G$3373,F_Input_APR!$B$8:$B$3373,'APR Data'!C1884,F_Input_APR!$I$8:$I$3373,'APR Data'!D1884)</f>
        <v>4.5320169053486099</v>
      </c>
      <c r="G1884" s="68">
        <v>0</v>
      </c>
      <c r="H1884" s="68">
        <f t="shared" si="58"/>
        <v>0</v>
      </c>
      <c r="I1884" s="68" t="s">
        <v>300</v>
      </c>
      <c r="J1884" s="68" t="s">
        <v>840</v>
      </c>
      <c r="K1884" s="92" t="s">
        <v>856</v>
      </c>
      <c r="M1884" s="68" t="b">
        <f t="shared" si="59"/>
        <v>0</v>
      </c>
    </row>
    <row r="1885" spans="2:13">
      <c r="B1885" s="68" t="s">
        <v>839</v>
      </c>
      <c r="C1885" s="68" t="s">
        <v>285</v>
      </c>
      <c r="D1885" s="68" t="s">
        <v>442</v>
      </c>
      <c r="E1885" s="68" t="s">
        <v>246</v>
      </c>
      <c r="F1885" s="68">
        <f>SUMIFS(F_Input_APR!$G$8:$G$3373,F_Input_APR!$B$8:$B$3373,'APR Data'!C1885,F_Input_APR!$I$8:$I$3373,'APR Data'!D1885)</f>
        <v>4.5320169053486099</v>
      </c>
      <c r="G1885" s="68">
        <v>1</v>
      </c>
      <c r="H1885" s="68">
        <f t="shared" si="58"/>
        <v>4.5320169053486099</v>
      </c>
      <c r="I1885" s="68" t="s">
        <v>300</v>
      </c>
      <c r="J1885" s="68" t="s">
        <v>840</v>
      </c>
      <c r="K1885" s="68" t="s">
        <v>857</v>
      </c>
      <c r="M1885" s="68" t="b">
        <f t="shared" si="59"/>
        <v>1</v>
      </c>
    </row>
    <row r="1886" spans="2:13">
      <c r="B1886" s="68" t="s">
        <v>839</v>
      </c>
      <c r="C1886" s="68" t="s">
        <v>285</v>
      </c>
      <c r="D1886" s="68" t="s">
        <v>449</v>
      </c>
      <c r="E1886" s="68" t="s">
        <v>246</v>
      </c>
      <c r="F1886" s="68">
        <f>SUMIFS(F_Input_APR!$G$8:$G$3373,F_Input_APR!$B$8:$B$3373,'APR Data'!C1886,F_Input_APR!$I$8:$I$3373,'APR Data'!D1886)</f>
        <v>0</v>
      </c>
      <c r="G1886" s="68">
        <v>1</v>
      </c>
      <c r="H1886" s="68">
        <f t="shared" si="58"/>
        <v>0</v>
      </c>
      <c r="I1886" s="68" t="s">
        <v>300</v>
      </c>
      <c r="J1886" s="68" t="s">
        <v>840</v>
      </c>
      <c r="K1886" s="92" t="s">
        <v>858</v>
      </c>
      <c r="M1886" s="68" t="b">
        <f t="shared" si="59"/>
        <v>1</v>
      </c>
    </row>
    <row r="1887" spans="2:13">
      <c r="B1887" s="68" t="s">
        <v>839</v>
      </c>
      <c r="C1887" s="68" t="s">
        <v>285</v>
      </c>
      <c r="D1887" s="68" t="s">
        <v>458</v>
      </c>
      <c r="E1887" s="68" t="s">
        <v>246</v>
      </c>
      <c r="F1887" s="68">
        <f>SUMIFS(F_Input_APR!$G$8:$G$3373,F_Input_APR!$B$8:$B$3373,'APR Data'!C1887,F_Input_APR!$I$8:$I$3373,'APR Data'!D1887)</f>
        <v>1.4616535919921636</v>
      </c>
      <c r="G1887" s="68">
        <v>1</v>
      </c>
      <c r="H1887" s="68">
        <f t="shared" si="58"/>
        <v>1.4616535919921636</v>
      </c>
      <c r="I1887" s="68" t="s">
        <v>300</v>
      </c>
      <c r="J1887" s="68" t="s">
        <v>840</v>
      </c>
      <c r="K1887" s="92" t="s">
        <v>859</v>
      </c>
      <c r="M1887" s="68" t="b">
        <f t="shared" si="59"/>
        <v>1</v>
      </c>
    </row>
    <row r="1888" spans="2:13">
      <c r="B1888" s="68" t="s">
        <v>839</v>
      </c>
      <c r="C1888" s="68" t="s">
        <v>285</v>
      </c>
      <c r="D1888" s="68" t="s">
        <v>467</v>
      </c>
      <c r="E1888" s="68" t="s">
        <v>246</v>
      </c>
      <c r="F1888" s="68">
        <f>SUMIFS(F_Input_APR!$G$8:$G$3373,F_Input_APR!$B$8:$B$3373,'APR Data'!C1888,F_Input_APR!$I$8:$I$3373,'APR Data'!D1888)</f>
        <v>0</v>
      </c>
      <c r="G1888" s="68">
        <v>0</v>
      </c>
      <c r="H1888" s="68">
        <f t="shared" si="58"/>
        <v>0</v>
      </c>
      <c r="I1888" s="68" t="s">
        <v>300</v>
      </c>
      <c r="J1888" s="68" t="s">
        <v>840</v>
      </c>
      <c r="K1888" s="92" t="s">
        <v>860</v>
      </c>
      <c r="M1888" s="68" t="b">
        <f t="shared" si="59"/>
        <v>1</v>
      </c>
    </row>
    <row r="1889" spans="2:13">
      <c r="B1889" s="68" t="s">
        <v>839</v>
      </c>
      <c r="C1889" s="68" t="s">
        <v>285</v>
      </c>
      <c r="D1889" s="68" t="s">
        <v>476</v>
      </c>
      <c r="E1889" s="68" t="s">
        <v>246</v>
      </c>
      <c r="F1889" s="68">
        <f>SUMIFS(F_Input_APR!$G$8:$G$3373,F_Input_APR!$B$8:$B$3373,'APR Data'!C1889,F_Input_APR!$I$8:$I$3373,'APR Data'!D1889)</f>
        <v>2.5598987804166402</v>
      </c>
      <c r="G1889" s="68">
        <v>0</v>
      </c>
      <c r="H1889" s="68">
        <f t="shared" si="58"/>
        <v>0</v>
      </c>
      <c r="I1889" s="68" t="s">
        <v>300</v>
      </c>
      <c r="J1889" s="68" t="s">
        <v>840</v>
      </c>
      <c r="K1889" s="92" t="s">
        <v>861</v>
      </c>
      <c r="M1889" s="68" t="b">
        <f t="shared" si="59"/>
        <v>0</v>
      </c>
    </row>
    <row r="1890" spans="2:13">
      <c r="B1890" s="68" t="s">
        <v>839</v>
      </c>
      <c r="C1890" s="68" t="s">
        <v>285</v>
      </c>
      <c r="D1890" s="68" t="s">
        <v>485</v>
      </c>
      <c r="E1890" s="68" t="s">
        <v>246</v>
      </c>
      <c r="F1890" s="68">
        <f>SUMIFS(F_Input_APR!$G$8:$G$3373,F_Input_APR!$B$8:$B$3373,'APR Data'!C1890,F_Input_APR!$I$8:$I$3373,'APR Data'!D1890)</f>
        <v>0</v>
      </c>
      <c r="G1890" s="68">
        <v>0</v>
      </c>
      <c r="H1890" s="68">
        <f t="shared" si="58"/>
        <v>0</v>
      </c>
      <c r="I1890" s="68" t="s">
        <v>300</v>
      </c>
      <c r="J1890" s="68" t="s">
        <v>840</v>
      </c>
      <c r="K1890" s="92" t="s">
        <v>862</v>
      </c>
      <c r="M1890" s="68" t="b">
        <f t="shared" si="59"/>
        <v>1</v>
      </c>
    </row>
    <row r="1891" spans="2:13">
      <c r="B1891" s="68" t="s">
        <v>839</v>
      </c>
      <c r="C1891" s="68" t="s">
        <v>285</v>
      </c>
      <c r="D1891" s="68" t="s">
        <v>494</v>
      </c>
      <c r="E1891" s="68" t="s">
        <v>246</v>
      </c>
      <c r="F1891" s="68">
        <f>SUMIFS(F_Input_APR!$G$8:$G$3373,F_Input_APR!$B$8:$B$3373,'APR Data'!C1891,F_Input_APR!$I$8:$I$3373,'APR Data'!D1891)</f>
        <v>2.5598987804166402</v>
      </c>
      <c r="G1891" s="68">
        <v>1</v>
      </c>
      <c r="H1891" s="68">
        <f t="shared" si="58"/>
        <v>2.5598987804166402</v>
      </c>
      <c r="I1891" s="68" t="s">
        <v>300</v>
      </c>
      <c r="J1891" s="68" t="s">
        <v>840</v>
      </c>
      <c r="K1891" s="92" t="s">
        <v>863</v>
      </c>
      <c r="M1891" s="68" t="b">
        <f t="shared" si="59"/>
        <v>1</v>
      </c>
    </row>
    <row r="1892" spans="2:13">
      <c r="B1892" s="68" t="s">
        <v>839</v>
      </c>
      <c r="C1892" s="68" t="s">
        <v>285</v>
      </c>
      <c r="D1892" s="68" t="s">
        <v>503</v>
      </c>
      <c r="E1892" s="68" t="s">
        <v>246</v>
      </c>
      <c r="F1892" s="68">
        <f>SUMIFS(F_Input_APR!$G$8:$G$3373,F_Input_APR!$B$8:$B$3373,'APR Data'!C1892,F_Input_APR!$I$8:$I$3373,'APR Data'!D1892)</f>
        <v>0.18326409753180151</v>
      </c>
      <c r="G1892" s="68">
        <v>1</v>
      </c>
      <c r="H1892" s="68">
        <f t="shared" si="58"/>
        <v>0.18326409753180151</v>
      </c>
      <c r="I1892" s="68" t="s">
        <v>300</v>
      </c>
      <c r="J1892" s="68" t="s">
        <v>840</v>
      </c>
      <c r="K1892" s="92" t="s">
        <v>864</v>
      </c>
      <c r="M1892" s="68" t="b">
        <f t="shared" si="59"/>
        <v>1</v>
      </c>
    </row>
    <row r="1893" spans="2:13">
      <c r="B1893" s="68" t="s">
        <v>839</v>
      </c>
      <c r="C1893" s="68" t="s">
        <v>285</v>
      </c>
      <c r="D1893" s="68" t="s">
        <v>512</v>
      </c>
      <c r="E1893" s="68" t="s">
        <v>246</v>
      </c>
      <c r="F1893" s="68">
        <f>SUMIFS(F_Input_APR!$G$8:$G$3373,F_Input_APR!$B$8:$B$3373,'APR Data'!C1893,F_Input_APR!$I$8:$I$3373,'APR Data'!D1893)</f>
        <v>3.808085143517953E-2</v>
      </c>
      <c r="G1893" s="68">
        <v>1</v>
      </c>
      <c r="H1893" s="68">
        <f t="shared" si="58"/>
        <v>3.808085143517953E-2</v>
      </c>
      <c r="I1893" s="68" t="s">
        <v>300</v>
      </c>
      <c r="J1893" s="68" t="s">
        <v>840</v>
      </c>
      <c r="K1893" s="92" t="s">
        <v>865</v>
      </c>
      <c r="M1893" s="68" t="b">
        <f t="shared" si="59"/>
        <v>1</v>
      </c>
    </row>
    <row r="1894" spans="2:13">
      <c r="B1894" s="68" t="s">
        <v>839</v>
      </c>
      <c r="C1894" s="68" t="s">
        <v>285</v>
      </c>
      <c r="D1894" s="68" t="s">
        <v>521</v>
      </c>
      <c r="E1894" s="68" t="s">
        <v>246</v>
      </c>
      <c r="F1894" s="68">
        <f>SUMIFS(F_Input_APR!$G$8:$G$3373,F_Input_APR!$B$8:$B$3373,'APR Data'!C1894,F_Input_APR!$I$8:$I$3373,'APR Data'!D1894)</f>
        <v>2.9365243630314364</v>
      </c>
      <c r="G1894" s="68">
        <v>1</v>
      </c>
      <c r="H1894" s="68">
        <f t="shared" si="58"/>
        <v>2.9365243630314364</v>
      </c>
      <c r="I1894" s="68" t="s">
        <v>300</v>
      </c>
      <c r="J1894" s="68" t="s">
        <v>840</v>
      </c>
      <c r="K1894" s="92" t="s">
        <v>866</v>
      </c>
      <c r="M1894" s="68" t="b">
        <f t="shared" si="59"/>
        <v>1</v>
      </c>
    </row>
    <row r="1895" spans="2:13">
      <c r="B1895" s="68" t="s">
        <v>839</v>
      </c>
      <c r="C1895" s="68" t="s">
        <v>285</v>
      </c>
      <c r="D1895" s="68" t="s">
        <v>305</v>
      </c>
      <c r="E1895" s="68" t="s">
        <v>246</v>
      </c>
      <c r="F1895" s="68">
        <f>SUMIFS(F_Input_APR!$G$8:$G$3373,F_Input_APR!$B$8:$B$3373,'APR Data'!C1895,F_Input_APR!$I$8:$I$3373,'APR Data'!D1895)</f>
        <v>0.31653081018829327</v>
      </c>
      <c r="G1895" s="68">
        <v>1</v>
      </c>
      <c r="H1895" s="68">
        <f t="shared" si="58"/>
        <v>0.31653081018829327</v>
      </c>
      <c r="I1895" s="68" t="s">
        <v>300</v>
      </c>
      <c r="J1895" s="68" t="s">
        <v>888</v>
      </c>
      <c r="K1895" s="92" t="s">
        <v>841</v>
      </c>
      <c r="M1895" s="68" t="b">
        <f t="shared" si="59"/>
        <v>1</v>
      </c>
    </row>
    <row r="1896" spans="2:13">
      <c r="B1896" s="68" t="s">
        <v>839</v>
      </c>
      <c r="C1896" s="68" t="s">
        <v>285</v>
      </c>
      <c r="D1896" s="68" t="s">
        <v>314</v>
      </c>
      <c r="E1896" s="68" t="s">
        <v>246</v>
      </c>
      <c r="F1896" s="68">
        <f>SUMIFS(F_Input_APR!$G$8:$G$3373,F_Input_APR!$B$8:$B$3373,'APR Data'!C1896,F_Input_APR!$I$8:$I$3373,'APR Data'!D1896)</f>
        <v>3.0300410344469997</v>
      </c>
      <c r="G1896" s="68">
        <v>1</v>
      </c>
      <c r="H1896" s="68">
        <f t="shared" si="58"/>
        <v>3.0300410344469997</v>
      </c>
      <c r="I1896" s="68" t="s">
        <v>300</v>
      </c>
      <c r="J1896" s="68" t="s">
        <v>888</v>
      </c>
      <c r="K1896" s="92" t="s">
        <v>842</v>
      </c>
      <c r="M1896" s="68" t="b">
        <f t="shared" si="59"/>
        <v>1</v>
      </c>
    </row>
    <row r="1897" spans="2:13">
      <c r="B1897" s="68" t="s">
        <v>839</v>
      </c>
      <c r="C1897" s="68" t="s">
        <v>285</v>
      </c>
      <c r="D1897" s="68" t="s">
        <v>323</v>
      </c>
      <c r="E1897" s="68" t="s">
        <v>246</v>
      </c>
      <c r="F1897" s="68">
        <f>SUMIFS(F_Input_APR!$G$8:$G$3373,F_Input_APR!$B$8:$B$3373,'APR Data'!C1897,F_Input_APR!$I$8:$I$3373,'APR Data'!D1897)</f>
        <v>0.25917287814075046</v>
      </c>
      <c r="G1897" s="68">
        <v>1</v>
      </c>
      <c r="H1897" s="68">
        <f t="shared" si="58"/>
        <v>0.25917287814075046</v>
      </c>
      <c r="I1897" s="68" t="s">
        <v>300</v>
      </c>
      <c r="J1897" s="68" t="s">
        <v>888</v>
      </c>
      <c r="K1897" s="92" t="s">
        <v>843</v>
      </c>
      <c r="M1897" s="68" t="b">
        <f t="shared" si="59"/>
        <v>1</v>
      </c>
    </row>
    <row r="1898" spans="2:13">
      <c r="B1898" s="68" t="s">
        <v>839</v>
      </c>
      <c r="C1898" s="68" t="s">
        <v>285</v>
      </c>
      <c r="D1898" s="68" t="s">
        <v>332</v>
      </c>
      <c r="E1898" s="68" t="s">
        <v>246</v>
      </c>
      <c r="F1898" s="68">
        <f>SUMIFS(F_Input_APR!$G$8:$G$3373,F_Input_APR!$B$8:$B$3373,'APR Data'!C1898,F_Input_APR!$I$8:$I$3373,'APR Data'!D1898)</f>
        <v>2.7393907951990397</v>
      </c>
      <c r="G1898" s="68">
        <v>1</v>
      </c>
      <c r="H1898" s="68">
        <f t="shared" si="58"/>
        <v>2.7393907951990397</v>
      </c>
      <c r="I1898" s="68" t="s">
        <v>300</v>
      </c>
      <c r="J1898" s="68" t="s">
        <v>888</v>
      </c>
      <c r="K1898" s="92" t="s">
        <v>844</v>
      </c>
      <c r="M1898" s="68" t="b">
        <f t="shared" si="59"/>
        <v>1</v>
      </c>
    </row>
    <row r="1899" spans="2:13">
      <c r="B1899" s="68" t="s">
        <v>839</v>
      </c>
      <c r="C1899" s="68" t="s">
        <v>285</v>
      </c>
      <c r="D1899" s="68" t="s">
        <v>341</v>
      </c>
      <c r="E1899" s="68" t="s">
        <v>246</v>
      </c>
      <c r="F1899" s="68">
        <f>SUMIFS(F_Input_APR!$G$8:$G$3373,F_Input_APR!$B$8:$B$3373,'APR Data'!C1899,F_Input_APR!$I$8:$I$3373,'APR Data'!D1899)</f>
        <v>3.2617134627981064</v>
      </c>
      <c r="G1899" s="68">
        <v>1</v>
      </c>
      <c r="H1899" s="68">
        <f t="shared" si="58"/>
        <v>3.2617134627981064</v>
      </c>
      <c r="I1899" s="68" t="s">
        <v>300</v>
      </c>
      <c r="J1899" s="68" t="s">
        <v>888</v>
      </c>
      <c r="K1899" s="92" t="s">
        <v>845</v>
      </c>
      <c r="M1899" s="68" t="b">
        <f t="shared" si="59"/>
        <v>1</v>
      </c>
    </row>
    <row r="1900" spans="2:13">
      <c r="B1900" s="68" t="s">
        <v>839</v>
      </c>
      <c r="C1900" s="68" t="s">
        <v>285</v>
      </c>
      <c r="D1900" s="68" t="s">
        <v>350</v>
      </c>
      <c r="E1900" s="68" t="s">
        <v>246</v>
      </c>
      <c r="F1900" s="68">
        <f>SUMIFS(F_Input_APR!$G$8:$G$3373,F_Input_APR!$B$8:$B$3373,'APR Data'!C1900,F_Input_APR!$I$8:$I$3373,'APR Data'!D1900)</f>
        <v>0</v>
      </c>
      <c r="G1900" s="68">
        <v>1</v>
      </c>
      <c r="H1900" s="68">
        <f t="shared" si="58"/>
        <v>0</v>
      </c>
      <c r="I1900" s="68" t="s">
        <v>300</v>
      </c>
      <c r="J1900" s="68" t="s">
        <v>888</v>
      </c>
      <c r="K1900" s="92" t="s">
        <v>846</v>
      </c>
      <c r="M1900" s="68" t="b">
        <f t="shared" si="59"/>
        <v>1</v>
      </c>
    </row>
    <row r="1901" spans="2:13">
      <c r="B1901" s="68" t="s">
        <v>839</v>
      </c>
      <c r="C1901" s="68" t="s">
        <v>285</v>
      </c>
      <c r="D1901" s="68" t="s">
        <v>359</v>
      </c>
      <c r="E1901" s="68" t="s">
        <v>246</v>
      </c>
      <c r="F1901" s="68">
        <f>SUMIFS(F_Input_APR!$G$8:$G$3373,F_Input_APR!$B$8:$B$3373,'APR Data'!C1901,F_Input_APR!$I$8:$I$3373,'APR Data'!D1901)</f>
        <v>3.1671700749831437</v>
      </c>
      <c r="G1901" s="68">
        <v>1</v>
      </c>
      <c r="H1901" s="68">
        <f t="shared" si="58"/>
        <v>3.1671700749831437</v>
      </c>
      <c r="I1901" s="68" t="s">
        <v>300</v>
      </c>
      <c r="J1901" s="68" t="s">
        <v>888</v>
      </c>
      <c r="K1901" s="92" t="s">
        <v>847</v>
      </c>
      <c r="M1901" s="68" t="b">
        <f t="shared" si="59"/>
        <v>1</v>
      </c>
    </row>
    <row r="1902" spans="2:13">
      <c r="B1902" s="68" t="s">
        <v>839</v>
      </c>
      <c r="C1902" s="68" t="s">
        <v>285</v>
      </c>
      <c r="D1902" s="68" t="s">
        <v>368</v>
      </c>
      <c r="E1902" s="68" t="s">
        <v>246</v>
      </c>
      <c r="F1902" s="68">
        <f>SUMIFS(F_Input_APR!$G$8:$G$3373,F_Input_APR!$B$8:$B$3373,'APR Data'!C1902,F_Input_APR!$I$8:$I$3373,'APR Data'!D1902)</f>
        <v>3.1489543731636553</v>
      </c>
      <c r="G1902" s="68">
        <v>1</v>
      </c>
      <c r="H1902" s="68">
        <f t="shared" si="58"/>
        <v>3.1489543731636553</v>
      </c>
      <c r="I1902" s="68" t="s">
        <v>300</v>
      </c>
      <c r="J1902" s="68" t="s">
        <v>888</v>
      </c>
      <c r="K1902" s="92" t="s">
        <v>848</v>
      </c>
      <c r="M1902" s="68" t="b">
        <f t="shared" si="59"/>
        <v>1</v>
      </c>
    </row>
    <row r="1903" spans="2:13">
      <c r="B1903" s="68" t="s">
        <v>839</v>
      </c>
      <c r="C1903" s="68" t="s">
        <v>285</v>
      </c>
      <c r="D1903" s="68" t="s">
        <v>377</v>
      </c>
      <c r="E1903" s="68" t="s">
        <v>246</v>
      </c>
      <c r="F1903" s="68">
        <f>SUMIFS(F_Input_APR!$G$8:$G$3373,F_Input_APR!$B$8:$B$3373,'APR Data'!C1903,F_Input_APR!$I$8:$I$3373,'APR Data'!D1903)</f>
        <v>0</v>
      </c>
      <c r="G1903" s="68">
        <v>1</v>
      </c>
      <c r="H1903" s="68">
        <f t="shared" si="58"/>
        <v>0</v>
      </c>
      <c r="I1903" s="68" t="s">
        <v>300</v>
      </c>
      <c r="J1903" s="68" t="s">
        <v>888</v>
      </c>
      <c r="K1903" s="92" t="s">
        <v>849</v>
      </c>
      <c r="M1903" s="68" t="b">
        <f t="shared" si="59"/>
        <v>1</v>
      </c>
    </row>
    <row r="1904" spans="2:13">
      <c r="B1904" s="68" t="s">
        <v>839</v>
      </c>
      <c r="C1904" s="68" t="s">
        <v>285</v>
      </c>
      <c r="D1904" s="68" t="s">
        <v>386</v>
      </c>
      <c r="E1904" s="68" t="s">
        <v>246</v>
      </c>
      <c r="F1904" s="68">
        <f>SUMIFS(F_Input_APR!$G$8:$G$3373,F_Input_APR!$B$8:$B$3373,'APR Data'!C1904,F_Input_APR!$I$8:$I$3373,'APR Data'!D1904)</f>
        <v>0</v>
      </c>
      <c r="G1904" s="68">
        <v>1</v>
      </c>
      <c r="H1904" s="68">
        <f t="shared" si="58"/>
        <v>0</v>
      </c>
      <c r="I1904" s="68" t="s">
        <v>300</v>
      </c>
      <c r="J1904" s="68" t="s">
        <v>888</v>
      </c>
      <c r="K1904" s="92" t="s">
        <v>850</v>
      </c>
      <c r="M1904" s="68" t="b">
        <f t="shared" si="59"/>
        <v>1</v>
      </c>
    </row>
    <row r="1905" spans="2:13">
      <c r="B1905" s="68" t="s">
        <v>839</v>
      </c>
      <c r="C1905" s="68" t="s">
        <v>285</v>
      </c>
      <c r="D1905" s="68" t="s">
        <v>827</v>
      </c>
      <c r="E1905" s="68" t="s">
        <v>246</v>
      </c>
      <c r="F1905" s="68">
        <f>SUMIFS(F_Input_APR!$G$8:$G$3373,F_Input_APR!$B$8:$B$3373,'APR Data'!C1905,F_Input_APR!$I$8:$I$3373,'APR Data'!D1905)</f>
        <v>0</v>
      </c>
      <c r="G1905" s="68">
        <v>1</v>
      </c>
      <c r="H1905" s="68">
        <f t="shared" si="58"/>
        <v>0</v>
      </c>
      <c r="I1905" s="68" t="s">
        <v>300</v>
      </c>
      <c r="J1905" s="68" t="s">
        <v>888</v>
      </c>
      <c r="K1905" s="92" t="s">
        <v>851</v>
      </c>
      <c r="M1905" s="68" t="b">
        <f t="shared" si="59"/>
        <v>1</v>
      </c>
    </row>
    <row r="1906" spans="2:13">
      <c r="B1906" s="68" t="s">
        <v>839</v>
      </c>
      <c r="C1906" s="68" t="s">
        <v>285</v>
      </c>
      <c r="D1906" s="68" t="s">
        <v>404</v>
      </c>
      <c r="E1906" s="68" t="s">
        <v>246</v>
      </c>
      <c r="F1906" s="68">
        <f>SUMIFS(F_Input_APR!$G$8:$G$3373,F_Input_APR!$B$8:$B$3373,'APR Data'!C1906,F_Input_APR!$I$8:$I$3373,'APR Data'!D1906)</f>
        <v>0</v>
      </c>
      <c r="G1906" s="68">
        <v>1</v>
      </c>
      <c r="H1906" s="68">
        <f t="shared" si="58"/>
        <v>0</v>
      </c>
      <c r="I1906" s="68" t="s">
        <v>300</v>
      </c>
      <c r="J1906" s="68" t="s">
        <v>888</v>
      </c>
      <c r="K1906" s="92" t="s">
        <v>852</v>
      </c>
      <c r="M1906" s="68" t="b">
        <f t="shared" si="59"/>
        <v>1</v>
      </c>
    </row>
    <row r="1907" spans="2:13">
      <c r="B1907" s="68" t="s">
        <v>839</v>
      </c>
      <c r="C1907" s="68" t="s">
        <v>285</v>
      </c>
      <c r="D1907" s="68" t="s">
        <v>413</v>
      </c>
      <c r="E1907" s="68" t="s">
        <v>246</v>
      </c>
      <c r="F1907" s="68">
        <f>SUMIFS(F_Input_APR!$G$8:$G$3373,F_Input_APR!$B$8:$B$3373,'APR Data'!C1907,F_Input_APR!$I$8:$I$3373,'APR Data'!D1907)</f>
        <v>12.367429275915912</v>
      </c>
      <c r="G1907" s="68">
        <v>1</v>
      </c>
      <c r="H1907" s="68">
        <f t="shared" si="58"/>
        <v>12.367429275915912</v>
      </c>
      <c r="I1907" s="68" t="s">
        <v>300</v>
      </c>
      <c r="J1907" s="68" t="s">
        <v>888</v>
      </c>
      <c r="K1907" s="92" t="s">
        <v>853</v>
      </c>
      <c r="M1907" s="68" t="b">
        <f t="shared" si="59"/>
        <v>1</v>
      </c>
    </row>
    <row r="1908" spans="2:13">
      <c r="B1908" s="68" t="s">
        <v>839</v>
      </c>
      <c r="C1908" s="68" t="s">
        <v>285</v>
      </c>
      <c r="D1908" s="68" t="s">
        <v>422</v>
      </c>
      <c r="E1908" s="68" t="s">
        <v>246</v>
      </c>
      <c r="F1908" s="68">
        <f>SUMIFS(F_Input_APR!$G$8:$G$3373,F_Input_APR!$B$8:$B$3373,'APR Data'!C1908,F_Input_APR!$I$8:$I$3373,'APR Data'!D1908)</f>
        <v>85.449049597791998</v>
      </c>
      <c r="G1908" s="68">
        <v>1</v>
      </c>
      <c r="H1908" s="68">
        <f t="shared" si="58"/>
        <v>85.449049597791998</v>
      </c>
      <c r="I1908" s="68" t="s">
        <v>300</v>
      </c>
      <c r="J1908" s="68" t="s">
        <v>888</v>
      </c>
      <c r="K1908" s="92" t="s">
        <v>854</v>
      </c>
      <c r="M1908" s="68" t="b">
        <f t="shared" si="59"/>
        <v>1</v>
      </c>
    </row>
    <row r="1909" spans="2:13">
      <c r="B1909" s="68" t="s">
        <v>839</v>
      </c>
      <c r="C1909" s="68" t="s">
        <v>285</v>
      </c>
      <c r="D1909" s="68" t="s">
        <v>431</v>
      </c>
      <c r="E1909" s="68" t="s">
        <v>246</v>
      </c>
      <c r="F1909" s="68">
        <f>SUMIFS(F_Input_APR!$G$8:$G$3373,F_Input_APR!$B$8:$B$3373,'APR Data'!C1909,F_Input_APR!$I$8:$I$3373,'APR Data'!D1909)</f>
        <v>13.779269336711078</v>
      </c>
      <c r="G1909" s="68">
        <v>0</v>
      </c>
      <c r="H1909" s="68">
        <f t="shared" si="58"/>
        <v>0</v>
      </c>
      <c r="I1909" s="68" t="s">
        <v>300</v>
      </c>
      <c r="J1909" s="68" t="s">
        <v>888</v>
      </c>
      <c r="K1909" s="92" t="s">
        <v>855</v>
      </c>
      <c r="M1909" s="68" t="b">
        <f t="shared" si="59"/>
        <v>0</v>
      </c>
    </row>
    <row r="1910" spans="2:13">
      <c r="B1910" s="68" t="s">
        <v>839</v>
      </c>
      <c r="C1910" s="68" t="s">
        <v>285</v>
      </c>
      <c r="D1910" s="68" t="s">
        <v>438</v>
      </c>
      <c r="E1910" s="68" t="s">
        <v>246</v>
      </c>
      <c r="F1910" s="68">
        <f>SUMIFS(F_Input_APR!$G$8:$G$3373,F_Input_APR!$B$8:$B$3373,'APR Data'!C1910,F_Input_APR!$I$8:$I$3373,'APR Data'!D1910)</f>
        <v>13.779269336711078</v>
      </c>
      <c r="G1910" s="68">
        <v>0</v>
      </c>
      <c r="H1910" s="68">
        <f t="shared" si="58"/>
        <v>0</v>
      </c>
      <c r="I1910" s="68" t="s">
        <v>300</v>
      </c>
      <c r="J1910" s="68" t="s">
        <v>888</v>
      </c>
      <c r="K1910" s="92" t="s">
        <v>856</v>
      </c>
      <c r="M1910" s="68" t="b">
        <f t="shared" si="59"/>
        <v>0</v>
      </c>
    </row>
    <row r="1911" spans="2:13">
      <c r="B1911" s="68" t="s">
        <v>839</v>
      </c>
      <c r="C1911" s="68" t="s">
        <v>285</v>
      </c>
      <c r="D1911" s="68" t="s">
        <v>444</v>
      </c>
      <c r="E1911" s="68" t="s">
        <v>246</v>
      </c>
      <c r="F1911" s="68">
        <f>SUMIFS(F_Input_APR!$G$8:$G$3373,F_Input_APR!$B$8:$B$3373,'APR Data'!C1911,F_Input_APR!$I$8:$I$3373,'APR Data'!D1911)</f>
        <v>13.779269336711078</v>
      </c>
      <c r="G1911" s="68">
        <v>1</v>
      </c>
      <c r="H1911" s="68">
        <f t="shared" si="58"/>
        <v>13.779269336711078</v>
      </c>
      <c r="I1911" s="68" t="s">
        <v>300</v>
      </c>
      <c r="J1911" s="68" t="s">
        <v>888</v>
      </c>
      <c r="K1911" s="92" t="s">
        <v>857</v>
      </c>
      <c r="M1911" s="68" t="b">
        <f t="shared" si="59"/>
        <v>1</v>
      </c>
    </row>
    <row r="1912" spans="2:13">
      <c r="B1912" s="68" t="s">
        <v>839</v>
      </c>
      <c r="C1912" s="68" t="s">
        <v>285</v>
      </c>
      <c r="D1912" s="68" t="s">
        <v>452</v>
      </c>
      <c r="E1912" s="68" t="s">
        <v>246</v>
      </c>
      <c r="F1912" s="68">
        <f>SUMIFS(F_Input_APR!$G$8:$G$3373,F_Input_APR!$B$8:$B$3373,'APR Data'!C1912,F_Input_APR!$I$8:$I$3373,'APR Data'!D1912)</f>
        <v>0</v>
      </c>
      <c r="G1912" s="68">
        <v>1</v>
      </c>
      <c r="H1912" s="68">
        <f t="shared" si="58"/>
        <v>0</v>
      </c>
      <c r="I1912" s="68" t="s">
        <v>300</v>
      </c>
      <c r="J1912" s="68" t="s">
        <v>888</v>
      </c>
      <c r="K1912" s="92" t="s">
        <v>858</v>
      </c>
      <c r="M1912" s="68" t="b">
        <f t="shared" si="59"/>
        <v>1</v>
      </c>
    </row>
    <row r="1913" spans="2:13">
      <c r="B1913" s="68" t="s">
        <v>839</v>
      </c>
      <c r="C1913" s="68" t="s">
        <v>285</v>
      </c>
      <c r="D1913" s="68" t="s">
        <v>461</v>
      </c>
      <c r="E1913" s="68" t="s">
        <v>246</v>
      </c>
      <c r="F1913" s="68">
        <f>SUMIFS(F_Input_APR!$G$8:$G$3373,F_Input_APR!$B$8:$B$3373,'APR Data'!C1913,F_Input_APR!$I$8:$I$3373,'APR Data'!D1913)</f>
        <v>2.0335217286077891</v>
      </c>
      <c r="G1913" s="68">
        <v>1</v>
      </c>
      <c r="H1913" s="68">
        <f t="shared" si="58"/>
        <v>2.0335217286077891</v>
      </c>
      <c r="I1913" s="68" t="s">
        <v>300</v>
      </c>
      <c r="J1913" s="68" t="s">
        <v>888</v>
      </c>
      <c r="K1913" s="92" t="s">
        <v>859</v>
      </c>
      <c r="M1913" s="68" t="b">
        <f t="shared" si="59"/>
        <v>1</v>
      </c>
    </row>
    <row r="1914" spans="2:13">
      <c r="B1914" s="68" t="s">
        <v>839</v>
      </c>
      <c r="C1914" s="68" t="s">
        <v>285</v>
      </c>
      <c r="D1914" s="68" t="s">
        <v>470</v>
      </c>
      <c r="E1914" s="68" t="s">
        <v>246</v>
      </c>
      <c r="F1914" s="68">
        <f>SUMIFS(F_Input_APR!$G$8:$G$3373,F_Input_APR!$B$8:$B$3373,'APR Data'!C1914,F_Input_APR!$I$8:$I$3373,'APR Data'!D1914)</f>
        <v>0</v>
      </c>
      <c r="G1914" s="68">
        <v>0</v>
      </c>
      <c r="H1914" s="68">
        <f t="shared" si="58"/>
        <v>0</v>
      </c>
      <c r="I1914" s="68" t="s">
        <v>300</v>
      </c>
      <c r="J1914" s="68" t="s">
        <v>888</v>
      </c>
      <c r="K1914" s="92" t="s">
        <v>860</v>
      </c>
      <c r="M1914" s="68" t="b">
        <f t="shared" si="59"/>
        <v>1</v>
      </c>
    </row>
    <row r="1915" spans="2:13">
      <c r="B1915" s="68" t="s">
        <v>839</v>
      </c>
      <c r="C1915" s="68" t="s">
        <v>285</v>
      </c>
      <c r="D1915" s="68" t="s">
        <v>479</v>
      </c>
      <c r="E1915" s="68" t="s">
        <v>246</v>
      </c>
      <c r="F1915" s="68">
        <f>SUMIFS(F_Input_APR!$G$8:$G$3373,F_Input_APR!$B$8:$B$3373,'APR Data'!C1915,F_Input_APR!$I$8:$I$3373,'APR Data'!D1915)</f>
        <v>0</v>
      </c>
      <c r="G1915" s="68">
        <v>0</v>
      </c>
      <c r="H1915" s="68">
        <f t="shared" si="58"/>
        <v>0</v>
      </c>
      <c r="I1915" s="68" t="s">
        <v>300</v>
      </c>
      <c r="J1915" s="68" t="s">
        <v>888</v>
      </c>
      <c r="K1915" s="92" t="s">
        <v>861</v>
      </c>
      <c r="M1915" s="68" t="b">
        <f t="shared" si="59"/>
        <v>1</v>
      </c>
    </row>
    <row r="1916" spans="2:13">
      <c r="B1916" s="68" t="s">
        <v>839</v>
      </c>
      <c r="C1916" s="68" t="s">
        <v>285</v>
      </c>
      <c r="D1916" s="68" t="s">
        <v>488</v>
      </c>
      <c r="E1916" s="68" t="s">
        <v>246</v>
      </c>
      <c r="F1916" s="68">
        <f>SUMIFS(F_Input_APR!$G$8:$G$3373,F_Input_APR!$B$8:$B$3373,'APR Data'!C1916,F_Input_APR!$I$8:$I$3373,'APR Data'!D1916)</f>
        <v>0</v>
      </c>
      <c r="G1916" s="68">
        <v>0</v>
      </c>
      <c r="H1916" s="68">
        <f t="shared" si="58"/>
        <v>0</v>
      </c>
      <c r="I1916" s="68" t="s">
        <v>300</v>
      </c>
      <c r="J1916" s="68" t="s">
        <v>888</v>
      </c>
      <c r="K1916" s="92" t="s">
        <v>862</v>
      </c>
      <c r="M1916" s="68" t="b">
        <f t="shared" si="59"/>
        <v>1</v>
      </c>
    </row>
    <row r="1917" spans="2:13">
      <c r="B1917" s="68" t="s">
        <v>839</v>
      </c>
      <c r="C1917" s="68" t="s">
        <v>285</v>
      </c>
      <c r="D1917" s="68" t="s">
        <v>497</v>
      </c>
      <c r="E1917" s="68" t="s">
        <v>246</v>
      </c>
      <c r="F1917" s="68">
        <f>SUMIFS(F_Input_APR!$G$8:$G$3373,F_Input_APR!$B$8:$B$3373,'APR Data'!C1917,F_Input_APR!$I$8:$I$3373,'APR Data'!D1917)</f>
        <v>3.200005715087467</v>
      </c>
      <c r="G1917" s="68">
        <v>1</v>
      </c>
      <c r="H1917" s="68">
        <f t="shared" si="58"/>
        <v>3.200005715087467</v>
      </c>
      <c r="I1917" s="68" t="s">
        <v>300</v>
      </c>
      <c r="J1917" s="68" t="s">
        <v>888</v>
      </c>
      <c r="K1917" s="92" t="s">
        <v>863</v>
      </c>
      <c r="M1917" s="68" t="b">
        <f t="shared" si="59"/>
        <v>1</v>
      </c>
    </row>
    <row r="1918" spans="2:13">
      <c r="B1918" s="68" t="s">
        <v>839</v>
      </c>
      <c r="C1918" s="68" t="s">
        <v>285</v>
      </c>
      <c r="D1918" s="68" t="s">
        <v>506</v>
      </c>
      <c r="E1918" s="68" t="s">
        <v>246</v>
      </c>
      <c r="F1918" s="68">
        <f>SUMIFS(F_Input_APR!$G$8:$G$3373,F_Input_APR!$B$8:$B$3373,'APR Data'!C1918,F_Input_APR!$I$8:$I$3373,'APR Data'!D1918)</f>
        <v>0</v>
      </c>
      <c r="G1918" s="68">
        <v>1</v>
      </c>
      <c r="H1918" s="68">
        <f t="shared" si="58"/>
        <v>0</v>
      </c>
      <c r="I1918" s="68" t="s">
        <v>300</v>
      </c>
      <c r="J1918" s="68" t="s">
        <v>888</v>
      </c>
      <c r="K1918" s="92" t="s">
        <v>864</v>
      </c>
      <c r="M1918" s="68" t="b">
        <f t="shared" si="59"/>
        <v>1</v>
      </c>
    </row>
    <row r="1919" spans="2:13">
      <c r="B1919" s="68" t="s">
        <v>839</v>
      </c>
      <c r="C1919" s="68" t="s">
        <v>285</v>
      </c>
      <c r="D1919" s="68" t="s">
        <v>515</v>
      </c>
      <c r="E1919" s="68" t="s">
        <v>246</v>
      </c>
      <c r="F1919" s="68">
        <f>SUMIFS(F_Input_APR!$G$8:$G$3373,F_Input_APR!$B$8:$B$3373,'APR Data'!C1919,F_Input_APR!$I$8:$I$3373,'APR Data'!D1919)</f>
        <v>0</v>
      </c>
      <c r="G1919" s="68">
        <v>1</v>
      </c>
      <c r="H1919" s="68">
        <f t="shared" si="58"/>
        <v>0</v>
      </c>
      <c r="I1919" s="68" t="s">
        <v>300</v>
      </c>
      <c r="J1919" s="68" t="s">
        <v>888</v>
      </c>
      <c r="K1919" s="92" t="s">
        <v>865</v>
      </c>
      <c r="M1919" s="68" t="b">
        <f t="shared" si="59"/>
        <v>1</v>
      </c>
    </row>
    <row r="1920" spans="2:13">
      <c r="B1920" s="68" t="s">
        <v>839</v>
      </c>
      <c r="C1920" s="68" t="s">
        <v>285</v>
      </c>
      <c r="D1920" s="68" t="s">
        <v>524</v>
      </c>
      <c r="E1920" s="68" t="s">
        <v>246</v>
      </c>
      <c r="F1920" s="68">
        <f>SUMIFS(F_Input_APR!$G$8:$G$3373,F_Input_APR!$B$8:$B$3373,'APR Data'!C1920,F_Input_APR!$I$8:$I$3373,'APR Data'!D1920)</f>
        <v>0</v>
      </c>
      <c r="G1920" s="68">
        <v>1</v>
      </c>
      <c r="H1920" s="68">
        <f t="shared" si="58"/>
        <v>0</v>
      </c>
      <c r="I1920" s="68" t="s">
        <v>300</v>
      </c>
      <c r="J1920" s="68" t="s">
        <v>888</v>
      </c>
      <c r="K1920" s="92" t="s">
        <v>866</v>
      </c>
      <c r="M1920" s="68" t="b">
        <f t="shared" si="59"/>
        <v>1</v>
      </c>
    </row>
    <row r="1921" spans="2:13">
      <c r="B1921" s="68" t="s">
        <v>839</v>
      </c>
      <c r="C1921" s="68" t="s">
        <v>285</v>
      </c>
      <c r="D1921" s="68" t="s">
        <v>308</v>
      </c>
      <c r="E1921" s="68" t="s">
        <v>246</v>
      </c>
      <c r="F1921" s="68">
        <f>SUMIFS(F_Input_APR!$G$8:$G$3373,F_Input_APR!$B$8:$B$3373,'APR Data'!C1921,F_Input_APR!$I$8:$I$3373,'APR Data'!D1921)</f>
        <v>0.36044277560978932</v>
      </c>
      <c r="G1921" s="68">
        <v>1</v>
      </c>
      <c r="H1921" s="68">
        <f t="shared" si="58"/>
        <v>0.36044277560978932</v>
      </c>
      <c r="I1921" s="68" t="s">
        <v>300</v>
      </c>
      <c r="J1921" s="68" t="s">
        <v>889</v>
      </c>
      <c r="K1921" s="92" t="s">
        <v>841</v>
      </c>
      <c r="M1921" s="68" t="b">
        <f t="shared" si="59"/>
        <v>1</v>
      </c>
    </row>
    <row r="1922" spans="2:13">
      <c r="B1922" s="68" t="s">
        <v>839</v>
      </c>
      <c r="C1922" s="68" t="s">
        <v>285</v>
      </c>
      <c r="D1922" s="68" t="s">
        <v>317</v>
      </c>
      <c r="E1922" s="68" t="s">
        <v>246</v>
      </c>
      <c r="F1922" s="68">
        <f>SUMIFS(F_Input_APR!$G$8:$G$3373,F_Input_APR!$B$8:$B$3373,'APR Data'!C1922,F_Input_APR!$I$8:$I$3373,'APR Data'!D1922)</f>
        <v>3.4503952396227962</v>
      </c>
      <c r="G1922" s="68">
        <v>1</v>
      </c>
      <c r="H1922" s="68">
        <f t="shared" si="58"/>
        <v>3.4503952396227962</v>
      </c>
      <c r="I1922" s="68" t="s">
        <v>300</v>
      </c>
      <c r="J1922" s="68" t="s">
        <v>889</v>
      </c>
      <c r="K1922" s="68" t="s">
        <v>842</v>
      </c>
      <c r="M1922" s="68" t="b">
        <f t="shared" si="59"/>
        <v>1</v>
      </c>
    </row>
    <row r="1923" spans="2:13">
      <c r="B1923" s="68" t="s">
        <v>839</v>
      </c>
      <c r="C1923" s="68" t="s">
        <v>285</v>
      </c>
      <c r="D1923" s="68" t="s">
        <v>326</v>
      </c>
      <c r="E1923" s="68" t="s">
        <v>246</v>
      </c>
      <c r="F1923" s="68">
        <f>SUMIFS(F_Input_APR!$G$8:$G$3373,F_Input_APR!$B$8:$B$3373,'APR Data'!C1923,F_Input_APR!$I$8:$I$3373,'APR Data'!D1923)</f>
        <v>0.29512764177445866</v>
      </c>
      <c r="G1923" s="68">
        <v>1</v>
      </c>
      <c r="H1923" s="68">
        <f t="shared" si="58"/>
        <v>0.29512764177445866</v>
      </c>
      <c r="I1923" s="68" t="s">
        <v>300</v>
      </c>
      <c r="J1923" s="68" t="s">
        <v>889</v>
      </c>
      <c r="K1923" s="68" t="s">
        <v>843</v>
      </c>
      <c r="M1923" s="68" t="b">
        <f t="shared" si="59"/>
        <v>1</v>
      </c>
    </row>
    <row r="1924" spans="2:13">
      <c r="B1924" s="68" t="s">
        <v>839</v>
      </c>
      <c r="C1924" s="68" t="s">
        <v>285</v>
      </c>
      <c r="D1924" s="68" t="s">
        <v>335</v>
      </c>
      <c r="E1924" s="68" t="s">
        <v>246</v>
      </c>
      <c r="F1924" s="68">
        <f>SUMIFS(F_Input_APR!$G$8:$G$3373,F_Input_APR!$B$8:$B$3373,'APR Data'!C1924,F_Input_APR!$I$8:$I$3373,'APR Data'!D1924)</f>
        <v>3.1194234176258657</v>
      </c>
      <c r="G1924" s="68">
        <v>1</v>
      </c>
      <c r="H1924" s="68">
        <f t="shared" si="58"/>
        <v>3.1194234176258657</v>
      </c>
      <c r="I1924" s="68" t="s">
        <v>300</v>
      </c>
      <c r="J1924" s="68" t="s">
        <v>889</v>
      </c>
      <c r="K1924" s="92" t="s">
        <v>844</v>
      </c>
      <c r="M1924" s="68" t="b">
        <f t="shared" si="59"/>
        <v>1</v>
      </c>
    </row>
    <row r="1925" spans="2:13">
      <c r="B1925" s="68" t="s">
        <v>839</v>
      </c>
      <c r="C1925" s="68" t="s">
        <v>285</v>
      </c>
      <c r="D1925" s="68" t="s">
        <v>344</v>
      </c>
      <c r="E1925" s="68" t="s">
        <v>246</v>
      </c>
      <c r="F1925" s="68">
        <f>SUMIFS(F_Input_APR!$G$8:$G$3373,F_Input_APR!$B$8:$B$3373,'APR Data'!C1925,F_Input_APR!$I$8:$I$3373,'APR Data'!D1925)</f>
        <v>3.7142073249533172</v>
      </c>
      <c r="G1925" s="68">
        <v>1</v>
      </c>
      <c r="H1925" s="68">
        <f t="shared" si="58"/>
        <v>3.7142073249533172</v>
      </c>
      <c r="I1925" s="68" t="s">
        <v>300</v>
      </c>
      <c r="J1925" s="68" t="s">
        <v>889</v>
      </c>
      <c r="K1925" s="68" t="s">
        <v>845</v>
      </c>
      <c r="M1925" s="68" t="b">
        <f t="shared" si="59"/>
        <v>1</v>
      </c>
    </row>
    <row r="1926" spans="2:13">
      <c r="B1926" s="68" t="s">
        <v>839</v>
      </c>
      <c r="C1926" s="68" t="s">
        <v>285</v>
      </c>
      <c r="D1926" s="68" t="s">
        <v>353</v>
      </c>
      <c r="E1926" s="68" t="s">
        <v>246</v>
      </c>
      <c r="F1926" s="68">
        <f>SUMIFS(F_Input_APR!$G$8:$G$3373,F_Input_APR!$B$8:$B$3373,'APR Data'!C1926,F_Input_APR!$I$8:$I$3373,'APR Data'!D1926)</f>
        <v>0</v>
      </c>
      <c r="G1926" s="68">
        <v>1</v>
      </c>
      <c r="H1926" s="68">
        <f t="shared" si="58"/>
        <v>0</v>
      </c>
      <c r="I1926" s="68" t="s">
        <v>300</v>
      </c>
      <c r="J1926" s="68" t="s">
        <v>889</v>
      </c>
      <c r="K1926" s="68" t="s">
        <v>846</v>
      </c>
      <c r="M1926" s="68" t="b">
        <f t="shared" si="59"/>
        <v>1</v>
      </c>
    </row>
    <row r="1927" spans="2:13">
      <c r="B1927" s="68" t="s">
        <v>839</v>
      </c>
      <c r="C1927" s="68" t="s">
        <v>285</v>
      </c>
      <c r="D1927" s="68" t="s">
        <v>362</v>
      </c>
      <c r="E1927" s="68" t="s">
        <v>246</v>
      </c>
      <c r="F1927" s="68">
        <f>SUMIFS(F_Input_APR!$G$8:$G$3373,F_Input_APR!$B$8:$B$3373,'APR Data'!C1927,F_Input_APR!$I$8:$I$3373,'APR Data'!D1927)</f>
        <v>3.6386758355989128</v>
      </c>
      <c r="G1927" s="68">
        <v>1</v>
      </c>
      <c r="H1927" s="68">
        <f t="shared" ref="H1927:H1990" si="60">F1927*G1927</f>
        <v>3.6386758355989128</v>
      </c>
      <c r="I1927" s="68" t="s">
        <v>300</v>
      </c>
      <c r="J1927" s="68" t="s">
        <v>889</v>
      </c>
      <c r="K1927" s="92" t="s">
        <v>847</v>
      </c>
      <c r="M1927" s="68" t="b">
        <f t="shared" ref="M1927:M1990" si="61">F1927=H1927</f>
        <v>1</v>
      </c>
    </row>
    <row r="1928" spans="2:13">
      <c r="B1928" s="68" t="s">
        <v>839</v>
      </c>
      <c r="C1928" s="68" t="s">
        <v>285</v>
      </c>
      <c r="D1928" s="68" t="s">
        <v>371</v>
      </c>
      <c r="E1928" s="68" t="s">
        <v>246</v>
      </c>
      <c r="F1928" s="68">
        <f>SUMIFS(F_Input_APR!$G$8:$G$3373,F_Input_APR!$B$8:$B$3373,'APR Data'!C1928,F_Input_APR!$I$8:$I$3373,'APR Data'!D1928)</f>
        <v>3.6262146169838485</v>
      </c>
      <c r="G1928" s="68">
        <v>1</v>
      </c>
      <c r="H1928" s="68">
        <f t="shared" si="60"/>
        <v>3.6262146169838485</v>
      </c>
      <c r="I1928" s="68" t="s">
        <v>300</v>
      </c>
      <c r="J1928" s="68" t="s">
        <v>889</v>
      </c>
      <c r="K1928" s="92" t="s">
        <v>848</v>
      </c>
      <c r="M1928" s="68" t="b">
        <f t="shared" si="61"/>
        <v>1</v>
      </c>
    </row>
    <row r="1929" spans="2:13">
      <c r="B1929" s="68" t="s">
        <v>839</v>
      </c>
      <c r="C1929" s="68" t="s">
        <v>285</v>
      </c>
      <c r="D1929" s="68" t="s">
        <v>380</v>
      </c>
      <c r="E1929" s="68" t="s">
        <v>246</v>
      </c>
      <c r="F1929" s="68">
        <f>SUMIFS(F_Input_APR!$G$8:$G$3373,F_Input_APR!$B$8:$B$3373,'APR Data'!C1929,F_Input_APR!$I$8:$I$3373,'APR Data'!D1929)</f>
        <v>0</v>
      </c>
      <c r="G1929" s="68">
        <v>1</v>
      </c>
      <c r="H1929" s="68">
        <f t="shared" si="60"/>
        <v>0</v>
      </c>
      <c r="I1929" s="68" t="s">
        <v>300</v>
      </c>
      <c r="J1929" s="68" t="s">
        <v>889</v>
      </c>
      <c r="K1929" s="92" t="s">
        <v>849</v>
      </c>
      <c r="M1929" s="68" t="b">
        <f t="shared" si="61"/>
        <v>1</v>
      </c>
    </row>
    <row r="1930" spans="2:13">
      <c r="B1930" s="68" t="s">
        <v>839</v>
      </c>
      <c r="C1930" s="68" t="s">
        <v>285</v>
      </c>
      <c r="D1930" s="68" t="s">
        <v>389</v>
      </c>
      <c r="E1930" s="68" t="s">
        <v>246</v>
      </c>
      <c r="F1930" s="68">
        <f>SUMIFS(F_Input_APR!$G$8:$G$3373,F_Input_APR!$B$8:$B$3373,'APR Data'!C1930,F_Input_APR!$I$8:$I$3373,'APR Data'!D1930)</f>
        <v>0</v>
      </c>
      <c r="G1930" s="68">
        <v>1</v>
      </c>
      <c r="H1930" s="68">
        <f t="shared" si="60"/>
        <v>0</v>
      </c>
      <c r="I1930" s="68" t="s">
        <v>300</v>
      </c>
      <c r="J1930" s="68" t="s">
        <v>889</v>
      </c>
      <c r="K1930" s="92" t="s">
        <v>850</v>
      </c>
      <c r="M1930" s="68" t="b">
        <f t="shared" si="61"/>
        <v>1</v>
      </c>
    </row>
    <row r="1931" spans="2:13">
      <c r="B1931" s="68" t="s">
        <v>839</v>
      </c>
      <c r="C1931" s="68" t="s">
        <v>285</v>
      </c>
      <c r="D1931" s="68" t="s">
        <v>828</v>
      </c>
      <c r="E1931" s="68" t="s">
        <v>246</v>
      </c>
      <c r="F1931" s="68">
        <f>SUMIFS(F_Input_APR!$G$8:$G$3373,F_Input_APR!$B$8:$B$3373,'APR Data'!C1931,F_Input_APR!$I$8:$I$3373,'APR Data'!D1931)</f>
        <v>0</v>
      </c>
      <c r="G1931" s="68">
        <v>1</v>
      </c>
      <c r="H1931" s="68">
        <f t="shared" si="60"/>
        <v>0</v>
      </c>
      <c r="I1931" s="68" t="s">
        <v>300</v>
      </c>
      <c r="J1931" s="68" t="s">
        <v>889</v>
      </c>
      <c r="K1931" s="92" t="s">
        <v>851</v>
      </c>
      <c r="M1931" s="68" t="b">
        <f t="shared" si="61"/>
        <v>1</v>
      </c>
    </row>
    <row r="1932" spans="2:13">
      <c r="B1932" s="68" t="s">
        <v>839</v>
      </c>
      <c r="C1932" s="68" t="s">
        <v>285</v>
      </c>
      <c r="D1932" s="68" t="s">
        <v>407</v>
      </c>
      <c r="E1932" s="68" t="s">
        <v>246</v>
      </c>
      <c r="F1932" s="68">
        <f>SUMIFS(F_Input_APR!$G$8:$G$3373,F_Input_APR!$B$8:$B$3373,'APR Data'!C1932,F_Input_APR!$I$8:$I$3373,'APR Data'!D1932)</f>
        <v>0</v>
      </c>
      <c r="G1932" s="68">
        <v>1</v>
      </c>
      <c r="H1932" s="68">
        <f t="shared" si="60"/>
        <v>0</v>
      </c>
      <c r="I1932" s="68" t="s">
        <v>300</v>
      </c>
      <c r="J1932" s="68" t="s">
        <v>889</v>
      </c>
      <c r="K1932" s="92" t="s">
        <v>852</v>
      </c>
      <c r="M1932" s="68" t="b">
        <f t="shared" si="61"/>
        <v>1</v>
      </c>
    </row>
    <row r="1933" spans="2:13">
      <c r="B1933" s="68" t="s">
        <v>839</v>
      </c>
      <c r="C1933" s="68" t="s">
        <v>285</v>
      </c>
      <c r="D1933" s="68" t="s">
        <v>416</v>
      </c>
      <c r="E1933" s="68" t="s">
        <v>246</v>
      </c>
      <c r="F1933" s="68">
        <f>SUMIFS(F_Input_APR!$G$8:$G$3373,F_Input_APR!$B$8:$B$3373,'APR Data'!C1933,F_Input_APR!$I$8:$I$3373,'APR Data'!D1933)</f>
        <v>14.241855390805148</v>
      </c>
      <c r="G1933" s="68">
        <v>1</v>
      </c>
      <c r="H1933" s="68">
        <f t="shared" si="60"/>
        <v>14.241855390805148</v>
      </c>
      <c r="I1933" s="68" t="s">
        <v>300</v>
      </c>
      <c r="J1933" s="68" t="s">
        <v>889</v>
      </c>
      <c r="K1933" s="92" t="s">
        <v>853</v>
      </c>
      <c r="M1933" s="68" t="b">
        <f t="shared" si="61"/>
        <v>1</v>
      </c>
    </row>
    <row r="1934" spans="2:13">
      <c r="B1934" s="68" t="s">
        <v>839</v>
      </c>
      <c r="C1934" s="68" t="s">
        <v>285</v>
      </c>
      <c r="D1934" s="68" t="s">
        <v>425</v>
      </c>
      <c r="E1934" s="68" t="s">
        <v>246</v>
      </c>
      <c r="F1934" s="68">
        <f>SUMIFS(F_Input_APR!$G$8:$G$3373,F_Input_APR!$B$8:$B$3373,'APR Data'!C1934,F_Input_APR!$I$8:$I$3373,'APR Data'!D1934)</f>
        <v>96.832391492083786</v>
      </c>
      <c r="G1934" s="68">
        <v>1</v>
      </c>
      <c r="H1934" s="68">
        <f t="shared" si="60"/>
        <v>96.832391492083786</v>
      </c>
      <c r="I1934" s="68" t="s">
        <v>300</v>
      </c>
      <c r="J1934" s="68" t="s">
        <v>889</v>
      </c>
      <c r="K1934" s="92" t="s">
        <v>854</v>
      </c>
      <c r="M1934" s="68" t="b">
        <f t="shared" si="61"/>
        <v>1</v>
      </c>
    </row>
    <row r="1935" spans="2:13">
      <c r="B1935" s="68" t="s">
        <v>839</v>
      </c>
      <c r="C1935" s="68" t="s">
        <v>285</v>
      </c>
      <c r="D1935" s="68" t="s">
        <v>434</v>
      </c>
      <c r="E1935" s="68" t="s">
        <v>246</v>
      </c>
      <c r="F1935" s="68">
        <f>SUMIFS(F_Input_APR!$G$8:$G$3373,F_Input_APR!$B$8:$B$3373,'APR Data'!C1935,F_Input_APR!$I$8:$I$3373,'APR Data'!D1935)</f>
        <v>15.851293139293137</v>
      </c>
      <c r="G1935" s="68">
        <v>0</v>
      </c>
      <c r="H1935" s="68">
        <f t="shared" si="60"/>
        <v>0</v>
      </c>
      <c r="I1935" s="68" t="s">
        <v>300</v>
      </c>
      <c r="J1935" s="68" t="s">
        <v>889</v>
      </c>
      <c r="K1935" s="92" t="s">
        <v>855</v>
      </c>
      <c r="M1935" s="68" t="b">
        <f t="shared" si="61"/>
        <v>0</v>
      </c>
    </row>
    <row r="1936" spans="2:13">
      <c r="B1936" s="68" t="s">
        <v>839</v>
      </c>
      <c r="C1936" s="68" t="s">
        <v>285</v>
      </c>
      <c r="D1936" s="68" t="s">
        <v>440</v>
      </c>
      <c r="E1936" s="68" t="s">
        <v>246</v>
      </c>
      <c r="F1936" s="68">
        <f>SUMIFS(F_Input_APR!$G$8:$G$3373,F_Input_APR!$B$8:$B$3373,'APR Data'!C1936,F_Input_APR!$I$8:$I$3373,'APR Data'!D1936)</f>
        <v>15.851293139293137</v>
      </c>
      <c r="G1936" s="68">
        <v>0</v>
      </c>
      <c r="H1936" s="68">
        <f t="shared" si="60"/>
        <v>0</v>
      </c>
      <c r="I1936" s="68" t="s">
        <v>300</v>
      </c>
      <c r="J1936" s="68" t="s">
        <v>889</v>
      </c>
      <c r="K1936" s="92" t="s">
        <v>856</v>
      </c>
      <c r="M1936" s="68" t="b">
        <f t="shared" si="61"/>
        <v>0</v>
      </c>
    </row>
    <row r="1937" spans="2:13">
      <c r="B1937" s="68" t="s">
        <v>839</v>
      </c>
      <c r="C1937" s="68" t="s">
        <v>285</v>
      </c>
      <c r="D1937" s="68" t="s">
        <v>446</v>
      </c>
      <c r="E1937" s="68" t="s">
        <v>246</v>
      </c>
      <c r="F1937" s="68">
        <f>SUMIFS(F_Input_APR!$G$8:$G$3373,F_Input_APR!$B$8:$B$3373,'APR Data'!C1937,F_Input_APR!$I$8:$I$3373,'APR Data'!D1937)</f>
        <v>15.851293139293137</v>
      </c>
      <c r="G1937" s="68">
        <v>1</v>
      </c>
      <c r="H1937" s="68">
        <f t="shared" si="60"/>
        <v>15.851293139293137</v>
      </c>
      <c r="I1937" s="68" t="s">
        <v>300</v>
      </c>
      <c r="J1937" s="68" t="s">
        <v>889</v>
      </c>
      <c r="K1937" s="92" t="s">
        <v>857</v>
      </c>
      <c r="M1937" s="68" t="b">
        <f t="shared" si="61"/>
        <v>1</v>
      </c>
    </row>
    <row r="1938" spans="2:13">
      <c r="B1938" s="68" t="s">
        <v>839</v>
      </c>
      <c r="C1938" s="68" t="s">
        <v>285</v>
      </c>
      <c r="D1938" s="68" t="s">
        <v>455</v>
      </c>
      <c r="E1938" s="68" t="s">
        <v>246</v>
      </c>
      <c r="F1938" s="68">
        <f>SUMIFS(F_Input_APR!$G$8:$G$3373,F_Input_APR!$B$8:$B$3373,'APR Data'!C1938,F_Input_APR!$I$8:$I$3373,'APR Data'!D1938)</f>
        <v>0</v>
      </c>
      <c r="G1938" s="68">
        <v>1</v>
      </c>
      <c r="H1938" s="68">
        <f t="shared" si="60"/>
        <v>0</v>
      </c>
      <c r="I1938" s="68" t="s">
        <v>300</v>
      </c>
      <c r="J1938" s="68" t="s">
        <v>889</v>
      </c>
      <c r="K1938" s="92" t="s">
        <v>858</v>
      </c>
      <c r="M1938" s="68" t="b">
        <f t="shared" si="61"/>
        <v>1</v>
      </c>
    </row>
    <row r="1939" spans="2:13">
      <c r="B1939" s="68" t="s">
        <v>839</v>
      </c>
      <c r="C1939" s="68" t="s">
        <v>285</v>
      </c>
      <c r="D1939" s="68" t="s">
        <v>464</v>
      </c>
      <c r="E1939" s="68" t="s">
        <v>246</v>
      </c>
      <c r="F1939" s="68">
        <f>SUMIFS(F_Input_APR!$G$8:$G$3373,F_Input_APR!$B$8:$B$3373,'APR Data'!C1939,F_Input_APR!$I$8:$I$3373,'APR Data'!D1939)</f>
        <v>2.3338616344154803</v>
      </c>
      <c r="G1939" s="68">
        <v>1</v>
      </c>
      <c r="H1939" s="68">
        <f t="shared" si="60"/>
        <v>2.3338616344154803</v>
      </c>
      <c r="I1939" s="68" t="s">
        <v>300</v>
      </c>
      <c r="J1939" s="68" t="s">
        <v>889</v>
      </c>
      <c r="K1939" s="92" t="s">
        <v>859</v>
      </c>
      <c r="M1939" s="68" t="b">
        <f t="shared" si="61"/>
        <v>1</v>
      </c>
    </row>
    <row r="1940" spans="2:13">
      <c r="B1940" s="68" t="s">
        <v>839</v>
      </c>
      <c r="C1940" s="68" t="s">
        <v>285</v>
      </c>
      <c r="D1940" s="68" t="s">
        <v>473</v>
      </c>
      <c r="E1940" s="68" t="s">
        <v>246</v>
      </c>
      <c r="F1940" s="68">
        <f>SUMIFS(F_Input_APR!$G$8:$G$3373,F_Input_APR!$B$8:$B$3373,'APR Data'!C1940,F_Input_APR!$I$8:$I$3373,'APR Data'!D1940)</f>
        <v>0</v>
      </c>
      <c r="G1940" s="68">
        <v>0</v>
      </c>
      <c r="H1940" s="68">
        <f t="shared" si="60"/>
        <v>0</v>
      </c>
      <c r="I1940" s="68" t="s">
        <v>300</v>
      </c>
      <c r="J1940" s="68" t="s">
        <v>889</v>
      </c>
      <c r="K1940" s="92" t="s">
        <v>860</v>
      </c>
      <c r="M1940" s="68" t="b">
        <f t="shared" si="61"/>
        <v>1</v>
      </c>
    </row>
    <row r="1941" spans="2:13">
      <c r="B1941" s="68" t="s">
        <v>839</v>
      </c>
      <c r="C1941" s="68" t="s">
        <v>285</v>
      </c>
      <c r="D1941" s="68" t="s">
        <v>482</v>
      </c>
      <c r="E1941" s="68" t="s">
        <v>246</v>
      </c>
      <c r="F1941" s="68">
        <f>SUMIFS(F_Input_APR!$G$8:$G$3373,F_Input_APR!$B$8:$B$3373,'APR Data'!C1941,F_Input_APR!$I$8:$I$3373,'APR Data'!D1941)</f>
        <v>0</v>
      </c>
      <c r="G1941" s="68">
        <v>0</v>
      </c>
      <c r="H1941" s="68">
        <f t="shared" si="60"/>
        <v>0</v>
      </c>
      <c r="I1941" s="68" t="s">
        <v>300</v>
      </c>
      <c r="J1941" s="68" t="s">
        <v>889</v>
      </c>
      <c r="K1941" s="92" t="s">
        <v>861</v>
      </c>
      <c r="M1941" s="68" t="b">
        <f t="shared" si="61"/>
        <v>1</v>
      </c>
    </row>
    <row r="1942" spans="2:13">
      <c r="B1942" s="68" t="s">
        <v>839</v>
      </c>
      <c r="C1942" s="68" t="s">
        <v>285</v>
      </c>
      <c r="D1942" s="68" t="s">
        <v>491</v>
      </c>
      <c r="E1942" s="68" t="s">
        <v>246</v>
      </c>
      <c r="F1942" s="68">
        <f>SUMIFS(F_Input_APR!$G$8:$G$3373,F_Input_APR!$B$8:$B$3373,'APR Data'!C1942,F_Input_APR!$I$8:$I$3373,'APR Data'!D1942)</f>
        <v>0</v>
      </c>
      <c r="G1942" s="68">
        <v>0</v>
      </c>
      <c r="H1942" s="68">
        <f t="shared" si="60"/>
        <v>0</v>
      </c>
      <c r="I1942" s="68" t="s">
        <v>300</v>
      </c>
      <c r="J1942" s="68" t="s">
        <v>889</v>
      </c>
      <c r="K1942" s="92" t="s">
        <v>862</v>
      </c>
      <c r="M1942" s="68" t="b">
        <f t="shared" si="61"/>
        <v>1</v>
      </c>
    </row>
    <row r="1943" spans="2:13">
      <c r="B1943" s="68" t="s">
        <v>839</v>
      </c>
      <c r="C1943" s="68" t="s">
        <v>285</v>
      </c>
      <c r="D1943" s="68" t="s">
        <v>500</v>
      </c>
      <c r="E1943" s="68" t="s">
        <v>246</v>
      </c>
      <c r="F1943" s="68">
        <f>SUMIFS(F_Input_APR!$G$8:$G$3373,F_Input_APR!$B$8:$B$3373,'APR Data'!C1943,F_Input_APR!$I$8:$I$3373,'APR Data'!D1943)</f>
        <v>3.6850033767951809</v>
      </c>
      <c r="G1943" s="68">
        <v>1</v>
      </c>
      <c r="H1943" s="68">
        <f t="shared" si="60"/>
        <v>3.6850033767951809</v>
      </c>
      <c r="I1943" s="68" t="s">
        <v>300</v>
      </c>
      <c r="J1943" s="68" t="s">
        <v>889</v>
      </c>
      <c r="K1943" s="92" t="s">
        <v>863</v>
      </c>
      <c r="M1943" s="68" t="b">
        <f t="shared" si="61"/>
        <v>1</v>
      </c>
    </row>
    <row r="1944" spans="2:13">
      <c r="B1944" s="68" t="s">
        <v>839</v>
      </c>
      <c r="C1944" s="68" t="s">
        <v>285</v>
      </c>
      <c r="D1944" s="68" t="s">
        <v>509</v>
      </c>
      <c r="E1944" s="68" t="s">
        <v>246</v>
      </c>
      <c r="F1944" s="68">
        <f>SUMIFS(F_Input_APR!$G$8:$G$3373,F_Input_APR!$B$8:$B$3373,'APR Data'!C1944,F_Input_APR!$I$8:$I$3373,'APR Data'!D1944)</f>
        <v>0</v>
      </c>
      <c r="G1944" s="68">
        <v>1</v>
      </c>
      <c r="H1944" s="68">
        <f t="shared" si="60"/>
        <v>0</v>
      </c>
      <c r="I1944" s="68" t="s">
        <v>300</v>
      </c>
      <c r="J1944" s="68" t="s">
        <v>889</v>
      </c>
      <c r="K1944" s="92" t="s">
        <v>864</v>
      </c>
      <c r="M1944" s="68" t="b">
        <f t="shared" si="61"/>
        <v>1</v>
      </c>
    </row>
    <row r="1945" spans="2:13">
      <c r="B1945" s="68" t="s">
        <v>839</v>
      </c>
      <c r="C1945" s="68" t="s">
        <v>285</v>
      </c>
      <c r="D1945" s="68" t="s">
        <v>518</v>
      </c>
      <c r="E1945" s="68" t="s">
        <v>246</v>
      </c>
      <c r="F1945" s="68">
        <f>SUMIFS(F_Input_APR!$G$8:$G$3373,F_Input_APR!$B$8:$B$3373,'APR Data'!C1945,F_Input_APR!$I$8:$I$3373,'APR Data'!D1945)</f>
        <v>0</v>
      </c>
      <c r="G1945" s="68">
        <v>1</v>
      </c>
      <c r="H1945" s="68">
        <f t="shared" si="60"/>
        <v>0</v>
      </c>
      <c r="I1945" s="68" t="s">
        <v>300</v>
      </c>
      <c r="J1945" s="68" t="s">
        <v>889</v>
      </c>
      <c r="K1945" s="92" t="s">
        <v>865</v>
      </c>
      <c r="M1945" s="68" t="b">
        <f t="shared" si="61"/>
        <v>1</v>
      </c>
    </row>
    <row r="1946" spans="2:13">
      <c r="B1946" s="68" t="s">
        <v>839</v>
      </c>
      <c r="C1946" s="68" t="s">
        <v>285</v>
      </c>
      <c r="D1946" s="68" t="s">
        <v>527</v>
      </c>
      <c r="E1946" s="68" t="s">
        <v>246</v>
      </c>
      <c r="F1946" s="68">
        <f>SUMIFS(F_Input_APR!$G$8:$G$3373,F_Input_APR!$B$8:$B$3373,'APR Data'!C1946,F_Input_APR!$I$8:$I$3373,'APR Data'!D1946)</f>
        <v>0</v>
      </c>
      <c r="G1946" s="68">
        <v>1</v>
      </c>
      <c r="H1946" s="68">
        <f t="shared" si="60"/>
        <v>0</v>
      </c>
      <c r="I1946" s="68" t="s">
        <v>300</v>
      </c>
      <c r="J1946" s="68" t="s">
        <v>889</v>
      </c>
      <c r="K1946" s="92" t="s">
        <v>866</v>
      </c>
      <c r="M1946" s="68" t="b">
        <f t="shared" si="61"/>
        <v>1</v>
      </c>
    </row>
    <row r="1947" spans="2:13">
      <c r="B1947" s="68" t="s">
        <v>839</v>
      </c>
      <c r="C1947" s="68" t="s">
        <v>286</v>
      </c>
      <c r="D1947" s="68" t="s">
        <v>302</v>
      </c>
      <c r="E1947" s="68" t="s">
        <v>246</v>
      </c>
      <c r="F1947" s="68">
        <f>SUMIFS(F_Input_APR!$G$8:$G$3373,F_Input_APR!$B$8:$B$3373,'APR Data'!C1947,F_Input_APR!$I$8:$I$3373,'APR Data'!D1947)</f>
        <v>0</v>
      </c>
      <c r="G1947" s="68">
        <v>1</v>
      </c>
      <c r="H1947" s="68">
        <f t="shared" si="60"/>
        <v>0</v>
      </c>
      <c r="I1947" s="68" t="s">
        <v>300</v>
      </c>
      <c r="J1947" s="68" t="s">
        <v>840</v>
      </c>
      <c r="K1947" s="68" t="s">
        <v>841</v>
      </c>
      <c r="M1947" s="68" t="b">
        <f t="shared" si="61"/>
        <v>1</v>
      </c>
    </row>
    <row r="1948" spans="2:13">
      <c r="B1948" s="68" t="s">
        <v>839</v>
      </c>
      <c r="C1948" s="68" t="s">
        <v>286</v>
      </c>
      <c r="D1948" s="68" t="s">
        <v>311</v>
      </c>
      <c r="E1948" s="68" t="s">
        <v>246</v>
      </c>
      <c r="F1948" s="68">
        <f>SUMIFS(F_Input_APR!$G$8:$G$3373,F_Input_APR!$B$8:$B$3373,'APR Data'!C1948,F_Input_APR!$I$8:$I$3373,'APR Data'!D1948)</f>
        <v>0</v>
      </c>
      <c r="G1948" s="68">
        <v>1</v>
      </c>
      <c r="H1948" s="68">
        <f t="shared" si="60"/>
        <v>0</v>
      </c>
      <c r="I1948" s="68" t="s">
        <v>300</v>
      </c>
      <c r="J1948" s="68" t="s">
        <v>840</v>
      </c>
      <c r="K1948" s="68" t="s">
        <v>842</v>
      </c>
      <c r="M1948" s="68" t="b">
        <f t="shared" si="61"/>
        <v>1</v>
      </c>
    </row>
    <row r="1949" spans="2:13">
      <c r="B1949" s="68" t="s">
        <v>839</v>
      </c>
      <c r="C1949" s="68" t="s">
        <v>286</v>
      </c>
      <c r="D1949" s="68" t="s">
        <v>320</v>
      </c>
      <c r="E1949" s="68" t="s">
        <v>246</v>
      </c>
      <c r="F1949" s="68">
        <f>SUMIFS(F_Input_APR!$G$8:$G$3373,F_Input_APR!$B$8:$B$3373,'APR Data'!C1949,F_Input_APR!$I$8:$I$3373,'APR Data'!D1949)</f>
        <v>0</v>
      </c>
      <c r="G1949" s="68">
        <v>1</v>
      </c>
      <c r="H1949" s="68">
        <f t="shared" si="60"/>
        <v>0</v>
      </c>
      <c r="I1949" s="68" t="s">
        <v>300</v>
      </c>
      <c r="J1949" s="68" t="s">
        <v>840</v>
      </c>
      <c r="K1949" s="92" t="s">
        <v>843</v>
      </c>
      <c r="M1949" s="68" t="b">
        <f t="shared" si="61"/>
        <v>1</v>
      </c>
    </row>
    <row r="1950" spans="2:13">
      <c r="B1950" s="68" t="s">
        <v>839</v>
      </c>
      <c r="C1950" s="68" t="s">
        <v>286</v>
      </c>
      <c r="D1950" s="68" t="s">
        <v>329</v>
      </c>
      <c r="E1950" s="68" t="s">
        <v>246</v>
      </c>
      <c r="F1950" s="68">
        <f>SUMIFS(F_Input_APR!$G$8:$G$3373,F_Input_APR!$B$8:$B$3373,'APR Data'!C1950,F_Input_APR!$I$8:$I$3373,'APR Data'!D1950)</f>
        <v>0</v>
      </c>
      <c r="G1950" s="68">
        <v>1</v>
      </c>
      <c r="H1950" s="68">
        <f t="shared" si="60"/>
        <v>0</v>
      </c>
      <c r="I1950" s="68" t="s">
        <v>300</v>
      </c>
      <c r="J1950" s="68" t="s">
        <v>840</v>
      </c>
      <c r="K1950" s="68" t="s">
        <v>844</v>
      </c>
      <c r="M1950" s="68" t="b">
        <f t="shared" si="61"/>
        <v>1</v>
      </c>
    </row>
    <row r="1951" spans="2:13">
      <c r="B1951" s="68" t="s">
        <v>839</v>
      </c>
      <c r="C1951" s="68" t="s">
        <v>286</v>
      </c>
      <c r="D1951" s="68" t="s">
        <v>338</v>
      </c>
      <c r="E1951" s="68" t="s">
        <v>246</v>
      </c>
      <c r="F1951" s="68">
        <f>SUMIFS(F_Input_APR!$G$8:$G$3373,F_Input_APR!$B$8:$B$3373,'APR Data'!C1951,F_Input_APR!$I$8:$I$3373,'APR Data'!D1951)</f>
        <v>0</v>
      </c>
      <c r="G1951" s="68">
        <v>1</v>
      </c>
      <c r="H1951" s="68">
        <f t="shared" si="60"/>
        <v>0</v>
      </c>
      <c r="I1951" s="68" t="s">
        <v>300</v>
      </c>
      <c r="J1951" s="68" t="s">
        <v>840</v>
      </c>
      <c r="K1951" s="92" t="s">
        <v>845</v>
      </c>
      <c r="M1951" s="68" t="b">
        <f t="shared" si="61"/>
        <v>1</v>
      </c>
    </row>
    <row r="1952" spans="2:13">
      <c r="B1952" s="68" t="s">
        <v>839</v>
      </c>
      <c r="C1952" s="68" t="s">
        <v>286</v>
      </c>
      <c r="D1952" s="68" t="s">
        <v>347</v>
      </c>
      <c r="E1952" s="68" t="s">
        <v>246</v>
      </c>
      <c r="F1952" s="68">
        <f>SUMIFS(F_Input_APR!$G$8:$G$3373,F_Input_APR!$B$8:$B$3373,'APR Data'!C1952,F_Input_APR!$I$8:$I$3373,'APR Data'!D1952)</f>
        <v>0</v>
      </c>
      <c r="G1952" s="68">
        <v>1</v>
      </c>
      <c r="H1952" s="68">
        <f t="shared" si="60"/>
        <v>0</v>
      </c>
      <c r="I1952" s="68" t="s">
        <v>300</v>
      </c>
      <c r="J1952" s="68" t="s">
        <v>840</v>
      </c>
      <c r="K1952" s="92" t="s">
        <v>846</v>
      </c>
      <c r="M1952" s="68" t="b">
        <f t="shared" si="61"/>
        <v>1</v>
      </c>
    </row>
    <row r="1953" spans="2:13">
      <c r="B1953" s="68" t="s">
        <v>839</v>
      </c>
      <c r="C1953" s="68" t="s">
        <v>286</v>
      </c>
      <c r="D1953" s="68" t="s">
        <v>356</v>
      </c>
      <c r="E1953" s="68" t="s">
        <v>246</v>
      </c>
      <c r="F1953" s="68">
        <f>SUMIFS(F_Input_APR!$G$8:$G$3373,F_Input_APR!$B$8:$B$3373,'APR Data'!C1953,F_Input_APR!$I$8:$I$3373,'APR Data'!D1953)</f>
        <v>0</v>
      </c>
      <c r="G1953" s="68">
        <v>1</v>
      </c>
      <c r="H1953" s="68">
        <f t="shared" si="60"/>
        <v>0</v>
      </c>
      <c r="I1953" s="68" t="s">
        <v>300</v>
      </c>
      <c r="J1953" s="68" t="s">
        <v>840</v>
      </c>
      <c r="K1953" s="92" t="s">
        <v>847</v>
      </c>
      <c r="M1953" s="68" t="b">
        <f t="shared" si="61"/>
        <v>1</v>
      </c>
    </row>
    <row r="1954" spans="2:13">
      <c r="B1954" s="68" t="s">
        <v>839</v>
      </c>
      <c r="C1954" s="68" t="s">
        <v>286</v>
      </c>
      <c r="D1954" s="68" t="s">
        <v>365</v>
      </c>
      <c r="E1954" s="68" t="s">
        <v>246</v>
      </c>
      <c r="F1954" s="68">
        <f>SUMIFS(F_Input_APR!$G$8:$G$3373,F_Input_APR!$B$8:$B$3373,'APR Data'!C1954,F_Input_APR!$I$8:$I$3373,'APR Data'!D1954)</f>
        <v>0</v>
      </c>
      <c r="G1954" s="68">
        <v>1</v>
      </c>
      <c r="H1954" s="68">
        <f t="shared" si="60"/>
        <v>0</v>
      </c>
      <c r="I1954" s="68" t="s">
        <v>300</v>
      </c>
      <c r="J1954" s="68" t="s">
        <v>840</v>
      </c>
      <c r="K1954" s="92" t="s">
        <v>848</v>
      </c>
      <c r="M1954" s="68" t="b">
        <f t="shared" si="61"/>
        <v>1</v>
      </c>
    </row>
    <row r="1955" spans="2:13">
      <c r="B1955" s="68" t="s">
        <v>839</v>
      </c>
      <c r="C1955" s="68" t="s">
        <v>286</v>
      </c>
      <c r="D1955" s="68" t="s">
        <v>374</v>
      </c>
      <c r="E1955" s="68" t="s">
        <v>246</v>
      </c>
      <c r="F1955" s="68">
        <f>SUMIFS(F_Input_APR!$G$8:$G$3373,F_Input_APR!$B$8:$B$3373,'APR Data'!C1955,F_Input_APR!$I$8:$I$3373,'APR Data'!D1955)</f>
        <v>0</v>
      </c>
      <c r="G1955" s="68">
        <v>1</v>
      </c>
      <c r="H1955" s="68">
        <f t="shared" si="60"/>
        <v>0</v>
      </c>
      <c r="I1955" s="68" t="s">
        <v>300</v>
      </c>
      <c r="J1955" s="68" t="s">
        <v>840</v>
      </c>
      <c r="K1955" s="92" t="s">
        <v>849</v>
      </c>
      <c r="M1955" s="68" t="b">
        <f t="shared" si="61"/>
        <v>1</v>
      </c>
    </row>
    <row r="1956" spans="2:13">
      <c r="B1956" s="68" t="s">
        <v>839</v>
      </c>
      <c r="C1956" s="68" t="s">
        <v>286</v>
      </c>
      <c r="D1956" s="68" t="s">
        <v>383</v>
      </c>
      <c r="E1956" s="68" t="s">
        <v>246</v>
      </c>
      <c r="F1956" s="68">
        <f>SUMIFS(F_Input_APR!$G$8:$G$3373,F_Input_APR!$B$8:$B$3373,'APR Data'!C1956,F_Input_APR!$I$8:$I$3373,'APR Data'!D1956)</f>
        <v>7.976837510000002</v>
      </c>
      <c r="G1956" s="68">
        <v>1</v>
      </c>
      <c r="H1956" s="68">
        <f t="shared" si="60"/>
        <v>7.976837510000002</v>
      </c>
      <c r="I1956" s="68" t="s">
        <v>300</v>
      </c>
      <c r="J1956" s="68" t="s">
        <v>840</v>
      </c>
      <c r="K1956" s="92" t="s">
        <v>850</v>
      </c>
      <c r="M1956" s="68" t="b">
        <f t="shared" si="61"/>
        <v>1</v>
      </c>
    </row>
    <row r="1957" spans="2:13">
      <c r="B1957" s="68" t="s">
        <v>839</v>
      </c>
      <c r="C1957" s="68" t="s">
        <v>286</v>
      </c>
      <c r="D1957" s="68" t="s">
        <v>392</v>
      </c>
      <c r="E1957" s="68" t="s">
        <v>246</v>
      </c>
      <c r="F1957" s="68">
        <f>SUMIFS(F_Input_APR!$G$8:$G$3373,F_Input_APR!$B$8:$B$3373,'APR Data'!C1957,F_Input_APR!$I$8:$I$3373,'APR Data'!D1957)</f>
        <v>0</v>
      </c>
      <c r="G1957" s="68">
        <v>1</v>
      </c>
      <c r="H1957" s="68">
        <f t="shared" si="60"/>
        <v>0</v>
      </c>
      <c r="I1957" s="68" t="s">
        <v>300</v>
      </c>
      <c r="J1957" s="68" t="s">
        <v>840</v>
      </c>
      <c r="K1957" s="92" t="s">
        <v>851</v>
      </c>
      <c r="M1957" s="68" t="b">
        <f t="shared" si="61"/>
        <v>1</v>
      </c>
    </row>
    <row r="1958" spans="2:13">
      <c r="B1958" s="68" t="s">
        <v>839</v>
      </c>
      <c r="C1958" s="68" t="s">
        <v>286</v>
      </c>
      <c r="D1958" s="68" t="s">
        <v>401</v>
      </c>
      <c r="E1958" s="68" t="s">
        <v>246</v>
      </c>
      <c r="F1958" s="68">
        <f>SUMIFS(F_Input_APR!$G$8:$G$3373,F_Input_APR!$B$8:$B$3373,'APR Data'!C1958,F_Input_APR!$I$8:$I$3373,'APR Data'!D1958)</f>
        <v>0</v>
      </c>
      <c r="G1958" s="68">
        <v>1</v>
      </c>
      <c r="H1958" s="68">
        <f t="shared" si="60"/>
        <v>0</v>
      </c>
      <c r="I1958" s="68" t="s">
        <v>300</v>
      </c>
      <c r="J1958" s="68" t="s">
        <v>840</v>
      </c>
      <c r="K1958" s="92" t="s">
        <v>852</v>
      </c>
      <c r="M1958" s="68" t="b">
        <f t="shared" si="61"/>
        <v>1</v>
      </c>
    </row>
    <row r="1959" spans="2:13">
      <c r="B1959" s="68" t="s">
        <v>839</v>
      </c>
      <c r="C1959" s="68" t="s">
        <v>286</v>
      </c>
      <c r="D1959" s="68" t="s">
        <v>410</v>
      </c>
      <c r="E1959" s="68" t="s">
        <v>246</v>
      </c>
      <c r="F1959" s="68">
        <f>SUMIFS(F_Input_APR!$G$8:$G$3373,F_Input_APR!$B$8:$B$3373,'APR Data'!C1959,F_Input_APR!$I$8:$I$3373,'APR Data'!D1959)</f>
        <v>13.715130209999989</v>
      </c>
      <c r="G1959" s="68">
        <v>1</v>
      </c>
      <c r="H1959" s="68">
        <f t="shared" si="60"/>
        <v>13.715130209999989</v>
      </c>
      <c r="I1959" s="68" t="s">
        <v>300</v>
      </c>
      <c r="J1959" s="68" t="s">
        <v>840</v>
      </c>
      <c r="K1959" s="92" t="s">
        <v>853</v>
      </c>
      <c r="M1959" s="68" t="b">
        <f t="shared" si="61"/>
        <v>1</v>
      </c>
    </row>
    <row r="1960" spans="2:13">
      <c r="B1960" s="68" t="s">
        <v>839</v>
      </c>
      <c r="C1960" s="68" t="s">
        <v>286</v>
      </c>
      <c r="D1960" s="68" t="s">
        <v>419</v>
      </c>
      <c r="E1960" s="68" t="s">
        <v>246</v>
      </c>
      <c r="F1960" s="68">
        <f>SUMIFS(F_Input_APR!$G$8:$G$3373,F_Input_APR!$B$8:$B$3373,'APR Data'!C1960,F_Input_APR!$I$8:$I$3373,'APR Data'!D1960)</f>
        <v>0</v>
      </c>
      <c r="G1960" s="68">
        <v>1</v>
      </c>
      <c r="H1960" s="68">
        <f t="shared" si="60"/>
        <v>0</v>
      </c>
      <c r="I1960" s="68" t="s">
        <v>300</v>
      </c>
      <c r="J1960" s="68" t="s">
        <v>840</v>
      </c>
      <c r="K1960" s="92" t="s">
        <v>854</v>
      </c>
      <c r="M1960" s="68" t="b">
        <f t="shared" si="61"/>
        <v>1</v>
      </c>
    </row>
    <row r="1961" spans="2:13">
      <c r="B1961" s="68" t="s">
        <v>839</v>
      </c>
      <c r="C1961" s="68" t="s">
        <v>286</v>
      </c>
      <c r="D1961" s="68" t="s">
        <v>428</v>
      </c>
      <c r="E1961" s="68" t="s">
        <v>246</v>
      </c>
      <c r="F1961" s="68">
        <f>SUMIFS(F_Input_APR!$G$8:$G$3373,F_Input_APR!$B$8:$B$3373,'APR Data'!C1961,F_Input_APR!$I$8:$I$3373,'APR Data'!D1961)</f>
        <v>0</v>
      </c>
      <c r="G1961" s="68">
        <v>0</v>
      </c>
      <c r="H1961" s="68">
        <f t="shared" si="60"/>
        <v>0</v>
      </c>
      <c r="I1961" s="68" t="s">
        <v>300</v>
      </c>
      <c r="J1961" s="68" t="s">
        <v>840</v>
      </c>
      <c r="K1961" s="92" t="s">
        <v>855</v>
      </c>
      <c r="M1961" s="68" t="b">
        <f t="shared" si="61"/>
        <v>1</v>
      </c>
    </row>
    <row r="1962" spans="2:13">
      <c r="B1962" s="68" t="s">
        <v>839</v>
      </c>
      <c r="C1962" s="68" t="s">
        <v>286</v>
      </c>
      <c r="D1962" s="68" t="s">
        <v>436</v>
      </c>
      <c r="E1962" s="68" t="s">
        <v>246</v>
      </c>
      <c r="F1962" s="68">
        <f>SUMIFS(F_Input_APR!$G$8:$G$3373,F_Input_APR!$B$8:$B$3373,'APR Data'!C1962,F_Input_APR!$I$8:$I$3373,'APR Data'!D1962)</f>
        <v>0</v>
      </c>
      <c r="G1962" s="68">
        <v>0</v>
      </c>
      <c r="H1962" s="68">
        <f t="shared" si="60"/>
        <v>0</v>
      </c>
      <c r="I1962" s="68" t="s">
        <v>300</v>
      </c>
      <c r="J1962" s="68" t="s">
        <v>840</v>
      </c>
      <c r="K1962" s="92" t="s">
        <v>856</v>
      </c>
      <c r="M1962" s="68" t="b">
        <f t="shared" si="61"/>
        <v>1</v>
      </c>
    </row>
    <row r="1963" spans="2:13">
      <c r="B1963" s="68" t="s">
        <v>839</v>
      </c>
      <c r="C1963" s="68" t="s">
        <v>286</v>
      </c>
      <c r="D1963" s="68" t="s">
        <v>442</v>
      </c>
      <c r="E1963" s="68" t="s">
        <v>246</v>
      </c>
      <c r="F1963" s="68">
        <f>SUMIFS(F_Input_APR!$G$8:$G$3373,F_Input_APR!$B$8:$B$3373,'APR Data'!C1963,F_Input_APR!$I$8:$I$3373,'APR Data'!D1963)</f>
        <v>0</v>
      </c>
      <c r="G1963" s="68">
        <v>1</v>
      </c>
      <c r="H1963" s="68">
        <f t="shared" si="60"/>
        <v>0</v>
      </c>
      <c r="I1963" s="68" t="s">
        <v>300</v>
      </c>
      <c r="J1963" s="68" t="s">
        <v>840</v>
      </c>
      <c r="K1963" s="92" t="s">
        <v>857</v>
      </c>
      <c r="M1963" s="68" t="b">
        <f t="shared" si="61"/>
        <v>1</v>
      </c>
    </row>
    <row r="1964" spans="2:13">
      <c r="B1964" s="68" t="s">
        <v>839</v>
      </c>
      <c r="C1964" s="68" t="s">
        <v>286</v>
      </c>
      <c r="D1964" s="68" t="s">
        <v>449</v>
      </c>
      <c r="E1964" s="68" t="s">
        <v>246</v>
      </c>
      <c r="F1964" s="68">
        <f>SUMIFS(F_Input_APR!$G$8:$G$3373,F_Input_APR!$B$8:$B$3373,'APR Data'!C1964,F_Input_APR!$I$8:$I$3373,'APR Data'!D1964)</f>
        <v>0</v>
      </c>
      <c r="G1964" s="68">
        <v>1</v>
      </c>
      <c r="H1964" s="68">
        <f t="shared" si="60"/>
        <v>0</v>
      </c>
      <c r="I1964" s="68" t="s">
        <v>300</v>
      </c>
      <c r="J1964" s="68" t="s">
        <v>840</v>
      </c>
      <c r="K1964" s="92" t="s">
        <v>858</v>
      </c>
      <c r="M1964" s="68" t="b">
        <f t="shared" si="61"/>
        <v>1</v>
      </c>
    </row>
    <row r="1965" spans="2:13">
      <c r="B1965" s="68" t="s">
        <v>839</v>
      </c>
      <c r="C1965" s="68" t="s">
        <v>286</v>
      </c>
      <c r="D1965" s="68" t="s">
        <v>458</v>
      </c>
      <c r="E1965" s="68" t="s">
        <v>246</v>
      </c>
      <c r="F1965" s="68">
        <f>SUMIFS(F_Input_APR!$G$8:$G$3373,F_Input_APR!$B$8:$B$3373,'APR Data'!C1965,F_Input_APR!$I$8:$I$3373,'APR Data'!D1965)</f>
        <v>0</v>
      </c>
      <c r="G1965" s="68">
        <v>1</v>
      </c>
      <c r="H1965" s="68">
        <f t="shared" si="60"/>
        <v>0</v>
      </c>
      <c r="I1965" s="68" t="s">
        <v>300</v>
      </c>
      <c r="J1965" s="68" t="s">
        <v>840</v>
      </c>
      <c r="K1965" s="92" t="s">
        <v>859</v>
      </c>
      <c r="M1965" s="68" t="b">
        <f t="shared" si="61"/>
        <v>1</v>
      </c>
    </row>
    <row r="1966" spans="2:13">
      <c r="B1966" s="68" t="s">
        <v>839</v>
      </c>
      <c r="C1966" s="68" t="s">
        <v>286</v>
      </c>
      <c r="D1966" s="68" t="s">
        <v>467</v>
      </c>
      <c r="E1966" s="68" t="s">
        <v>246</v>
      </c>
      <c r="F1966" s="68">
        <f>SUMIFS(F_Input_APR!$G$8:$G$3373,F_Input_APR!$B$8:$B$3373,'APR Data'!C1966,F_Input_APR!$I$8:$I$3373,'APR Data'!D1966)</f>
        <v>0</v>
      </c>
      <c r="G1966" s="68">
        <v>0</v>
      </c>
      <c r="H1966" s="68">
        <f t="shared" si="60"/>
        <v>0</v>
      </c>
      <c r="I1966" s="68" t="s">
        <v>300</v>
      </c>
      <c r="J1966" s="68" t="s">
        <v>840</v>
      </c>
      <c r="K1966" s="92" t="s">
        <v>860</v>
      </c>
      <c r="M1966" s="68" t="b">
        <f t="shared" si="61"/>
        <v>1</v>
      </c>
    </row>
    <row r="1967" spans="2:13">
      <c r="B1967" s="68" t="s">
        <v>839</v>
      </c>
      <c r="C1967" s="68" t="s">
        <v>286</v>
      </c>
      <c r="D1967" s="68" t="s">
        <v>476</v>
      </c>
      <c r="E1967" s="68" t="s">
        <v>246</v>
      </c>
      <c r="F1967" s="68">
        <f>SUMIFS(F_Input_APR!$G$8:$G$3373,F_Input_APR!$B$8:$B$3373,'APR Data'!C1967,F_Input_APR!$I$8:$I$3373,'APR Data'!D1967)</f>
        <v>0</v>
      </c>
      <c r="G1967" s="68">
        <v>0</v>
      </c>
      <c r="H1967" s="68">
        <f t="shared" si="60"/>
        <v>0</v>
      </c>
      <c r="I1967" s="68" t="s">
        <v>300</v>
      </c>
      <c r="J1967" s="68" t="s">
        <v>840</v>
      </c>
      <c r="K1967" s="92" t="s">
        <v>861</v>
      </c>
      <c r="M1967" s="68" t="b">
        <f t="shared" si="61"/>
        <v>1</v>
      </c>
    </row>
    <row r="1968" spans="2:13">
      <c r="B1968" s="68" t="s">
        <v>839</v>
      </c>
      <c r="C1968" s="68" t="s">
        <v>286</v>
      </c>
      <c r="D1968" s="68" t="s">
        <v>485</v>
      </c>
      <c r="E1968" s="68" t="s">
        <v>246</v>
      </c>
      <c r="F1968" s="68">
        <f>SUMIFS(F_Input_APR!$G$8:$G$3373,F_Input_APR!$B$8:$B$3373,'APR Data'!C1968,F_Input_APR!$I$8:$I$3373,'APR Data'!D1968)</f>
        <v>0</v>
      </c>
      <c r="G1968" s="68">
        <v>0</v>
      </c>
      <c r="H1968" s="68">
        <f t="shared" si="60"/>
        <v>0</v>
      </c>
      <c r="I1968" s="68" t="s">
        <v>300</v>
      </c>
      <c r="J1968" s="68" t="s">
        <v>840</v>
      </c>
      <c r="K1968" s="92" t="s">
        <v>862</v>
      </c>
      <c r="M1968" s="68" t="b">
        <f t="shared" si="61"/>
        <v>1</v>
      </c>
    </row>
    <row r="1969" spans="2:13">
      <c r="B1969" s="68" t="s">
        <v>839</v>
      </c>
      <c r="C1969" s="68" t="s">
        <v>286</v>
      </c>
      <c r="D1969" s="68" t="s">
        <v>494</v>
      </c>
      <c r="E1969" s="68" t="s">
        <v>246</v>
      </c>
      <c r="F1969" s="68">
        <f>SUMIFS(F_Input_APR!$G$8:$G$3373,F_Input_APR!$B$8:$B$3373,'APR Data'!C1969,F_Input_APR!$I$8:$I$3373,'APR Data'!D1969)</f>
        <v>1.8422245499999998</v>
      </c>
      <c r="G1969" s="68">
        <v>1</v>
      </c>
      <c r="H1969" s="68">
        <f t="shared" si="60"/>
        <v>1.8422245499999998</v>
      </c>
      <c r="I1969" s="68" t="s">
        <v>300</v>
      </c>
      <c r="J1969" s="68" t="s">
        <v>840</v>
      </c>
      <c r="K1969" s="92" t="s">
        <v>863</v>
      </c>
      <c r="M1969" s="68" t="b">
        <f t="shared" si="61"/>
        <v>1</v>
      </c>
    </row>
    <row r="1970" spans="2:13">
      <c r="B1970" s="68" t="s">
        <v>839</v>
      </c>
      <c r="C1970" s="68" t="s">
        <v>286</v>
      </c>
      <c r="D1970" s="68" t="s">
        <v>503</v>
      </c>
      <c r="E1970" s="68" t="s">
        <v>246</v>
      </c>
      <c r="F1970" s="68">
        <f>SUMIFS(F_Input_APR!$G$8:$G$3373,F_Input_APR!$B$8:$B$3373,'APR Data'!C1970,F_Input_APR!$I$8:$I$3373,'APR Data'!D1970)</f>
        <v>0</v>
      </c>
      <c r="G1970" s="68">
        <v>1</v>
      </c>
      <c r="H1970" s="68">
        <f t="shared" si="60"/>
        <v>0</v>
      </c>
      <c r="I1970" s="68" t="s">
        <v>300</v>
      </c>
      <c r="J1970" s="68" t="s">
        <v>840</v>
      </c>
      <c r="K1970" s="92" t="s">
        <v>864</v>
      </c>
      <c r="M1970" s="68" t="b">
        <f t="shared" si="61"/>
        <v>1</v>
      </c>
    </row>
    <row r="1971" spans="2:13">
      <c r="B1971" s="68" t="s">
        <v>839</v>
      </c>
      <c r="C1971" s="68" t="s">
        <v>286</v>
      </c>
      <c r="D1971" s="68" t="s">
        <v>512</v>
      </c>
      <c r="E1971" s="68" t="s">
        <v>246</v>
      </c>
      <c r="F1971" s="68">
        <f>SUMIFS(F_Input_APR!$G$8:$G$3373,F_Input_APR!$B$8:$B$3373,'APR Data'!C1971,F_Input_APR!$I$8:$I$3373,'APR Data'!D1971)</f>
        <v>0</v>
      </c>
      <c r="G1971" s="68">
        <v>1</v>
      </c>
      <c r="H1971" s="68">
        <f t="shared" si="60"/>
        <v>0</v>
      </c>
      <c r="I1971" s="68" t="s">
        <v>300</v>
      </c>
      <c r="J1971" s="68" t="s">
        <v>840</v>
      </c>
      <c r="K1971" s="92" t="s">
        <v>865</v>
      </c>
      <c r="M1971" s="68" t="b">
        <f t="shared" si="61"/>
        <v>1</v>
      </c>
    </row>
    <row r="1972" spans="2:13">
      <c r="B1972" s="68" t="s">
        <v>839</v>
      </c>
      <c r="C1972" s="68" t="s">
        <v>286</v>
      </c>
      <c r="D1972" s="68" t="s">
        <v>521</v>
      </c>
      <c r="E1972" s="68" t="s">
        <v>246</v>
      </c>
      <c r="F1972" s="68">
        <f>SUMIFS(F_Input_APR!$G$8:$G$3373,F_Input_APR!$B$8:$B$3373,'APR Data'!C1972,F_Input_APR!$I$8:$I$3373,'APR Data'!D1972)</f>
        <v>0</v>
      </c>
      <c r="G1972" s="68">
        <v>1</v>
      </c>
      <c r="H1972" s="68">
        <f t="shared" si="60"/>
        <v>0</v>
      </c>
      <c r="I1972" s="68" t="s">
        <v>300</v>
      </c>
      <c r="J1972" s="68" t="s">
        <v>840</v>
      </c>
      <c r="K1972" s="92" t="s">
        <v>866</v>
      </c>
      <c r="M1972" s="68" t="b">
        <f t="shared" si="61"/>
        <v>1</v>
      </c>
    </row>
    <row r="1973" spans="2:13">
      <c r="B1973" s="68" t="s">
        <v>839</v>
      </c>
      <c r="C1973" s="68" t="s">
        <v>286</v>
      </c>
      <c r="D1973" s="68" t="s">
        <v>305</v>
      </c>
      <c r="E1973" s="68" t="s">
        <v>246</v>
      </c>
      <c r="F1973" s="68">
        <f>SUMIFS(F_Input_APR!$G$8:$G$3373,F_Input_APR!$B$8:$B$3373,'APR Data'!C1973,F_Input_APR!$I$8:$I$3373,'APR Data'!D1973)</f>
        <v>0</v>
      </c>
      <c r="G1973" s="68">
        <v>1</v>
      </c>
      <c r="H1973" s="68">
        <f t="shared" si="60"/>
        <v>0</v>
      </c>
      <c r="I1973" s="68" t="s">
        <v>300</v>
      </c>
      <c r="J1973" s="68" t="s">
        <v>888</v>
      </c>
      <c r="K1973" s="92" t="s">
        <v>841</v>
      </c>
      <c r="M1973" s="68" t="b">
        <f t="shared" si="61"/>
        <v>1</v>
      </c>
    </row>
    <row r="1974" spans="2:13">
      <c r="B1974" s="68" t="s">
        <v>839</v>
      </c>
      <c r="C1974" s="68" t="s">
        <v>286</v>
      </c>
      <c r="D1974" s="68" t="s">
        <v>314</v>
      </c>
      <c r="E1974" s="68" t="s">
        <v>246</v>
      </c>
      <c r="F1974" s="68">
        <f>SUMIFS(F_Input_APR!$G$8:$G$3373,F_Input_APR!$B$8:$B$3373,'APR Data'!C1974,F_Input_APR!$I$8:$I$3373,'APR Data'!D1974)</f>
        <v>0</v>
      </c>
      <c r="G1974" s="68">
        <v>1</v>
      </c>
      <c r="H1974" s="68">
        <f t="shared" si="60"/>
        <v>0</v>
      </c>
      <c r="I1974" s="68" t="s">
        <v>300</v>
      </c>
      <c r="J1974" s="68" t="s">
        <v>888</v>
      </c>
      <c r="K1974" s="92" t="s">
        <v>842</v>
      </c>
      <c r="M1974" s="68" t="b">
        <f t="shared" si="61"/>
        <v>1</v>
      </c>
    </row>
    <row r="1975" spans="2:13">
      <c r="B1975" s="68" t="s">
        <v>839</v>
      </c>
      <c r="C1975" s="68" t="s">
        <v>286</v>
      </c>
      <c r="D1975" s="68" t="s">
        <v>323</v>
      </c>
      <c r="E1975" s="68" t="s">
        <v>246</v>
      </c>
      <c r="F1975" s="68">
        <f>SUMIFS(F_Input_APR!$G$8:$G$3373,F_Input_APR!$B$8:$B$3373,'APR Data'!C1975,F_Input_APR!$I$8:$I$3373,'APR Data'!D1975)</f>
        <v>8.3000000000000004E-2</v>
      </c>
      <c r="G1975" s="68">
        <v>1</v>
      </c>
      <c r="H1975" s="68">
        <f t="shared" si="60"/>
        <v>8.3000000000000004E-2</v>
      </c>
      <c r="I1975" s="68" t="s">
        <v>300</v>
      </c>
      <c r="J1975" s="68" t="s">
        <v>888</v>
      </c>
      <c r="K1975" s="92" t="s">
        <v>843</v>
      </c>
      <c r="M1975" s="68" t="b">
        <f t="shared" si="61"/>
        <v>1</v>
      </c>
    </row>
    <row r="1976" spans="2:13">
      <c r="B1976" s="68" t="s">
        <v>839</v>
      </c>
      <c r="C1976" s="68" t="s">
        <v>286</v>
      </c>
      <c r="D1976" s="68" t="s">
        <v>332</v>
      </c>
      <c r="E1976" s="68" t="s">
        <v>246</v>
      </c>
      <c r="F1976" s="68">
        <f>SUMIFS(F_Input_APR!$G$8:$G$3373,F_Input_APR!$B$8:$B$3373,'APR Data'!C1976,F_Input_APR!$I$8:$I$3373,'APR Data'!D1976)</f>
        <v>0</v>
      </c>
      <c r="G1976" s="68">
        <v>1</v>
      </c>
      <c r="H1976" s="68">
        <f t="shared" si="60"/>
        <v>0</v>
      </c>
      <c r="I1976" s="68" t="s">
        <v>300</v>
      </c>
      <c r="J1976" s="68" t="s">
        <v>888</v>
      </c>
      <c r="K1976" s="92" t="s">
        <v>844</v>
      </c>
      <c r="M1976" s="68" t="b">
        <f t="shared" si="61"/>
        <v>1</v>
      </c>
    </row>
    <row r="1977" spans="2:13">
      <c r="B1977" s="68" t="s">
        <v>839</v>
      </c>
      <c r="C1977" s="68" t="s">
        <v>286</v>
      </c>
      <c r="D1977" s="68" t="s">
        <v>341</v>
      </c>
      <c r="E1977" s="68" t="s">
        <v>246</v>
      </c>
      <c r="F1977" s="68">
        <f>SUMIFS(F_Input_APR!$G$8:$G$3373,F_Input_APR!$B$8:$B$3373,'APR Data'!C1977,F_Input_APR!$I$8:$I$3373,'APR Data'!D1977)</f>
        <v>0.85499999999999998</v>
      </c>
      <c r="G1977" s="68">
        <v>1</v>
      </c>
      <c r="H1977" s="68">
        <f t="shared" si="60"/>
        <v>0.85499999999999998</v>
      </c>
      <c r="I1977" s="68" t="s">
        <v>300</v>
      </c>
      <c r="J1977" s="68" t="s">
        <v>888</v>
      </c>
      <c r="K1977" s="92" t="s">
        <v>845</v>
      </c>
      <c r="M1977" s="68" t="b">
        <f t="shared" si="61"/>
        <v>1</v>
      </c>
    </row>
    <row r="1978" spans="2:13">
      <c r="B1978" s="68" t="s">
        <v>839</v>
      </c>
      <c r="C1978" s="68" t="s">
        <v>286</v>
      </c>
      <c r="D1978" s="68" t="s">
        <v>350</v>
      </c>
      <c r="E1978" s="68" t="s">
        <v>246</v>
      </c>
      <c r="F1978" s="68">
        <f>SUMIFS(F_Input_APR!$G$8:$G$3373,F_Input_APR!$B$8:$B$3373,'APR Data'!C1978,F_Input_APR!$I$8:$I$3373,'APR Data'!D1978)</f>
        <v>0</v>
      </c>
      <c r="G1978" s="68">
        <v>1</v>
      </c>
      <c r="H1978" s="68">
        <f t="shared" si="60"/>
        <v>0</v>
      </c>
      <c r="I1978" s="68" t="s">
        <v>300</v>
      </c>
      <c r="J1978" s="68" t="s">
        <v>888</v>
      </c>
      <c r="K1978" s="92" t="s">
        <v>846</v>
      </c>
      <c r="M1978" s="68" t="b">
        <f t="shared" si="61"/>
        <v>1</v>
      </c>
    </row>
    <row r="1979" spans="2:13">
      <c r="B1979" s="68" t="s">
        <v>839</v>
      </c>
      <c r="C1979" s="68" t="s">
        <v>286</v>
      </c>
      <c r="D1979" s="68" t="s">
        <v>359</v>
      </c>
      <c r="E1979" s="68" t="s">
        <v>246</v>
      </c>
      <c r="F1979" s="68">
        <f>SUMIFS(F_Input_APR!$G$8:$G$3373,F_Input_APR!$B$8:$B$3373,'APR Data'!C1979,F_Input_APR!$I$8:$I$3373,'APR Data'!D1979)</f>
        <v>0</v>
      </c>
      <c r="G1979" s="68">
        <v>1</v>
      </c>
      <c r="H1979" s="68">
        <f t="shared" si="60"/>
        <v>0</v>
      </c>
      <c r="I1979" s="68" t="s">
        <v>300</v>
      </c>
      <c r="J1979" s="68" t="s">
        <v>888</v>
      </c>
      <c r="K1979" s="92" t="s">
        <v>847</v>
      </c>
      <c r="M1979" s="68" t="b">
        <f t="shared" si="61"/>
        <v>1</v>
      </c>
    </row>
    <row r="1980" spans="2:13">
      <c r="B1980" s="68" t="s">
        <v>839</v>
      </c>
      <c r="C1980" s="68" t="s">
        <v>286</v>
      </c>
      <c r="D1980" s="68" t="s">
        <v>368</v>
      </c>
      <c r="E1980" s="68" t="s">
        <v>246</v>
      </c>
      <c r="F1980" s="68">
        <f>SUMIFS(F_Input_APR!$G$8:$G$3373,F_Input_APR!$B$8:$B$3373,'APR Data'!C1980,F_Input_APR!$I$8:$I$3373,'APR Data'!D1980)</f>
        <v>2.4370000000000003</v>
      </c>
      <c r="G1980" s="68">
        <v>1</v>
      </c>
      <c r="H1980" s="68">
        <f t="shared" si="60"/>
        <v>2.4370000000000003</v>
      </c>
      <c r="I1980" s="68" t="s">
        <v>300</v>
      </c>
      <c r="J1980" s="68" t="s">
        <v>888</v>
      </c>
      <c r="K1980" s="92" t="s">
        <v>848</v>
      </c>
      <c r="M1980" s="68" t="b">
        <f t="shared" si="61"/>
        <v>1</v>
      </c>
    </row>
    <row r="1981" spans="2:13">
      <c r="B1981" s="68" t="s">
        <v>839</v>
      </c>
      <c r="C1981" s="68" t="s">
        <v>286</v>
      </c>
      <c r="D1981" s="68" t="s">
        <v>377</v>
      </c>
      <c r="E1981" s="68" t="s">
        <v>246</v>
      </c>
      <c r="F1981" s="68">
        <f>SUMIFS(F_Input_APR!$G$8:$G$3373,F_Input_APR!$B$8:$B$3373,'APR Data'!C1981,F_Input_APR!$I$8:$I$3373,'APR Data'!D1981)</f>
        <v>8.104000000000001</v>
      </c>
      <c r="G1981" s="68">
        <v>1</v>
      </c>
      <c r="H1981" s="68">
        <f t="shared" si="60"/>
        <v>8.104000000000001</v>
      </c>
      <c r="I1981" s="68" t="s">
        <v>300</v>
      </c>
      <c r="J1981" s="68" t="s">
        <v>888</v>
      </c>
      <c r="K1981" s="92" t="s">
        <v>849</v>
      </c>
      <c r="M1981" s="68" t="b">
        <f t="shared" si="61"/>
        <v>1</v>
      </c>
    </row>
    <row r="1982" spans="2:13">
      <c r="B1982" s="68" t="s">
        <v>839</v>
      </c>
      <c r="C1982" s="68" t="s">
        <v>286</v>
      </c>
      <c r="D1982" s="68" t="s">
        <v>386</v>
      </c>
      <c r="E1982" s="68" t="s">
        <v>246</v>
      </c>
      <c r="F1982" s="68">
        <f>SUMIFS(F_Input_APR!$G$8:$G$3373,F_Input_APR!$B$8:$B$3373,'APR Data'!C1982,F_Input_APR!$I$8:$I$3373,'APR Data'!D1982)</f>
        <v>0</v>
      </c>
      <c r="G1982" s="68">
        <v>1</v>
      </c>
      <c r="H1982" s="68">
        <f t="shared" si="60"/>
        <v>0</v>
      </c>
      <c r="I1982" s="68" t="s">
        <v>300</v>
      </c>
      <c r="J1982" s="68" t="s">
        <v>888</v>
      </c>
      <c r="K1982" s="92" t="s">
        <v>850</v>
      </c>
      <c r="M1982" s="68" t="b">
        <f t="shared" si="61"/>
        <v>1</v>
      </c>
    </row>
    <row r="1983" spans="2:13">
      <c r="B1983" s="68" t="s">
        <v>839</v>
      </c>
      <c r="C1983" s="68" t="s">
        <v>286</v>
      </c>
      <c r="D1983" s="68" t="s">
        <v>395</v>
      </c>
      <c r="E1983" s="68" t="s">
        <v>246</v>
      </c>
      <c r="F1983" s="68">
        <f>SUMIFS(F_Input_APR!$G$8:$G$3373,F_Input_APR!$B$8:$B$3373,'APR Data'!C1983,F_Input_APR!$I$8:$I$3373,'APR Data'!D1983)</f>
        <v>0</v>
      </c>
      <c r="G1983" s="68">
        <v>1</v>
      </c>
      <c r="H1983" s="68">
        <f t="shared" si="60"/>
        <v>0</v>
      </c>
      <c r="I1983" s="68" t="s">
        <v>300</v>
      </c>
      <c r="J1983" s="68" t="s">
        <v>888</v>
      </c>
      <c r="K1983" s="92" t="s">
        <v>851</v>
      </c>
      <c r="M1983" s="68" t="b">
        <f t="shared" si="61"/>
        <v>1</v>
      </c>
    </row>
    <row r="1984" spans="2:13">
      <c r="B1984" s="68" t="s">
        <v>839</v>
      </c>
      <c r="C1984" s="68" t="s">
        <v>286</v>
      </c>
      <c r="D1984" s="68" t="s">
        <v>404</v>
      </c>
      <c r="E1984" s="68" t="s">
        <v>246</v>
      </c>
      <c r="F1984" s="68">
        <f>SUMIFS(F_Input_APR!$G$8:$G$3373,F_Input_APR!$B$8:$B$3373,'APR Data'!C1984,F_Input_APR!$I$8:$I$3373,'APR Data'!D1984)</f>
        <v>0</v>
      </c>
      <c r="G1984" s="68">
        <v>1</v>
      </c>
      <c r="H1984" s="68">
        <f t="shared" si="60"/>
        <v>0</v>
      </c>
      <c r="I1984" s="68" t="s">
        <v>300</v>
      </c>
      <c r="J1984" s="68" t="s">
        <v>888</v>
      </c>
      <c r="K1984" s="92" t="s">
        <v>852</v>
      </c>
      <c r="M1984" s="68" t="b">
        <f t="shared" si="61"/>
        <v>1</v>
      </c>
    </row>
    <row r="1985" spans="2:13">
      <c r="B1985" s="68" t="s">
        <v>839</v>
      </c>
      <c r="C1985" s="68" t="s">
        <v>286</v>
      </c>
      <c r="D1985" s="68" t="s">
        <v>413</v>
      </c>
      <c r="E1985" s="68" t="s">
        <v>246</v>
      </c>
      <c r="F1985" s="68">
        <f>SUMIFS(F_Input_APR!$G$8:$G$3373,F_Input_APR!$B$8:$B$3373,'APR Data'!C1985,F_Input_APR!$I$8:$I$3373,'APR Data'!D1985)</f>
        <v>17.997</v>
      </c>
      <c r="G1985" s="68">
        <v>1</v>
      </c>
      <c r="H1985" s="68">
        <f t="shared" si="60"/>
        <v>17.997</v>
      </c>
      <c r="I1985" s="68" t="s">
        <v>300</v>
      </c>
      <c r="J1985" s="68" t="s">
        <v>888</v>
      </c>
      <c r="K1985" s="92" t="s">
        <v>853</v>
      </c>
      <c r="M1985" s="68" t="b">
        <f t="shared" si="61"/>
        <v>1</v>
      </c>
    </row>
    <row r="1986" spans="2:13">
      <c r="B1986" s="68" t="s">
        <v>839</v>
      </c>
      <c r="C1986" s="68" t="s">
        <v>286</v>
      </c>
      <c r="D1986" s="68" t="s">
        <v>422</v>
      </c>
      <c r="E1986" s="68" t="s">
        <v>246</v>
      </c>
      <c r="F1986" s="68">
        <f>SUMIFS(F_Input_APR!$G$8:$G$3373,F_Input_APR!$B$8:$B$3373,'APR Data'!C1986,F_Input_APR!$I$8:$I$3373,'APR Data'!D1986)</f>
        <v>0</v>
      </c>
      <c r="G1986" s="68">
        <v>1</v>
      </c>
      <c r="H1986" s="68">
        <f t="shared" si="60"/>
        <v>0</v>
      </c>
      <c r="I1986" s="68" t="s">
        <v>300</v>
      </c>
      <c r="J1986" s="68" t="s">
        <v>888</v>
      </c>
      <c r="K1986" s="92" t="s">
        <v>854</v>
      </c>
      <c r="M1986" s="68" t="b">
        <f t="shared" si="61"/>
        <v>1</v>
      </c>
    </row>
    <row r="1987" spans="2:13">
      <c r="B1987" s="68" t="s">
        <v>839</v>
      </c>
      <c r="C1987" s="68" t="s">
        <v>286</v>
      </c>
      <c r="D1987" s="68" t="s">
        <v>431</v>
      </c>
      <c r="E1987" s="68" t="s">
        <v>246</v>
      </c>
      <c r="F1987" s="68">
        <f>SUMIFS(F_Input_APR!$G$8:$G$3373,F_Input_APR!$B$8:$B$3373,'APR Data'!C1987,F_Input_APR!$I$8:$I$3373,'APR Data'!D1987)</f>
        <v>0</v>
      </c>
      <c r="G1987" s="68">
        <v>0</v>
      </c>
      <c r="H1987" s="68">
        <f t="shared" si="60"/>
        <v>0</v>
      </c>
      <c r="I1987" s="68" t="s">
        <v>300</v>
      </c>
      <c r="J1987" s="68" t="s">
        <v>888</v>
      </c>
      <c r="K1987" s="92" t="s">
        <v>855</v>
      </c>
      <c r="M1987" s="68" t="b">
        <f t="shared" si="61"/>
        <v>1</v>
      </c>
    </row>
    <row r="1988" spans="2:13">
      <c r="B1988" s="68" t="s">
        <v>839</v>
      </c>
      <c r="C1988" s="68" t="s">
        <v>286</v>
      </c>
      <c r="D1988" s="68" t="s">
        <v>438</v>
      </c>
      <c r="E1988" s="68" t="s">
        <v>246</v>
      </c>
      <c r="F1988" s="68">
        <f>SUMIFS(F_Input_APR!$G$8:$G$3373,F_Input_APR!$B$8:$B$3373,'APR Data'!C1988,F_Input_APR!$I$8:$I$3373,'APR Data'!D1988)</f>
        <v>0</v>
      </c>
      <c r="G1988" s="68">
        <v>0</v>
      </c>
      <c r="H1988" s="68">
        <f t="shared" si="60"/>
        <v>0</v>
      </c>
      <c r="I1988" s="68" t="s">
        <v>300</v>
      </c>
      <c r="J1988" s="68" t="s">
        <v>888</v>
      </c>
      <c r="K1988" s="92" t="s">
        <v>856</v>
      </c>
      <c r="M1988" s="68" t="b">
        <f t="shared" si="61"/>
        <v>1</v>
      </c>
    </row>
    <row r="1989" spans="2:13">
      <c r="B1989" s="68" t="s">
        <v>839</v>
      </c>
      <c r="C1989" s="68" t="s">
        <v>286</v>
      </c>
      <c r="D1989" s="68" t="s">
        <v>444</v>
      </c>
      <c r="E1989" s="68" t="s">
        <v>246</v>
      </c>
      <c r="F1989" s="68">
        <f>SUMIFS(F_Input_APR!$G$8:$G$3373,F_Input_APR!$B$8:$B$3373,'APR Data'!C1989,F_Input_APR!$I$8:$I$3373,'APR Data'!D1989)</f>
        <v>0</v>
      </c>
      <c r="G1989" s="68">
        <v>1</v>
      </c>
      <c r="H1989" s="68">
        <f t="shared" si="60"/>
        <v>0</v>
      </c>
      <c r="I1989" s="68" t="s">
        <v>300</v>
      </c>
      <c r="J1989" s="68" t="s">
        <v>888</v>
      </c>
      <c r="K1989" s="92" t="s">
        <v>857</v>
      </c>
      <c r="M1989" s="68" t="b">
        <f t="shared" si="61"/>
        <v>1</v>
      </c>
    </row>
    <row r="1990" spans="2:13">
      <c r="B1990" s="68" t="s">
        <v>839</v>
      </c>
      <c r="C1990" s="68" t="s">
        <v>286</v>
      </c>
      <c r="D1990" s="68" t="s">
        <v>452</v>
      </c>
      <c r="E1990" s="68" t="s">
        <v>246</v>
      </c>
      <c r="F1990" s="68">
        <f>SUMIFS(F_Input_APR!$G$8:$G$3373,F_Input_APR!$B$8:$B$3373,'APR Data'!C1990,F_Input_APR!$I$8:$I$3373,'APR Data'!D1990)</f>
        <v>0</v>
      </c>
      <c r="G1990" s="68">
        <v>1</v>
      </c>
      <c r="H1990" s="68">
        <f t="shared" si="60"/>
        <v>0</v>
      </c>
      <c r="I1990" s="68" t="s">
        <v>300</v>
      </c>
      <c r="J1990" s="68" t="s">
        <v>888</v>
      </c>
      <c r="K1990" s="92" t="s">
        <v>858</v>
      </c>
      <c r="M1990" s="68" t="b">
        <f t="shared" si="61"/>
        <v>1</v>
      </c>
    </row>
    <row r="1991" spans="2:13">
      <c r="B1991" s="68" t="s">
        <v>839</v>
      </c>
      <c r="C1991" s="68" t="s">
        <v>286</v>
      </c>
      <c r="D1991" s="68" t="s">
        <v>461</v>
      </c>
      <c r="E1991" s="68" t="s">
        <v>246</v>
      </c>
      <c r="F1991" s="68">
        <f>SUMIFS(F_Input_APR!$G$8:$G$3373,F_Input_APR!$B$8:$B$3373,'APR Data'!C1991,F_Input_APR!$I$8:$I$3373,'APR Data'!D1991)</f>
        <v>6.0009999999999994</v>
      </c>
      <c r="G1991" s="68">
        <v>1</v>
      </c>
      <c r="H1991" s="68">
        <f t="shared" ref="H1991:H2024" si="62">F1991*G1991</f>
        <v>6.0009999999999994</v>
      </c>
      <c r="I1991" s="68" t="s">
        <v>300</v>
      </c>
      <c r="J1991" s="68" t="s">
        <v>888</v>
      </c>
      <c r="K1991" s="92" t="s">
        <v>859</v>
      </c>
      <c r="M1991" s="68" t="b">
        <f t="shared" ref="M1991:M2024" si="63">F1991=H1991</f>
        <v>1</v>
      </c>
    </row>
    <row r="1992" spans="2:13">
      <c r="B1992" s="68" t="s">
        <v>839</v>
      </c>
      <c r="C1992" s="68" t="s">
        <v>286</v>
      </c>
      <c r="D1992" s="68" t="s">
        <v>470</v>
      </c>
      <c r="E1992" s="68" t="s">
        <v>246</v>
      </c>
      <c r="F1992" s="68">
        <f>SUMIFS(F_Input_APR!$G$8:$G$3373,F_Input_APR!$B$8:$B$3373,'APR Data'!C1992,F_Input_APR!$I$8:$I$3373,'APR Data'!D1992)</f>
        <v>0</v>
      </c>
      <c r="G1992" s="68">
        <v>0</v>
      </c>
      <c r="H1992" s="68">
        <f t="shared" si="62"/>
        <v>0</v>
      </c>
      <c r="I1992" s="68" t="s">
        <v>300</v>
      </c>
      <c r="J1992" s="68" t="s">
        <v>888</v>
      </c>
      <c r="K1992" s="92" t="s">
        <v>860</v>
      </c>
      <c r="M1992" s="68" t="b">
        <f t="shared" si="63"/>
        <v>1</v>
      </c>
    </row>
    <row r="1993" spans="2:13">
      <c r="B1993" s="68" t="s">
        <v>839</v>
      </c>
      <c r="C1993" s="68" t="s">
        <v>286</v>
      </c>
      <c r="D1993" s="68" t="s">
        <v>479</v>
      </c>
      <c r="E1993" s="68" t="s">
        <v>246</v>
      </c>
      <c r="F1993" s="68">
        <f>SUMIFS(F_Input_APR!$G$8:$G$3373,F_Input_APR!$B$8:$B$3373,'APR Data'!C1993,F_Input_APR!$I$8:$I$3373,'APR Data'!D1993)</f>
        <v>0</v>
      </c>
      <c r="G1993" s="68">
        <v>0</v>
      </c>
      <c r="H1993" s="68">
        <f t="shared" si="62"/>
        <v>0</v>
      </c>
      <c r="I1993" s="68" t="s">
        <v>300</v>
      </c>
      <c r="J1993" s="68" t="s">
        <v>888</v>
      </c>
      <c r="K1993" s="92" t="s">
        <v>861</v>
      </c>
      <c r="M1993" s="68" t="b">
        <f t="shared" si="63"/>
        <v>1</v>
      </c>
    </row>
    <row r="1994" spans="2:13">
      <c r="B1994" s="68" t="s">
        <v>839</v>
      </c>
      <c r="C1994" s="68" t="s">
        <v>286</v>
      </c>
      <c r="D1994" s="68" t="s">
        <v>488</v>
      </c>
      <c r="E1994" s="68" t="s">
        <v>246</v>
      </c>
      <c r="F1994" s="68">
        <f>SUMIFS(F_Input_APR!$G$8:$G$3373,F_Input_APR!$B$8:$B$3373,'APR Data'!C1994,F_Input_APR!$I$8:$I$3373,'APR Data'!D1994)</f>
        <v>0</v>
      </c>
      <c r="G1994" s="68">
        <v>0</v>
      </c>
      <c r="H1994" s="68">
        <f t="shared" si="62"/>
        <v>0</v>
      </c>
      <c r="I1994" s="68" t="s">
        <v>300</v>
      </c>
      <c r="J1994" s="68" t="s">
        <v>888</v>
      </c>
      <c r="K1994" s="92" t="s">
        <v>862</v>
      </c>
      <c r="M1994" s="68" t="b">
        <f t="shared" si="63"/>
        <v>1</v>
      </c>
    </row>
    <row r="1995" spans="2:13">
      <c r="B1995" s="68" t="s">
        <v>839</v>
      </c>
      <c r="C1995" s="68" t="s">
        <v>286</v>
      </c>
      <c r="D1995" s="68" t="s">
        <v>497</v>
      </c>
      <c r="E1995" s="68" t="s">
        <v>246</v>
      </c>
      <c r="F1995" s="68">
        <f>SUMIFS(F_Input_APR!$G$8:$G$3373,F_Input_APR!$B$8:$B$3373,'APR Data'!C1995,F_Input_APR!$I$8:$I$3373,'APR Data'!D1995)</f>
        <v>1.6180000000000001</v>
      </c>
      <c r="G1995" s="68">
        <v>1</v>
      </c>
      <c r="H1995" s="68">
        <f t="shared" si="62"/>
        <v>1.6180000000000001</v>
      </c>
      <c r="I1995" s="68" t="s">
        <v>300</v>
      </c>
      <c r="J1995" s="68" t="s">
        <v>888</v>
      </c>
      <c r="K1995" s="92" t="s">
        <v>863</v>
      </c>
      <c r="M1995" s="68" t="b">
        <f t="shared" si="63"/>
        <v>1</v>
      </c>
    </row>
    <row r="1996" spans="2:13">
      <c r="B1996" s="68" t="s">
        <v>839</v>
      </c>
      <c r="C1996" s="68" t="s">
        <v>286</v>
      </c>
      <c r="D1996" s="68" t="s">
        <v>506</v>
      </c>
      <c r="E1996" s="68" t="s">
        <v>246</v>
      </c>
      <c r="F1996" s="68">
        <f>SUMIFS(F_Input_APR!$G$8:$G$3373,F_Input_APR!$B$8:$B$3373,'APR Data'!C1996,F_Input_APR!$I$8:$I$3373,'APR Data'!D1996)</f>
        <v>0</v>
      </c>
      <c r="G1996" s="68">
        <v>1</v>
      </c>
      <c r="H1996" s="68">
        <f t="shared" si="62"/>
        <v>0</v>
      </c>
      <c r="I1996" s="68" t="s">
        <v>300</v>
      </c>
      <c r="J1996" s="68" t="s">
        <v>888</v>
      </c>
      <c r="K1996" s="92" t="s">
        <v>864</v>
      </c>
      <c r="M1996" s="68" t="b">
        <f t="shared" si="63"/>
        <v>1</v>
      </c>
    </row>
    <row r="1997" spans="2:13">
      <c r="B1997" s="68" t="s">
        <v>839</v>
      </c>
      <c r="C1997" s="68" t="s">
        <v>286</v>
      </c>
      <c r="D1997" s="68" t="s">
        <v>515</v>
      </c>
      <c r="E1997" s="68" t="s">
        <v>246</v>
      </c>
      <c r="F1997" s="68">
        <f>SUMIFS(F_Input_APR!$G$8:$G$3373,F_Input_APR!$B$8:$B$3373,'APR Data'!C1997,F_Input_APR!$I$8:$I$3373,'APR Data'!D1997)</f>
        <v>0.377</v>
      </c>
      <c r="G1997" s="68">
        <v>1</v>
      </c>
      <c r="H1997" s="68">
        <f t="shared" si="62"/>
        <v>0.377</v>
      </c>
      <c r="I1997" s="68" t="s">
        <v>300</v>
      </c>
      <c r="J1997" s="68" t="s">
        <v>888</v>
      </c>
      <c r="K1997" s="92" t="s">
        <v>865</v>
      </c>
      <c r="M1997" s="68" t="b">
        <f t="shared" si="63"/>
        <v>1</v>
      </c>
    </row>
    <row r="1998" spans="2:13">
      <c r="B1998" s="68" t="s">
        <v>839</v>
      </c>
      <c r="C1998" s="68" t="s">
        <v>286</v>
      </c>
      <c r="D1998" s="68" t="s">
        <v>524</v>
      </c>
      <c r="E1998" s="68" t="s">
        <v>246</v>
      </c>
      <c r="F1998" s="68">
        <f>SUMIFS(F_Input_APR!$G$8:$G$3373,F_Input_APR!$B$8:$B$3373,'APR Data'!C1998,F_Input_APR!$I$8:$I$3373,'APR Data'!D1998)</f>
        <v>0</v>
      </c>
      <c r="G1998" s="68">
        <v>1</v>
      </c>
      <c r="H1998" s="68">
        <f t="shared" si="62"/>
        <v>0</v>
      </c>
      <c r="I1998" s="68" t="s">
        <v>300</v>
      </c>
      <c r="J1998" s="68" t="s">
        <v>888</v>
      </c>
      <c r="K1998" s="92" t="s">
        <v>866</v>
      </c>
      <c r="M1998" s="68" t="b">
        <f t="shared" si="63"/>
        <v>1</v>
      </c>
    </row>
    <row r="1999" spans="2:13">
      <c r="B1999" s="68" t="s">
        <v>839</v>
      </c>
      <c r="C1999" s="68" t="s">
        <v>286</v>
      </c>
      <c r="D1999" s="68" t="s">
        <v>308</v>
      </c>
      <c r="E1999" s="68" t="s">
        <v>246</v>
      </c>
      <c r="F1999" s="68">
        <f>SUMIFS(F_Input_APR!$G$8:$G$3373,F_Input_APR!$B$8:$B$3373,'APR Data'!C1999,F_Input_APR!$I$8:$I$3373,'APR Data'!D1999)</f>
        <v>0</v>
      </c>
      <c r="G1999" s="68">
        <v>1</v>
      </c>
      <c r="H1999" s="68">
        <f t="shared" si="62"/>
        <v>0</v>
      </c>
      <c r="I1999" s="68" t="s">
        <v>300</v>
      </c>
      <c r="J1999" s="68" t="s">
        <v>889</v>
      </c>
      <c r="K1999" s="92" t="s">
        <v>841</v>
      </c>
      <c r="M1999" s="68" t="b">
        <f t="shared" si="63"/>
        <v>1</v>
      </c>
    </row>
    <row r="2000" spans="2:13">
      <c r="B2000" s="68" t="s">
        <v>839</v>
      </c>
      <c r="C2000" s="68" t="s">
        <v>286</v>
      </c>
      <c r="D2000" s="68" t="s">
        <v>317</v>
      </c>
      <c r="E2000" s="68" t="s">
        <v>246</v>
      </c>
      <c r="F2000" s="68">
        <f>SUMIFS(F_Input_APR!$G$8:$G$3373,F_Input_APR!$B$8:$B$3373,'APR Data'!C2000,F_Input_APR!$I$8:$I$3373,'APR Data'!D2000)</f>
        <v>0</v>
      </c>
      <c r="G2000" s="68">
        <v>1</v>
      </c>
      <c r="H2000" s="68">
        <f t="shared" si="62"/>
        <v>0</v>
      </c>
      <c r="I2000" s="68" t="s">
        <v>300</v>
      </c>
      <c r="J2000" s="68" t="s">
        <v>889</v>
      </c>
      <c r="K2000" s="92" t="s">
        <v>842</v>
      </c>
      <c r="M2000" s="68" t="b">
        <f t="shared" si="63"/>
        <v>1</v>
      </c>
    </row>
    <row r="2001" spans="2:13">
      <c r="B2001" s="68" t="s">
        <v>839</v>
      </c>
      <c r="C2001" s="68" t="s">
        <v>286</v>
      </c>
      <c r="D2001" s="68" t="s">
        <v>326</v>
      </c>
      <c r="E2001" s="68" t="s">
        <v>246</v>
      </c>
      <c r="F2001" s="68">
        <f>SUMIFS(F_Input_APR!$G$8:$G$3373,F_Input_APR!$B$8:$B$3373,'APR Data'!C2001,F_Input_APR!$I$8:$I$3373,'APR Data'!D2001)</f>
        <v>9.8000000000000004E-2</v>
      </c>
      <c r="G2001" s="68">
        <v>1</v>
      </c>
      <c r="H2001" s="68">
        <f t="shared" si="62"/>
        <v>9.8000000000000004E-2</v>
      </c>
      <c r="I2001" s="68" t="s">
        <v>300</v>
      </c>
      <c r="J2001" s="68" t="s">
        <v>889</v>
      </c>
      <c r="K2001" s="68" t="s">
        <v>843</v>
      </c>
      <c r="M2001" s="68" t="b">
        <f t="shared" si="63"/>
        <v>1</v>
      </c>
    </row>
    <row r="2002" spans="2:13">
      <c r="B2002" s="68" t="s">
        <v>839</v>
      </c>
      <c r="C2002" s="68" t="s">
        <v>286</v>
      </c>
      <c r="D2002" s="68" t="s">
        <v>335</v>
      </c>
      <c r="E2002" s="68" t="s">
        <v>246</v>
      </c>
      <c r="F2002" s="68">
        <f>SUMIFS(F_Input_APR!$G$8:$G$3373,F_Input_APR!$B$8:$B$3373,'APR Data'!C2002,F_Input_APR!$I$8:$I$3373,'APR Data'!D2002)</f>
        <v>0</v>
      </c>
      <c r="G2002" s="68">
        <v>1</v>
      </c>
      <c r="H2002" s="68">
        <f t="shared" si="62"/>
        <v>0</v>
      </c>
      <c r="I2002" s="68" t="s">
        <v>300</v>
      </c>
      <c r="J2002" s="68" t="s">
        <v>889</v>
      </c>
      <c r="K2002" s="68" t="s">
        <v>844</v>
      </c>
      <c r="M2002" s="68" t="b">
        <f t="shared" si="63"/>
        <v>1</v>
      </c>
    </row>
    <row r="2003" spans="2:13">
      <c r="B2003" s="68" t="s">
        <v>839</v>
      </c>
      <c r="C2003" s="68" t="s">
        <v>286</v>
      </c>
      <c r="D2003" s="68" t="s">
        <v>344</v>
      </c>
      <c r="E2003" s="68" t="s">
        <v>246</v>
      </c>
      <c r="F2003" s="68">
        <f>SUMIFS(F_Input_APR!$G$8:$G$3373,F_Input_APR!$B$8:$B$3373,'APR Data'!C2003,F_Input_APR!$I$8:$I$3373,'APR Data'!D2003)</f>
        <v>1.0980000000000001</v>
      </c>
      <c r="G2003" s="68">
        <v>1</v>
      </c>
      <c r="H2003" s="68">
        <f t="shared" si="62"/>
        <v>1.0980000000000001</v>
      </c>
      <c r="I2003" s="68" t="s">
        <v>300</v>
      </c>
      <c r="J2003" s="68" t="s">
        <v>889</v>
      </c>
      <c r="K2003" s="68" t="s">
        <v>845</v>
      </c>
      <c r="M2003" s="68" t="b">
        <f t="shared" si="63"/>
        <v>1</v>
      </c>
    </row>
    <row r="2004" spans="2:13">
      <c r="B2004" s="68" t="s">
        <v>839</v>
      </c>
      <c r="C2004" s="68" t="s">
        <v>286</v>
      </c>
      <c r="D2004" s="68" t="s">
        <v>353</v>
      </c>
      <c r="E2004" s="68" t="s">
        <v>246</v>
      </c>
      <c r="F2004" s="68">
        <f>SUMIFS(F_Input_APR!$G$8:$G$3373,F_Input_APR!$B$8:$B$3373,'APR Data'!C2004,F_Input_APR!$I$8:$I$3373,'APR Data'!D2004)</f>
        <v>0</v>
      </c>
      <c r="G2004" s="68">
        <v>1</v>
      </c>
      <c r="H2004" s="68">
        <f t="shared" si="62"/>
        <v>0</v>
      </c>
      <c r="I2004" s="68" t="s">
        <v>300</v>
      </c>
      <c r="J2004" s="68" t="s">
        <v>889</v>
      </c>
      <c r="K2004" s="92" t="s">
        <v>846</v>
      </c>
      <c r="M2004" s="68" t="b">
        <f t="shared" si="63"/>
        <v>1</v>
      </c>
    </row>
    <row r="2005" spans="2:13">
      <c r="B2005" s="68" t="s">
        <v>839</v>
      </c>
      <c r="C2005" s="68" t="s">
        <v>286</v>
      </c>
      <c r="D2005" s="68" t="s">
        <v>362</v>
      </c>
      <c r="E2005" s="68" t="s">
        <v>246</v>
      </c>
      <c r="F2005" s="68">
        <f>SUMIFS(F_Input_APR!$G$8:$G$3373,F_Input_APR!$B$8:$B$3373,'APR Data'!C2005,F_Input_APR!$I$8:$I$3373,'APR Data'!D2005)</f>
        <v>0</v>
      </c>
      <c r="G2005" s="68">
        <v>1</v>
      </c>
      <c r="H2005" s="68">
        <f t="shared" si="62"/>
        <v>0</v>
      </c>
      <c r="I2005" s="68" t="s">
        <v>300</v>
      </c>
      <c r="J2005" s="68" t="s">
        <v>889</v>
      </c>
      <c r="K2005" s="92" t="s">
        <v>847</v>
      </c>
      <c r="M2005" s="68" t="b">
        <f t="shared" si="63"/>
        <v>1</v>
      </c>
    </row>
    <row r="2006" spans="2:13">
      <c r="B2006" s="68" t="s">
        <v>839</v>
      </c>
      <c r="C2006" s="68" t="s">
        <v>286</v>
      </c>
      <c r="D2006" s="68" t="s">
        <v>371</v>
      </c>
      <c r="E2006" s="68" t="s">
        <v>246</v>
      </c>
      <c r="F2006" s="68">
        <f>SUMIFS(F_Input_APR!$G$8:$G$3373,F_Input_APR!$B$8:$B$3373,'APR Data'!C2006,F_Input_APR!$I$8:$I$3373,'APR Data'!D2006)</f>
        <v>3.0569999999999999</v>
      </c>
      <c r="G2006" s="68">
        <v>1</v>
      </c>
      <c r="H2006" s="68">
        <f t="shared" si="62"/>
        <v>3.0569999999999999</v>
      </c>
      <c r="I2006" s="68" t="s">
        <v>300</v>
      </c>
      <c r="J2006" s="68" t="s">
        <v>889</v>
      </c>
      <c r="K2006" s="92" t="s">
        <v>848</v>
      </c>
      <c r="M2006" s="68" t="b">
        <f t="shared" si="63"/>
        <v>1</v>
      </c>
    </row>
    <row r="2007" spans="2:13">
      <c r="B2007" s="68" t="s">
        <v>839</v>
      </c>
      <c r="C2007" s="68" t="s">
        <v>286</v>
      </c>
      <c r="D2007" s="68" t="s">
        <v>380</v>
      </c>
      <c r="E2007" s="68" t="s">
        <v>246</v>
      </c>
      <c r="F2007" s="68">
        <f>SUMIFS(F_Input_APR!$G$8:$G$3373,F_Input_APR!$B$8:$B$3373,'APR Data'!C2007,F_Input_APR!$I$8:$I$3373,'APR Data'!D2007)</f>
        <v>10.164999999999999</v>
      </c>
      <c r="G2007" s="68">
        <v>1</v>
      </c>
      <c r="H2007" s="68">
        <f t="shared" si="62"/>
        <v>10.164999999999999</v>
      </c>
      <c r="I2007" s="68" t="s">
        <v>300</v>
      </c>
      <c r="J2007" s="68" t="s">
        <v>889</v>
      </c>
      <c r="K2007" s="92" t="s">
        <v>849</v>
      </c>
      <c r="M2007" s="68" t="b">
        <f t="shared" si="63"/>
        <v>1</v>
      </c>
    </row>
    <row r="2008" spans="2:13">
      <c r="B2008" s="68" t="s">
        <v>839</v>
      </c>
      <c r="C2008" s="68" t="s">
        <v>286</v>
      </c>
      <c r="D2008" s="68" t="s">
        <v>389</v>
      </c>
      <c r="E2008" s="68" t="s">
        <v>246</v>
      </c>
      <c r="F2008" s="68">
        <f>SUMIFS(F_Input_APR!$G$8:$G$3373,F_Input_APR!$B$8:$B$3373,'APR Data'!C2008,F_Input_APR!$I$8:$I$3373,'APR Data'!D2008)</f>
        <v>0</v>
      </c>
      <c r="G2008" s="68">
        <v>1</v>
      </c>
      <c r="H2008" s="68">
        <f t="shared" si="62"/>
        <v>0</v>
      </c>
      <c r="I2008" s="68" t="s">
        <v>300</v>
      </c>
      <c r="J2008" s="68" t="s">
        <v>889</v>
      </c>
      <c r="K2008" s="92" t="s">
        <v>850</v>
      </c>
      <c r="M2008" s="68" t="b">
        <f t="shared" si="63"/>
        <v>1</v>
      </c>
    </row>
    <row r="2009" spans="2:13">
      <c r="B2009" s="68" t="s">
        <v>839</v>
      </c>
      <c r="C2009" s="68" t="s">
        <v>286</v>
      </c>
      <c r="D2009" s="68" t="s">
        <v>398</v>
      </c>
      <c r="E2009" s="68" t="s">
        <v>246</v>
      </c>
      <c r="F2009" s="68">
        <f>SUMIFS(F_Input_APR!$G$8:$G$3373,F_Input_APR!$B$8:$B$3373,'APR Data'!C2009,F_Input_APR!$I$8:$I$3373,'APR Data'!D2009)</f>
        <v>0</v>
      </c>
      <c r="G2009" s="68">
        <v>1</v>
      </c>
      <c r="H2009" s="68">
        <f t="shared" si="62"/>
        <v>0</v>
      </c>
      <c r="I2009" s="68" t="s">
        <v>300</v>
      </c>
      <c r="J2009" s="68" t="s">
        <v>889</v>
      </c>
      <c r="K2009" s="92" t="s">
        <v>851</v>
      </c>
      <c r="M2009" s="68" t="b">
        <f t="shared" si="63"/>
        <v>1</v>
      </c>
    </row>
    <row r="2010" spans="2:13">
      <c r="B2010" s="68" t="s">
        <v>839</v>
      </c>
      <c r="C2010" s="68" t="s">
        <v>286</v>
      </c>
      <c r="D2010" s="68" t="s">
        <v>407</v>
      </c>
      <c r="E2010" s="68" t="s">
        <v>246</v>
      </c>
      <c r="F2010" s="68">
        <f>SUMIFS(F_Input_APR!$G$8:$G$3373,F_Input_APR!$B$8:$B$3373,'APR Data'!C2010,F_Input_APR!$I$8:$I$3373,'APR Data'!D2010)</f>
        <v>0</v>
      </c>
      <c r="G2010" s="68">
        <v>1</v>
      </c>
      <c r="H2010" s="68">
        <f t="shared" si="62"/>
        <v>0</v>
      </c>
      <c r="I2010" s="68" t="s">
        <v>300</v>
      </c>
      <c r="J2010" s="68" t="s">
        <v>889</v>
      </c>
      <c r="K2010" s="92" t="s">
        <v>852</v>
      </c>
      <c r="M2010" s="68" t="b">
        <f t="shared" si="63"/>
        <v>1</v>
      </c>
    </row>
    <row r="2011" spans="2:13">
      <c r="B2011" s="68" t="s">
        <v>839</v>
      </c>
      <c r="C2011" s="68" t="s">
        <v>286</v>
      </c>
      <c r="D2011" s="68" t="s">
        <v>416</v>
      </c>
      <c r="E2011" s="68" t="s">
        <v>246</v>
      </c>
      <c r="F2011" s="68">
        <f>SUMIFS(F_Input_APR!$G$8:$G$3373,F_Input_APR!$B$8:$B$3373,'APR Data'!C2011,F_Input_APR!$I$8:$I$3373,'APR Data'!D2011)</f>
        <v>22.574000000000002</v>
      </c>
      <c r="G2011" s="68">
        <v>1</v>
      </c>
      <c r="H2011" s="68">
        <f t="shared" si="62"/>
        <v>22.574000000000002</v>
      </c>
      <c r="I2011" s="68" t="s">
        <v>300</v>
      </c>
      <c r="J2011" s="68" t="s">
        <v>889</v>
      </c>
      <c r="K2011" s="92" t="s">
        <v>853</v>
      </c>
      <c r="M2011" s="68" t="b">
        <f t="shared" si="63"/>
        <v>1</v>
      </c>
    </row>
    <row r="2012" spans="2:13">
      <c r="B2012" s="68" t="s">
        <v>839</v>
      </c>
      <c r="C2012" s="68" t="s">
        <v>286</v>
      </c>
      <c r="D2012" s="68" t="s">
        <v>425</v>
      </c>
      <c r="E2012" s="68" t="s">
        <v>246</v>
      </c>
      <c r="F2012" s="68">
        <f>SUMIFS(F_Input_APR!$G$8:$G$3373,F_Input_APR!$B$8:$B$3373,'APR Data'!C2012,F_Input_APR!$I$8:$I$3373,'APR Data'!D2012)</f>
        <v>0</v>
      </c>
      <c r="G2012" s="68">
        <v>1</v>
      </c>
      <c r="H2012" s="68">
        <f t="shared" si="62"/>
        <v>0</v>
      </c>
      <c r="I2012" s="68" t="s">
        <v>300</v>
      </c>
      <c r="J2012" s="68" t="s">
        <v>889</v>
      </c>
      <c r="K2012" s="92" t="s">
        <v>854</v>
      </c>
      <c r="M2012" s="68" t="b">
        <f t="shared" si="63"/>
        <v>1</v>
      </c>
    </row>
    <row r="2013" spans="2:13">
      <c r="B2013" s="68" t="s">
        <v>839</v>
      </c>
      <c r="C2013" s="68" t="s">
        <v>286</v>
      </c>
      <c r="D2013" s="68" t="s">
        <v>434</v>
      </c>
      <c r="E2013" s="68" t="s">
        <v>246</v>
      </c>
      <c r="F2013" s="68">
        <f>SUMIFS(F_Input_APR!$G$8:$G$3373,F_Input_APR!$B$8:$B$3373,'APR Data'!C2013,F_Input_APR!$I$8:$I$3373,'APR Data'!D2013)</f>
        <v>0</v>
      </c>
      <c r="G2013" s="68">
        <v>0</v>
      </c>
      <c r="H2013" s="68">
        <f t="shared" si="62"/>
        <v>0</v>
      </c>
      <c r="I2013" s="68" t="s">
        <v>300</v>
      </c>
      <c r="J2013" s="68" t="s">
        <v>889</v>
      </c>
      <c r="K2013" s="92" t="s">
        <v>855</v>
      </c>
      <c r="M2013" s="68" t="b">
        <f t="shared" si="63"/>
        <v>1</v>
      </c>
    </row>
    <row r="2014" spans="2:13">
      <c r="B2014" s="68" t="s">
        <v>839</v>
      </c>
      <c r="C2014" s="68" t="s">
        <v>286</v>
      </c>
      <c r="D2014" s="68" t="s">
        <v>440</v>
      </c>
      <c r="E2014" s="68" t="s">
        <v>246</v>
      </c>
      <c r="F2014" s="68">
        <f>SUMIFS(F_Input_APR!$G$8:$G$3373,F_Input_APR!$B$8:$B$3373,'APR Data'!C2014,F_Input_APR!$I$8:$I$3373,'APR Data'!D2014)</f>
        <v>0</v>
      </c>
      <c r="G2014" s="68">
        <v>0</v>
      </c>
      <c r="H2014" s="68">
        <f t="shared" si="62"/>
        <v>0</v>
      </c>
      <c r="I2014" s="68" t="s">
        <v>300</v>
      </c>
      <c r="J2014" s="68" t="s">
        <v>889</v>
      </c>
      <c r="K2014" s="92" t="s">
        <v>856</v>
      </c>
      <c r="M2014" s="68" t="b">
        <f t="shared" si="63"/>
        <v>1</v>
      </c>
    </row>
    <row r="2015" spans="2:13">
      <c r="B2015" s="68" t="s">
        <v>839</v>
      </c>
      <c r="C2015" s="68" t="s">
        <v>286</v>
      </c>
      <c r="D2015" s="68" t="s">
        <v>446</v>
      </c>
      <c r="E2015" s="68" t="s">
        <v>246</v>
      </c>
      <c r="F2015" s="68">
        <f>SUMIFS(F_Input_APR!$G$8:$G$3373,F_Input_APR!$B$8:$B$3373,'APR Data'!C2015,F_Input_APR!$I$8:$I$3373,'APR Data'!D2015)</f>
        <v>0</v>
      </c>
      <c r="G2015" s="68">
        <v>1</v>
      </c>
      <c r="H2015" s="68">
        <f t="shared" si="62"/>
        <v>0</v>
      </c>
      <c r="I2015" s="68" t="s">
        <v>300</v>
      </c>
      <c r="J2015" s="68" t="s">
        <v>889</v>
      </c>
      <c r="K2015" s="92" t="s">
        <v>857</v>
      </c>
      <c r="M2015" s="68" t="b">
        <f t="shared" si="63"/>
        <v>1</v>
      </c>
    </row>
    <row r="2016" spans="2:13">
      <c r="B2016" s="68" t="s">
        <v>839</v>
      </c>
      <c r="C2016" s="68" t="s">
        <v>286</v>
      </c>
      <c r="D2016" s="68" t="s">
        <v>455</v>
      </c>
      <c r="E2016" s="68" t="s">
        <v>246</v>
      </c>
      <c r="F2016" s="68">
        <f>SUMIFS(F_Input_APR!$G$8:$G$3373,F_Input_APR!$B$8:$B$3373,'APR Data'!C2016,F_Input_APR!$I$8:$I$3373,'APR Data'!D2016)</f>
        <v>0</v>
      </c>
      <c r="G2016" s="68">
        <v>1</v>
      </c>
      <c r="H2016" s="68">
        <f t="shared" si="62"/>
        <v>0</v>
      </c>
      <c r="I2016" s="68" t="s">
        <v>300</v>
      </c>
      <c r="J2016" s="68" t="s">
        <v>889</v>
      </c>
      <c r="K2016" s="92" t="s">
        <v>858</v>
      </c>
      <c r="M2016" s="68" t="b">
        <f t="shared" si="63"/>
        <v>1</v>
      </c>
    </row>
    <row r="2017" spans="2:13">
      <c r="B2017" s="68" t="s">
        <v>839</v>
      </c>
      <c r="C2017" s="68" t="s">
        <v>286</v>
      </c>
      <c r="D2017" s="68" t="s">
        <v>464</v>
      </c>
      <c r="E2017" s="68" t="s">
        <v>246</v>
      </c>
      <c r="F2017" s="68">
        <f>SUMIFS(F_Input_APR!$G$8:$G$3373,F_Input_APR!$B$8:$B$3373,'APR Data'!C2017,F_Input_APR!$I$8:$I$3373,'APR Data'!D2017)</f>
        <v>7.5270000000000001</v>
      </c>
      <c r="G2017" s="68">
        <v>1</v>
      </c>
      <c r="H2017" s="68">
        <f t="shared" si="62"/>
        <v>7.5270000000000001</v>
      </c>
      <c r="I2017" s="68" t="s">
        <v>300</v>
      </c>
      <c r="J2017" s="68" t="s">
        <v>889</v>
      </c>
      <c r="K2017" s="92" t="s">
        <v>859</v>
      </c>
      <c r="M2017" s="68" t="b">
        <f t="shared" si="63"/>
        <v>1</v>
      </c>
    </row>
    <row r="2018" spans="2:13">
      <c r="B2018" s="68" t="s">
        <v>839</v>
      </c>
      <c r="C2018" s="68" t="s">
        <v>286</v>
      </c>
      <c r="D2018" s="68" t="s">
        <v>473</v>
      </c>
      <c r="E2018" s="68" t="s">
        <v>246</v>
      </c>
      <c r="F2018" s="68">
        <f>SUMIFS(F_Input_APR!$G$8:$G$3373,F_Input_APR!$B$8:$B$3373,'APR Data'!C2018,F_Input_APR!$I$8:$I$3373,'APR Data'!D2018)</f>
        <v>0</v>
      </c>
      <c r="G2018" s="68">
        <v>0</v>
      </c>
      <c r="H2018" s="68">
        <f t="shared" si="62"/>
        <v>0</v>
      </c>
      <c r="I2018" s="68" t="s">
        <v>300</v>
      </c>
      <c r="J2018" s="68" t="s">
        <v>889</v>
      </c>
      <c r="K2018" s="92" t="s">
        <v>860</v>
      </c>
      <c r="M2018" s="68" t="b">
        <f t="shared" si="63"/>
        <v>1</v>
      </c>
    </row>
    <row r="2019" spans="2:13">
      <c r="B2019" s="68" t="s">
        <v>839</v>
      </c>
      <c r="C2019" s="68" t="s">
        <v>286</v>
      </c>
      <c r="D2019" s="68" t="s">
        <v>482</v>
      </c>
      <c r="E2019" s="68" t="s">
        <v>246</v>
      </c>
      <c r="F2019" s="68">
        <f>SUMIFS(F_Input_APR!$G$8:$G$3373,F_Input_APR!$B$8:$B$3373,'APR Data'!C2019,F_Input_APR!$I$8:$I$3373,'APR Data'!D2019)</f>
        <v>0</v>
      </c>
      <c r="G2019" s="68">
        <v>0</v>
      </c>
      <c r="H2019" s="68">
        <f t="shared" si="62"/>
        <v>0</v>
      </c>
      <c r="I2019" s="68" t="s">
        <v>300</v>
      </c>
      <c r="J2019" s="68" t="s">
        <v>889</v>
      </c>
      <c r="K2019" s="92" t="s">
        <v>861</v>
      </c>
      <c r="M2019" s="68" t="b">
        <f t="shared" si="63"/>
        <v>1</v>
      </c>
    </row>
    <row r="2020" spans="2:13">
      <c r="B2020" s="68" t="s">
        <v>839</v>
      </c>
      <c r="C2020" s="68" t="s">
        <v>286</v>
      </c>
      <c r="D2020" s="68" t="s">
        <v>491</v>
      </c>
      <c r="E2020" s="68" t="s">
        <v>246</v>
      </c>
      <c r="F2020" s="68">
        <f>SUMIFS(F_Input_APR!$G$8:$G$3373,F_Input_APR!$B$8:$B$3373,'APR Data'!C2020,F_Input_APR!$I$8:$I$3373,'APR Data'!D2020)</f>
        <v>0</v>
      </c>
      <c r="G2020" s="68">
        <v>0</v>
      </c>
      <c r="H2020" s="68">
        <f t="shared" si="62"/>
        <v>0</v>
      </c>
      <c r="I2020" s="68" t="s">
        <v>300</v>
      </c>
      <c r="J2020" s="68" t="s">
        <v>889</v>
      </c>
      <c r="K2020" s="92" t="s">
        <v>862</v>
      </c>
      <c r="M2020" s="68" t="b">
        <f t="shared" si="63"/>
        <v>1</v>
      </c>
    </row>
    <row r="2021" spans="2:13">
      <c r="B2021" s="68" t="s">
        <v>839</v>
      </c>
      <c r="C2021" s="68" t="s">
        <v>286</v>
      </c>
      <c r="D2021" s="68" t="s">
        <v>500</v>
      </c>
      <c r="E2021" s="68" t="s">
        <v>246</v>
      </c>
      <c r="F2021" s="68">
        <f>SUMIFS(F_Input_APR!$G$8:$G$3373,F_Input_APR!$B$8:$B$3373,'APR Data'!C2021,F_Input_APR!$I$8:$I$3373,'APR Data'!D2021)</f>
        <v>2.0310000000000001</v>
      </c>
      <c r="G2021" s="68">
        <v>1</v>
      </c>
      <c r="H2021" s="68">
        <f t="shared" si="62"/>
        <v>2.0310000000000001</v>
      </c>
      <c r="I2021" s="68" t="s">
        <v>300</v>
      </c>
      <c r="J2021" s="68" t="s">
        <v>889</v>
      </c>
      <c r="K2021" s="92" t="s">
        <v>863</v>
      </c>
      <c r="M2021" s="68" t="b">
        <f t="shared" si="63"/>
        <v>1</v>
      </c>
    </row>
    <row r="2022" spans="2:13">
      <c r="B2022" s="68" t="s">
        <v>839</v>
      </c>
      <c r="C2022" s="68" t="s">
        <v>286</v>
      </c>
      <c r="D2022" s="68" t="s">
        <v>509</v>
      </c>
      <c r="E2022" s="68" t="s">
        <v>246</v>
      </c>
      <c r="F2022" s="68">
        <f>SUMIFS(F_Input_APR!$G$8:$G$3373,F_Input_APR!$B$8:$B$3373,'APR Data'!C2022,F_Input_APR!$I$8:$I$3373,'APR Data'!D2022)</f>
        <v>0</v>
      </c>
      <c r="G2022" s="68">
        <v>1</v>
      </c>
      <c r="H2022" s="68">
        <f t="shared" si="62"/>
        <v>0</v>
      </c>
      <c r="I2022" s="68" t="s">
        <v>300</v>
      </c>
      <c r="J2022" s="68" t="s">
        <v>889</v>
      </c>
      <c r="K2022" s="92" t="s">
        <v>864</v>
      </c>
      <c r="M2022" s="68" t="b">
        <f t="shared" si="63"/>
        <v>1</v>
      </c>
    </row>
    <row r="2023" spans="2:13">
      <c r="B2023" s="68" t="s">
        <v>839</v>
      </c>
      <c r="C2023" s="68" t="s">
        <v>286</v>
      </c>
      <c r="D2023" s="68" t="s">
        <v>518</v>
      </c>
      <c r="E2023" s="68" t="s">
        <v>246</v>
      </c>
      <c r="F2023" s="68">
        <f>SUMIFS(F_Input_APR!$G$8:$G$3373,F_Input_APR!$B$8:$B$3373,'APR Data'!C2023,F_Input_APR!$I$8:$I$3373,'APR Data'!D2023)</f>
        <v>0.47199999999999998</v>
      </c>
      <c r="G2023" s="68">
        <v>1</v>
      </c>
      <c r="H2023" s="68">
        <f t="shared" si="62"/>
        <v>0.47199999999999998</v>
      </c>
      <c r="I2023" s="68" t="s">
        <v>300</v>
      </c>
      <c r="J2023" s="68" t="s">
        <v>889</v>
      </c>
      <c r="K2023" s="92" t="s">
        <v>865</v>
      </c>
      <c r="M2023" s="68" t="b">
        <f t="shared" si="63"/>
        <v>1</v>
      </c>
    </row>
    <row r="2024" spans="2:13">
      <c r="B2024" s="68" t="s">
        <v>839</v>
      </c>
      <c r="C2024" s="68" t="s">
        <v>286</v>
      </c>
      <c r="D2024" s="68" t="s">
        <v>527</v>
      </c>
      <c r="E2024" s="68" t="s">
        <v>246</v>
      </c>
      <c r="F2024" s="68">
        <f>SUMIFS(F_Input_APR!$G$8:$G$3373,F_Input_APR!$B$8:$B$3373,'APR Data'!C2024,F_Input_APR!$I$8:$I$3373,'APR Data'!D2024)</f>
        <v>0</v>
      </c>
      <c r="G2024" s="68">
        <v>1</v>
      </c>
      <c r="H2024" s="68">
        <f t="shared" si="62"/>
        <v>0</v>
      </c>
      <c r="I2024" s="68" t="s">
        <v>300</v>
      </c>
      <c r="J2024" s="68" t="s">
        <v>889</v>
      </c>
      <c r="K2024" s="92" t="s">
        <v>866</v>
      </c>
      <c r="M2024" s="68" t="b">
        <f t="shared" si="63"/>
        <v>1</v>
      </c>
    </row>
    <row r="2026" spans="2:13">
      <c r="F2026" s="95">
        <f>SUM(F6:F2024)</f>
        <v>33726.784469209641</v>
      </c>
      <c r="H2026" s="95">
        <f>SUM(H6:H2024)</f>
        <v>31361.7231151538</v>
      </c>
    </row>
  </sheetData>
  <autoFilter ref="B5:L2024" xr:uid="{7F55F480-2EE7-40E7-8187-46C69B091B09}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AEE59-3CEA-4A19-886E-AF745D9286F9}">
  <sheetPr>
    <tabColor rgb="FFFFDB8E"/>
  </sheetPr>
  <dimension ref="B5:S2090"/>
  <sheetViews>
    <sheetView topLeftCell="B1" zoomScale="80" zoomScaleNormal="80" workbookViewId="0"/>
  </sheetViews>
  <sheetFormatPr defaultColWidth="9" defaultRowHeight="14.25"/>
  <cols>
    <col min="1" max="1" width="9" style="68"/>
    <col min="2" max="2" width="31.125" style="68" customWidth="1"/>
    <col min="3" max="3" width="9.375" style="68" customWidth="1"/>
    <col min="4" max="4" width="74.75" style="68" customWidth="1"/>
    <col min="5" max="5" width="9" style="88"/>
    <col min="6" max="6" width="9.125" style="68" bestFit="1" customWidth="1"/>
    <col min="7" max="7" width="10.875" style="68" bestFit="1" customWidth="1"/>
    <col min="8" max="8" width="9" style="68"/>
    <col min="9" max="9" width="41.75" style="68" bestFit="1" customWidth="1"/>
    <col min="10" max="10" width="9" style="68"/>
    <col min="11" max="11" width="9.125" style="68" customWidth="1"/>
    <col min="12" max="16384" width="9" style="68"/>
  </cols>
  <sheetData>
    <row r="5" spans="2:10">
      <c r="B5" s="89" t="s">
        <v>829</v>
      </c>
      <c r="C5" s="89" t="s">
        <v>830</v>
      </c>
      <c r="D5" s="89" t="s">
        <v>831</v>
      </c>
      <c r="E5" s="90" t="s">
        <v>897</v>
      </c>
      <c r="F5" s="90" t="s">
        <v>898</v>
      </c>
      <c r="G5" s="89" t="s">
        <v>899</v>
      </c>
      <c r="H5" s="89" t="s">
        <v>836</v>
      </c>
      <c r="I5" s="89" t="s">
        <v>837</v>
      </c>
      <c r="J5" s="91" t="s">
        <v>838</v>
      </c>
    </row>
    <row r="6" spans="2:10">
      <c r="B6" s="68" t="s">
        <v>839</v>
      </c>
      <c r="C6" s="68" t="s">
        <v>268</v>
      </c>
      <c r="D6" s="68" t="s">
        <v>302</v>
      </c>
      <c r="E6" s="68" t="s">
        <v>900</v>
      </c>
      <c r="F6" s="68">
        <v>5</v>
      </c>
      <c r="H6" s="68" t="s">
        <v>300</v>
      </c>
      <c r="I6" s="68" t="s">
        <v>840</v>
      </c>
      <c r="J6" s="92" t="s">
        <v>841</v>
      </c>
    </row>
    <row r="7" spans="2:10">
      <c r="B7" s="68" t="s">
        <v>839</v>
      </c>
      <c r="C7" s="68" t="s">
        <v>268</v>
      </c>
      <c r="D7" s="68" t="s">
        <v>311</v>
      </c>
      <c r="E7" s="68" t="s">
        <v>900</v>
      </c>
      <c r="F7" s="68">
        <v>5</v>
      </c>
      <c r="H7" s="68" t="s">
        <v>300</v>
      </c>
      <c r="I7" s="68" t="s">
        <v>840</v>
      </c>
      <c r="J7" s="92" t="s">
        <v>842</v>
      </c>
    </row>
    <row r="8" spans="2:10">
      <c r="B8" s="68" t="s">
        <v>839</v>
      </c>
      <c r="C8" s="68" t="s">
        <v>268</v>
      </c>
      <c r="D8" s="68" t="s">
        <v>320</v>
      </c>
      <c r="E8" s="68" t="s">
        <v>900</v>
      </c>
      <c r="F8" s="68">
        <v>5</v>
      </c>
      <c r="H8" s="68" t="s">
        <v>300</v>
      </c>
      <c r="I8" s="68" t="s">
        <v>840</v>
      </c>
      <c r="J8" s="92" t="s">
        <v>843</v>
      </c>
    </row>
    <row r="9" spans="2:10">
      <c r="B9" s="68" t="s">
        <v>839</v>
      </c>
      <c r="C9" s="68" t="s">
        <v>268</v>
      </c>
      <c r="D9" s="68" t="s">
        <v>329</v>
      </c>
      <c r="E9" s="68" t="s">
        <v>900</v>
      </c>
      <c r="F9" s="68">
        <v>5</v>
      </c>
      <c r="H9" s="68" t="s">
        <v>300</v>
      </c>
      <c r="I9" s="68" t="s">
        <v>840</v>
      </c>
      <c r="J9" s="92" t="s">
        <v>844</v>
      </c>
    </row>
    <row r="10" spans="2:10">
      <c r="B10" s="68" t="s">
        <v>839</v>
      </c>
      <c r="C10" s="68" t="s">
        <v>268</v>
      </c>
      <c r="D10" s="68" t="s">
        <v>338</v>
      </c>
      <c r="E10" s="68" t="s">
        <v>900</v>
      </c>
      <c r="F10" s="68">
        <v>5</v>
      </c>
      <c r="H10" s="68" t="s">
        <v>300</v>
      </c>
      <c r="I10" s="68" t="s">
        <v>840</v>
      </c>
      <c r="J10" s="92" t="s">
        <v>845</v>
      </c>
    </row>
    <row r="11" spans="2:10">
      <c r="B11" s="68" t="s">
        <v>839</v>
      </c>
      <c r="C11" s="68" t="s">
        <v>268</v>
      </c>
      <c r="D11" s="68" t="s">
        <v>347</v>
      </c>
      <c r="E11" s="68" t="s">
        <v>900</v>
      </c>
      <c r="F11" s="68">
        <v>5</v>
      </c>
      <c r="H11" s="68" t="s">
        <v>300</v>
      </c>
      <c r="I11" s="68" t="s">
        <v>840</v>
      </c>
      <c r="J11" s="92" t="s">
        <v>846</v>
      </c>
    </row>
    <row r="12" spans="2:10">
      <c r="B12" s="68" t="s">
        <v>839</v>
      </c>
      <c r="C12" s="68" t="s">
        <v>268</v>
      </c>
      <c r="D12" s="68" t="s">
        <v>356</v>
      </c>
      <c r="E12" s="68" t="s">
        <v>900</v>
      </c>
      <c r="F12" s="68">
        <v>5</v>
      </c>
      <c r="H12" s="68" t="s">
        <v>300</v>
      </c>
      <c r="I12" s="68" t="s">
        <v>840</v>
      </c>
      <c r="J12" s="92" t="s">
        <v>847</v>
      </c>
    </row>
    <row r="13" spans="2:10">
      <c r="B13" s="68" t="s">
        <v>839</v>
      </c>
      <c r="C13" s="68" t="s">
        <v>268</v>
      </c>
      <c r="D13" s="68" t="s">
        <v>365</v>
      </c>
      <c r="E13" s="68" t="s">
        <v>900</v>
      </c>
      <c r="F13" s="68">
        <v>5</v>
      </c>
      <c r="H13" s="68" t="s">
        <v>300</v>
      </c>
      <c r="I13" s="68" t="s">
        <v>840</v>
      </c>
      <c r="J13" s="92" t="s">
        <v>848</v>
      </c>
    </row>
    <row r="14" spans="2:10">
      <c r="B14" s="68" t="s">
        <v>839</v>
      </c>
      <c r="C14" s="68" t="s">
        <v>268</v>
      </c>
      <c r="D14" s="68" t="s">
        <v>374</v>
      </c>
      <c r="E14" s="68" t="s">
        <v>900</v>
      </c>
      <c r="F14" s="68">
        <v>5</v>
      </c>
      <c r="H14" s="68" t="s">
        <v>300</v>
      </c>
      <c r="I14" s="68" t="s">
        <v>840</v>
      </c>
      <c r="J14" s="92" t="s">
        <v>849</v>
      </c>
    </row>
    <row r="15" spans="2:10">
      <c r="B15" s="68" t="s">
        <v>839</v>
      </c>
      <c r="C15" s="68" t="s">
        <v>268</v>
      </c>
      <c r="D15" s="68" t="s">
        <v>383</v>
      </c>
      <c r="E15" s="68" t="s">
        <v>900</v>
      </c>
      <c r="F15" s="68">
        <v>5</v>
      </c>
      <c r="H15" s="68" t="s">
        <v>300</v>
      </c>
      <c r="I15" s="68" t="s">
        <v>840</v>
      </c>
      <c r="J15" s="92" t="s">
        <v>850</v>
      </c>
    </row>
    <row r="16" spans="2:10">
      <c r="B16" s="68" t="s">
        <v>839</v>
      </c>
      <c r="C16" s="68" t="s">
        <v>268</v>
      </c>
      <c r="D16" s="68" t="s">
        <v>826</v>
      </c>
      <c r="E16" s="68" t="s">
        <v>900</v>
      </c>
      <c r="F16" s="68">
        <v>5</v>
      </c>
      <c r="H16" s="68" t="s">
        <v>300</v>
      </c>
      <c r="I16" s="68" t="s">
        <v>840</v>
      </c>
      <c r="J16" s="92" t="s">
        <v>851</v>
      </c>
    </row>
    <row r="17" spans="2:10">
      <c r="B17" s="68" t="s">
        <v>839</v>
      </c>
      <c r="C17" s="68" t="s">
        <v>268</v>
      </c>
      <c r="D17" s="68" t="s">
        <v>401</v>
      </c>
      <c r="E17" s="68" t="s">
        <v>900</v>
      </c>
      <c r="F17" s="68">
        <v>5</v>
      </c>
      <c r="H17" s="68" t="s">
        <v>300</v>
      </c>
      <c r="I17" s="68" t="s">
        <v>840</v>
      </c>
      <c r="J17" s="92" t="s">
        <v>852</v>
      </c>
    </row>
    <row r="18" spans="2:10">
      <c r="B18" s="68" t="s">
        <v>839</v>
      </c>
      <c r="C18" s="68" t="s">
        <v>268</v>
      </c>
      <c r="D18" s="68" t="s">
        <v>410</v>
      </c>
      <c r="E18" s="68" t="s">
        <v>900</v>
      </c>
      <c r="F18" s="68">
        <v>5</v>
      </c>
      <c r="H18" s="68" t="s">
        <v>300</v>
      </c>
      <c r="I18" s="68" t="s">
        <v>840</v>
      </c>
      <c r="J18" s="92" t="s">
        <v>853</v>
      </c>
    </row>
    <row r="19" spans="2:10">
      <c r="B19" s="68" t="s">
        <v>839</v>
      </c>
      <c r="C19" s="68" t="s">
        <v>268</v>
      </c>
      <c r="D19" s="68" t="s">
        <v>419</v>
      </c>
      <c r="E19" s="68" t="s">
        <v>900</v>
      </c>
      <c r="F19" s="68">
        <v>5</v>
      </c>
      <c r="G19" s="68">
        <v>0</v>
      </c>
      <c r="H19" s="68" t="s">
        <v>300</v>
      </c>
      <c r="I19" s="68" t="s">
        <v>840</v>
      </c>
      <c r="J19" s="92" t="s">
        <v>854</v>
      </c>
    </row>
    <row r="20" spans="2:10">
      <c r="B20" s="68" t="s">
        <v>839</v>
      </c>
      <c r="C20" s="68" t="s">
        <v>268</v>
      </c>
      <c r="D20" s="68" t="s">
        <v>428</v>
      </c>
      <c r="E20" s="68" t="s">
        <v>900</v>
      </c>
      <c r="F20" s="68">
        <v>5</v>
      </c>
      <c r="H20" s="68" t="s">
        <v>300</v>
      </c>
      <c r="I20" s="68" t="s">
        <v>840</v>
      </c>
      <c r="J20" s="92" t="s">
        <v>855</v>
      </c>
    </row>
    <row r="21" spans="2:10">
      <c r="B21" s="68" t="s">
        <v>839</v>
      </c>
      <c r="C21" s="68" t="s">
        <v>268</v>
      </c>
      <c r="D21" s="68" t="s">
        <v>436</v>
      </c>
      <c r="E21" s="68" t="s">
        <v>900</v>
      </c>
      <c r="F21" s="68">
        <v>5</v>
      </c>
      <c r="H21" s="68" t="s">
        <v>300</v>
      </c>
      <c r="I21" s="68" t="s">
        <v>840</v>
      </c>
      <c r="J21" s="92" t="s">
        <v>856</v>
      </c>
    </row>
    <row r="22" spans="2:10">
      <c r="B22" s="68" t="s">
        <v>839</v>
      </c>
      <c r="C22" s="68" t="s">
        <v>268</v>
      </c>
      <c r="D22" s="68" t="s">
        <v>442</v>
      </c>
      <c r="E22" s="68" t="s">
        <v>900</v>
      </c>
      <c r="F22" s="68">
        <v>5</v>
      </c>
      <c r="H22" s="68" t="s">
        <v>300</v>
      </c>
      <c r="I22" s="68" t="s">
        <v>840</v>
      </c>
      <c r="J22" s="92" t="s">
        <v>857</v>
      </c>
    </row>
    <row r="23" spans="2:10">
      <c r="B23" s="68" t="s">
        <v>839</v>
      </c>
      <c r="C23" s="68" t="s">
        <v>268</v>
      </c>
      <c r="D23" s="68" t="s">
        <v>449</v>
      </c>
      <c r="E23" s="68" t="s">
        <v>900</v>
      </c>
      <c r="F23" s="68">
        <v>5</v>
      </c>
      <c r="H23" s="68" t="s">
        <v>300</v>
      </c>
      <c r="I23" s="68" t="s">
        <v>840</v>
      </c>
      <c r="J23" s="92" t="s">
        <v>858</v>
      </c>
    </row>
    <row r="24" spans="2:10">
      <c r="B24" s="68" t="s">
        <v>839</v>
      </c>
      <c r="C24" s="68" t="s">
        <v>268</v>
      </c>
      <c r="D24" s="68" t="s">
        <v>458</v>
      </c>
      <c r="E24" s="68" t="s">
        <v>900</v>
      </c>
      <c r="F24" s="68">
        <v>5</v>
      </c>
      <c r="H24" s="68" t="s">
        <v>300</v>
      </c>
      <c r="I24" s="68" t="s">
        <v>840</v>
      </c>
      <c r="J24" s="92" t="s">
        <v>859</v>
      </c>
    </row>
    <row r="25" spans="2:10">
      <c r="B25" s="68" t="s">
        <v>839</v>
      </c>
      <c r="C25" s="68" t="s">
        <v>268</v>
      </c>
      <c r="D25" s="68" t="s">
        <v>467</v>
      </c>
      <c r="E25" s="68" t="s">
        <v>900</v>
      </c>
      <c r="F25" s="68">
        <v>5</v>
      </c>
      <c r="H25" s="68" t="s">
        <v>300</v>
      </c>
      <c r="I25" s="68" t="s">
        <v>840</v>
      </c>
      <c r="J25" s="92" t="s">
        <v>860</v>
      </c>
    </row>
    <row r="26" spans="2:10">
      <c r="B26" s="68" t="s">
        <v>839</v>
      </c>
      <c r="C26" s="68" t="s">
        <v>268</v>
      </c>
      <c r="D26" s="68" t="s">
        <v>476</v>
      </c>
      <c r="E26" s="68" t="s">
        <v>900</v>
      </c>
      <c r="F26" s="68">
        <v>5</v>
      </c>
      <c r="H26" s="68" t="s">
        <v>300</v>
      </c>
      <c r="I26" s="68" t="s">
        <v>840</v>
      </c>
      <c r="J26" s="92" t="s">
        <v>861</v>
      </c>
    </row>
    <row r="27" spans="2:10">
      <c r="B27" s="68" t="s">
        <v>839</v>
      </c>
      <c r="C27" s="68" t="s">
        <v>268</v>
      </c>
      <c r="D27" s="68" t="s">
        <v>485</v>
      </c>
      <c r="E27" s="68" t="s">
        <v>900</v>
      </c>
      <c r="F27" s="68">
        <v>5</v>
      </c>
      <c r="H27" s="68" t="s">
        <v>300</v>
      </c>
      <c r="I27" s="68" t="s">
        <v>840</v>
      </c>
      <c r="J27" s="92" t="s">
        <v>862</v>
      </c>
    </row>
    <row r="28" spans="2:10">
      <c r="B28" s="68" t="s">
        <v>839</v>
      </c>
      <c r="C28" s="68" t="s">
        <v>268</v>
      </c>
      <c r="D28" s="68" t="s">
        <v>494</v>
      </c>
      <c r="E28" s="68" t="s">
        <v>900</v>
      </c>
      <c r="F28" s="68">
        <v>5</v>
      </c>
      <c r="H28" s="68" t="s">
        <v>300</v>
      </c>
      <c r="I28" s="68" t="s">
        <v>840</v>
      </c>
      <c r="J28" s="92" t="s">
        <v>863</v>
      </c>
    </row>
    <row r="29" spans="2:10">
      <c r="B29" s="68" t="s">
        <v>839</v>
      </c>
      <c r="C29" s="68" t="s">
        <v>268</v>
      </c>
      <c r="D29" s="68" t="s">
        <v>503</v>
      </c>
      <c r="E29" s="68" t="s">
        <v>900</v>
      </c>
      <c r="F29" s="68">
        <v>5</v>
      </c>
      <c r="H29" s="68" t="s">
        <v>300</v>
      </c>
      <c r="I29" s="68" t="s">
        <v>840</v>
      </c>
      <c r="J29" s="92" t="s">
        <v>864</v>
      </c>
    </row>
    <row r="30" spans="2:10">
      <c r="B30" s="68" t="s">
        <v>839</v>
      </c>
      <c r="C30" s="68" t="s">
        <v>268</v>
      </c>
      <c r="D30" s="68" t="s">
        <v>512</v>
      </c>
      <c r="E30" s="68" t="s">
        <v>900</v>
      </c>
      <c r="F30" s="68">
        <v>5</v>
      </c>
      <c r="H30" s="68" t="s">
        <v>300</v>
      </c>
      <c r="I30" s="68" t="s">
        <v>840</v>
      </c>
      <c r="J30" s="92" t="s">
        <v>865</v>
      </c>
    </row>
    <row r="31" spans="2:10">
      <c r="B31" s="68" t="s">
        <v>839</v>
      </c>
      <c r="C31" s="68" t="s">
        <v>268</v>
      </c>
      <c r="D31" s="68" t="s">
        <v>521</v>
      </c>
      <c r="E31" s="68" t="s">
        <v>900</v>
      </c>
      <c r="F31" s="68">
        <v>5</v>
      </c>
      <c r="H31" s="68" t="s">
        <v>300</v>
      </c>
      <c r="I31" s="68" t="s">
        <v>840</v>
      </c>
      <c r="J31" s="92" t="s">
        <v>866</v>
      </c>
    </row>
    <row r="32" spans="2:10">
      <c r="B32" s="68" t="s">
        <v>839</v>
      </c>
      <c r="C32" s="68" t="s">
        <v>268</v>
      </c>
      <c r="D32" s="68" t="s">
        <v>584</v>
      </c>
      <c r="E32" s="68" t="s">
        <v>900</v>
      </c>
      <c r="F32" s="68">
        <v>5</v>
      </c>
      <c r="H32" s="68" t="s">
        <v>300</v>
      </c>
      <c r="I32" s="68" t="s">
        <v>840</v>
      </c>
      <c r="J32" s="68" t="s">
        <v>867</v>
      </c>
    </row>
    <row r="33" spans="2:10">
      <c r="B33" s="68" t="s">
        <v>839</v>
      </c>
      <c r="C33" s="68" t="s">
        <v>268</v>
      </c>
      <c r="D33" s="68" t="s">
        <v>593</v>
      </c>
      <c r="E33" s="68" t="s">
        <v>900</v>
      </c>
      <c r="F33" s="68">
        <v>5</v>
      </c>
      <c r="H33" s="68" t="s">
        <v>300</v>
      </c>
      <c r="I33" s="68" t="s">
        <v>840</v>
      </c>
      <c r="J33" s="68" t="s">
        <v>868</v>
      </c>
    </row>
    <row r="34" spans="2:10">
      <c r="B34" s="68" t="s">
        <v>839</v>
      </c>
      <c r="C34" s="68" t="s">
        <v>268</v>
      </c>
      <c r="D34" s="68" t="s">
        <v>602</v>
      </c>
      <c r="E34" s="68" t="s">
        <v>900</v>
      </c>
      <c r="F34" s="68">
        <v>5</v>
      </c>
      <c r="H34" s="68" t="s">
        <v>300</v>
      </c>
      <c r="I34" s="68" t="s">
        <v>840</v>
      </c>
      <c r="J34" s="68" t="s">
        <v>869</v>
      </c>
    </row>
    <row r="35" spans="2:10">
      <c r="B35" s="68" t="s">
        <v>839</v>
      </c>
      <c r="C35" s="68" t="s">
        <v>268</v>
      </c>
      <c r="D35" s="68" t="s">
        <v>611</v>
      </c>
      <c r="E35" s="68" t="s">
        <v>900</v>
      </c>
      <c r="F35" s="68">
        <v>5</v>
      </c>
      <c r="H35" s="68" t="s">
        <v>300</v>
      </c>
      <c r="I35" s="68" t="s">
        <v>840</v>
      </c>
      <c r="J35" s="68" t="s">
        <v>870</v>
      </c>
    </row>
    <row r="36" spans="2:10">
      <c r="B36" s="68" t="s">
        <v>839</v>
      </c>
      <c r="C36" s="68" t="s">
        <v>268</v>
      </c>
      <c r="D36" s="68" t="s">
        <v>620</v>
      </c>
      <c r="E36" s="68" t="s">
        <v>900</v>
      </c>
      <c r="F36" s="68">
        <v>5</v>
      </c>
      <c r="H36" s="68" t="s">
        <v>300</v>
      </c>
      <c r="I36" s="68" t="s">
        <v>840</v>
      </c>
      <c r="J36" s="68" t="s">
        <v>871</v>
      </c>
    </row>
    <row r="37" spans="2:10">
      <c r="B37" s="68" t="s">
        <v>839</v>
      </c>
      <c r="C37" s="68" t="s">
        <v>268</v>
      </c>
      <c r="D37" s="68" t="s">
        <v>812</v>
      </c>
      <c r="E37" s="68" t="s">
        <v>900</v>
      </c>
      <c r="F37" s="68">
        <v>5</v>
      </c>
      <c r="H37" s="68" t="s">
        <v>300</v>
      </c>
      <c r="I37" s="68" t="s">
        <v>840</v>
      </c>
      <c r="J37" s="68" t="s">
        <v>872</v>
      </c>
    </row>
    <row r="38" spans="2:10">
      <c r="B38" s="68" t="s">
        <v>839</v>
      </c>
      <c r="C38" s="68" t="s">
        <v>268</v>
      </c>
      <c r="D38" s="68" t="s">
        <v>629</v>
      </c>
      <c r="E38" s="68" t="s">
        <v>900</v>
      </c>
      <c r="F38" s="68">
        <v>5</v>
      </c>
      <c r="H38" s="68" t="s">
        <v>300</v>
      </c>
      <c r="I38" s="68" t="s">
        <v>840</v>
      </c>
      <c r="J38" s="68" t="s">
        <v>873</v>
      </c>
    </row>
    <row r="39" spans="2:10">
      <c r="B39" s="68" t="s">
        <v>839</v>
      </c>
      <c r="C39" s="68" t="s">
        <v>268</v>
      </c>
      <c r="D39" s="68" t="s">
        <v>638</v>
      </c>
      <c r="E39" s="68" t="s">
        <v>900</v>
      </c>
      <c r="F39" s="68">
        <v>5</v>
      </c>
      <c r="H39" s="68" t="s">
        <v>300</v>
      </c>
      <c r="I39" s="68" t="s">
        <v>840</v>
      </c>
      <c r="J39" s="68" t="s">
        <v>874</v>
      </c>
    </row>
    <row r="40" spans="2:10">
      <c r="B40" s="68" t="s">
        <v>839</v>
      </c>
      <c r="C40" s="68" t="s">
        <v>268</v>
      </c>
      <c r="D40" s="68" t="s">
        <v>647</v>
      </c>
      <c r="E40" s="68" t="s">
        <v>900</v>
      </c>
      <c r="F40" s="68">
        <v>5</v>
      </c>
      <c r="H40" s="68" t="s">
        <v>300</v>
      </c>
      <c r="I40" s="68" t="s">
        <v>840</v>
      </c>
      <c r="J40" s="68" t="s">
        <v>875</v>
      </c>
    </row>
    <row r="41" spans="2:10">
      <c r="B41" s="68" t="s">
        <v>839</v>
      </c>
      <c r="C41" s="68" t="s">
        <v>268</v>
      </c>
      <c r="D41" s="68" t="s">
        <v>653</v>
      </c>
      <c r="E41" s="68" t="s">
        <v>900</v>
      </c>
      <c r="F41" s="68">
        <v>5</v>
      </c>
      <c r="H41" s="68" t="s">
        <v>300</v>
      </c>
      <c r="I41" s="68" t="s">
        <v>840</v>
      </c>
      <c r="J41" s="68" t="s">
        <v>876</v>
      </c>
    </row>
    <row r="42" spans="2:10">
      <c r="B42" s="68" t="s">
        <v>839</v>
      </c>
      <c r="C42" s="68" t="s">
        <v>268</v>
      </c>
      <c r="D42" s="68" t="s">
        <v>662</v>
      </c>
      <c r="E42" s="68" t="s">
        <v>900</v>
      </c>
      <c r="F42" s="68">
        <v>5</v>
      </c>
      <c r="H42" s="68" t="s">
        <v>300</v>
      </c>
      <c r="I42" s="68" t="s">
        <v>840</v>
      </c>
      <c r="J42" s="68" t="s">
        <v>877</v>
      </c>
    </row>
    <row r="43" spans="2:10">
      <c r="B43" s="68" t="s">
        <v>839</v>
      </c>
      <c r="C43" s="68" t="s">
        <v>268</v>
      </c>
      <c r="D43" s="68" t="s">
        <v>671</v>
      </c>
      <c r="E43" s="68" t="s">
        <v>900</v>
      </c>
      <c r="F43" s="68">
        <v>5</v>
      </c>
      <c r="H43" s="68" t="s">
        <v>300</v>
      </c>
      <c r="I43" s="68" t="s">
        <v>840</v>
      </c>
      <c r="J43" s="68" t="s">
        <v>878</v>
      </c>
    </row>
    <row r="44" spans="2:10">
      <c r="B44" s="68" t="s">
        <v>839</v>
      </c>
      <c r="C44" s="68" t="s">
        <v>268</v>
      </c>
      <c r="D44" s="68" t="s">
        <v>680</v>
      </c>
      <c r="E44" s="68" t="s">
        <v>900</v>
      </c>
      <c r="F44" s="68">
        <v>5</v>
      </c>
      <c r="H44" s="68" t="s">
        <v>300</v>
      </c>
      <c r="I44" s="68" t="s">
        <v>840</v>
      </c>
      <c r="J44" s="68" t="s">
        <v>879</v>
      </c>
    </row>
    <row r="45" spans="2:10">
      <c r="B45" s="68" t="s">
        <v>839</v>
      </c>
      <c r="C45" s="68" t="s">
        <v>268</v>
      </c>
      <c r="D45" s="68" t="s">
        <v>901</v>
      </c>
      <c r="E45" s="68" t="s">
        <v>900</v>
      </c>
      <c r="F45" s="68">
        <v>5</v>
      </c>
      <c r="H45" s="68" t="s">
        <v>300</v>
      </c>
      <c r="I45" s="68" t="s">
        <v>840</v>
      </c>
      <c r="J45" s="68" t="s">
        <v>902</v>
      </c>
    </row>
    <row r="46" spans="2:10">
      <c r="B46" s="68" t="s">
        <v>839</v>
      </c>
      <c r="C46" s="68" t="s">
        <v>268</v>
      </c>
      <c r="D46" s="68" t="s">
        <v>903</v>
      </c>
      <c r="E46" s="68" t="s">
        <v>900</v>
      </c>
      <c r="F46" s="68">
        <v>5</v>
      </c>
      <c r="H46" s="68" t="s">
        <v>300</v>
      </c>
      <c r="I46" s="68" t="s">
        <v>840</v>
      </c>
      <c r="J46" s="68" t="s">
        <v>904</v>
      </c>
    </row>
    <row r="47" spans="2:10">
      <c r="B47" s="68" t="s">
        <v>839</v>
      </c>
      <c r="C47" s="68" t="s">
        <v>268</v>
      </c>
      <c r="D47" s="68" t="s">
        <v>821</v>
      </c>
      <c r="E47" s="68" t="s">
        <v>900</v>
      </c>
      <c r="F47" s="68">
        <v>5</v>
      </c>
      <c r="H47" s="68" t="s">
        <v>300</v>
      </c>
      <c r="I47" s="68" t="s">
        <v>840</v>
      </c>
      <c r="J47" s="68" t="s">
        <v>880</v>
      </c>
    </row>
    <row r="48" spans="2:10">
      <c r="B48" s="68" t="s">
        <v>839</v>
      </c>
      <c r="C48" s="68" t="s">
        <v>268</v>
      </c>
      <c r="D48" s="68" t="s">
        <v>695</v>
      </c>
      <c r="E48" s="68" t="s">
        <v>900</v>
      </c>
      <c r="F48" s="68">
        <v>5</v>
      </c>
      <c r="H48" s="68" t="s">
        <v>300</v>
      </c>
      <c r="I48" s="68" t="s">
        <v>840</v>
      </c>
      <c r="J48" s="68" t="s">
        <v>881</v>
      </c>
    </row>
    <row r="49" spans="2:10">
      <c r="B49" s="68" t="s">
        <v>839</v>
      </c>
      <c r="C49" s="68" t="s">
        <v>268</v>
      </c>
      <c r="D49" s="68" t="s">
        <v>704</v>
      </c>
      <c r="E49" s="68" t="s">
        <v>900</v>
      </c>
      <c r="F49" s="68">
        <v>5</v>
      </c>
      <c r="H49" s="68" t="s">
        <v>300</v>
      </c>
      <c r="I49" s="68" t="s">
        <v>840</v>
      </c>
      <c r="J49" s="68" t="s">
        <v>882</v>
      </c>
    </row>
    <row r="50" spans="2:10">
      <c r="B50" s="68" t="s">
        <v>839</v>
      </c>
      <c r="C50" s="68" t="s">
        <v>268</v>
      </c>
      <c r="D50" s="68" t="s">
        <v>713</v>
      </c>
      <c r="E50" s="68" t="s">
        <v>900</v>
      </c>
      <c r="F50" s="68">
        <v>5</v>
      </c>
      <c r="H50" s="68" t="s">
        <v>300</v>
      </c>
      <c r="I50" s="68" t="s">
        <v>840</v>
      </c>
      <c r="J50" s="68" t="s">
        <v>883</v>
      </c>
    </row>
    <row r="51" spans="2:10">
      <c r="B51" s="68" t="s">
        <v>839</v>
      </c>
      <c r="C51" s="68" t="s">
        <v>268</v>
      </c>
      <c r="D51" s="68" t="s">
        <v>722</v>
      </c>
      <c r="E51" s="68" t="s">
        <v>900</v>
      </c>
      <c r="F51" s="68">
        <v>5</v>
      </c>
      <c r="H51" s="68" t="s">
        <v>300</v>
      </c>
      <c r="I51" s="68" t="s">
        <v>840</v>
      </c>
      <c r="J51" s="68" t="s">
        <v>884</v>
      </c>
    </row>
    <row r="52" spans="2:10">
      <c r="B52" s="68" t="s">
        <v>839</v>
      </c>
      <c r="C52" s="68" t="s">
        <v>268</v>
      </c>
      <c r="D52" s="68" t="s">
        <v>731</v>
      </c>
      <c r="E52" s="68" t="s">
        <v>900</v>
      </c>
      <c r="F52" s="68">
        <v>5</v>
      </c>
      <c r="H52" s="68" t="s">
        <v>300</v>
      </c>
      <c r="I52" s="68" t="s">
        <v>840</v>
      </c>
      <c r="J52" s="68" t="s">
        <v>885</v>
      </c>
    </row>
    <row r="53" spans="2:10">
      <c r="B53" s="68" t="s">
        <v>839</v>
      </c>
      <c r="C53" s="68" t="s">
        <v>268</v>
      </c>
      <c r="D53" s="68" t="s">
        <v>740</v>
      </c>
      <c r="E53" s="68" t="s">
        <v>900</v>
      </c>
      <c r="F53" s="68">
        <v>5</v>
      </c>
      <c r="H53" s="68" t="s">
        <v>300</v>
      </c>
      <c r="I53" s="68" t="s">
        <v>840</v>
      </c>
      <c r="J53" s="68" t="s">
        <v>886</v>
      </c>
    </row>
    <row r="54" spans="2:10">
      <c r="B54" s="68" t="s">
        <v>839</v>
      </c>
      <c r="C54" s="68" t="s">
        <v>268</v>
      </c>
      <c r="D54" s="68" t="s">
        <v>749</v>
      </c>
      <c r="E54" s="68" t="s">
        <v>900</v>
      </c>
      <c r="F54" s="68">
        <v>5</v>
      </c>
      <c r="H54" s="68" t="s">
        <v>300</v>
      </c>
      <c r="I54" s="68" t="s">
        <v>840</v>
      </c>
      <c r="J54" s="68" t="s">
        <v>887</v>
      </c>
    </row>
    <row r="55" spans="2:10">
      <c r="B55" s="68" t="s">
        <v>839</v>
      </c>
      <c r="C55" s="68" t="s">
        <v>268</v>
      </c>
      <c r="D55" s="68" t="s">
        <v>305</v>
      </c>
      <c r="E55" s="68" t="s">
        <v>900</v>
      </c>
      <c r="F55" s="68">
        <v>5</v>
      </c>
      <c r="H55" s="68" t="s">
        <v>300</v>
      </c>
      <c r="I55" s="68" t="s">
        <v>888</v>
      </c>
      <c r="J55" s="92" t="s">
        <v>841</v>
      </c>
    </row>
    <row r="56" spans="2:10">
      <c r="B56" s="68" t="s">
        <v>839</v>
      </c>
      <c r="C56" s="68" t="s">
        <v>268</v>
      </c>
      <c r="D56" s="68" t="s">
        <v>314</v>
      </c>
      <c r="E56" s="68" t="s">
        <v>900</v>
      </c>
      <c r="F56" s="68">
        <v>5</v>
      </c>
      <c r="H56" s="68" t="s">
        <v>300</v>
      </c>
      <c r="I56" s="68" t="s">
        <v>888</v>
      </c>
      <c r="J56" s="92" t="s">
        <v>842</v>
      </c>
    </row>
    <row r="57" spans="2:10">
      <c r="B57" s="68" t="s">
        <v>839</v>
      </c>
      <c r="C57" s="68" t="s">
        <v>268</v>
      </c>
      <c r="D57" s="68" t="s">
        <v>323</v>
      </c>
      <c r="E57" s="68" t="s">
        <v>900</v>
      </c>
      <c r="F57" s="68">
        <v>5</v>
      </c>
      <c r="H57" s="68" t="s">
        <v>300</v>
      </c>
      <c r="I57" s="68" t="s">
        <v>888</v>
      </c>
      <c r="J57" s="92" t="s">
        <v>843</v>
      </c>
    </row>
    <row r="58" spans="2:10">
      <c r="B58" s="68" t="s">
        <v>839</v>
      </c>
      <c r="C58" s="68" t="s">
        <v>268</v>
      </c>
      <c r="D58" s="68" t="s">
        <v>332</v>
      </c>
      <c r="E58" s="68" t="s">
        <v>900</v>
      </c>
      <c r="F58" s="68">
        <v>5</v>
      </c>
      <c r="H58" s="68" t="s">
        <v>300</v>
      </c>
      <c r="I58" s="68" t="s">
        <v>888</v>
      </c>
      <c r="J58" s="92" t="s">
        <v>844</v>
      </c>
    </row>
    <row r="59" spans="2:10">
      <c r="B59" s="68" t="s">
        <v>839</v>
      </c>
      <c r="C59" s="68" t="s">
        <v>268</v>
      </c>
      <c r="D59" s="68" t="s">
        <v>341</v>
      </c>
      <c r="E59" s="88" t="s">
        <v>900</v>
      </c>
      <c r="F59" s="68">
        <v>5</v>
      </c>
      <c r="H59" s="68" t="s">
        <v>300</v>
      </c>
      <c r="I59" s="68" t="s">
        <v>888</v>
      </c>
      <c r="J59" s="68" t="s">
        <v>845</v>
      </c>
    </row>
    <row r="60" spans="2:10">
      <c r="B60" s="68" t="s">
        <v>839</v>
      </c>
      <c r="C60" s="68" t="s">
        <v>268</v>
      </c>
      <c r="D60" s="68" t="s">
        <v>350</v>
      </c>
      <c r="E60" s="68" t="s">
        <v>900</v>
      </c>
      <c r="F60" s="68">
        <v>5</v>
      </c>
      <c r="H60" s="68" t="s">
        <v>300</v>
      </c>
      <c r="I60" s="68" t="s">
        <v>888</v>
      </c>
      <c r="J60" s="92" t="s">
        <v>846</v>
      </c>
    </row>
    <row r="61" spans="2:10">
      <c r="B61" s="68" t="s">
        <v>839</v>
      </c>
      <c r="C61" s="68" t="s">
        <v>268</v>
      </c>
      <c r="D61" s="68" t="s">
        <v>359</v>
      </c>
      <c r="E61" s="68" t="s">
        <v>900</v>
      </c>
      <c r="F61" s="68">
        <v>5</v>
      </c>
      <c r="H61" s="68" t="s">
        <v>300</v>
      </c>
      <c r="I61" s="68" t="s">
        <v>888</v>
      </c>
      <c r="J61" s="92" t="s">
        <v>847</v>
      </c>
    </row>
    <row r="62" spans="2:10">
      <c r="B62" s="68" t="s">
        <v>839</v>
      </c>
      <c r="C62" s="68" t="s">
        <v>268</v>
      </c>
      <c r="D62" s="68" t="s">
        <v>368</v>
      </c>
      <c r="E62" s="68" t="s">
        <v>900</v>
      </c>
      <c r="F62" s="68">
        <v>5</v>
      </c>
      <c r="H62" s="68" t="s">
        <v>300</v>
      </c>
      <c r="I62" s="68" t="s">
        <v>888</v>
      </c>
      <c r="J62" s="92" t="s">
        <v>848</v>
      </c>
    </row>
    <row r="63" spans="2:10">
      <c r="B63" s="68" t="s">
        <v>839</v>
      </c>
      <c r="C63" s="68" t="s">
        <v>268</v>
      </c>
      <c r="D63" s="68" t="s">
        <v>377</v>
      </c>
      <c r="E63" s="68" t="s">
        <v>900</v>
      </c>
      <c r="F63" s="68">
        <v>5</v>
      </c>
      <c r="H63" s="68" t="s">
        <v>300</v>
      </c>
      <c r="I63" s="68" t="s">
        <v>888</v>
      </c>
      <c r="J63" s="92" t="s">
        <v>849</v>
      </c>
    </row>
    <row r="64" spans="2:10">
      <c r="B64" s="68" t="s">
        <v>839</v>
      </c>
      <c r="C64" s="68" t="s">
        <v>268</v>
      </c>
      <c r="D64" s="68" t="s">
        <v>386</v>
      </c>
      <c r="E64" s="68" t="s">
        <v>900</v>
      </c>
      <c r="F64" s="68">
        <v>5</v>
      </c>
      <c r="H64" s="68" t="s">
        <v>300</v>
      </c>
      <c r="I64" s="68" t="s">
        <v>888</v>
      </c>
      <c r="J64" s="92" t="s">
        <v>850</v>
      </c>
    </row>
    <row r="65" spans="2:10">
      <c r="B65" s="68" t="s">
        <v>839</v>
      </c>
      <c r="C65" s="68" t="s">
        <v>268</v>
      </c>
      <c r="D65" s="68" t="s">
        <v>827</v>
      </c>
      <c r="E65" s="68" t="s">
        <v>900</v>
      </c>
      <c r="F65" s="68">
        <v>5</v>
      </c>
      <c r="H65" s="68" t="s">
        <v>300</v>
      </c>
      <c r="I65" s="68" t="s">
        <v>888</v>
      </c>
      <c r="J65" s="92" t="s">
        <v>851</v>
      </c>
    </row>
    <row r="66" spans="2:10">
      <c r="B66" s="68" t="s">
        <v>839</v>
      </c>
      <c r="C66" s="68" t="s">
        <v>268</v>
      </c>
      <c r="D66" s="68" t="s">
        <v>404</v>
      </c>
      <c r="E66" s="68" t="s">
        <v>900</v>
      </c>
      <c r="F66" s="68">
        <v>5</v>
      </c>
      <c r="H66" s="68" t="s">
        <v>300</v>
      </c>
      <c r="I66" s="68" t="s">
        <v>888</v>
      </c>
      <c r="J66" s="92" t="s">
        <v>852</v>
      </c>
    </row>
    <row r="67" spans="2:10">
      <c r="B67" s="68" t="s">
        <v>839</v>
      </c>
      <c r="C67" s="68" t="s">
        <v>268</v>
      </c>
      <c r="D67" s="68" t="s">
        <v>413</v>
      </c>
      <c r="E67" s="68" t="s">
        <v>900</v>
      </c>
      <c r="F67" s="68">
        <v>5</v>
      </c>
      <c r="H67" s="68" t="s">
        <v>300</v>
      </c>
      <c r="I67" s="68" t="s">
        <v>888</v>
      </c>
      <c r="J67" s="92" t="s">
        <v>853</v>
      </c>
    </row>
    <row r="68" spans="2:10">
      <c r="B68" s="68" t="s">
        <v>839</v>
      </c>
      <c r="C68" s="68" t="s">
        <v>268</v>
      </c>
      <c r="D68" s="68" t="s">
        <v>422</v>
      </c>
      <c r="E68" s="68" t="s">
        <v>900</v>
      </c>
      <c r="F68" s="68">
        <v>5</v>
      </c>
      <c r="G68" s="68">
        <v>0</v>
      </c>
      <c r="H68" s="68" t="s">
        <v>300</v>
      </c>
      <c r="I68" s="68" t="s">
        <v>888</v>
      </c>
      <c r="J68" s="92" t="s">
        <v>854</v>
      </c>
    </row>
    <row r="69" spans="2:10">
      <c r="B69" s="68" t="s">
        <v>839</v>
      </c>
      <c r="C69" s="68" t="s">
        <v>268</v>
      </c>
      <c r="D69" s="68" t="s">
        <v>431</v>
      </c>
      <c r="E69" s="68" t="s">
        <v>900</v>
      </c>
      <c r="F69" s="68">
        <v>5</v>
      </c>
      <c r="H69" s="68" t="s">
        <v>300</v>
      </c>
      <c r="I69" s="68" t="s">
        <v>888</v>
      </c>
      <c r="J69" s="92" t="s">
        <v>855</v>
      </c>
    </row>
    <row r="70" spans="2:10">
      <c r="B70" s="68" t="s">
        <v>839</v>
      </c>
      <c r="C70" s="68" t="s">
        <v>268</v>
      </c>
      <c r="D70" s="68" t="s">
        <v>438</v>
      </c>
      <c r="E70" s="68" t="s">
        <v>900</v>
      </c>
      <c r="F70" s="68">
        <v>5</v>
      </c>
      <c r="H70" s="68" t="s">
        <v>300</v>
      </c>
      <c r="I70" s="68" t="s">
        <v>888</v>
      </c>
      <c r="J70" s="92" t="s">
        <v>856</v>
      </c>
    </row>
    <row r="71" spans="2:10">
      <c r="B71" s="68" t="s">
        <v>839</v>
      </c>
      <c r="C71" s="68" t="s">
        <v>268</v>
      </c>
      <c r="D71" s="68" t="s">
        <v>444</v>
      </c>
      <c r="E71" s="68" t="s">
        <v>900</v>
      </c>
      <c r="F71" s="68">
        <v>5</v>
      </c>
      <c r="H71" s="68" t="s">
        <v>300</v>
      </c>
      <c r="I71" s="68" t="s">
        <v>888</v>
      </c>
      <c r="J71" s="92" t="s">
        <v>857</v>
      </c>
    </row>
    <row r="72" spans="2:10">
      <c r="B72" s="68" t="s">
        <v>839</v>
      </c>
      <c r="C72" s="68" t="s">
        <v>268</v>
      </c>
      <c r="D72" s="68" t="s">
        <v>452</v>
      </c>
      <c r="E72" s="68" t="s">
        <v>900</v>
      </c>
      <c r="F72" s="68">
        <v>5</v>
      </c>
      <c r="H72" s="68" t="s">
        <v>300</v>
      </c>
      <c r="I72" s="68" t="s">
        <v>888</v>
      </c>
      <c r="J72" s="92" t="s">
        <v>858</v>
      </c>
    </row>
    <row r="73" spans="2:10">
      <c r="B73" s="68" t="s">
        <v>839</v>
      </c>
      <c r="C73" s="68" t="s">
        <v>268</v>
      </c>
      <c r="D73" s="68" t="s">
        <v>461</v>
      </c>
      <c r="E73" s="68" t="s">
        <v>900</v>
      </c>
      <c r="F73" s="68">
        <v>5</v>
      </c>
      <c r="H73" s="68" t="s">
        <v>300</v>
      </c>
      <c r="I73" s="68" t="s">
        <v>888</v>
      </c>
      <c r="J73" s="92" t="s">
        <v>859</v>
      </c>
    </row>
    <row r="74" spans="2:10">
      <c r="B74" s="68" t="s">
        <v>839</v>
      </c>
      <c r="C74" s="68" t="s">
        <v>268</v>
      </c>
      <c r="D74" s="68" t="s">
        <v>470</v>
      </c>
      <c r="E74" s="68" t="s">
        <v>900</v>
      </c>
      <c r="F74" s="68">
        <v>5</v>
      </c>
      <c r="H74" s="68" t="s">
        <v>300</v>
      </c>
      <c r="I74" s="68" t="s">
        <v>888</v>
      </c>
      <c r="J74" s="92" t="s">
        <v>860</v>
      </c>
    </row>
    <row r="75" spans="2:10">
      <c r="B75" s="68" t="s">
        <v>839</v>
      </c>
      <c r="C75" s="68" t="s">
        <v>268</v>
      </c>
      <c r="D75" s="68" t="s">
        <v>479</v>
      </c>
      <c r="E75" s="68" t="s">
        <v>900</v>
      </c>
      <c r="F75" s="68">
        <v>5</v>
      </c>
      <c r="H75" s="68" t="s">
        <v>300</v>
      </c>
      <c r="I75" s="68" t="s">
        <v>888</v>
      </c>
      <c r="J75" s="92" t="s">
        <v>861</v>
      </c>
    </row>
    <row r="76" spans="2:10">
      <c r="B76" s="68" t="s">
        <v>839</v>
      </c>
      <c r="C76" s="68" t="s">
        <v>268</v>
      </c>
      <c r="D76" s="68" t="s">
        <v>488</v>
      </c>
      <c r="E76" s="68" t="s">
        <v>900</v>
      </c>
      <c r="F76" s="68">
        <v>5</v>
      </c>
      <c r="H76" s="68" t="s">
        <v>300</v>
      </c>
      <c r="I76" s="68" t="s">
        <v>888</v>
      </c>
      <c r="J76" s="92" t="s">
        <v>862</v>
      </c>
    </row>
    <row r="77" spans="2:10">
      <c r="B77" s="68" t="s">
        <v>839</v>
      </c>
      <c r="C77" s="68" t="s">
        <v>268</v>
      </c>
      <c r="D77" s="68" t="s">
        <v>497</v>
      </c>
      <c r="E77" s="68" t="s">
        <v>900</v>
      </c>
      <c r="F77" s="68">
        <v>5</v>
      </c>
      <c r="H77" s="68" t="s">
        <v>300</v>
      </c>
      <c r="I77" s="68" t="s">
        <v>888</v>
      </c>
      <c r="J77" s="92" t="s">
        <v>863</v>
      </c>
    </row>
    <row r="78" spans="2:10">
      <c r="B78" s="68" t="s">
        <v>839</v>
      </c>
      <c r="C78" s="68" t="s">
        <v>268</v>
      </c>
      <c r="D78" s="68" t="s">
        <v>506</v>
      </c>
      <c r="E78" s="68" t="s">
        <v>900</v>
      </c>
      <c r="F78" s="68">
        <v>5</v>
      </c>
      <c r="H78" s="68" t="s">
        <v>300</v>
      </c>
      <c r="I78" s="68" t="s">
        <v>888</v>
      </c>
      <c r="J78" s="92" t="s">
        <v>864</v>
      </c>
    </row>
    <row r="79" spans="2:10">
      <c r="B79" s="68" t="s">
        <v>839</v>
      </c>
      <c r="C79" s="68" t="s">
        <v>268</v>
      </c>
      <c r="D79" s="68" t="s">
        <v>515</v>
      </c>
      <c r="E79" s="68" t="s">
        <v>900</v>
      </c>
      <c r="F79" s="68">
        <v>5</v>
      </c>
      <c r="H79" s="68" t="s">
        <v>300</v>
      </c>
      <c r="I79" s="68" t="s">
        <v>888</v>
      </c>
      <c r="J79" s="92" t="s">
        <v>865</v>
      </c>
    </row>
    <row r="80" spans="2:10">
      <c r="B80" s="68" t="s">
        <v>839</v>
      </c>
      <c r="C80" s="68" t="s">
        <v>268</v>
      </c>
      <c r="D80" s="68" t="s">
        <v>524</v>
      </c>
      <c r="E80" s="68" t="s">
        <v>900</v>
      </c>
      <c r="F80" s="68">
        <v>5</v>
      </c>
      <c r="H80" s="68" t="s">
        <v>300</v>
      </c>
      <c r="I80" s="68" t="s">
        <v>888</v>
      </c>
      <c r="J80" s="92" t="s">
        <v>866</v>
      </c>
    </row>
    <row r="81" spans="2:10">
      <c r="B81" s="68" t="s">
        <v>839</v>
      </c>
      <c r="C81" s="68" t="s">
        <v>268</v>
      </c>
      <c r="D81" s="68" t="s">
        <v>587</v>
      </c>
      <c r="E81" s="68" t="s">
        <v>900</v>
      </c>
      <c r="F81" s="68">
        <v>5</v>
      </c>
      <c r="H81" s="68" t="s">
        <v>300</v>
      </c>
      <c r="I81" s="68" t="s">
        <v>888</v>
      </c>
      <c r="J81" s="68" t="s">
        <v>867</v>
      </c>
    </row>
    <row r="82" spans="2:10">
      <c r="B82" s="68" t="s">
        <v>839</v>
      </c>
      <c r="C82" s="68" t="s">
        <v>268</v>
      </c>
      <c r="D82" s="68" t="s">
        <v>596</v>
      </c>
      <c r="E82" s="68" t="s">
        <v>900</v>
      </c>
      <c r="F82" s="68">
        <v>5</v>
      </c>
      <c r="H82" s="68" t="s">
        <v>300</v>
      </c>
      <c r="I82" s="68" t="s">
        <v>888</v>
      </c>
      <c r="J82" s="68" t="s">
        <v>868</v>
      </c>
    </row>
    <row r="83" spans="2:10">
      <c r="B83" s="68" t="s">
        <v>839</v>
      </c>
      <c r="C83" s="68" t="s">
        <v>268</v>
      </c>
      <c r="D83" s="68" t="s">
        <v>605</v>
      </c>
      <c r="E83" s="68" t="s">
        <v>900</v>
      </c>
      <c r="F83" s="68">
        <v>5</v>
      </c>
      <c r="H83" s="68" t="s">
        <v>300</v>
      </c>
      <c r="I83" s="68" t="s">
        <v>888</v>
      </c>
      <c r="J83" s="68" t="s">
        <v>869</v>
      </c>
    </row>
    <row r="84" spans="2:10">
      <c r="B84" s="68" t="s">
        <v>839</v>
      </c>
      <c r="C84" s="68" t="s">
        <v>268</v>
      </c>
      <c r="D84" s="68" t="s">
        <v>614</v>
      </c>
      <c r="E84" s="68" t="s">
        <v>900</v>
      </c>
      <c r="F84" s="68">
        <v>5</v>
      </c>
      <c r="H84" s="68" t="s">
        <v>300</v>
      </c>
      <c r="I84" s="68" t="s">
        <v>888</v>
      </c>
      <c r="J84" s="68" t="s">
        <v>870</v>
      </c>
    </row>
    <row r="85" spans="2:10">
      <c r="B85" s="68" t="s">
        <v>839</v>
      </c>
      <c r="C85" s="68" t="s">
        <v>268</v>
      </c>
      <c r="D85" s="68" t="s">
        <v>623</v>
      </c>
      <c r="E85" s="68" t="s">
        <v>900</v>
      </c>
      <c r="F85" s="68">
        <v>5</v>
      </c>
      <c r="H85" s="68" t="s">
        <v>300</v>
      </c>
      <c r="I85" s="68" t="s">
        <v>888</v>
      </c>
      <c r="J85" s="68" t="s">
        <v>871</v>
      </c>
    </row>
    <row r="86" spans="2:10">
      <c r="B86" s="68" t="s">
        <v>839</v>
      </c>
      <c r="C86" s="68" t="s">
        <v>268</v>
      </c>
      <c r="D86" s="68" t="s">
        <v>815</v>
      </c>
      <c r="E86" s="68" t="s">
        <v>900</v>
      </c>
      <c r="F86" s="68">
        <v>5</v>
      </c>
      <c r="H86" s="68" t="s">
        <v>300</v>
      </c>
      <c r="I86" s="68" t="s">
        <v>888</v>
      </c>
      <c r="J86" s="68" t="s">
        <v>872</v>
      </c>
    </row>
    <row r="87" spans="2:10">
      <c r="B87" s="68" t="s">
        <v>839</v>
      </c>
      <c r="C87" s="68" t="s">
        <v>268</v>
      </c>
      <c r="D87" s="68" t="s">
        <v>632</v>
      </c>
      <c r="E87" s="68" t="s">
        <v>900</v>
      </c>
      <c r="F87" s="68">
        <v>5</v>
      </c>
      <c r="H87" s="68" t="s">
        <v>300</v>
      </c>
      <c r="I87" s="68" t="s">
        <v>888</v>
      </c>
      <c r="J87" s="68" t="s">
        <v>873</v>
      </c>
    </row>
    <row r="88" spans="2:10">
      <c r="B88" s="68" t="s">
        <v>839</v>
      </c>
      <c r="C88" s="68" t="s">
        <v>268</v>
      </c>
      <c r="D88" s="68" t="s">
        <v>641</v>
      </c>
      <c r="E88" s="68" t="s">
        <v>900</v>
      </c>
      <c r="F88" s="68">
        <v>5</v>
      </c>
      <c r="H88" s="68" t="s">
        <v>300</v>
      </c>
      <c r="I88" s="68" t="s">
        <v>888</v>
      </c>
      <c r="J88" s="68" t="s">
        <v>874</v>
      </c>
    </row>
    <row r="89" spans="2:10">
      <c r="B89" s="68" t="s">
        <v>839</v>
      </c>
      <c r="C89" s="68" t="s">
        <v>268</v>
      </c>
      <c r="D89" s="68" t="s">
        <v>824</v>
      </c>
      <c r="E89" s="68" t="s">
        <v>900</v>
      </c>
      <c r="F89" s="68">
        <v>5</v>
      </c>
      <c r="H89" s="68" t="s">
        <v>300</v>
      </c>
      <c r="I89" s="68" t="s">
        <v>888</v>
      </c>
      <c r="J89" s="68" t="s">
        <v>875</v>
      </c>
    </row>
    <row r="90" spans="2:10">
      <c r="B90" s="68" t="s">
        <v>839</v>
      </c>
      <c r="C90" s="68" t="s">
        <v>268</v>
      </c>
      <c r="D90" s="68" t="s">
        <v>656</v>
      </c>
      <c r="E90" s="68" t="s">
        <v>900</v>
      </c>
      <c r="F90" s="68">
        <v>5</v>
      </c>
      <c r="H90" s="68" t="s">
        <v>300</v>
      </c>
      <c r="I90" s="68" t="s">
        <v>888</v>
      </c>
      <c r="J90" s="68" t="s">
        <v>876</v>
      </c>
    </row>
    <row r="91" spans="2:10">
      <c r="B91" s="68" t="s">
        <v>839</v>
      </c>
      <c r="C91" s="68" t="s">
        <v>268</v>
      </c>
      <c r="D91" s="68" t="s">
        <v>665</v>
      </c>
      <c r="E91" s="68" t="s">
        <v>900</v>
      </c>
      <c r="F91" s="68">
        <v>5</v>
      </c>
      <c r="H91" s="68" t="s">
        <v>300</v>
      </c>
      <c r="I91" s="68" t="s">
        <v>888</v>
      </c>
      <c r="J91" s="68" t="s">
        <v>877</v>
      </c>
    </row>
    <row r="92" spans="2:10">
      <c r="B92" s="68" t="s">
        <v>839</v>
      </c>
      <c r="C92" s="68" t="s">
        <v>268</v>
      </c>
      <c r="D92" s="68" t="s">
        <v>674</v>
      </c>
      <c r="E92" s="68" t="s">
        <v>900</v>
      </c>
      <c r="F92" s="68">
        <v>5</v>
      </c>
      <c r="H92" s="68" t="s">
        <v>300</v>
      </c>
      <c r="I92" s="68" t="s">
        <v>888</v>
      </c>
      <c r="J92" s="68" t="s">
        <v>878</v>
      </c>
    </row>
    <row r="93" spans="2:10">
      <c r="B93" s="68" t="s">
        <v>839</v>
      </c>
      <c r="C93" s="68" t="s">
        <v>268</v>
      </c>
      <c r="D93" s="68" t="s">
        <v>683</v>
      </c>
      <c r="E93" s="68" t="s">
        <v>900</v>
      </c>
      <c r="F93" s="68">
        <v>5</v>
      </c>
      <c r="H93" s="68" t="s">
        <v>300</v>
      </c>
      <c r="I93" s="68" t="s">
        <v>888</v>
      </c>
      <c r="J93" s="68" t="s">
        <v>879</v>
      </c>
    </row>
    <row r="94" spans="2:10">
      <c r="B94" s="68" t="s">
        <v>839</v>
      </c>
      <c r="C94" s="68" t="s">
        <v>268</v>
      </c>
      <c r="D94" s="68" t="s">
        <v>905</v>
      </c>
      <c r="E94" s="68" t="s">
        <v>900</v>
      </c>
      <c r="F94" s="68">
        <v>5</v>
      </c>
      <c r="H94" s="68" t="s">
        <v>300</v>
      </c>
      <c r="I94" s="68" t="s">
        <v>888</v>
      </c>
      <c r="J94" s="68" t="s">
        <v>902</v>
      </c>
    </row>
    <row r="95" spans="2:10">
      <c r="B95" s="68" t="s">
        <v>839</v>
      </c>
      <c r="C95" s="68" t="s">
        <v>268</v>
      </c>
      <c r="D95" s="68" t="s">
        <v>906</v>
      </c>
      <c r="E95" s="68" t="s">
        <v>900</v>
      </c>
      <c r="F95" s="68">
        <v>5</v>
      </c>
      <c r="H95" s="68" t="s">
        <v>300</v>
      </c>
      <c r="I95" s="68" t="s">
        <v>888</v>
      </c>
      <c r="J95" s="68" t="s">
        <v>904</v>
      </c>
    </row>
    <row r="96" spans="2:10">
      <c r="B96" s="68" t="s">
        <v>839</v>
      </c>
      <c r="C96" s="68" t="s">
        <v>268</v>
      </c>
      <c r="D96" s="68" t="s">
        <v>689</v>
      </c>
      <c r="E96" s="68" t="s">
        <v>900</v>
      </c>
      <c r="F96" s="68">
        <v>5</v>
      </c>
      <c r="H96" s="68" t="s">
        <v>300</v>
      </c>
      <c r="I96" s="68" t="s">
        <v>888</v>
      </c>
      <c r="J96" s="68" t="s">
        <v>880</v>
      </c>
    </row>
    <row r="97" spans="2:10">
      <c r="B97" s="68" t="s">
        <v>839</v>
      </c>
      <c r="C97" s="68" t="s">
        <v>268</v>
      </c>
      <c r="D97" s="68" t="s">
        <v>698</v>
      </c>
      <c r="E97" s="68" t="s">
        <v>900</v>
      </c>
      <c r="F97" s="68">
        <v>5</v>
      </c>
      <c r="H97" s="68" t="s">
        <v>300</v>
      </c>
      <c r="I97" s="68" t="s">
        <v>888</v>
      </c>
      <c r="J97" s="68" t="s">
        <v>881</v>
      </c>
    </row>
    <row r="98" spans="2:10">
      <c r="B98" s="68" t="s">
        <v>839</v>
      </c>
      <c r="C98" s="68" t="s">
        <v>268</v>
      </c>
      <c r="D98" s="68" t="s">
        <v>707</v>
      </c>
      <c r="E98" s="68" t="s">
        <v>900</v>
      </c>
      <c r="F98" s="68">
        <v>5</v>
      </c>
      <c r="H98" s="68" t="s">
        <v>300</v>
      </c>
      <c r="I98" s="68" t="s">
        <v>888</v>
      </c>
      <c r="J98" s="68" t="s">
        <v>882</v>
      </c>
    </row>
    <row r="99" spans="2:10">
      <c r="B99" s="68" t="s">
        <v>839</v>
      </c>
      <c r="C99" s="68" t="s">
        <v>268</v>
      </c>
      <c r="D99" s="68" t="s">
        <v>716</v>
      </c>
      <c r="E99" s="68" t="s">
        <v>900</v>
      </c>
      <c r="F99" s="68">
        <v>5</v>
      </c>
      <c r="H99" s="68" t="s">
        <v>300</v>
      </c>
      <c r="I99" s="68" t="s">
        <v>888</v>
      </c>
      <c r="J99" s="68" t="s">
        <v>883</v>
      </c>
    </row>
    <row r="100" spans="2:10">
      <c r="B100" s="68" t="s">
        <v>839</v>
      </c>
      <c r="C100" s="68" t="s">
        <v>268</v>
      </c>
      <c r="D100" s="68" t="s">
        <v>725</v>
      </c>
      <c r="E100" s="68" t="s">
        <v>900</v>
      </c>
      <c r="F100" s="68">
        <v>5</v>
      </c>
      <c r="H100" s="68" t="s">
        <v>300</v>
      </c>
      <c r="I100" s="68" t="s">
        <v>888</v>
      </c>
      <c r="J100" s="68" t="s">
        <v>884</v>
      </c>
    </row>
    <row r="101" spans="2:10">
      <c r="B101" s="68" t="s">
        <v>839</v>
      </c>
      <c r="C101" s="68" t="s">
        <v>268</v>
      </c>
      <c r="D101" s="68" t="s">
        <v>734</v>
      </c>
      <c r="E101" s="68" t="s">
        <v>900</v>
      </c>
      <c r="F101" s="68">
        <v>5</v>
      </c>
      <c r="H101" s="68" t="s">
        <v>300</v>
      </c>
      <c r="I101" s="68" t="s">
        <v>888</v>
      </c>
      <c r="J101" s="68" t="s">
        <v>885</v>
      </c>
    </row>
    <row r="102" spans="2:10">
      <c r="B102" s="68" t="s">
        <v>839</v>
      </c>
      <c r="C102" s="68" t="s">
        <v>268</v>
      </c>
      <c r="D102" s="68" t="s">
        <v>743</v>
      </c>
      <c r="E102" s="68" t="s">
        <v>900</v>
      </c>
      <c r="F102" s="68">
        <v>5</v>
      </c>
      <c r="H102" s="68" t="s">
        <v>300</v>
      </c>
      <c r="I102" s="68" t="s">
        <v>888</v>
      </c>
      <c r="J102" s="68" t="s">
        <v>886</v>
      </c>
    </row>
    <row r="103" spans="2:10">
      <c r="B103" s="68" t="s">
        <v>839</v>
      </c>
      <c r="C103" s="68" t="s">
        <v>268</v>
      </c>
      <c r="D103" s="68" t="s">
        <v>752</v>
      </c>
      <c r="E103" s="68" t="s">
        <v>900</v>
      </c>
      <c r="F103" s="68">
        <v>5</v>
      </c>
      <c r="H103" s="68" t="s">
        <v>300</v>
      </c>
      <c r="I103" s="68" t="s">
        <v>888</v>
      </c>
      <c r="J103" s="68" t="s">
        <v>887</v>
      </c>
    </row>
    <row r="104" spans="2:10">
      <c r="B104" s="68" t="s">
        <v>839</v>
      </c>
      <c r="C104" s="68" t="s">
        <v>268</v>
      </c>
      <c r="D104" s="68" t="s">
        <v>308</v>
      </c>
      <c r="E104" s="68" t="s">
        <v>900</v>
      </c>
      <c r="F104" s="68">
        <v>5</v>
      </c>
      <c r="H104" s="68" t="s">
        <v>300</v>
      </c>
      <c r="I104" s="68" t="s">
        <v>889</v>
      </c>
      <c r="J104" s="92" t="s">
        <v>841</v>
      </c>
    </row>
    <row r="105" spans="2:10">
      <c r="B105" s="68" t="s">
        <v>839</v>
      </c>
      <c r="C105" s="68" t="s">
        <v>268</v>
      </c>
      <c r="D105" s="68" t="s">
        <v>317</v>
      </c>
      <c r="E105" s="68" t="s">
        <v>900</v>
      </c>
      <c r="F105" s="68">
        <v>5</v>
      </c>
      <c r="H105" s="68" t="s">
        <v>300</v>
      </c>
      <c r="I105" s="68" t="s">
        <v>889</v>
      </c>
      <c r="J105" s="92" t="s">
        <v>842</v>
      </c>
    </row>
    <row r="106" spans="2:10">
      <c r="B106" s="68" t="s">
        <v>839</v>
      </c>
      <c r="C106" s="68" t="s">
        <v>268</v>
      </c>
      <c r="D106" s="68" t="s">
        <v>326</v>
      </c>
      <c r="E106" s="68" t="s">
        <v>900</v>
      </c>
      <c r="F106" s="68">
        <v>5</v>
      </c>
      <c r="H106" s="68" t="s">
        <v>300</v>
      </c>
      <c r="I106" s="68" t="s">
        <v>889</v>
      </c>
      <c r="J106" s="92" t="s">
        <v>843</v>
      </c>
    </row>
    <row r="107" spans="2:10">
      <c r="B107" s="68" t="s">
        <v>839</v>
      </c>
      <c r="C107" s="68" t="s">
        <v>268</v>
      </c>
      <c r="D107" s="68" t="s">
        <v>335</v>
      </c>
      <c r="E107" s="68" t="s">
        <v>900</v>
      </c>
      <c r="F107" s="68">
        <v>5</v>
      </c>
      <c r="H107" s="68" t="s">
        <v>300</v>
      </c>
      <c r="I107" s="68" t="s">
        <v>889</v>
      </c>
      <c r="J107" s="92" t="s">
        <v>844</v>
      </c>
    </row>
    <row r="108" spans="2:10">
      <c r="B108" s="68" t="s">
        <v>839</v>
      </c>
      <c r="C108" s="68" t="s">
        <v>268</v>
      </c>
      <c r="D108" s="68" t="s">
        <v>344</v>
      </c>
      <c r="E108" s="68" t="s">
        <v>900</v>
      </c>
      <c r="F108" s="68">
        <v>5</v>
      </c>
      <c r="H108" s="68" t="s">
        <v>300</v>
      </c>
      <c r="I108" s="68" t="s">
        <v>889</v>
      </c>
      <c r="J108" s="92" t="s">
        <v>845</v>
      </c>
    </row>
    <row r="109" spans="2:10">
      <c r="B109" s="68" t="s">
        <v>839</v>
      </c>
      <c r="C109" s="68" t="s">
        <v>268</v>
      </c>
      <c r="D109" s="68" t="s">
        <v>353</v>
      </c>
      <c r="E109" s="68" t="s">
        <v>900</v>
      </c>
      <c r="F109" s="68">
        <v>5</v>
      </c>
      <c r="H109" s="68" t="s">
        <v>300</v>
      </c>
      <c r="I109" s="68" t="s">
        <v>889</v>
      </c>
      <c r="J109" s="92" t="s">
        <v>846</v>
      </c>
    </row>
    <row r="110" spans="2:10">
      <c r="B110" s="68" t="s">
        <v>839</v>
      </c>
      <c r="C110" s="68" t="s">
        <v>268</v>
      </c>
      <c r="D110" s="68" t="s">
        <v>362</v>
      </c>
      <c r="E110" s="68" t="s">
        <v>900</v>
      </c>
      <c r="F110" s="68">
        <v>5</v>
      </c>
      <c r="H110" s="68" t="s">
        <v>300</v>
      </c>
      <c r="I110" s="68" t="s">
        <v>889</v>
      </c>
      <c r="J110" s="92" t="s">
        <v>847</v>
      </c>
    </row>
    <row r="111" spans="2:10">
      <c r="B111" s="68" t="s">
        <v>839</v>
      </c>
      <c r="C111" s="68" t="s">
        <v>268</v>
      </c>
      <c r="D111" s="68" t="s">
        <v>371</v>
      </c>
      <c r="E111" s="68" t="s">
        <v>900</v>
      </c>
      <c r="F111" s="68">
        <v>5</v>
      </c>
      <c r="H111" s="68" t="s">
        <v>300</v>
      </c>
      <c r="I111" s="68" t="s">
        <v>889</v>
      </c>
      <c r="J111" s="92" t="s">
        <v>848</v>
      </c>
    </row>
    <row r="112" spans="2:10">
      <c r="B112" s="68" t="s">
        <v>839</v>
      </c>
      <c r="C112" s="68" t="s">
        <v>268</v>
      </c>
      <c r="D112" s="68" t="s">
        <v>380</v>
      </c>
      <c r="E112" s="68" t="s">
        <v>900</v>
      </c>
      <c r="F112" s="68">
        <v>5</v>
      </c>
      <c r="H112" s="68" t="s">
        <v>300</v>
      </c>
      <c r="I112" s="68" t="s">
        <v>889</v>
      </c>
      <c r="J112" s="92" t="s">
        <v>849</v>
      </c>
    </row>
    <row r="113" spans="2:10">
      <c r="B113" s="68" t="s">
        <v>839</v>
      </c>
      <c r="C113" s="68" t="s">
        <v>268</v>
      </c>
      <c r="D113" s="68" t="s">
        <v>389</v>
      </c>
      <c r="E113" s="68" t="s">
        <v>900</v>
      </c>
      <c r="F113" s="68">
        <v>5</v>
      </c>
      <c r="H113" s="68" t="s">
        <v>300</v>
      </c>
      <c r="I113" s="68" t="s">
        <v>889</v>
      </c>
      <c r="J113" s="92" t="s">
        <v>850</v>
      </c>
    </row>
    <row r="114" spans="2:10">
      <c r="B114" s="68" t="s">
        <v>839</v>
      </c>
      <c r="C114" s="68" t="s">
        <v>268</v>
      </c>
      <c r="D114" s="68" t="s">
        <v>828</v>
      </c>
      <c r="E114" s="68" t="s">
        <v>900</v>
      </c>
      <c r="F114" s="68">
        <v>5</v>
      </c>
      <c r="H114" s="68" t="s">
        <v>300</v>
      </c>
      <c r="I114" s="68" t="s">
        <v>889</v>
      </c>
      <c r="J114" s="92" t="s">
        <v>851</v>
      </c>
    </row>
    <row r="115" spans="2:10">
      <c r="B115" s="68" t="s">
        <v>839</v>
      </c>
      <c r="C115" s="68" t="s">
        <v>268</v>
      </c>
      <c r="D115" s="68" t="s">
        <v>407</v>
      </c>
      <c r="E115" s="68" t="s">
        <v>900</v>
      </c>
      <c r="F115" s="68">
        <v>5</v>
      </c>
      <c r="H115" s="68" t="s">
        <v>300</v>
      </c>
      <c r="I115" s="68" t="s">
        <v>889</v>
      </c>
      <c r="J115" s="92" t="s">
        <v>852</v>
      </c>
    </row>
    <row r="116" spans="2:10">
      <c r="B116" s="68" t="s">
        <v>839</v>
      </c>
      <c r="C116" s="68" t="s">
        <v>268</v>
      </c>
      <c r="D116" s="68" t="s">
        <v>416</v>
      </c>
      <c r="E116" s="68" t="s">
        <v>900</v>
      </c>
      <c r="F116" s="68">
        <v>5</v>
      </c>
      <c r="H116" s="68" t="s">
        <v>300</v>
      </c>
      <c r="I116" s="68" t="s">
        <v>889</v>
      </c>
      <c r="J116" s="92" t="s">
        <v>853</v>
      </c>
    </row>
    <row r="117" spans="2:10">
      <c r="B117" s="68" t="s">
        <v>839</v>
      </c>
      <c r="C117" s="68" t="s">
        <v>268</v>
      </c>
      <c r="D117" s="68" t="s">
        <v>425</v>
      </c>
      <c r="E117" s="68" t="s">
        <v>900</v>
      </c>
      <c r="F117" s="68">
        <v>5</v>
      </c>
      <c r="G117" s="68">
        <v>0</v>
      </c>
      <c r="H117" s="68" t="s">
        <v>300</v>
      </c>
      <c r="I117" s="68" t="s">
        <v>889</v>
      </c>
      <c r="J117" s="92" t="s">
        <v>854</v>
      </c>
    </row>
    <row r="118" spans="2:10">
      <c r="B118" s="68" t="s">
        <v>839</v>
      </c>
      <c r="C118" s="68" t="s">
        <v>268</v>
      </c>
      <c r="D118" s="68" t="s">
        <v>434</v>
      </c>
      <c r="E118" s="68" t="s">
        <v>900</v>
      </c>
      <c r="F118" s="68">
        <v>5</v>
      </c>
      <c r="H118" s="68" t="s">
        <v>300</v>
      </c>
      <c r="I118" s="68" t="s">
        <v>889</v>
      </c>
      <c r="J118" s="92" t="s">
        <v>855</v>
      </c>
    </row>
    <row r="119" spans="2:10">
      <c r="B119" s="68" t="s">
        <v>839</v>
      </c>
      <c r="C119" s="68" t="s">
        <v>268</v>
      </c>
      <c r="D119" s="68" t="s">
        <v>440</v>
      </c>
      <c r="E119" s="68" t="s">
        <v>900</v>
      </c>
      <c r="F119" s="68">
        <v>5</v>
      </c>
      <c r="H119" s="68" t="s">
        <v>300</v>
      </c>
      <c r="I119" s="68" t="s">
        <v>889</v>
      </c>
      <c r="J119" s="92" t="s">
        <v>856</v>
      </c>
    </row>
    <row r="120" spans="2:10">
      <c r="B120" s="68" t="s">
        <v>839</v>
      </c>
      <c r="C120" s="68" t="s">
        <v>268</v>
      </c>
      <c r="D120" s="68" t="s">
        <v>446</v>
      </c>
      <c r="E120" s="68" t="s">
        <v>900</v>
      </c>
      <c r="F120" s="68">
        <v>5</v>
      </c>
      <c r="H120" s="68" t="s">
        <v>300</v>
      </c>
      <c r="I120" s="68" t="s">
        <v>889</v>
      </c>
      <c r="J120" s="92" t="s">
        <v>857</v>
      </c>
    </row>
    <row r="121" spans="2:10">
      <c r="B121" s="68" t="s">
        <v>839</v>
      </c>
      <c r="C121" s="68" t="s">
        <v>268</v>
      </c>
      <c r="D121" s="68" t="s">
        <v>455</v>
      </c>
      <c r="E121" s="68" t="s">
        <v>900</v>
      </c>
      <c r="F121" s="68">
        <v>5</v>
      </c>
      <c r="H121" s="68" t="s">
        <v>300</v>
      </c>
      <c r="I121" s="68" t="s">
        <v>889</v>
      </c>
      <c r="J121" s="92" t="s">
        <v>858</v>
      </c>
    </row>
    <row r="122" spans="2:10">
      <c r="B122" s="68" t="s">
        <v>839</v>
      </c>
      <c r="C122" s="68" t="s">
        <v>268</v>
      </c>
      <c r="D122" s="68" t="s">
        <v>464</v>
      </c>
      <c r="E122" s="68" t="s">
        <v>900</v>
      </c>
      <c r="F122" s="68">
        <v>5</v>
      </c>
      <c r="H122" s="68" t="s">
        <v>300</v>
      </c>
      <c r="I122" s="68" t="s">
        <v>889</v>
      </c>
      <c r="J122" s="92" t="s">
        <v>859</v>
      </c>
    </row>
    <row r="123" spans="2:10">
      <c r="B123" s="68" t="s">
        <v>839</v>
      </c>
      <c r="C123" s="68" t="s">
        <v>268</v>
      </c>
      <c r="D123" s="68" t="s">
        <v>473</v>
      </c>
      <c r="E123" s="68" t="s">
        <v>900</v>
      </c>
      <c r="F123" s="68">
        <v>5</v>
      </c>
      <c r="H123" s="68" t="s">
        <v>300</v>
      </c>
      <c r="I123" s="68" t="s">
        <v>889</v>
      </c>
      <c r="J123" s="92" t="s">
        <v>860</v>
      </c>
    </row>
    <row r="124" spans="2:10">
      <c r="B124" s="68" t="s">
        <v>839</v>
      </c>
      <c r="C124" s="68" t="s">
        <v>268</v>
      </c>
      <c r="D124" s="68" t="s">
        <v>482</v>
      </c>
      <c r="E124" s="68" t="s">
        <v>900</v>
      </c>
      <c r="F124" s="68">
        <v>5</v>
      </c>
      <c r="H124" s="68" t="s">
        <v>300</v>
      </c>
      <c r="I124" s="68" t="s">
        <v>889</v>
      </c>
      <c r="J124" s="92" t="s">
        <v>861</v>
      </c>
    </row>
    <row r="125" spans="2:10">
      <c r="B125" s="68" t="s">
        <v>839</v>
      </c>
      <c r="C125" s="68" t="s">
        <v>268</v>
      </c>
      <c r="D125" s="68" t="s">
        <v>491</v>
      </c>
      <c r="E125" s="68" t="s">
        <v>900</v>
      </c>
      <c r="F125" s="68">
        <v>5</v>
      </c>
      <c r="H125" s="68" t="s">
        <v>300</v>
      </c>
      <c r="I125" s="68" t="s">
        <v>889</v>
      </c>
      <c r="J125" s="92" t="s">
        <v>862</v>
      </c>
    </row>
    <row r="126" spans="2:10">
      <c r="B126" s="68" t="s">
        <v>839</v>
      </c>
      <c r="C126" s="68" t="s">
        <v>268</v>
      </c>
      <c r="D126" s="68" t="s">
        <v>500</v>
      </c>
      <c r="E126" s="68" t="s">
        <v>900</v>
      </c>
      <c r="F126" s="68">
        <v>5</v>
      </c>
      <c r="H126" s="68" t="s">
        <v>300</v>
      </c>
      <c r="I126" s="68" t="s">
        <v>889</v>
      </c>
      <c r="J126" s="92" t="s">
        <v>863</v>
      </c>
    </row>
    <row r="127" spans="2:10">
      <c r="B127" s="68" t="s">
        <v>839</v>
      </c>
      <c r="C127" s="68" t="s">
        <v>268</v>
      </c>
      <c r="D127" s="68" t="s">
        <v>509</v>
      </c>
      <c r="E127" s="68" t="s">
        <v>900</v>
      </c>
      <c r="F127" s="68">
        <v>5</v>
      </c>
      <c r="H127" s="68" t="s">
        <v>300</v>
      </c>
      <c r="I127" s="68" t="s">
        <v>889</v>
      </c>
      <c r="J127" s="92" t="s">
        <v>864</v>
      </c>
    </row>
    <row r="128" spans="2:10">
      <c r="B128" s="68" t="s">
        <v>839</v>
      </c>
      <c r="C128" s="68" t="s">
        <v>268</v>
      </c>
      <c r="D128" s="68" t="s">
        <v>518</v>
      </c>
      <c r="E128" s="68" t="s">
        <v>900</v>
      </c>
      <c r="F128" s="68">
        <v>5</v>
      </c>
      <c r="H128" s="68" t="s">
        <v>300</v>
      </c>
      <c r="I128" s="68" t="s">
        <v>889</v>
      </c>
      <c r="J128" s="92" t="s">
        <v>865</v>
      </c>
    </row>
    <row r="129" spans="2:10">
      <c r="B129" s="68" t="s">
        <v>839</v>
      </c>
      <c r="C129" s="68" t="s">
        <v>268</v>
      </c>
      <c r="D129" s="68" t="s">
        <v>527</v>
      </c>
      <c r="E129" s="68" t="s">
        <v>900</v>
      </c>
      <c r="F129" s="68">
        <v>5</v>
      </c>
      <c r="H129" s="68" t="s">
        <v>300</v>
      </c>
      <c r="I129" s="68" t="s">
        <v>889</v>
      </c>
      <c r="J129" s="92" t="s">
        <v>866</v>
      </c>
    </row>
    <row r="130" spans="2:10">
      <c r="B130" s="68" t="s">
        <v>839</v>
      </c>
      <c r="C130" s="68" t="s">
        <v>268</v>
      </c>
      <c r="D130" s="68" t="s">
        <v>590</v>
      </c>
      <c r="E130" s="68" t="s">
        <v>900</v>
      </c>
      <c r="F130" s="68">
        <v>5</v>
      </c>
      <c r="H130" s="68" t="s">
        <v>300</v>
      </c>
      <c r="I130" s="68" t="s">
        <v>889</v>
      </c>
      <c r="J130" s="68" t="s">
        <v>867</v>
      </c>
    </row>
    <row r="131" spans="2:10">
      <c r="B131" s="68" t="s">
        <v>839</v>
      </c>
      <c r="C131" s="68" t="s">
        <v>268</v>
      </c>
      <c r="D131" s="68" t="s">
        <v>599</v>
      </c>
      <c r="E131" s="68" t="s">
        <v>900</v>
      </c>
      <c r="F131" s="68">
        <v>5</v>
      </c>
      <c r="H131" s="68" t="s">
        <v>300</v>
      </c>
      <c r="I131" s="68" t="s">
        <v>889</v>
      </c>
      <c r="J131" s="68" t="s">
        <v>868</v>
      </c>
    </row>
    <row r="132" spans="2:10">
      <c r="B132" s="68" t="s">
        <v>839</v>
      </c>
      <c r="C132" s="68" t="s">
        <v>268</v>
      </c>
      <c r="D132" s="68" t="s">
        <v>608</v>
      </c>
      <c r="E132" s="68" t="s">
        <v>900</v>
      </c>
      <c r="F132" s="68">
        <v>5</v>
      </c>
      <c r="H132" s="68" t="s">
        <v>300</v>
      </c>
      <c r="I132" s="68" t="s">
        <v>889</v>
      </c>
      <c r="J132" s="68" t="s">
        <v>869</v>
      </c>
    </row>
    <row r="133" spans="2:10">
      <c r="B133" s="68" t="s">
        <v>839</v>
      </c>
      <c r="C133" s="68" t="s">
        <v>268</v>
      </c>
      <c r="D133" s="68" t="s">
        <v>617</v>
      </c>
      <c r="E133" s="68" t="s">
        <v>900</v>
      </c>
      <c r="F133" s="68">
        <v>5</v>
      </c>
      <c r="H133" s="68" t="s">
        <v>300</v>
      </c>
      <c r="I133" s="68" t="s">
        <v>889</v>
      </c>
      <c r="J133" s="68" t="s">
        <v>870</v>
      </c>
    </row>
    <row r="134" spans="2:10">
      <c r="B134" s="68" t="s">
        <v>839</v>
      </c>
      <c r="C134" s="68" t="s">
        <v>268</v>
      </c>
      <c r="D134" s="68" t="s">
        <v>626</v>
      </c>
      <c r="E134" s="68" t="s">
        <v>900</v>
      </c>
      <c r="F134" s="68">
        <v>5</v>
      </c>
      <c r="H134" s="68" t="s">
        <v>300</v>
      </c>
      <c r="I134" s="68" t="s">
        <v>889</v>
      </c>
      <c r="J134" s="68" t="s">
        <v>871</v>
      </c>
    </row>
    <row r="135" spans="2:10">
      <c r="B135" s="68" t="s">
        <v>839</v>
      </c>
      <c r="C135" s="68" t="s">
        <v>268</v>
      </c>
      <c r="D135" s="68" t="s">
        <v>818</v>
      </c>
      <c r="E135" s="68" t="s">
        <v>900</v>
      </c>
      <c r="F135" s="68">
        <v>5</v>
      </c>
      <c r="H135" s="68" t="s">
        <v>300</v>
      </c>
      <c r="I135" s="68" t="s">
        <v>889</v>
      </c>
      <c r="J135" s="68" t="s">
        <v>872</v>
      </c>
    </row>
    <row r="136" spans="2:10">
      <c r="B136" s="68" t="s">
        <v>839</v>
      </c>
      <c r="C136" s="68" t="s">
        <v>268</v>
      </c>
      <c r="D136" s="68" t="s">
        <v>635</v>
      </c>
      <c r="E136" s="68" t="s">
        <v>900</v>
      </c>
      <c r="F136" s="68">
        <v>5</v>
      </c>
      <c r="H136" s="68" t="s">
        <v>300</v>
      </c>
      <c r="I136" s="68" t="s">
        <v>889</v>
      </c>
      <c r="J136" s="68" t="s">
        <v>873</v>
      </c>
    </row>
    <row r="137" spans="2:10">
      <c r="B137" s="68" t="s">
        <v>839</v>
      </c>
      <c r="C137" s="68" t="s">
        <v>268</v>
      </c>
      <c r="D137" s="68" t="s">
        <v>644</v>
      </c>
      <c r="E137" s="68" t="s">
        <v>900</v>
      </c>
      <c r="F137" s="68">
        <v>5</v>
      </c>
      <c r="H137" s="68" t="s">
        <v>300</v>
      </c>
      <c r="I137" s="68" t="s">
        <v>889</v>
      </c>
      <c r="J137" s="68" t="s">
        <v>874</v>
      </c>
    </row>
    <row r="138" spans="2:10">
      <c r="B138" s="68" t="s">
        <v>839</v>
      </c>
      <c r="C138" s="68" t="s">
        <v>268</v>
      </c>
      <c r="D138" s="68" t="s">
        <v>650</v>
      </c>
      <c r="E138" s="68" t="s">
        <v>900</v>
      </c>
      <c r="F138" s="68">
        <v>5</v>
      </c>
      <c r="H138" s="68" t="s">
        <v>300</v>
      </c>
      <c r="I138" s="68" t="s">
        <v>889</v>
      </c>
      <c r="J138" s="68" t="s">
        <v>875</v>
      </c>
    </row>
    <row r="139" spans="2:10">
      <c r="B139" s="68" t="s">
        <v>839</v>
      </c>
      <c r="C139" s="68" t="s">
        <v>268</v>
      </c>
      <c r="D139" s="68" t="s">
        <v>659</v>
      </c>
      <c r="E139" s="68" t="s">
        <v>900</v>
      </c>
      <c r="F139" s="68">
        <v>5</v>
      </c>
      <c r="H139" s="68" t="s">
        <v>300</v>
      </c>
      <c r="I139" s="68" t="s">
        <v>889</v>
      </c>
      <c r="J139" s="68" t="s">
        <v>876</v>
      </c>
    </row>
    <row r="140" spans="2:10">
      <c r="B140" s="68" t="s">
        <v>839</v>
      </c>
      <c r="C140" s="68" t="s">
        <v>268</v>
      </c>
      <c r="D140" s="68" t="s">
        <v>668</v>
      </c>
      <c r="E140" s="68" t="s">
        <v>900</v>
      </c>
      <c r="F140" s="68">
        <v>5</v>
      </c>
      <c r="H140" s="68" t="s">
        <v>300</v>
      </c>
      <c r="I140" s="68" t="s">
        <v>889</v>
      </c>
      <c r="J140" s="68" t="s">
        <v>877</v>
      </c>
    </row>
    <row r="141" spans="2:10">
      <c r="B141" s="68" t="s">
        <v>839</v>
      </c>
      <c r="C141" s="68" t="s">
        <v>268</v>
      </c>
      <c r="D141" s="68" t="s">
        <v>677</v>
      </c>
      <c r="E141" s="68" t="s">
        <v>900</v>
      </c>
      <c r="F141" s="68">
        <v>5</v>
      </c>
      <c r="H141" s="68" t="s">
        <v>300</v>
      </c>
      <c r="I141" s="68" t="s">
        <v>889</v>
      </c>
      <c r="J141" s="68" t="s">
        <v>878</v>
      </c>
    </row>
    <row r="142" spans="2:10">
      <c r="B142" s="68" t="s">
        <v>839</v>
      </c>
      <c r="C142" s="68" t="s">
        <v>268</v>
      </c>
      <c r="D142" s="68" t="s">
        <v>686</v>
      </c>
      <c r="E142" s="68" t="s">
        <v>900</v>
      </c>
      <c r="F142" s="68">
        <v>5</v>
      </c>
      <c r="H142" s="68" t="s">
        <v>300</v>
      </c>
      <c r="I142" s="68" t="s">
        <v>889</v>
      </c>
      <c r="J142" s="68" t="s">
        <v>879</v>
      </c>
    </row>
    <row r="143" spans="2:10">
      <c r="B143" s="68" t="s">
        <v>839</v>
      </c>
      <c r="C143" s="68" t="s">
        <v>268</v>
      </c>
      <c r="D143" s="68" t="s">
        <v>907</v>
      </c>
      <c r="E143" s="68" t="s">
        <v>900</v>
      </c>
      <c r="F143" s="68">
        <v>5</v>
      </c>
      <c r="H143" s="68" t="s">
        <v>300</v>
      </c>
      <c r="I143" s="68" t="s">
        <v>889</v>
      </c>
      <c r="J143" s="68" t="s">
        <v>902</v>
      </c>
    </row>
    <row r="144" spans="2:10">
      <c r="B144" s="68" t="s">
        <v>839</v>
      </c>
      <c r="C144" s="68" t="s">
        <v>268</v>
      </c>
      <c r="D144" s="68" t="s">
        <v>908</v>
      </c>
      <c r="E144" s="68" t="s">
        <v>900</v>
      </c>
      <c r="F144" s="68">
        <v>5</v>
      </c>
      <c r="H144" s="68" t="s">
        <v>300</v>
      </c>
      <c r="I144" s="68" t="s">
        <v>889</v>
      </c>
      <c r="J144" s="68" t="s">
        <v>904</v>
      </c>
    </row>
    <row r="145" spans="2:10">
      <c r="B145" s="68" t="s">
        <v>839</v>
      </c>
      <c r="C145" s="68" t="s">
        <v>268</v>
      </c>
      <c r="D145" s="68" t="s">
        <v>692</v>
      </c>
      <c r="E145" s="68" t="s">
        <v>900</v>
      </c>
      <c r="F145" s="68">
        <v>5</v>
      </c>
      <c r="H145" s="68" t="s">
        <v>300</v>
      </c>
      <c r="I145" s="68" t="s">
        <v>889</v>
      </c>
      <c r="J145" s="68" t="s">
        <v>880</v>
      </c>
    </row>
    <row r="146" spans="2:10">
      <c r="B146" s="68" t="s">
        <v>839</v>
      </c>
      <c r="C146" s="68" t="s">
        <v>268</v>
      </c>
      <c r="D146" s="68" t="s">
        <v>701</v>
      </c>
      <c r="E146" s="68" t="s">
        <v>900</v>
      </c>
      <c r="F146" s="68">
        <v>5</v>
      </c>
      <c r="H146" s="68" t="s">
        <v>300</v>
      </c>
      <c r="I146" s="68" t="s">
        <v>889</v>
      </c>
      <c r="J146" s="68" t="s">
        <v>881</v>
      </c>
    </row>
    <row r="147" spans="2:10">
      <c r="B147" s="68" t="s">
        <v>839</v>
      </c>
      <c r="C147" s="68" t="s">
        <v>268</v>
      </c>
      <c r="D147" s="68" t="s">
        <v>710</v>
      </c>
      <c r="E147" s="68" t="s">
        <v>900</v>
      </c>
      <c r="F147" s="68">
        <v>5</v>
      </c>
      <c r="H147" s="68" t="s">
        <v>300</v>
      </c>
      <c r="I147" s="68" t="s">
        <v>889</v>
      </c>
      <c r="J147" s="68" t="s">
        <v>882</v>
      </c>
    </row>
    <row r="148" spans="2:10">
      <c r="B148" s="68" t="s">
        <v>839</v>
      </c>
      <c r="C148" s="68" t="s">
        <v>268</v>
      </c>
      <c r="D148" s="68" t="s">
        <v>719</v>
      </c>
      <c r="E148" s="68" t="s">
        <v>900</v>
      </c>
      <c r="F148" s="68">
        <v>5</v>
      </c>
      <c r="H148" s="68" t="s">
        <v>300</v>
      </c>
      <c r="I148" s="68" t="s">
        <v>889</v>
      </c>
      <c r="J148" s="68" t="s">
        <v>883</v>
      </c>
    </row>
    <row r="149" spans="2:10">
      <c r="B149" s="68" t="s">
        <v>839</v>
      </c>
      <c r="C149" s="68" t="s">
        <v>268</v>
      </c>
      <c r="D149" s="68" t="s">
        <v>728</v>
      </c>
      <c r="E149" s="68" t="s">
        <v>900</v>
      </c>
      <c r="F149" s="68">
        <v>5</v>
      </c>
      <c r="H149" s="68" t="s">
        <v>300</v>
      </c>
      <c r="I149" s="68" t="s">
        <v>889</v>
      </c>
      <c r="J149" s="68" t="s">
        <v>884</v>
      </c>
    </row>
    <row r="150" spans="2:10">
      <c r="B150" s="68" t="s">
        <v>839</v>
      </c>
      <c r="C150" s="68" t="s">
        <v>268</v>
      </c>
      <c r="D150" s="68" t="s">
        <v>737</v>
      </c>
      <c r="E150" s="68" t="s">
        <v>900</v>
      </c>
      <c r="F150" s="68">
        <v>5</v>
      </c>
      <c r="H150" s="68" t="s">
        <v>300</v>
      </c>
      <c r="I150" s="68" t="s">
        <v>889</v>
      </c>
      <c r="J150" s="68" t="s">
        <v>885</v>
      </c>
    </row>
    <row r="151" spans="2:10">
      <c r="B151" s="68" t="s">
        <v>839</v>
      </c>
      <c r="C151" s="68" t="s">
        <v>268</v>
      </c>
      <c r="D151" s="68" t="s">
        <v>746</v>
      </c>
      <c r="E151" s="68" t="s">
        <v>900</v>
      </c>
      <c r="F151" s="68">
        <v>5</v>
      </c>
      <c r="H151" s="68" t="s">
        <v>300</v>
      </c>
      <c r="I151" s="68" t="s">
        <v>889</v>
      </c>
      <c r="J151" s="68" t="s">
        <v>886</v>
      </c>
    </row>
    <row r="152" spans="2:10">
      <c r="B152" s="68" t="s">
        <v>839</v>
      </c>
      <c r="C152" s="68" t="s">
        <v>268</v>
      </c>
      <c r="D152" s="68" t="s">
        <v>755</v>
      </c>
      <c r="E152" s="68" t="s">
        <v>900</v>
      </c>
      <c r="F152" s="68">
        <v>5</v>
      </c>
      <c r="H152" s="68" t="s">
        <v>300</v>
      </c>
      <c r="I152" s="68" t="s">
        <v>889</v>
      </c>
      <c r="J152" s="68" t="s">
        <v>887</v>
      </c>
    </row>
    <row r="153" spans="2:10">
      <c r="B153" s="68" t="s">
        <v>839</v>
      </c>
      <c r="C153" s="68" t="s">
        <v>270</v>
      </c>
      <c r="D153" s="68" t="s">
        <v>302</v>
      </c>
      <c r="E153" s="68" t="s">
        <v>900</v>
      </c>
      <c r="F153" s="68">
        <v>5</v>
      </c>
      <c r="H153" s="68" t="s">
        <v>300</v>
      </c>
      <c r="I153" s="68" t="s">
        <v>840</v>
      </c>
      <c r="J153" s="92" t="s">
        <v>841</v>
      </c>
    </row>
    <row r="154" spans="2:10">
      <c r="B154" s="68" t="s">
        <v>839</v>
      </c>
      <c r="C154" s="68" t="s">
        <v>270</v>
      </c>
      <c r="D154" s="68" t="s">
        <v>311</v>
      </c>
      <c r="E154" s="68" t="s">
        <v>900</v>
      </c>
      <c r="F154" s="68">
        <v>5</v>
      </c>
      <c r="H154" s="68" t="s">
        <v>300</v>
      </c>
      <c r="I154" s="68" t="s">
        <v>840</v>
      </c>
      <c r="J154" s="92" t="s">
        <v>842</v>
      </c>
    </row>
    <row r="155" spans="2:10">
      <c r="B155" s="68" t="s">
        <v>839</v>
      </c>
      <c r="C155" s="68" t="s">
        <v>270</v>
      </c>
      <c r="D155" s="68" t="s">
        <v>320</v>
      </c>
      <c r="E155" s="68" t="s">
        <v>900</v>
      </c>
      <c r="F155" s="68">
        <v>5</v>
      </c>
      <c r="H155" s="68" t="s">
        <v>300</v>
      </c>
      <c r="I155" s="68" t="s">
        <v>840</v>
      </c>
      <c r="J155" s="92" t="s">
        <v>843</v>
      </c>
    </row>
    <row r="156" spans="2:10">
      <c r="B156" s="68" t="s">
        <v>839</v>
      </c>
      <c r="C156" s="68" t="s">
        <v>270</v>
      </c>
      <c r="D156" s="68" t="s">
        <v>329</v>
      </c>
      <c r="E156" s="68" t="s">
        <v>900</v>
      </c>
      <c r="F156" s="68">
        <v>5</v>
      </c>
      <c r="H156" s="68" t="s">
        <v>300</v>
      </c>
      <c r="I156" s="68" t="s">
        <v>840</v>
      </c>
      <c r="J156" s="92" t="s">
        <v>844</v>
      </c>
    </row>
    <row r="157" spans="2:10">
      <c r="B157" s="68" t="s">
        <v>839</v>
      </c>
      <c r="C157" s="68" t="s">
        <v>270</v>
      </c>
      <c r="D157" s="68" t="s">
        <v>338</v>
      </c>
      <c r="E157" s="68" t="s">
        <v>900</v>
      </c>
      <c r="F157" s="68">
        <v>5</v>
      </c>
      <c r="H157" s="68" t="s">
        <v>300</v>
      </c>
      <c r="I157" s="68" t="s">
        <v>840</v>
      </c>
      <c r="J157" s="92" t="s">
        <v>845</v>
      </c>
    </row>
    <row r="158" spans="2:10">
      <c r="B158" s="68" t="s">
        <v>839</v>
      </c>
      <c r="C158" s="68" t="s">
        <v>270</v>
      </c>
      <c r="D158" s="68" t="s">
        <v>347</v>
      </c>
      <c r="E158" s="68" t="s">
        <v>900</v>
      </c>
      <c r="F158" s="68">
        <v>5</v>
      </c>
      <c r="H158" s="68" t="s">
        <v>300</v>
      </c>
      <c r="I158" s="68" t="s">
        <v>840</v>
      </c>
      <c r="J158" s="92" t="s">
        <v>846</v>
      </c>
    </row>
    <row r="159" spans="2:10">
      <c r="B159" s="68" t="s">
        <v>839</v>
      </c>
      <c r="C159" s="68" t="s">
        <v>270</v>
      </c>
      <c r="D159" s="68" t="s">
        <v>356</v>
      </c>
      <c r="E159" s="68" t="s">
        <v>900</v>
      </c>
      <c r="F159" s="68">
        <v>5</v>
      </c>
      <c r="H159" s="68" t="s">
        <v>300</v>
      </c>
      <c r="I159" s="68" t="s">
        <v>840</v>
      </c>
      <c r="J159" s="92" t="s">
        <v>847</v>
      </c>
    </row>
    <row r="160" spans="2:10">
      <c r="B160" s="68" t="s">
        <v>839</v>
      </c>
      <c r="C160" s="68" t="s">
        <v>270</v>
      </c>
      <c r="D160" s="68" t="s">
        <v>365</v>
      </c>
      <c r="E160" s="68" t="s">
        <v>900</v>
      </c>
      <c r="F160" s="68">
        <v>5</v>
      </c>
      <c r="H160" s="68" t="s">
        <v>300</v>
      </c>
      <c r="I160" s="68" t="s">
        <v>840</v>
      </c>
      <c r="J160" s="92" t="s">
        <v>848</v>
      </c>
    </row>
    <row r="161" spans="2:10">
      <c r="B161" s="68" t="s">
        <v>839</v>
      </c>
      <c r="C161" s="68" t="s">
        <v>270</v>
      </c>
      <c r="D161" s="68" t="s">
        <v>374</v>
      </c>
      <c r="E161" s="68" t="s">
        <v>900</v>
      </c>
      <c r="F161" s="68">
        <v>5</v>
      </c>
      <c r="H161" s="68" t="s">
        <v>300</v>
      </c>
      <c r="I161" s="68" t="s">
        <v>840</v>
      </c>
      <c r="J161" s="92" t="s">
        <v>849</v>
      </c>
    </row>
    <row r="162" spans="2:10">
      <c r="B162" s="68" t="s">
        <v>839</v>
      </c>
      <c r="C162" s="68" t="s">
        <v>270</v>
      </c>
      <c r="D162" s="68" t="s">
        <v>383</v>
      </c>
      <c r="E162" s="68" t="s">
        <v>900</v>
      </c>
      <c r="F162" s="68">
        <v>5</v>
      </c>
      <c r="H162" s="68" t="s">
        <v>300</v>
      </c>
      <c r="I162" s="68" t="s">
        <v>840</v>
      </c>
      <c r="J162" s="92" t="s">
        <v>850</v>
      </c>
    </row>
    <row r="163" spans="2:10">
      <c r="B163" s="68" t="s">
        <v>839</v>
      </c>
      <c r="C163" s="68" t="s">
        <v>270</v>
      </c>
      <c r="D163" s="68" t="s">
        <v>826</v>
      </c>
      <c r="E163" s="68" t="s">
        <v>900</v>
      </c>
      <c r="F163" s="68">
        <v>5</v>
      </c>
      <c r="H163" s="68" t="s">
        <v>300</v>
      </c>
      <c r="I163" s="68" t="s">
        <v>840</v>
      </c>
      <c r="J163" s="92" t="s">
        <v>851</v>
      </c>
    </row>
    <row r="164" spans="2:10">
      <c r="B164" s="68" t="s">
        <v>839</v>
      </c>
      <c r="C164" s="68" t="s">
        <v>270</v>
      </c>
      <c r="D164" s="68" t="s">
        <v>401</v>
      </c>
      <c r="E164" s="68" t="s">
        <v>900</v>
      </c>
      <c r="F164" s="68">
        <v>5</v>
      </c>
      <c r="H164" s="68" t="s">
        <v>300</v>
      </c>
      <c r="I164" s="68" t="s">
        <v>840</v>
      </c>
      <c r="J164" s="92" t="s">
        <v>852</v>
      </c>
    </row>
    <row r="165" spans="2:10">
      <c r="B165" s="68" t="s">
        <v>839</v>
      </c>
      <c r="C165" s="68" t="s">
        <v>270</v>
      </c>
      <c r="D165" s="68" t="s">
        <v>410</v>
      </c>
      <c r="E165" s="68" t="s">
        <v>900</v>
      </c>
      <c r="F165" s="68">
        <v>5</v>
      </c>
      <c r="H165" s="68" t="s">
        <v>300</v>
      </c>
      <c r="I165" s="68" t="s">
        <v>840</v>
      </c>
      <c r="J165" s="92" t="s">
        <v>853</v>
      </c>
    </row>
    <row r="166" spans="2:10">
      <c r="B166" s="68" t="s">
        <v>839</v>
      </c>
      <c r="C166" s="68" t="s">
        <v>270</v>
      </c>
      <c r="D166" s="68" t="s">
        <v>419</v>
      </c>
      <c r="E166" s="68" t="s">
        <v>900</v>
      </c>
      <c r="F166" s="68">
        <v>5</v>
      </c>
      <c r="G166" s="68">
        <v>65.174999999999997</v>
      </c>
      <c r="H166" s="68" t="s">
        <v>300</v>
      </c>
      <c r="I166" s="68" t="s">
        <v>840</v>
      </c>
      <c r="J166" s="92" t="s">
        <v>854</v>
      </c>
    </row>
    <row r="167" spans="2:10">
      <c r="B167" s="68" t="s">
        <v>839</v>
      </c>
      <c r="C167" s="68" t="s">
        <v>270</v>
      </c>
      <c r="D167" s="68" t="s">
        <v>428</v>
      </c>
      <c r="E167" s="68" t="s">
        <v>900</v>
      </c>
      <c r="F167" s="68">
        <v>5</v>
      </c>
      <c r="H167" s="68" t="s">
        <v>300</v>
      </c>
      <c r="I167" s="68" t="s">
        <v>840</v>
      </c>
      <c r="J167" s="92" t="s">
        <v>855</v>
      </c>
    </row>
    <row r="168" spans="2:10">
      <c r="B168" s="68" t="s">
        <v>839</v>
      </c>
      <c r="C168" s="68" t="s">
        <v>270</v>
      </c>
      <c r="D168" s="68" t="s">
        <v>436</v>
      </c>
      <c r="E168" s="68" t="s">
        <v>900</v>
      </c>
      <c r="F168" s="68">
        <v>5</v>
      </c>
      <c r="H168" s="68" t="s">
        <v>300</v>
      </c>
      <c r="I168" s="68" t="s">
        <v>840</v>
      </c>
      <c r="J168" s="92" t="s">
        <v>856</v>
      </c>
    </row>
    <row r="169" spans="2:10">
      <c r="B169" s="68" t="s">
        <v>839</v>
      </c>
      <c r="C169" s="68" t="s">
        <v>270</v>
      </c>
      <c r="D169" s="68" t="s">
        <v>442</v>
      </c>
      <c r="E169" s="68" t="s">
        <v>900</v>
      </c>
      <c r="F169" s="68">
        <v>5</v>
      </c>
      <c r="H169" s="68" t="s">
        <v>300</v>
      </c>
      <c r="I169" s="68" t="s">
        <v>840</v>
      </c>
      <c r="J169" s="92" t="s">
        <v>857</v>
      </c>
    </row>
    <row r="170" spans="2:10">
      <c r="B170" s="68" t="s">
        <v>839</v>
      </c>
      <c r="C170" s="68" t="s">
        <v>270</v>
      </c>
      <c r="D170" s="68" t="s">
        <v>449</v>
      </c>
      <c r="E170" s="68" t="s">
        <v>900</v>
      </c>
      <c r="F170" s="68">
        <v>5</v>
      </c>
      <c r="H170" s="68" t="s">
        <v>300</v>
      </c>
      <c r="I170" s="68" t="s">
        <v>840</v>
      </c>
      <c r="J170" s="92" t="s">
        <v>858</v>
      </c>
    </row>
    <row r="171" spans="2:10">
      <c r="B171" s="68" t="s">
        <v>839</v>
      </c>
      <c r="C171" s="68" t="s">
        <v>270</v>
      </c>
      <c r="D171" s="68" t="s">
        <v>458</v>
      </c>
      <c r="E171" s="68" t="s">
        <v>900</v>
      </c>
      <c r="F171" s="68">
        <v>5</v>
      </c>
      <c r="H171" s="68" t="s">
        <v>300</v>
      </c>
      <c r="I171" s="68" t="s">
        <v>840</v>
      </c>
      <c r="J171" s="92" t="s">
        <v>859</v>
      </c>
    </row>
    <row r="172" spans="2:10">
      <c r="B172" s="68" t="s">
        <v>839</v>
      </c>
      <c r="C172" s="68" t="s">
        <v>270</v>
      </c>
      <c r="D172" s="68" t="s">
        <v>467</v>
      </c>
      <c r="E172" s="68" t="s">
        <v>900</v>
      </c>
      <c r="F172" s="68">
        <v>5</v>
      </c>
      <c r="H172" s="68" t="s">
        <v>300</v>
      </c>
      <c r="I172" s="68" t="s">
        <v>840</v>
      </c>
      <c r="J172" s="92" t="s">
        <v>860</v>
      </c>
    </row>
    <row r="173" spans="2:10">
      <c r="B173" s="68" t="s">
        <v>839</v>
      </c>
      <c r="C173" s="68" t="s">
        <v>270</v>
      </c>
      <c r="D173" s="68" t="s">
        <v>476</v>
      </c>
      <c r="E173" s="68" t="s">
        <v>900</v>
      </c>
      <c r="F173" s="68">
        <v>5</v>
      </c>
      <c r="H173" s="68" t="s">
        <v>300</v>
      </c>
      <c r="I173" s="68" t="s">
        <v>840</v>
      </c>
      <c r="J173" s="92" t="s">
        <v>861</v>
      </c>
    </row>
    <row r="174" spans="2:10">
      <c r="B174" s="68" t="s">
        <v>839</v>
      </c>
      <c r="C174" s="68" t="s">
        <v>270</v>
      </c>
      <c r="D174" s="68" t="s">
        <v>485</v>
      </c>
      <c r="E174" s="68" t="s">
        <v>900</v>
      </c>
      <c r="F174" s="68">
        <v>5</v>
      </c>
      <c r="H174" s="68" t="s">
        <v>300</v>
      </c>
      <c r="I174" s="68" t="s">
        <v>840</v>
      </c>
      <c r="J174" s="92" t="s">
        <v>862</v>
      </c>
    </row>
    <row r="175" spans="2:10">
      <c r="B175" s="68" t="s">
        <v>839</v>
      </c>
      <c r="C175" s="68" t="s">
        <v>270</v>
      </c>
      <c r="D175" s="68" t="s">
        <v>494</v>
      </c>
      <c r="E175" s="68" t="s">
        <v>900</v>
      </c>
      <c r="F175" s="68">
        <v>5</v>
      </c>
      <c r="H175" s="68" t="s">
        <v>300</v>
      </c>
      <c r="I175" s="68" t="s">
        <v>840</v>
      </c>
      <c r="J175" s="92" t="s">
        <v>863</v>
      </c>
    </row>
    <row r="176" spans="2:10">
      <c r="B176" s="68" t="s">
        <v>839</v>
      </c>
      <c r="C176" s="68" t="s">
        <v>270</v>
      </c>
      <c r="D176" s="68" t="s">
        <v>503</v>
      </c>
      <c r="E176" s="68" t="s">
        <v>900</v>
      </c>
      <c r="F176" s="68">
        <v>5</v>
      </c>
      <c r="H176" s="68" t="s">
        <v>300</v>
      </c>
      <c r="I176" s="68" t="s">
        <v>840</v>
      </c>
      <c r="J176" s="92" t="s">
        <v>864</v>
      </c>
    </row>
    <row r="177" spans="2:10">
      <c r="B177" s="68" t="s">
        <v>839</v>
      </c>
      <c r="C177" s="68" t="s">
        <v>270</v>
      </c>
      <c r="D177" s="68" t="s">
        <v>512</v>
      </c>
      <c r="E177" s="68" t="s">
        <v>900</v>
      </c>
      <c r="F177" s="68">
        <v>5</v>
      </c>
      <c r="H177" s="68" t="s">
        <v>300</v>
      </c>
      <c r="I177" s="68" t="s">
        <v>840</v>
      </c>
      <c r="J177" s="92" t="s">
        <v>865</v>
      </c>
    </row>
    <row r="178" spans="2:10">
      <c r="B178" s="68" t="s">
        <v>839</v>
      </c>
      <c r="C178" s="68" t="s">
        <v>270</v>
      </c>
      <c r="D178" s="68" t="s">
        <v>521</v>
      </c>
      <c r="E178" s="68" t="s">
        <v>900</v>
      </c>
      <c r="F178" s="68">
        <v>5</v>
      </c>
      <c r="H178" s="68" t="s">
        <v>300</v>
      </c>
      <c r="I178" s="68" t="s">
        <v>840</v>
      </c>
      <c r="J178" s="92" t="s">
        <v>866</v>
      </c>
    </row>
    <row r="179" spans="2:10">
      <c r="B179" s="68" t="s">
        <v>839</v>
      </c>
      <c r="C179" s="68" t="s">
        <v>270</v>
      </c>
      <c r="D179" s="68" t="s">
        <v>584</v>
      </c>
      <c r="E179" s="68" t="s">
        <v>900</v>
      </c>
      <c r="F179" s="68">
        <v>5</v>
      </c>
      <c r="H179" s="68" t="s">
        <v>300</v>
      </c>
      <c r="I179" s="68" t="s">
        <v>840</v>
      </c>
      <c r="J179" s="68" t="s">
        <v>867</v>
      </c>
    </row>
    <row r="180" spans="2:10">
      <c r="B180" s="68" t="s">
        <v>839</v>
      </c>
      <c r="C180" s="68" t="s">
        <v>270</v>
      </c>
      <c r="D180" s="68" t="s">
        <v>593</v>
      </c>
      <c r="E180" s="68" t="s">
        <v>900</v>
      </c>
      <c r="F180" s="68">
        <v>5</v>
      </c>
      <c r="H180" s="68" t="s">
        <v>300</v>
      </c>
      <c r="I180" s="68" t="s">
        <v>840</v>
      </c>
      <c r="J180" s="68" t="s">
        <v>868</v>
      </c>
    </row>
    <row r="181" spans="2:10">
      <c r="B181" s="68" t="s">
        <v>839</v>
      </c>
      <c r="C181" s="68" t="s">
        <v>270</v>
      </c>
      <c r="D181" s="68" t="s">
        <v>602</v>
      </c>
      <c r="E181" s="68" t="s">
        <v>900</v>
      </c>
      <c r="F181" s="68">
        <v>5</v>
      </c>
      <c r="H181" s="68" t="s">
        <v>300</v>
      </c>
      <c r="I181" s="68" t="s">
        <v>840</v>
      </c>
      <c r="J181" s="68" t="s">
        <v>869</v>
      </c>
    </row>
    <row r="182" spans="2:10">
      <c r="B182" s="68" t="s">
        <v>839</v>
      </c>
      <c r="C182" s="68" t="s">
        <v>270</v>
      </c>
      <c r="D182" s="68" t="s">
        <v>611</v>
      </c>
      <c r="E182" s="68" t="s">
        <v>900</v>
      </c>
      <c r="F182" s="68">
        <v>5</v>
      </c>
      <c r="H182" s="68" t="s">
        <v>300</v>
      </c>
      <c r="I182" s="68" t="s">
        <v>840</v>
      </c>
      <c r="J182" s="68" t="s">
        <v>870</v>
      </c>
    </row>
    <row r="183" spans="2:10">
      <c r="B183" s="68" t="s">
        <v>839</v>
      </c>
      <c r="C183" s="68" t="s">
        <v>270</v>
      </c>
      <c r="D183" s="68" t="s">
        <v>620</v>
      </c>
      <c r="E183" s="68" t="s">
        <v>900</v>
      </c>
      <c r="F183" s="68">
        <v>5</v>
      </c>
      <c r="H183" s="68" t="s">
        <v>300</v>
      </c>
      <c r="I183" s="68" t="s">
        <v>840</v>
      </c>
      <c r="J183" s="68" t="s">
        <v>871</v>
      </c>
    </row>
    <row r="184" spans="2:10">
      <c r="B184" s="68" t="s">
        <v>839</v>
      </c>
      <c r="C184" s="68" t="s">
        <v>270</v>
      </c>
      <c r="D184" s="68" t="s">
        <v>812</v>
      </c>
      <c r="E184" s="68" t="s">
        <v>900</v>
      </c>
      <c r="F184" s="68">
        <v>5</v>
      </c>
      <c r="H184" s="68" t="s">
        <v>300</v>
      </c>
      <c r="I184" s="68" t="s">
        <v>840</v>
      </c>
      <c r="J184" s="68" t="s">
        <v>872</v>
      </c>
    </row>
    <row r="185" spans="2:10">
      <c r="B185" s="68" t="s">
        <v>839</v>
      </c>
      <c r="C185" s="68" t="s">
        <v>270</v>
      </c>
      <c r="D185" s="68" t="s">
        <v>629</v>
      </c>
      <c r="E185" s="68" t="s">
        <v>900</v>
      </c>
      <c r="F185" s="68">
        <v>5</v>
      </c>
      <c r="H185" s="68" t="s">
        <v>300</v>
      </c>
      <c r="I185" s="68" t="s">
        <v>840</v>
      </c>
      <c r="J185" s="68" t="s">
        <v>873</v>
      </c>
    </row>
    <row r="186" spans="2:10">
      <c r="B186" s="68" t="s">
        <v>839</v>
      </c>
      <c r="C186" s="68" t="s">
        <v>270</v>
      </c>
      <c r="D186" s="68" t="s">
        <v>638</v>
      </c>
      <c r="E186" s="68" t="s">
        <v>900</v>
      </c>
      <c r="F186" s="68">
        <v>5</v>
      </c>
      <c r="H186" s="68" t="s">
        <v>300</v>
      </c>
      <c r="I186" s="68" t="s">
        <v>840</v>
      </c>
      <c r="J186" s="68" t="s">
        <v>874</v>
      </c>
    </row>
    <row r="187" spans="2:10">
      <c r="B187" s="68" t="s">
        <v>839</v>
      </c>
      <c r="C187" s="68" t="s">
        <v>270</v>
      </c>
      <c r="D187" s="68" t="s">
        <v>647</v>
      </c>
      <c r="E187" s="68" t="s">
        <v>900</v>
      </c>
      <c r="F187" s="68">
        <v>5</v>
      </c>
      <c r="H187" s="68" t="s">
        <v>300</v>
      </c>
      <c r="I187" s="68" t="s">
        <v>840</v>
      </c>
      <c r="J187" s="68" t="s">
        <v>875</v>
      </c>
    </row>
    <row r="188" spans="2:10">
      <c r="B188" s="68" t="s">
        <v>839</v>
      </c>
      <c r="C188" s="68" t="s">
        <v>270</v>
      </c>
      <c r="D188" s="68" t="s">
        <v>653</v>
      </c>
      <c r="E188" s="68" t="s">
        <v>900</v>
      </c>
      <c r="F188" s="68">
        <v>5</v>
      </c>
      <c r="H188" s="68" t="s">
        <v>300</v>
      </c>
      <c r="I188" s="68" t="s">
        <v>840</v>
      </c>
      <c r="J188" s="68" t="s">
        <v>876</v>
      </c>
    </row>
    <row r="189" spans="2:10">
      <c r="B189" s="68" t="s">
        <v>839</v>
      </c>
      <c r="C189" s="68" t="s">
        <v>270</v>
      </c>
      <c r="D189" s="68" t="s">
        <v>662</v>
      </c>
      <c r="E189" s="68" t="s">
        <v>900</v>
      </c>
      <c r="F189" s="68">
        <v>5</v>
      </c>
      <c r="H189" s="68" t="s">
        <v>300</v>
      </c>
      <c r="I189" s="68" t="s">
        <v>840</v>
      </c>
      <c r="J189" s="68" t="s">
        <v>877</v>
      </c>
    </row>
    <row r="190" spans="2:10">
      <c r="B190" s="68" t="s">
        <v>839</v>
      </c>
      <c r="C190" s="68" t="s">
        <v>270</v>
      </c>
      <c r="D190" s="68" t="s">
        <v>671</v>
      </c>
      <c r="E190" s="68" t="s">
        <v>900</v>
      </c>
      <c r="F190" s="68">
        <v>5</v>
      </c>
      <c r="H190" s="68" t="s">
        <v>300</v>
      </c>
      <c r="I190" s="68" t="s">
        <v>840</v>
      </c>
      <c r="J190" s="68" t="s">
        <v>878</v>
      </c>
    </row>
    <row r="191" spans="2:10">
      <c r="B191" s="68" t="s">
        <v>839</v>
      </c>
      <c r="C191" s="68" t="s">
        <v>270</v>
      </c>
      <c r="D191" s="68" t="s">
        <v>680</v>
      </c>
      <c r="E191" s="68" t="s">
        <v>900</v>
      </c>
      <c r="F191" s="68">
        <v>5</v>
      </c>
      <c r="H191" s="68" t="s">
        <v>300</v>
      </c>
      <c r="I191" s="68" t="s">
        <v>840</v>
      </c>
      <c r="J191" s="68" t="s">
        <v>879</v>
      </c>
    </row>
    <row r="192" spans="2:10">
      <c r="B192" s="68" t="s">
        <v>839</v>
      </c>
      <c r="C192" s="68" t="s">
        <v>270</v>
      </c>
      <c r="D192" s="68" t="s">
        <v>901</v>
      </c>
      <c r="E192" s="68" t="s">
        <v>900</v>
      </c>
      <c r="F192" s="68">
        <v>5</v>
      </c>
      <c r="H192" s="68" t="s">
        <v>300</v>
      </c>
      <c r="I192" s="68" t="s">
        <v>840</v>
      </c>
      <c r="J192" s="68" t="s">
        <v>902</v>
      </c>
    </row>
    <row r="193" spans="2:10">
      <c r="B193" s="68" t="s">
        <v>839</v>
      </c>
      <c r="C193" s="68" t="s">
        <v>270</v>
      </c>
      <c r="D193" s="68" t="s">
        <v>903</v>
      </c>
      <c r="E193" s="68" t="s">
        <v>900</v>
      </c>
      <c r="F193" s="68">
        <v>5</v>
      </c>
      <c r="H193" s="68" t="s">
        <v>300</v>
      </c>
      <c r="I193" s="68" t="s">
        <v>840</v>
      </c>
      <c r="J193" s="68" t="s">
        <v>904</v>
      </c>
    </row>
    <row r="194" spans="2:10">
      <c r="B194" s="68" t="s">
        <v>839</v>
      </c>
      <c r="C194" s="68" t="s">
        <v>270</v>
      </c>
      <c r="D194" s="68" t="s">
        <v>821</v>
      </c>
      <c r="E194" s="68" t="s">
        <v>900</v>
      </c>
      <c r="F194" s="68">
        <v>5</v>
      </c>
      <c r="H194" s="68" t="s">
        <v>300</v>
      </c>
      <c r="I194" s="68" t="s">
        <v>840</v>
      </c>
      <c r="J194" s="68" t="s">
        <v>880</v>
      </c>
    </row>
    <row r="195" spans="2:10">
      <c r="B195" s="68" t="s">
        <v>839</v>
      </c>
      <c r="C195" s="68" t="s">
        <v>270</v>
      </c>
      <c r="D195" s="68" t="s">
        <v>695</v>
      </c>
      <c r="E195" s="68" t="s">
        <v>900</v>
      </c>
      <c r="F195" s="68">
        <v>5</v>
      </c>
      <c r="H195" s="68" t="s">
        <v>300</v>
      </c>
      <c r="I195" s="68" t="s">
        <v>840</v>
      </c>
      <c r="J195" s="68" t="s">
        <v>881</v>
      </c>
    </row>
    <row r="196" spans="2:10">
      <c r="B196" s="68" t="s">
        <v>839</v>
      </c>
      <c r="C196" s="68" t="s">
        <v>270</v>
      </c>
      <c r="D196" s="68" t="s">
        <v>704</v>
      </c>
      <c r="E196" s="68" t="s">
        <v>900</v>
      </c>
      <c r="F196" s="68">
        <v>5</v>
      </c>
      <c r="G196" s="68">
        <v>3.4590000000000001</v>
      </c>
      <c r="H196" s="68" t="s">
        <v>300</v>
      </c>
      <c r="I196" s="68" t="s">
        <v>840</v>
      </c>
      <c r="J196" s="68" t="s">
        <v>882</v>
      </c>
    </row>
    <row r="197" spans="2:10">
      <c r="B197" s="68" t="s">
        <v>839</v>
      </c>
      <c r="C197" s="68" t="s">
        <v>270</v>
      </c>
      <c r="D197" s="68" t="s">
        <v>713</v>
      </c>
      <c r="E197" s="68" t="s">
        <v>900</v>
      </c>
      <c r="F197" s="68">
        <v>5</v>
      </c>
      <c r="H197" s="68" t="s">
        <v>300</v>
      </c>
      <c r="I197" s="68" t="s">
        <v>840</v>
      </c>
      <c r="J197" s="68" t="s">
        <v>883</v>
      </c>
    </row>
    <row r="198" spans="2:10">
      <c r="B198" s="68" t="s">
        <v>839</v>
      </c>
      <c r="C198" s="68" t="s">
        <v>270</v>
      </c>
      <c r="D198" s="68" t="s">
        <v>722</v>
      </c>
      <c r="E198" s="68" t="s">
        <v>900</v>
      </c>
      <c r="F198" s="68">
        <v>5</v>
      </c>
      <c r="H198" s="68" t="s">
        <v>300</v>
      </c>
      <c r="I198" s="68" t="s">
        <v>840</v>
      </c>
      <c r="J198" s="68" t="s">
        <v>884</v>
      </c>
    </row>
    <row r="199" spans="2:10">
      <c r="B199" s="68" t="s">
        <v>839</v>
      </c>
      <c r="C199" s="68" t="s">
        <v>270</v>
      </c>
      <c r="D199" s="68" t="s">
        <v>731</v>
      </c>
      <c r="E199" s="68" t="s">
        <v>900</v>
      </c>
      <c r="F199" s="68">
        <v>5</v>
      </c>
      <c r="H199" s="68" t="s">
        <v>300</v>
      </c>
      <c r="I199" s="68" t="s">
        <v>840</v>
      </c>
      <c r="J199" s="68" t="s">
        <v>885</v>
      </c>
    </row>
    <row r="200" spans="2:10">
      <c r="B200" s="68" t="s">
        <v>839</v>
      </c>
      <c r="C200" s="68" t="s">
        <v>270</v>
      </c>
      <c r="D200" s="68" t="s">
        <v>740</v>
      </c>
      <c r="E200" s="68" t="s">
        <v>900</v>
      </c>
      <c r="F200" s="68">
        <v>5</v>
      </c>
      <c r="H200" s="68" t="s">
        <v>300</v>
      </c>
      <c r="I200" s="68" t="s">
        <v>840</v>
      </c>
      <c r="J200" s="68" t="s">
        <v>886</v>
      </c>
    </row>
    <row r="201" spans="2:10">
      <c r="B201" s="68" t="s">
        <v>839</v>
      </c>
      <c r="C201" s="68" t="s">
        <v>270</v>
      </c>
      <c r="D201" s="68" t="s">
        <v>749</v>
      </c>
      <c r="E201" s="68" t="s">
        <v>900</v>
      </c>
      <c r="F201" s="68">
        <v>5</v>
      </c>
      <c r="G201" s="68">
        <v>34.856000000000002</v>
      </c>
      <c r="H201" s="68" t="s">
        <v>300</v>
      </c>
      <c r="I201" s="68" t="s">
        <v>840</v>
      </c>
      <c r="J201" s="68" t="s">
        <v>887</v>
      </c>
    </row>
    <row r="202" spans="2:10">
      <c r="B202" s="68" t="s">
        <v>839</v>
      </c>
      <c r="C202" s="68" t="s">
        <v>270</v>
      </c>
      <c r="D202" s="68" t="s">
        <v>305</v>
      </c>
      <c r="E202" s="68" t="s">
        <v>900</v>
      </c>
      <c r="F202" s="68">
        <v>5</v>
      </c>
      <c r="H202" s="68" t="s">
        <v>300</v>
      </c>
      <c r="I202" s="68" t="s">
        <v>888</v>
      </c>
      <c r="J202" s="92" t="s">
        <v>841</v>
      </c>
    </row>
    <row r="203" spans="2:10">
      <c r="B203" s="68" t="s">
        <v>839</v>
      </c>
      <c r="C203" s="68" t="s">
        <v>270</v>
      </c>
      <c r="D203" s="68" t="s">
        <v>314</v>
      </c>
      <c r="E203" s="68" t="s">
        <v>900</v>
      </c>
      <c r="F203" s="68">
        <v>5</v>
      </c>
      <c r="H203" s="68" t="s">
        <v>300</v>
      </c>
      <c r="I203" s="68" t="s">
        <v>888</v>
      </c>
      <c r="J203" s="92" t="s">
        <v>842</v>
      </c>
    </row>
    <row r="204" spans="2:10">
      <c r="B204" s="68" t="s">
        <v>839</v>
      </c>
      <c r="C204" s="68" t="s">
        <v>270</v>
      </c>
      <c r="D204" s="68" t="s">
        <v>323</v>
      </c>
      <c r="E204" s="68" t="s">
        <v>900</v>
      </c>
      <c r="F204" s="68">
        <v>5</v>
      </c>
      <c r="H204" s="68" t="s">
        <v>300</v>
      </c>
      <c r="I204" s="68" t="s">
        <v>888</v>
      </c>
      <c r="J204" s="92" t="s">
        <v>843</v>
      </c>
    </row>
    <row r="205" spans="2:10">
      <c r="B205" s="68" t="s">
        <v>839</v>
      </c>
      <c r="C205" s="68" t="s">
        <v>270</v>
      </c>
      <c r="D205" s="68" t="s">
        <v>332</v>
      </c>
      <c r="E205" s="68" t="s">
        <v>900</v>
      </c>
      <c r="F205" s="68">
        <v>5</v>
      </c>
      <c r="H205" s="68" t="s">
        <v>300</v>
      </c>
      <c r="I205" s="68" t="s">
        <v>888</v>
      </c>
      <c r="J205" s="92" t="s">
        <v>844</v>
      </c>
    </row>
    <row r="206" spans="2:10">
      <c r="B206" s="68" t="s">
        <v>839</v>
      </c>
      <c r="C206" s="68" t="s">
        <v>270</v>
      </c>
      <c r="D206" s="68" t="s">
        <v>341</v>
      </c>
      <c r="E206" s="68" t="s">
        <v>900</v>
      </c>
      <c r="F206" s="68">
        <v>5</v>
      </c>
      <c r="H206" s="68" t="s">
        <v>300</v>
      </c>
      <c r="I206" s="68" t="s">
        <v>888</v>
      </c>
      <c r="J206" s="92" t="s">
        <v>845</v>
      </c>
    </row>
    <row r="207" spans="2:10">
      <c r="B207" s="68" t="s">
        <v>839</v>
      </c>
      <c r="C207" s="68" t="s">
        <v>270</v>
      </c>
      <c r="D207" s="68" t="s">
        <v>350</v>
      </c>
      <c r="E207" s="68" t="s">
        <v>900</v>
      </c>
      <c r="F207" s="68">
        <v>5</v>
      </c>
      <c r="H207" s="68" t="s">
        <v>300</v>
      </c>
      <c r="I207" s="68" t="s">
        <v>888</v>
      </c>
      <c r="J207" s="92" t="s">
        <v>846</v>
      </c>
    </row>
    <row r="208" spans="2:10">
      <c r="B208" s="68" t="s">
        <v>839</v>
      </c>
      <c r="C208" s="68" t="s">
        <v>270</v>
      </c>
      <c r="D208" s="68" t="s">
        <v>359</v>
      </c>
      <c r="E208" s="68" t="s">
        <v>900</v>
      </c>
      <c r="F208" s="68">
        <v>5</v>
      </c>
      <c r="H208" s="68" t="s">
        <v>300</v>
      </c>
      <c r="I208" s="68" t="s">
        <v>888</v>
      </c>
      <c r="J208" s="92" t="s">
        <v>847</v>
      </c>
    </row>
    <row r="209" spans="2:10">
      <c r="B209" s="68" t="s">
        <v>839</v>
      </c>
      <c r="C209" s="68" t="s">
        <v>270</v>
      </c>
      <c r="D209" s="68" t="s">
        <v>368</v>
      </c>
      <c r="E209" s="68" t="s">
        <v>900</v>
      </c>
      <c r="F209" s="68">
        <v>5</v>
      </c>
      <c r="H209" s="68" t="s">
        <v>300</v>
      </c>
      <c r="I209" s="68" t="s">
        <v>888</v>
      </c>
      <c r="J209" s="92" t="s">
        <v>848</v>
      </c>
    </row>
    <row r="210" spans="2:10">
      <c r="B210" s="68" t="s">
        <v>839</v>
      </c>
      <c r="C210" s="68" t="s">
        <v>270</v>
      </c>
      <c r="D210" s="68" t="s">
        <v>377</v>
      </c>
      <c r="E210" s="68" t="s">
        <v>900</v>
      </c>
      <c r="F210" s="68">
        <v>5</v>
      </c>
      <c r="H210" s="68" t="s">
        <v>300</v>
      </c>
      <c r="I210" s="68" t="s">
        <v>888</v>
      </c>
      <c r="J210" s="92" t="s">
        <v>849</v>
      </c>
    </row>
    <row r="211" spans="2:10">
      <c r="B211" s="68" t="s">
        <v>839</v>
      </c>
      <c r="C211" s="68" t="s">
        <v>270</v>
      </c>
      <c r="D211" s="68" t="s">
        <v>386</v>
      </c>
      <c r="E211" s="68" t="s">
        <v>900</v>
      </c>
      <c r="F211" s="68">
        <v>5</v>
      </c>
      <c r="H211" s="68" t="s">
        <v>300</v>
      </c>
      <c r="I211" s="68" t="s">
        <v>888</v>
      </c>
      <c r="J211" s="92" t="s">
        <v>850</v>
      </c>
    </row>
    <row r="212" spans="2:10">
      <c r="B212" s="68" t="s">
        <v>839</v>
      </c>
      <c r="C212" s="68" t="s">
        <v>270</v>
      </c>
      <c r="D212" s="68" t="s">
        <v>827</v>
      </c>
      <c r="E212" s="68" t="s">
        <v>900</v>
      </c>
      <c r="F212" s="68">
        <v>5</v>
      </c>
      <c r="H212" s="68" t="s">
        <v>300</v>
      </c>
      <c r="I212" s="68" t="s">
        <v>888</v>
      </c>
      <c r="J212" s="92" t="s">
        <v>851</v>
      </c>
    </row>
    <row r="213" spans="2:10">
      <c r="B213" s="68" t="s">
        <v>839</v>
      </c>
      <c r="C213" s="68" t="s">
        <v>270</v>
      </c>
      <c r="D213" s="68" t="s">
        <v>404</v>
      </c>
      <c r="E213" s="68" t="s">
        <v>900</v>
      </c>
      <c r="F213" s="68">
        <v>5</v>
      </c>
      <c r="H213" s="68" t="s">
        <v>300</v>
      </c>
      <c r="I213" s="68" t="s">
        <v>888</v>
      </c>
      <c r="J213" s="92" t="s">
        <v>852</v>
      </c>
    </row>
    <row r="214" spans="2:10">
      <c r="B214" s="68" t="s">
        <v>839</v>
      </c>
      <c r="C214" s="68" t="s">
        <v>270</v>
      </c>
      <c r="D214" s="68" t="s">
        <v>413</v>
      </c>
      <c r="E214" s="68" t="s">
        <v>900</v>
      </c>
      <c r="F214" s="68">
        <v>5</v>
      </c>
      <c r="H214" s="68" t="s">
        <v>300</v>
      </c>
      <c r="I214" s="68" t="s">
        <v>888</v>
      </c>
      <c r="J214" s="92" t="s">
        <v>853</v>
      </c>
    </row>
    <row r="215" spans="2:10">
      <c r="B215" s="68" t="s">
        <v>839</v>
      </c>
      <c r="C215" s="68" t="s">
        <v>270</v>
      </c>
      <c r="D215" s="68" t="s">
        <v>422</v>
      </c>
      <c r="E215" s="68" t="s">
        <v>900</v>
      </c>
      <c r="F215" s="68">
        <v>5</v>
      </c>
      <c r="G215" s="68">
        <v>97.858999999999995</v>
      </c>
      <c r="H215" s="68" t="s">
        <v>300</v>
      </c>
      <c r="I215" s="68" t="s">
        <v>888</v>
      </c>
      <c r="J215" s="92" t="s">
        <v>854</v>
      </c>
    </row>
    <row r="216" spans="2:10">
      <c r="B216" s="68" t="s">
        <v>839</v>
      </c>
      <c r="C216" s="68" t="s">
        <v>270</v>
      </c>
      <c r="D216" s="68" t="s">
        <v>431</v>
      </c>
      <c r="E216" s="68" t="s">
        <v>900</v>
      </c>
      <c r="F216" s="68">
        <v>5</v>
      </c>
      <c r="H216" s="68" t="s">
        <v>300</v>
      </c>
      <c r="I216" s="68" t="s">
        <v>888</v>
      </c>
      <c r="J216" s="92" t="s">
        <v>855</v>
      </c>
    </row>
    <row r="217" spans="2:10">
      <c r="B217" s="68" t="s">
        <v>839</v>
      </c>
      <c r="C217" s="68" t="s">
        <v>270</v>
      </c>
      <c r="D217" s="68" t="s">
        <v>438</v>
      </c>
      <c r="E217" s="68" t="s">
        <v>900</v>
      </c>
      <c r="F217" s="68">
        <v>5</v>
      </c>
      <c r="H217" s="68" t="s">
        <v>300</v>
      </c>
      <c r="I217" s="68" t="s">
        <v>888</v>
      </c>
      <c r="J217" s="92" t="s">
        <v>856</v>
      </c>
    </row>
    <row r="218" spans="2:10">
      <c r="B218" s="68" t="s">
        <v>839</v>
      </c>
      <c r="C218" s="68" t="s">
        <v>270</v>
      </c>
      <c r="D218" s="68" t="s">
        <v>444</v>
      </c>
      <c r="E218" s="68" t="s">
        <v>900</v>
      </c>
      <c r="F218" s="68">
        <v>5</v>
      </c>
      <c r="H218" s="68" t="s">
        <v>300</v>
      </c>
      <c r="I218" s="68" t="s">
        <v>888</v>
      </c>
      <c r="J218" s="92" t="s">
        <v>857</v>
      </c>
    </row>
    <row r="219" spans="2:10">
      <c r="B219" s="68" t="s">
        <v>839</v>
      </c>
      <c r="C219" s="68" t="s">
        <v>270</v>
      </c>
      <c r="D219" s="68" t="s">
        <v>452</v>
      </c>
      <c r="E219" s="68" t="s">
        <v>900</v>
      </c>
      <c r="F219" s="68">
        <v>5</v>
      </c>
      <c r="H219" s="68" t="s">
        <v>300</v>
      </c>
      <c r="I219" s="68" t="s">
        <v>888</v>
      </c>
      <c r="J219" s="92" t="s">
        <v>858</v>
      </c>
    </row>
    <row r="220" spans="2:10">
      <c r="B220" s="68" t="s">
        <v>839</v>
      </c>
      <c r="C220" s="68" t="s">
        <v>270</v>
      </c>
      <c r="D220" s="68" t="s">
        <v>461</v>
      </c>
      <c r="E220" s="68" t="s">
        <v>900</v>
      </c>
      <c r="F220" s="68">
        <v>5</v>
      </c>
      <c r="H220" s="68" t="s">
        <v>300</v>
      </c>
      <c r="I220" s="68" t="s">
        <v>888</v>
      </c>
      <c r="J220" s="92" t="s">
        <v>859</v>
      </c>
    </row>
    <row r="221" spans="2:10">
      <c r="B221" s="68" t="s">
        <v>839</v>
      </c>
      <c r="C221" s="68" t="s">
        <v>270</v>
      </c>
      <c r="D221" s="68" t="s">
        <v>470</v>
      </c>
      <c r="E221" s="68" t="s">
        <v>900</v>
      </c>
      <c r="F221" s="68">
        <v>5</v>
      </c>
      <c r="H221" s="68" t="s">
        <v>300</v>
      </c>
      <c r="I221" s="68" t="s">
        <v>888</v>
      </c>
      <c r="J221" s="92" t="s">
        <v>860</v>
      </c>
    </row>
    <row r="222" spans="2:10">
      <c r="B222" s="68" t="s">
        <v>839</v>
      </c>
      <c r="C222" s="68" t="s">
        <v>270</v>
      </c>
      <c r="D222" s="68" t="s">
        <v>479</v>
      </c>
      <c r="E222" s="68" t="s">
        <v>900</v>
      </c>
      <c r="F222" s="68">
        <v>5</v>
      </c>
      <c r="H222" s="68" t="s">
        <v>300</v>
      </c>
      <c r="I222" s="68" t="s">
        <v>888</v>
      </c>
      <c r="J222" s="92" t="s">
        <v>861</v>
      </c>
    </row>
    <row r="223" spans="2:10">
      <c r="B223" s="68" t="s">
        <v>839</v>
      </c>
      <c r="C223" s="68" t="s">
        <v>270</v>
      </c>
      <c r="D223" s="68" t="s">
        <v>488</v>
      </c>
      <c r="E223" s="68" t="s">
        <v>900</v>
      </c>
      <c r="F223" s="68">
        <v>5</v>
      </c>
      <c r="H223" s="68" t="s">
        <v>300</v>
      </c>
      <c r="I223" s="68" t="s">
        <v>888</v>
      </c>
      <c r="J223" s="92" t="s">
        <v>862</v>
      </c>
    </row>
    <row r="224" spans="2:10">
      <c r="B224" s="68" t="s">
        <v>839</v>
      </c>
      <c r="C224" s="68" t="s">
        <v>270</v>
      </c>
      <c r="D224" s="68" t="s">
        <v>497</v>
      </c>
      <c r="E224" s="68" t="s">
        <v>900</v>
      </c>
      <c r="F224" s="68">
        <v>5</v>
      </c>
      <c r="H224" s="68" t="s">
        <v>300</v>
      </c>
      <c r="I224" s="68" t="s">
        <v>888</v>
      </c>
      <c r="J224" s="92" t="s">
        <v>863</v>
      </c>
    </row>
    <row r="225" spans="2:10">
      <c r="B225" s="68" t="s">
        <v>839</v>
      </c>
      <c r="C225" s="68" t="s">
        <v>270</v>
      </c>
      <c r="D225" s="68" t="s">
        <v>506</v>
      </c>
      <c r="E225" s="68" t="s">
        <v>900</v>
      </c>
      <c r="F225" s="68">
        <v>5</v>
      </c>
      <c r="H225" s="68" t="s">
        <v>300</v>
      </c>
      <c r="I225" s="68" t="s">
        <v>888</v>
      </c>
      <c r="J225" s="92" t="s">
        <v>864</v>
      </c>
    </row>
    <row r="226" spans="2:10">
      <c r="B226" s="68" t="s">
        <v>839</v>
      </c>
      <c r="C226" s="68" t="s">
        <v>270</v>
      </c>
      <c r="D226" s="68" t="s">
        <v>515</v>
      </c>
      <c r="E226" s="68" t="s">
        <v>900</v>
      </c>
      <c r="F226" s="68">
        <v>5</v>
      </c>
      <c r="H226" s="68" t="s">
        <v>300</v>
      </c>
      <c r="I226" s="68" t="s">
        <v>888</v>
      </c>
      <c r="J226" s="92" t="s">
        <v>865</v>
      </c>
    </row>
    <row r="227" spans="2:10">
      <c r="B227" s="68" t="s">
        <v>839</v>
      </c>
      <c r="C227" s="68" t="s">
        <v>270</v>
      </c>
      <c r="D227" s="68" t="s">
        <v>524</v>
      </c>
      <c r="E227" s="68" t="s">
        <v>900</v>
      </c>
      <c r="F227" s="68">
        <v>5</v>
      </c>
      <c r="G227" s="68">
        <v>101.77</v>
      </c>
      <c r="H227" s="68" t="s">
        <v>300</v>
      </c>
      <c r="I227" s="68" t="s">
        <v>888</v>
      </c>
      <c r="J227" s="92" t="s">
        <v>866</v>
      </c>
    </row>
    <row r="228" spans="2:10">
      <c r="B228" s="68" t="s">
        <v>839</v>
      </c>
      <c r="C228" s="68" t="s">
        <v>270</v>
      </c>
      <c r="D228" s="68" t="s">
        <v>587</v>
      </c>
      <c r="E228" s="68" t="s">
        <v>900</v>
      </c>
      <c r="F228" s="68">
        <v>5</v>
      </c>
      <c r="H228" s="68" t="s">
        <v>300</v>
      </c>
      <c r="I228" s="68" t="s">
        <v>888</v>
      </c>
      <c r="J228" s="68" t="s">
        <v>867</v>
      </c>
    </row>
    <row r="229" spans="2:10">
      <c r="B229" s="68" t="s">
        <v>839</v>
      </c>
      <c r="C229" s="68" t="s">
        <v>270</v>
      </c>
      <c r="D229" s="68" t="s">
        <v>596</v>
      </c>
      <c r="E229" s="68" t="s">
        <v>900</v>
      </c>
      <c r="F229" s="68">
        <v>5</v>
      </c>
      <c r="H229" s="68" t="s">
        <v>300</v>
      </c>
      <c r="I229" s="68" t="s">
        <v>888</v>
      </c>
      <c r="J229" s="68" t="s">
        <v>868</v>
      </c>
    </row>
    <row r="230" spans="2:10">
      <c r="B230" s="68" t="s">
        <v>839</v>
      </c>
      <c r="C230" s="68" t="s">
        <v>270</v>
      </c>
      <c r="D230" s="68" t="s">
        <v>605</v>
      </c>
      <c r="E230" s="68" t="s">
        <v>900</v>
      </c>
      <c r="F230" s="68">
        <v>5</v>
      </c>
      <c r="H230" s="68" t="s">
        <v>300</v>
      </c>
      <c r="I230" s="68" t="s">
        <v>888</v>
      </c>
      <c r="J230" s="68" t="s">
        <v>869</v>
      </c>
    </row>
    <row r="231" spans="2:10">
      <c r="B231" s="68" t="s">
        <v>839</v>
      </c>
      <c r="C231" s="68" t="s">
        <v>270</v>
      </c>
      <c r="D231" s="68" t="s">
        <v>614</v>
      </c>
      <c r="E231" s="68" t="s">
        <v>900</v>
      </c>
      <c r="F231" s="68">
        <v>5</v>
      </c>
      <c r="H231" s="68" t="s">
        <v>300</v>
      </c>
      <c r="I231" s="68" t="s">
        <v>888</v>
      </c>
      <c r="J231" s="68" t="s">
        <v>870</v>
      </c>
    </row>
    <row r="232" spans="2:10">
      <c r="B232" s="68" t="s">
        <v>839</v>
      </c>
      <c r="C232" s="68" t="s">
        <v>270</v>
      </c>
      <c r="D232" s="68" t="s">
        <v>623</v>
      </c>
      <c r="E232" s="68" t="s">
        <v>900</v>
      </c>
      <c r="F232" s="68">
        <v>5</v>
      </c>
      <c r="H232" s="68" t="s">
        <v>300</v>
      </c>
      <c r="I232" s="68" t="s">
        <v>888</v>
      </c>
      <c r="J232" s="68" t="s">
        <v>871</v>
      </c>
    </row>
    <row r="233" spans="2:10">
      <c r="B233" s="68" t="s">
        <v>839</v>
      </c>
      <c r="C233" s="68" t="s">
        <v>270</v>
      </c>
      <c r="D233" s="68" t="s">
        <v>815</v>
      </c>
      <c r="E233" s="68" t="s">
        <v>900</v>
      </c>
      <c r="F233" s="68">
        <v>5</v>
      </c>
      <c r="H233" s="68" t="s">
        <v>300</v>
      </c>
      <c r="I233" s="68" t="s">
        <v>888</v>
      </c>
      <c r="J233" s="68" t="s">
        <v>872</v>
      </c>
    </row>
    <row r="234" spans="2:10">
      <c r="B234" s="68" t="s">
        <v>839</v>
      </c>
      <c r="C234" s="68" t="s">
        <v>270</v>
      </c>
      <c r="D234" s="68" t="s">
        <v>632</v>
      </c>
      <c r="E234" s="68" t="s">
        <v>900</v>
      </c>
      <c r="F234" s="68">
        <v>5</v>
      </c>
      <c r="H234" s="68" t="s">
        <v>300</v>
      </c>
      <c r="I234" s="68" t="s">
        <v>888</v>
      </c>
      <c r="J234" s="68" t="s">
        <v>873</v>
      </c>
    </row>
    <row r="235" spans="2:10">
      <c r="B235" s="68" t="s">
        <v>839</v>
      </c>
      <c r="C235" s="68" t="s">
        <v>270</v>
      </c>
      <c r="D235" s="68" t="s">
        <v>641</v>
      </c>
      <c r="E235" s="68" t="s">
        <v>900</v>
      </c>
      <c r="F235" s="68">
        <v>5</v>
      </c>
      <c r="H235" s="68" t="s">
        <v>300</v>
      </c>
      <c r="I235" s="68" t="s">
        <v>888</v>
      </c>
      <c r="J235" s="68" t="s">
        <v>874</v>
      </c>
    </row>
    <row r="236" spans="2:10">
      <c r="B236" s="68" t="s">
        <v>839</v>
      </c>
      <c r="C236" s="68" t="s">
        <v>270</v>
      </c>
      <c r="D236" s="68" t="s">
        <v>824</v>
      </c>
      <c r="E236" s="68" t="s">
        <v>900</v>
      </c>
      <c r="F236" s="68">
        <v>5</v>
      </c>
      <c r="H236" s="68" t="s">
        <v>300</v>
      </c>
      <c r="I236" s="68" t="s">
        <v>888</v>
      </c>
      <c r="J236" s="68" t="s">
        <v>875</v>
      </c>
    </row>
    <row r="237" spans="2:10">
      <c r="B237" s="68" t="s">
        <v>839</v>
      </c>
      <c r="C237" s="68" t="s">
        <v>270</v>
      </c>
      <c r="D237" s="68" t="s">
        <v>656</v>
      </c>
      <c r="E237" s="68" t="s">
        <v>900</v>
      </c>
      <c r="F237" s="68">
        <v>5</v>
      </c>
      <c r="H237" s="68" t="s">
        <v>300</v>
      </c>
      <c r="I237" s="68" t="s">
        <v>888</v>
      </c>
      <c r="J237" s="68" t="s">
        <v>876</v>
      </c>
    </row>
    <row r="238" spans="2:10">
      <c r="B238" s="68" t="s">
        <v>839</v>
      </c>
      <c r="C238" s="68" t="s">
        <v>270</v>
      </c>
      <c r="D238" s="68" t="s">
        <v>665</v>
      </c>
      <c r="E238" s="68" t="s">
        <v>900</v>
      </c>
      <c r="F238" s="68">
        <v>5</v>
      </c>
      <c r="H238" s="68" t="s">
        <v>300</v>
      </c>
      <c r="I238" s="68" t="s">
        <v>888</v>
      </c>
      <c r="J238" s="68" t="s">
        <v>877</v>
      </c>
    </row>
    <row r="239" spans="2:10">
      <c r="B239" s="68" t="s">
        <v>839</v>
      </c>
      <c r="C239" s="68" t="s">
        <v>270</v>
      </c>
      <c r="D239" s="68" t="s">
        <v>674</v>
      </c>
      <c r="E239" s="68" t="s">
        <v>900</v>
      </c>
      <c r="F239" s="68">
        <v>5</v>
      </c>
      <c r="H239" s="68" t="s">
        <v>300</v>
      </c>
      <c r="I239" s="68" t="s">
        <v>888</v>
      </c>
      <c r="J239" s="68" t="s">
        <v>878</v>
      </c>
    </row>
    <row r="240" spans="2:10">
      <c r="B240" s="68" t="s">
        <v>839</v>
      </c>
      <c r="C240" s="68" t="s">
        <v>270</v>
      </c>
      <c r="D240" s="68" t="s">
        <v>683</v>
      </c>
      <c r="E240" s="68" t="s">
        <v>900</v>
      </c>
      <c r="F240" s="68">
        <v>5</v>
      </c>
      <c r="H240" s="68" t="s">
        <v>300</v>
      </c>
      <c r="I240" s="68" t="s">
        <v>888</v>
      </c>
      <c r="J240" s="68" t="s">
        <v>879</v>
      </c>
    </row>
    <row r="241" spans="2:10">
      <c r="B241" s="68" t="s">
        <v>839</v>
      </c>
      <c r="C241" s="68" t="s">
        <v>270</v>
      </c>
      <c r="D241" s="68" t="s">
        <v>905</v>
      </c>
      <c r="E241" s="68" t="s">
        <v>900</v>
      </c>
      <c r="F241" s="68">
        <v>5</v>
      </c>
      <c r="H241" s="68" t="s">
        <v>300</v>
      </c>
      <c r="I241" s="68" t="s">
        <v>888</v>
      </c>
      <c r="J241" s="68" t="s">
        <v>902</v>
      </c>
    </row>
    <row r="242" spans="2:10">
      <c r="B242" s="68" t="s">
        <v>839</v>
      </c>
      <c r="C242" s="68" t="s">
        <v>270</v>
      </c>
      <c r="D242" s="68" t="s">
        <v>906</v>
      </c>
      <c r="E242" s="68" t="s">
        <v>900</v>
      </c>
      <c r="F242" s="68">
        <v>5</v>
      </c>
      <c r="H242" s="68" t="s">
        <v>300</v>
      </c>
      <c r="I242" s="68" t="s">
        <v>888</v>
      </c>
      <c r="J242" s="68" t="s">
        <v>904</v>
      </c>
    </row>
    <row r="243" spans="2:10">
      <c r="B243" s="68" t="s">
        <v>839</v>
      </c>
      <c r="C243" s="68" t="s">
        <v>270</v>
      </c>
      <c r="D243" s="68" t="s">
        <v>689</v>
      </c>
      <c r="E243" s="68" t="s">
        <v>900</v>
      </c>
      <c r="F243" s="68">
        <v>5</v>
      </c>
      <c r="G243" s="68">
        <v>4.4909999999999997</v>
      </c>
      <c r="H243" s="68" t="s">
        <v>300</v>
      </c>
      <c r="I243" s="68" t="s">
        <v>888</v>
      </c>
      <c r="J243" s="68" t="s">
        <v>880</v>
      </c>
    </row>
    <row r="244" spans="2:10">
      <c r="B244" s="68" t="s">
        <v>839</v>
      </c>
      <c r="C244" s="68" t="s">
        <v>270</v>
      </c>
      <c r="D244" s="68" t="s">
        <v>698</v>
      </c>
      <c r="E244" s="68" t="s">
        <v>900</v>
      </c>
      <c r="F244" s="68">
        <v>5</v>
      </c>
      <c r="H244" s="68" t="s">
        <v>300</v>
      </c>
      <c r="I244" s="68" t="s">
        <v>888</v>
      </c>
      <c r="J244" s="68" t="s">
        <v>881</v>
      </c>
    </row>
    <row r="245" spans="2:10">
      <c r="B245" s="68" t="s">
        <v>839</v>
      </c>
      <c r="C245" s="68" t="s">
        <v>270</v>
      </c>
      <c r="D245" s="68" t="s">
        <v>707</v>
      </c>
      <c r="E245" s="68" t="s">
        <v>900</v>
      </c>
      <c r="F245" s="68">
        <v>5</v>
      </c>
      <c r="H245" s="68" t="s">
        <v>300</v>
      </c>
      <c r="I245" s="68" t="s">
        <v>888</v>
      </c>
      <c r="J245" s="68" t="s">
        <v>882</v>
      </c>
    </row>
    <row r="246" spans="2:10">
      <c r="B246" s="68" t="s">
        <v>839</v>
      </c>
      <c r="C246" s="68" t="s">
        <v>270</v>
      </c>
      <c r="D246" s="68" t="s">
        <v>716</v>
      </c>
      <c r="E246" s="68" t="s">
        <v>900</v>
      </c>
      <c r="F246" s="68">
        <v>5</v>
      </c>
      <c r="H246" s="68" t="s">
        <v>300</v>
      </c>
      <c r="I246" s="68" t="s">
        <v>888</v>
      </c>
      <c r="J246" s="68" t="s">
        <v>883</v>
      </c>
    </row>
    <row r="247" spans="2:10">
      <c r="B247" s="68" t="s">
        <v>839</v>
      </c>
      <c r="C247" s="68" t="s">
        <v>270</v>
      </c>
      <c r="D247" s="68" t="s">
        <v>725</v>
      </c>
      <c r="E247" s="68" t="s">
        <v>900</v>
      </c>
      <c r="F247" s="68">
        <v>5</v>
      </c>
      <c r="H247" s="68" t="s">
        <v>300</v>
      </c>
      <c r="I247" s="68" t="s">
        <v>888</v>
      </c>
      <c r="J247" s="68" t="s">
        <v>884</v>
      </c>
    </row>
    <row r="248" spans="2:10">
      <c r="B248" s="68" t="s">
        <v>839</v>
      </c>
      <c r="C248" s="68" t="s">
        <v>270</v>
      </c>
      <c r="D248" s="68" t="s">
        <v>734</v>
      </c>
      <c r="E248" s="68" t="s">
        <v>900</v>
      </c>
      <c r="F248" s="68">
        <v>5</v>
      </c>
      <c r="H248" s="68" t="s">
        <v>300</v>
      </c>
      <c r="I248" s="68" t="s">
        <v>888</v>
      </c>
      <c r="J248" s="68" t="s">
        <v>885</v>
      </c>
    </row>
    <row r="249" spans="2:10">
      <c r="B249" s="68" t="s">
        <v>839</v>
      </c>
      <c r="C249" s="68" t="s">
        <v>270</v>
      </c>
      <c r="D249" s="68" t="s">
        <v>743</v>
      </c>
      <c r="E249" s="68" t="s">
        <v>900</v>
      </c>
      <c r="F249" s="68">
        <v>5</v>
      </c>
      <c r="H249" s="68" t="s">
        <v>300</v>
      </c>
      <c r="I249" s="68" t="s">
        <v>888</v>
      </c>
      <c r="J249" s="68" t="s">
        <v>886</v>
      </c>
    </row>
    <row r="250" spans="2:10">
      <c r="B250" s="68" t="s">
        <v>839</v>
      </c>
      <c r="C250" s="68" t="s">
        <v>270</v>
      </c>
      <c r="D250" s="68" t="s">
        <v>752</v>
      </c>
      <c r="E250" s="68" t="s">
        <v>900</v>
      </c>
      <c r="F250" s="68">
        <v>5</v>
      </c>
      <c r="H250" s="68" t="s">
        <v>300</v>
      </c>
      <c r="I250" s="68" t="s">
        <v>888</v>
      </c>
      <c r="J250" s="68" t="s">
        <v>887</v>
      </c>
    </row>
    <row r="251" spans="2:10">
      <c r="B251" s="68" t="s">
        <v>839</v>
      </c>
      <c r="C251" s="68" t="s">
        <v>270</v>
      </c>
      <c r="D251" s="68" t="s">
        <v>308</v>
      </c>
      <c r="E251" s="68" t="s">
        <v>900</v>
      </c>
      <c r="F251" s="68">
        <v>5</v>
      </c>
      <c r="H251" s="68" t="s">
        <v>300</v>
      </c>
      <c r="I251" s="68" t="s">
        <v>889</v>
      </c>
      <c r="J251" s="92" t="s">
        <v>841</v>
      </c>
    </row>
    <row r="252" spans="2:10">
      <c r="B252" s="68" t="s">
        <v>839</v>
      </c>
      <c r="C252" s="68" t="s">
        <v>270</v>
      </c>
      <c r="D252" s="68" t="s">
        <v>317</v>
      </c>
      <c r="E252" s="68" t="s">
        <v>900</v>
      </c>
      <c r="F252" s="68">
        <v>5</v>
      </c>
      <c r="H252" s="68" t="s">
        <v>300</v>
      </c>
      <c r="I252" s="68" t="s">
        <v>889</v>
      </c>
      <c r="J252" s="92" t="s">
        <v>842</v>
      </c>
    </row>
    <row r="253" spans="2:10">
      <c r="B253" s="68" t="s">
        <v>839</v>
      </c>
      <c r="C253" s="68" t="s">
        <v>270</v>
      </c>
      <c r="D253" s="68" t="s">
        <v>326</v>
      </c>
      <c r="E253" s="68" t="s">
        <v>900</v>
      </c>
      <c r="F253" s="68">
        <v>5</v>
      </c>
      <c r="H253" s="68" t="s">
        <v>300</v>
      </c>
      <c r="I253" s="68" t="s">
        <v>889</v>
      </c>
      <c r="J253" s="92" t="s">
        <v>843</v>
      </c>
    </row>
    <row r="254" spans="2:10">
      <c r="B254" s="68" t="s">
        <v>839</v>
      </c>
      <c r="C254" s="68" t="s">
        <v>270</v>
      </c>
      <c r="D254" s="68" t="s">
        <v>335</v>
      </c>
      <c r="E254" s="68" t="s">
        <v>900</v>
      </c>
      <c r="F254" s="68">
        <v>5</v>
      </c>
      <c r="H254" s="68" t="s">
        <v>300</v>
      </c>
      <c r="I254" s="68" t="s">
        <v>889</v>
      </c>
      <c r="J254" s="92" t="s">
        <v>844</v>
      </c>
    </row>
    <row r="255" spans="2:10">
      <c r="B255" s="68" t="s">
        <v>839</v>
      </c>
      <c r="C255" s="68" t="s">
        <v>270</v>
      </c>
      <c r="D255" s="68" t="s">
        <v>344</v>
      </c>
      <c r="E255" s="68" t="s">
        <v>900</v>
      </c>
      <c r="F255" s="68">
        <v>5</v>
      </c>
      <c r="H255" s="68" t="s">
        <v>300</v>
      </c>
      <c r="I255" s="68" t="s">
        <v>889</v>
      </c>
      <c r="J255" s="92" t="s">
        <v>845</v>
      </c>
    </row>
    <row r="256" spans="2:10">
      <c r="B256" s="68" t="s">
        <v>839</v>
      </c>
      <c r="C256" s="68" t="s">
        <v>270</v>
      </c>
      <c r="D256" s="68" t="s">
        <v>353</v>
      </c>
      <c r="E256" s="68" t="s">
        <v>900</v>
      </c>
      <c r="F256" s="68">
        <v>5</v>
      </c>
      <c r="H256" s="68" t="s">
        <v>300</v>
      </c>
      <c r="I256" s="68" t="s">
        <v>889</v>
      </c>
      <c r="J256" s="92" t="s">
        <v>846</v>
      </c>
    </row>
    <row r="257" spans="2:10">
      <c r="B257" s="68" t="s">
        <v>839</v>
      </c>
      <c r="C257" s="68" t="s">
        <v>270</v>
      </c>
      <c r="D257" s="68" t="s">
        <v>362</v>
      </c>
      <c r="E257" s="68" t="s">
        <v>900</v>
      </c>
      <c r="F257" s="68">
        <v>5</v>
      </c>
      <c r="H257" s="68" t="s">
        <v>300</v>
      </c>
      <c r="I257" s="68" t="s">
        <v>889</v>
      </c>
      <c r="J257" s="92" t="s">
        <v>847</v>
      </c>
    </row>
    <row r="258" spans="2:10">
      <c r="B258" s="68" t="s">
        <v>839</v>
      </c>
      <c r="C258" s="68" t="s">
        <v>270</v>
      </c>
      <c r="D258" s="68" t="s">
        <v>371</v>
      </c>
      <c r="E258" s="68" t="s">
        <v>900</v>
      </c>
      <c r="F258" s="68">
        <v>5</v>
      </c>
      <c r="H258" s="68" t="s">
        <v>300</v>
      </c>
      <c r="I258" s="68" t="s">
        <v>889</v>
      </c>
      <c r="J258" s="92" t="s">
        <v>848</v>
      </c>
    </row>
    <row r="259" spans="2:10">
      <c r="B259" s="68" t="s">
        <v>839</v>
      </c>
      <c r="C259" s="68" t="s">
        <v>270</v>
      </c>
      <c r="D259" s="68" t="s">
        <v>380</v>
      </c>
      <c r="E259" s="68" t="s">
        <v>900</v>
      </c>
      <c r="F259" s="68">
        <v>5</v>
      </c>
      <c r="H259" s="68" t="s">
        <v>300</v>
      </c>
      <c r="I259" s="68" t="s">
        <v>889</v>
      </c>
      <c r="J259" s="92" t="s">
        <v>849</v>
      </c>
    </row>
    <row r="260" spans="2:10">
      <c r="B260" s="68" t="s">
        <v>839</v>
      </c>
      <c r="C260" s="68" t="s">
        <v>270</v>
      </c>
      <c r="D260" s="68" t="s">
        <v>389</v>
      </c>
      <c r="E260" s="68" t="s">
        <v>900</v>
      </c>
      <c r="F260" s="68">
        <v>5</v>
      </c>
      <c r="H260" s="68" t="s">
        <v>300</v>
      </c>
      <c r="I260" s="68" t="s">
        <v>889</v>
      </c>
      <c r="J260" s="92" t="s">
        <v>850</v>
      </c>
    </row>
    <row r="261" spans="2:10">
      <c r="B261" s="68" t="s">
        <v>839</v>
      </c>
      <c r="C261" s="68" t="s">
        <v>270</v>
      </c>
      <c r="D261" s="68" t="s">
        <v>828</v>
      </c>
      <c r="E261" s="68" t="s">
        <v>900</v>
      </c>
      <c r="F261" s="68">
        <v>5</v>
      </c>
      <c r="H261" s="68" t="s">
        <v>300</v>
      </c>
      <c r="I261" s="68" t="s">
        <v>889</v>
      </c>
      <c r="J261" s="92" t="s">
        <v>851</v>
      </c>
    </row>
    <row r="262" spans="2:10">
      <c r="B262" s="68" t="s">
        <v>839</v>
      </c>
      <c r="C262" s="68" t="s">
        <v>270</v>
      </c>
      <c r="D262" s="68" t="s">
        <v>407</v>
      </c>
      <c r="E262" s="68" t="s">
        <v>900</v>
      </c>
      <c r="F262" s="68">
        <v>5</v>
      </c>
      <c r="H262" s="68" t="s">
        <v>300</v>
      </c>
      <c r="I262" s="68" t="s">
        <v>889</v>
      </c>
      <c r="J262" s="92" t="s">
        <v>852</v>
      </c>
    </row>
    <row r="263" spans="2:10">
      <c r="B263" s="68" t="s">
        <v>839</v>
      </c>
      <c r="C263" s="68" t="s">
        <v>270</v>
      </c>
      <c r="D263" s="68" t="s">
        <v>416</v>
      </c>
      <c r="E263" s="68" t="s">
        <v>900</v>
      </c>
      <c r="F263" s="68">
        <v>5</v>
      </c>
      <c r="H263" s="68" t="s">
        <v>300</v>
      </c>
      <c r="I263" s="68" t="s">
        <v>889</v>
      </c>
      <c r="J263" s="92" t="s">
        <v>853</v>
      </c>
    </row>
    <row r="264" spans="2:10">
      <c r="B264" s="68" t="s">
        <v>839</v>
      </c>
      <c r="C264" s="68" t="s">
        <v>270</v>
      </c>
      <c r="D264" s="68" t="s">
        <v>425</v>
      </c>
      <c r="E264" s="68" t="s">
        <v>900</v>
      </c>
      <c r="F264" s="68">
        <v>5</v>
      </c>
      <c r="G264" s="68">
        <v>120.75700000000001</v>
      </c>
      <c r="H264" s="68" t="s">
        <v>300</v>
      </c>
      <c r="I264" s="68" t="s">
        <v>889</v>
      </c>
      <c r="J264" s="92" t="s">
        <v>854</v>
      </c>
    </row>
    <row r="265" spans="2:10">
      <c r="B265" s="68" t="s">
        <v>839</v>
      </c>
      <c r="C265" s="68" t="s">
        <v>270</v>
      </c>
      <c r="D265" s="68" t="s">
        <v>434</v>
      </c>
      <c r="E265" s="68" t="s">
        <v>900</v>
      </c>
      <c r="F265" s="68">
        <v>5</v>
      </c>
      <c r="H265" s="68" t="s">
        <v>300</v>
      </c>
      <c r="I265" s="68" t="s">
        <v>889</v>
      </c>
      <c r="J265" s="92" t="s">
        <v>855</v>
      </c>
    </row>
    <row r="266" spans="2:10">
      <c r="B266" s="68" t="s">
        <v>839</v>
      </c>
      <c r="C266" s="68" t="s">
        <v>270</v>
      </c>
      <c r="D266" s="68" t="s">
        <v>440</v>
      </c>
      <c r="E266" s="68" t="s">
        <v>900</v>
      </c>
      <c r="F266" s="68">
        <v>5</v>
      </c>
      <c r="H266" s="68" t="s">
        <v>300</v>
      </c>
      <c r="I266" s="68" t="s">
        <v>889</v>
      </c>
      <c r="J266" s="92" t="s">
        <v>856</v>
      </c>
    </row>
    <row r="267" spans="2:10">
      <c r="B267" s="68" t="s">
        <v>839</v>
      </c>
      <c r="C267" s="68" t="s">
        <v>270</v>
      </c>
      <c r="D267" s="68" t="s">
        <v>446</v>
      </c>
      <c r="E267" s="68" t="s">
        <v>900</v>
      </c>
      <c r="F267" s="68">
        <v>5</v>
      </c>
      <c r="H267" s="68" t="s">
        <v>300</v>
      </c>
      <c r="I267" s="68" t="s">
        <v>889</v>
      </c>
      <c r="J267" s="92" t="s">
        <v>857</v>
      </c>
    </row>
    <row r="268" spans="2:10">
      <c r="B268" s="68" t="s">
        <v>839</v>
      </c>
      <c r="C268" s="68" t="s">
        <v>270</v>
      </c>
      <c r="D268" s="68" t="s">
        <v>455</v>
      </c>
      <c r="E268" s="68" t="s">
        <v>900</v>
      </c>
      <c r="F268" s="68">
        <v>5</v>
      </c>
      <c r="H268" s="68" t="s">
        <v>300</v>
      </c>
      <c r="I268" s="68" t="s">
        <v>889</v>
      </c>
      <c r="J268" s="92" t="s">
        <v>858</v>
      </c>
    </row>
    <row r="269" spans="2:10">
      <c r="B269" s="68" t="s">
        <v>839</v>
      </c>
      <c r="C269" s="68" t="s">
        <v>270</v>
      </c>
      <c r="D269" s="68" t="s">
        <v>464</v>
      </c>
      <c r="E269" s="68" t="s">
        <v>900</v>
      </c>
      <c r="F269" s="68">
        <v>5</v>
      </c>
      <c r="H269" s="68" t="s">
        <v>300</v>
      </c>
      <c r="I269" s="68" t="s">
        <v>889</v>
      </c>
      <c r="J269" s="92" t="s">
        <v>859</v>
      </c>
    </row>
    <row r="270" spans="2:10">
      <c r="B270" s="68" t="s">
        <v>839</v>
      </c>
      <c r="C270" s="68" t="s">
        <v>270</v>
      </c>
      <c r="D270" s="68" t="s">
        <v>473</v>
      </c>
      <c r="E270" s="68" t="s">
        <v>900</v>
      </c>
      <c r="F270" s="68">
        <v>5</v>
      </c>
      <c r="H270" s="68" t="s">
        <v>300</v>
      </c>
      <c r="I270" s="68" t="s">
        <v>889</v>
      </c>
      <c r="J270" s="92" t="s">
        <v>860</v>
      </c>
    </row>
    <row r="271" spans="2:10">
      <c r="B271" s="68" t="s">
        <v>839</v>
      </c>
      <c r="C271" s="68" t="s">
        <v>270</v>
      </c>
      <c r="D271" s="68" t="s">
        <v>482</v>
      </c>
      <c r="E271" s="68" t="s">
        <v>900</v>
      </c>
      <c r="F271" s="68">
        <v>5</v>
      </c>
      <c r="H271" s="68" t="s">
        <v>300</v>
      </c>
      <c r="I271" s="68" t="s">
        <v>889</v>
      </c>
      <c r="J271" s="92" t="s">
        <v>861</v>
      </c>
    </row>
    <row r="272" spans="2:10">
      <c r="B272" s="68" t="s">
        <v>839</v>
      </c>
      <c r="C272" s="68" t="s">
        <v>270</v>
      </c>
      <c r="D272" s="68" t="s">
        <v>491</v>
      </c>
      <c r="E272" s="68" t="s">
        <v>900</v>
      </c>
      <c r="F272" s="68">
        <v>5</v>
      </c>
      <c r="H272" s="68" t="s">
        <v>300</v>
      </c>
      <c r="I272" s="68" t="s">
        <v>889</v>
      </c>
      <c r="J272" s="92" t="s">
        <v>862</v>
      </c>
    </row>
    <row r="273" spans="2:10">
      <c r="B273" s="68" t="s">
        <v>839</v>
      </c>
      <c r="C273" s="68" t="s">
        <v>270</v>
      </c>
      <c r="D273" s="68" t="s">
        <v>500</v>
      </c>
      <c r="E273" s="68" t="s">
        <v>900</v>
      </c>
      <c r="F273" s="68">
        <v>5</v>
      </c>
      <c r="H273" s="68" t="s">
        <v>300</v>
      </c>
      <c r="I273" s="68" t="s">
        <v>889</v>
      </c>
      <c r="J273" s="92" t="s">
        <v>863</v>
      </c>
    </row>
    <row r="274" spans="2:10">
      <c r="B274" s="68" t="s">
        <v>839</v>
      </c>
      <c r="C274" s="68" t="s">
        <v>270</v>
      </c>
      <c r="D274" s="68" t="s">
        <v>509</v>
      </c>
      <c r="E274" s="68" t="s">
        <v>900</v>
      </c>
      <c r="F274" s="68">
        <v>5</v>
      </c>
      <c r="H274" s="68" t="s">
        <v>300</v>
      </c>
      <c r="I274" s="68" t="s">
        <v>889</v>
      </c>
      <c r="J274" s="92" t="s">
        <v>864</v>
      </c>
    </row>
    <row r="275" spans="2:10">
      <c r="B275" s="68" t="s">
        <v>839</v>
      </c>
      <c r="C275" s="68" t="s">
        <v>270</v>
      </c>
      <c r="D275" s="68" t="s">
        <v>518</v>
      </c>
      <c r="E275" s="68" t="s">
        <v>900</v>
      </c>
      <c r="F275" s="68">
        <v>5</v>
      </c>
      <c r="H275" s="68" t="s">
        <v>300</v>
      </c>
      <c r="I275" s="68" t="s">
        <v>889</v>
      </c>
      <c r="J275" s="92" t="s">
        <v>865</v>
      </c>
    </row>
    <row r="276" spans="2:10">
      <c r="B276" s="68" t="s">
        <v>839</v>
      </c>
      <c r="C276" s="68" t="s">
        <v>270</v>
      </c>
      <c r="D276" s="68" t="s">
        <v>527</v>
      </c>
      <c r="E276" s="68" t="s">
        <v>900</v>
      </c>
      <c r="F276" s="68">
        <v>5</v>
      </c>
      <c r="G276" s="68">
        <v>117.46599999999999</v>
      </c>
      <c r="H276" s="68" t="s">
        <v>300</v>
      </c>
      <c r="I276" s="68" t="s">
        <v>889</v>
      </c>
      <c r="J276" s="92" t="s">
        <v>866</v>
      </c>
    </row>
    <row r="277" spans="2:10">
      <c r="B277" s="68" t="s">
        <v>839</v>
      </c>
      <c r="C277" s="68" t="s">
        <v>270</v>
      </c>
      <c r="D277" s="68" t="s">
        <v>590</v>
      </c>
      <c r="E277" s="68" t="s">
        <v>900</v>
      </c>
      <c r="F277" s="68">
        <v>5</v>
      </c>
      <c r="H277" s="68" t="s">
        <v>300</v>
      </c>
      <c r="I277" s="68" t="s">
        <v>889</v>
      </c>
      <c r="J277" s="68" t="s">
        <v>867</v>
      </c>
    </row>
    <row r="278" spans="2:10">
      <c r="B278" s="68" t="s">
        <v>839</v>
      </c>
      <c r="C278" s="68" t="s">
        <v>270</v>
      </c>
      <c r="D278" s="68" t="s">
        <v>599</v>
      </c>
      <c r="E278" s="68" t="s">
        <v>900</v>
      </c>
      <c r="F278" s="68">
        <v>5</v>
      </c>
      <c r="H278" s="68" t="s">
        <v>300</v>
      </c>
      <c r="I278" s="68" t="s">
        <v>889</v>
      </c>
      <c r="J278" s="68" t="s">
        <v>868</v>
      </c>
    </row>
    <row r="279" spans="2:10">
      <c r="B279" s="68" t="s">
        <v>839</v>
      </c>
      <c r="C279" s="68" t="s">
        <v>270</v>
      </c>
      <c r="D279" s="68" t="s">
        <v>608</v>
      </c>
      <c r="E279" s="68" t="s">
        <v>900</v>
      </c>
      <c r="F279" s="68">
        <v>5</v>
      </c>
      <c r="H279" s="68" t="s">
        <v>300</v>
      </c>
      <c r="I279" s="68" t="s">
        <v>889</v>
      </c>
      <c r="J279" s="68" t="s">
        <v>869</v>
      </c>
    </row>
    <row r="280" spans="2:10">
      <c r="B280" s="68" t="s">
        <v>839</v>
      </c>
      <c r="C280" s="68" t="s">
        <v>270</v>
      </c>
      <c r="D280" s="68" t="s">
        <v>617</v>
      </c>
      <c r="E280" s="68" t="s">
        <v>900</v>
      </c>
      <c r="F280" s="68">
        <v>5</v>
      </c>
      <c r="H280" s="68" t="s">
        <v>300</v>
      </c>
      <c r="I280" s="68" t="s">
        <v>889</v>
      </c>
      <c r="J280" s="68" t="s">
        <v>870</v>
      </c>
    </row>
    <row r="281" spans="2:10">
      <c r="B281" s="68" t="s">
        <v>839</v>
      </c>
      <c r="C281" s="68" t="s">
        <v>270</v>
      </c>
      <c r="D281" s="68" t="s">
        <v>626</v>
      </c>
      <c r="E281" s="68" t="s">
        <v>900</v>
      </c>
      <c r="F281" s="68">
        <v>5</v>
      </c>
      <c r="H281" s="68" t="s">
        <v>300</v>
      </c>
      <c r="I281" s="68" t="s">
        <v>889</v>
      </c>
      <c r="J281" s="68" t="s">
        <v>871</v>
      </c>
    </row>
    <row r="282" spans="2:10">
      <c r="B282" s="68" t="s">
        <v>839</v>
      </c>
      <c r="C282" s="68" t="s">
        <v>270</v>
      </c>
      <c r="D282" s="68" t="s">
        <v>818</v>
      </c>
      <c r="E282" s="68" t="s">
        <v>900</v>
      </c>
      <c r="F282" s="68">
        <v>5</v>
      </c>
      <c r="H282" s="68" t="s">
        <v>300</v>
      </c>
      <c r="I282" s="68" t="s">
        <v>889</v>
      </c>
      <c r="J282" s="68" t="s">
        <v>872</v>
      </c>
    </row>
    <row r="283" spans="2:10">
      <c r="B283" s="68" t="s">
        <v>839</v>
      </c>
      <c r="C283" s="68" t="s">
        <v>270</v>
      </c>
      <c r="D283" s="68" t="s">
        <v>635</v>
      </c>
      <c r="E283" s="68" t="s">
        <v>900</v>
      </c>
      <c r="F283" s="68">
        <v>5</v>
      </c>
      <c r="H283" s="68" t="s">
        <v>300</v>
      </c>
      <c r="I283" s="68" t="s">
        <v>889</v>
      </c>
      <c r="J283" s="68" t="s">
        <v>873</v>
      </c>
    </row>
    <row r="284" spans="2:10">
      <c r="B284" s="68" t="s">
        <v>839</v>
      </c>
      <c r="C284" s="68" t="s">
        <v>270</v>
      </c>
      <c r="D284" s="68" t="s">
        <v>644</v>
      </c>
      <c r="E284" s="68" t="s">
        <v>900</v>
      </c>
      <c r="F284" s="68">
        <v>5</v>
      </c>
      <c r="H284" s="68" t="s">
        <v>300</v>
      </c>
      <c r="I284" s="68" t="s">
        <v>889</v>
      </c>
      <c r="J284" s="68" t="s">
        <v>874</v>
      </c>
    </row>
    <row r="285" spans="2:10">
      <c r="B285" s="68" t="s">
        <v>839</v>
      </c>
      <c r="C285" s="68" t="s">
        <v>270</v>
      </c>
      <c r="D285" s="68" t="s">
        <v>650</v>
      </c>
      <c r="E285" s="68" t="s">
        <v>900</v>
      </c>
      <c r="F285" s="68">
        <v>5</v>
      </c>
      <c r="H285" s="68" t="s">
        <v>300</v>
      </c>
      <c r="I285" s="68" t="s">
        <v>889</v>
      </c>
      <c r="J285" s="68" t="s">
        <v>875</v>
      </c>
    </row>
    <row r="286" spans="2:10">
      <c r="B286" s="68" t="s">
        <v>839</v>
      </c>
      <c r="C286" s="68" t="s">
        <v>270</v>
      </c>
      <c r="D286" s="68" t="s">
        <v>659</v>
      </c>
      <c r="E286" s="68" t="s">
        <v>900</v>
      </c>
      <c r="F286" s="68">
        <v>5</v>
      </c>
      <c r="H286" s="68" t="s">
        <v>300</v>
      </c>
      <c r="I286" s="68" t="s">
        <v>889</v>
      </c>
      <c r="J286" s="68" t="s">
        <v>876</v>
      </c>
    </row>
    <row r="287" spans="2:10">
      <c r="B287" s="68" t="s">
        <v>839</v>
      </c>
      <c r="C287" s="68" t="s">
        <v>270</v>
      </c>
      <c r="D287" s="68" t="s">
        <v>668</v>
      </c>
      <c r="E287" s="68" t="s">
        <v>900</v>
      </c>
      <c r="F287" s="68">
        <v>5</v>
      </c>
      <c r="H287" s="68" t="s">
        <v>300</v>
      </c>
      <c r="I287" s="68" t="s">
        <v>889</v>
      </c>
      <c r="J287" s="68" t="s">
        <v>877</v>
      </c>
    </row>
    <row r="288" spans="2:10">
      <c r="B288" s="68" t="s">
        <v>839</v>
      </c>
      <c r="C288" s="68" t="s">
        <v>270</v>
      </c>
      <c r="D288" s="68" t="s">
        <v>677</v>
      </c>
      <c r="E288" s="68" t="s">
        <v>900</v>
      </c>
      <c r="F288" s="68">
        <v>5</v>
      </c>
      <c r="H288" s="68" t="s">
        <v>300</v>
      </c>
      <c r="I288" s="68" t="s">
        <v>889</v>
      </c>
      <c r="J288" s="68" t="s">
        <v>878</v>
      </c>
    </row>
    <row r="289" spans="2:10">
      <c r="B289" s="68" t="s">
        <v>839</v>
      </c>
      <c r="C289" s="68" t="s">
        <v>270</v>
      </c>
      <c r="D289" s="68" t="s">
        <v>686</v>
      </c>
      <c r="E289" s="68" t="s">
        <v>900</v>
      </c>
      <c r="F289" s="68">
        <v>5</v>
      </c>
      <c r="H289" s="68" t="s">
        <v>300</v>
      </c>
      <c r="I289" s="68" t="s">
        <v>889</v>
      </c>
      <c r="J289" s="68" t="s">
        <v>879</v>
      </c>
    </row>
    <row r="290" spans="2:10">
      <c r="B290" s="68" t="s">
        <v>839</v>
      </c>
      <c r="C290" s="68" t="s">
        <v>270</v>
      </c>
      <c r="D290" s="68" t="s">
        <v>907</v>
      </c>
      <c r="E290" s="68" t="s">
        <v>900</v>
      </c>
      <c r="F290" s="68">
        <v>5</v>
      </c>
      <c r="H290" s="68" t="s">
        <v>300</v>
      </c>
      <c r="I290" s="68" t="s">
        <v>889</v>
      </c>
      <c r="J290" s="68" t="s">
        <v>902</v>
      </c>
    </row>
    <row r="291" spans="2:10">
      <c r="B291" s="68" t="s">
        <v>839</v>
      </c>
      <c r="C291" s="68" t="s">
        <v>270</v>
      </c>
      <c r="D291" s="68" t="s">
        <v>908</v>
      </c>
      <c r="E291" s="68" t="s">
        <v>900</v>
      </c>
      <c r="F291" s="68">
        <v>5</v>
      </c>
      <c r="H291" s="68" t="s">
        <v>300</v>
      </c>
      <c r="I291" s="68" t="s">
        <v>889</v>
      </c>
      <c r="J291" s="68" t="s">
        <v>904</v>
      </c>
    </row>
    <row r="292" spans="2:10">
      <c r="B292" s="68" t="s">
        <v>839</v>
      </c>
      <c r="C292" s="68" t="s">
        <v>270</v>
      </c>
      <c r="D292" s="68" t="s">
        <v>692</v>
      </c>
      <c r="E292" s="68" t="s">
        <v>900</v>
      </c>
      <c r="F292" s="68">
        <v>5</v>
      </c>
      <c r="G292" s="68">
        <v>5.4960000000000004</v>
      </c>
      <c r="H292" s="68" t="s">
        <v>300</v>
      </c>
      <c r="I292" s="68" t="s">
        <v>889</v>
      </c>
      <c r="J292" s="68" t="s">
        <v>880</v>
      </c>
    </row>
    <row r="293" spans="2:10">
      <c r="B293" s="68" t="s">
        <v>839</v>
      </c>
      <c r="C293" s="68" t="s">
        <v>270</v>
      </c>
      <c r="D293" s="68" t="s">
        <v>701</v>
      </c>
      <c r="E293" s="68" t="s">
        <v>900</v>
      </c>
      <c r="F293" s="68">
        <v>5</v>
      </c>
      <c r="H293" s="68" t="s">
        <v>300</v>
      </c>
      <c r="I293" s="68" t="s">
        <v>889</v>
      </c>
      <c r="J293" s="68" t="s">
        <v>881</v>
      </c>
    </row>
    <row r="294" spans="2:10">
      <c r="B294" s="68" t="s">
        <v>839</v>
      </c>
      <c r="C294" s="68" t="s">
        <v>270</v>
      </c>
      <c r="D294" s="68" t="s">
        <v>710</v>
      </c>
      <c r="E294" s="68" t="s">
        <v>900</v>
      </c>
      <c r="F294" s="68">
        <v>5</v>
      </c>
      <c r="H294" s="68" t="s">
        <v>300</v>
      </c>
      <c r="I294" s="68" t="s">
        <v>889</v>
      </c>
      <c r="J294" s="68" t="s">
        <v>882</v>
      </c>
    </row>
    <row r="295" spans="2:10">
      <c r="B295" s="68" t="s">
        <v>839</v>
      </c>
      <c r="C295" s="68" t="s">
        <v>270</v>
      </c>
      <c r="D295" s="68" t="s">
        <v>719</v>
      </c>
      <c r="E295" s="68" t="s">
        <v>900</v>
      </c>
      <c r="F295" s="68">
        <v>5</v>
      </c>
      <c r="H295" s="68" t="s">
        <v>300</v>
      </c>
      <c r="I295" s="68" t="s">
        <v>889</v>
      </c>
      <c r="J295" s="68" t="s">
        <v>883</v>
      </c>
    </row>
    <row r="296" spans="2:10">
      <c r="B296" s="68" t="s">
        <v>839</v>
      </c>
      <c r="C296" s="68" t="s">
        <v>270</v>
      </c>
      <c r="D296" s="68" t="s">
        <v>728</v>
      </c>
      <c r="E296" s="68" t="s">
        <v>900</v>
      </c>
      <c r="F296" s="68">
        <v>5</v>
      </c>
      <c r="H296" s="68" t="s">
        <v>300</v>
      </c>
      <c r="I296" s="68" t="s">
        <v>889</v>
      </c>
      <c r="J296" s="68" t="s">
        <v>884</v>
      </c>
    </row>
    <row r="297" spans="2:10">
      <c r="B297" s="68" t="s">
        <v>839</v>
      </c>
      <c r="C297" s="68" t="s">
        <v>270</v>
      </c>
      <c r="D297" s="68" t="s">
        <v>737</v>
      </c>
      <c r="E297" s="68" t="s">
        <v>900</v>
      </c>
      <c r="F297" s="68">
        <v>5</v>
      </c>
      <c r="H297" s="68" t="s">
        <v>300</v>
      </c>
      <c r="I297" s="68" t="s">
        <v>889</v>
      </c>
      <c r="J297" s="68" t="s">
        <v>885</v>
      </c>
    </row>
    <row r="298" spans="2:10">
      <c r="B298" s="68" t="s">
        <v>839</v>
      </c>
      <c r="C298" s="68" t="s">
        <v>270</v>
      </c>
      <c r="D298" s="68" t="s">
        <v>746</v>
      </c>
      <c r="E298" s="68" t="s">
        <v>900</v>
      </c>
      <c r="F298" s="68">
        <v>5</v>
      </c>
      <c r="H298" s="68" t="s">
        <v>300</v>
      </c>
      <c r="I298" s="68" t="s">
        <v>889</v>
      </c>
      <c r="J298" s="68" t="s">
        <v>886</v>
      </c>
    </row>
    <row r="299" spans="2:10">
      <c r="B299" s="68" t="s">
        <v>839</v>
      </c>
      <c r="C299" s="68" t="s">
        <v>270</v>
      </c>
      <c r="D299" s="68" t="s">
        <v>755</v>
      </c>
      <c r="E299" s="68" t="s">
        <v>900</v>
      </c>
      <c r="F299" s="68">
        <v>5</v>
      </c>
      <c r="H299" s="68" t="s">
        <v>300</v>
      </c>
      <c r="I299" s="68" t="s">
        <v>889</v>
      </c>
      <c r="J299" s="68" t="s">
        <v>887</v>
      </c>
    </row>
    <row r="300" spans="2:10">
      <c r="B300" s="68" t="s">
        <v>839</v>
      </c>
      <c r="C300" s="68" t="s">
        <v>271</v>
      </c>
      <c r="D300" s="68" t="s">
        <v>302</v>
      </c>
      <c r="E300" s="68" t="s">
        <v>900</v>
      </c>
      <c r="F300" s="68">
        <v>5</v>
      </c>
      <c r="H300" s="68" t="s">
        <v>300</v>
      </c>
      <c r="I300" s="68" t="s">
        <v>840</v>
      </c>
      <c r="J300" s="92" t="s">
        <v>841</v>
      </c>
    </row>
    <row r="301" spans="2:10">
      <c r="B301" s="68" t="s">
        <v>839</v>
      </c>
      <c r="C301" s="68" t="s">
        <v>271</v>
      </c>
      <c r="D301" s="68" t="s">
        <v>311</v>
      </c>
      <c r="E301" s="68" t="s">
        <v>900</v>
      </c>
      <c r="F301" s="68">
        <v>5</v>
      </c>
      <c r="H301" s="68" t="s">
        <v>300</v>
      </c>
      <c r="I301" s="68" t="s">
        <v>840</v>
      </c>
      <c r="J301" s="92" t="s">
        <v>842</v>
      </c>
    </row>
    <row r="302" spans="2:10">
      <c r="B302" s="68" t="s">
        <v>839</v>
      </c>
      <c r="C302" s="68" t="s">
        <v>271</v>
      </c>
      <c r="D302" s="68" t="s">
        <v>320</v>
      </c>
      <c r="E302" s="68" t="s">
        <v>900</v>
      </c>
      <c r="F302" s="68">
        <v>5</v>
      </c>
      <c r="H302" s="68" t="s">
        <v>300</v>
      </c>
      <c r="I302" s="68" t="s">
        <v>840</v>
      </c>
      <c r="J302" s="92" t="s">
        <v>843</v>
      </c>
    </row>
    <row r="303" spans="2:10">
      <c r="B303" s="68" t="s">
        <v>839</v>
      </c>
      <c r="C303" s="68" t="s">
        <v>271</v>
      </c>
      <c r="D303" s="68" t="s">
        <v>329</v>
      </c>
      <c r="E303" s="68" t="s">
        <v>900</v>
      </c>
      <c r="F303" s="68">
        <v>5</v>
      </c>
      <c r="H303" s="68" t="s">
        <v>300</v>
      </c>
      <c r="I303" s="68" t="s">
        <v>840</v>
      </c>
      <c r="J303" s="92" t="s">
        <v>844</v>
      </c>
    </row>
    <row r="304" spans="2:10">
      <c r="B304" s="68" t="s">
        <v>839</v>
      </c>
      <c r="C304" s="68" t="s">
        <v>271</v>
      </c>
      <c r="D304" s="68" t="s">
        <v>338</v>
      </c>
      <c r="E304" s="68" t="s">
        <v>900</v>
      </c>
      <c r="F304" s="68">
        <v>5</v>
      </c>
      <c r="H304" s="68" t="s">
        <v>300</v>
      </c>
      <c r="I304" s="68" t="s">
        <v>840</v>
      </c>
      <c r="J304" s="92" t="s">
        <v>845</v>
      </c>
    </row>
    <row r="305" spans="2:10">
      <c r="B305" s="68" t="s">
        <v>839</v>
      </c>
      <c r="C305" s="68" t="s">
        <v>271</v>
      </c>
      <c r="D305" s="68" t="s">
        <v>347</v>
      </c>
      <c r="E305" s="68" t="s">
        <v>900</v>
      </c>
      <c r="F305" s="68">
        <v>5</v>
      </c>
      <c r="H305" s="68" t="s">
        <v>300</v>
      </c>
      <c r="I305" s="68" t="s">
        <v>840</v>
      </c>
      <c r="J305" s="92" t="s">
        <v>846</v>
      </c>
    </row>
    <row r="306" spans="2:10">
      <c r="B306" s="68" t="s">
        <v>839</v>
      </c>
      <c r="C306" s="68" t="s">
        <v>271</v>
      </c>
      <c r="D306" s="68" t="s">
        <v>356</v>
      </c>
      <c r="E306" s="68" t="s">
        <v>900</v>
      </c>
      <c r="F306" s="68">
        <v>5</v>
      </c>
      <c r="H306" s="68" t="s">
        <v>300</v>
      </c>
      <c r="I306" s="68" t="s">
        <v>840</v>
      </c>
      <c r="J306" s="92" t="s">
        <v>847</v>
      </c>
    </row>
    <row r="307" spans="2:10">
      <c r="B307" s="68" t="s">
        <v>839</v>
      </c>
      <c r="C307" s="68" t="s">
        <v>271</v>
      </c>
      <c r="D307" s="68" t="s">
        <v>365</v>
      </c>
      <c r="E307" s="68" t="s">
        <v>900</v>
      </c>
      <c r="F307" s="68">
        <v>5</v>
      </c>
      <c r="H307" s="68" t="s">
        <v>300</v>
      </c>
      <c r="I307" s="68" t="s">
        <v>840</v>
      </c>
      <c r="J307" s="92" t="s">
        <v>848</v>
      </c>
    </row>
    <row r="308" spans="2:10">
      <c r="B308" s="68" t="s">
        <v>839</v>
      </c>
      <c r="C308" s="68" t="s">
        <v>271</v>
      </c>
      <c r="D308" s="68" t="s">
        <v>374</v>
      </c>
      <c r="E308" s="68" t="s">
        <v>900</v>
      </c>
      <c r="F308" s="68">
        <v>5</v>
      </c>
      <c r="G308" s="68">
        <v>0</v>
      </c>
      <c r="H308" s="68" t="s">
        <v>300</v>
      </c>
      <c r="I308" s="68" t="s">
        <v>840</v>
      </c>
      <c r="J308" s="92" t="s">
        <v>849</v>
      </c>
    </row>
    <row r="309" spans="2:10">
      <c r="B309" s="68" t="s">
        <v>839</v>
      </c>
      <c r="C309" s="68" t="s">
        <v>271</v>
      </c>
      <c r="D309" s="68" t="s">
        <v>383</v>
      </c>
      <c r="E309" s="68" t="s">
        <v>900</v>
      </c>
      <c r="F309" s="68">
        <v>5</v>
      </c>
      <c r="H309" s="68" t="s">
        <v>300</v>
      </c>
      <c r="I309" s="68" t="s">
        <v>840</v>
      </c>
      <c r="J309" s="92" t="s">
        <v>850</v>
      </c>
    </row>
    <row r="310" spans="2:10">
      <c r="B310" s="68" t="s">
        <v>839</v>
      </c>
      <c r="C310" s="68" t="s">
        <v>271</v>
      </c>
      <c r="D310" s="68" t="s">
        <v>826</v>
      </c>
      <c r="E310" s="68" t="s">
        <v>900</v>
      </c>
      <c r="F310" s="68">
        <v>5</v>
      </c>
      <c r="H310" s="68" t="s">
        <v>300</v>
      </c>
      <c r="I310" s="68" t="s">
        <v>840</v>
      </c>
      <c r="J310" s="92" t="s">
        <v>851</v>
      </c>
    </row>
    <row r="311" spans="2:10">
      <c r="B311" s="68" t="s">
        <v>839</v>
      </c>
      <c r="C311" s="68" t="s">
        <v>271</v>
      </c>
      <c r="D311" s="68" t="s">
        <v>401</v>
      </c>
      <c r="E311" s="68" t="s">
        <v>900</v>
      </c>
      <c r="F311" s="68">
        <v>5</v>
      </c>
      <c r="H311" s="68" t="s">
        <v>300</v>
      </c>
      <c r="I311" s="68" t="s">
        <v>840</v>
      </c>
      <c r="J311" s="92" t="s">
        <v>852</v>
      </c>
    </row>
    <row r="312" spans="2:10">
      <c r="B312" s="68" t="s">
        <v>839</v>
      </c>
      <c r="C312" s="68" t="s">
        <v>271</v>
      </c>
      <c r="D312" s="68" t="s">
        <v>410</v>
      </c>
      <c r="E312" s="68" t="s">
        <v>900</v>
      </c>
      <c r="F312" s="68">
        <v>5</v>
      </c>
      <c r="H312" s="68" t="s">
        <v>300</v>
      </c>
      <c r="I312" s="68" t="s">
        <v>840</v>
      </c>
      <c r="J312" s="92" t="s">
        <v>853</v>
      </c>
    </row>
    <row r="313" spans="2:10">
      <c r="B313" s="68" t="s">
        <v>839</v>
      </c>
      <c r="C313" s="68" t="s">
        <v>271</v>
      </c>
      <c r="D313" s="68" t="s">
        <v>419</v>
      </c>
      <c r="E313" s="68" t="s">
        <v>900</v>
      </c>
      <c r="F313" s="68">
        <v>5</v>
      </c>
      <c r="G313" s="68">
        <v>0</v>
      </c>
      <c r="H313" s="68" t="s">
        <v>300</v>
      </c>
      <c r="I313" s="68" t="s">
        <v>840</v>
      </c>
      <c r="J313" s="92" t="s">
        <v>854</v>
      </c>
    </row>
    <row r="314" spans="2:10">
      <c r="B314" s="68" t="s">
        <v>839</v>
      </c>
      <c r="C314" s="68" t="s">
        <v>271</v>
      </c>
      <c r="D314" s="68" t="s">
        <v>428</v>
      </c>
      <c r="E314" s="68" t="s">
        <v>900</v>
      </c>
      <c r="F314" s="68">
        <v>5</v>
      </c>
      <c r="H314" s="68" t="s">
        <v>300</v>
      </c>
      <c r="I314" s="68" t="s">
        <v>840</v>
      </c>
      <c r="J314" s="92" t="s">
        <v>855</v>
      </c>
    </row>
    <row r="315" spans="2:10">
      <c r="B315" s="68" t="s">
        <v>839</v>
      </c>
      <c r="C315" s="68" t="s">
        <v>271</v>
      </c>
      <c r="D315" s="68" t="s">
        <v>436</v>
      </c>
      <c r="E315" s="68" t="s">
        <v>900</v>
      </c>
      <c r="F315" s="68">
        <v>5</v>
      </c>
      <c r="H315" s="68" t="s">
        <v>300</v>
      </c>
      <c r="I315" s="68" t="s">
        <v>840</v>
      </c>
      <c r="J315" s="92" t="s">
        <v>856</v>
      </c>
    </row>
    <row r="316" spans="2:10">
      <c r="B316" s="68" t="s">
        <v>839</v>
      </c>
      <c r="C316" s="68" t="s">
        <v>271</v>
      </c>
      <c r="D316" s="68" t="s">
        <v>442</v>
      </c>
      <c r="E316" s="68" t="s">
        <v>900</v>
      </c>
      <c r="F316" s="68">
        <v>5</v>
      </c>
      <c r="H316" s="68" t="s">
        <v>300</v>
      </c>
      <c r="I316" s="68" t="s">
        <v>840</v>
      </c>
      <c r="J316" s="92" t="s">
        <v>857</v>
      </c>
    </row>
    <row r="317" spans="2:10">
      <c r="B317" s="68" t="s">
        <v>839</v>
      </c>
      <c r="C317" s="68" t="s">
        <v>271</v>
      </c>
      <c r="D317" s="68" t="s">
        <v>449</v>
      </c>
      <c r="E317" s="68" t="s">
        <v>900</v>
      </c>
      <c r="F317" s="68">
        <v>5</v>
      </c>
      <c r="H317" s="68" t="s">
        <v>300</v>
      </c>
      <c r="I317" s="68" t="s">
        <v>840</v>
      </c>
      <c r="J317" s="92" t="s">
        <v>858</v>
      </c>
    </row>
    <row r="318" spans="2:10">
      <c r="B318" s="68" t="s">
        <v>839</v>
      </c>
      <c r="C318" s="68" t="s">
        <v>271</v>
      </c>
      <c r="D318" s="68" t="s">
        <v>458</v>
      </c>
      <c r="E318" s="68" t="s">
        <v>900</v>
      </c>
      <c r="F318" s="68">
        <v>5</v>
      </c>
      <c r="H318" s="68" t="s">
        <v>300</v>
      </c>
      <c r="I318" s="68" t="s">
        <v>840</v>
      </c>
      <c r="J318" s="92" t="s">
        <v>859</v>
      </c>
    </row>
    <row r="319" spans="2:10">
      <c r="B319" s="68" t="s">
        <v>839</v>
      </c>
      <c r="C319" s="68" t="s">
        <v>271</v>
      </c>
      <c r="D319" s="68" t="s">
        <v>467</v>
      </c>
      <c r="E319" s="68" t="s">
        <v>900</v>
      </c>
      <c r="F319" s="68">
        <v>5</v>
      </c>
      <c r="H319" s="68" t="s">
        <v>300</v>
      </c>
      <c r="I319" s="68" t="s">
        <v>840</v>
      </c>
      <c r="J319" s="92" t="s">
        <v>860</v>
      </c>
    </row>
    <row r="320" spans="2:10">
      <c r="B320" s="68" t="s">
        <v>839</v>
      </c>
      <c r="C320" s="68" t="s">
        <v>271</v>
      </c>
      <c r="D320" s="68" t="s">
        <v>476</v>
      </c>
      <c r="E320" s="68" t="s">
        <v>900</v>
      </c>
      <c r="F320" s="68">
        <v>5</v>
      </c>
      <c r="H320" s="68" t="s">
        <v>300</v>
      </c>
      <c r="I320" s="68" t="s">
        <v>840</v>
      </c>
      <c r="J320" s="92" t="s">
        <v>861</v>
      </c>
    </row>
    <row r="321" spans="2:10">
      <c r="B321" s="68" t="s">
        <v>839</v>
      </c>
      <c r="C321" s="68" t="s">
        <v>271</v>
      </c>
      <c r="D321" s="68" t="s">
        <v>485</v>
      </c>
      <c r="E321" s="68" t="s">
        <v>900</v>
      </c>
      <c r="F321" s="68">
        <v>5</v>
      </c>
      <c r="H321" s="68" t="s">
        <v>300</v>
      </c>
      <c r="I321" s="68" t="s">
        <v>840</v>
      </c>
      <c r="J321" s="92" t="s">
        <v>862</v>
      </c>
    </row>
    <row r="322" spans="2:10">
      <c r="B322" s="68" t="s">
        <v>839</v>
      </c>
      <c r="C322" s="68" t="s">
        <v>271</v>
      </c>
      <c r="D322" s="68" t="s">
        <v>494</v>
      </c>
      <c r="E322" s="68" t="s">
        <v>900</v>
      </c>
      <c r="F322" s="68">
        <v>5</v>
      </c>
      <c r="H322" s="68" t="s">
        <v>300</v>
      </c>
      <c r="I322" s="68" t="s">
        <v>840</v>
      </c>
      <c r="J322" s="92" t="s">
        <v>863</v>
      </c>
    </row>
    <row r="323" spans="2:10">
      <c r="B323" s="68" t="s">
        <v>839</v>
      </c>
      <c r="C323" s="68" t="s">
        <v>271</v>
      </c>
      <c r="D323" s="68" t="s">
        <v>503</v>
      </c>
      <c r="E323" s="68" t="s">
        <v>900</v>
      </c>
      <c r="F323" s="68">
        <v>5</v>
      </c>
      <c r="H323" s="68" t="s">
        <v>300</v>
      </c>
      <c r="I323" s="68" t="s">
        <v>840</v>
      </c>
      <c r="J323" s="92" t="s">
        <v>864</v>
      </c>
    </row>
    <row r="324" spans="2:10">
      <c r="B324" s="68" t="s">
        <v>839</v>
      </c>
      <c r="C324" s="68" t="s">
        <v>271</v>
      </c>
      <c r="D324" s="68" t="s">
        <v>512</v>
      </c>
      <c r="E324" s="68" t="s">
        <v>900</v>
      </c>
      <c r="F324" s="68">
        <v>5</v>
      </c>
      <c r="H324" s="68" t="s">
        <v>300</v>
      </c>
      <c r="I324" s="68" t="s">
        <v>840</v>
      </c>
      <c r="J324" s="92" t="s">
        <v>865</v>
      </c>
    </row>
    <row r="325" spans="2:10">
      <c r="B325" s="68" t="s">
        <v>839</v>
      </c>
      <c r="C325" s="68" t="s">
        <v>271</v>
      </c>
      <c r="D325" s="68" t="s">
        <v>521</v>
      </c>
      <c r="E325" s="68" t="s">
        <v>900</v>
      </c>
      <c r="F325" s="68">
        <v>5</v>
      </c>
      <c r="H325" s="68" t="s">
        <v>300</v>
      </c>
      <c r="I325" s="68" t="s">
        <v>840</v>
      </c>
      <c r="J325" s="92" t="s">
        <v>866</v>
      </c>
    </row>
    <row r="326" spans="2:10">
      <c r="B326" s="68" t="s">
        <v>839</v>
      </c>
      <c r="C326" s="68" t="s">
        <v>271</v>
      </c>
      <c r="D326" s="68" t="s">
        <v>584</v>
      </c>
      <c r="E326" s="68" t="s">
        <v>900</v>
      </c>
      <c r="F326" s="68">
        <v>5</v>
      </c>
      <c r="H326" s="68" t="s">
        <v>300</v>
      </c>
      <c r="I326" s="68" t="s">
        <v>840</v>
      </c>
      <c r="J326" s="68" t="s">
        <v>867</v>
      </c>
    </row>
    <row r="327" spans="2:10">
      <c r="B327" s="68" t="s">
        <v>839</v>
      </c>
      <c r="C327" s="68" t="s">
        <v>271</v>
      </c>
      <c r="D327" s="68" t="s">
        <v>593</v>
      </c>
      <c r="E327" s="68" t="s">
        <v>900</v>
      </c>
      <c r="F327" s="68">
        <v>5</v>
      </c>
      <c r="H327" s="68" t="s">
        <v>300</v>
      </c>
      <c r="I327" s="68" t="s">
        <v>840</v>
      </c>
      <c r="J327" s="68" t="s">
        <v>868</v>
      </c>
    </row>
    <row r="328" spans="2:10">
      <c r="B328" s="68" t="s">
        <v>839</v>
      </c>
      <c r="C328" s="68" t="s">
        <v>271</v>
      </c>
      <c r="D328" s="68" t="s">
        <v>602</v>
      </c>
      <c r="E328" s="68" t="s">
        <v>900</v>
      </c>
      <c r="F328" s="68">
        <v>5</v>
      </c>
      <c r="H328" s="68" t="s">
        <v>300</v>
      </c>
      <c r="I328" s="68" t="s">
        <v>840</v>
      </c>
      <c r="J328" s="68" t="s">
        <v>869</v>
      </c>
    </row>
    <row r="329" spans="2:10">
      <c r="B329" s="68" t="s">
        <v>839</v>
      </c>
      <c r="C329" s="68" t="s">
        <v>271</v>
      </c>
      <c r="D329" s="68" t="s">
        <v>611</v>
      </c>
      <c r="E329" s="68" t="s">
        <v>900</v>
      </c>
      <c r="F329" s="68">
        <v>5</v>
      </c>
      <c r="H329" s="68" t="s">
        <v>300</v>
      </c>
      <c r="I329" s="68" t="s">
        <v>840</v>
      </c>
      <c r="J329" s="68" t="s">
        <v>870</v>
      </c>
    </row>
    <row r="330" spans="2:10">
      <c r="B330" s="68" t="s">
        <v>839</v>
      </c>
      <c r="C330" s="68" t="s">
        <v>271</v>
      </c>
      <c r="D330" s="68" t="s">
        <v>620</v>
      </c>
      <c r="E330" s="68" t="s">
        <v>900</v>
      </c>
      <c r="F330" s="68">
        <v>5</v>
      </c>
      <c r="H330" s="68" t="s">
        <v>300</v>
      </c>
      <c r="I330" s="68" t="s">
        <v>840</v>
      </c>
      <c r="J330" s="68" t="s">
        <v>871</v>
      </c>
    </row>
    <row r="331" spans="2:10">
      <c r="B331" s="68" t="s">
        <v>839</v>
      </c>
      <c r="C331" s="68" t="s">
        <v>271</v>
      </c>
      <c r="D331" s="68" t="s">
        <v>812</v>
      </c>
      <c r="E331" s="68" t="s">
        <v>900</v>
      </c>
      <c r="F331" s="68">
        <v>5</v>
      </c>
      <c r="H331" s="68" t="s">
        <v>300</v>
      </c>
      <c r="I331" s="68" t="s">
        <v>840</v>
      </c>
      <c r="J331" s="68" t="s">
        <v>872</v>
      </c>
    </row>
    <row r="332" spans="2:10">
      <c r="B332" s="68" t="s">
        <v>839</v>
      </c>
      <c r="C332" s="68" t="s">
        <v>271</v>
      </c>
      <c r="D332" s="68" t="s">
        <v>629</v>
      </c>
      <c r="E332" s="68" t="s">
        <v>900</v>
      </c>
      <c r="F332" s="68">
        <v>5</v>
      </c>
      <c r="H332" s="68" t="s">
        <v>300</v>
      </c>
      <c r="I332" s="68" t="s">
        <v>840</v>
      </c>
      <c r="J332" s="68" t="s">
        <v>873</v>
      </c>
    </row>
    <row r="333" spans="2:10">
      <c r="B333" s="68" t="s">
        <v>839</v>
      </c>
      <c r="C333" s="68" t="s">
        <v>271</v>
      </c>
      <c r="D333" s="68" t="s">
        <v>638</v>
      </c>
      <c r="E333" s="68" t="s">
        <v>900</v>
      </c>
      <c r="F333" s="68">
        <v>5</v>
      </c>
      <c r="H333" s="68" t="s">
        <v>300</v>
      </c>
      <c r="I333" s="68" t="s">
        <v>840</v>
      </c>
      <c r="J333" s="68" t="s">
        <v>874</v>
      </c>
    </row>
    <row r="334" spans="2:10">
      <c r="B334" s="68" t="s">
        <v>839</v>
      </c>
      <c r="C334" s="68" t="s">
        <v>271</v>
      </c>
      <c r="D334" s="68" t="s">
        <v>647</v>
      </c>
      <c r="E334" s="68" t="s">
        <v>900</v>
      </c>
      <c r="F334" s="68">
        <v>5</v>
      </c>
      <c r="H334" s="68" t="s">
        <v>300</v>
      </c>
      <c r="I334" s="68" t="s">
        <v>840</v>
      </c>
      <c r="J334" s="68" t="s">
        <v>875</v>
      </c>
    </row>
    <row r="335" spans="2:10">
      <c r="B335" s="68" t="s">
        <v>839</v>
      </c>
      <c r="C335" s="68" t="s">
        <v>271</v>
      </c>
      <c r="D335" s="68" t="s">
        <v>653</v>
      </c>
      <c r="E335" s="68" t="s">
        <v>900</v>
      </c>
      <c r="F335" s="68">
        <v>5</v>
      </c>
      <c r="H335" s="68" t="s">
        <v>300</v>
      </c>
      <c r="I335" s="68" t="s">
        <v>840</v>
      </c>
      <c r="J335" s="68" t="s">
        <v>876</v>
      </c>
    </row>
    <row r="336" spans="2:10">
      <c r="B336" s="68" t="s">
        <v>839</v>
      </c>
      <c r="C336" s="68" t="s">
        <v>271</v>
      </c>
      <c r="D336" s="68" t="s">
        <v>662</v>
      </c>
      <c r="E336" s="68" t="s">
        <v>900</v>
      </c>
      <c r="F336" s="68">
        <v>5</v>
      </c>
      <c r="H336" s="68" t="s">
        <v>300</v>
      </c>
      <c r="I336" s="68" t="s">
        <v>840</v>
      </c>
      <c r="J336" s="68" t="s">
        <v>877</v>
      </c>
    </row>
    <row r="337" spans="2:10">
      <c r="B337" s="68" t="s">
        <v>839</v>
      </c>
      <c r="C337" s="68" t="s">
        <v>271</v>
      </c>
      <c r="D337" s="68" t="s">
        <v>671</v>
      </c>
      <c r="E337" s="68" t="s">
        <v>900</v>
      </c>
      <c r="F337" s="68">
        <v>5</v>
      </c>
      <c r="H337" s="68" t="s">
        <v>300</v>
      </c>
      <c r="I337" s="68" t="s">
        <v>840</v>
      </c>
      <c r="J337" s="68" t="s">
        <v>878</v>
      </c>
    </row>
    <row r="338" spans="2:10">
      <c r="B338" s="68" t="s">
        <v>839</v>
      </c>
      <c r="C338" s="68" t="s">
        <v>271</v>
      </c>
      <c r="D338" s="68" t="s">
        <v>680</v>
      </c>
      <c r="E338" s="68" t="s">
        <v>900</v>
      </c>
      <c r="F338" s="68">
        <v>5</v>
      </c>
      <c r="H338" s="68" t="s">
        <v>300</v>
      </c>
      <c r="I338" s="68" t="s">
        <v>840</v>
      </c>
      <c r="J338" s="68" t="s">
        <v>879</v>
      </c>
    </row>
    <row r="339" spans="2:10">
      <c r="B339" s="68" t="s">
        <v>839</v>
      </c>
      <c r="C339" s="68" t="s">
        <v>271</v>
      </c>
      <c r="D339" s="68" t="s">
        <v>901</v>
      </c>
      <c r="E339" s="68" t="s">
        <v>900</v>
      </c>
      <c r="F339" s="68">
        <v>5</v>
      </c>
      <c r="H339" s="68" t="s">
        <v>300</v>
      </c>
      <c r="I339" s="68" t="s">
        <v>840</v>
      </c>
      <c r="J339" s="68" t="s">
        <v>902</v>
      </c>
    </row>
    <row r="340" spans="2:10">
      <c r="B340" s="68" t="s">
        <v>839</v>
      </c>
      <c r="C340" s="68" t="s">
        <v>271</v>
      </c>
      <c r="D340" s="68" t="s">
        <v>903</v>
      </c>
      <c r="E340" s="68" t="s">
        <v>900</v>
      </c>
      <c r="F340" s="68">
        <v>5</v>
      </c>
      <c r="H340" s="68" t="s">
        <v>300</v>
      </c>
      <c r="I340" s="68" t="s">
        <v>840</v>
      </c>
      <c r="J340" s="68" t="s">
        <v>904</v>
      </c>
    </row>
    <row r="341" spans="2:10">
      <c r="B341" s="68" t="s">
        <v>839</v>
      </c>
      <c r="C341" s="68" t="s">
        <v>271</v>
      </c>
      <c r="D341" s="68" t="s">
        <v>821</v>
      </c>
      <c r="E341" s="68" t="s">
        <v>900</v>
      </c>
      <c r="F341" s="68">
        <v>5</v>
      </c>
      <c r="H341" s="68" t="s">
        <v>300</v>
      </c>
      <c r="I341" s="68" t="s">
        <v>840</v>
      </c>
      <c r="J341" s="68" t="s">
        <v>880</v>
      </c>
    </row>
    <row r="342" spans="2:10">
      <c r="B342" s="68" t="s">
        <v>839</v>
      </c>
      <c r="C342" s="68" t="s">
        <v>271</v>
      </c>
      <c r="D342" s="68" t="s">
        <v>695</v>
      </c>
      <c r="E342" s="68" t="s">
        <v>900</v>
      </c>
      <c r="F342" s="68">
        <v>5</v>
      </c>
      <c r="H342" s="68" t="s">
        <v>300</v>
      </c>
      <c r="I342" s="68" t="s">
        <v>840</v>
      </c>
      <c r="J342" s="68" t="s">
        <v>881</v>
      </c>
    </row>
    <row r="343" spans="2:10">
      <c r="B343" s="68" t="s">
        <v>839</v>
      </c>
      <c r="C343" s="68" t="s">
        <v>271</v>
      </c>
      <c r="D343" s="68" t="s">
        <v>704</v>
      </c>
      <c r="E343" s="68" t="s">
        <v>900</v>
      </c>
      <c r="F343" s="68">
        <v>5</v>
      </c>
      <c r="H343" s="68" t="s">
        <v>300</v>
      </c>
      <c r="I343" s="68" t="s">
        <v>840</v>
      </c>
      <c r="J343" s="68" t="s">
        <v>882</v>
      </c>
    </row>
    <row r="344" spans="2:10">
      <c r="B344" s="68" t="s">
        <v>839</v>
      </c>
      <c r="C344" s="68" t="s">
        <v>271</v>
      </c>
      <c r="D344" s="68" t="s">
        <v>713</v>
      </c>
      <c r="E344" s="68" t="s">
        <v>900</v>
      </c>
      <c r="F344" s="68">
        <v>5</v>
      </c>
      <c r="H344" s="68" t="s">
        <v>300</v>
      </c>
      <c r="I344" s="68" t="s">
        <v>840</v>
      </c>
      <c r="J344" s="68" t="s">
        <v>883</v>
      </c>
    </row>
    <row r="345" spans="2:10">
      <c r="B345" s="68" t="s">
        <v>839</v>
      </c>
      <c r="C345" s="68" t="s">
        <v>271</v>
      </c>
      <c r="D345" s="68" t="s">
        <v>722</v>
      </c>
      <c r="E345" s="68" t="s">
        <v>900</v>
      </c>
      <c r="F345" s="68">
        <v>5</v>
      </c>
      <c r="H345" s="68" t="s">
        <v>300</v>
      </c>
      <c r="I345" s="68" t="s">
        <v>840</v>
      </c>
      <c r="J345" s="68" t="s">
        <v>884</v>
      </c>
    </row>
    <row r="346" spans="2:10">
      <c r="B346" s="68" t="s">
        <v>839</v>
      </c>
      <c r="C346" s="68" t="s">
        <v>271</v>
      </c>
      <c r="D346" s="68" t="s">
        <v>731</v>
      </c>
      <c r="E346" s="68" t="s">
        <v>900</v>
      </c>
      <c r="F346" s="68">
        <v>5</v>
      </c>
      <c r="H346" s="68" t="s">
        <v>300</v>
      </c>
      <c r="I346" s="68" t="s">
        <v>840</v>
      </c>
      <c r="J346" s="68" t="s">
        <v>885</v>
      </c>
    </row>
    <row r="347" spans="2:10">
      <c r="B347" s="68" t="s">
        <v>839</v>
      </c>
      <c r="C347" s="68" t="s">
        <v>271</v>
      </c>
      <c r="D347" s="68" t="s">
        <v>740</v>
      </c>
      <c r="E347" s="68" t="s">
        <v>900</v>
      </c>
      <c r="F347" s="68">
        <v>5</v>
      </c>
      <c r="H347" s="68" t="s">
        <v>300</v>
      </c>
      <c r="I347" s="68" t="s">
        <v>840</v>
      </c>
      <c r="J347" s="68" t="s">
        <v>886</v>
      </c>
    </row>
    <row r="348" spans="2:10">
      <c r="B348" s="68" t="s">
        <v>839</v>
      </c>
      <c r="C348" s="68" t="s">
        <v>271</v>
      </c>
      <c r="D348" s="68" t="s">
        <v>749</v>
      </c>
      <c r="E348" s="68" t="s">
        <v>900</v>
      </c>
      <c r="F348" s="68">
        <v>5</v>
      </c>
      <c r="H348" s="68" t="s">
        <v>300</v>
      </c>
      <c r="I348" s="68" t="s">
        <v>840</v>
      </c>
      <c r="J348" s="68" t="s">
        <v>887</v>
      </c>
    </row>
    <row r="349" spans="2:10">
      <c r="B349" s="68" t="s">
        <v>839</v>
      </c>
      <c r="C349" s="68" t="s">
        <v>271</v>
      </c>
      <c r="D349" s="68" t="s">
        <v>305</v>
      </c>
      <c r="E349" s="68" t="s">
        <v>900</v>
      </c>
      <c r="F349" s="68">
        <v>5</v>
      </c>
      <c r="H349" s="68" t="s">
        <v>300</v>
      </c>
      <c r="I349" s="68" t="s">
        <v>888</v>
      </c>
      <c r="J349" s="92" t="s">
        <v>841</v>
      </c>
    </row>
    <row r="350" spans="2:10">
      <c r="B350" s="68" t="s">
        <v>839</v>
      </c>
      <c r="C350" s="68" t="s">
        <v>271</v>
      </c>
      <c r="D350" s="68" t="s">
        <v>314</v>
      </c>
      <c r="E350" s="68" t="s">
        <v>900</v>
      </c>
      <c r="F350" s="68">
        <v>5</v>
      </c>
      <c r="H350" s="68" t="s">
        <v>300</v>
      </c>
      <c r="I350" s="68" t="s">
        <v>888</v>
      </c>
      <c r="J350" s="92" t="s">
        <v>842</v>
      </c>
    </row>
    <row r="351" spans="2:10">
      <c r="B351" s="68" t="s">
        <v>839</v>
      </c>
      <c r="C351" s="68" t="s">
        <v>271</v>
      </c>
      <c r="D351" s="68" t="s">
        <v>323</v>
      </c>
      <c r="E351" s="68" t="s">
        <v>900</v>
      </c>
      <c r="F351" s="68">
        <v>5</v>
      </c>
      <c r="H351" s="68" t="s">
        <v>300</v>
      </c>
      <c r="I351" s="68" t="s">
        <v>888</v>
      </c>
      <c r="J351" s="92" t="s">
        <v>843</v>
      </c>
    </row>
    <row r="352" spans="2:10">
      <c r="B352" s="68" t="s">
        <v>839</v>
      </c>
      <c r="C352" s="68" t="s">
        <v>271</v>
      </c>
      <c r="D352" s="68" t="s">
        <v>332</v>
      </c>
      <c r="E352" s="68" t="s">
        <v>900</v>
      </c>
      <c r="F352" s="68">
        <v>5</v>
      </c>
      <c r="H352" s="68" t="s">
        <v>300</v>
      </c>
      <c r="I352" s="68" t="s">
        <v>888</v>
      </c>
      <c r="J352" s="92" t="s">
        <v>844</v>
      </c>
    </row>
    <row r="353" spans="2:10">
      <c r="B353" s="68" t="s">
        <v>839</v>
      </c>
      <c r="C353" s="68" t="s">
        <v>271</v>
      </c>
      <c r="D353" s="68" t="s">
        <v>341</v>
      </c>
      <c r="E353" s="68" t="s">
        <v>900</v>
      </c>
      <c r="F353" s="68">
        <v>5</v>
      </c>
      <c r="H353" s="68" t="s">
        <v>300</v>
      </c>
      <c r="I353" s="68" t="s">
        <v>888</v>
      </c>
      <c r="J353" s="92" t="s">
        <v>845</v>
      </c>
    </row>
    <row r="354" spans="2:10">
      <c r="B354" s="68" t="s">
        <v>839</v>
      </c>
      <c r="C354" s="68" t="s">
        <v>271</v>
      </c>
      <c r="D354" s="68" t="s">
        <v>350</v>
      </c>
      <c r="E354" s="68" t="s">
        <v>900</v>
      </c>
      <c r="F354" s="68">
        <v>5</v>
      </c>
      <c r="H354" s="68" t="s">
        <v>300</v>
      </c>
      <c r="I354" s="68" t="s">
        <v>888</v>
      </c>
      <c r="J354" s="92" t="s">
        <v>846</v>
      </c>
    </row>
    <row r="355" spans="2:10">
      <c r="B355" s="68" t="s">
        <v>839</v>
      </c>
      <c r="C355" s="68" t="s">
        <v>271</v>
      </c>
      <c r="D355" s="68" t="s">
        <v>359</v>
      </c>
      <c r="E355" s="68" t="s">
        <v>900</v>
      </c>
      <c r="F355" s="68">
        <v>5</v>
      </c>
      <c r="H355" s="68" t="s">
        <v>300</v>
      </c>
      <c r="I355" s="68" t="s">
        <v>888</v>
      </c>
      <c r="J355" s="92" t="s">
        <v>847</v>
      </c>
    </row>
    <row r="356" spans="2:10">
      <c r="B356" s="68" t="s">
        <v>839</v>
      </c>
      <c r="C356" s="68" t="s">
        <v>271</v>
      </c>
      <c r="D356" s="68" t="s">
        <v>368</v>
      </c>
      <c r="E356" s="68" t="s">
        <v>900</v>
      </c>
      <c r="F356" s="68">
        <v>5</v>
      </c>
      <c r="H356" s="68" t="s">
        <v>300</v>
      </c>
      <c r="I356" s="68" t="s">
        <v>888</v>
      </c>
      <c r="J356" s="92" t="s">
        <v>848</v>
      </c>
    </row>
    <row r="357" spans="2:10">
      <c r="B357" s="68" t="s">
        <v>839</v>
      </c>
      <c r="C357" s="68" t="s">
        <v>271</v>
      </c>
      <c r="D357" s="68" t="s">
        <v>377</v>
      </c>
      <c r="E357" s="68" t="s">
        <v>900</v>
      </c>
      <c r="F357" s="68">
        <v>5</v>
      </c>
      <c r="H357" s="68" t="s">
        <v>300</v>
      </c>
      <c r="I357" s="68" t="s">
        <v>888</v>
      </c>
      <c r="J357" s="92" t="s">
        <v>849</v>
      </c>
    </row>
    <row r="358" spans="2:10">
      <c r="B358" s="68" t="s">
        <v>839</v>
      </c>
      <c r="C358" s="68" t="s">
        <v>271</v>
      </c>
      <c r="D358" s="68" t="s">
        <v>386</v>
      </c>
      <c r="E358" s="68" t="s">
        <v>900</v>
      </c>
      <c r="F358" s="68">
        <v>5</v>
      </c>
      <c r="H358" s="68" t="s">
        <v>300</v>
      </c>
      <c r="I358" s="68" t="s">
        <v>888</v>
      </c>
      <c r="J358" s="92" t="s">
        <v>850</v>
      </c>
    </row>
    <row r="359" spans="2:10">
      <c r="B359" s="68" t="s">
        <v>839</v>
      </c>
      <c r="C359" s="68" t="s">
        <v>271</v>
      </c>
      <c r="D359" s="68" t="s">
        <v>827</v>
      </c>
      <c r="E359" s="68" t="s">
        <v>900</v>
      </c>
      <c r="F359" s="68">
        <v>5</v>
      </c>
      <c r="H359" s="68" t="s">
        <v>300</v>
      </c>
      <c r="I359" s="68" t="s">
        <v>888</v>
      </c>
      <c r="J359" s="92" t="s">
        <v>851</v>
      </c>
    </row>
    <row r="360" spans="2:10">
      <c r="B360" s="68" t="s">
        <v>839</v>
      </c>
      <c r="C360" s="68" t="s">
        <v>271</v>
      </c>
      <c r="D360" s="68" t="s">
        <v>404</v>
      </c>
      <c r="E360" s="68" t="s">
        <v>900</v>
      </c>
      <c r="F360" s="68">
        <v>5</v>
      </c>
      <c r="H360" s="68" t="s">
        <v>300</v>
      </c>
      <c r="I360" s="68" t="s">
        <v>888</v>
      </c>
      <c r="J360" s="92" t="s">
        <v>852</v>
      </c>
    </row>
    <row r="361" spans="2:10">
      <c r="B361" s="68" t="s">
        <v>839</v>
      </c>
      <c r="C361" s="68" t="s">
        <v>271</v>
      </c>
      <c r="D361" s="68" t="s">
        <v>413</v>
      </c>
      <c r="E361" s="68" t="s">
        <v>900</v>
      </c>
      <c r="F361" s="68">
        <v>5</v>
      </c>
      <c r="H361" s="68" t="s">
        <v>300</v>
      </c>
      <c r="I361" s="68" t="s">
        <v>888</v>
      </c>
      <c r="J361" s="92" t="s">
        <v>853</v>
      </c>
    </row>
    <row r="362" spans="2:10">
      <c r="B362" s="68" t="s">
        <v>839</v>
      </c>
      <c r="C362" s="68" t="s">
        <v>271</v>
      </c>
      <c r="D362" s="68" t="s">
        <v>422</v>
      </c>
      <c r="E362" s="68" t="s">
        <v>900</v>
      </c>
      <c r="F362" s="68">
        <v>5</v>
      </c>
      <c r="G362" s="68">
        <v>1.3180000000000001</v>
      </c>
      <c r="H362" s="68" t="s">
        <v>300</v>
      </c>
      <c r="I362" s="68" t="s">
        <v>888</v>
      </c>
      <c r="J362" s="92" t="s">
        <v>854</v>
      </c>
    </row>
    <row r="363" spans="2:10">
      <c r="B363" s="68" t="s">
        <v>839</v>
      </c>
      <c r="C363" s="68" t="s">
        <v>271</v>
      </c>
      <c r="D363" s="68" t="s">
        <v>431</v>
      </c>
      <c r="E363" s="68" t="s">
        <v>900</v>
      </c>
      <c r="F363" s="68">
        <v>5</v>
      </c>
      <c r="H363" s="68" t="s">
        <v>300</v>
      </c>
      <c r="I363" s="68" t="s">
        <v>888</v>
      </c>
      <c r="J363" s="92" t="s">
        <v>855</v>
      </c>
    </row>
    <row r="364" spans="2:10">
      <c r="B364" s="68" t="s">
        <v>839</v>
      </c>
      <c r="C364" s="68" t="s">
        <v>271</v>
      </c>
      <c r="D364" s="68" t="s">
        <v>438</v>
      </c>
      <c r="E364" s="68" t="s">
        <v>900</v>
      </c>
      <c r="F364" s="68">
        <v>5</v>
      </c>
      <c r="H364" s="68" t="s">
        <v>300</v>
      </c>
      <c r="I364" s="68" t="s">
        <v>888</v>
      </c>
      <c r="J364" s="92" t="s">
        <v>856</v>
      </c>
    </row>
    <row r="365" spans="2:10">
      <c r="B365" s="68" t="s">
        <v>839</v>
      </c>
      <c r="C365" s="68" t="s">
        <v>271</v>
      </c>
      <c r="D365" s="68" t="s">
        <v>444</v>
      </c>
      <c r="E365" s="68" t="s">
        <v>900</v>
      </c>
      <c r="F365" s="68">
        <v>5</v>
      </c>
      <c r="H365" s="68" t="s">
        <v>300</v>
      </c>
      <c r="I365" s="68" t="s">
        <v>888</v>
      </c>
      <c r="J365" s="92" t="s">
        <v>857</v>
      </c>
    </row>
    <row r="366" spans="2:10">
      <c r="B366" s="68" t="s">
        <v>839</v>
      </c>
      <c r="C366" s="68" t="s">
        <v>271</v>
      </c>
      <c r="D366" s="68" t="s">
        <v>452</v>
      </c>
      <c r="E366" s="68" t="s">
        <v>900</v>
      </c>
      <c r="F366" s="68">
        <v>5</v>
      </c>
      <c r="H366" s="68" t="s">
        <v>300</v>
      </c>
      <c r="I366" s="68" t="s">
        <v>888</v>
      </c>
      <c r="J366" s="92" t="s">
        <v>858</v>
      </c>
    </row>
    <row r="367" spans="2:10">
      <c r="B367" s="68" t="s">
        <v>839</v>
      </c>
      <c r="C367" s="68" t="s">
        <v>271</v>
      </c>
      <c r="D367" s="68" t="s">
        <v>461</v>
      </c>
      <c r="E367" s="68" t="s">
        <v>900</v>
      </c>
      <c r="F367" s="68">
        <v>5</v>
      </c>
      <c r="H367" s="68" t="s">
        <v>300</v>
      </c>
      <c r="I367" s="68" t="s">
        <v>888</v>
      </c>
      <c r="J367" s="92" t="s">
        <v>859</v>
      </c>
    </row>
    <row r="368" spans="2:10">
      <c r="B368" s="68" t="s">
        <v>839</v>
      </c>
      <c r="C368" s="68" t="s">
        <v>271</v>
      </c>
      <c r="D368" s="68" t="s">
        <v>470</v>
      </c>
      <c r="E368" s="68" t="s">
        <v>900</v>
      </c>
      <c r="F368" s="68">
        <v>5</v>
      </c>
      <c r="H368" s="68" t="s">
        <v>300</v>
      </c>
      <c r="I368" s="68" t="s">
        <v>888</v>
      </c>
      <c r="J368" s="92" t="s">
        <v>860</v>
      </c>
    </row>
    <row r="369" spans="2:10">
      <c r="B369" s="68" t="s">
        <v>839</v>
      </c>
      <c r="C369" s="68" t="s">
        <v>271</v>
      </c>
      <c r="D369" s="68" t="s">
        <v>479</v>
      </c>
      <c r="E369" s="68" t="s">
        <v>900</v>
      </c>
      <c r="F369" s="68">
        <v>5</v>
      </c>
      <c r="H369" s="68" t="s">
        <v>300</v>
      </c>
      <c r="I369" s="68" t="s">
        <v>888</v>
      </c>
      <c r="J369" s="92" t="s">
        <v>861</v>
      </c>
    </row>
    <row r="370" spans="2:10">
      <c r="B370" s="68" t="s">
        <v>839</v>
      </c>
      <c r="C370" s="68" t="s">
        <v>271</v>
      </c>
      <c r="D370" s="68" t="s">
        <v>488</v>
      </c>
      <c r="E370" s="68" t="s">
        <v>900</v>
      </c>
      <c r="F370" s="68">
        <v>5</v>
      </c>
      <c r="H370" s="68" t="s">
        <v>300</v>
      </c>
      <c r="I370" s="68" t="s">
        <v>888</v>
      </c>
      <c r="J370" s="92" t="s">
        <v>862</v>
      </c>
    </row>
    <row r="371" spans="2:10">
      <c r="B371" s="68" t="s">
        <v>839</v>
      </c>
      <c r="C371" s="68" t="s">
        <v>271</v>
      </c>
      <c r="D371" s="68" t="s">
        <v>497</v>
      </c>
      <c r="E371" s="68" t="s">
        <v>900</v>
      </c>
      <c r="F371" s="68">
        <v>5</v>
      </c>
      <c r="H371" s="68" t="s">
        <v>300</v>
      </c>
      <c r="I371" s="68" t="s">
        <v>888</v>
      </c>
      <c r="J371" s="92" t="s">
        <v>863</v>
      </c>
    </row>
    <row r="372" spans="2:10">
      <c r="B372" s="68" t="s">
        <v>839</v>
      </c>
      <c r="C372" s="68" t="s">
        <v>271</v>
      </c>
      <c r="D372" s="68" t="s">
        <v>506</v>
      </c>
      <c r="E372" s="68" t="s">
        <v>900</v>
      </c>
      <c r="F372" s="68">
        <v>5</v>
      </c>
      <c r="H372" s="68" t="s">
        <v>300</v>
      </c>
      <c r="I372" s="68" t="s">
        <v>888</v>
      </c>
      <c r="J372" s="92" t="s">
        <v>864</v>
      </c>
    </row>
    <row r="373" spans="2:10">
      <c r="B373" s="68" t="s">
        <v>839</v>
      </c>
      <c r="C373" s="68" t="s">
        <v>271</v>
      </c>
      <c r="D373" s="68" t="s">
        <v>515</v>
      </c>
      <c r="E373" s="68" t="s">
        <v>900</v>
      </c>
      <c r="F373" s="68">
        <v>5</v>
      </c>
      <c r="H373" s="68" t="s">
        <v>300</v>
      </c>
      <c r="I373" s="68" t="s">
        <v>888</v>
      </c>
      <c r="J373" s="92" t="s">
        <v>865</v>
      </c>
    </row>
    <row r="374" spans="2:10">
      <c r="B374" s="68" t="s">
        <v>839</v>
      </c>
      <c r="C374" s="68" t="s">
        <v>271</v>
      </c>
      <c r="D374" s="68" t="s">
        <v>524</v>
      </c>
      <c r="E374" s="68" t="s">
        <v>900</v>
      </c>
      <c r="F374" s="68">
        <v>5</v>
      </c>
      <c r="G374" s="68">
        <v>2.980731143451143</v>
      </c>
      <c r="H374" s="68" t="s">
        <v>300</v>
      </c>
      <c r="I374" s="68" t="s">
        <v>888</v>
      </c>
      <c r="J374" s="92" t="s">
        <v>866</v>
      </c>
    </row>
    <row r="375" spans="2:10">
      <c r="B375" s="68" t="s">
        <v>839</v>
      </c>
      <c r="C375" s="68" t="s">
        <v>271</v>
      </c>
      <c r="D375" s="68" t="s">
        <v>587</v>
      </c>
      <c r="E375" s="68" t="s">
        <v>900</v>
      </c>
      <c r="F375" s="68">
        <v>5</v>
      </c>
      <c r="H375" s="68" t="s">
        <v>300</v>
      </c>
      <c r="I375" s="68" t="s">
        <v>888</v>
      </c>
      <c r="J375" s="68" t="s">
        <v>867</v>
      </c>
    </row>
    <row r="376" spans="2:10">
      <c r="B376" s="68" t="s">
        <v>839</v>
      </c>
      <c r="C376" s="68" t="s">
        <v>271</v>
      </c>
      <c r="D376" s="68" t="s">
        <v>596</v>
      </c>
      <c r="E376" s="68" t="s">
        <v>900</v>
      </c>
      <c r="F376" s="68">
        <v>5</v>
      </c>
      <c r="H376" s="68" t="s">
        <v>300</v>
      </c>
      <c r="I376" s="68" t="s">
        <v>888</v>
      </c>
      <c r="J376" s="68" t="s">
        <v>868</v>
      </c>
    </row>
    <row r="377" spans="2:10">
      <c r="B377" s="68" t="s">
        <v>839</v>
      </c>
      <c r="C377" s="68" t="s">
        <v>271</v>
      </c>
      <c r="D377" s="68" t="s">
        <v>605</v>
      </c>
      <c r="E377" s="68" t="s">
        <v>900</v>
      </c>
      <c r="F377" s="68">
        <v>5</v>
      </c>
      <c r="H377" s="68" t="s">
        <v>300</v>
      </c>
      <c r="I377" s="68" t="s">
        <v>888</v>
      </c>
      <c r="J377" s="68" t="s">
        <v>869</v>
      </c>
    </row>
    <row r="378" spans="2:10">
      <c r="B378" s="68" t="s">
        <v>839</v>
      </c>
      <c r="C378" s="68" t="s">
        <v>271</v>
      </c>
      <c r="D378" s="68" t="s">
        <v>614</v>
      </c>
      <c r="E378" s="68" t="s">
        <v>900</v>
      </c>
      <c r="F378" s="68">
        <v>5</v>
      </c>
      <c r="H378" s="68" t="s">
        <v>300</v>
      </c>
      <c r="I378" s="68" t="s">
        <v>888</v>
      </c>
      <c r="J378" s="68" t="s">
        <v>870</v>
      </c>
    </row>
    <row r="379" spans="2:10">
      <c r="B379" s="68" t="s">
        <v>839</v>
      </c>
      <c r="C379" s="68" t="s">
        <v>271</v>
      </c>
      <c r="D379" s="68" t="s">
        <v>623</v>
      </c>
      <c r="E379" s="68" t="s">
        <v>900</v>
      </c>
      <c r="F379" s="68">
        <v>5</v>
      </c>
      <c r="H379" s="68" t="s">
        <v>300</v>
      </c>
      <c r="I379" s="68" t="s">
        <v>888</v>
      </c>
      <c r="J379" s="68" t="s">
        <v>871</v>
      </c>
    </row>
    <row r="380" spans="2:10">
      <c r="B380" s="68" t="s">
        <v>839</v>
      </c>
      <c r="C380" s="68" t="s">
        <v>271</v>
      </c>
      <c r="D380" s="68" t="s">
        <v>815</v>
      </c>
      <c r="E380" s="68" t="s">
        <v>900</v>
      </c>
      <c r="F380" s="68">
        <v>5</v>
      </c>
      <c r="H380" s="68" t="s">
        <v>300</v>
      </c>
      <c r="I380" s="68" t="s">
        <v>888</v>
      </c>
      <c r="J380" s="68" t="s">
        <v>872</v>
      </c>
    </row>
    <row r="381" spans="2:10">
      <c r="B381" s="68" t="s">
        <v>839</v>
      </c>
      <c r="C381" s="68" t="s">
        <v>271</v>
      </c>
      <c r="D381" s="68" t="s">
        <v>632</v>
      </c>
      <c r="E381" s="68" t="s">
        <v>900</v>
      </c>
      <c r="F381" s="68">
        <v>5</v>
      </c>
      <c r="H381" s="68" t="s">
        <v>300</v>
      </c>
      <c r="I381" s="68" t="s">
        <v>888</v>
      </c>
      <c r="J381" s="68" t="s">
        <v>873</v>
      </c>
    </row>
    <row r="382" spans="2:10">
      <c r="B382" s="68" t="s">
        <v>839</v>
      </c>
      <c r="C382" s="68" t="s">
        <v>271</v>
      </c>
      <c r="D382" s="68" t="s">
        <v>641</v>
      </c>
      <c r="E382" s="68" t="s">
        <v>900</v>
      </c>
      <c r="F382" s="68">
        <v>5</v>
      </c>
      <c r="H382" s="68" t="s">
        <v>300</v>
      </c>
      <c r="I382" s="68" t="s">
        <v>888</v>
      </c>
      <c r="J382" s="68" t="s">
        <v>874</v>
      </c>
    </row>
    <row r="383" spans="2:10">
      <c r="B383" s="68" t="s">
        <v>839</v>
      </c>
      <c r="C383" s="68" t="s">
        <v>271</v>
      </c>
      <c r="D383" s="68" t="s">
        <v>824</v>
      </c>
      <c r="E383" s="68" t="s">
        <v>900</v>
      </c>
      <c r="F383" s="68">
        <v>5</v>
      </c>
      <c r="H383" s="68" t="s">
        <v>300</v>
      </c>
      <c r="I383" s="68" t="s">
        <v>888</v>
      </c>
      <c r="J383" s="68" t="s">
        <v>875</v>
      </c>
    </row>
    <row r="384" spans="2:10">
      <c r="B384" s="68" t="s">
        <v>839</v>
      </c>
      <c r="C384" s="68" t="s">
        <v>271</v>
      </c>
      <c r="D384" s="68" t="s">
        <v>656</v>
      </c>
      <c r="E384" s="68" t="s">
        <v>900</v>
      </c>
      <c r="F384" s="68">
        <v>5</v>
      </c>
      <c r="H384" s="68" t="s">
        <v>300</v>
      </c>
      <c r="I384" s="68" t="s">
        <v>888</v>
      </c>
      <c r="J384" s="68" t="s">
        <v>876</v>
      </c>
    </row>
    <row r="385" spans="2:10">
      <c r="B385" s="68" t="s">
        <v>839</v>
      </c>
      <c r="C385" s="68" t="s">
        <v>271</v>
      </c>
      <c r="D385" s="68" t="s">
        <v>665</v>
      </c>
      <c r="E385" s="68" t="s">
        <v>900</v>
      </c>
      <c r="F385" s="68">
        <v>5</v>
      </c>
      <c r="H385" s="68" t="s">
        <v>300</v>
      </c>
      <c r="I385" s="68" t="s">
        <v>888</v>
      </c>
      <c r="J385" s="68" t="s">
        <v>877</v>
      </c>
    </row>
    <row r="386" spans="2:10">
      <c r="B386" s="68" t="s">
        <v>839</v>
      </c>
      <c r="C386" s="68" t="s">
        <v>271</v>
      </c>
      <c r="D386" s="68" t="s">
        <v>674</v>
      </c>
      <c r="E386" s="68" t="s">
        <v>900</v>
      </c>
      <c r="F386" s="68">
        <v>5</v>
      </c>
      <c r="H386" s="68" t="s">
        <v>300</v>
      </c>
      <c r="I386" s="68" t="s">
        <v>888</v>
      </c>
      <c r="J386" s="68" t="s">
        <v>878</v>
      </c>
    </row>
    <row r="387" spans="2:10">
      <c r="B387" s="68" t="s">
        <v>839</v>
      </c>
      <c r="C387" s="68" t="s">
        <v>271</v>
      </c>
      <c r="D387" s="68" t="s">
        <v>683</v>
      </c>
      <c r="E387" s="68" t="s">
        <v>900</v>
      </c>
      <c r="F387" s="68">
        <v>5</v>
      </c>
      <c r="H387" s="68" t="s">
        <v>300</v>
      </c>
      <c r="I387" s="68" t="s">
        <v>888</v>
      </c>
      <c r="J387" s="68" t="s">
        <v>879</v>
      </c>
    </row>
    <row r="388" spans="2:10">
      <c r="B388" s="68" t="s">
        <v>839</v>
      </c>
      <c r="C388" s="68" t="s">
        <v>271</v>
      </c>
      <c r="D388" s="68" t="s">
        <v>905</v>
      </c>
      <c r="E388" s="68" t="s">
        <v>900</v>
      </c>
      <c r="F388" s="68">
        <v>5</v>
      </c>
      <c r="H388" s="68" t="s">
        <v>300</v>
      </c>
      <c r="I388" s="68" t="s">
        <v>888</v>
      </c>
      <c r="J388" s="68" t="s">
        <v>902</v>
      </c>
    </row>
    <row r="389" spans="2:10">
      <c r="B389" s="68" t="s">
        <v>839</v>
      </c>
      <c r="C389" s="68" t="s">
        <v>271</v>
      </c>
      <c r="D389" s="68" t="s">
        <v>906</v>
      </c>
      <c r="E389" s="68" t="s">
        <v>900</v>
      </c>
      <c r="F389" s="68">
        <v>5</v>
      </c>
      <c r="H389" s="68" t="s">
        <v>300</v>
      </c>
      <c r="I389" s="68" t="s">
        <v>888</v>
      </c>
      <c r="J389" s="68" t="s">
        <v>904</v>
      </c>
    </row>
    <row r="390" spans="2:10">
      <c r="B390" s="68" t="s">
        <v>839</v>
      </c>
      <c r="C390" s="68" t="s">
        <v>271</v>
      </c>
      <c r="D390" s="68" t="s">
        <v>689</v>
      </c>
      <c r="E390" s="68" t="s">
        <v>900</v>
      </c>
      <c r="F390" s="68">
        <v>5</v>
      </c>
      <c r="H390" s="68" t="s">
        <v>300</v>
      </c>
      <c r="I390" s="68" t="s">
        <v>888</v>
      </c>
      <c r="J390" s="68" t="s">
        <v>880</v>
      </c>
    </row>
    <row r="391" spans="2:10">
      <c r="B391" s="68" t="s">
        <v>839</v>
      </c>
      <c r="C391" s="68" t="s">
        <v>271</v>
      </c>
      <c r="D391" s="68" t="s">
        <v>698</v>
      </c>
      <c r="E391" s="68" t="s">
        <v>900</v>
      </c>
      <c r="F391" s="68">
        <v>5</v>
      </c>
      <c r="H391" s="68" t="s">
        <v>300</v>
      </c>
      <c r="I391" s="68" t="s">
        <v>888</v>
      </c>
      <c r="J391" s="68" t="s">
        <v>881</v>
      </c>
    </row>
    <row r="392" spans="2:10">
      <c r="B392" s="68" t="s">
        <v>839</v>
      </c>
      <c r="C392" s="68" t="s">
        <v>271</v>
      </c>
      <c r="D392" s="68" t="s">
        <v>707</v>
      </c>
      <c r="E392" s="68" t="s">
        <v>900</v>
      </c>
      <c r="F392" s="68">
        <v>5</v>
      </c>
      <c r="H392" s="68" t="s">
        <v>300</v>
      </c>
      <c r="I392" s="68" t="s">
        <v>888</v>
      </c>
      <c r="J392" s="68" t="s">
        <v>882</v>
      </c>
    </row>
    <row r="393" spans="2:10">
      <c r="B393" s="68" t="s">
        <v>839</v>
      </c>
      <c r="C393" s="68" t="s">
        <v>271</v>
      </c>
      <c r="D393" s="68" t="s">
        <v>716</v>
      </c>
      <c r="E393" s="68" t="s">
        <v>900</v>
      </c>
      <c r="F393" s="68">
        <v>5</v>
      </c>
      <c r="H393" s="68" t="s">
        <v>300</v>
      </c>
      <c r="I393" s="68" t="s">
        <v>888</v>
      </c>
      <c r="J393" s="68" t="s">
        <v>883</v>
      </c>
    </row>
    <row r="394" spans="2:10">
      <c r="B394" s="68" t="s">
        <v>839</v>
      </c>
      <c r="C394" s="68" t="s">
        <v>271</v>
      </c>
      <c r="D394" s="68" t="s">
        <v>725</v>
      </c>
      <c r="E394" s="68" t="s">
        <v>900</v>
      </c>
      <c r="F394" s="68">
        <v>5</v>
      </c>
      <c r="H394" s="68" t="s">
        <v>300</v>
      </c>
      <c r="I394" s="68" t="s">
        <v>888</v>
      </c>
      <c r="J394" s="68" t="s">
        <v>884</v>
      </c>
    </row>
    <row r="395" spans="2:10">
      <c r="B395" s="68" t="s">
        <v>839</v>
      </c>
      <c r="C395" s="68" t="s">
        <v>271</v>
      </c>
      <c r="D395" s="68" t="s">
        <v>734</v>
      </c>
      <c r="E395" s="68" t="s">
        <v>900</v>
      </c>
      <c r="F395" s="68">
        <v>5</v>
      </c>
      <c r="H395" s="68" t="s">
        <v>300</v>
      </c>
      <c r="I395" s="68" t="s">
        <v>888</v>
      </c>
      <c r="J395" s="68" t="s">
        <v>885</v>
      </c>
    </row>
    <row r="396" spans="2:10">
      <c r="B396" s="68" t="s">
        <v>839</v>
      </c>
      <c r="C396" s="68" t="s">
        <v>271</v>
      </c>
      <c r="D396" s="68" t="s">
        <v>743</v>
      </c>
      <c r="E396" s="68" t="s">
        <v>900</v>
      </c>
      <c r="F396" s="68">
        <v>5</v>
      </c>
      <c r="H396" s="68" t="s">
        <v>300</v>
      </c>
      <c r="I396" s="68" t="s">
        <v>888</v>
      </c>
      <c r="J396" s="68" t="s">
        <v>886</v>
      </c>
    </row>
    <row r="397" spans="2:10">
      <c r="B397" s="68" t="s">
        <v>839</v>
      </c>
      <c r="C397" s="68" t="s">
        <v>271</v>
      </c>
      <c r="D397" s="68" t="s">
        <v>752</v>
      </c>
      <c r="E397" s="68" t="s">
        <v>900</v>
      </c>
      <c r="F397" s="68">
        <v>5</v>
      </c>
      <c r="H397" s="68" t="s">
        <v>300</v>
      </c>
      <c r="I397" s="68" t="s">
        <v>888</v>
      </c>
      <c r="J397" s="68" t="s">
        <v>887</v>
      </c>
    </row>
    <row r="398" spans="2:10">
      <c r="B398" s="68" t="s">
        <v>839</v>
      </c>
      <c r="C398" s="68" t="s">
        <v>271</v>
      </c>
      <c r="D398" s="68" t="s">
        <v>308</v>
      </c>
      <c r="E398" s="68" t="s">
        <v>900</v>
      </c>
      <c r="F398" s="68">
        <v>5</v>
      </c>
      <c r="H398" s="68" t="s">
        <v>300</v>
      </c>
      <c r="I398" s="68" t="s">
        <v>889</v>
      </c>
      <c r="J398" s="92" t="s">
        <v>841</v>
      </c>
    </row>
    <row r="399" spans="2:10">
      <c r="B399" s="68" t="s">
        <v>839</v>
      </c>
      <c r="C399" s="68" t="s">
        <v>271</v>
      </c>
      <c r="D399" s="68" t="s">
        <v>317</v>
      </c>
      <c r="E399" s="68" t="s">
        <v>900</v>
      </c>
      <c r="F399" s="68">
        <v>5</v>
      </c>
      <c r="H399" s="68" t="s">
        <v>300</v>
      </c>
      <c r="I399" s="68" t="s">
        <v>889</v>
      </c>
      <c r="J399" s="92" t="s">
        <v>842</v>
      </c>
    </row>
    <row r="400" spans="2:10">
      <c r="B400" s="68" t="s">
        <v>839</v>
      </c>
      <c r="C400" s="68" t="s">
        <v>271</v>
      </c>
      <c r="D400" s="68" t="s">
        <v>326</v>
      </c>
      <c r="E400" s="68" t="s">
        <v>900</v>
      </c>
      <c r="F400" s="68">
        <v>5</v>
      </c>
      <c r="H400" s="68" t="s">
        <v>300</v>
      </c>
      <c r="I400" s="68" t="s">
        <v>889</v>
      </c>
      <c r="J400" s="92" t="s">
        <v>843</v>
      </c>
    </row>
    <row r="401" spans="2:10">
      <c r="B401" s="68" t="s">
        <v>839</v>
      </c>
      <c r="C401" s="68" t="s">
        <v>271</v>
      </c>
      <c r="D401" s="68" t="s">
        <v>335</v>
      </c>
      <c r="E401" s="68" t="s">
        <v>900</v>
      </c>
      <c r="F401" s="68">
        <v>5</v>
      </c>
      <c r="H401" s="68" t="s">
        <v>300</v>
      </c>
      <c r="I401" s="68" t="s">
        <v>889</v>
      </c>
      <c r="J401" s="92" t="s">
        <v>844</v>
      </c>
    </row>
    <row r="402" spans="2:10">
      <c r="B402" s="68" t="s">
        <v>839</v>
      </c>
      <c r="C402" s="68" t="s">
        <v>271</v>
      </c>
      <c r="D402" s="68" t="s">
        <v>344</v>
      </c>
      <c r="E402" s="68" t="s">
        <v>900</v>
      </c>
      <c r="F402" s="68">
        <v>5</v>
      </c>
      <c r="H402" s="68" t="s">
        <v>300</v>
      </c>
      <c r="I402" s="68" t="s">
        <v>889</v>
      </c>
      <c r="J402" s="92" t="s">
        <v>845</v>
      </c>
    </row>
    <row r="403" spans="2:10">
      <c r="B403" s="68" t="s">
        <v>839</v>
      </c>
      <c r="C403" s="68" t="s">
        <v>271</v>
      </c>
      <c r="D403" s="68" t="s">
        <v>353</v>
      </c>
      <c r="E403" s="68" t="s">
        <v>900</v>
      </c>
      <c r="F403" s="68">
        <v>5</v>
      </c>
      <c r="H403" s="68" t="s">
        <v>300</v>
      </c>
      <c r="I403" s="68" t="s">
        <v>889</v>
      </c>
      <c r="J403" s="92" t="s">
        <v>846</v>
      </c>
    </row>
    <row r="404" spans="2:10">
      <c r="B404" s="68" t="s">
        <v>839</v>
      </c>
      <c r="C404" s="68" t="s">
        <v>271</v>
      </c>
      <c r="D404" s="68" t="s">
        <v>362</v>
      </c>
      <c r="E404" s="68" t="s">
        <v>900</v>
      </c>
      <c r="F404" s="68">
        <v>5</v>
      </c>
      <c r="H404" s="68" t="s">
        <v>300</v>
      </c>
      <c r="I404" s="68" t="s">
        <v>889</v>
      </c>
      <c r="J404" s="92" t="s">
        <v>847</v>
      </c>
    </row>
    <row r="405" spans="2:10">
      <c r="B405" s="68" t="s">
        <v>839</v>
      </c>
      <c r="C405" s="68" t="s">
        <v>271</v>
      </c>
      <c r="D405" s="68" t="s">
        <v>371</v>
      </c>
      <c r="E405" s="68" t="s">
        <v>900</v>
      </c>
      <c r="F405" s="68">
        <v>5</v>
      </c>
      <c r="H405" s="68" t="s">
        <v>300</v>
      </c>
      <c r="I405" s="68" t="s">
        <v>889</v>
      </c>
      <c r="J405" s="92" t="s">
        <v>848</v>
      </c>
    </row>
    <row r="406" spans="2:10">
      <c r="B406" s="68" t="s">
        <v>839</v>
      </c>
      <c r="C406" s="68" t="s">
        <v>271</v>
      </c>
      <c r="D406" s="68" t="s">
        <v>380</v>
      </c>
      <c r="E406" s="68" t="s">
        <v>900</v>
      </c>
      <c r="F406" s="68">
        <v>5</v>
      </c>
      <c r="H406" s="68" t="s">
        <v>300</v>
      </c>
      <c r="I406" s="68" t="s">
        <v>889</v>
      </c>
      <c r="J406" s="92" t="s">
        <v>849</v>
      </c>
    </row>
    <row r="407" spans="2:10">
      <c r="B407" s="68" t="s">
        <v>839</v>
      </c>
      <c r="C407" s="68" t="s">
        <v>271</v>
      </c>
      <c r="D407" s="68" t="s">
        <v>389</v>
      </c>
      <c r="E407" s="68" t="s">
        <v>900</v>
      </c>
      <c r="F407" s="68">
        <v>5</v>
      </c>
      <c r="H407" s="68" t="s">
        <v>300</v>
      </c>
      <c r="I407" s="68" t="s">
        <v>889</v>
      </c>
      <c r="J407" s="92" t="s">
        <v>850</v>
      </c>
    </row>
    <row r="408" spans="2:10">
      <c r="B408" s="68" t="s">
        <v>839</v>
      </c>
      <c r="C408" s="68" t="s">
        <v>271</v>
      </c>
      <c r="D408" s="68" t="s">
        <v>828</v>
      </c>
      <c r="E408" s="68" t="s">
        <v>900</v>
      </c>
      <c r="F408" s="68">
        <v>5</v>
      </c>
      <c r="H408" s="68" t="s">
        <v>300</v>
      </c>
      <c r="I408" s="68" t="s">
        <v>889</v>
      </c>
      <c r="J408" s="92" t="s">
        <v>851</v>
      </c>
    </row>
    <row r="409" spans="2:10">
      <c r="B409" s="68" t="s">
        <v>839</v>
      </c>
      <c r="C409" s="68" t="s">
        <v>271</v>
      </c>
      <c r="D409" s="68" t="s">
        <v>407</v>
      </c>
      <c r="E409" s="68" t="s">
        <v>900</v>
      </c>
      <c r="F409" s="68">
        <v>5</v>
      </c>
      <c r="H409" s="68" t="s">
        <v>300</v>
      </c>
      <c r="I409" s="68" t="s">
        <v>889</v>
      </c>
      <c r="J409" s="92" t="s">
        <v>852</v>
      </c>
    </row>
    <row r="410" spans="2:10">
      <c r="B410" s="68" t="s">
        <v>839</v>
      </c>
      <c r="C410" s="68" t="s">
        <v>271</v>
      </c>
      <c r="D410" s="68" t="s">
        <v>416</v>
      </c>
      <c r="E410" s="68" t="s">
        <v>900</v>
      </c>
      <c r="F410" s="68">
        <v>5</v>
      </c>
      <c r="H410" s="68" t="s">
        <v>300</v>
      </c>
      <c r="I410" s="68" t="s">
        <v>889</v>
      </c>
      <c r="J410" s="92" t="s">
        <v>853</v>
      </c>
    </row>
    <row r="411" spans="2:10">
      <c r="B411" s="68" t="s">
        <v>839</v>
      </c>
      <c r="C411" s="68" t="s">
        <v>271</v>
      </c>
      <c r="D411" s="68" t="s">
        <v>425</v>
      </c>
      <c r="E411" s="68" t="s">
        <v>900</v>
      </c>
      <c r="F411" s="68">
        <v>5</v>
      </c>
      <c r="G411" s="68">
        <v>1.6719999999999999</v>
      </c>
      <c r="H411" s="68" t="s">
        <v>300</v>
      </c>
      <c r="I411" s="68" t="s">
        <v>889</v>
      </c>
      <c r="J411" s="92" t="s">
        <v>854</v>
      </c>
    </row>
    <row r="412" spans="2:10">
      <c r="B412" s="68" t="s">
        <v>839</v>
      </c>
      <c r="C412" s="68" t="s">
        <v>271</v>
      </c>
      <c r="D412" s="68" t="s">
        <v>434</v>
      </c>
      <c r="E412" s="68" t="s">
        <v>900</v>
      </c>
      <c r="F412" s="68">
        <v>5</v>
      </c>
      <c r="H412" s="68" t="s">
        <v>300</v>
      </c>
      <c r="I412" s="68" t="s">
        <v>889</v>
      </c>
      <c r="J412" s="92" t="s">
        <v>855</v>
      </c>
    </row>
    <row r="413" spans="2:10">
      <c r="B413" s="68" t="s">
        <v>839</v>
      </c>
      <c r="C413" s="68" t="s">
        <v>271</v>
      </c>
      <c r="D413" s="68" t="s">
        <v>440</v>
      </c>
      <c r="E413" s="68" t="s">
        <v>900</v>
      </c>
      <c r="F413" s="68">
        <v>5</v>
      </c>
      <c r="H413" s="68" t="s">
        <v>300</v>
      </c>
      <c r="I413" s="68" t="s">
        <v>889</v>
      </c>
      <c r="J413" s="92" t="s">
        <v>856</v>
      </c>
    </row>
    <row r="414" spans="2:10">
      <c r="B414" s="68" t="s">
        <v>839</v>
      </c>
      <c r="C414" s="68" t="s">
        <v>271</v>
      </c>
      <c r="D414" s="68" t="s">
        <v>446</v>
      </c>
      <c r="E414" s="68" t="s">
        <v>900</v>
      </c>
      <c r="F414" s="68">
        <v>5</v>
      </c>
      <c r="H414" s="68" t="s">
        <v>300</v>
      </c>
      <c r="I414" s="68" t="s">
        <v>889</v>
      </c>
      <c r="J414" s="92" t="s">
        <v>857</v>
      </c>
    </row>
    <row r="415" spans="2:10">
      <c r="B415" s="68" t="s">
        <v>839</v>
      </c>
      <c r="C415" s="68" t="s">
        <v>271</v>
      </c>
      <c r="D415" s="68" t="s">
        <v>455</v>
      </c>
      <c r="E415" s="68" t="s">
        <v>900</v>
      </c>
      <c r="F415" s="68">
        <v>5</v>
      </c>
      <c r="H415" s="68" t="s">
        <v>300</v>
      </c>
      <c r="I415" s="68" t="s">
        <v>889</v>
      </c>
      <c r="J415" s="92" t="s">
        <v>858</v>
      </c>
    </row>
    <row r="416" spans="2:10">
      <c r="B416" s="68" t="s">
        <v>839</v>
      </c>
      <c r="C416" s="68" t="s">
        <v>271</v>
      </c>
      <c r="D416" s="68" t="s">
        <v>464</v>
      </c>
      <c r="E416" s="68" t="s">
        <v>900</v>
      </c>
      <c r="F416" s="68">
        <v>5</v>
      </c>
      <c r="H416" s="68" t="s">
        <v>300</v>
      </c>
      <c r="I416" s="68" t="s">
        <v>889</v>
      </c>
      <c r="J416" s="92" t="s">
        <v>859</v>
      </c>
    </row>
    <row r="417" spans="2:10">
      <c r="B417" s="68" t="s">
        <v>839</v>
      </c>
      <c r="C417" s="68" t="s">
        <v>271</v>
      </c>
      <c r="D417" s="68" t="s">
        <v>473</v>
      </c>
      <c r="E417" s="68" t="s">
        <v>900</v>
      </c>
      <c r="F417" s="68">
        <v>5</v>
      </c>
      <c r="H417" s="68" t="s">
        <v>300</v>
      </c>
      <c r="I417" s="68" t="s">
        <v>889</v>
      </c>
      <c r="J417" s="92" t="s">
        <v>860</v>
      </c>
    </row>
    <row r="418" spans="2:10">
      <c r="B418" s="68" t="s">
        <v>839</v>
      </c>
      <c r="C418" s="68" t="s">
        <v>271</v>
      </c>
      <c r="D418" s="68" t="s">
        <v>482</v>
      </c>
      <c r="E418" s="68" t="s">
        <v>900</v>
      </c>
      <c r="F418" s="68">
        <v>5</v>
      </c>
      <c r="H418" s="68" t="s">
        <v>300</v>
      </c>
      <c r="I418" s="68" t="s">
        <v>889</v>
      </c>
      <c r="J418" s="92" t="s">
        <v>861</v>
      </c>
    </row>
    <row r="419" spans="2:10">
      <c r="B419" s="68" t="s">
        <v>839</v>
      </c>
      <c r="C419" s="68" t="s">
        <v>271</v>
      </c>
      <c r="D419" s="68" t="s">
        <v>491</v>
      </c>
      <c r="E419" s="68" t="s">
        <v>900</v>
      </c>
      <c r="F419" s="68">
        <v>5</v>
      </c>
      <c r="H419" s="68" t="s">
        <v>300</v>
      </c>
      <c r="I419" s="68" t="s">
        <v>889</v>
      </c>
      <c r="J419" s="92" t="s">
        <v>862</v>
      </c>
    </row>
    <row r="420" spans="2:10">
      <c r="B420" s="68" t="s">
        <v>839</v>
      </c>
      <c r="C420" s="68" t="s">
        <v>271</v>
      </c>
      <c r="D420" s="68" t="s">
        <v>500</v>
      </c>
      <c r="E420" s="68" t="s">
        <v>900</v>
      </c>
      <c r="F420" s="68">
        <v>5</v>
      </c>
      <c r="H420" s="68" t="s">
        <v>300</v>
      </c>
      <c r="I420" s="68" t="s">
        <v>889</v>
      </c>
      <c r="J420" s="92" t="s">
        <v>863</v>
      </c>
    </row>
    <row r="421" spans="2:10">
      <c r="B421" s="68" t="s">
        <v>839</v>
      </c>
      <c r="C421" s="68" t="s">
        <v>271</v>
      </c>
      <c r="D421" s="68" t="s">
        <v>509</v>
      </c>
      <c r="E421" s="68" t="s">
        <v>900</v>
      </c>
      <c r="F421" s="68">
        <v>5</v>
      </c>
      <c r="H421" s="68" t="s">
        <v>300</v>
      </c>
      <c r="I421" s="68" t="s">
        <v>889</v>
      </c>
      <c r="J421" s="92" t="s">
        <v>864</v>
      </c>
    </row>
    <row r="422" spans="2:10">
      <c r="B422" s="68" t="s">
        <v>839</v>
      </c>
      <c r="C422" s="68" t="s">
        <v>271</v>
      </c>
      <c r="D422" s="68" t="s">
        <v>518</v>
      </c>
      <c r="E422" s="68" t="s">
        <v>900</v>
      </c>
      <c r="F422" s="68">
        <v>5</v>
      </c>
      <c r="H422" s="68" t="s">
        <v>300</v>
      </c>
      <c r="I422" s="68" t="s">
        <v>889</v>
      </c>
      <c r="J422" s="92" t="s">
        <v>865</v>
      </c>
    </row>
    <row r="423" spans="2:10">
      <c r="B423" s="68" t="s">
        <v>839</v>
      </c>
      <c r="C423" s="68" t="s">
        <v>271</v>
      </c>
      <c r="D423" s="68" t="s">
        <v>527</v>
      </c>
      <c r="E423" s="68" t="s">
        <v>900</v>
      </c>
      <c r="F423" s="68">
        <v>5</v>
      </c>
      <c r="G423" s="68">
        <v>3.6324545498160892</v>
      </c>
      <c r="H423" s="68" t="s">
        <v>300</v>
      </c>
      <c r="I423" s="68" t="s">
        <v>889</v>
      </c>
      <c r="J423" s="92" t="s">
        <v>866</v>
      </c>
    </row>
    <row r="424" spans="2:10">
      <c r="B424" s="68" t="s">
        <v>839</v>
      </c>
      <c r="C424" s="68" t="s">
        <v>271</v>
      </c>
      <c r="D424" s="68" t="s">
        <v>590</v>
      </c>
      <c r="E424" s="68" t="s">
        <v>900</v>
      </c>
      <c r="F424" s="68">
        <v>5</v>
      </c>
      <c r="H424" s="68" t="s">
        <v>300</v>
      </c>
      <c r="I424" s="68" t="s">
        <v>889</v>
      </c>
      <c r="J424" s="68" t="s">
        <v>867</v>
      </c>
    </row>
    <row r="425" spans="2:10">
      <c r="B425" s="68" t="s">
        <v>839</v>
      </c>
      <c r="C425" s="68" t="s">
        <v>271</v>
      </c>
      <c r="D425" s="68" t="s">
        <v>599</v>
      </c>
      <c r="E425" s="68" t="s">
        <v>900</v>
      </c>
      <c r="F425" s="68">
        <v>5</v>
      </c>
      <c r="H425" s="68" t="s">
        <v>300</v>
      </c>
      <c r="I425" s="68" t="s">
        <v>889</v>
      </c>
      <c r="J425" s="68" t="s">
        <v>868</v>
      </c>
    </row>
    <row r="426" spans="2:10">
      <c r="B426" s="68" t="s">
        <v>839</v>
      </c>
      <c r="C426" s="68" t="s">
        <v>271</v>
      </c>
      <c r="D426" s="68" t="s">
        <v>608</v>
      </c>
      <c r="E426" s="68" t="s">
        <v>900</v>
      </c>
      <c r="F426" s="68">
        <v>5</v>
      </c>
      <c r="H426" s="68" t="s">
        <v>300</v>
      </c>
      <c r="I426" s="68" t="s">
        <v>889</v>
      </c>
      <c r="J426" s="68" t="s">
        <v>869</v>
      </c>
    </row>
    <row r="427" spans="2:10">
      <c r="B427" s="68" t="s">
        <v>839</v>
      </c>
      <c r="C427" s="68" t="s">
        <v>271</v>
      </c>
      <c r="D427" s="68" t="s">
        <v>617</v>
      </c>
      <c r="E427" s="68" t="s">
        <v>900</v>
      </c>
      <c r="F427" s="68">
        <v>5</v>
      </c>
      <c r="H427" s="68" t="s">
        <v>300</v>
      </c>
      <c r="I427" s="68" t="s">
        <v>889</v>
      </c>
      <c r="J427" s="68" t="s">
        <v>870</v>
      </c>
    </row>
    <row r="428" spans="2:10">
      <c r="B428" s="68" t="s">
        <v>839</v>
      </c>
      <c r="C428" s="68" t="s">
        <v>271</v>
      </c>
      <c r="D428" s="68" t="s">
        <v>626</v>
      </c>
      <c r="E428" s="68" t="s">
        <v>900</v>
      </c>
      <c r="F428" s="68">
        <v>5</v>
      </c>
      <c r="H428" s="68" t="s">
        <v>300</v>
      </c>
      <c r="I428" s="68" t="s">
        <v>889</v>
      </c>
      <c r="J428" s="68" t="s">
        <v>871</v>
      </c>
    </row>
    <row r="429" spans="2:10">
      <c r="B429" s="68" t="s">
        <v>839</v>
      </c>
      <c r="C429" s="68" t="s">
        <v>271</v>
      </c>
      <c r="D429" s="68" t="s">
        <v>818</v>
      </c>
      <c r="E429" s="68" t="s">
        <v>900</v>
      </c>
      <c r="F429" s="68">
        <v>5</v>
      </c>
      <c r="H429" s="68" t="s">
        <v>300</v>
      </c>
      <c r="I429" s="68" t="s">
        <v>889</v>
      </c>
      <c r="J429" s="68" t="s">
        <v>872</v>
      </c>
    </row>
    <row r="430" spans="2:10">
      <c r="B430" s="68" t="s">
        <v>839</v>
      </c>
      <c r="C430" s="68" t="s">
        <v>271</v>
      </c>
      <c r="D430" s="68" t="s">
        <v>635</v>
      </c>
      <c r="E430" s="68" t="s">
        <v>900</v>
      </c>
      <c r="F430" s="68">
        <v>5</v>
      </c>
      <c r="H430" s="68" t="s">
        <v>300</v>
      </c>
      <c r="I430" s="68" t="s">
        <v>889</v>
      </c>
      <c r="J430" s="68" t="s">
        <v>873</v>
      </c>
    </row>
    <row r="431" spans="2:10">
      <c r="B431" s="68" t="s">
        <v>839</v>
      </c>
      <c r="C431" s="68" t="s">
        <v>271</v>
      </c>
      <c r="D431" s="68" t="s">
        <v>644</v>
      </c>
      <c r="E431" s="68" t="s">
        <v>900</v>
      </c>
      <c r="F431" s="68">
        <v>5</v>
      </c>
      <c r="H431" s="68" t="s">
        <v>300</v>
      </c>
      <c r="I431" s="68" t="s">
        <v>889</v>
      </c>
      <c r="J431" s="68" t="s">
        <v>874</v>
      </c>
    </row>
    <row r="432" spans="2:10">
      <c r="B432" s="68" t="s">
        <v>839</v>
      </c>
      <c r="C432" s="68" t="s">
        <v>271</v>
      </c>
      <c r="D432" s="68" t="s">
        <v>650</v>
      </c>
      <c r="E432" s="68" t="s">
        <v>900</v>
      </c>
      <c r="F432" s="68">
        <v>5</v>
      </c>
      <c r="H432" s="68" t="s">
        <v>300</v>
      </c>
      <c r="I432" s="68" t="s">
        <v>889</v>
      </c>
      <c r="J432" s="68" t="s">
        <v>875</v>
      </c>
    </row>
    <row r="433" spans="2:10">
      <c r="B433" s="68" t="s">
        <v>839</v>
      </c>
      <c r="C433" s="68" t="s">
        <v>271</v>
      </c>
      <c r="D433" s="68" t="s">
        <v>659</v>
      </c>
      <c r="E433" s="68" t="s">
        <v>900</v>
      </c>
      <c r="F433" s="68">
        <v>5</v>
      </c>
      <c r="H433" s="68" t="s">
        <v>300</v>
      </c>
      <c r="I433" s="68" t="s">
        <v>889</v>
      </c>
      <c r="J433" s="68" t="s">
        <v>876</v>
      </c>
    </row>
    <row r="434" spans="2:10">
      <c r="B434" s="68" t="s">
        <v>839</v>
      </c>
      <c r="C434" s="68" t="s">
        <v>271</v>
      </c>
      <c r="D434" s="68" t="s">
        <v>668</v>
      </c>
      <c r="E434" s="68" t="s">
        <v>900</v>
      </c>
      <c r="F434" s="68">
        <v>5</v>
      </c>
      <c r="H434" s="68" t="s">
        <v>300</v>
      </c>
      <c r="I434" s="68" t="s">
        <v>889</v>
      </c>
      <c r="J434" s="68" t="s">
        <v>877</v>
      </c>
    </row>
    <row r="435" spans="2:10">
      <c r="B435" s="68" t="s">
        <v>839</v>
      </c>
      <c r="C435" s="68" t="s">
        <v>271</v>
      </c>
      <c r="D435" s="68" t="s">
        <v>677</v>
      </c>
      <c r="E435" s="68" t="s">
        <v>900</v>
      </c>
      <c r="F435" s="68">
        <v>5</v>
      </c>
      <c r="H435" s="68" t="s">
        <v>300</v>
      </c>
      <c r="I435" s="68" t="s">
        <v>889</v>
      </c>
      <c r="J435" s="68" t="s">
        <v>878</v>
      </c>
    </row>
    <row r="436" spans="2:10">
      <c r="B436" s="68" t="s">
        <v>839</v>
      </c>
      <c r="C436" s="68" t="s">
        <v>271</v>
      </c>
      <c r="D436" s="68" t="s">
        <v>686</v>
      </c>
      <c r="E436" s="68" t="s">
        <v>900</v>
      </c>
      <c r="F436" s="68">
        <v>5</v>
      </c>
      <c r="H436" s="68" t="s">
        <v>300</v>
      </c>
      <c r="I436" s="68" t="s">
        <v>889</v>
      </c>
      <c r="J436" s="68" t="s">
        <v>879</v>
      </c>
    </row>
    <row r="437" spans="2:10">
      <c r="B437" s="68" t="s">
        <v>839</v>
      </c>
      <c r="C437" s="68" t="s">
        <v>271</v>
      </c>
      <c r="D437" s="68" t="s">
        <v>907</v>
      </c>
      <c r="E437" s="68" t="s">
        <v>900</v>
      </c>
      <c r="F437" s="68">
        <v>5</v>
      </c>
      <c r="H437" s="68" t="s">
        <v>300</v>
      </c>
      <c r="I437" s="68" t="s">
        <v>889</v>
      </c>
      <c r="J437" s="68" t="s">
        <v>902</v>
      </c>
    </row>
    <row r="438" spans="2:10">
      <c r="B438" s="68" t="s">
        <v>839</v>
      </c>
      <c r="C438" s="68" t="s">
        <v>271</v>
      </c>
      <c r="D438" s="68" t="s">
        <v>908</v>
      </c>
      <c r="E438" s="68" t="s">
        <v>900</v>
      </c>
      <c r="F438" s="68">
        <v>5</v>
      </c>
      <c r="H438" s="68" t="s">
        <v>300</v>
      </c>
      <c r="I438" s="68" t="s">
        <v>889</v>
      </c>
      <c r="J438" s="68" t="s">
        <v>904</v>
      </c>
    </row>
    <row r="439" spans="2:10">
      <c r="B439" s="68" t="s">
        <v>839</v>
      </c>
      <c r="C439" s="68" t="s">
        <v>271</v>
      </c>
      <c r="D439" s="68" t="s">
        <v>692</v>
      </c>
      <c r="E439" s="68" t="s">
        <v>900</v>
      </c>
      <c r="F439" s="68">
        <v>5</v>
      </c>
      <c r="H439" s="68" t="s">
        <v>300</v>
      </c>
      <c r="I439" s="68" t="s">
        <v>889</v>
      </c>
      <c r="J439" s="68" t="s">
        <v>880</v>
      </c>
    </row>
    <row r="440" spans="2:10">
      <c r="B440" s="68" t="s">
        <v>839</v>
      </c>
      <c r="C440" s="68" t="s">
        <v>271</v>
      </c>
      <c r="D440" s="68" t="s">
        <v>701</v>
      </c>
      <c r="E440" s="68" t="s">
        <v>900</v>
      </c>
      <c r="F440" s="68">
        <v>5</v>
      </c>
      <c r="H440" s="68" t="s">
        <v>300</v>
      </c>
      <c r="I440" s="68" t="s">
        <v>889</v>
      </c>
      <c r="J440" s="68" t="s">
        <v>881</v>
      </c>
    </row>
    <row r="441" spans="2:10">
      <c r="B441" s="68" t="s">
        <v>839</v>
      </c>
      <c r="C441" s="68" t="s">
        <v>271</v>
      </c>
      <c r="D441" s="68" t="s">
        <v>710</v>
      </c>
      <c r="E441" s="68" t="s">
        <v>900</v>
      </c>
      <c r="F441" s="68">
        <v>5</v>
      </c>
      <c r="H441" s="68" t="s">
        <v>300</v>
      </c>
      <c r="I441" s="68" t="s">
        <v>889</v>
      </c>
      <c r="J441" s="68" t="s">
        <v>882</v>
      </c>
    </row>
    <row r="442" spans="2:10">
      <c r="B442" s="68" t="s">
        <v>839</v>
      </c>
      <c r="C442" s="68" t="s">
        <v>271</v>
      </c>
      <c r="D442" s="68" t="s">
        <v>719</v>
      </c>
      <c r="E442" s="68" t="s">
        <v>900</v>
      </c>
      <c r="F442" s="68">
        <v>5</v>
      </c>
      <c r="H442" s="68" t="s">
        <v>300</v>
      </c>
      <c r="I442" s="68" t="s">
        <v>889</v>
      </c>
      <c r="J442" s="68" t="s">
        <v>883</v>
      </c>
    </row>
    <row r="443" spans="2:10">
      <c r="B443" s="68" t="s">
        <v>839</v>
      </c>
      <c r="C443" s="68" t="s">
        <v>271</v>
      </c>
      <c r="D443" s="68" t="s">
        <v>728</v>
      </c>
      <c r="E443" s="68" t="s">
        <v>900</v>
      </c>
      <c r="F443" s="68">
        <v>5</v>
      </c>
      <c r="H443" s="68" t="s">
        <v>300</v>
      </c>
      <c r="I443" s="68" t="s">
        <v>889</v>
      </c>
      <c r="J443" s="68" t="s">
        <v>884</v>
      </c>
    </row>
    <row r="444" spans="2:10">
      <c r="B444" s="68" t="s">
        <v>839</v>
      </c>
      <c r="C444" s="68" t="s">
        <v>271</v>
      </c>
      <c r="D444" s="68" t="s">
        <v>737</v>
      </c>
      <c r="E444" s="68" t="s">
        <v>900</v>
      </c>
      <c r="F444" s="68">
        <v>5</v>
      </c>
      <c r="H444" s="68" t="s">
        <v>300</v>
      </c>
      <c r="I444" s="68" t="s">
        <v>889</v>
      </c>
      <c r="J444" s="68" t="s">
        <v>885</v>
      </c>
    </row>
    <row r="445" spans="2:10">
      <c r="B445" s="68" t="s">
        <v>839</v>
      </c>
      <c r="C445" s="68" t="s">
        <v>271</v>
      </c>
      <c r="D445" s="68" t="s">
        <v>746</v>
      </c>
      <c r="E445" s="68" t="s">
        <v>900</v>
      </c>
      <c r="F445" s="68">
        <v>5</v>
      </c>
      <c r="H445" s="68" t="s">
        <v>300</v>
      </c>
      <c r="I445" s="68" t="s">
        <v>889</v>
      </c>
      <c r="J445" s="68" t="s">
        <v>886</v>
      </c>
    </row>
    <row r="446" spans="2:10">
      <c r="B446" s="68" t="s">
        <v>839</v>
      </c>
      <c r="C446" s="68" t="s">
        <v>271</v>
      </c>
      <c r="D446" s="68" t="s">
        <v>755</v>
      </c>
      <c r="E446" s="68" t="s">
        <v>900</v>
      </c>
      <c r="F446" s="68">
        <v>5</v>
      </c>
      <c r="H446" s="68" t="s">
        <v>300</v>
      </c>
      <c r="I446" s="68" t="s">
        <v>889</v>
      </c>
      <c r="J446" s="68" t="s">
        <v>887</v>
      </c>
    </row>
    <row r="447" spans="2:10">
      <c r="B447" s="68" t="s">
        <v>839</v>
      </c>
      <c r="C447" s="68" t="s">
        <v>272</v>
      </c>
      <c r="D447" s="68" t="s">
        <v>302</v>
      </c>
      <c r="E447" s="68" t="s">
        <v>900</v>
      </c>
      <c r="F447" s="68">
        <v>5</v>
      </c>
      <c r="H447" s="68" t="s">
        <v>300</v>
      </c>
      <c r="I447" s="68" t="s">
        <v>840</v>
      </c>
      <c r="J447" s="92" t="s">
        <v>841</v>
      </c>
    </row>
    <row r="448" spans="2:10">
      <c r="B448" s="68" t="s">
        <v>839</v>
      </c>
      <c r="C448" s="68" t="s">
        <v>272</v>
      </c>
      <c r="D448" s="68" t="s">
        <v>311</v>
      </c>
      <c r="E448" s="68" t="s">
        <v>900</v>
      </c>
      <c r="F448" s="68">
        <v>5</v>
      </c>
      <c r="H448" s="68" t="s">
        <v>300</v>
      </c>
      <c r="I448" s="68" t="s">
        <v>840</v>
      </c>
      <c r="J448" s="92" t="s">
        <v>842</v>
      </c>
    </row>
    <row r="449" spans="2:10">
      <c r="B449" s="68" t="s">
        <v>839</v>
      </c>
      <c r="C449" s="68" t="s">
        <v>272</v>
      </c>
      <c r="D449" s="68" t="s">
        <v>320</v>
      </c>
      <c r="E449" s="68" t="s">
        <v>900</v>
      </c>
      <c r="F449" s="68">
        <v>5</v>
      </c>
      <c r="H449" s="68" t="s">
        <v>300</v>
      </c>
      <c r="I449" s="68" t="s">
        <v>840</v>
      </c>
      <c r="J449" s="92" t="s">
        <v>843</v>
      </c>
    </row>
    <row r="450" spans="2:10">
      <c r="B450" s="68" t="s">
        <v>839</v>
      </c>
      <c r="C450" s="68" t="s">
        <v>272</v>
      </c>
      <c r="D450" s="68" t="s">
        <v>329</v>
      </c>
      <c r="E450" s="68" t="s">
        <v>900</v>
      </c>
      <c r="F450" s="68">
        <v>5</v>
      </c>
      <c r="H450" s="68" t="s">
        <v>300</v>
      </c>
      <c r="I450" s="68" t="s">
        <v>840</v>
      </c>
      <c r="J450" s="92" t="s">
        <v>844</v>
      </c>
    </row>
    <row r="451" spans="2:10">
      <c r="B451" s="68" t="s">
        <v>839</v>
      </c>
      <c r="C451" s="68" t="s">
        <v>272</v>
      </c>
      <c r="D451" s="68" t="s">
        <v>338</v>
      </c>
      <c r="E451" s="68" t="s">
        <v>900</v>
      </c>
      <c r="F451" s="68">
        <v>5</v>
      </c>
      <c r="H451" s="68" t="s">
        <v>300</v>
      </c>
      <c r="I451" s="68" t="s">
        <v>840</v>
      </c>
      <c r="J451" s="92" t="s">
        <v>845</v>
      </c>
    </row>
    <row r="452" spans="2:10">
      <c r="B452" s="68" t="s">
        <v>839</v>
      </c>
      <c r="C452" s="68" t="s">
        <v>272</v>
      </c>
      <c r="D452" s="68" t="s">
        <v>347</v>
      </c>
      <c r="E452" s="68" t="s">
        <v>900</v>
      </c>
      <c r="F452" s="68">
        <v>5</v>
      </c>
      <c r="H452" s="68" t="s">
        <v>300</v>
      </c>
      <c r="I452" s="68" t="s">
        <v>840</v>
      </c>
      <c r="J452" s="92" t="s">
        <v>846</v>
      </c>
    </row>
    <row r="453" spans="2:10">
      <c r="B453" s="68" t="s">
        <v>839</v>
      </c>
      <c r="C453" s="68" t="s">
        <v>272</v>
      </c>
      <c r="D453" s="68" t="s">
        <v>356</v>
      </c>
      <c r="E453" s="68" t="s">
        <v>900</v>
      </c>
      <c r="F453" s="68">
        <v>5</v>
      </c>
      <c r="H453" s="68" t="s">
        <v>300</v>
      </c>
      <c r="I453" s="68" t="s">
        <v>840</v>
      </c>
      <c r="J453" s="92" t="s">
        <v>847</v>
      </c>
    </row>
    <row r="454" spans="2:10">
      <c r="B454" s="68" t="s">
        <v>839</v>
      </c>
      <c r="C454" s="68" t="s">
        <v>272</v>
      </c>
      <c r="D454" s="68" t="s">
        <v>365</v>
      </c>
      <c r="E454" s="68" t="s">
        <v>900</v>
      </c>
      <c r="F454" s="68">
        <v>5</v>
      </c>
      <c r="H454" s="68" t="s">
        <v>300</v>
      </c>
      <c r="I454" s="68" t="s">
        <v>840</v>
      </c>
      <c r="J454" s="92" t="s">
        <v>848</v>
      </c>
    </row>
    <row r="455" spans="2:10">
      <c r="B455" s="68" t="s">
        <v>839</v>
      </c>
      <c r="C455" s="68" t="s">
        <v>272</v>
      </c>
      <c r="D455" s="68" t="s">
        <v>374</v>
      </c>
      <c r="E455" s="68" t="s">
        <v>900</v>
      </c>
      <c r="F455" s="68">
        <v>5</v>
      </c>
      <c r="H455" s="68" t="s">
        <v>300</v>
      </c>
      <c r="I455" s="68" t="s">
        <v>840</v>
      </c>
      <c r="J455" s="92" t="s">
        <v>849</v>
      </c>
    </row>
    <row r="456" spans="2:10">
      <c r="B456" s="68" t="s">
        <v>839</v>
      </c>
      <c r="C456" s="68" t="s">
        <v>272</v>
      </c>
      <c r="D456" s="68" t="s">
        <v>383</v>
      </c>
      <c r="E456" s="68" t="s">
        <v>900</v>
      </c>
      <c r="F456" s="68">
        <v>5</v>
      </c>
      <c r="H456" s="68" t="s">
        <v>300</v>
      </c>
      <c r="I456" s="68" t="s">
        <v>840</v>
      </c>
      <c r="J456" s="92" t="s">
        <v>850</v>
      </c>
    </row>
    <row r="457" spans="2:10">
      <c r="B457" s="68" t="s">
        <v>839</v>
      </c>
      <c r="C457" s="68" t="s">
        <v>272</v>
      </c>
      <c r="D457" s="68" t="s">
        <v>826</v>
      </c>
      <c r="E457" s="68" t="s">
        <v>900</v>
      </c>
      <c r="F457" s="68">
        <v>5</v>
      </c>
      <c r="H457" s="68" t="s">
        <v>300</v>
      </c>
      <c r="I457" s="68" t="s">
        <v>840</v>
      </c>
      <c r="J457" s="92" t="s">
        <v>851</v>
      </c>
    </row>
    <row r="458" spans="2:10">
      <c r="B458" s="68" t="s">
        <v>839</v>
      </c>
      <c r="C458" s="68" t="s">
        <v>272</v>
      </c>
      <c r="D458" s="68" t="s">
        <v>401</v>
      </c>
      <c r="E458" s="68" t="s">
        <v>900</v>
      </c>
      <c r="F458" s="68">
        <v>5</v>
      </c>
      <c r="H458" s="68" t="s">
        <v>300</v>
      </c>
      <c r="I458" s="68" t="s">
        <v>840</v>
      </c>
      <c r="J458" s="92" t="s">
        <v>852</v>
      </c>
    </row>
    <row r="459" spans="2:10">
      <c r="B459" s="68" t="s">
        <v>839</v>
      </c>
      <c r="C459" s="68" t="s">
        <v>272</v>
      </c>
      <c r="D459" s="68" t="s">
        <v>410</v>
      </c>
      <c r="E459" s="68" t="s">
        <v>900</v>
      </c>
      <c r="F459" s="68">
        <v>5</v>
      </c>
      <c r="H459" s="68" t="s">
        <v>300</v>
      </c>
      <c r="I459" s="68" t="s">
        <v>840</v>
      </c>
      <c r="J459" s="92" t="s">
        <v>853</v>
      </c>
    </row>
    <row r="460" spans="2:10">
      <c r="B460" s="68" t="s">
        <v>839</v>
      </c>
      <c r="C460" s="68" t="s">
        <v>272</v>
      </c>
      <c r="D460" s="68" t="s">
        <v>419</v>
      </c>
      <c r="E460" s="68" t="s">
        <v>900</v>
      </c>
      <c r="F460" s="68">
        <v>5</v>
      </c>
      <c r="G460" s="68">
        <v>0.214</v>
      </c>
      <c r="H460" s="68" t="s">
        <v>300</v>
      </c>
      <c r="I460" s="68" t="s">
        <v>840</v>
      </c>
      <c r="J460" s="92" t="s">
        <v>854</v>
      </c>
    </row>
    <row r="461" spans="2:10">
      <c r="B461" s="68" t="s">
        <v>839</v>
      </c>
      <c r="C461" s="68" t="s">
        <v>272</v>
      </c>
      <c r="D461" s="68" t="s">
        <v>428</v>
      </c>
      <c r="E461" s="68" t="s">
        <v>900</v>
      </c>
      <c r="F461" s="68">
        <v>5</v>
      </c>
      <c r="H461" s="68" t="s">
        <v>300</v>
      </c>
      <c r="I461" s="68" t="s">
        <v>840</v>
      </c>
      <c r="J461" s="92" t="s">
        <v>855</v>
      </c>
    </row>
    <row r="462" spans="2:10">
      <c r="B462" s="68" t="s">
        <v>839</v>
      </c>
      <c r="C462" s="68" t="s">
        <v>272</v>
      </c>
      <c r="D462" s="68" t="s">
        <v>436</v>
      </c>
      <c r="E462" s="68" t="s">
        <v>900</v>
      </c>
      <c r="F462" s="68">
        <v>5</v>
      </c>
      <c r="H462" s="68" t="s">
        <v>300</v>
      </c>
      <c r="I462" s="68" t="s">
        <v>840</v>
      </c>
      <c r="J462" s="92" t="s">
        <v>856</v>
      </c>
    </row>
    <row r="463" spans="2:10">
      <c r="B463" s="68" t="s">
        <v>839</v>
      </c>
      <c r="C463" s="68" t="s">
        <v>272</v>
      </c>
      <c r="D463" s="68" t="s">
        <v>442</v>
      </c>
      <c r="E463" s="68" t="s">
        <v>900</v>
      </c>
      <c r="F463" s="68">
        <v>5</v>
      </c>
      <c r="H463" s="68" t="s">
        <v>300</v>
      </c>
      <c r="I463" s="68" t="s">
        <v>840</v>
      </c>
      <c r="J463" s="92" t="s">
        <v>857</v>
      </c>
    </row>
    <row r="464" spans="2:10">
      <c r="B464" s="68" t="s">
        <v>839</v>
      </c>
      <c r="C464" s="68" t="s">
        <v>272</v>
      </c>
      <c r="D464" s="68" t="s">
        <v>449</v>
      </c>
      <c r="E464" s="68" t="s">
        <v>900</v>
      </c>
      <c r="F464" s="68">
        <v>5</v>
      </c>
      <c r="H464" s="68" t="s">
        <v>300</v>
      </c>
      <c r="I464" s="68" t="s">
        <v>840</v>
      </c>
      <c r="J464" s="92" t="s">
        <v>858</v>
      </c>
    </row>
    <row r="465" spans="2:10">
      <c r="B465" s="68" t="s">
        <v>839</v>
      </c>
      <c r="C465" s="68" t="s">
        <v>272</v>
      </c>
      <c r="D465" s="68" t="s">
        <v>458</v>
      </c>
      <c r="E465" s="68" t="s">
        <v>900</v>
      </c>
      <c r="F465" s="68">
        <v>5</v>
      </c>
      <c r="H465" s="68" t="s">
        <v>300</v>
      </c>
      <c r="I465" s="68" t="s">
        <v>840</v>
      </c>
      <c r="J465" s="92" t="s">
        <v>859</v>
      </c>
    </row>
    <row r="466" spans="2:10">
      <c r="B466" s="68" t="s">
        <v>839</v>
      </c>
      <c r="C466" s="68" t="s">
        <v>272</v>
      </c>
      <c r="D466" s="68" t="s">
        <v>467</v>
      </c>
      <c r="E466" s="68" t="s">
        <v>900</v>
      </c>
      <c r="F466" s="68">
        <v>5</v>
      </c>
      <c r="H466" s="68" t="s">
        <v>300</v>
      </c>
      <c r="I466" s="68" t="s">
        <v>840</v>
      </c>
      <c r="J466" s="92" t="s">
        <v>860</v>
      </c>
    </row>
    <row r="467" spans="2:10">
      <c r="B467" s="68" t="s">
        <v>839</v>
      </c>
      <c r="C467" s="68" t="s">
        <v>272</v>
      </c>
      <c r="D467" s="68" t="s">
        <v>476</v>
      </c>
      <c r="E467" s="68" t="s">
        <v>900</v>
      </c>
      <c r="F467" s="68">
        <v>5</v>
      </c>
      <c r="H467" s="68" t="s">
        <v>300</v>
      </c>
      <c r="I467" s="68" t="s">
        <v>840</v>
      </c>
      <c r="J467" s="92" t="s">
        <v>861</v>
      </c>
    </row>
    <row r="468" spans="2:10">
      <c r="B468" s="68" t="s">
        <v>839</v>
      </c>
      <c r="C468" s="68" t="s">
        <v>272</v>
      </c>
      <c r="D468" s="68" t="s">
        <v>485</v>
      </c>
      <c r="E468" s="68" t="s">
        <v>900</v>
      </c>
      <c r="F468" s="68">
        <v>5</v>
      </c>
      <c r="H468" s="68" t="s">
        <v>300</v>
      </c>
      <c r="I468" s="68" t="s">
        <v>840</v>
      </c>
      <c r="J468" s="92" t="s">
        <v>862</v>
      </c>
    </row>
    <row r="469" spans="2:10">
      <c r="B469" s="68" t="s">
        <v>839</v>
      </c>
      <c r="C469" s="68" t="s">
        <v>272</v>
      </c>
      <c r="D469" s="68" t="s">
        <v>494</v>
      </c>
      <c r="E469" s="68" t="s">
        <v>900</v>
      </c>
      <c r="F469" s="68">
        <v>5</v>
      </c>
      <c r="H469" s="68" t="s">
        <v>300</v>
      </c>
      <c r="I469" s="68" t="s">
        <v>840</v>
      </c>
      <c r="J469" s="92" t="s">
        <v>863</v>
      </c>
    </row>
    <row r="470" spans="2:10">
      <c r="B470" s="68" t="s">
        <v>839</v>
      </c>
      <c r="C470" s="68" t="s">
        <v>272</v>
      </c>
      <c r="D470" s="68" t="s">
        <v>503</v>
      </c>
      <c r="E470" s="68" t="s">
        <v>900</v>
      </c>
      <c r="F470" s="68">
        <v>5</v>
      </c>
      <c r="H470" s="68" t="s">
        <v>300</v>
      </c>
      <c r="I470" s="68" t="s">
        <v>840</v>
      </c>
      <c r="J470" s="92" t="s">
        <v>864</v>
      </c>
    </row>
    <row r="471" spans="2:10">
      <c r="B471" s="68" t="s">
        <v>839</v>
      </c>
      <c r="C471" s="68" t="s">
        <v>272</v>
      </c>
      <c r="D471" s="68" t="s">
        <v>512</v>
      </c>
      <c r="E471" s="68" t="s">
        <v>900</v>
      </c>
      <c r="F471" s="68">
        <v>5</v>
      </c>
      <c r="H471" s="68" t="s">
        <v>300</v>
      </c>
      <c r="I471" s="68" t="s">
        <v>840</v>
      </c>
      <c r="J471" s="92" t="s">
        <v>865</v>
      </c>
    </row>
    <row r="472" spans="2:10">
      <c r="B472" s="68" t="s">
        <v>839</v>
      </c>
      <c r="C472" s="68" t="s">
        <v>272</v>
      </c>
      <c r="D472" s="68" t="s">
        <v>521</v>
      </c>
      <c r="E472" s="68" t="s">
        <v>900</v>
      </c>
      <c r="F472" s="68">
        <v>5</v>
      </c>
      <c r="H472" s="68" t="s">
        <v>300</v>
      </c>
      <c r="I472" s="68" t="s">
        <v>840</v>
      </c>
      <c r="J472" s="92" t="s">
        <v>866</v>
      </c>
    </row>
    <row r="473" spans="2:10">
      <c r="B473" s="68" t="s">
        <v>839</v>
      </c>
      <c r="C473" s="68" t="s">
        <v>272</v>
      </c>
      <c r="D473" s="68" t="s">
        <v>584</v>
      </c>
      <c r="E473" s="68" t="s">
        <v>900</v>
      </c>
      <c r="F473" s="68">
        <v>5</v>
      </c>
      <c r="H473" s="68" t="s">
        <v>300</v>
      </c>
      <c r="I473" s="68" t="s">
        <v>840</v>
      </c>
      <c r="J473" s="68" t="s">
        <v>867</v>
      </c>
    </row>
    <row r="474" spans="2:10">
      <c r="B474" s="68" t="s">
        <v>839</v>
      </c>
      <c r="C474" s="68" t="s">
        <v>272</v>
      </c>
      <c r="D474" s="68" t="s">
        <v>593</v>
      </c>
      <c r="E474" s="68" t="s">
        <v>900</v>
      </c>
      <c r="F474" s="68">
        <v>5</v>
      </c>
      <c r="H474" s="68" t="s">
        <v>300</v>
      </c>
      <c r="I474" s="68" t="s">
        <v>840</v>
      </c>
      <c r="J474" s="68" t="s">
        <v>868</v>
      </c>
    </row>
    <row r="475" spans="2:10">
      <c r="B475" s="68" t="s">
        <v>839</v>
      </c>
      <c r="C475" s="68" t="s">
        <v>272</v>
      </c>
      <c r="D475" s="68" t="s">
        <v>602</v>
      </c>
      <c r="E475" s="68" t="s">
        <v>900</v>
      </c>
      <c r="F475" s="68">
        <v>5</v>
      </c>
      <c r="H475" s="68" t="s">
        <v>300</v>
      </c>
      <c r="I475" s="68" t="s">
        <v>840</v>
      </c>
      <c r="J475" s="68" t="s">
        <v>869</v>
      </c>
    </row>
    <row r="476" spans="2:10">
      <c r="B476" s="68" t="s">
        <v>839</v>
      </c>
      <c r="C476" s="68" t="s">
        <v>272</v>
      </c>
      <c r="D476" s="68" t="s">
        <v>611</v>
      </c>
      <c r="E476" s="68" t="s">
        <v>900</v>
      </c>
      <c r="F476" s="68">
        <v>5</v>
      </c>
      <c r="H476" s="68" t="s">
        <v>300</v>
      </c>
      <c r="I476" s="68" t="s">
        <v>840</v>
      </c>
      <c r="J476" s="68" t="s">
        <v>870</v>
      </c>
    </row>
    <row r="477" spans="2:10">
      <c r="B477" s="68" t="s">
        <v>839</v>
      </c>
      <c r="C477" s="68" t="s">
        <v>272</v>
      </c>
      <c r="D477" s="68" t="s">
        <v>620</v>
      </c>
      <c r="E477" s="68" t="s">
        <v>900</v>
      </c>
      <c r="F477" s="68">
        <v>5</v>
      </c>
      <c r="H477" s="68" t="s">
        <v>300</v>
      </c>
      <c r="I477" s="68" t="s">
        <v>840</v>
      </c>
      <c r="J477" s="68" t="s">
        <v>871</v>
      </c>
    </row>
    <row r="478" spans="2:10">
      <c r="B478" s="68" t="s">
        <v>839</v>
      </c>
      <c r="C478" s="68" t="s">
        <v>272</v>
      </c>
      <c r="D478" s="68" t="s">
        <v>812</v>
      </c>
      <c r="E478" s="68" t="s">
        <v>900</v>
      </c>
      <c r="F478" s="68">
        <v>5</v>
      </c>
      <c r="H478" s="68" t="s">
        <v>300</v>
      </c>
      <c r="I478" s="68" t="s">
        <v>840</v>
      </c>
      <c r="J478" s="68" t="s">
        <v>872</v>
      </c>
    </row>
    <row r="479" spans="2:10">
      <c r="B479" s="68" t="s">
        <v>839</v>
      </c>
      <c r="C479" s="68" t="s">
        <v>272</v>
      </c>
      <c r="D479" s="68" t="s">
        <v>629</v>
      </c>
      <c r="E479" s="68" t="s">
        <v>900</v>
      </c>
      <c r="F479" s="68">
        <v>5</v>
      </c>
      <c r="H479" s="68" t="s">
        <v>300</v>
      </c>
      <c r="I479" s="68" t="s">
        <v>840</v>
      </c>
      <c r="J479" s="68" t="s">
        <v>873</v>
      </c>
    </row>
    <row r="480" spans="2:10">
      <c r="B480" s="68" t="s">
        <v>839</v>
      </c>
      <c r="C480" s="68" t="s">
        <v>272</v>
      </c>
      <c r="D480" s="68" t="s">
        <v>638</v>
      </c>
      <c r="E480" s="68" t="s">
        <v>900</v>
      </c>
      <c r="F480" s="68">
        <v>5</v>
      </c>
      <c r="H480" s="68" t="s">
        <v>300</v>
      </c>
      <c r="I480" s="68" t="s">
        <v>840</v>
      </c>
      <c r="J480" s="68" t="s">
        <v>874</v>
      </c>
    </row>
    <row r="481" spans="2:10">
      <c r="B481" s="68" t="s">
        <v>839</v>
      </c>
      <c r="C481" s="68" t="s">
        <v>272</v>
      </c>
      <c r="D481" s="68" t="s">
        <v>647</v>
      </c>
      <c r="E481" s="68" t="s">
        <v>900</v>
      </c>
      <c r="F481" s="68">
        <v>5</v>
      </c>
      <c r="H481" s="68" t="s">
        <v>300</v>
      </c>
      <c r="I481" s="68" t="s">
        <v>840</v>
      </c>
      <c r="J481" s="68" t="s">
        <v>875</v>
      </c>
    </row>
    <row r="482" spans="2:10">
      <c r="B482" s="68" t="s">
        <v>839</v>
      </c>
      <c r="C482" s="68" t="s">
        <v>272</v>
      </c>
      <c r="D482" s="68" t="s">
        <v>653</v>
      </c>
      <c r="E482" s="68" t="s">
        <v>900</v>
      </c>
      <c r="F482" s="68">
        <v>5</v>
      </c>
      <c r="H482" s="68" t="s">
        <v>300</v>
      </c>
      <c r="I482" s="68" t="s">
        <v>840</v>
      </c>
      <c r="J482" s="68" t="s">
        <v>876</v>
      </c>
    </row>
    <row r="483" spans="2:10">
      <c r="B483" s="68" t="s">
        <v>839</v>
      </c>
      <c r="C483" s="68" t="s">
        <v>272</v>
      </c>
      <c r="D483" s="68" t="s">
        <v>662</v>
      </c>
      <c r="E483" s="68" t="s">
        <v>900</v>
      </c>
      <c r="F483" s="68">
        <v>5</v>
      </c>
      <c r="H483" s="68" t="s">
        <v>300</v>
      </c>
      <c r="I483" s="68" t="s">
        <v>840</v>
      </c>
      <c r="J483" s="68" t="s">
        <v>877</v>
      </c>
    </row>
    <row r="484" spans="2:10">
      <c r="B484" s="68" t="s">
        <v>839</v>
      </c>
      <c r="C484" s="68" t="s">
        <v>272</v>
      </c>
      <c r="D484" s="68" t="s">
        <v>671</v>
      </c>
      <c r="E484" s="68" t="s">
        <v>900</v>
      </c>
      <c r="F484" s="68">
        <v>5</v>
      </c>
      <c r="H484" s="68" t="s">
        <v>300</v>
      </c>
      <c r="I484" s="68" t="s">
        <v>840</v>
      </c>
      <c r="J484" s="68" t="s">
        <v>878</v>
      </c>
    </row>
    <row r="485" spans="2:10">
      <c r="B485" s="68" t="s">
        <v>839</v>
      </c>
      <c r="C485" s="68" t="s">
        <v>272</v>
      </c>
      <c r="D485" s="68" t="s">
        <v>680</v>
      </c>
      <c r="E485" s="68" t="s">
        <v>900</v>
      </c>
      <c r="F485" s="68">
        <v>5</v>
      </c>
      <c r="H485" s="68" t="s">
        <v>300</v>
      </c>
      <c r="I485" s="68" t="s">
        <v>840</v>
      </c>
      <c r="J485" s="68" t="s">
        <v>879</v>
      </c>
    </row>
    <row r="486" spans="2:10">
      <c r="B486" s="68" t="s">
        <v>839</v>
      </c>
      <c r="C486" s="68" t="s">
        <v>272</v>
      </c>
      <c r="D486" s="68" t="s">
        <v>901</v>
      </c>
      <c r="E486" s="68" t="s">
        <v>900</v>
      </c>
      <c r="F486" s="68">
        <v>5</v>
      </c>
      <c r="H486" s="68" t="s">
        <v>300</v>
      </c>
      <c r="I486" s="68" t="s">
        <v>840</v>
      </c>
      <c r="J486" s="68" t="s">
        <v>902</v>
      </c>
    </row>
    <row r="487" spans="2:10">
      <c r="B487" s="68" t="s">
        <v>839</v>
      </c>
      <c r="C487" s="68" t="s">
        <v>272</v>
      </c>
      <c r="D487" s="68" t="s">
        <v>903</v>
      </c>
      <c r="E487" s="68" t="s">
        <v>900</v>
      </c>
      <c r="F487" s="68">
        <v>5</v>
      </c>
      <c r="H487" s="68" t="s">
        <v>300</v>
      </c>
      <c r="I487" s="68" t="s">
        <v>840</v>
      </c>
      <c r="J487" s="68" t="s">
        <v>904</v>
      </c>
    </row>
    <row r="488" spans="2:10">
      <c r="B488" s="68" t="s">
        <v>839</v>
      </c>
      <c r="C488" s="68" t="s">
        <v>272</v>
      </c>
      <c r="D488" s="68" t="s">
        <v>821</v>
      </c>
      <c r="E488" s="68" t="s">
        <v>900</v>
      </c>
      <c r="F488" s="68">
        <v>5</v>
      </c>
      <c r="H488" s="68" t="s">
        <v>300</v>
      </c>
      <c r="I488" s="68" t="s">
        <v>840</v>
      </c>
      <c r="J488" s="68" t="s">
        <v>880</v>
      </c>
    </row>
    <row r="489" spans="2:10">
      <c r="B489" s="68" t="s">
        <v>839</v>
      </c>
      <c r="C489" s="68" t="s">
        <v>272</v>
      </c>
      <c r="D489" s="68" t="s">
        <v>695</v>
      </c>
      <c r="E489" s="68" t="s">
        <v>900</v>
      </c>
      <c r="F489" s="68">
        <v>5</v>
      </c>
      <c r="H489" s="68" t="s">
        <v>300</v>
      </c>
      <c r="I489" s="68" t="s">
        <v>840</v>
      </c>
      <c r="J489" s="68" t="s">
        <v>881</v>
      </c>
    </row>
    <row r="490" spans="2:10">
      <c r="B490" s="68" t="s">
        <v>839</v>
      </c>
      <c r="C490" s="68" t="s">
        <v>272</v>
      </c>
      <c r="D490" s="68" t="s">
        <v>704</v>
      </c>
      <c r="E490" s="68" t="s">
        <v>900</v>
      </c>
      <c r="F490" s="68">
        <v>5</v>
      </c>
      <c r="H490" s="68" t="s">
        <v>300</v>
      </c>
      <c r="I490" s="68" t="s">
        <v>840</v>
      </c>
      <c r="J490" s="68" t="s">
        <v>882</v>
      </c>
    </row>
    <row r="491" spans="2:10">
      <c r="B491" s="68" t="s">
        <v>839</v>
      </c>
      <c r="C491" s="68" t="s">
        <v>272</v>
      </c>
      <c r="D491" s="68" t="s">
        <v>713</v>
      </c>
      <c r="E491" s="68" t="s">
        <v>900</v>
      </c>
      <c r="F491" s="68">
        <v>5</v>
      </c>
      <c r="H491" s="68" t="s">
        <v>300</v>
      </c>
      <c r="I491" s="68" t="s">
        <v>840</v>
      </c>
      <c r="J491" s="68" t="s">
        <v>883</v>
      </c>
    </row>
    <row r="492" spans="2:10">
      <c r="B492" s="68" t="s">
        <v>839</v>
      </c>
      <c r="C492" s="68" t="s">
        <v>272</v>
      </c>
      <c r="D492" s="68" t="s">
        <v>722</v>
      </c>
      <c r="E492" s="68" t="s">
        <v>900</v>
      </c>
      <c r="F492" s="68">
        <v>5</v>
      </c>
      <c r="G492" s="68">
        <v>5.72</v>
      </c>
      <c r="H492" s="68" t="s">
        <v>300</v>
      </c>
      <c r="I492" s="68" t="s">
        <v>840</v>
      </c>
      <c r="J492" s="68" t="s">
        <v>884</v>
      </c>
    </row>
    <row r="493" spans="2:10">
      <c r="B493" s="68" t="s">
        <v>839</v>
      </c>
      <c r="C493" s="68" t="s">
        <v>272</v>
      </c>
      <c r="D493" s="68" t="s">
        <v>731</v>
      </c>
      <c r="E493" s="68" t="s">
        <v>900</v>
      </c>
      <c r="F493" s="68">
        <v>5</v>
      </c>
      <c r="H493" s="68" t="s">
        <v>300</v>
      </c>
      <c r="I493" s="68" t="s">
        <v>840</v>
      </c>
      <c r="J493" s="68" t="s">
        <v>885</v>
      </c>
    </row>
    <row r="494" spans="2:10">
      <c r="B494" s="68" t="s">
        <v>839</v>
      </c>
      <c r="C494" s="68" t="s">
        <v>272</v>
      </c>
      <c r="D494" s="68" t="s">
        <v>740</v>
      </c>
      <c r="E494" s="68" t="s">
        <v>900</v>
      </c>
      <c r="F494" s="68">
        <v>5</v>
      </c>
      <c r="H494" s="68" t="s">
        <v>300</v>
      </c>
      <c r="I494" s="68" t="s">
        <v>840</v>
      </c>
      <c r="J494" s="68" t="s">
        <v>886</v>
      </c>
    </row>
    <row r="495" spans="2:10">
      <c r="B495" s="68" t="s">
        <v>839</v>
      </c>
      <c r="C495" s="68" t="s">
        <v>272</v>
      </c>
      <c r="D495" s="68" t="s">
        <v>749</v>
      </c>
      <c r="E495" s="68" t="s">
        <v>900</v>
      </c>
      <c r="F495" s="68">
        <v>5</v>
      </c>
      <c r="H495" s="68" t="s">
        <v>300</v>
      </c>
      <c r="I495" s="68" t="s">
        <v>840</v>
      </c>
      <c r="J495" s="68" t="s">
        <v>887</v>
      </c>
    </row>
    <row r="496" spans="2:10">
      <c r="B496" s="68" t="s">
        <v>839</v>
      </c>
      <c r="C496" s="68" t="s">
        <v>272</v>
      </c>
      <c r="D496" s="68" t="s">
        <v>305</v>
      </c>
      <c r="E496" s="68" t="s">
        <v>900</v>
      </c>
      <c r="F496" s="68">
        <v>5</v>
      </c>
      <c r="H496" s="68" t="s">
        <v>300</v>
      </c>
      <c r="I496" s="68" t="s">
        <v>888</v>
      </c>
      <c r="J496" s="92" t="s">
        <v>841</v>
      </c>
    </row>
    <row r="497" spans="2:10">
      <c r="B497" s="68" t="s">
        <v>839</v>
      </c>
      <c r="C497" s="68" t="s">
        <v>272</v>
      </c>
      <c r="D497" s="68" t="s">
        <v>314</v>
      </c>
      <c r="E497" s="68" t="s">
        <v>900</v>
      </c>
      <c r="F497" s="68">
        <v>5</v>
      </c>
      <c r="H497" s="68" t="s">
        <v>300</v>
      </c>
      <c r="I497" s="68" t="s">
        <v>888</v>
      </c>
      <c r="J497" s="92" t="s">
        <v>842</v>
      </c>
    </row>
    <row r="498" spans="2:10">
      <c r="B498" s="68" t="s">
        <v>839</v>
      </c>
      <c r="C498" s="68" t="s">
        <v>272</v>
      </c>
      <c r="D498" s="68" t="s">
        <v>323</v>
      </c>
      <c r="E498" s="68" t="s">
        <v>900</v>
      </c>
      <c r="F498" s="68">
        <v>5</v>
      </c>
      <c r="H498" s="68" t="s">
        <v>300</v>
      </c>
      <c r="I498" s="68" t="s">
        <v>888</v>
      </c>
      <c r="J498" s="92" t="s">
        <v>843</v>
      </c>
    </row>
    <row r="499" spans="2:10">
      <c r="B499" s="68" t="s">
        <v>839</v>
      </c>
      <c r="C499" s="68" t="s">
        <v>272</v>
      </c>
      <c r="D499" s="68" t="s">
        <v>332</v>
      </c>
      <c r="E499" s="68" t="s">
        <v>900</v>
      </c>
      <c r="F499" s="68">
        <v>5</v>
      </c>
      <c r="H499" s="68" t="s">
        <v>300</v>
      </c>
      <c r="I499" s="68" t="s">
        <v>888</v>
      </c>
      <c r="J499" s="92" t="s">
        <v>844</v>
      </c>
    </row>
    <row r="500" spans="2:10">
      <c r="B500" s="68" t="s">
        <v>839</v>
      </c>
      <c r="C500" s="68" t="s">
        <v>272</v>
      </c>
      <c r="D500" s="68" t="s">
        <v>341</v>
      </c>
      <c r="E500" s="68" t="s">
        <v>900</v>
      </c>
      <c r="F500" s="68">
        <v>5</v>
      </c>
      <c r="H500" s="68" t="s">
        <v>300</v>
      </c>
      <c r="I500" s="68" t="s">
        <v>888</v>
      </c>
      <c r="J500" s="92" t="s">
        <v>845</v>
      </c>
    </row>
    <row r="501" spans="2:10">
      <c r="B501" s="68" t="s">
        <v>839</v>
      </c>
      <c r="C501" s="68" t="s">
        <v>272</v>
      </c>
      <c r="D501" s="68" t="s">
        <v>350</v>
      </c>
      <c r="E501" s="68" t="s">
        <v>900</v>
      </c>
      <c r="F501" s="68">
        <v>5</v>
      </c>
      <c r="H501" s="68" t="s">
        <v>300</v>
      </c>
      <c r="I501" s="68" t="s">
        <v>888</v>
      </c>
      <c r="J501" s="92" t="s">
        <v>846</v>
      </c>
    </row>
    <row r="502" spans="2:10">
      <c r="B502" s="68" t="s">
        <v>839</v>
      </c>
      <c r="C502" s="68" t="s">
        <v>272</v>
      </c>
      <c r="D502" s="68" t="s">
        <v>359</v>
      </c>
      <c r="E502" s="68" t="s">
        <v>900</v>
      </c>
      <c r="F502" s="68">
        <v>5</v>
      </c>
      <c r="H502" s="68" t="s">
        <v>300</v>
      </c>
      <c r="I502" s="68" t="s">
        <v>888</v>
      </c>
      <c r="J502" s="92" t="s">
        <v>847</v>
      </c>
    </row>
    <row r="503" spans="2:10">
      <c r="B503" s="68" t="s">
        <v>839</v>
      </c>
      <c r="C503" s="68" t="s">
        <v>272</v>
      </c>
      <c r="D503" s="68" t="s">
        <v>368</v>
      </c>
      <c r="E503" s="68" t="s">
        <v>900</v>
      </c>
      <c r="F503" s="68">
        <v>5</v>
      </c>
      <c r="H503" s="68" t="s">
        <v>300</v>
      </c>
      <c r="I503" s="68" t="s">
        <v>888</v>
      </c>
      <c r="J503" s="92" t="s">
        <v>848</v>
      </c>
    </row>
    <row r="504" spans="2:10">
      <c r="B504" s="68" t="s">
        <v>839</v>
      </c>
      <c r="C504" s="68" t="s">
        <v>272</v>
      </c>
      <c r="D504" s="68" t="s">
        <v>377</v>
      </c>
      <c r="E504" s="68" t="s">
        <v>900</v>
      </c>
      <c r="F504" s="68">
        <v>5</v>
      </c>
      <c r="H504" s="68" t="s">
        <v>300</v>
      </c>
      <c r="I504" s="68" t="s">
        <v>888</v>
      </c>
      <c r="J504" s="92" t="s">
        <v>849</v>
      </c>
    </row>
    <row r="505" spans="2:10">
      <c r="B505" s="68" t="s">
        <v>839</v>
      </c>
      <c r="C505" s="68" t="s">
        <v>272</v>
      </c>
      <c r="D505" s="68" t="s">
        <v>386</v>
      </c>
      <c r="E505" s="68" t="s">
        <v>900</v>
      </c>
      <c r="F505" s="68">
        <v>5</v>
      </c>
      <c r="H505" s="68" t="s">
        <v>300</v>
      </c>
      <c r="I505" s="68" t="s">
        <v>888</v>
      </c>
      <c r="J505" s="92" t="s">
        <v>850</v>
      </c>
    </row>
    <row r="506" spans="2:10">
      <c r="B506" s="68" t="s">
        <v>839</v>
      </c>
      <c r="C506" s="68" t="s">
        <v>272</v>
      </c>
      <c r="D506" s="68" t="s">
        <v>827</v>
      </c>
      <c r="E506" s="68" t="s">
        <v>900</v>
      </c>
      <c r="F506" s="68">
        <v>5</v>
      </c>
      <c r="H506" s="68" t="s">
        <v>300</v>
      </c>
      <c r="I506" s="68" t="s">
        <v>888</v>
      </c>
      <c r="J506" s="92" t="s">
        <v>851</v>
      </c>
    </row>
    <row r="507" spans="2:10">
      <c r="B507" s="68" t="s">
        <v>839</v>
      </c>
      <c r="C507" s="68" t="s">
        <v>272</v>
      </c>
      <c r="D507" s="68" t="s">
        <v>404</v>
      </c>
      <c r="E507" s="68" t="s">
        <v>900</v>
      </c>
      <c r="F507" s="68">
        <v>5</v>
      </c>
      <c r="H507" s="68" t="s">
        <v>300</v>
      </c>
      <c r="I507" s="68" t="s">
        <v>888</v>
      </c>
      <c r="J507" s="92" t="s">
        <v>852</v>
      </c>
    </row>
    <row r="508" spans="2:10">
      <c r="B508" s="68" t="s">
        <v>839</v>
      </c>
      <c r="C508" s="68" t="s">
        <v>272</v>
      </c>
      <c r="D508" s="68" t="s">
        <v>413</v>
      </c>
      <c r="E508" s="68" t="s">
        <v>900</v>
      </c>
      <c r="F508" s="68">
        <v>5</v>
      </c>
      <c r="H508" s="68" t="s">
        <v>300</v>
      </c>
      <c r="I508" s="68" t="s">
        <v>888</v>
      </c>
      <c r="J508" s="92" t="s">
        <v>853</v>
      </c>
    </row>
    <row r="509" spans="2:10">
      <c r="B509" s="68" t="s">
        <v>839</v>
      </c>
      <c r="C509" s="68" t="s">
        <v>272</v>
      </c>
      <c r="D509" s="68" t="s">
        <v>422</v>
      </c>
      <c r="E509" s="68" t="s">
        <v>900</v>
      </c>
      <c r="F509" s="68">
        <v>5</v>
      </c>
      <c r="G509" s="68">
        <v>0</v>
      </c>
      <c r="H509" s="68" t="s">
        <v>300</v>
      </c>
      <c r="I509" s="68" t="s">
        <v>888</v>
      </c>
      <c r="J509" s="92" t="s">
        <v>854</v>
      </c>
    </row>
    <row r="510" spans="2:10">
      <c r="B510" s="68" t="s">
        <v>839</v>
      </c>
      <c r="C510" s="68" t="s">
        <v>272</v>
      </c>
      <c r="D510" s="68" t="s">
        <v>431</v>
      </c>
      <c r="E510" s="68" t="s">
        <v>900</v>
      </c>
      <c r="F510" s="68">
        <v>5</v>
      </c>
      <c r="H510" s="68" t="s">
        <v>300</v>
      </c>
      <c r="I510" s="68" t="s">
        <v>888</v>
      </c>
      <c r="J510" s="92" t="s">
        <v>855</v>
      </c>
    </row>
    <row r="511" spans="2:10">
      <c r="B511" s="68" t="s">
        <v>839</v>
      </c>
      <c r="C511" s="68" t="s">
        <v>272</v>
      </c>
      <c r="D511" s="68" t="s">
        <v>438</v>
      </c>
      <c r="E511" s="68" t="s">
        <v>900</v>
      </c>
      <c r="F511" s="68">
        <v>5</v>
      </c>
      <c r="H511" s="68" t="s">
        <v>300</v>
      </c>
      <c r="I511" s="68" t="s">
        <v>888</v>
      </c>
      <c r="J511" s="92" t="s">
        <v>856</v>
      </c>
    </row>
    <row r="512" spans="2:10">
      <c r="B512" s="68" t="s">
        <v>839</v>
      </c>
      <c r="C512" s="68" t="s">
        <v>272</v>
      </c>
      <c r="D512" s="68" t="s">
        <v>444</v>
      </c>
      <c r="E512" s="68" t="s">
        <v>900</v>
      </c>
      <c r="F512" s="68">
        <v>5</v>
      </c>
      <c r="H512" s="68" t="s">
        <v>300</v>
      </c>
      <c r="I512" s="68" t="s">
        <v>888</v>
      </c>
      <c r="J512" s="92" t="s">
        <v>857</v>
      </c>
    </row>
    <row r="513" spans="2:10">
      <c r="B513" s="68" t="s">
        <v>839</v>
      </c>
      <c r="C513" s="68" t="s">
        <v>272</v>
      </c>
      <c r="D513" s="68" t="s">
        <v>452</v>
      </c>
      <c r="E513" s="68" t="s">
        <v>900</v>
      </c>
      <c r="F513" s="68">
        <v>5</v>
      </c>
      <c r="H513" s="68" t="s">
        <v>300</v>
      </c>
      <c r="I513" s="68" t="s">
        <v>888</v>
      </c>
      <c r="J513" s="92" t="s">
        <v>858</v>
      </c>
    </row>
    <row r="514" spans="2:10">
      <c r="B514" s="68" t="s">
        <v>839</v>
      </c>
      <c r="C514" s="68" t="s">
        <v>272</v>
      </c>
      <c r="D514" s="68" t="s">
        <v>461</v>
      </c>
      <c r="E514" s="68" t="s">
        <v>900</v>
      </c>
      <c r="F514" s="68">
        <v>5</v>
      </c>
      <c r="H514" s="68" t="s">
        <v>300</v>
      </c>
      <c r="I514" s="68" t="s">
        <v>888</v>
      </c>
      <c r="J514" s="92" t="s">
        <v>859</v>
      </c>
    </row>
    <row r="515" spans="2:10">
      <c r="B515" s="68" t="s">
        <v>839</v>
      </c>
      <c r="C515" s="68" t="s">
        <v>272</v>
      </c>
      <c r="D515" s="68" t="s">
        <v>470</v>
      </c>
      <c r="E515" s="68" t="s">
        <v>900</v>
      </c>
      <c r="F515" s="68">
        <v>5</v>
      </c>
      <c r="H515" s="68" t="s">
        <v>300</v>
      </c>
      <c r="I515" s="68" t="s">
        <v>888</v>
      </c>
      <c r="J515" s="92" t="s">
        <v>860</v>
      </c>
    </row>
    <row r="516" spans="2:10">
      <c r="B516" s="68" t="s">
        <v>839</v>
      </c>
      <c r="C516" s="68" t="s">
        <v>272</v>
      </c>
      <c r="D516" s="68" t="s">
        <v>479</v>
      </c>
      <c r="E516" s="68" t="s">
        <v>900</v>
      </c>
      <c r="F516" s="68">
        <v>5</v>
      </c>
      <c r="H516" s="68" t="s">
        <v>300</v>
      </c>
      <c r="I516" s="68" t="s">
        <v>888</v>
      </c>
      <c r="J516" s="92" t="s">
        <v>861</v>
      </c>
    </row>
    <row r="517" spans="2:10">
      <c r="B517" s="68" t="s">
        <v>839</v>
      </c>
      <c r="C517" s="68" t="s">
        <v>272</v>
      </c>
      <c r="D517" s="68" t="s">
        <v>488</v>
      </c>
      <c r="E517" s="68" t="s">
        <v>900</v>
      </c>
      <c r="F517" s="68">
        <v>5</v>
      </c>
      <c r="H517" s="68" t="s">
        <v>300</v>
      </c>
      <c r="I517" s="68" t="s">
        <v>888</v>
      </c>
      <c r="J517" s="92" t="s">
        <v>862</v>
      </c>
    </row>
    <row r="518" spans="2:10">
      <c r="B518" s="68" t="s">
        <v>839</v>
      </c>
      <c r="C518" s="68" t="s">
        <v>272</v>
      </c>
      <c r="D518" s="68" t="s">
        <v>497</v>
      </c>
      <c r="E518" s="68" t="s">
        <v>900</v>
      </c>
      <c r="F518" s="68">
        <v>5</v>
      </c>
      <c r="H518" s="68" t="s">
        <v>300</v>
      </c>
      <c r="I518" s="68" t="s">
        <v>888</v>
      </c>
      <c r="J518" s="92" t="s">
        <v>863</v>
      </c>
    </row>
    <row r="519" spans="2:10">
      <c r="B519" s="68" t="s">
        <v>839</v>
      </c>
      <c r="C519" s="68" t="s">
        <v>272</v>
      </c>
      <c r="D519" s="68" t="s">
        <v>506</v>
      </c>
      <c r="E519" s="68" t="s">
        <v>900</v>
      </c>
      <c r="F519" s="68">
        <v>5</v>
      </c>
      <c r="H519" s="68" t="s">
        <v>300</v>
      </c>
      <c r="I519" s="68" t="s">
        <v>888</v>
      </c>
      <c r="J519" s="92" t="s">
        <v>864</v>
      </c>
    </row>
    <row r="520" spans="2:10">
      <c r="B520" s="68" t="s">
        <v>839</v>
      </c>
      <c r="C520" s="68" t="s">
        <v>272</v>
      </c>
      <c r="D520" s="68" t="s">
        <v>515</v>
      </c>
      <c r="E520" s="68" t="s">
        <v>900</v>
      </c>
      <c r="F520" s="68">
        <v>5</v>
      </c>
      <c r="H520" s="68" t="s">
        <v>300</v>
      </c>
      <c r="I520" s="68" t="s">
        <v>888</v>
      </c>
      <c r="J520" s="92" t="s">
        <v>865</v>
      </c>
    </row>
    <row r="521" spans="2:10">
      <c r="B521" s="68" t="s">
        <v>839</v>
      </c>
      <c r="C521" s="68" t="s">
        <v>272</v>
      </c>
      <c r="D521" s="68" t="s">
        <v>524</v>
      </c>
      <c r="E521" s="68" t="s">
        <v>900</v>
      </c>
      <c r="F521" s="68">
        <v>5</v>
      </c>
      <c r="H521" s="68" t="s">
        <v>300</v>
      </c>
      <c r="I521" s="68" t="s">
        <v>888</v>
      </c>
      <c r="J521" s="92" t="s">
        <v>866</v>
      </c>
    </row>
    <row r="522" spans="2:10">
      <c r="B522" s="68" t="s">
        <v>839</v>
      </c>
      <c r="C522" s="68" t="s">
        <v>272</v>
      </c>
      <c r="D522" s="68" t="s">
        <v>587</v>
      </c>
      <c r="E522" s="68" t="s">
        <v>900</v>
      </c>
      <c r="F522" s="68">
        <v>5</v>
      </c>
      <c r="H522" s="68" t="s">
        <v>300</v>
      </c>
      <c r="I522" s="68" t="s">
        <v>888</v>
      </c>
      <c r="J522" s="68" t="s">
        <v>867</v>
      </c>
    </row>
    <row r="523" spans="2:10">
      <c r="B523" s="68" t="s">
        <v>839</v>
      </c>
      <c r="C523" s="68" t="s">
        <v>272</v>
      </c>
      <c r="D523" s="68" t="s">
        <v>596</v>
      </c>
      <c r="E523" s="68" t="s">
        <v>900</v>
      </c>
      <c r="F523" s="68">
        <v>5</v>
      </c>
      <c r="H523" s="68" t="s">
        <v>300</v>
      </c>
      <c r="I523" s="68" t="s">
        <v>888</v>
      </c>
      <c r="J523" s="68" t="s">
        <v>868</v>
      </c>
    </row>
    <row r="524" spans="2:10">
      <c r="B524" s="68" t="s">
        <v>839</v>
      </c>
      <c r="C524" s="68" t="s">
        <v>272</v>
      </c>
      <c r="D524" s="68" t="s">
        <v>605</v>
      </c>
      <c r="E524" s="68" t="s">
        <v>900</v>
      </c>
      <c r="F524" s="68">
        <v>5</v>
      </c>
      <c r="H524" s="68" t="s">
        <v>300</v>
      </c>
      <c r="I524" s="68" t="s">
        <v>888</v>
      </c>
      <c r="J524" s="68" t="s">
        <v>869</v>
      </c>
    </row>
    <row r="525" spans="2:10">
      <c r="B525" s="68" t="s">
        <v>839</v>
      </c>
      <c r="C525" s="68" t="s">
        <v>272</v>
      </c>
      <c r="D525" s="68" t="s">
        <v>614</v>
      </c>
      <c r="E525" s="68" t="s">
        <v>900</v>
      </c>
      <c r="F525" s="68">
        <v>5</v>
      </c>
      <c r="H525" s="68" t="s">
        <v>300</v>
      </c>
      <c r="I525" s="68" t="s">
        <v>888</v>
      </c>
      <c r="J525" s="68" t="s">
        <v>870</v>
      </c>
    </row>
    <row r="526" spans="2:10">
      <c r="B526" s="68" t="s">
        <v>839</v>
      </c>
      <c r="C526" s="68" t="s">
        <v>272</v>
      </c>
      <c r="D526" s="68" t="s">
        <v>623</v>
      </c>
      <c r="E526" s="68" t="s">
        <v>900</v>
      </c>
      <c r="F526" s="68">
        <v>5</v>
      </c>
      <c r="H526" s="68" t="s">
        <v>300</v>
      </c>
      <c r="I526" s="68" t="s">
        <v>888</v>
      </c>
      <c r="J526" s="68" t="s">
        <v>871</v>
      </c>
    </row>
    <row r="527" spans="2:10">
      <c r="B527" s="68" t="s">
        <v>839</v>
      </c>
      <c r="C527" s="68" t="s">
        <v>272</v>
      </c>
      <c r="D527" s="68" t="s">
        <v>815</v>
      </c>
      <c r="E527" s="68" t="s">
        <v>900</v>
      </c>
      <c r="F527" s="68">
        <v>5</v>
      </c>
      <c r="H527" s="68" t="s">
        <v>300</v>
      </c>
      <c r="I527" s="68" t="s">
        <v>888</v>
      </c>
      <c r="J527" s="68" t="s">
        <v>872</v>
      </c>
    </row>
    <row r="528" spans="2:10">
      <c r="B528" s="68" t="s">
        <v>839</v>
      </c>
      <c r="C528" s="68" t="s">
        <v>272</v>
      </c>
      <c r="D528" s="68" t="s">
        <v>632</v>
      </c>
      <c r="E528" s="68" t="s">
        <v>900</v>
      </c>
      <c r="F528" s="68">
        <v>5</v>
      </c>
      <c r="H528" s="68" t="s">
        <v>300</v>
      </c>
      <c r="I528" s="68" t="s">
        <v>888</v>
      </c>
      <c r="J528" s="68" t="s">
        <v>873</v>
      </c>
    </row>
    <row r="529" spans="2:10">
      <c r="B529" s="68" t="s">
        <v>839</v>
      </c>
      <c r="C529" s="68" t="s">
        <v>272</v>
      </c>
      <c r="D529" s="68" t="s">
        <v>641</v>
      </c>
      <c r="E529" s="68" t="s">
        <v>900</v>
      </c>
      <c r="F529" s="68">
        <v>5</v>
      </c>
      <c r="H529" s="68" t="s">
        <v>300</v>
      </c>
      <c r="I529" s="68" t="s">
        <v>888</v>
      </c>
      <c r="J529" s="68" t="s">
        <v>874</v>
      </c>
    </row>
    <row r="530" spans="2:10">
      <c r="B530" s="68" t="s">
        <v>839</v>
      </c>
      <c r="C530" s="68" t="s">
        <v>272</v>
      </c>
      <c r="D530" s="68" t="s">
        <v>824</v>
      </c>
      <c r="E530" s="68" t="s">
        <v>900</v>
      </c>
      <c r="F530" s="68">
        <v>5</v>
      </c>
      <c r="H530" s="68" t="s">
        <v>300</v>
      </c>
      <c r="I530" s="68" t="s">
        <v>888</v>
      </c>
      <c r="J530" s="68" t="s">
        <v>875</v>
      </c>
    </row>
    <row r="531" spans="2:10">
      <c r="B531" s="68" t="s">
        <v>839</v>
      </c>
      <c r="C531" s="68" t="s">
        <v>272</v>
      </c>
      <c r="D531" s="68" t="s">
        <v>656</v>
      </c>
      <c r="E531" s="68" t="s">
        <v>900</v>
      </c>
      <c r="F531" s="68">
        <v>5</v>
      </c>
      <c r="H531" s="68" t="s">
        <v>300</v>
      </c>
      <c r="I531" s="68" t="s">
        <v>888</v>
      </c>
      <c r="J531" s="68" t="s">
        <v>876</v>
      </c>
    </row>
    <row r="532" spans="2:10">
      <c r="B532" s="68" t="s">
        <v>839</v>
      </c>
      <c r="C532" s="68" t="s">
        <v>272</v>
      </c>
      <c r="D532" s="68" t="s">
        <v>665</v>
      </c>
      <c r="E532" s="68" t="s">
        <v>900</v>
      </c>
      <c r="F532" s="68">
        <v>5</v>
      </c>
      <c r="H532" s="68" t="s">
        <v>300</v>
      </c>
      <c r="I532" s="68" t="s">
        <v>888</v>
      </c>
      <c r="J532" s="68" t="s">
        <v>877</v>
      </c>
    </row>
    <row r="533" spans="2:10">
      <c r="B533" s="68" t="s">
        <v>839</v>
      </c>
      <c r="C533" s="68" t="s">
        <v>272</v>
      </c>
      <c r="D533" s="68" t="s">
        <v>674</v>
      </c>
      <c r="E533" s="68" t="s">
        <v>900</v>
      </c>
      <c r="F533" s="68">
        <v>5</v>
      </c>
      <c r="H533" s="68" t="s">
        <v>300</v>
      </c>
      <c r="I533" s="68" t="s">
        <v>888</v>
      </c>
      <c r="J533" s="68" t="s">
        <v>878</v>
      </c>
    </row>
    <row r="534" spans="2:10">
      <c r="B534" s="68" t="s">
        <v>839</v>
      </c>
      <c r="C534" s="68" t="s">
        <v>272</v>
      </c>
      <c r="D534" s="68" t="s">
        <v>683</v>
      </c>
      <c r="E534" s="68" t="s">
        <v>900</v>
      </c>
      <c r="F534" s="68">
        <v>5</v>
      </c>
      <c r="H534" s="68" t="s">
        <v>300</v>
      </c>
      <c r="I534" s="68" t="s">
        <v>888</v>
      </c>
      <c r="J534" s="68" t="s">
        <v>879</v>
      </c>
    </row>
    <row r="535" spans="2:10">
      <c r="B535" s="68" t="s">
        <v>839</v>
      </c>
      <c r="C535" s="68" t="s">
        <v>272</v>
      </c>
      <c r="D535" s="68" t="s">
        <v>905</v>
      </c>
      <c r="E535" s="68" t="s">
        <v>900</v>
      </c>
      <c r="F535" s="68">
        <v>5</v>
      </c>
      <c r="H535" s="68" t="s">
        <v>300</v>
      </c>
      <c r="I535" s="68" t="s">
        <v>888</v>
      </c>
      <c r="J535" s="68" t="s">
        <v>902</v>
      </c>
    </row>
    <row r="536" spans="2:10">
      <c r="B536" s="68" t="s">
        <v>839</v>
      </c>
      <c r="C536" s="68" t="s">
        <v>272</v>
      </c>
      <c r="D536" s="68" t="s">
        <v>906</v>
      </c>
      <c r="E536" s="68" t="s">
        <v>900</v>
      </c>
      <c r="F536" s="68">
        <v>5</v>
      </c>
      <c r="H536" s="68" t="s">
        <v>300</v>
      </c>
      <c r="I536" s="68" t="s">
        <v>888</v>
      </c>
      <c r="J536" s="68" t="s">
        <v>904</v>
      </c>
    </row>
    <row r="537" spans="2:10">
      <c r="B537" s="68" t="s">
        <v>839</v>
      </c>
      <c r="C537" s="68" t="s">
        <v>272</v>
      </c>
      <c r="D537" s="68" t="s">
        <v>689</v>
      </c>
      <c r="E537" s="68" t="s">
        <v>900</v>
      </c>
      <c r="F537" s="68">
        <v>5</v>
      </c>
      <c r="H537" s="68" t="s">
        <v>300</v>
      </c>
      <c r="I537" s="68" t="s">
        <v>888</v>
      </c>
      <c r="J537" s="68" t="s">
        <v>880</v>
      </c>
    </row>
    <row r="538" spans="2:10">
      <c r="B538" s="68" t="s">
        <v>839</v>
      </c>
      <c r="C538" s="68" t="s">
        <v>272</v>
      </c>
      <c r="D538" s="68" t="s">
        <v>698</v>
      </c>
      <c r="E538" s="68" t="s">
        <v>900</v>
      </c>
      <c r="F538" s="68">
        <v>5</v>
      </c>
      <c r="H538" s="68" t="s">
        <v>300</v>
      </c>
      <c r="I538" s="68" t="s">
        <v>888</v>
      </c>
      <c r="J538" s="68" t="s">
        <v>881</v>
      </c>
    </row>
    <row r="539" spans="2:10">
      <c r="B539" s="68" t="s">
        <v>839</v>
      </c>
      <c r="C539" s="68" t="s">
        <v>272</v>
      </c>
      <c r="D539" s="68" t="s">
        <v>707</v>
      </c>
      <c r="E539" s="68" t="s">
        <v>900</v>
      </c>
      <c r="F539" s="68">
        <v>5</v>
      </c>
      <c r="H539" s="68" t="s">
        <v>300</v>
      </c>
      <c r="I539" s="68" t="s">
        <v>888</v>
      </c>
      <c r="J539" s="68" t="s">
        <v>882</v>
      </c>
    </row>
    <row r="540" spans="2:10">
      <c r="B540" s="68" t="s">
        <v>839</v>
      </c>
      <c r="C540" s="68" t="s">
        <v>272</v>
      </c>
      <c r="D540" s="68" t="s">
        <v>716</v>
      </c>
      <c r="E540" s="68" t="s">
        <v>900</v>
      </c>
      <c r="F540" s="68">
        <v>5</v>
      </c>
      <c r="H540" s="68" t="s">
        <v>300</v>
      </c>
      <c r="I540" s="68" t="s">
        <v>888</v>
      </c>
      <c r="J540" s="68" t="s">
        <v>883</v>
      </c>
    </row>
    <row r="541" spans="2:10">
      <c r="B541" s="68" t="s">
        <v>839</v>
      </c>
      <c r="C541" s="68" t="s">
        <v>272</v>
      </c>
      <c r="D541" s="68" t="s">
        <v>725</v>
      </c>
      <c r="E541" s="68" t="s">
        <v>900</v>
      </c>
      <c r="F541" s="68">
        <v>5</v>
      </c>
      <c r="H541" s="68" t="s">
        <v>300</v>
      </c>
      <c r="I541" s="68" t="s">
        <v>888</v>
      </c>
      <c r="J541" s="68" t="s">
        <v>884</v>
      </c>
    </row>
    <row r="542" spans="2:10">
      <c r="B542" s="68" t="s">
        <v>839</v>
      </c>
      <c r="C542" s="68" t="s">
        <v>272</v>
      </c>
      <c r="D542" s="68" t="s">
        <v>734</v>
      </c>
      <c r="E542" s="68" t="s">
        <v>900</v>
      </c>
      <c r="F542" s="68">
        <v>5</v>
      </c>
      <c r="H542" s="68" t="s">
        <v>300</v>
      </c>
      <c r="I542" s="68" t="s">
        <v>888</v>
      </c>
      <c r="J542" s="68" t="s">
        <v>885</v>
      </c>
    </row>
    <row r="543" spans="2:10">
      <c r="B543" s="68" t="s">
        <v>839</v>
      </c>
      <c r="C543" s="68" t="s">
        <v>272</v>
      </c>
      <c r="D543" s="68" t="s">
        <v>743</v>
      </c>
      <c r="E543" s="68" t="s">
        <v>900</v>
      </c>
      <c r="F543" s="68">
        <v>5</v>
      </c>
      <c r="H543" s="68" t="s">
        <v>300</v>
      </c>
      <c r="I543" s="68" t="s">
        <v>888</v>
      </c>
      <c r="J543" s="68" t="s">
        <v>886</v>
      </c>
    </row>
    <row r="544" spans="2:10">
      <c r="B544" s="68" t="s">
        <v>839</v>
      </c>
      <c r="C544" s="68" t="s">
        <v>272</v>
      </c>
      <c r="D544" s="68" t="s">
        <v>752</v>
      </c>
      <c r="E544" s="68" t="s">
        <v>900</v>
      </c>
      <c r="F544" s="68">
        <v>5</v>
      </c>
      <c r="H544" s="68" t="s">
        <v>300</v>
      </c>
      <c r="I544" s="68" t="s">
        <v>888</v>
      </c>
      <c r="J544" s="68" t="s">
        <v>887</v>
      </c>
    </row>
    <row r="545" spans="2:10">
      <c r="B545" s="68" t="s">
        <v>839</v>
      </c>
      <c r="C545" s="68" t="s">
        <v>272</v>
      </c>
      <c r="D545" s="68" t="s">
        <v>308</v>
      </c>
      <c r="E545" s="68" t="s">
        <v>900</v>
      </c>
      <c r="F545" s="68">
        <v>5</v>
      </c>
      <c r="H545" s="68" t="s">
        <v>300</v>
      </c>
      <c r="I545" s="68" t="s">
        <v>889</v>
      </c>
      <c r="J545" s="92" t="s">
        <v>841</v>
      </c>
    </row>
    <row r="546" spans="2:10">
      <c r="B546" s="68" t="s">
        <v>839</v>
      </c>
      <c r="C546" s="68" t="s">
        <v>272</v>
      </c>
      <c r="D546" s="68" t="s">
        <v>317</v>
      </c>
      <c r="E546" s="68" t="s">
        <v>900</v>
      </c>
      <c r="F546" s="68">
        <v>5</v>
      </c>
      <c r="H546" s="68" t="s">
        <v>300</v>
      </c>
      <c r="I546" s="68" t="s">
        <v>889</v>
      </c>
      <c r="J546" s="92" t="s">
        <v>842</v>
      </c>
    </row>
    <row r="547" spans="2:10">
      <c r="B547" s="68" t="s">
        <v>839</v>
      </c>
      <c r="C547" s="68" t="s">
        <v>272</v>
      </c>
      <c r="D547" s="68" t="s">
        <v>326</v>
      </c>
      <c r="E547" s="68" t="s">
        <v>900</v>
      </c>
      <c r="F547" s="68">
        <v>5</v>
      </c>
      <c r="H547" s="68" t="s">
        <v>300</v>
      </c>
      <c r="I547" s="68" t="s">
        <v>889</v>
      </c>
      <c r="J547" s="92" t="s">
        <v>843</v>
      </c>
    </row>
    <row r="548" spans="2:10">
      <c r="B548" s="68" t="s">
        <v>839</v>
      </c>
      <c r="C548" s="68" t="s">
        <v>272</v>
      </c>
      <c r="D548" s="68" t="s">
        <v>335</v>
      </c>
      <c r="E548" s="68" t="s">
        <v>900</v>
      </c>
      <c r="F548" s="68">
        <v>5</v>
      </c>
      <c r="H548" s="68" t="s">
        <v>300</v>
      </c>
      <c r="I548" s="68" t="s">
        <v>889</v>
      </c>
      <c r="J548" s="92" t="s">
        <v>844</v>
      </c>
    </row>
    <row r="549" spans="2:10">
      <c r="B549" s="68" t="s">
        <v>839</v>
      </c>
      <c r="C549" s="68" t="s">
        <v>272</v>
      </c>
      <c r="D549" s="68" t="s">
        <v>344</v>
      </c>
      <c r="E549" s="68" t="s">
        <v>900</v>
      </c>
      <c r="F549" s="68">
        <v>5</v>
      </c>
      <c r="H549" s="68" t="s">
        <v>300</v>
      </c>
      <c r="I549" s="68" t="s">
        <v>889</v>
      </c>
      <c r="J549" s="92" t="s">
        <v>845</v>
      </c>
    </row>
    <row r="550" spans="2:10">
      <c r="B550" s="68" t="s">
        <v>839</v>
      </c>
      <c r="C550" s="68" t="s">
        <v>272</v>
      </c>
      <c r="D550" s="68" t="s">
        <v>353</v>
      </c>
      <c r="E550" s="68" t="s">
        <v>900</v>
      </c>
      <c r="F550" s="68">
        <v>5</v>
      </c>
      <c r="H550" s="68" t="s">
        <v>300</v>
      </c>
      <c r="I550" s="68" t="s">
        <v>889</v>
      </c>
      <c r="J550" s="92" t="s">
        <v>846</v>
      </c>
    </row>
    <row r="551" spans="2:10">
      <c r="B551" s="68" t="s">
        <v>839</v>
      </c>
      <c r="C551" s="68" t="s">
        <v>272</v>
      </c>
      <c r="D551" s="68" t="s">
        <v>362</v>
      </c>
      <c r="E551" s="68" t="s">
        <v>900</v>
      </c>
      <c r="F551" s="68">
        <v>5</v>
      </c>
      <c r="H551" s="68" t="s">
        <v>300</v>
      </c>
      <c r="I551" s="68" t="s">
        <v>889</v>
      </c>
      <c r="J551" s="92" t="s">
        <v>847</v>
      </c>
    </row>
    <row r="552" spans="2:10">
      <c r="B552" s="68" t="s">
        <v>839</v>
      </c>
      <c r="C552" s="68" t="s">
        <v>272</v>
      </c>
      <c r="D552" s="68" t="s">
        <v>371</v>
      </c>
      <c r="E552" s="68" t="s">
        <v>900</v>
      </c>
      <c r="F552" s="68">
        <v>5</v>
      </c>
      <c r="H552" s="68" t="s">
        <v>300</v>
      </c>
      <c r="I552" s="68" t="s">
        <v>889</v>
      </c>
      <c r="J552" s="92" t="s">
        <v>848</v>
      </c>
    </row>
    <row r="553" spans="2:10">
      <c r="B553" s="68" t="s">
        <v>839</v>
      </c>
      <c r="C553" s="68" t="s">
        <v>272</v>
      </c>
      <c r="D553" s="68" t="s">
        <v>380</v>
      </c>
      <c r="E553" s="68" t="s">
        <v>900</v>
      </c>
      <c r="F553" s="68">
        <v>5</v>
      </c>
      <c r="H553" s="68" t="s">
        <v>300</v>
      </c>
      <c r="I553" s="68" t="s">
        <v>889</v>
      </c>
      <c r="J553" s="92" t="s">
        <v>849</v>
      </c>
    </row>
    <row r="554" spans="2:10">
      <c r="B554" s="68" t="s">
        <v>839</v>
      </c>
      <c r="C554" s="68" t="s">
        <v>272</v>
      </c>
      <c r="D554" s="68" t="s">
        <v>389</v>
      </c>
      <c r="E554" s="68" t="s">
        <v>900</v>
      </c>
      <c r="F554" s="68">
        <v>5</v>
      </c>
      <c r="H554" s="68" t="s">
        <v>300</v>
      </c>
      <c r="I554" s="68" t="s">
        <v>889</v>
      </c>
      <c r="J554" s="92" t="s">
        <v>850</v>
      </c>
    </row>
    <row r="555" spans="2:10">
      <c r="B555" s="68" t="s">
        <v>839</v>
      </c>
      <c r="C555" s="68" t="s">
        <v>272</v>
      </c>
      <c r="D555" s="68" t="s">
        <v>828</v>
      </c>
      <c r="E555" s="68" t="s">
        <v>900</v>
      </c>
      <c r="F555" s="68">
        <v>5</v>
      </c>
      <c r="H555" s="68" t="s">
        <v>300</v>
      </c>
      <c r="I555" s="68" t="s">
        <v>889</v>
      </c>
      <c r="J555" s="92" t="s">
        <v>851</v>
      </c>
    </row>
    <row r="556" spans="2:10">
      <c r="B556" s="68" t="s">
        <v>839</v>
      </c>
      <c r="C556" s="68" t="s">
        <v>272</v>
      </c>
      <c r="D556" s="68" t="s">
        <v>407</v>
      </c>
      <c r="E556" s="68" t="s">
        <v>900</v>
      </c>
      <c r="F556" s="68">
        <v>5</v>
      </c>
      <c r="H556" s="68" t="s">
        <v>300</v>
      </c>
      <c r="I556" s="68" t="s">
        <v>889</v>
      </c>
      <c r="J556" s="92" t="s">
        <v>852</v>
      </c>
    </row>
    <row r="557" spans="2:10">
      <c r="B557" s="68" t="s">
        <v>839</v>
      </c>
      <c r="C557" s="68" t="s">
        <v>272</v>
      </c>
      <c r="D557" s="68" t="s">
        <v>416</v>
      </c>
      <c r="E557" s="68" t="s">
        <v>900</v>
      </c>
      <c r="F557" s="68">
        <v>5</v>
      </c>
      <c r="H557" s="68" t="s">
        <v>300</v>
      </c>
      <c r="I557" s="68" t="s">
        <v>889</v>
      </c>
      <c r="J557" s="92" t="s">
        <v>853</v>
      </c>
    </row>
    <row r="558" spans="2:10">
      <c r="B558" s="68" t="s">
        <v>839</v>
      </c>
      <c r="C558" s="68" t="s">
        <v>272</v>
      </c>
      <c r="D558" s="68" t="s">
        <v>425</v>
      </c>
      <c r="E558" s="68" t="s">
        <v>900</v>
      </c>
      <c r="F558" s="68">
        <v>5</v>
      </c>
      <c r="G558" s="68">
        <v>0</v>
      </c>
      <c r="H558" s="68" t="s">
        <v>300</v>
      </c>
      <c r="I558" s="68" t="s">
        <v>889</v>
      </c>
      <c r="J558" s="92" t="s">
        <v>854</v>
      </c>
    </row>
    <row r="559" spans="2:10">
      <c r="B559" s="68" t="s">
        <v>839</v>
      </c>
      <c r="C559" s="68" t="s">
        <v>272</v>
      </c>
      <c r="D559" s="68" t="s">
        <v>434</v>
      </c>
      <c r="E559" s="68" t="s">
        <v>900</v>
      </c>
      <c r="F559" s="68">
        <v>5</v>
      </c>
      <c r="H559" s="68" t="s">
        <v>300</v>
      </c>
      <c r="I559" s="68" t="s">
        <v>889</v>
      </c>
      <c r="J559" s="92" t="s">
        <v>855</v>
      </c>
    </row>
    <row r="560" spans="2:10">
      <c r="B560" s="68" t="s">
        <v>839</v>
      </c>
      <c r="C560" s="68" t="s">
        <v>272</v>
      </c>
      <c r="D560" s="68" t="s">
        <v>440</v>
      </c>
      <c r="E560" s="68" t="s">
        <v>900</v>
      </c>
      <c r="F560" s="68">
        <v>5</v>
      </c>
      <c r="H560" s="68" t="s">
        <v>300</v>
      </c>
      <c r="I560" s="68" t="s">
        <v>889</v>
      </c>
      <c r="J560" s="92" t="s">
        <v>856</v>
      </c>
    </row>
    <row r="561" spans="2:10">
      <c r="B561" s="68" t="s">
        <v>839</v>
      </c>
      <c r="C561" s="68" t="s">
        <v>272</v>
      </c>
      <c r="D561" s="68" t="s">
        <v>446</v>
      </c>
      <c r="E561" s="68" t="s">
        <v>900</v>
      </c>
      <c r="F561" s="68">
        <v>5</v>
      </c>
      <c r="H561" s="68" t="s">
        <v>300</v>
      </c>
      <c r="I561" s="68" t="s">
        <v>889</v>
      </c>
      <c r="J561" s="92" t="s">
        <v>857</v>
      </c>
    </row>
    <row r="562" spans="2:10">
      <c r="B562" s="68" t="s">
        <v>839</v>
      </c>
      <c r="C562" s="68" t="s">
        <v>272</v>
      </c>
      <c r="D562" s="68" t="s">
        <v>455</v>
      </c>
      <c r="E562" s="68" t="s">
        <v>900</v>
      </c>
      <c r="F562" s="68">
        <v>5</v>
      </c>
      <c r="H562" s="68" t="s">
        <v>300</v>
      </c>
      <c r="I562" s="68" t="s">
        <v>889</v>
      </c>
      <c r="J562" s="92" t="s">
        <v>858</v>
      </c>
    </row>
    <row r="563" spans="2:10">
      <c r="B563" s="68" t="s">
        <v>839</v>
      </c>
      <c r="C563" s="68" t="s">
        <v>272</v>
      </c>
      <c r="D563" s="68" t="s">
        <v>464</v>
      </c>
      <c r="E563" s="68" t="s">
        <v>900</v>
      </c>
      <c r="F563" s="68">
        <v>5</v>
      </c>
      <c r="H563" s="68" t="s">
        <v>300</v>
      </c>
      <c r="I563" s="68" t="s">
        <v>889</v>
      </c>
      <c r="J563" s="92" t="s">
        <v>859</v>
      </c>
    </row>
    <row r="564" spans="2:10">
      <c r="B564" s="68" t="s">
        <v>839</v>
      </c>
      <c r="C564" s="68" t="s">
        <v>272</v>
      </c>
      <c r="D564" s="68" t="s">
        <v>473</v>
      </c>
      <c r="E564" s="68" t="s">
        <v>900</v>
      </c>
      <c r="F564" s="68">
        <v>5</v>
      </c>
      <c r="H564" s="68" t="s">
        <v>300</v>
      </c>
      <c r="I564" s="68" t="s">
        <v>889</v>
      </c>
      <c r="J564" s="92" t="s">
        <v>860</v>
      </c>
    </row>
    <row r="565" spans="2:10">
      <c r="B565" s="68" t="s">
        <v>839</v>
      </c>
      <c r="C565" s="68" t="s">
        <v>272</v>
      </c>
      <c r="D565" s="68" t="s">
        <v>482</v>
      </c>
      <c r="E565" s="68" t="s">
        <v>900</v>
      </c>
      <c r="F565" s="68">
        <v>5</v>
      </c>
      <c r="H565" s="68" t="s">
        <v>300</v>
      </c>
      <c r="I565" s="68" t="s">
        <v>889</v>
      </c>
      <c r="J565" s="92" t="s">
        <v>861</v>
      </c>
    </row>
    <row r="566" spans="2:10">
      <c r="B566" s="68" t="s">
        <v>839</v>
      </c>
      <c r="C566" s="68" t="s">
        <v>272</v>
      </c>
      <c r="D566" s="68" t="s">
        <v>491</v>
      </c>
      <c r="E566" s="68" t="s">
        <v>900</v>
      </c>
      <c r="F566" s="68">
        <v>5</v>
      </c>
      <c r="H566" s="68" t="s">
        <v>300</v>
      </c>
      <c r="I566" s="68" t="s">
        <v>889</v>
      </c>
      <c r="J566" s="92" t="s">
        <v>862</v>
      </c>
    </row>
    <row r="567" spans="2:10">
      <c r="B567" s="68" t="s">
        <v>839</v>
      </c>
      <c r="C567" s="68" t="s">
        <v>272</v>
      </c>
      <c r="D567" s="68" t="s">
        <v>500</v>
      </c>
      <c r="E567" s="68" t="s">
        <v>900</v>
      </c>
      <c r="F567" s="68">
        <v>5</v>
      </c>
      <c r="H567" s="68" t="s">
        <v>300</v>
      </c>
      <c r="I567" s="68" t="s">
        <v>889</v>
      </c>
      <c r="J567" s="92" t="s">
        <v>863</v>
      </c>
    </row>
    <row r="568" spans="2:10">
      <c r="B568" s="68" t="s">
        <v>839</v>
      </c>
      <c r="C568" s="68" t="s">
        <v>272</v>
      </c>
      <c r="D568" s="68" t="s">
        <v>509</v>
      </c>
      <c r="E568" s="68" t="s">
        <v>900</v>
      </c>
      <c r="F568" s="68">
        <v>5</v>
      </c>
      <c r="H568" s="68" t="s">
        <v>300</v>
      </c>
      <c r="I568" s="68" t="s">
        <v>889</v>
      </c>
      <c r="J568" s="92" t="s">
        <v>864</v>
      </c>
    </row>
    <row r="569" spans="2:10">
      <c r="B569" s="68" t="s">
        <v>839</v>
      </c>
      <c r="C569" s="68" t="s">
        <v>272</v>
      </c>
      <c r="D569" s="68" t="s">
        <v>518</v>
      </c>
      <c r="E569" s="68" t="s">
        <v>900</v>
      </c>
      <c r="F569" s="68">
        <v>5</v>
      </c>
      <c r="H569" s="68" t="s">
        <v>300</v>
      </c>
      <c r="I569" s="68" t="s">
        <v>889</v>
      </c>
      <c r="J569" s="92" t="s">
        <v>865</v>
      </c>
    </row>
    <row r="570" spans="2:10">
      <c r="B570" s="68" t="s">
        <v>839</v>
      </c>
      <c r="C570" s="68" t="s">
        <v>272</v>
      </c>
      <c r="D570" s="68" t="s">
        <v>527</v>
      </c>
      <c r="E570" s="68" t="s">
        <v>900</v>
      </c>
      <c r="F570" s="68">
        <v>5</v>
      </c>
      <c r="H570" s="68" t="s">
        <v>300</v>
      </c>
      <c r="I570" s="68" t="s">
        <v>889</v>
      </c>
      <c r="J570" s="92" t="s">
        <v>866</v>
      </c>
    </row>
    <row r="571" spans="2:10">
      <c r="B571" s="68" t="s">
        <v>839</v>
      </c>
      <c r="C571" s="68" t="s">
        <v>272</v>
      </c>
      <c r="D571" s="68" t="s">
        <v>590</v>
      </c>
      <c r="E571" s="68" t="s">
        <v>900</v>
      </c>
      <c r="F571" s="68">
        <v>5</v>
      </c>
      <c r="H571" s="68" t="s">
        <v>300</v>
      </c>
      <c r="I571" s="68" t="s">
        <v>889</v>
      </c>
      <c r="J571" s="68" t="s">
        <v>867</v>
      </c>
    </row>
    <row r="572" spans="2:10">
      <c r="B572" s="68" t="s">
        <v>839</v>
      </c>
      <c r="C572" s="68" t="s">
        <v>272</v>
      </c>
      <c r="D572" s="68" t="s">
        <v>599</v>
      </c>
      <c r="E572" s="68" t="s">
        <v>900</v>
      </c>
      <c r="F572" s="68">
        <v>5</v>
      </c>
      <c r="H572" s="68" t="s">
        <v>300</v>
      </c>
      <c r="I572" s="68" t="s">
        <v>889</v>
      </c>
      <c r="J572" s="68" t="s">
        <v>868</v>
      </c>
    </row>
    <row r="573" spans="2:10">
      <c r="B573" s="68" t="s">
        <v>839</v>
      </c>
      <c r="C573" s="68" t="s">
        <v>272</v>
      </c>
      <c r="D573" s="68" t="s">
        <v>608</v>
      </c>
      <c r="E573" s="68" t="s">
        <v>900</v>
      </c>
      <c r="F573" s="68">
        <v>5</v>
      </c>
      <c r="H573" s="68" t="s">
        <v>300</v>
      </c>
      <c r="I573" s="68" t="s">
        <v>889</v>
      </c>
      <c r="J573" s="68" t="s">
        <v>869</v>
      </c>
    </row>
    <row r="574" spans="2:10">
      <c r="B574" s="68" t="s">
        <v>839</v>
      </c>
      <c r="C574" s="68" t="s">
        <v>272</v>
      </c>
      <c r="D574" s="68" t="s">
        <v>617</v>
      </c>
      <c r="E574" s="68" t="s">
        <v>900</v>
      </c>
      <c r="F574" s="68">
        <v>5</v>
      </c>
      <c r="H574" s="68" t="s">
        <v>300</v>
      </c>
      <c r="I574" s="68" t="s">
        <v>889</v>
      </c>
      <c r="J574" s="68" t="s">
        <v>870</v>
      </c>
    </row>
    <row r="575" spans="2:10">
      <c r="B575" s="68" t="s">
        <v>839</v>
      </c>
      <c r="C575" s="68" t="s">
        <v>272</v>
      </c>
      <c r="D575" s="68" t="s">
        <v>626</v>
      </c>
      <c r="E575" s="68" t="s">
        <v>900</v>
      </c>
      <c r="F575" s="68">
        <v>5</v>
      </c>
      <c r="H575" s="68" t="s">
        <v>300</v>
      </c>
      <c r="I575" s="68" t="s">
        <v>889</v>
      </c>
      <c r="J575" s="68" t="s">
        <v>871</v>
      </c>
    </row>
    <row r="576" spans="2:10">
      <c r="B576" s="68" t="s">
        <v>839</v>
      </c>
      <c r="C576" s="68" t="s">
        <v>272</v>
      </c>
      <c r="D576" s="68" t="s">
        <v>818</v>
      </c>
      <c r="E576" s="68" t="s">
        <v>900</v>
      </c>
      <c r="F576" s="68">
        <v>5</v>
      </c>
      <c r="H576" s="68" t="s">
        <v>300</v>
      </c>
      <c r="I576" s="68" t="s">
        <v>889</v>
      </c>
      <c r="J576" s="68" t="s">
        <v>872</v>
      </c>
    </row>
    <row r="577" spans="2:10">
      <c r="B577" s="68" t="s">
        <v>839</v>
      </c>
      <c r="C577" s="68" t="s">
        <v>272</v>
      </c>
      <c r="D577" s="68" t="s">
        <v>635</v>
      </c>
      <c r="E577" s="68" t="s">
        <v>900</v>
      </c>
      <c r="F577" s="68">
        <v>5</v>
      </c>
      <c r="H577" s="68" t="s">
        <v>300</v>
      </c>
      <c r="I577" s="68" t="s">
        <v>889</v>
      </c>
      <c r="J577" s="68" t="s">
        <v>873</v>
      </c>
    </row>
    <row r="578" spans="2:10">
      <c r="B578" s="68" t="s">
        <v>839</v>
      </c>
      <c r="C578" s="68" t="s">
        <v>272</v>
      </c>
      <c r="D578" s="68" t="s">
        <v>644</v>
      </c>
      <c r="E578" s="68" t="s">
        <v>900</v>
      </c>
      <c r="F578" s="68">
        <v>5</v>
      </c>
      <c r="H578" s="68" t="s">
        <v>300</v>
      </c>
      <c r="I578" s="68" t="s">
        <v>889</v>
      </c>
      <c r="J578" s="68" t="s">
        <v>874</v>
      </c>
    </row>
    <row r="579" spans="2:10">
      <c r="B579" s="68" t="s">
        <v>839</v>
      </c>
      <c r="C579" s="68" t="s">
        <v>272</v>
      </c>
      <c r="D579" s="68" t="s">
        <v>650</v>
      </c>
      <c r="E579" s="68" t="s">
        <v>900</v>
      </c>
      <c r="F579" s="68">
        <v>5</v>
      </c>
      <c r="H579" s="68" t="s">
        <v>300</v>
      </c>
      <c r="I579" s="68" t="s">
        <v>889</v>
      </c>
      <c r="J579" s="68" t="s">
        <v>875</v>
      </c>
    </row>
    <row r="580" spans="2:10">
      <c r="B580" s="68" t="s">
        <v>839</v>
      </c>
      <c r="C580" s="68" t="s">
        <v>272</v>
      </c>
      <c r="D580" s="68" t="s">
        <v>659</v>
      </c>
      <c r="E580" s="68" t="s">
        <v>900</v>
      </c>
      <c r="F580" s="68">
        <v>5</v>
      </c>
      <c r="H580" s="68" t="s">
        <v>300</v>
      </c>
      <c r="I580" s="68" t="s">
        <v>889</v>
      </c>
      <c r="J580" s="68" t="s">
        <v>876</v>
      </c>
    </row>
    <row r="581" spans="2:10">
      <c r="B581" s="68" t="s">
        <v>839</v>
      </c>
      <c r="C581" s="68" t="s">
        <v>272</v>
      </c>
      <c r="D581" s="68" t="s">
        <v>668</v>
      </c>
      <c r="E581" s="68" t="s">
        <v>900</v>
      </c>
      <c r="F581" s="68">
        <v>5</v>
      </c>
      <c r="H581" s="68" t="s">
        <v>300</v>
      </c>
      <c r="I581" s="68" t="s">
        <v>889</v>
      </c>
      <c r="J581" s="68" t="s">
        <v>877</v>
      </c>
    </row>
    <row r="582" spans="2:10">
      <c r="B582" s="68" t="s">
        <v>839</v>
      </c>
      <c r="C582" s="68" t="s">
        <v>272</v>
      </c>
      <c r="D582" s="68" t="s">
        <v>677</v>
      </c>
      <c r="E582" s="68" t="s">
        <v>900</v>
      </c>
      <c r="F582" s="68">
        <v>5</v>
      </c>
      <c r="H582" s="68" t="s">
        <v>300</v>
      </c>
      <c r="I582" s="68" t="s">
        <v>889</v>
      </c>
      <c r="J582" s="68" t="s">
        <v>878</v>
      </c>
    </row>
    <row r="583" spans="2:10">
      <c r="B583" s="68" t="s">
        <v>839</v>
      </c>
      <c r="C583" s="68" t="s">
        <v>272</v>
      </c>
      <c r="D583" s="68" t="s">
        <v>686</v>
      </c>
      <c r="E583" s="68" t="s">
        <v>900</v>
      </c>
      <c r="F583" s="68">
        <v>5</v>
      </c>
      <c r="H583" s="68" t="s">
        <v>300</v>
      </c>
      <c r="I583" s="68" t="s">
        <v>889</v>
      </c>
      <c r="J583" s="68" t="s">
        <v>879</v>
      </c>
    </row>
    <row r="584" spans="2:10">
      <c r="B584" s="68" t="s">
        <v>839</v>
      </c>
      <c r="C584" s="68" t="s">
        <v>272</v>
      </c>
      <c r="D584" s="68" t="s">
        <v>907</v>
      </c>
      <c r="E584" s="68" t="s">
        <v>900</v>
      </c>
      <c r="F584" s="68">
        <v>5</v>
      </c>
      <c r="H584" s="68" t="s">
        <v>300</v>
      </c>
      <c r="I584" s="68" t="s">
        <v>889</v>
      </c>
      <c r="J584" s="68" t="s">
        <v>902</v>
      </c>
    </row>
    <row r="585" spans="2:10">
      <c r="B585" s="68" t="s">
        <v>839</v>
      </c>
      <c r="C585" s="68" t="s">
        <v>272</v>
      </c>
      <c r="D585" s="68" t="s">
        <v>908</v>
      </c>
      <c r="E585" s="68" t="s">
        <v>900</v>
      </c>
      <c r="F585" s="68">
        <v>5</v>
      </c>
      <c r="H585" s="68" t="s">
        <v>300</v>
      </c>
      <c r="I585" s="68" t="s">
        <v>889</v>
      </c>
      <c r="J585" s="68" t="s">
        <v>904</v>
      </c>
    </row>
    <row r="586" spans="2:10">
      <c r="B586" s="68" t="s">
        <v>839</v>
      </c>
      <c r="C586" s="68" t="s">
        <v>272</v>
      </c>
      <c r="D586" s="68" t="s">
        <v>692</v>
      </c>
      <c r="E586" s="68" t="s">
        <v>900</v>
      </c>
      <c r="F586" s="68">
        <v>5</v>
      </c>
      <c r="H586" s="68" t="s">
        <v>300</v>
      </c>
      <c r="I586" s="68" t="s">
        <v>889</v>
      </c>
      <c r="J586" s="68" t="s">
        <v>880</v>
      </c>
    </row>
    <row r="587" spans="2:10">
      <c r="B587" s="68" t="s">
        <v>839</v>
      </c>
      <c r="C587" s="68" t="s">
        <v>272</v>
      </c>
      <c r="D587" s="68" t="s">
        <v>701</v>
      </c>
      <c r="E587" s="68" t="s">
        <v>900</v>
      </c>
      <c r="F587" s="68">
        <v>5</v>
      </c>
      <c r="H587" s="68" t="s">
        <v>300</v>
      </c>
      <c r="I587" s="68" t="s">
        <v>889</v>
      </c>
      <c r="J587" s="68" t="s">
        <v>881</v>
      </c>
    </row>
    <row r="588" spans="2:10">
      <c r="B588" s="68" t="s">
        <v>839</v>
      </c>
      <c r="C588" s="68" t="s">
        <v>272</v>
      </c>
      <c r="D588" s="68" t="s">
        <v>710</v>
      </c>
      <c r="E588" s="68" t="s">
        <v>900</v>
      </c>
      <c r="F588" s="68">
        <v>5</v>
      </c>
      <c r="H588" s="68" t="s">
        <v>300</v>
      </c>
      <c r="I588" s="68" t="s">
        <v>889</v>
      </c>
      <c r="J588" s="68" t="s">
        <v>882</v>
      </c>
    </row>
    <row r="589" spans="2:10">
      <c r="B589" s="68" t="s">
        <v>839</v>
      </c>
      <c r="C589" s="68" t="s">
        <v>272</v>
      </c>
      <c r="D589" s="68" t="s">
        <v>719</v>
      </c>
      <c r="E589" s="68" t="s">
        <v>900</v>
      </c>
      <c r="F589" s="68">
        <v>5</v>
      </c>
      <c r="H589" s="68" t="s">
        <v>300</v>
      </c>
      <c r="I589" s="68" t="s">
        <v>889</v>
      </c>
      <c r="J589" s="68" t="s">
        <v>883</v>
      </c>
    </row>
    <row r="590" spans="2:10">
      <c r="B590" s="68" t="s">
        <v>839</v>
      </c>
      <c r="C590" s="68" t="s">
        <v>272</v>
      </c>
      <c r="D590" s="68" t="s">
        <v>728</v>
      </c>
      <c r="E590" s="68" t="s">
        <v>900</v>
      </c>
      <c r="F590" s="68">
        <v>5</v>
      </c>
      <c r="H590" s="68" t="s">
        <v>300</v>
      </c>
      <c r="I590" s="68" t="s">
        <v>889</v>
      </c>
      <c r="J590" s="68" t="s">
        <v>884</v>
      </c>
    </row>
    <row r="591" spans="2:10">
      <c r="B591" s="68" t="s">
        <v>839</v>
      </c>
      <c r="C591" s="68" t="s">
        <v>272</v>
      </c>
      <c r="D591" s="68" t="s">
        <v>737</v>
      </c>
      <c r="E591" s="68" t="s">
        <v>900</v>
      </c>
      <c r="F591" s="68">
        <v>5</v>
      </c>
      <c r="H591" s="68" t="s">
        <v>300</v>
      </c>
      <c r="I591" s="68" t="s">
        <v>889</v>
      </c>
      <c r="J591" s="68" t="s">
        <v>885</v>
      </c>
    </row>
    <row r="592" spans="2:10">
      <c r="B592" s="68" t="s">
        <v>839</v>
      </c>
      <c r="C592" s="68" t="s">
        <v>272</v>
      </c>
      <c r="D592" s="68" t="s">
        <v>746</v>
      </c>
      <c r="E592" s="68" t="s">
        <v>900</v>
      </c>
      <c r="F592" s="68">
        <v>5</v>
      </c>
      <c r="H592" s="68" t="s">
        <v>300</v>
      </c>
      <c r="I592" s="68" t="s">
        <v>889</v>
      </c>
      <c r="J592" s="68" t="s">
        <v>886</v>
      </c>
    </row>
    <row r="593" spans="2:10">
      <c r="B593" s="68" t="s">
        <v>839</v>
      </c>
      <c r="C593" s="68" t="s">
        <v>272</v>
      </c>
      <c r="D593" s="68" t="s">
        <v>755</v>
      </c>
      <c r="E593" s="68" t="s">
        <v>900</v>
      </c>
      <c r="F593" s="68">
        <v>5</v>
      </c>
      <c r="H593" s="68" t="s">
        <v>300</v>
      </c>
      <c r="I593" s="68" t="s">
        <v>889</v>
      </c>
      <c r="J593" s="68" t="s">
        <v>887</v>
      </c>
    </row>
    <row r="594" spans="2:10">
      <c r="B594" s="68" t="s">
        <v>839</v>
      </c>
      <c r="C594" s="68" t="s">
        <v>273</v>
      </c>
      <c r="D594" s="68" t="s">
        <v>302</v>
      </c>
      <c r="E594" s="68" t="s">
        <v>900</v>
      </c>
      <c r="F594" s="68">
        <v>5</v>
      </c>
      <c r="H594" s="68" t="s">
        <v>300</v>
      </c>
      <c r="I594" s="68" t="s">
        <v>840</v>
      </c>
      <c r="J594" s="92" t="s">
        <v>841</v>
      </c>
    </row>
    <row r="595" spans="2:10">
      <c r="B595" s="68" t="s">
        <v>839</v>
      </c>
      <c r="C595" s="68" t="s">
        <v>273</v>
      </c>
      <c r="D595" s="68" t="s">
        <v>311</v>
      </c>
      <c r="E595" s="68" t="s">
        <v>900</v>
      </c>
      <c r="F595" s="68">
        <v>5</v>
      </c>
      <c r="H595" s="68" t="s">
        <v>300</v>
      </c>
      <c r="I595" s="68" t="s">
        <v>840</v>
      </c>
      <c r="J595" s="92" t="s">
        <v>842</v>
      </c>
    </row>
    <row r="596" spans="2:10">
      <c r="B596" s="68" t="s">
        <v>839</v>
      </c>
      <c r="C596" s="68" t="s">
        <v>273</v>
      </c>
      <c r="D596" s="68" t="s">
        <v>320</v>
      </c>
      <c r="E596" s="68" t="s">
        <v>900</v>
      </c>
      <c r="F596" s="68">
        <v>5</v>
      </c>
      <c r="H596" s="68" t="s">
        <v>300</v>
      </c>
      <c r="I596" s="68" t="s">
        <v>840</v>
      </c>
      <c r="J596" s="92" t="s">
        <v>843</v>
      </c>
    </row>
    <row r="597" spans="2:10">
      <c r="B597" s="68" t="s">
        <v>839</v>
      </c>
      <c r="C597" s="68" t="s">
        <v>273</v>
      </c>
      <c r="D597" s="68" t="s">
        <v>329</v>
      </c>
      <c r="E597" s="68" t="s">
        <v>900</v>
      </c>
      <c r="F597" s="68">
        <v>5</v>
      </c>
      <c r="H597" s="68" t="s">
        <v>300</v>
      </c>
      <c r="I597" s="68" t="s">
        <v>840</v>
      </c>
      <c r="J597" s="92" t="s">
        <v>844</v>
      </c>
    </row>
    <row r="598" spans="2:10">
      <c r="B598" s="68" t="s">
        <v>839</v>
      </c>
      <c r="C598" s="68" t="s">
        <v>273</v>
      </c>
      <c r="D598" s="68" t="s">
        <v>338</v>
      </c>
      <c r="E598" s="68" t="s">
        <v>900</v>
      </c>
      <c r="F598" s="68">
        <v>5</v>
      </c>
      <c r="H598" s="68" t="s">
        <v>300</v>
      </c>
      <c r="I598" s="68" t="s">
        <v>840</v>
      </c>
      <c r="J598" s="92" t="s">
        <v>845</v>
      </c>
    </row>
    <row r="599" spans="2:10">
      <c r="B599" s="68" t="s">
        <v>839</v>
      </c>
      <c r="C599" s="68" t="s">
        <v>273</v>
      </c>
      <c r="D599" s="68" t="s">
        <v>347</v>
      </c>
      <c r="E599" s="68" t="s">
        <v>900</v>
      </c>
      <c r="F599" s="68">
        <v>5</v>
      </c>
      <c r="H599" s="68" t="s">
        <v>300</v>
      </c>
      <c r="I599" s="68" t="s">
        <v>840</v>
      </c>
      <c r="J599" s="92" t="s">
        <v>846</v>
      </c>
    </row>
    <row r="600" spans="2:10">
      <c r="B600" s="68" t="s">
        <v>839</v>
      </c>
      <c r="C600" s="68" t="s">
        <v>273</v>
      </c>
      <c r="D600" s="68" t="s">
        <v>356</v>
      </c>
      <c r="E600" s="68" t="s">
        <v>900</v>
      </c>
      <c r="F600" s="68">
        <v>5</v>
      </c>
      <c r="H600" s="68" t="s">
        <v>300</v>
      </c>
      <c r="I600" s="68" t="s">
        <v>840</v>
      </c>
      <c r="J600" s="92" t="s">
        <v>847</v>
      </c>
    </row>
    <row r="601" spans="2:10">
      <c r="B601" s="68" t="s">
        <v>839</v>
      </c>
      <c r="C601" s="68" t="s">
        <v>273</v>
      </c>
      <c r="D601" s="68" t="s">
        <v>365</v>
      </c>
      <c r="E601" s="68" t="s">
        <v>900</v>
      </c>
      <c r="F601" s="68">
        <v>5</v>
      </c>
      <c r="H601" s="68" t="s">
        <v>300</v>
      </c>
      <c r="I601" s="68" t="s">
        <v>840</v>
      </c>
      <c r="J601" s="92" t="s">
        <v>848</v>
      </c>
    </row>
    <row r="602" spans="2:10">
      <c r="B602" s="68" t="s">
        <v>839</v>
      </c>
      <c r="C602" s="68" t="s">
        <v>273</v>
      </c>
      <c r="D602" s="68" t="s">
        <v>374</v>
      </c>
      <c r="E602" s="68" t="s">
        <v>900</v>
      </c>
      <c r="F602" s="68">
        <v>5</v>
      </c>
      <c r="G602" s="68">
        <v>0</v>
      </c>
      <c r="H602" s="68" t="s">
        <v>300</v>
      </c>
      <c r="I602" s="68" t="s">
        <v>840</v>
      </c>
      <c r="J602" s="92" t="s">
        <v>849</v>
      </c>
    </row>
    <row r="603" spans="2:10">
      <c r="B603" s="68" t="s">
        <v>839</v>
      </c>
      <c r="C603" s="68" t="s">
        <v>273</v>
      </c>
      <c r="D603" s="68" t="s">
        <v>383</v>
      </c>
      <c r="E603" s="68" t="s">
        <v>900</v>
      </c>
      <c r="F603" s="68">
        <v>5</v>
      </c>
      <c r="H603" s="68" t="s">
        <v>300</v>
      </c>
      <c r="I603" s="68" t="s">
        <v>840</v>
      </c>
      <c r="J603" s="92" t="s">
        <v>850</v>
      </c>
    </row>
    <row r="604" spans="2:10">
      <c r="B604" s="68" t="s">
        <v>839</v>
      </c>
      <c r="C604" s="68" t="s">
        <v>273</v>
      </c>
      <c r="D604" s="68" t="s">
        <v>826</v>
      </c>
      <c r="E604" s="68" t="s">
        <v>900</v>
      </c>
      <c r="F604" s="68">
        <v>5</v>
      </c>
      <c r="H604" s="68" t="s">
        <v>300</v>
      </c>
      <c r="I604" s="68" t="s">
        <v>840</v>
      </c>
      <c r="J604" s="92" t="s">
        <v>851</v>
      </c>
    </row>
    <row r="605" spans="2:10">
      <c r="B605" s="68" t="s">
        <v>839</v>
      </c>
      <c r="C605" s="68" t="s">
        <v>273</v>
      </c>
      <c r="D605" s="68" t="s">
        <v>401</v>
      </c>
      <c r="E605" s="68" t="s">
        <v>900</v>
      </c>
      <c r="F605" s="68">
        <v>5</v>
      </c>
      <c r="H605" s="68" t="s">
        <v>300</v>
      </c>
      <c r="I605" s="68" t="s">
        <v>840</v>
      </c>
      <c r="J605" s="92" t="s">
        <v>852</v>
      </c>
    </row>
    <row r="606" spans="2:10">
      <c r="B606" s="68" t="s">
        <v>839</v>
      </c>
      <c r="C606" s="68" t="s">
        <v>273</v>
      </c>
      <c r="D606" s="68" t="s">
        <v>410</v>
      </c>
      <c r="E606" s="68" t="s">
        <v>900</v>
      </c>
      <c r="F606" s="68">
        <v>5</v>
      </c>
      <c r="H606" s="68" t="s">
        <v>300</v>
      </c>
      <c r="I606" s="68" t="s">
        <v>840</v>
      </c>
      <c r="J606" s="92" t="s">
        <v>853</v>
      </c>
    </row>
    <row r="607" spans="2:10">
      <c r="B607" s="68" t="s">
        <v>839</v>
      </c>
      <c r="C607" s="68" t="s">
        <v>273</v>
      </c>
      <c r="D607" s="68" t="s">
        <v>419</v>
      </c>
      <c r="E607" s="68" t="s">
        <v>900</v>
      </c>
      <c r="F607" s="68">
        <v>5</v>
      </c>
      <c r="G607" s="68">
        <v>9.41</v>
      </c>
      <c r="H607" s="68" t="s">
        <v>300</v>
      </c>
      <c r="I607" s="68" t="s">
        <v>840</v>
      </c>
      <c r="J607" s="92" t="s">
        <v>854</v>
      </c>
    </row>
    <row r="608" spans="2:10">
      <c r="B608" s="68" t="s">
        <v>839</v>
      </c>
      <c r="C608" s="68" t="s">
        <v>273</v>
      </c>
      <c r="D608" s="68" t="s">
        <v>428</v>
      </c>
      <c r="E608" s="68" t="s">
        <v>900</v>
      </c>
      <c r="F608" s="68">
        <v>5</v>
      </c>
      <c r="H608" s="68" t="s">
        <v>300</v>
      </c>
      <c r="I608" s="68" t="s">
        <v>840</v>
      </c>
      <c r="J608" s="92" t="s">
        <v>855</v>
      </c>
    </row>
    <row r="609" spans="2:10">
      <c r="B609" s="68" t="s">
        <v>839</v>
      </c>
      <c r="C609" s="68" t="s">
        <v>273</v>
      </c>
      <c r="D609" s="68" t="s">
        <v>436</v>
      </c>
      <c r="E609" s="68" t="s">
        <v>900</v>
      </c>
      <c r="F609" s="68">
        <v>5</v>
      </c>
      <c r="H609" s="68" t="s">
        <v>300</v>
      </c>
      <c r="I609" s="68" t="s">
        <v>840</v>
      </c>
      <c r="J609" s="92" t="s">
        <v>856</v>
      </c>
    </row>
    <row r="610" spans="2:10">
      <c r="B610" s="68" t="s">
        <v>839</v>
      </c>
      <c r="C610" s="68" t="s">
        <v>273</v>
      </c>
      <c r="D610" s="68" t="s">
        <v>442</v>
      </c>
      <c r="E610" s="68" t="s">
        <v>900</v>
      </c>
      <c r="F610" s="68">
        <v>5</v>
      </c>
      <c r="H610" s="68" t="s">
        <v>300</v>
      </c>
      <c r="I610" s="68" t="s">
        <v>840</v>
      </c>
      <c r="J610" s="92" t="s">
        <v>857</v>
      </c>
    </row>
    <row r="611" spans="2:10">
      <c r="B611" s="68" t="s">
        <v>839</v>
      </c>
      <c r="C611" s="68" t="s">
        <v>273</v>
      </c>
      <c r="D611" s="68" t="s">
        <v>449</v>
      </c>
      <c r="E611" s="68" t="s">
        <v>900</v>
      </c>
      <c r="F611" s="68">
        <v>5</v>
      </c>
      <c r="H611" s="68" t="s">
        <v>300</v>
      </c>
      <c r="I611" s="68" t="s">
        <v>840</v>
      </c>
      <c r="J611" s="92" t="s">
        <v>858</v>
      </c>
    </row>
    <row r="612" spans="2:10">
      <c r="B612" s="68" t="s">
        <v>839</v>
      </c>
      <c r="C612" s="68" t="s">
        <v>273</v>
      </c>
      <c r="D612" s="68" t="s">
        <v>458</v>
      </c>
      <c r="E612" s="68" t="s">
        <v>900</v>
      </c>
      <c r="F612" s="68">
        <v>5</v>
      </c>
      <c r="H612" s="68" t="s">
        <v>300</v>
      </c>
      <c r="I612" s="68" t="s">
        <v>840</v>
      </c>
      <c r="J612" s="92" t="s">
        <v>859</v>
      </c>
    </row>
    <row r="613" spans="2:10">
      <c r="B613" s="68" t="s">
        <v>839</v>
      </c>
      <c r="C613" s="68" t="s">
        <v>273</v>
      </c>
      <c r="D613" s="68" t="s">
        <v>467</v>
      </c>
      <c r="E613" s="68" t="s">
        <v>900</v>
      </c>
      <c r="F613" s="68">
        <v>5</v>
      </c>
      <c r="H613" s="68" t="s">
        <v>300</v>
      </c>
      <c r="I613" s="68" t="s">
        <v>840</v>
      </c>
      <c r="J613" s="92" t="s">
        <v>860</v>
      </c>
    </row>
    <row r="614" spans="2:10">
      <c r="B614" s="68" t="s">
        <v>839</v>
      </c>
      <c r="C614" s="68" t="s">
        <v>273</v>
      </c>
      <c r="D614" s="68" t="s">
        <v>476</v>
      </c>
      <c r="E614" s="68" t="s">
        <v>900</v>
      </c>
      <c r="F614" s="68">
        <v>5</v>
      </c>
      <c r="H614" s="68" t="s">
        <v>300</v>
      </c>
      <c r="I614" s="68" t="s">
        <v>840</v>
      </c>
      <c r="J614" s="92" t="s">
        <v>861</v>
      </c>
    </row>
    <row r="615" spans="2:10">
      <c r="B615" s="68" t="s">
        <v>839</v>
      </c>
      <c r="C615" s="68" t="s">
        <v>273</v>
      </c>
      <c r="D615" s="68" t="s">
        <v>485</v>
      </c>
      <c r="E615" s="68" t="s">
        <v>900</v>
      </c>
      <c r="F615" s="68">
        <v>5</v>
      </c>
      <c r="H615" s="68" t="s">
        <v>300</v>
      </c>
      <c r="I615" s="68" t="s">
        <v>840</v>
      </c>
      <c r="J615" s="92" t="s">
        <v>862</v>
      </c>
    </row>
    <row r="616" spans="2:10">
      <c r="B616" s="68" t="s">
        <v>839</v>
      </c>
      <c r="C616" s="68" t="s">
        <v>273</v>
      </c>
      <c r="D616" s="68" t="s">
        <v>494</v>
      </c>
      <c r="E616" s="68" t="s">
        <v>900</v>
      </c>
      <c r="F616" s="68">
        <v>5</v>
      </c>
      <c r="H616" s="68" t="s">
        <v>300</v>
      </c>
      <c r="I616" s="68" t="s">
        <v>840</v>
      </c>
      <c r="J616" s="92" t="s">
        <v>863</v>
      </c>
    </row>
    <row r="617" spans="2:10">
      <c r="B617" s="68" t="s">
        <v>839</v>
      </c>
      <c r="C617" s="68" t="s">
        <v>273</v>
      </c>
      <c r="D617" s="68" t="s">
        <v>503</v>
      </c>
      <c r="E617" s="68" t="s">
        <v>900</v>
      </c>
      <c r="F617" s="68">
        <v>5</v>
      </c>
      <c r="H617" s="68" t="s">
        <v>300</v>
      </c>
      <c r="I617" s="68" t="s">
        <v>840</v>
      </c>
      <c r="J617" s="92" t="s">
        <v>864</v>
      </c>
    </row>
    <row r="618" spans="2:10">
      <c r="B618" s="68" t="s">
        <v>839</v>
      </c>
      <c r="C618" s="68" t="s">
        <v>273</v>
      </c>
      <c r="D618" s="68" t="s">
        <v>512</v>
      </c>
      <c r="E618" s="68" t="s">
        <v>900</v>
      </c>
      <c r="F618" s="68">
        <v>5</v>
      </c>
      <c r="H618" s="68" t="s">
        <v>300</v>
      </c>
      <c r="I618" s="68" t="s">
        <v>840</v>
      </c>
      <c r="J618" s="92" t="s">
        <v>865</v>
      </c>
    </row>
    <row r="619" spans="2:10">
      <c r="B619" s="68" t="s">
        <v>839</v>
      </c>
      <c r="C619" s="68" t="s">
        <v>273</v>
      </c>
      <c r="D619" s="68" t="s">
        <v>521</v>
      </c>
      <c r="E619" s="68" t="s">
        <v>900</v>
      </c>
      <c r="F619" s="68">
        <v>5</v>
      </c>
      <c r="H619" s="68" t="s">
        <v>300</v>
      </c>
      <c r="I619" s="68" t="s">
        <v>840</v>
      </c>
      <c r="J619" s="92" t="s">
        <v>866</v>
      </c>
    </row>
    <row r="620" spans="2:10">
      <c r="B620" s="68" t="s">
        <v>839</v>
      </c>
      <c r="C620" s="68" t="s">
        <v>273</v>
      </c>
      <c r="D620" s="68" t="s">
        <v>584</v>
      </c>
      <c r="E620" s="68" t="s">
        <v>900</v>
      </c>
      <c r="F620" s="68">
        <v>5</v>
      </c>
      <c r="H620" s="68" t="s">
        <v>300</v>
      </c>
      <c r="I620" s="68" t="s">
        <v>840</v>
      </c>
      <c r="J620" s="68" t="s">
        <v>867</v>
      </c>
    </row>
    <row r="621" spans="2:10">
      <c r="B621" s="68" t="s">
        <v>839</v>
      </c>
      <c r="C621" s="68" t="s">
        <v>273</v>
      </c>
      <c r="D621" s="68" t="s">
        <v>593</v>
      </c>
      <c r="E621" s="68" t="s">
        <v>900</v>
      </c>
      <c r="F621" s="68">
        <v>5</v>
      </c>
      <c r="H621" s="68" t="s">
        <v>300</v>
      </c>
      <c r="I621" s="68" t="s">
        <v>840</v>
      </c>
      <c r="J621" s="68" t="s">
        <v>868</v>
      </c>
    </row>
    <row r="622" spans="2:10">
      <c r="B622" s="68" t="s">
        <v>839</v>
      </c>
      <c r="C622" s="68" t="s">
        <v>273</v>
      </c>
      <c r="D622" s="68" t="s">
        <v>602</v>
      </c>
      <c r="E622" s="68" t="s">
        <v>900</v>
      </c>
      <c r="F622" s="68">
        <v>5</v>
      </c>
      <c r="H622" s="68" t="s">
        <v>300</v>
      </c>
      <c r="I622" s="68" t="s">
        <v>840</v>
      </c>
      <c r="J622" s="68" t="s">
        <v>869</v>
      </c>
    </row>
    <row r="623" spans="2:10">
      <c r="B623" s="68" t="s">
        <v>839</v>
      </c>
      <c r="C623" s="68" t="s">
        <v>273</v>
      </c>
      <c r="D623" s="68" t="s">
        <v>611</v>
      </c>
      <c r="E623" s="68" t="s">
        <v>900</v>
      </c>
      <c r="F623" s="68">
        <v>5</v>
      </c>
      <c r="H623" s="68" t="s">
        <v>300</v>
      </c>
      <c r="I623" s="68" t="s">
        <v>840</v>
      </c>
      <c r="J623" s="68" t="s">
        <v>870</v>
      </c>
    </row>
    <row r="624" spans="2:10">
      <c r="B624" s="68" t="s">
        <v>839</v>
      </c>
      <c r="C624" s="68" t="s">
        <v>273</v>
      </c>
      <c r="D624" s="68" t="s">
        <v>620</v>
      </c>
      <c r="E624" s="68" t="s">
        <v>900</v>
      </c>
      <c r="F624" s="68">
        <v>5</v>
      </c>
      <c r="H624" s="68" t="s">
        <v>300</v>
      </c>
      <c r="I624" s="68" t="s">
        <v>840</v>
      </c>
      <c r="J624" s="68" t="s">
        <v>871</v>
      </c>
    </row>
    <row r="625" spans="2:10">
      <c r="B625" s="68" t="s">
        <v>839</v>
      </c>
      <c r="C625" s="68" t="s">
        <v>273</v>
      </c>
      <c r="D625" s="68" t="s">
        <v>812</v>
      </c>
      <c r="E625" s="68" t="s">
        <v>900</v>
      </c>
      <c r="F625" s="68">
        <v>5</v>
      </c>
      <c r="H625" s="68" t="s">
        <v>300</v>
      </c>
      <c r="I625" s="68" t="s">
        <v>840</v>
      </c>
      <c r="J625" s="68" t="s">
        <v>872</v>
      </c>
    </row>
    <row r="626" spans="2:10">
      <c r="B626" s="68" t="s">
        <v>839</v>
      </c>
      <c r="C626" s="68" t="s">
        <v>273</v>
      </c>
      <c r="D626" s="68" t="s">
        <v>629</v>
      </c>
      <c r="E626" s="68" t="s">
        <v>900</v>
      </c>
      <c r="F626" s="68">
        <v>5</v>
      </c>
      <c r="H626" s="68" t="s">
        <v>300</v>
      </c>
      <c r="I626" s="68" t="s">
        <v>840</v>
      </c>
      <c r="J626" s="68" t="s">
        <v>873</v>
      </c>
    </row>
    <row r="627" spans="2:10">
      <c r="B627" s="68" t="s">
        <v>839</v>
      </c>
      <c r="C627" s="68" t="s">
        <v>273</v>
      </c>
      <c r="D627" s="68" t="s">
        <v>638</v>
      </c>
      <c r="E627" s="68" t="s">
        <v>900</v>
      </c>
      <c r="F627" s="68">
        <v>5</v>
      </c>
      <c r="H627" s="68" t="s">
        <v>300</v>
      </c>
      <c r="I627" s="68" t="s">
        <v>840</v>
      </c>
      <c r="J627" s="68" t="s">
        <v>874</v>
      </c>
    </row>
    <row r="628" spans="2:10">
      <c r="B628" s="68" t="s">
        <v>839</v>
      </c>
      <c r="C628" s="68" t="s">
        <v>273</v>
      </c>
      <c r="D628" s="68" t="s">
        <v>647</v>
      </c>
      <c r="E628" s="68" t="s">
        <v>900</v>
      </c>
      <c r="F628" s="68">
        <v>5</v>
      </c>
      <c r="H628" s="68" t="s">
        <v>300</v>
      </c>
      <c r="I628" s="68" t="s">
        <v>840</v>
      </c>
      <c r="J628" s="68" t="s">
        <v>875</v>
      </c>
    </row>
    <row r="629" spans="2:10">
      <c r="B629" s="68" t="s">
        <v>839</v>
      </c>
      <c r="C629" s="68" t="s">
        <v>273</v>
      </c>
      <c r="D629" s="68" t="s">
        <v>653</v>
      </c>
      <c r="E629" s="68" t="s">
        <v>900</v>
      </c>
      <c r="F629" s="68">
        <v>5</v>
      </c>
      <c r="H629" s="68" t="s">
        <v>300</v>
      </c>
      <c r="I629" s="68" t="s">
        <v>840</v>
      </c>
      <c r="J629" s="68" t="s">
        <v>876</v>
      </c>
    </row>
    <row r="630" spans="2:10">
      <c r="B630" s="68" t="s">
        <v>839</v>
      </c>
      <c r="C630" s="68" t="s">
        <v>273</v>
      </c>
      <c r="D630" s="68" t="s">
        <v>662</v>
      </c>
      <c r="E630" s="68" t="s">
        <v>900</v>
      </c>
      <c r="F630" s="68">
        <v>5</v>
      </c>
      <c r="H630" s="68" t="s">
        <v>300</v>
      </c>
      <c r="I630" s="68" t="s">
        <v>840</v>
      </c>
      <c r="J630" s="68" t="s">
        <v>877</v>
      </c>
    </row>
    <row r="631" spans="2:10">
      <c r="B631" s="68" t="s">
        <v>839</v>
      </c>
      <c r="C631" s="68" t="s">
        <v>273</v>
      </c>
      <c r="D631" s="68" t="s">
        <v>671</v>
      </c>
      <c r="E631" s="68" t="s">
        <v>900</v>
      </c>
      <c r="F631" s="68">
        <v>5</v>
      </c>
      <c r="H631" s="68" t="s">
        <v>300</v>
      </c>
      <c r="I631" s="68" t="s">
        <v>840</v>
      </c>
      <c r="J631" s="68" t="s">
        <v>878</v>
      </c>
    </row>
    <row r="632" spans="2:10">
      <c r="B632" s="68" t="s">
        <v>839</v>
      </c>
      <c r="C632" s="68" t="s">
        <v>273</v>
      </c>
      <c r="D632" s="68" t="s">
        <v>680</v>
      </c>
      <c r="E632" s="68" t="s">
        <v>900</v>
      </c>
      <c r="F632" s="68">
        <v>5</v>
      </c>
      <c r="H632" s="68" t="s">
        <v>300</v>
      </c>
      <c r="I632" s="68" t="s">
        <v>840</v>
      </c>
      <c r="J632" s="68" t="s">
        <v>879</v>
      </c>
    </row>
    <row r="633" spans="2:10">
      <c r="B633" s="68" t="s">
        <v>839</v>
      </c>
      <c r="C633" s="68" t="s">
        <v>273</v>
      </c>
      <c r="D633" s="68" t="s">
        <v>901</v>
      </c>
      <c r="E633" s="68" t="s">
        <v>900</v>
      </c>
      <c r="F633" s="68">
        <v>5</v>
      </c>
      <c r="H633" s="68" t="s">
        <v>300</v>
      </c>
      <c r="I633" s="68" t="s">
        <v>840</v>
      </c>
      <c r="J633" s="68" t="s">
        <v>902</v>
      </c>
    </row>
    <row r="634" spans="2:10">
      <c r="B634" s="68" t="s">
        <v>839</v>
      </c>
      <c r="C634" s="68" t="s">
        <v>273</v>
      </c>
      <c r="D634" s="68" t="s">
        <v>903</v>
      </c>
      <c r="E634" s="68" t="s">
        <v>900</v>
      </c>
      <c r="F634" s="68">
        <v>5</v>
      </c>
      <c r="H634" s="68" t="s">
        <v>300</v>
      </c>
      <c r="I634" s="68" t="s">
        <v>840</v>
      </c>
      <c r="J634" s="68" t="s">
        <v>904</v>
      </c>
    </row>
    <row r="635" spans="2:10">
      <c r="B635" s="68" t="s">
        <v>839</v>
      </c>
      <c r="C635" s="68" t="s">
        <v>273</v>
      </c>
      <c r="D635" s="68" t="s">
        <v>821</v>
      </c>
      <c r="E635" s="68" t="s">
        <v>900</v>
      </c>
      <c r="F635" s="68">
        <v>5</v>
      </c>
      <c r="H635" s="68" t="s">
        <v>300</v>
      </c>
      <c r="I635" s="68" t="s">
        <v>840</v>
      </c>
      <c r="J635" s="68" t="s">
        <v>880</v>
      </c>
    </row>
    <row r="636" spans="2:10">
      <c r="B636" s="68" t="s">
        <v>839</v>
      </c>
      <c r="C636" s="68" t="s">
        <v>273</v>
      </c>
      <c r="D636" s="68" t="s">
        <v>695</v>
      </c>
      <c r="E636" s="68" t="s">
        <v>900</v>
      </c>
      <c r="F636" s="68">
        <v>5</v>
      </c>
      <c r="H636" s="68" t="s">
        <v>300</v>
      </c>
      <c r="I636" s="68" t="s">
        <v>840</v>
      </c>
      <c r="J636" s="68" t="s">
        <v>881</v>
      </c>
    </row>
    <row r="637" spans="2:10">
      <c r="B637" s="68" t="s">
        <v>839</v>
      </c>
      <c r="C637" s="68" t="s">
        <v>273</v>
      </c>
      <c r="D637" s="68" t="s">
        <v>704</v>
      </c>
      <c r="E637" s="68" t="s">
        <v>900</v>
      </c>
      <c r="F637" s="68">
        <v>5</v>
      </c>
      <c r="H637" s="68" t="s">
        <v>300</v>
      </c>
      <c r="I637" s="68" t="s">
        <v>840</v>
      </c>
      <c r="J637" s="68" t="s">
        <v>882</v>
      </c>
    </row>
    <row r="638" spans="2:10">
      <c r="B638" s="68" t="s">
        <v>839</v>
      </c>
      <c r="C638" s="68" t="s">
        <v>273</v>
      </c>
      <c r="D638" s="68" t="s">
        <v>713</v>
      </c>
      <c r="E638" s="68" t="s">
        <v>900</v>
      </c>
      <c r="F638" s="68">
        <v>5</v>
      </c>
      <c r="H638" s="68" t="s">
        <v>300</v>
      </c>
      <c r="I638" s="68" t="s">
        <v>840</v>
      </c>
      <c r="J638" s="68" t="s">
        <v>883</v>
      </c>
    </row>
    <row r="639" spans="2:10">
      <c r="B639" s="68" t="s">
        <v>839</v>
      </c>
      <c r="C639" s="68" t="s">
        <v>273</v>
      </c>
      <c r="D639" s="68" t="s">
        <v>722</v>
      </c>
      <c r="E639" s="68" t="s">
        <v>900</v>
      </c>
      <c r="F639" s="68">
        <v>5</v>
      </c>
      <c r="H639" s="68" t="s">
        <v>300</v>
      </c>
      <c r="I639" s="68" t="s">
        <v>840</v>
      </c>
      <c r="J639" s="68" t="s">
        <v>884</v>
      </c>
    </row>
    <row r="640" spans="2:10">
      <c r="B640" s="68" t="s">
        <v>839</v>
      </c>
      <c r="C640" s="68" t="s">
        <v>273</v>
      </c>
      <c r="D640" s="68" t="s">
        <v>731</v>
      </c>
      <c r="E640" s="68" t="s">
        <v>900</v>
      </c>
      <c r="F640" s="68">
        <v>5</v>
      </c>
      <c r="H640" s="68" t="s">
        <v>300</v>
      </c>
      <c r="I640" s="68" t="s">
        <v>840</v>
      </c>
      <c r="J640" s="68" t="s">
        <v>885</v>
      </c>
    </row>
    <row r="641" spans="2:10">
      <c r="B641" s="68" t="s">
        <v>839</v>
      </c>
      <c r="C641" s="68" t="s">
        <v>273</v>
      </c>
      <c r="D641" s="68" t="s">
        <v>740</v>
      </c>
      <c r="E641" s="68" t="s">
        <v>900</v>
      </c>
      <c r="F641" s="68">
        <v>5</v>
      </c>
      <c r="H641" s="68" t="s">
        <v>300</v>
      </c>
      <c r="I641" s="68" t="s">
        <v>840</v>
      </c>
      <c r="J641" s="68" t="s">
        <v>886</v>
      </c>
    </row>
    <row r="642" spans="2:10">
      <c r="B642" s="68" t="s">
        <v>839</v>
      </c>
      <c r="C642" s="68" t="s">
        <v>273</v>
      </c>
      <c r="D642" s="68" t="s">
        <v>749</v>
      </c>
      <c r="E642" s="68" t="s">
        <v>900</v>
      </c>
      <c r="F642" s="68">
        <v>5</v>
      </c>
      <c r="G642" s="68">
        <v>34.643000000000001</v>
      </c>
      <c r="H642" s="68" t="s">
        <v>300</v>
      </c>
      <c r="I642" s="68" t="s">
        <v>840</v>
      </c>
      <c r="J642" s="68" t="s">
        <v>887</v>
      </c>
    </row>
    <row r="643" spans="2:10">
      <c r="B643" s="68" t="s">
        <v>839</v>
      </c>
      <c r="C643" s="68" t="s">
        <v>273</v>
      </c>
      <c r="D643" s="68" t="s">
        <v>305</v>
      </c>
      <c r="E643" s="68" t="s">
        <v>900</v>
      </c>
      <c r="F643" s="68">
        <v>5</v>
      </c>
      <c r="H643" s="68" t="s">
        <v>300</v>
      </c>
      <c r="I643" s="68" t="s">
        <v>888</v>
      </c>
      <c r="J643" s="92" t="s">
        <v>841</v>
      </c>
    </row>
    <row r="644" spans="2:10">
      <c r="B644" s="68" t="s">
        <v>839</v>
      </c>
      <c r="C644" s="68" t="s">
        <v>273</v>
      </c>
      <c r="D644" s="68" t="s">
        <v>314</v>
      </c>
      <c r="E644" s="68" t="s">
        <v>900</v>
      </c>
      <c r="F644" s="68">
        <v>5</v>
      </c>
      <c r="H644" s="68" t="s">
        <v>300</v>
      </c>
      <c r="I644" s="68" t="s">
        <v>888</v>
      </c>
      <c r="J644" s="92" t="s">
        <v>842</v>
      </c>
    </row>
    <row r="645" spans="2:10">
      <c r="B645" s="68" t="s">
        <v>839</v>
      </c>
      <c r="C645" s="68" t="s">
        <v>273</v>
      </c>
      <c r="D645" s="68" t="s">
        <v>323</v>
      </c>
      <c r="E645" s="68" t="s">
        <v>900</v>
      </c>
      <c r="F645" s="68">
        <v>5</v>
      </c>
      <c r="H645" s="68" t="s">
        <v>300</v>
      </c>
      <c r="I645" s="68" t="s">
        <v>888</v>
      </c>
      <c r="J645" s="92" t="s">
        <v>843</v>
      </c>
    </row>
    <row r="646" spans="2:10">
      <c r="B646" s="68" t="s">
        <v>839</v>
      </c>
      <c r="C646" s="68" t="s">
        <v>273</v>
      </c>
      <c r="D646" s="68" t="s">
        <v>332</v>
      </c>
      <c r="E646" s="68" t="s">
        <v>900</v>
      </c>
      <c r="F646" s="68">
        <v>5</v>
      </c>
      <c r="H646" s="68" t="s">
        <v>300</v>
      </c>
      <c r="I646" s="68" t="s">
        <v>888</v>
      </c>
      <c r="J646" s="92" t="s">
        <v>844</v>
      </c>
    </row>
    <row r="647" spans="2:10">
      <c r="B647" s="68" t="s">
        <v>839</v>
      </c>
      <c r="C647" s="68" t="s">
        <v>273</v>
      </c>
      <c r="D647" s="68" t="s">
        <v>341</v>
      </c>
      <c r="E647" s="68" t="s">
        <v>900</v>
      </c>
      <c r="F647" s="68">
        <v>5</v>
      </c>
      <c r="H647" s="68" t="s">
        <v>300</v>
      </c>
      <c r="I647" s="68" t="s">
        <v>888</v>
      </c>
      <c r="J647" s="92" t="s">
        <v>845</v>
      </c>
    </row>
    <row r="648" spans="2:10">
      <c r="B648" s="68" t="s">
        <v>839</v>
      </c>
      <c r="C648" s="68" t="s">
        <v>273</v>
      </c>
      <c r="D648" s="68" t="s">
        <v>350</v>
      </c>
      <c r="E648" s="68" t="s">
        <v>900</v>
      </c>
      <c r="F648" s="68">
        <v>5</v>
      </c>
      <c r="H648" s="68" t="s">
        <v>300</v>
      </c>
      <c r="I648" s="68" t="s">
        <v>888</v>
      </c>
      <c r="J648" s="92" t="s">
        <v>846</v>
      </c>
    </row>
    <row r="649" spans="2:10">
      <c r="B649" s="68" t="s">
        <v>839</v>
      </c>
      <c r="C649" s="68" t="s">
        <v>273</v>
      </c>
      <c r="D649" s="68" t="s">
        <v>359</v>
      </c>
      <c r="E649" s="68" t="s">
        <v>900</v>
      </c>
      <c r="F649" s="68">
        <v>5</v>
      </c>
      <c r="H649" s="68" t="s">
        <v>300</v>
      </c>
      <c r="I649" s="68" t="s">
        <v>888</v>
      </c>
      <c r="J649" s="92" t="s">
        <v>847</v>
      </c>
    </row>
    <row r="650" spans="2:10">
      <c r="B650" s="68" t="s">
        <v>839</v>
      </c>
      <c r="C650" s="68" t="s">
        <v>273</v>
      </c>
      <c r="D650" s="68" t="s">
        <v>368</v>
      </c>
      <c r="E650" s="68" t="s">
        <v>900</v>
      </c>
      <c r="F650" s="68">
        <v>5</v>
      </c>
      <c r="H650" s="68" t="s">
        <v>300</v>
      </c>
      <c r="I650" s="68" t="s">
        <v>888</v>
      </c>
      <c r="J650" s="92" t="s">
        <v>848</v>
      </c>
    </row>
    <row r="651" spans="2:10">
      <c r="B651" s="68" t="s">
        <v>839</v>
      </c>
      <c r="C651" s="68" t="s">
        <v>273</v>
      </c>
      <c r="D651" s="68" t="s">
        <v>377</v>
      </c>
      <c r="E651" s="68" t="s">
        <v>900</v>
      </c>
      <c r="F651" s="68">
        <v>5</v>
      </c>
      <c r="H651" s="68" t="s">
        <v>300</v>
      </c>
      <c r="I651" s="68" t="s">
        <v>888</v>
      </c>
      <c r="J651" s="92" t="s">
        <v>849</v>
      </c>
    </row>
    <row r="652" spans="2:10">
      <c r="B652" s="68" t="s">
        <v>839</v>
      </c>
      <c r="C652" s="68" t="s">
        <v>273</v>
      </c>
      <c r="D652" s="68" t="s">
        <v>386</v>
      </c>
      <c r="E652" s="68" t="s">
        <v>900</v>
      </c>
      <c r="F652" s="68">
        <v>5</v>
      </c>
      <c r="H652" s="68" t="s">
        <v>300</v>
      </c>
      <c r="I652" s="68" t="s">
        <v>888</v>
      </c>
      <c r="J652" s="92" t="s">
        <v>850</v>
      </c>
    </row>
    <row r="653" spans="2:10">
      <c r="B653" s="68" t="s">
        <v>839</v>
      </c>
      <c r="C653" s="68" t="s">
        <v>273</v>
      </c>
      <c r="D653" s="68" t="s">
        <v>827</v>
      </c>
      <c r="E653" s="68" t="s">
        <v>900</v>
      </c>
      <c r="F653" s="68">
        <v>5</v>
      </c>
      <c r="H653" s="68" t="s">
        <v>300</v>
      </c>
      <c r="I653" s="68" t="s">
        <v>888</v>
      </c>
      <c r="J653" s="92" t="s">
        <v>851</v>
      </c>
    </row>
    <row r="654" spans="2:10">
      <c r="B654" s="68" t="s">
        <v>839</v>
      </c>
      <c r="C654" s="68" t="s">
        <v>273</v>
      </c>
      <c r="D654" s="68" t="s">
        <v>404</v>
      </c>
      <c r="E654" s="68" t="s">
        <v>900</v>
      </c>
      <c r="F654" s="68">
        <v>5</v>
      </c>
      <c r="H654" s="68" t="s">
        <v>300</v>
      </c>
      <c r="I654" s="68" t="s">
        <v>888</v>
      </c>
      <c r="J654" s="92" t="s">
        <v>852</v>
      </c>
    </row>
    <row r="655" spans="2:10">
      <c r="B655" s="68" t="s">
        <v>839</v>
      </c>
      <c r="C655" s="68" t="s">
        <v>273</v>
      </c>
      <c r="D655" s="68" t="s">
        <v>413</v>
      </c>
      <c r="E655" s="68" t="s">
        <v>900</v>
      </c>
      <c r="F655" s="68">
        <v>5</v>
      </c>
      <c r="H655" s="68" t="s">
        <v>300</v>
      </c>
      <c r="I655" s="68" t="s">
        <v>888</v>
      </c>
      <c r="J655" s="92" t="s">
        <v>853</v>
      </c>
    </row>
    <row r="656" spans="2:10">
      <c r="B656" s="68" t="s">
        <v>839</v>
      </c>
      <c r="C656" s="68" t="s">
        <v>273</v>
      </c>
      <c r="D656" s="68" t="s">
        <v>422</v>
      </c>
      <c r="E656" s="68" t="s">
        <v>900</v>
      </c>
      <c r="F656" s="68">
        <v>5</v>
      </c>
      <c r="G656" s="68">
        <v>20.308</v>
      </c>
      <c r="H656" s="68" t="s">
        <v>300</v>
      </c>
      <c r="I656" s="68" t="s">
        <v>888</v>
      </c>
      <c r="J656" s="92" t="s">
        <v>854</v>
      </c>
    </row>
    <row r="657" spans="2:10">
      <c r="B657" s="68" t="s">
        <v>839</v>
      </c>
      <c r="C657" s="68" t="s">
        <v>273</v>
      </c>
      <c r="D657" s="68" t="s">
        <v>431</v>
      </c>
      <c r="E657" s="68" t="s">
        <v>900</v>
      </c>
      <c r="F657" s="68">
        <v>5</v>
      </c>
      <c r="H657" s="68" t="s">
        <v>300</v>
      </c>
      <c r="I657" s="68" t="s">
        <v>888</v>
      </c>
      <c r="J657" s="92" t="s">
        <v>855</v>
      </c>
    </row>
    <row r="658" spans="2:10">
      <c r="B658" s="68" t="s">
        <v>839</v>
      </c>
      <c r="C658" s="68" t="s">
        <v>273</v>
      </c>
      <c r="D658" s="68" t="s">
        <v>438</v>
      </c>
      <c r="E658" s="68" t="s">
        <v>900</v>
      </c>
      <c r="F658" s="68">
        <v>5</v>
      </c>
      <c r="H658" s="68" t="s">
        <v>300</v>
      </c>
      <c r="I658" s="68" t="s">
        <v>888</v>
      </c>
      <c r="J658" s="92" t="s">
        <v>856</v>
      </c>
    </row>
    <row r="659" spans="2:10">
      <c r="B659" s="68" t="s">
        <v>839</v>
      </c>
      <c r="C659" s="68" t="s">
        <v>273</v>
      </c>
      <c r="D659" s="68" t="s">
        <v>444</v>
      </c>
      <c r="E659" s="68" t="s">
        <v>900</v>
      </c>
      <c r="F659" s="68">
        <v>5</v>
      </c>
      <c r="H659" s="68" t="s">
        <v>300</v>
      </c>
      <c r="I659" s="68" t="s">
        <v>888</v>
      </c>
      <c r="J659" s="92" t="s">
        <v>857</v>
      </c>
    </row>
    <row r="660" spans="2:10">
      <c r="B660" s="68" t="s">
        <v>839</v>
      </c>
      <c r="C660" s="68" t="s">
        <v>273</v>
      </c>
      <c r="D660" s="68" t="s">
        <v>452</v>
      </c>
      <c r="E660" s="68" t="s">
        <v>900</v>
      </c>
      <c r="F660" s="68">
        <v>5</v>
      </c>
      <c r="H660" s="68" t="s">
        <v>300</v>
      </c>
      <c r="I660" s="68" t="s">
        <v>888</v>
      </c>
      <c r="J660" s="92" t="s">
        <v>858</v>
      </c>
    </row>
    <row r="661" spans="2:10">
      <c r="B661" s="68" t="s">
        <v>839</v>
      </c>
      <c r="C661" s="68" t="s">
        <v>273</v>
      </c>
      <c r="D661" s="68" t="s">
        <v>461</v>
      </c>
      <c r="E661" s="68" t="s">
        <v>900</v>
      </c>
      <c r="F661" s="68">
        <v>5</v>
      </c>
      <c r="H661" s="68" t="s">
        <v>300</v>
      </c>
      <c r="I661" s="68" t="s">
        <v>888</v>
      </c>
      <c r="J661" s="92" t="s">
        <v>859</v>
      </c>
    </row>
    <row r="662" spans="2:10">
      <c r="B662" s="68" t="s">
        <v>839</v>
      </c>
      <c r="C662" s="68" t="s">
        <v>273</v>
      </c>
      <c r="D662" s="68" t="s">
        <v>470</v>
      </c>
      <c r="E662" s="68" t="s">
        <v>900</v>
      </c>
      <c r="F662" s="68">
        <v>5</v>
      </c>
      <c r="H662" s="68" t="s">
        <v>300</v>
      </c>
      <c r="I662" s="68" t="s">
        <v>888</v>
      </c>
      <c r="J662" s="92" t="s">
        <v>860</v>
      </c>
    </row>
    <row r="663" spans="2:10">
      <c r="B663" s="68" t="s">
        <v>839</v>
      </c>
      <c r="C663" s="68" t="s">
        <v>273</v>
      </c>
      <c r="D663" s="68" t="s">
        <v>479</v>
      </c>
      <c r="E663" s="68" t="s">
        <v>900</v>
      </c>
      <c r="F663" s="68">
        <v>5</v>
      </c>
      <c r="H663" s="68" t="s">
        <v>300</v>
      </c>
      <c r="I663" s="68" t="s">
        <v>888</v>
      </c>
      <c r="J663" s="92" t="s">
        <v>861</v>
      </c>
    </row>
    <row r="664" spans="2:10">
      <c r="B664" s="68" t="s">
        <v>839</v>
      </c>
      <c r="C664" s="68" t="s">
        <v>273</v>
      </c>
      <c r="D664" s="68" t="s">
        <v>488</v>
      </c>
      <c r="E664" s="68" t="s">
        <v>900</v>
      </c>
      <c r="F664" s="68">
        <v>5</v>
      </c>
      <c r="H664" s="68" t="s">
        <v>300</v>
      </c>
      <c r="I664" s="68" t="s">
        <v>888</v>
      </c>
      <c r="J664" s="92" t="s">
        <v>862</v>
      </c>
    </row>
    <row r="665" spans="2:10">
      <c r="B665" s="68" t="s">
        <v>839</v>
      </c>
      <c r="C665" s="68" t="s">
        <v>273</v>
      </c>
      <c r="D665" s="68" t="s">
        <v>497</v>
      </c>
      <c r="E665" s="68" t="s">
        <v>900</v>
      </c>
      <c r="F665" s="68">
        <v>5</v>
      </c>
      <c r="H665" s="68" t="s">
        <v>300</v>
      </c>
      <c r="I665" s="68" t="s">
        <v>888</v>
      </c>
      <c r="J665" s="92" t="s">
        <v>863</v>
      </c>
    </row>
    <row r="666" spans="2:10">
      <c r="B666" s="68" t="s">
        <v>839</v>
      </c>
      <c r="C666" s="68" t="s">
        <v>273</v>
      </c>
      <c r="D666" s="68" t="s">
        <v>506</v>
      </c>
      <c r="E666" s="68" t="s">
        <v>900</v>
      </c>
      <c r="F666" s="68">
        <v>5</v>
      </c>
      <c r="H666" s="68" t="s">
        <v>300</v>
      </c>
      <c r="I666" s="68" t="s">
        <v>888</v>
      </c>
      <c r="J666" s="92" t="s">
        <v>864</v>
      </c>
    </row>
    <row r="667" spans="2:10">
      <c r="B667" s="68" t="s">
        <v>839</v>
      </c>
      <c r="C667" s="68" t="s">
        <v>273</v>
      </c>
      <c r="D667" s="68" t="s">
        <v>515</v>
      </c>
      <c r="E667" s="68" t="s">
        <v>900</v>
      </c>
      <c r="F667" s="68">
        <v>5</v>
      </c>
      <c r="H667" s="68" t="s">
        <v>300</v>
      </c>
      <c r="I667" s="68" t="s">
        <v>888</v>
      </c>
      <c r="J667" s="92" t="s">
        <v>865</v>
      </c>
    </row>
    <row r="668" spans="2:10">
      <c r="B668" s="68" t="s">
        <v>839</v>
      </c>
      <c r="C668" s="68" t="s">
        <v>273</v>
      </c>
      <c r="D668" s="68" t="s">
        <v>524</v>
      </c>
      <c r="E668" s="68" t="s">
        <v>900</v>
      </c>
      <c r="F668" s="68">
        <v>5</v>
      </c>
      <c r="H668" s="68" t="s">
        <v>300</v>
      </c>
      <c r="I668" s="68" t="s">
        <v>888</v>
      </c>
      <c r="J668" s="92" t="s">
        <v>866</v>
      </c>
    </row>
    <row r="669" spans="2:10">
      <c r="B669" s="68" t="s">
        <v>839</v>
      </c>
      <c r="C669" s="68" t="s">
        <v>273</v>
      </c>
      <c r="D669" s="68" t="s">
        <v>587</v>
      </c>
      <c r="E669" s="68" t="s">
        <v>900</v>
      </c>
      <c r="F669" s="68">
        <v>5</v>
      </c>
      <c r="H669" s="68" t="s">
        <v>300</v>
      </c>
      <c r="I669" s="68" t="s">
        <v>888</v>
      </c>
      <c r="J669" s="68" t="s">
        <v>867</v>
      </c>
    </row>
    <row r="670" spans="2:10">
      <c r="B670" s="68" t="s">
        <v>839</v>
      </c>
      <c r="C670" s="68" t="s">
        <v>273</v>
      </c>
      <c r="D670" s="68" t="s">
        <v>596</v>
      </c>
      <c r="E670" s="68" t="s">
        <v>900</v>
      </c>
      <c r="F670" s="68">
        <v>5</v>
      </c>
      <c r="H670" s="68" t="s">
        <v>300</v>
      </c>
      <c r="I670" s="68" t="s">
        <v>888</v>
      </c>
      <c r="J670" s="68" t="s">
        <v>868</v>
      </c>
    </row>
    <row r="671" spans="2:10">
      <c r="B671" s="68" t="s">
        <v>839</v>
      </c>
      <c r="C671" s="68" t="s">
        <v>273</v>
      </c>
      <c r="D671" s="68" t="s">
        <v>605</v>
      </c>
      <c r="E671" s="68" t="s">
        <v>900</v>
      </c>
      <c r="F671" s="68">
        <v>5</v>
      </c>
      <c r="H671" s="68" t="s">
        <v>300</v>
      </c>
      <c r="I671" s="68" t="s">
        <v>888</v>
      </c>
      <c r="J671" s="68" t="s">
        <v>869</v>
      </c>
    </row>
    <row r="672" spans="2:10">
      <c r="B672" s="68" t="s">
        <v>839</v>
      </c>
      <c r="C672" s="68" t="s">
        <v>273</v>
      </c>
      <c r="D672" s="68" t="s">
        <v>614</v>
      </c>
      <c r="E672" s="68" t="s">
        <v>900</v>
      </c>
      <c r="F672" s="68">
        <v>5</v>
      </c>
      <c r="H672" s="68" t="s">
        <v>300</v>
      </c>
      <c r="I672" s="68" t="s">
        <v>888</v>
      </c>
      <c r="J672" s="68" t="s">
        <v>870</v>
      </c>
    </row>
    <row r="673" spans="2:10">
      <c r="B673" s="68" t="s">
        <v>839</v>
      </c>
      <c r="C673" s="68" t="s">
        <v>273</v>
      </c>
      <c r="D673" s="68" t="s">
        <v>623</v>
      </c>
      <c r="E673" s="68" t="s">
        <v>900</v>
      </c>
      <c r="F673" s="68">
        <v>5</v>
      </c>
      <c r="H673" s="68" t="s">
        <v>300</v>
      </c>
      <c r="I673" s="68" t="s">
        <v>888</v>
      </c>
      <c r="J673" s="68" t="s">
        <v>871</v>
      </c>
    </row>
    <row r="674" spans="2:10">
      <c r="B674" s="68" t="s">
        <v>839</v>
      </c>
      <c r="C674" s="68" t="s">
        <v>273</v>
      </c>
      <c r="D674" s="68" t="s">
        <v>815</v>
      </c>
      <c r="E674" s="68" t="s">
        <v>900</v>
      </c>
      <c r="F674" s="68">
        <v>5</v>
      </c>
      <c r="H674" s="68" t="s">
        <v>300</v>
      </c>
      <c r="I674" s="68" t="s">
        <v>888</v>
      </c>
      <c r="J674" s="68" t="s">
        <v>872</v>
      </c>
    </row>
    <row r="675" spans="2:10">
      <c r="B675" s="68" t="s">
        <v>839</v>
      </c>
      <c r="C675" s="68" t="s">
        <v>273</v>
      </c>
      <c r="D675" s="68" t="s">
        <v>632</v>
      </c>
      <c r="E675" s="68" t="s">
        <v>900</v>
      </c>
      <c r="F675" s="68">
        <v>5</v>
      </c>
      <c r="H675" s="68" t="s">
        <v>300</v>
      </c>
      <c r="I675" s="68" t="s">
        <v>888</v>
      </c>
      <c r="J675" s="68" t="s">
        <v>873</v>
      </c>
    </row>
    <row r="676" spans="2:10">
      <c r="B676" s="68" t="s">
        <v>839</v>
      </c>
      <c r="C676" s="68" t="s">
        <v>273</v>
      </c>
      <c r="D676" s="68" t="s">
        <v>641</v>
      </c>
      <c r="E676" s="68" t="s">
        <v>900</v>
      </c>
      <c r="F676" s="68">
        <v>5</v>
      </c>
      <c r="H676" s="68" t="s">
        <v>300</v>
      </c>
      <c r="I676" s="68" t="s">
        <v>888</v>
      </c>
      <c r="J676" s="68" t="s">
        <v>874</v>
      </c>
    </row>
    <row r="677" spans="2:10">
      <c r="B677" s="68" t="s">
        <v>839</v>
      </c>
      <c r="C677" s="68" t="s">
        <v>273</v>
      </c>
      <c r="D677" s="68" t="s">
        <v>824</v>
      </c>
      <c r="E677" s="68" t="s">
        <v>900</v>
      </c>
      <c r="F677" s="68">
        <v>5</v>
      </c>
      <c r="H677" s="68" t="s">
        <v>300</v>
      </c>
      <c r="I677" s="68" t="s">
        <v>888</v>
      </c>
      <c r="J677" s="68" t="s">
        <v>875</v>
      </c>
    </row>
    <row r="678" spans="2:10">
      <c r="B678" s="68" t="s">
        <v>839</v>
      </c>
      <c r="C678" s="68" t="s">
        <v>273</v>
      </c>
      <c r="D678" s="68" t="s">
        <v>656</v>
      </c>
      <c r="E678" s="68" t="s">
        <v>900</v>
      </c>
      <c r="F678" s="68">
        <v>5</v>
      </c>
      <c r="H678" s="68" t="s">
        <v>300</v>
      </c>
      <c r="I678" s="68" t="s">
        <v>888</v>
      </c>
      <c r="J678" s="68" t="s">
        <v>876</v>
      </c>
    </row>
    <row r="679" spans="2:10">
      <c r="B679" s="68" t="s">
        <v>839</v>
      </c>
      <c r="C679" s="68" t="s">
        <v>273</v>
      </c>
      <c r="D679" s="68" t="s">
        <v>665</v>
      </c>
      <c r="E679" s="68" t="s">
        <v>900</v>
      </c>
      <c r="F679" s="68">
        <v>5</v>
      </c>
      <c r="H679" s="68" t="s">
        <v>300</v>
      </c>
      <c r="I679" s="68" t="s">
        <v>888</v>
      </c>
      <c r="J679" s="68" t="s">
        <v>877</v>
      </c>
    </row>
    <row r="680" spans="2:10">
      <c r="B680" s="68" t="s">
        <v>839</v>
      </c>
      <c r="C680" s="68" t="s">
        <v>273</v>
      </c>
      <c r="D680" s="68" t="s">
        <v>674</v>
      </c>
      <c r="E680" s="68" t="s">
        <v>900</v>
      </c>
      <c r="F680" s="68">
        <v>5</v>
      </c>
      <c r="H680" s="68" t="s">
        <v>300</v>
      </c>
      <c r="I680" s="68" t="s">
        <v>888</v>
      </c>
      <c r="J680" s="68" t="s">
        <v>878</v>
      </c>
    </row>
    <row r="681" spans="2:10">
      <c r="B681" s="68" t="s">
        <v>839</v>
      </c>
      <c r="C681" s="68" t="s">
        <v>273</v>
      </c>
      <c r="D681" s="68" t="s">
        <v>683</v>
      </c>
      <c r="E681" s="68" t="s">
        <v>900</v>
      </c>
      <c r="F681" s="68">
        <v>5</v>
      </c>
      <c r="H681" s="68" t="s">
        <v>300</v>
      </c>
      <c r="I681" s="68" t="s">
        <v>888</v>
      </c>
      <c r="J681" s="68" t="s">
        <v>879</v>
      </c>
    </row>
    <row r="682" spans="2:10">
      <c r="B682" s="68" t="s">
        <v>839</v>
      </c>
      <c r="C682" s="68" t="s">
        <v>273</v>
      </c>
      <c r="D682" s="68" t="s">
        <v>905</v>
      </c>
      <c r="E682" s="68" t="s">
        <v>900</v>
      </c>
      <c r="F682" s="68">
        <v>5</v>
      </c>
      <c r="H682" s="68" t="s">
        <v>300</v>
      </c>
      <c r="I682" s="68" t="s">
        <v>888</v>
      </c>
      <c r="J682" s="68" t="s">
        <v>902</v>
      </c>
    </row>
    <row r="683" spans="2:10">
      <c r="B683" s="68" t="s">
        <v>839</v>
      </c>
      <c r="C683" s="68" t="s">
        <v>273</v>
      </c>
      <c r="D683" s="68" t="s">
        <v>906</v>
      </c>
      <c r="E683" s="68" t="s">
        <v>900</v>
      </c>
      <c r="F683" s="68">
        <v>5</v>
      </c>
      <c r="H683" s="68" t="s">
        <v>300</v>
      </c>
      <c r="I683" s="68" t="s">
        <v>888</v>
      </c>
      <c r="J683" s="68" t="s">
        <v>904</v>
      </c>
    </row>
    <row r="684" spans="2:10">
      <c r="B684" s="68" t="s">
        <v>839</v>
      </c>
      <c r="C684" s="68" t="s">
        <v>273</v>
      </c>
      <c r="D684" s="68" t="s">
        <v>689</v>
      </c>
      <c r="E684" s="68" t="s">
        <v>900</v>
      </c>
      <c r="F684" s="68">
        <v>5</v>
      </c>
      <c r="H684" s="68" t="s">
        <v>300</v>
      </c>
      <c r="I684" s="68" t="s">
        <v>888</v>
      </c>
      <c r="J684" s="68" t="s">
        <v>880</v>
      </c>
    </row>
    <row r="685" spans="2:10">
      <c r="B685" s="68" t="s">
        <v>839</v>
      </c>
      <c r="C685" s="68" t="s">
        <v>273</v>
      </c>
      <c r="D685" s="68" t="s">
        <v>698</v>
      </c>
      <c r="E685" s="68" t="s">
        <v>900</v>
      </c>
      <c r="F685" s="68">
        <v>5</v>
      </c>
      <c r="H685" s="68" t="s">
        <v>300</v>
      </c>
      <c r="I685" s="68" t="s">
        <v>888</v>
      </c>
      <c r="J685" s="68" t="s">
        <v>881</v>
      </c>
    </row>
    <row r="686" spans="2:10">
      <c r="B686" s="68" t="s">
        <v>839</v>
      </c>
      <c r="C686" s="68" t="s">
        <v>273</v>
      </c>
      <c r="D686" s="68" t="s">
        <v>707</v>
      </c>
      <c r="E686" s="68" t="s">
        <v>900</v>
      </c>
      <c r="F686" s="68">
        <v>5</v>
      </c>
      <c r="H686" s="68" t="s">
        <v>300</v>
      </c>
      <c r="I686" s="68" t="s">
        <v>888</v>
      </c>
      <c r="J686" s="68" t="s">
        <v>882</v>
      </c>
    </row>
    <row r="687" spans="2:10">
      <c r="B687" s="68" t="s">
        <v>839</v>
      </c>
      <c r="C687" s="68" t="s">
        <v>273</v>
      </c>
      <c r="D687" s="68" t="s">
        <v>716</v>
      </c>
      <c r="E687" s="68" t="s">
        <v>900</v>
      </c>
      <c r="F687" s="68">
        <v>5</v>
      </c>
      <c r="H687" s="68" t="s">
        <v>300</v>
      </c>
      <c r="I687" s="68" t="s">
        <v>888</v>
      </c>
      <c r="J687" s="68" t="s">
        <v>883</v>
      </c>
    </row>
    <row r="688" spans="2:10">
      <c r="B688" s="68" t="s">
        <v>839</v>
      </c>
      <c r="C688" s="68" t="s">
        <v>273</v>
      </c>
      <c r="D688" s="68" t="s">
        <v>725</v>
      </c>
      <c r="E688" s="68" t="s">
        <v>900</v>
      </c>
      <c r="F688" s="68">
        <v>5</v>
      </c>
      <c r="H688" s="68" t="s">
        <v>300</v>
      </c>
      <c r="I688" s="68" t="s">
        <v>888</v>
      </c>
      <c r="J688" s="68" t="s">
        <v>884</v>
      </c>
    </row>
    <row r="689" spans="2:10">
      <c r="B689" s="68" t="s">
        <v>839</v>
      </c>
      <c r="C689" s="68" t="s">
        <v>273</v>
      </c>
      <c r="D689" s="68" t="s">
        <v>734</v>
      </c>
      <c r="E689" s="68" t="s">
        <v>900</v>
      </c>
      <c r="F689" s="68">
        <v>5</v>
      </c>
      <c r="H689" s="68" t="s">
        <v>300</v>
      </c>
      <c r="I689" s="68" t="s">
        <v>888</v>
      </c>
      <c r="J689" s="68" t="s">
        <v>885</v>
      </c>
    </row>
    <row r="690" spans="2:10">
      <c r="B690" s="68" t="s">
        <v>839</v>
      </c>
      <c r="C690" s="68" t="s">
        <v>273</v>
      </c>
      <c r="D690" s="68" t="s">
        <v>743</v>
      </c>
      <c r="E690" s="68" t="s">
        <v>900</v>
      </c>
      <c r="F690" s="68">
        <v>5</v>
      </c>
      <c r="H690" s="68" t="s">
        <v>300</v>
      </c>
      <c r="I690" s="68" t="s">
        <v>888</v>
      </c>
      <c r="J690" s="68" t="s">
        <v>886</v>
      </c>
    </row>
    <row r="691" spans="2:10">
      <c r="B691" s="68" t="s">
        <v>839</v>
      </c>
      <c r="C691" s="68" t="s">
        <v>273</v>
      </c>
      <c r="D691" s="68" t="s">
        <v>752</v>
      </c>
      <c r="E691" s="68" t="s">
        <v>900</v>
      </c>
      <c r="F691" s="68">
        <v>5</v>
      </c>
      <c r="G691" s="68">
        <v>101.977</v>
      </c>
      <c r="H691" s="68" t="s">
        <v>300</v>
      </c>
      <c r="I691" s="68" t="s">
        <v>888</v>
      </c>
      <c r="J691" s="68" t="s">
        <v>887</v>
      </c>
    </row>
    <row r="692" spans="2:10">
      <c r="B692" s="68" t="s">
        <v>839</v>
      </c>
      <c r="C692" s="68" t="s">
        <v>273</v>
      </c>
      <c r="D692" s="68" t="s">
        <v>308</v>
      </c>
      <c r="E692" s="68" t="s">
        <v>900</v>
      </c>
      <c r="F692" s="68">
        <v>5</v>
      </c>
      <c r="H692" s="68" t="s">
        <v>300</v>
      </c>
      <c r="I692" s="68" t="s">
        <v>889</v>
      </c>
      <c r="J692" s="92" t="s">
        <v>841</v>
      </c>
    </row>
    <row r="693" spans="2:10">
      <c r="B693" s="68" t="s">
        <v>839</v>
      </c>
      <c r="C693" s="68" t="s">
        <v>273</v>
      </c>
      <c r="D693" s="68" t="s">
        <v>317</v>
      </c>
      <c r="E693" s="68" t="s">
        <v>900</v>
      </c>
      <c r="F693" s="68">
        <v>5</v>
      </c>
      <c r="H693" s="68" t="s">
        <v>300</v>
      </c>
      <c r="I693" s="68" t="s">
        <v>889</v>
      </c>
      <c r="J693" s="92" t="s">
        <v>842</v>
      </c>
    </row>
    <row r="694" spans="2:10">
      <c r="B694" s="68" t="s">
        <v>839</v>
      </c>
      <c r="C694" s="68" t="s">
        <v>273</v>
      </c>
      <c r="D694" s="68" t="s">
        <v>326</v>
      </c>
      <c r="E694" s="68" t="s">
        <v>900</v>
      </c>
      <c r="F694" s="68">
        <v>5</v>
      </c>
      <c r="H694" s="68" t="s">
        <v>300</v>
      </c>
      <c r="I694" s="68" t="s">
        <v>889</v>
      </c>
      <c r="J694" s="92" t="s">
        <v>843</v>
      </c>
    </row>
    <row r="695" spans="2:10">
      <c r="B695" s="68" t="s">
        <v>839</v>
      </c>
      <c r="C695" s="68" t="s">
        <v>273</v>
      </c>
      <c r="D695" s="68" t="s">
        <v>335</v>
      </c>
      <c r="E695" s="68" t="s">
        <v>900</v>
      </c>
      <c r="F695" s="68">
        <v>5</v>
      </c>
      <c r="H695" s="68" t="s">
        <v>300</v>
      </c>
      <c r="I695" s="68" t="s">
        <v>889</v>
      </c>
      <c r="J695" s="92" t="s">
        <v>844</v>
      </c>
    </row>
    <row r="696" spans="2:10">
      <c r="B696" s="68" t="s">
        <v>839</v>
      </c>
      <c r="C696" s="68" t="s">
        <v>273</v>
      </c>
      <c r="D696" s="68" t="s">
        <v>344</v>
      </c>
      <c r="E696" s="68" t="s">
        <v>900</v>
      </c>
      <c r="F696" s="68">
        <v>5</v>
      </c>
      <c r="H696" s="68" t="s">
        <v>300</v>
      </c>
      <c r="I696" s="68" t="s">
        <v>889</v>
      </c>
      <c r="J696" s="92" t="s">
        <v>845</v>
      </c>
    </row>
    <row r="697" spans="2:10">
      <c r="B697" s="68" t="s">
        <v>839</v>
      </c>
      <c r="C697" s="68" t="s">
        <v>273</v>
      </c>
      <c r="D697" s="68" t="s">
        <v>353</v>
      </c>
      <c r="E697" s="68" t="s">
        <v>900</v>
      </c>
      <c r="F697" s="68">
        <v>5</v>
      </c>
      <c r="H697" s="68" t="s">
        <v>300</v>
      </c>
      <c r="I697" s="68" t="s">
        <v>889</v>
      </c>
      <c r="J697" s="92" t="s">
        <v>846</v>
      </c>
    </row>
    <row r="698" spans="2:10">
      <c r="B698" s="68" t="s">
        <v>839</v>
      </c>
      <c r="C698" s="68" t="s">
        <v>273</v>
      </c>
      <c r="D698" s="68" t="s">
        <v>362</v>
      </c>
      <c r="E698" s="68" t="s">
        <v>900</v>
      </c>
      <c r="F698" s="68">
        <v>5</v>
      </c>
      <c r="H698" s="68" t="s">
        <v>300</v>
      </c>
      <c r="I698" s="68" t="s">
        <v>889</v>
      </c>
      <c r="J698" s="92" t="s">
        <v>847</v>
      </c>
    </row>
    <row r="699" spans="2:10">
      <c r="B699" s="68" t="s">
        <v>839</v>
      </c>
      <c r="C699" s="68" t="s">
        <v>273</v>
      </c>
      <c r="D699" s="68" t="s">
        <v>371</v>
      </c>
      <c r="E699" s="68" t="s">
        <v>900</v>
      </c>
      <c r="F699" s="68">
        <v>5</v>
      </c>
      <c r="H699" s="68" t="s">
        <v>300</v>
      </c>
      <c r="I699" s="68" t="s">
        <v>889</v>
      </c>
      <c r="J699" s="92" t="s">
        <v>848</v>
      </c>
    </row>
    <row r="700" spans="2:10">
      <c r="B700" s="68" t="s">
        <v>839</v>
      </c>
      <c r="C700" s="68" t="s">
        <v>273</v>
      </c>
      <c r="D700" s="68" t="s">
        <v>380</v>
      </c>
      <c r="E700" s="68" t="s">
        <v>900</v>
      </c>
      <c r="F700" s="68">
        <v>5</v>
      </c>
      <c r="H700" s="68" t="s">
        <v>300</v>
      </c>
      <c r="I700" s="68" t="s">
        <v>889</v>
      </c>
      <c r="J700" s="92" t="s">
        <v>849</v>
      </c>
    </row>
    <row r="701" spans="2:10">
      <c r="B701" s="68" t="s">
        <v>839</v>
      </c>
      <c r="C701" s="68" t="s">
        <v>273</v>
      </c>
      <c r="D701" s="68" t="s">
        <v>389</v>
      </c>
      <c r="E701" s="68" t="s">
        <v>900</v>
      </c>
      <c r="F701" s="68">
        <v>5</v>
      </c>
      <c r="H701" s="68" t="s">
        <v>300</v>
      </c>
      <c r="I701" s="68" t="s">
        <v>889</v>
      </c>
      <c r="J701" s="92" t="s">
        <v>850</v>
      </c>
    </row>
    <row r="702" spans="2:10">
      <c r="B702" s="68" t="s">
        <v>839</v>
      </c>
      <c r="C702" s="68" t="s">
        <v>273</v>
      </c>
      <c r="D702" s="68" t="s">
        <v>828</v>
      </c>
      <c r="E702" s="68" t="s">
        <v>900</v>
      </c>
      <c r="F702" s="68">
        <v>5</v>
      </c>
      <c r="H702" s="68" t="s">
        <v>300</v>
      </c>
      <c r="I702" s="68" t="s">
        <v>889</v>
      </c>
      <c r="J702" s="92" t="s">
        <v>851</v>
      </c>
    </row>
    <row r="703" spans="2:10">
      <c r="B703" s="68" t="s">
        <v>839</v>
      </c>
      <c r="C703" s="68" t="s">
        <v>273</v>
      </c>
      <c r="D703" s="68" t="s">
        <v>407</v>
      </c>
      <c r="E703" s="68" t="s">
        <v>900</v>
      </c>
      <c r="F703" s="68">
        <v>5</v>
      </c>
      <c r="H703" s="68" t="s">
        <v>300</v>
      </c>
      <c r="I703" s="68" t="s">
        <v>889</v>
      </c>
      <c r="J703" s="92" t="s">
        <v>852</v>
      </c>
    </row>
    <row r="704" spans="2:10">
      <c r="B704" s="68" t="s">
        <v>839</v>
      </c>
      <c r="C704" s="68" t="s">
        <v>273</v>
      </c>
      <c r="D704" s="68" t="s">
        <v>416</v>
      </c>
      <c r="E704" s="68" t="s">
        <v>900</v>
      </c>
      <c r="F704" s="68">
        <v>5</v>
      </c>
      <c r="H704" s="68" t="s">
        <v>300</v>
      </c>
      <c r="I704" s="68" t="s">
        <v>889</v>
      </c>
      <c r="J704" s="92" t="s">
        <v>853</v>
      </c>
    </row>
    <row r="705" spans="2:10">
      <c r="B705" s="68" t="s">
        <v>839</v>
      </c>
      <c r="C705" s="68" t="s">
        <v>273</v>
      </c>
      <c r="D705" s="68" t="s">
        <v>425</v>
      </c>
      <c r="E705" s="68" t="s">
        <v>900</v>
      </c>
      <c r="F705" s="68">
        <v>5</v>
      </c>
      <c r="G705" s="68">
        <v>23.998000000000001</v>
      </c>
      <c r="H705" s="68" t="s">
        <v>300</v>
      </c>
      <c r="I705" s="68" t="s">
        <v>889</v>
      </c>
      <c r="J705" s="92" t="s">
        <v>854</v>
      </c>
    </row>
    <row r="706" spans="2:10">
      <c r="B706" s="68" t="s">
        <v>839</v>
      </c>
      <c r="C706" s="68" t="s">
        <v>273</v>
      </c>
      <c r="D706" s="68" t="s">
        <v>434</v>
      </c>
      <c r="E706" s="68" t="s">
        <v>900</v>
      </c>
      <c r="F706" s="68">
        <v>5</v>
      </c>
      <c r="H706" s="68" t="s">
        <v>300</v>
      </c>
      <c r="I706" s="68" t="s">
        <v>889</v>
      </c>
      <c r="J706" s="92" t="s">
        <v>855</v>
      </c>
    </row>
    <row r="707" spans="2:10">
      <c r="B707" s="68" t="s">
        <v>839</v>
      </c>
      <c r="C707" s="68" t="s">
        <v>273</v>
      </c>
      <c r="D707" s="68" t="s">
        <v>440</v>
      </c>
      <c r="E707" s="68" t="s">
        <v>900</v>
      </c>
      <c r="F707" s="68">
        <v>5</v>
      </c>
      <c r="H707" s="68" t="s">
        <v>300</v>
      </c>
      <c r="I707" s="68" t="s">
        <v>889</v>
      </c>
      <c r="J707" s="92" t="s">
        <v>856</v>
      </c>
    </row>
    <row r="708" spans="2:10">
      <c r="B708" s="68" t="s">
        <v>839</v>
      </c>
      <c r="C708" s="68" t="s">
        <v>273</v>
      </c>
      <c r="D708" s="68" t="s">
        <v>446</v>
      </c>
      <c r="E708" s="68" t="s">
        <v>900</v>
      </c>
      <c r="F708" s="68">
        <v>5</v>
      </c>
      <c r="H708" s="68" t="s">
        <v>300</v>
      </c>
      <c r="I708" s="68" t="s">
        <v>889</v>
      </c>
      <c r="J708" s="92" t="s">
        <v>857</v>
      </c>
    </row>
    <row r="709" spans="2:10">
      <c r="B709" s="68" t="s">
        <v>839</v>
      </c>
      <c r="C709" s="68" t="s">
        <v>273</v>
      </c>
      <c r="D709" s="68" t="s">
        <v>455</v>
      </c>
      <c r="E709" s="68" t="s">
        <v>900</v>
      </c>
      <c r="F709" s="68">
        <v>5</v>
      </c>
      <c r="H709" s="68" t="s">
        <v>300</v>
      </c>
      <c r="I709" s="68" t="s">
        <v>889</v>
      </c>
      <c r="J709" s="92" t="s">
        <v>858</v>
      </c>
    </row>
    <row r="710" spans="2:10">
      <c r="B710" s="68" t="s">
        <v>839</v>
      </c>
      <c r="C710" s="68" t="s">
        <v>273</v>
      </c>
      <c r="D710" s="68" t="s">
        <v>464</v>
      </c>
      <c r="E710" s="68" t="s">
        <v>900</v>
      </c>
      <c r="F710" s="68">
        <v>5</v>
      </c>
      <c r="H710" s="68" t="s">
        <v>300</v>
      </c>
      <c r="I710" s="68" t="s">
        <v>889</v>
      </c>
      <c r="J710" s="92" t="s">
        <v>859</v>
      </c>
    </row>
    <row r="711" spans="2:10">
      <c r="B711" s="68" t="s">
        <v>839</v>
      </c>
      <c r="C711" s="68" t="s">
        <v>273</v>
      </c>
      <c r="D711" s="68" t="s">
        <v>473</v>
      </c>
      <c r="E711" s="68" t="s">
        <v>900</v>
      </c>
      <c r="F711" s="68">
        <v>5</v>
      </c>
      <c r="H711" s="68" t="s">
        <v>300</v>
      </c>
      <c r="I711" s="68" t="s">
        <v>889</v>
      </c>
      <c r="J711" s="92" t="s">
        <v>860</v>
      </c>
    </row>
    <row r="712" spans="2:10">
      <c r="B712" s="68" t="s">
        <v>839</v>
      </c>
      <c r="C712" s="68" t="s">
        <v>273</v>
      </c>
      <c r="D712" s="68" t="s">
        <v>482</v>
      </c>
      <c r="E712" s="68" t="s">
        <v>900</v>
      </c>
      <c r="F712" s="68">
        <v>5</v>
      </c>
      <c r="H712" s="68" t="s">
        <v>300</v>
      </c>
      <c r="I712" s="68" t="s">
        <v>889</v>
      </c>
      <c r="J712" s="92" t="s">
        <v>861</v>
      </c>
    </row>
    <row r="713" spans="2:10">
      <c r="B713" s="68" t="s">
        <v>839</v>
      </c>
      <c r="C713" s="68" t="s">
        <v>273</v>
      </c>
      <c r="D713" s="68" t="s">
        <v>491</v>
      </c>
      <c r="E713" s="68" t="s">
        <v>900</v>
      </c>
      <c r="F713" s="68">
        <v>5</v>
      </c>
      <c r="H713" s="68" t="s">
        <v>300</v>
      </c>
      <c r="I713" s="68" t="s">
        <v>889</v>
      </c>
      <c r="J713" s="92" t="s">
        <v>862</v>
      </c>
    </row>
    <row r="714" spans="2:10">
      <c r="B714" s="68" t="s">
        <v>839</v>
      </c>
      <c r="C714" s="68" t="s">
        <v>273</v>
      </c>
      <c r="D714" s="68" t="s">
        <v>500</v>
      </c>
      <c r="E714" s="68" t="s">
        <v>900</v>
      </c>
      <c r="F714" s="68">
        <v>5</v>
      </c>
      <c r="H714" s="68" t="s">
        <v>300</v>
      </c>
      <c r="I714" s="68" t="s">
        <v>889</v>
      </c>
      <c r="J714" s="92" t="s">
        <v>863</v>
      </c>
    </row>
    <row r="715" spans="2:10">
      <c r="B715" s="68" t="s">
        <v>839</v>
      </c>
      <c r="C715" s="68" t="s">
        <v>273</v>
      </c>
      <c r="D715" s="68" t="s">
        <v>509</v>
      </c>
      <c r="E715" s="68" t="s">
        <v>900</v>
      </c>
      <c r="F715" s="68">
        <v>5</v>
      </c>
      <c r="H715" s="68" t="s">
        <v>300</v>
      </c>
      <c r="I715" s="68" t="s">
        <v>889</v>
      </c>
      <c r="J715" s="92" t="s">
        <v>864</v>
      </c>
    </row>
    <row r="716" spans="2:10">
      <c r="B716" s="68" t="s">
        <v>839</v>
      </c>
      <c r="C716" s="68" t="s">
        <v>273</v>
      </c>
      <c r="D716" s="68" t="s">
        <v>518</v>
      </c>
      <c r="E716" s="68" t="s">
        <v>900</v>
      </c>
      <c r="F716" s="68">
        <v>5</v>
      </c>
      <c r="H716" s="68" t="s">
        <v>300</v>
      </c>
      <c r="I716" s="68" t="s">
        <v>889</v>
      </c>
      <c r="J716" s="92" t="s">
        <v>865</v>
      </c>
    </row>
    <row r="717" spans="2:10">
      <c r="B717" s="68" t="s">
        <v>839</v>
      </c>
      <c r="C717" s="68" t="s">
        <v>273</v>
      </c>
      <c r="D717" s="68" t="s">
        <v>527</v>
      </c>
      <c r="E717" s="68" t="s">
        <v>900</v>
      </c>
      <c r="F717" s="68">
        <v>5</v>
      </c>
      <c r="H717" s="68" t="s">
        <v>300</v>
      </c>
      <c r="I717" s="68" t="s">
        <v>889</v>
      </c>
      <c r="J717" s="92" t="s">
        <v>866</v>
      </c>
    </row>
    <row r="718" spans="2:10">
      <c r="B718" s="68" t="s">
        <v>839</v>
      </c>
      <c r="C718" s="68" t="s">
        <v>273</v>
      </c>
      <c r="D718" s="68" t="s">
        <v>590</v>
      </c>
      <c r="E718" s="68" t="s">
        <v>900</v>
      </c>
      <c r="F718" s="68">
        <v>5</v>
      </c>
      <c r="H718" s="68" t="s">
        <v>300</v>
      </c>
      <c r="I718" s="68" t="s">
        <v>889</v>
      </c>
      <c r="J718" s="68" t="s">
        <v>867</v>
      </c>
    </row>
    <row r="719" spans="2:10">
      <c r="B719" s="68" t="s">
        <v>839</v>
      </c>
      <c r="C719" s="68" t="s">
        <v>273</v>
      </c>
      <c r="D719" s="68" t="s">
        <v>599</v>
      </c>
      <c r="E719" s="68" t="s">
        <v>900</v>
      </c>
      <c r="F719" s="68">
        <v>5</v>
      </c>
      <c r="H719" s="68" t="s">
        <v>300</v>
      </c>
      <c r="I719" s="68" t="s">
        <v>889</v>
      </c>
      <c r="J719" s="68" t="s">
        <v>868</v>
      </c>
    </row>
    <row r="720" spans="2:10">
      <c r="B720" s="68" t="s">
        <v>839</v>
      </c>
      <c r="C720" s="68" t="s">
        <v>273</v>
      </c>
      <c r="D720" s="68" t="s">
        <v>608</v>
      </c>
      <c r="E720" s="68" t="s">
        <v>900</v>
      </c>
      <c r="F720" s="68">
        <v>5</v>
      </c>
      <c r="H720" s="68" t="s">
        <v>300</v>
      </c>
      <c r="I720" s="68" t="s">
        <v>889</v>
      </c>
      <c r="J720" s="68" t="s">
        <v>869</v>
      </c>
    </row>
    <row r="721" spans="2:10">
      <c r="B721" s="68" t="s">
        <v>839</v>
      </c>
      <c r="C721" s="68" t="s">
        <v>273</v>
      </c>
      <c r="D721" s="68" t="s">
        <v>617</v>
      </c>
      <c r="E721" s="68" t="s">
        <v>900</v>
      </c>
      <c r="F721" s="68">
        <v>5</v>
      </c>
      <c r="H721" s="68" t="s">
        <v>300</v>
      </c>
      <c r="I721" s="68" t="s">
        <v>889</v>
      </c>
      <c r="J721" s="68" t="s">
        <v>870</v>
      </c>
    </row>
    <row r="722" spans="2:10">
      <c r="B722" s="68" t="s">
        <v>839</v>
      </c>
      <c r="C722" s="68" t="s">
        <v>273</v>
      </c>
      <c r="D722" s="68" t="s">
        <v>626</v>
      </c>
      <c r="E722" s="68" t="s">
        <v>900</v>
      </c>
      <c r="F722" s="68">
        <v>5</v>
      </c>
      <c r="H722" s="68" t="s">
        <v>300</v>
      </c>
      <c r="I722" s="68" t="s">
        <v>889</v>
      </c>
      <c r="J722" s="68" t="s">
        <v>871</v>
      </c>
    </row>
    <row r="723" spans="2:10">
      <c r="B723" s="68" t="s">
        <v>839</v>
      </c>
      <c r="C723" s="68" t="s">
        <v>273</v>
      </c>
      <c r="D723" s="68" t="s">
        <v>818</v>
      </c>
      <c r="E723" s="68" t="s">
        <v>900</v>
      </c>
      <c r="F723" s="68">
        <v>5</v>
      </c>
      <c r="H723" s="68" t="s">
        <v>300</v>
      </c>
      <c r="I723" s="68" t="s">
        <v>889</v>
      </c>
      <c r="J723" s="68" t="s">
        <v>872</v>
      </c>
    </row>
    <row r="724" spans="2:10">
      <c r="B724" s="68" t="s">
        <v>839</v>
      </c>
      <c r="C724" s="68" t="s">
        <v>273</v>
      </c>
      <c r="D724" s="68" t="s">
        <v>635</v>
      </c>
      <c r="E724" s="68" t="s">
        <v>900</v>
      </c>
      <c r="F724" s="68">
        <v>5</v>
      </c>
      <c r="H724" s="68" t="s">
        <v>300</v>
      </c>
      <c r="I724" s="68" t="s">
        <v>889</v>
      </c>
      <c r="J724" s="68" t="s">
        <v>873</v>
      </c>
    </row>
    <row r="725" spans="2:10">
      <c r="B725" s="68" t="s">
        <v>839</v>
      </c>
      <c r="C725" s="68" t="s">
        <v>273</v>
      </c>
      <c r="D725" s="68" t="s">
        <v>644</v>
      </c>
      <c r="E725" s="68" t="s">
        <v>900</v>
      </c>
      <c r="F725" s="68">
        <v>5</v>
      </c>
      <c r="H725" s="68" t="s">
        <v>300</v>
      </c>
      <c r="I725" s="68" t="s">
        <v>889</v>
      </c>
      <c r="J725" s="68" t="s">
        <v>874</v>
      </c>
    </row>
    <row r="726" spans="2:10">
      <c r="B726" s="68" t="s">
        <v>839</v>
      </c>
      <c r="C726" s="68" t="s">
        <v>273</v>
      </c>
      <c r="D726" s="68" t="s">
        <v>650</v>
      </c>
      <c r="E726" s="68" t="s">
        <v>900</v>
      </c>
      <c r="F726" s="68">
        <v>5</v>
      </c>
      <c r="H726" s="68" t="s">
        <v>300</v>
      </c>
      <c r="I726" s="68" t="s">
        <v>889</v>
      </c>
      <c r="J726" s="68" t="s">
        <v>875</v>
      </c>
    </row>
    <row r="727" spans="2:10">
      <c r="B727" s="68" t="s">
        <v>839</v>
      </c>
      <c r="C727" s="68" t="s">
        <v>273</v>
      </c>
      <c r="D727" s="68" t="s">
        <v>659</v>
      </c>
      <c r="E727" s="68" t="s">
        <v>900</v>
      </c>
      <c r="F727" s="68">
        <v>5</v>
      </c>
      <c r="H727" s="68" t="s">
        <v>300</v>
      </c>
      <c r="I727" s="68" t="s">
        <v>889</v>
      </c>
      <c r="J727" s="68" t="s">
        <v>876</v>
      </c>
    </row>
    <row r="728" spans="2:10">
      <c r="B728" s="68" t="s">
        <v>839</v>
      </c>
      <c r="C728" s="68" t="s">
        <v>273</v>
      </c>
      <c r="D728" s="68" t="s">
        <v>668</v>
      </c>
      <c r="E728" s="68" t="s">
        <v>900</v>
      </c>
      <c r="F728" s="68">
        <v>5</v>
      </c>
      <c r="H728" s="68" t="s">
        <v>300</v>
      </c>
      <c r="I728" s="68" t="s">
        <v>889</v>
      </c>
      <c r="J728" s="68" t="s">
        <v>877</v>
      </c>
    </row>
    <row r="729" spans="2:10">
      <c r="B729" s="68" t="s">
        <v>839</v>
      </c>
      <c r="C729" s="68" t="s">
        <v>273</v>
      </c>
      <c r="D729" s="68" t="s">
        <v>677</v>
      </c>
      <c r="E729" s="68" t="s">
        <v>900</v>
      </c>
      <c r="F729" s="68">
        <v>5</v>
      </c>
      <c r="H729" s="68" t="s">
        <v>300</v>
      </c>
      <c r="I729" s="68" t="s">
        <v>889</v>
      </c>
      <c r="J729" s="68" t="s">
        <v>878</v>
      </c>
    </row>
    <row r="730" spans="2:10">
      <c r="B730" s="68" t="s">
        <v>839</v>
      </c>
      <c r="C730" s="68" t="s">
        <v>273</v>
      </c>
      <c r="D730" s="68" t="s">
        <v>686</v>
      </c>
      <c r="E730" s="68" t="s">
        <v>900</v>
      </c>
      <c r="F730" s="68">
        <v>5</v>
      </c>
      <c r="H730" s="68" t="s">
        <v>300</v>
      </c>
      <c r="I730" s="68" t="s">
        <v>889</v>
      </c>
      <c r="J730" s="68" t="s">
        <v>879</v>
      </c>
    </row>
    <row r="731" spans="2:10">
      <c r="B731" s="68" t="s">
        <v>839</v>
      </c>
      <c r="C731" s="68" t="s">
        <v>273</v>
      </c>
      <c r="D731" s="68" t="s">
        <v>907</v>
      </c>
      <c r="E731" s="68" t="s">
        <v>900</v>
      </c>
      <c r="F731" s="68">
        <v>5</v>
      </c>
      <c r="H731" s="68" t="s">
        <v>300</v>
      </c>
      <c r="I731" s="68" t="s">
        <v>889</v>
      </c>
      <c r="J731" s="68" t="s">
        <v>902</v>
      </c>
    </row>
    <row r="732" spans="2:10">
      <c r="B732" s="68" t="s">
        <v>839</v>
      </c>
      <c r="C732" s="68" t="s">
        <v>273</v>
      </c>
      <c r="D732" s="68" t="s">
        <v>908</v>
      </c>
      <c r="E732" s="68" t="s">
        <v>900</v>
      </c>
      <c r="F732" s="68">
        <v>5</v>
      </c>
      <c r="H732" s="68" t="s">
        <v>300</v>
      </c>
      <c r="I732" s="68" t="s">
        <v>889</v>
      </c>
      <c r="J732" s="68" t="s">
        <v>904</v>
      </c>
    </row>
    <row r="733" spans="2:10">
      <c r="B733" s="68" t="s">
        <v>839</v>
      </c>
      <c r="C733" s="68" t="s">
        <v>273</v>
      </c>
      <c r="D733" s="68" t="s">
        <v>692</v>
      </c>
      <c r="E733" s="68" t="s">
        <v>900</v>
      </c>
      <c r="F733" s="68">
        <v>5</v>
      </c>
      <c r="H733" s="68" t="s">
        <v>300</v>
      </c>
      <c r="I733" s="68" t="s">
        <v>889</v>
      </c>
      <c r="J733" s="68" t="s">
        <v>880</v>
      </c>
    </row>
    <row r="734" spans="2:10">
      <c r="B734" s="68" t="s">
        <v>839</v>
      </c>
      <c r="C734" s="68" t="s">
        <v>273</v>
      </c>
      <c r="D734" s="68" t="s">
        <v>701</v>
      </c>
      <c r="E734" s="68" t="s">
        <v>900</v>
      </c>
      <c r="F734" s="68">
        <v>5</v>
      </c>
      <c r="H734" s="68" t="s">
        <v>300</v>
      </c>
      <c r="I734" s="68" t="s">
        <v>889</v>
      </c>
      <c r="J734" s="68" t="s">
        <v>881</v>
      </c>
    </row>
    <row r="735" spans="2:10">
      <c r="B735" s="68" t="s">
        <v>839</v>
      </c>
      <c r="C735" s="68" t="s">
        <v>273</v>
      </c>
      <c r="D735" s="68" t="s">
        <v>710</v>
      </c>
      <c r="E735" s="68" t="s">
        <v>900</v>
      </c>
      <c r="F735" s="68">
        <v>5</v>
      </c>
      <c r="H735" s="68" t="s">
        <v>300</v>
      </c>
      <c r="I735" s="68" t="s">
        <v>889</v>
      </c>
      <c r="J735" s="68" t="s">
        <v>882</v>
      </c>
    </row>
    <row r="736" spans="2:10">
      <c r="B736" s="68" t="s">
        <v>839</v>
      </c>
      <c r="C736" s="68" t="s">
        <v>273</v>
      </c>
      <c r="D736" s="68" t="s">
        <v>719</v>
      </c>
      <c r="E736" s="68" t="s">
        <v>900</v>
      </c>
      <c r="F736" s="68">
        <v>5</v>
      </c>
      <c r="H736" s="68" t="s">
        <v>300</v>
      </c>
      <c r="I736" s="68" t="s">
        <v>889</v>
      </c>
      <c r="J736" s="68" t="s">
        <v>883</v>
      </c>
    </row>
    <row r="737" spans="2:10">
      <c r="B737" s="68" t="s">
        <v>839</v>
      </c>
      <c r="C737" s="68" t="s">
        <v>273</v>
      </c>
      <c r="D737" s="68" t="s">
        <v>728</v>
      </c>
      <c r="E737" s="68" t="s">
        <v>900</v>
      </c>
      <c r="F737" s="68">
        <v>5</v>
      </c>
      <c r="H737" s="68" t="s">
        <v>300</v>
      </c>
      <c r="I737" s="68" t="s">
        <v>889</v>
      </c>
      <c r="J737" s="68" t="s">
        <v>884</v>
      </c>
    </row>
    <row r="738" spans="2:10">
      <c r="B738" s="68" t="s">
        <v>839</v>
      </c>
      <c r="C738" s="68" t="s">
        <v>273</v>
      </c>
      <c r="D738" s="68" t="s">
        <v>737</v>
      </c>
      <c r="E738" s="68" t="s">
        <v>900</v>
      </c>
      <c r="F738" s="68">
        <v>5</v>
      </c>
      <c r="H738" s="68" t="s">
        <v>300</v>
      </c>
      <c r="I738" s="68" t="s">
        <v>889</v>
      </c>
      <c r="J738" s="68" t="s">
        <v>885</v>
      </c>
    </row>
    <row r="739" spans="2:10">
      <c r="B739" s="68" t="s">
        <v>839</v>
      </c>
      <c r="C739" s="68" t="s">
        <v>273</v>
      </c>
      <c r="D739" s="68" t="s">
        <v>746</v>
      </c>
      <c r="E739" s="68" t="s">
        <v>900</v>
      </c>
      <c r="F739" s="68">
        <v>5</v>
      </c>
      <c r="H739" s="68" t="s">
        <v>300</v>
      </c>
      <c r="I739" s="68" t="s">
        <v>889</v>
      </c>
      <c r="J739" s="68" t="s">
        <v>886</v>
      </c>
    </row>
    <row r="740" spans="2:10">
      <c r="B740" s="68" t="s">
        <v>839</v>
      </c>
      <c r="C740" s="68" t="s">
        <v>273</v>
      </c>
      <c r="D740" s="68" t="s">
        <v>755</v>
      </c>
      <c r="E740" s="68" t="s">
        <v>900</v>
      </c>
      <c r="F740" s="68">
        <v>5</v>
      </c>
      <c r="G740" s="68">
        <v>159.886</v>
      </c>
      <c r="H740" s="68" t="s">
        <v>300</v>
      </c>
      <c r="I740" s="68" t="s">
        <v>889</v>
      </c>
      <c r="J740" s="68" t="s">
        <v>887</v>
      </c>
    </row>
    <row r="741" spans="2:10">
      <c r="B741" s="68" t="s">
        <v>839</v>
      </c>
      <c r="C741" s="68" t="s">
        <v>274</v>
      </c>
      <c r="D741" s="68" t="s">
        <v>302</v>
      </c>
      <c r="E741" s="68" t="s">
        <v>900</v>
      </c>
      <c r="F741" s="68">
        <v>5</v>
      </c>
      <c r="H741" s="68" t="s">
        <v>300</v>
      </c>
      <c r="I741" s="68" t="s">
        <v>840</v>
      </c>
      <c r="J741" s="92" t="s">
        <v>841</v>
      </c>
    </row>
    <row r="742" spans="2:10">
      <c r="B742" s="68" t="s">
        <v>839</v>
      </c>
      <c r="C742" s="68" t="s">
        <v>274</v>
      </c>
      <c r="D742" s="68" t="s">
        <v>311</v>
      </c>
      <c r="E742" s="68" t="s">
        <v>900</v>
      </c>
      <c r="F742" s="68">
        <v>5</v>
      </c>
      <c r="H742" s="68" t="s">
        <v>300</v>
      </c>
      <c r="I742" s="68" t="s">
        <v>840</v>
      </c>
      <c r="J742" s="92" t="s">
        <v>842</v>
      </c>
    </row>
    <row r="743" spans="2:10">
      <c r="B743" s="68" t="s">
        <v>839</v>
      </c>
      <c r="C743" s="68" t="s">
        <v>274</v>
      </c>
      <c r="D743" s="68" t="s">
        <v>320</v>
      </c>
      <c r="E743" s="68" t="s">
        <v>900</v>
      </c>
      <c r="F743" s="68">
        <v>5</v>
      </c>
      <c r="H743" s="68" t="s">
        <v>300</v>
      </c>
      <c r="I743" s="68" t="s">
        <v>840</v>
      </c>
      <c r="J743" s="92" t="s">
        <v>843</v>
      </c>
    </row>
    <row r="744" spans="2:10">
      <c r="B744" s="68" t="s">
        <v>839</v>
      </c>
      <c r="C744" s="68" t="s">
        <v>274</v>
      </c>
      <c r="D744" s="68" t="s">
        <v>329</v>
      </c>
      <c r="E744" s="68" t="s">
        <v>900</v>
      </c>
      <c r="F744" s="68">
        <v>5</v>
      </c>
      <c r="H744" s="68" t="s">
        <v>300</v>
      </c>
      <c r="I744" s="68" t="s">
        <v>840</v>
      </c>
      <c r="J744" s="92" t="s">
        <v>844</v>
      </c>
    </row>
    <row r="745" spans="2:10">
      <c r="B745" s="68" t="s">
        <v>839</v>
      </c>
      <c r="C745" s="68" t="s">
        <v>274</v>
      </c>
      <c r="D745" s="68" t="s">
        <v>338</v>
      </c>
      <c r="E745" s="68" t="s">
        <v>900</v>
      </c>
      <c r="F745" s="68">
        <v>5</v>
      </c>
      <c r="H745" s="68" t="s">
        <v>300</v>
      </c>
      <c r="I745" s="68" t="s">
        <v>840</v>
      </c>
      <c r="J745" s="92" t="s">
        <v>845</v>
      </c>
    </row>
    <row r="746" spans="2:10">
      <c r="B746" s="68" t="s">
        <v>839</v>
      </c>
      <c r="C746" s="68" t="s">
        <v>274</v>
      </c>
      <c r="D746" s="68" t="s">
        <v>347</v>
      </c>
      <c r="E746" s="68" t="s">
        <v>900</v>
      </c>
      <c r="F746" s="68">
        <v>5</v>
      </c>
      <c r="H746" s="68" t="s">
        <v>300</v>
      </c>
      <c r="I746" s="68" t="s">
        <v>840</v>
      </c>
      <c r="J746" s="92" t="s">
        <v>846</v>
      </c>
    </row>
    <row r="747" spans="2:10">
      <c r="B747" s="68" t="s">
        <v>839</v>
      </c>
      <c r="C747" s="68" t="s">
        <v>274</v>
      </c>
      <c r="D747" s="68" t="s">
        <v>356</v>
      </c>
      <c r="E747" s="68" t="s">
        <v>900</v>
      </c>
      <c r="F747" s="68">
        <v>5</v>
      </c>
      <c r="H747" s="68" t="s">
        <v>300</v>
      </c>
      <c r="I747" s="68" t="s">
        <v>840</v>
      </c>
      <c r="J747" s="92" t="s">
        <v>847</v>
      </c>
    </row>
    <row r="748" spans="2:10">
      <c r="B748" s="68" t="s">
        <v>839</v>
      </c>
      <c r="C748" s="68" t="s">
        <v>274</v>
      </c>
      <c r="D748" s="68" t="s">
        <v>365</v>
      </c>
      <c r="E748" s="68" t="s">
        <v>900</v>
      </c>
      <c r="F748" s="68">
        <v>5</v>
      </c>
      <c r="H748" s="68" t="s">
        <v>300</v>
      </c>
      <c r="I748" s="68" t="s">
        <v>840</v>
      </c>
      <c r="J748" s="92" t="s">
        <v>848</v>
      </c>
    </row>
    <row r="749" spans="2:10">
      <c r="B749" s="68" t="s">
        <v>839</v>
      </c>
      <c r="C749" s="68" t="s">
        <v>274</v>
      </c>
      <c r="D749" s="68" t="s">
        <v>374</v>
      </c>
      <c r="E749" s="68" t="s">
        <v>900</v>
      </c>
      <c r="F749" s="68">
        <v>5</v>
      </c>
      <c r="H749" s="68" t="s">
        <v>300</v>
      </c>
      <c r="I749" s="68" t="s">
        <v>840</v>
      </c>
      <c r="J749" s="92" t="s">
        <v>849</v>
      </c>
    </row>
    <row r="750" spans="2:10">
      <c r="B750" s="68" t="s">
        <v>839</v>
      </c>
      <c r="C750" s="68" t="s">
        <v>274</v>
      </c>
      <c r="D750" s="68" t="s">
        <v>383</v>
      </c>
      <c r="E750" s="68" t="s">
        <v>900</v>
      </c>
      <c r="F750" s="68">
        <v>5</v>
      </c>
      <c r="H750" s="68" t="s">
        <v>300</v>
      </c>
      <c r="I750" s="68" t="s">
        <v>840</v>
      </c>
      <c r="J750" s="92" t="s">
        <v>850</v>
      </c>
    </row>
    <row r="751" spans="2:10">
      <c r="B751" s="68" t="s">
        <v>839</v>
      </c>
      <c r="C751" s="68" t="s">
        <v>274</v>
      </c>
      <c r="D751" s="68" t="s">
        <v>826</v>
      </c>
      <c r="E751" s="68" t="s">
        <v>900</v>
      </c>
      <c r="F751" s="68">
        <v>5</v>
      </c>
      <c r="H751" s="68" t="s">
        <v>300</v>
      </c>
      <c r="I751" s="68" t="s">
        <v>840</v>
      </c>
      <c r="J751" s="92" t="s">
        <v>851</v>
      </c>
    </row>
    <row r="752" spans="2:10">
      <c r="B752" s="68" t="s">
        <v>839</v>
      </c>
      <c r="C752" s="68" t="s">
        <v>274</v>
      </c>
      <c r="D752" s="68" t="s">
        <v>401</v>
      </c>
      <c r="E752" s="68" t="s">
        <v>900</v>
      </c>
      <c r="F752" s="68">
        <v>5</v>
      </c>
      <c r="H752" s="68" t="s">
        <v>300</v>
      </c>
      <c r="I752" s="68" t="s">
        <v>840</v>
      </c>
      <c r="J752" s="92" t="s">
        <v>852</v>
      </c>
    </row>
    <row r="753" spans="2:10">
      <c r="B753" s="68" t="s">
        <v>839</v>
      </c>
      <c r="C753" s="68" t="s">
        <v>274</v>
      </c>
      <c r="D753" s="68" t="s">
        <v>410</v>
      </c>
      <c r="E753" s="68" t="s">
        <v>900</v>
      </c>
      <c r="F753" s="68">
        <v>5</v>
      </c>
      <c r="H753" s="68" t="s">
        <v>300</v>
      </c>
      <c r="I753" s="68" t="s">
        <v>840</v>
      </c>
      <c r="J753" s="92" t="s">
        <v>853</v>
      </c>
    </row>
    <row r="754" spans="2:10">
      <c r="B754" s="68" t="s">
        <v>839</v>
      </c>
      <c r="C754" s="68" t="s">
        <v>274</v>
      </c>
      <c r="D754" s="68" t="s">
        <v>419</v>
      </c>
      <c r="E754" s="68" t="s">
        <v>900</v>
      </c>
      <c r="F754" s="68">
        <v>5</v>
      </c>
      <c r="G754" s="68">
        <v>3.6040000000000001</v>
      </c>
      <c r="H754" s="68" t="s">
        <v>300</v>
      </c>
      <c r="I754" s="68" t="s">
        <v>840</v>
      </c>
      <c r="J754" s="92" t="s">
        <v>854</v>
      </c>
    </row>
    <row r="755" spans="2:10">
      <c r="B755" s="68" t="s">
        <v>839</v>
      </c>
      <c r="C755" s="68" t="s">
        <v>274</v>
      </c>
      <c r="D755" s="68" t="s">
        <v>428</v>
      </c>
      <c r="E755" s="68" t="s">
        <v>900</v>
      </c>
      <c r="F755" s="68">
        <v>5</v>
      </c>
      <c r="H755" s="68" t="s">
        <v>300</v>
      </c>
      <c r="I755" s="68" t="s">
        <v>840</v>
      </c>
      <c r="J755" s="92" t="s">
        <v>855</v>
      </c>
    </row>
    <row r="756" spans="2:10">
      <c r="B756" s="68" t="s">
        <v>839</v>
      </c>
      <c r="C756" s="68" t="s">
        <v>274</v>
      </c>
      <c r="D756" s="68" t="s">
        <v>436</v>
      </c>
      <c r="E756" s="68" t="s">
        <v>900</v>
      </c>
      <c r="F756" s="68">
        <v>5</v>
      </c>
      <c r="H756" s="68" t="s">
        <v>300</v>
      </c>
      <c r="I756" s="68" t="s">
        <v>840</v>
      </c>
      <c r="J756" s="92" t="s">
        <v>856</v>
      </c>
    </row>
    <row r="757" spans="2:10">
      <c r="B757" s="68" t="s">
        <v>839</v>
      </c>
      <c r="C757" s="68" t="s">
        <v>274</v>
      </c>
      <c r="D757" s="68" t="s">
        <v>442</v>
      </c>
      <c r="E757" s="68" t="s">
        <v>900</v>
      </c>
      <c r="F757" s="68">
        <v>5</v>
      </c>
      <c r="H757" s="68" t="s">
        <v>300</v>
      </c>
      <c r="I757" s="68" t="s">
        <v>840</v>
      </c>
      <c r="J757" s="92" t="s">
        <v>857</v>
      </c>
    </row>
    <row r="758" spans="2:10">
      <c r="B758" s="68" t="s">
        <v>839</v>
      </c>
      <c r="C758" s="68" t="s">
        <v>274</v>
      </c>
      <c r="D758" s="68" t="s">
        <v>449</v>
      </c>
      <c r="E758" s="68" t="s">
        <v>900</v>
      </c>
      <c r="F758" s="68">
        <v>5</v>
      </c>
      <c r="H758" s="68" t="s">
        <v>300</v>
      </c>
      <c r="I758" s="68" t="s">
        <v>840</v>
      </c>
      <c r="J758" s="92" t="s">
        <v>858</v>
      </c>
    </row>
    <row r="759" spans="2:10">
      <c r="B759" s="68" t="s">
        <v>839</v>
      </c>
      <c r="C759" s="68" t="s">
        <v>274</v>
      </c>
      <c r="D759" s="68" t="s">
        <v>458</v>
      </c>
      <c r="E759" s="68" t="s">
        <v>900</v>
      </c>
      <c r="F759" s="68">
        <v>5</v>
      </c>
      <c r="H759" s="68" t="s">
        <v>300</v>
      </c>
      <c r="I759" s="68" t="s">
        <v>840</v>
      </c>
      <c r="J759" s="92" t="s">
        <v>859</v>
      </c>
    </row>
    <row r="760" spans="2:10">
      <c r="B760" s="68" t="s">
        <v>839</v>
      </c>
      <c r="C760" s="68" t="s">
        <v>274</v>
      </c>
      <c r="D760" s="68" t="s">
        <v>467</v>
      </c>
      <c r="E760" s="68" t="s">
        <v>900</v>
      </c>
      <c r="F760" s="68">
        <v>5</v>
      </c>
      <c r="H760" s="68" t="s">
        <v>300</v>
      </c>
      <c r="I760" s="68" t="s">
        <v>840</v>
      </c>
      <c r="J760" s="92" t="s">
        <v>860</v>
      </c>
    </row>
    <row r="761" spans="2:10">
      <c r="B761" s="68" t="s">
        <v>839</v>
      </c>
      <c r="C761" s="68" t="s">
        <v>274</v>
      </c>
      <c r="D761" s="68" t="s">
        <v>476</v>
      </c>
      <c r="E761" s="68" t="s">
        <v>900</v>
      </c>
      <c r="F761" s="68">
        <v>5</v>
      </c>
      <c r="H761" s="68" t="s">
        <v>300</v>
      </c>
      <c r="I761" s="68" t="s">
        <v>840</v>
      </c>
      <c r="J761" s="92" t="s">
        <v>861</v>
      </c>
    </row>
    <row r="762" spans="2:10">
      <c r="B762" s="68" t="s">
        <v>839</v>
      </c>
      <c r="C762" s="68" t="s">
        <v>274</v>
      </c>
      <c r="D762" s="68" t="s">
        <v>485</v>
      </c>
      <c r="E762" s="68" t="s">
        <v>900</v>
      </c>
      <c r="F762" s="68">
        <v>5</v>
      </c>
      <c r="H762" s="68" t="s">
        <v>300</v>
      </c>
      <c r="I762" s="68" t="s">
        <v>840</v>
      </c>
      <c r="J762" s="92" t="s">
        <v>862</v>
      </c>
    </row>
    <row r="763" spans="2:10">
      <c r="B763" s="68" t="s">
        <v>839</v>
      </c>
      <c r="C763" s="68" t="s">
        <v>274</v>
      </c>
      <c r="D763" s="68" t="s">
        <v>494</v>
      </c>
      <c r="E763" s="68" t="s">
        <v>900</v>
      </c>
      <c r="F763" s="68">
        <v>5</v>
      </c>
      <c r="H763" s="68" t="s">
        <v>300</v>
      </c>
      <c r="I763" s="68" t="s">
        <v>840</v>
      </c>
      <c r="J763" s="92" t="s">
        <v>863</v>
      </c>
    </row>
    <row r="764" spans="2:10">
      <c r="B764" s="68" t="s">
        <v>839</v>
      </c>
      <c r="C764" s="68" t="s">
        <v>274</v>
      </c>
      <c r="D764" s="68" t="s">
        <v>503</v>
      </c>
      <c r="E764" s="68" t="s">
        <v>900</v>
      </c>
      <c r="F764" s="68">
        <v>5</v>
      </c>
      <c r="H764" s="68" t="s">
        <v>300</v>
      </c>
      <c r="I764" s="68" t="s">
        <v>840</v>
      </c>
      <c r="J764" s="92" t="s">
        <v>864</v>
      </c>
    </row>
    <row r="765" spans="2:10">
      <c r="B765" s="68" t="s">
        <v>839</v>
      </c>
      <c r="C765" s="68" t="s">
        <v>274</v>
      </c>
      <c r="D765" s="68" t="s">
        <v>512</v>
      </c>
      <c r="E765" s="68" t="s">
        <v>900</v>
      </c>
      <c r="F765" s="68">
        <v>5</v>
      </c>
      <c r="H765" s="68" t="s">
        <v>300</v>
      </c>
      <c r="I765" s="68" t="s">
        <v>840</v>
      </c>
      <c r="J765" s="92" t="s">
        <v>865</v>
      </c>
    </row>
    <row r="766" spans="2:10">
      <c r="B766" s="68" t="s">
        <v>839</v>
      </c>
      <c r="C766" s="68" t="s">
        <v>274</v>
      </c>
      <c r="D766" s="68" t="s">
        <v>521</v>
      </c>
      <c r="E766" s="68" t="s">
        <v>900</v>
      </c>
      <c r="F766" s="68">
        <v>5</v>
      </c>
      <c r="H766" s="68" t="s">
        <v>300</v>
      </c>
      <c r="I766" s="68" t="s">
        <v>840</v>
      </c>
      <c r="J766" s="92" t="s">
        <v>866</v>
      </c>
    </row>
    <row r="767" spans="2:10">
      <c r="B767" s="68" t="s">
        <v>839</v>
      </c>
      <c r="C767" s="68" t="s">
        <v>274</v>
      </c>
      <c r="D767" s="68" t="s">
        <v>584</v>
      </c>
      <c r="E767" s="68" t="s">
        <v>900</v>
      </c>
      <c r="F767" s="68">
        <v>5</v>
      </c>
      <c r="H767" s="68" t="s">
        <v>300</v>
      </c>
      <c r="I767" s="68" t="s">
        <v>840</v>
      </c>
      <c r="J767" s="68" t="s">
        <v>867</v>
      </c>
    </row>
    <row r="768" spans="2:10">
      <c r="B768" s="68" t="s">
        <v>839</v>
      </c>
      <c r="C768" s="68" t="s">
        <v>274</v>
      </c>
      <c r="D768" s="68" t="s">
        <v>593</v>
      </c>
      <c r="E768" s="68" t="s">
        <v>900</v>
      </c>
      <c r="F768" s="68">
        <v>5</v>
      </c>
      <c r="H768" s="68" t="s">
        <v>300</v>
      </c>
      <c r="I768" s="68" t="s">
        <v>840</v>
      </c>
      <c r="J768" s="68" t="s">
        <v>868</v>
      </c>
    </row>
    <row r="769" spans="2:10">
      <c r="B769" s="68" t="s">
        <v>839</v>
      </c>
      <c r="C769" s="68" t="s">
        <v>274</v>
      </c>
      <c r="D769" s="68" t="s">
        <v>602</v>
      </c>
      <c r="E769" s="68" t="s">
        <v>900</v>
      </c>
      <c r="F769" s="68">
        <v>5</v>
      </c>
      <c r="H769" s="68" t="s">
        <v>300</v>
      </c>
      <c r="I769" s="68" t="s">
        <v>840</v>
      </c>
      <c r="J769" s="68" t="s">
        <v>869</v>
      </c>
    </row>
    <row r="770" spans="2:10">
      <c r="B770" s="68" t="s">
        <v>839</v>
      </c>
      <c r="C770" s="68" t="s">
        <v>274</v>
      </c>
      <c r="D770" s="68" t="s">
        <v>611</v>
      </c>
      <c r="E770" s="68" t="s">
        <v>900</v>
      </c>
      <c r="F770" s="68">
        <v>5</v>
      </c>
      <c r="H770" s="68" t="s">
        <v>300</v>
      </c>
      <c r="I770" s="68" t="s">
        <v>840</v>
      </c>
      <c r="J770" s="68" t="s">
        <v>870</v>
      </c>
    </row>
    <row r="771" spans="2:10">
      <c r="B771" s="68" t="s">
        <v>839</v>
      </c>
      <c r="C771" s="68" t="s">
        <v>274</v>
      </c>
      <c r="D771" s="68" t="s">
        <v>620</v>
      </c>
      <c r="E771" s="68" t="s">
        <v>900</v>
      </c>
      <c r="F771" s="68">
        <v>5</v>
      </c>
      <c r="H771" s="68" t="s">
        <v>300</v>
      </c>
      <c r="I771" s="68" t="s">
        <v>840</v>
      </c>
      <c r="J771" s="68" t="s">
        <v>871</v>
      </c>
    </row>
    <row r="772" spans="2:10">
      <c r="B772" s="68" t="s">
        <v>839</v>
      </c>
      <c r="C772" s="68" t="s">
        <v>274</v>
      </c>
      <c r="D772" s="68" t="s">
        <v>812</v>
      </c>
      <c r="E772" s="68" t="s">
        <v>900</v>
      </c>
      <c r="F772" s="68">
        <v>5</v>
      </c>
      <c r="H772" s="68" t="s">
        <v>300</v>
      </c>
      <c r="I772" s="68" t="s">
        <v>840</v>
      </c>
      <c r="J772" s="68" t="s">
        <v>872</v>
      </c>
    </row>
    <row r="773" spans="2:10">
      <c r="B773" s="68" t="s">
        <v>839</v>
      </c>
      <c r="C773" s="68" t="s">
        <v>274</v>
      </c>
      <c r="D773" s="68" t="s">
        <v>629</v>
      </c>
      <c r="E773" s="68" t="s">
        <v>900</v>
      </c>
      <c r="F773" s="68">
        <v>5</v>
      </c>
      <c r="H773" s="68" t="s">
        <v>300</v>
      </c>
      <c r="I773" s="68" t="s">
        <v>840</v>
      </c>
      <c r="J773" s="68" t="s">
        <v>873</v>
      </c>
    </row>
    <row r="774" spans="2:10">
      <c r="B774" s="68" t="s">
        <v>839</v>
      </c>
      <c r="C774" s="68" t="s">
        <v>274</v>
      </c>
      <c r="D774" s="68" t="s">
        <v>638</v>
      </c>
      <c r="E774" s="68" t="s">
        <v>900</v>
      </c>
      <c r="F774" s="68">
        <v>5</v>
      </c>
      <c r="H774" s="68" t="s">
        <v>300</v>
      </c>
      <c r="I774" s="68" t="s">
        <v>840</v>
      </c>
      <c r="J774" s="68" t="s">
        <v>874</v>
      </c>
    </row>
    <row r="775" spans="2:10">
      <c r="B775" s="68" t="s">
        <v>839</v>
      </c>
      <c r="C775" s="68" t="s">
        <v>274</v>
      </c>
      <c r="D775" s="68" t="s">
        <v>647</v>
      </c>
      <c r="E775" s="68" t="s">
        <v>900</v>
      </c>
      <c r="F775" s="68">
        <v>5</v>
      </c>
      <c r="H775" s="68" t="s">
        <v>300</v>
      </c>
      <c r="I775" s="68" t="s">
        <v>840</v>
      </c>
      <c r="J775" s="68" t="s">
        <v>875</v>
      </c>
    </row>
    <row r="776" spans="2:10">
      <c r="B776" s="68" t="s">
        <v>839</v>
      </c>
      <c r="C776" s="68" t="s">
        <v>274</v>
      </c>
      <c r="D776" s="68" t="s">
        <v>653</v>
      </c>
      <c r="E776" s="68" t="s">
        <v>900</v>
      </c>
      <c r="F776" s="68">
        <v>5</v>
      </c>
      <c r="H776" s="68" t="s">
        <v>300</v>
      </c>
      <c r="I776" s="68" t="s">
        <v>840</v>
      </c>
      <c r="J776" s="68" t="s">
        <v>876</v>
      </c>
    </row>
    <row r="777" spans="2:10">
      <c r="B777" s="68" t="s">
        <v>839</v>
      </c>
      <c r="C777" s="68" t="s">
        <v>274</v>
      </c>
      <c r="D777" s="68" t="s">
        <v>662</v>
      </c>
      <c r="E777" s="68" t="s">
        <v>900</v>
      </c>
      <c r="F777" s="68">
        <v>5</v>
      </c>
      <c r="H777" s="68" t="s">
        <v>300</v>
      </c>
      <c r="I777" s="68" t="s">
        <v>840</v>
      </c>
      <c r="J777" s="68" t="s">
        <v>877</v>
      </c>
    </row>
    <row r="778" spans="2:10">
      <c r="B778" s="68" t="s">
        <v>839</v>
      </c>
      <c r="C778" s="68" t="s">
        <v>274</v>
      </c>
      <c r="D778" s="68" t="s">
        <v>671</v>
      </c>
      <c r="E778" s="68" t="s">
        <v>900</v>
      </c>
      <c r="F778" s="68">
        <v>5</v>
      </c>
      <c r="H778" s="68" t="s">
        <v>300</v>
      </c>
      <c r="I778" s="68" t="s">
        <v>840</v>
      </c>
      <c r="J778" s="68" t="s">
        <v>878</v>
      </c>
    </row>
    <row r="779" spans="2:10">
      <c r="B779" s="68" t="s">
        <v>839</v>
      </c>
      <c r="C779" s="68" t="s">
        <v>274</v>
      </c>
      <c r="D779" s="68" t="s">
        <v>680</v>
      </c>
      <c r="E779" s="68" t="s">
        <v>900</v>
      </c>
      <c r="F779" s="68">
        <v>5</v>
      </c>
      <c r="H779" s="68" t="s">
        <v>300</v>
      </c>
      <c r="I779" s="68" t="s">
        <v>840</v>
      </c>
      <c r="J779" s="68" t="s">
        <v>879</v>
      </c>
    </row>
    <row r="780" spans="2:10">
      <c r="B780" s="68" t="s">
        <v>839</v>
      </c>
      <c r="C780" s="68" t="s">
        <v>274</v>
      </c>
      <c r="D780" s="68" t="s">
        <v>901</v>
      </c>
      <c r="E780" s="68" t="s">
        <v>900</v>
      </c>
      <c r="F780" s="68">
        <v>5</v>
      </c>
      <c r="H780" s="68" t="s">
        <v>300</v>
      </c>
      <c r="I780" s="68" t="s">
        <v>840</v>
      </c>
      <c r="J780" s="68" t="s">
        <v>902</v>
      </c>
    </row>
    <row r="781" spans="2:10">
      <c r="B781" s="68" t="s">
        <v>839</v>
      </c>
      <c r="C781" s="68" t="s">
        <v>274</v>
      </c>
      <c r="D781" s="68" t="s">
        <v>903</v>
      </c>
      <c r="E781" s="68" t="s">
        <v>900</v>
      </c>
      <c r="F781" s="68">
        <v>5</v>
      </c>
      <c r="H781" s="68" t="s">
        <v>300</v>
      </c>
      <c r="I781" s="68" t="s">
        <v>840</v>
      </c>
      <c r="J781" s="68" t="s">
        <v>904</v>
      </c>
    </row>
    <row r="782" spans="2:10">
      <c r="B782" s="68" t="s">
        <v>839</v>
      </c>
      <c r="C782" s="68" t="s">
        <v>274</v>
      </c>
      <c r="D782" s="68" t="s">
        <v>821</v>
      </c>
      <c r="E782" s="68" t="s">
        <v>900</v>
      </c>
      <c r="F782" s="68">
        <v>5</v>
      </c>
      <c r="H782" s="68" t="s">
        <v>300</v>
      </c>
      <c r="I782" s="68" t="s">
        <v>840</v>
      </c>
      <c r="J782" s="68" t="s">
        <v>880</v>
      </c>
    </row>
    <row r="783" spans="2:10">
      <c r="B783" s="68" t="s">
        <v>839</v>
      </c>
      <c r="C783" s="68" t="s">
        <v>274</v>
      </c>
      <c r="D783" s="68" t="s">
        <v>695</v>
      </c>
      <c r="E783" s="68" t="s">
        <v>900</v>
      </c>
      <c r="F783" s="68">
        <v>5</v>
      </c>
      <c r="H783" s="68" t="s">
        <v>300</v>
      </c>
      <c r="I783" s="68" t="s">
        <v>840</v>
      </c>
      <c r="J783" s="68" t="s">
        <v>881</v>
      </c>
    </row>
    <row r="784" spans="2:10">
      <c r="B784" s="68" t="s">
        <v>839</v>
      </c>
      <c r="C784" s="68" t="s">
        <v>274</v>
      </c>
      <c r="D784" s="68" t="s">
        <v>704</v>
      </c>
      <c r="E784" s="68" t="s">
        <v>900</v>
      </c>
      <c r="F784" s="68">
        <v>5</v>
      </c>
      <c r="H784" s="68" t="s">
        <v>300</v>
      </c>
      <c r="I784" s="68" t="s">
        <v>840</v>
      </c>
      <c r="J784" s="68" t="s">
        <v>882</v>
      </c>
    </row>
    <row r="785" spans="2:10">
      <c r="B785" s="68" t="s">
        <v>839</v>
      </c>
      <c r="C785" s="68" t="s">
        <v>274</v>
      </c>
      <c r="D785" s="68" t="s">
        <v>713</v>
      </c>
      <c r="E785" s="68" t="s">
        <v>900</v>
      </c>
      <c r="F785" s="68">
        <v>5</v>
      </c>
      <c r="H785" s="68" t="s">
        <v>300</v>
      </c>
      <c r="I785" s="68" t="s">
        <v>840</v>
      </c>
      <c r="J785" s="68" t="s">
        <v>883</v>
      </c>
    </row>
    <row r="786" spans="2:10">
      <c r="B786" s="68" t="s">
        <v>839</v>
      </c>
      <c r="C786" s="68" t="s">
        <v>274</v>
      </c>
      <c r="D786" s="68" t="s">
        <v>722</v>
      </c>
      <c r="E786" s="68" t="s">
        <v>900</v>
      </c>
      <c r="F786" s="68">
        <v>5</v>
      </c>
      <c r="H786" s="68" t="s">
        <v>300</v>
      </c>
      <c r="I786" s="68" t="s">
        <v>840</v>
      </c>
      <c r="J786" s="68" t="s">
        <v>884</v>
      </c>
    </row>
    <row r="787" spans="2:10">
      <c r="B787" s="68" t="s">
        <v>839</v>
      </c>
      <c r="C787" s="68" t="s">
        <v>274</v>
      </c>
      <c r="D787" s="68" t="s">
        <v>731</v>
      </c>
      <c r="E787" s="68" t="s">
        <v>900</v>
      </c>
      <c r="F787" s="68">
        <v>5</v>
      </c>
      <c r="H787" s="68" t="s">
        <v>300</v>
      </c>
      <c r="I787" s="68" t="s">
        <v>840</v>
      </c>
      <c r="J787" s="68" t="s">
        <v>885</v>
      </c>
    </row>
    <row r="788" spans="2:10">
      <c r="B788" s="68" t="s">
        <v>839</v>
      </c>
      <c r="C788" s="68" t="s">
        <v>274</v>
      </c>
      <c r="D788" s="68" t="s">
        <v>740</v>
      </c>
      <c r="E788" s="68" t="s">
        <v>900</v>
      </c>
      <c r="F788" s="68">
        <v>5</v>
      </c>
      <c r="H788" s="68" t="s">
        <v>300</v>
      </c>
      <c r="I788" s="68" t="s">
        <v>840</v>
      </c>
      <c r="J788" s="68" t="s">
        <v>886</v>
      </c>
    </row>
    <row r="789" spans="2:10">
      <c r="B789" s="68" t="s">
        <v>839</v>
      </c>
      <c r="C789" s="68" t="s">
        <v>274</v>
      </c>
      <c r="D789" s="68" t="s">
        <v>749</v>
      </c>
      <c r="E789" s="68" t="s">
        <v>900</v>
      </c>
      <c r="F789" s="68">
        <v>5</v>
      </c>
      <c r="G789" s="68">
        <v>2.39</v>
      </c>
      <c r="H789" s="68" t="s">
        <v>300</v>
      </c>
      <c r="I789" s="68" t="s">
        <v>840</v>
      </c>
      <c r="J789" s="68" t="s">
        <v>887</v>
      </c>
    </row>
    <row r="790" spans="2:10">
      <c r="B790" s="68" t="s">
        <v>839</v>
      </c>
      <c r="C790" s="68" t="s">
        <v>274</v>
      </c>
      <c r="D790" s="68" t="s">
        <v>305</v>
      </c>
      <c r="E790" s="68" t="s">
        <v>900</v>
      </c>
      <c r="F790" s="68">
        <v>5</v>
      </c>
      <c r="H790" s="68" t="s">
        <v>300</v>
      </c>
      <c r="I790" s="68" t="s">
        <v>888</v>
      </c>
      <c r="J790" s="92" t="s">
        <v>841</v>
      </c>
    </row>
    <row r="791" spans="2:10">
      <c r="B791" s="68" t="s">
        <v>839</v>
      </c>
      <c r="C791" s="68" t="s">
        <v>274</v>
      </c>
      <c r="D791" s="68" t="s">
        <v>314</v>
      </c>
      <c r="E791" s="68" t="s">
        <v>900</v>
      </c>
      <c r="F791" s="68">
        <v>5</v>
      </c>
      <c r="H791" s="68" t="s">
        <v>300</v>
      </c>
      <c r="I791" s="68" t="s">
        <v>888</v>
      </c>
      <c r="J791" s="92" t="s">
        <v>842</v>
      </c>
    </row>
    <row r="792" spans="2:10">
      <c r="B792" s="68" t="s">
        <v>839</v>
      </c>
      <c r="C792" s="68" t="s">
        <v>274</v>
      </c>
      <c r="D792" s="68" t="s">
        <v>323</v>
      </c>
      <c r="E792" s="68" t="s">
        <v>900</v>
      </c>
      <c r="F792" s="68">
        <v>5</v>
      </c>
      <c r="H792" s="68" t="s">
        <v>300</v>
      </c>
      <c r="I792" s="68" t="s">
        <v>888</v>
      </c>
      <c r="J792" s="92" t="s">
        <v>843</v>
      </c>
    </row>
    <row r="793" spans="2:10">
      <c r="B793" s="68" t="s">
        <v>839</v>
      </c>
      <c r="C793" s="68" t="s">
        <v>274</v>
      </c>
      <c r="D793" s="68" t="s">
        <v>332</v>
      </c>
      <c r="E793" s="68" t="s">
        <v>900</v>
      </c>
      <c r="F793" s="68">
        <v>5</v>
      </c>
      <c r="H793" s="68" t="s">
        <v>300</v>
      </c>
      <c r="I793" s="68" t="s">
        <v>888</v>
      </c>
      <c r="J793" s="68" t="s">
        <v>844</v>
      </c>
    </row>
    <row r="794" spans="2:10">
      <c r="B794" s="68" t="s">
        <v>839</v>
      </c>
      <c r="C794" s="68" t="s">
        <v>274</v>
      </c>
      <c r="D794" s="68" t="s">
        <v>341</v>
      </c>
      <c r="E794" s="68" t="s">
        <v>900</v>
      </c>
      <c r="F794" s="68">
        <v>5</v>
      </c>
      <c r="H794" s="68" t="s">
        <v>300</v>
      </c>
      <c r="I794" s="68" t="s">
        <v>888</v>
      </c>
      <c r="J794" s="92" t="s">
        <v>845</v>
      </c>
    </row>
    <row r="795" spans="2:10">
      <c r="B795" s="68" t="s">
        <v>839</v>
      </c>
      <c r="C795" s="68" t="s">
        <v>274</v>
      </c>
      <c r="D795" s="68" t="s">
        <v>350</v>
      </c>
      <c r="E795" s="68" t="s">
        <v>900</v>
      </c>
      <c r="F795" s="68">
        <v>5</v>
      </c>
      <c r="H795" s="68" t="s">
        <v>300</v>
      </c>
      <c r="I795" s="68" t="s">
        <v>888</v>
      </c>
      <c r="J795" s="92" t="s">
        <v>846</v>
      </c>
    </row>
    <row r="796" spans="2:10">
      <c r="B796" s="68" t="s">
        <v>839</v>
      </c>
      <c r="C796" s="68" t="s">
        <v>274</v>
      </c>
      <c r="D796" s="68" t="s">
        <v>359</v>
      </c>
      <c r="E796" s="68" t="s">
        <v>900</v>
      </c>
      <c r="F796" s="68">
        <v>5</v>
      </c>
      <c r="H796" s="68" t="s">
        <v>300</v>
      </c>
      <c r="I796" s="68" t="s">
        <v>888</v>
      </c>
      <c r="J796" s="92" t="s">
        <v>847</v>
      </c>
    </row>
    <row r="797" spans="2:10">
      <c r="B797" s="68" t="s">
        <v>839</v>
      </c>
      <c r="C797" s="68" t="s">
        <v>274</v>
      </c>
      <c r="D797" s="68" t="s">
        <v>368</v>
      </c>
      <c r="E797" s="68" t="s">
        <v>900</v>
      </c>
      <c r="F797" s="68">
        <v>5</v>
      </c>
      <c r="H797" s="68" t="s">
        <v>300</v>
      </c>
      <c r="I797" s="68" t="s">
        <v>888</v>
      </c>
      <c r="J797" s="92" t="s">
        <v>848</v>
      </c>
    </row>
    <row r="798" spans="2:10">
      <c r="B798" s="68" t="s">
        <v>839</v>
      </c>
      <c r="C798" s="68" t="s">
        <v>274</v>
      </c>
      <c r="D798" s="68" t="s">
        <v>377</v>
      </c>
      <c r="E798" s="68" t="s">
        <v>900</v>
      </c>
      <c r="F798" s="68">
        <v>5</v>
      </c>
      <c r="H798" s="68" t="s">
        <v>300</v>
      </c>
      <c r="I798" s="68" t="s">
        <v>888</v>
      </c>
      <c r="J798" s="92" t="s">
        <v>849</v>
      </c>
    </row>
    <row r="799" spans="2:10">
      <c r="B799" s="68" t="s">
        <v>839</v>
      </c>
      <c r="C799" s="68" t="s">
        <v>274</v>
      </c>
      <c r="D799" s="68" t="s">
        <v>386</v>
      </c>
      <c r="E799" s="68" t="s">
        <v>900</v>
      </c>
      <c r="F799" s="68">
        <v>5</v>
      </c>
      <c r="H799" s="68" t="s">
        <v>300</v>
      </c>
      <c r="I799" s="68" t="s">
        <v>888</v>
      </c>
      <c r="J799" s="92" t="s">
        <v>850</v>
      </c>
    </row>
    <row r="800" spans="2:10">
      <c r="B800" s="68" t="s">
        <v>839</v>
      </c>
      <c r="C800" s="68" t="s">
        <v>274</v>
      </c>
      <c r="D800" s="68" t="s">
        <v>827</v>
      </c>
      <c r="E800" s="68" t="s">
        <v>900</v>
      </c>
      <c r="F800" s="68">
        <v>5</v>
      </c>
      <c r="H800" s="68" t="s">
        <v>300</v>
      </c>
      <c r="I800" s="68" t="s">
        <v>888</v>
      </c>
      <c r="J800" s="92" t="s">
        <v>851</v>
      </c>
    </row>
    <row r="801" spans="2:10">
      <c r="B801" s="68" t="s">
        <v>839</v>
      </c>
      <c r="C801" s="68" t="s">
        <v>274</v>
      </c>
      <c r="D801" s="68" t="s">
        <v>404</v>
      </c>
      <c r="E801" s="68" t="s">
        <v>900</v>
      </c>
      <c r="F801" s="68">
        <v>5</v>
      </c>
      <c r="H801" s="68" t="s">
        <v>300</v>
      </c>
      <c r="I801" s="68" t="s">
        <v>888</v>
      </c>
      <c r="J801" s="92" t="s">
        <v>852</v>
      </c>
    </row>
    <row r="802" spans="2:10">
      <c r="B802" s="68" t="s">
        <v>839</v>
      </c>
      <c r="C802" s="68" t="s">
        <v>274</v>
      </c>
      <c r="D802" s="68" t="s">
        <v>413</v>
      </c>
      <c r="E802" s="68" t="s">
        <v>900</v>
      </c>
      <c r="F802" s="68">
        <v>5</v>
      </c>
      <c r="H802" s="68" t="s">
        <v>300</v>
      </c>
      <c r="I802" s="68" t="s">
        <v>888</v>
      </c>
      <c r="J802" s="92" t="s">
        <v>853</v>
      </c>
    </row>
    <row r="803" spans="2:10">
      <c r="B803" s="68" t="s">
        <v>839</v>
      </c>
      <c r="C803" s="68" t="s">
        <v>274</v>
      </c>
      <c r="D803" s="68" t="s">
        <v>422</v>
      </c>
      <c r="E803" s="68" t="s">
        <v>900</v>
      </c>
      <c r="F803" s="68">
        <v>5</v>
      </c>
      <c r="G803" s="68">
        <v>7.3949999999999996</v>
      </c>
      <c r="H803" s="68" t="s">
        <v>300</v>
      </c>
      <c r="I803" s="68" t="s">
        <v>888</v>
      </c>
      <c r="J803" s="92" t="s">
        <v>854</v>
      </c>
    </row>
    <row r="804" spans="2:10">
      <c r="B804" s="68" t="s">
        <v>839</v>
      </c>
      <c r="C804" s="68" t="s">
        <v>274</v>
      </c>
      <c r="D804" s="68" t="s">
        <v>431</v>
      </c>
      <c r="E804" s="68" t="s">
        <v>900</v>
      </c>
      <c r="F804" s="68">
        <v>5</v>
      </c>
      <c r="H804" s="68" t="s">
        <v>300</v>
      </c>
      <c r="I804" s="68" t="s">
        <v>888</v>
      </c>
      <c r="J804" s="92" t="s">
        <v>855</v>
      </c>
    </row>
    <row r="805" spans="2:10">
      <c r="B805" s="68" t="s">
        <v>839</v>
      </c>
      <c r="C805" s="68" t="s">
        <v>274</v>
      </c>
      <c r="D805" s="68" t="s">
        <v>438</v>
      </c>
      <c r="E805" s="68" t="s">
        <v>900</v>
      </c>
      <c r="F805" s="68">
        <v>5</v>
      </c>
      <c r="H805" s="68" t="s">
        <v>300</v>
      </c>
      <c r="I805" s="68" t="s">
        <v>888</v>
      </c>
      <c r="J805" s="92" t="s">
        <v>856</v>
      </c>
    </row>
    <row r="806" spans="2:10">
      <c r="B806" s="68" t="s">
        <v>839</v>
      </c>
      <c r="C806" s="68" t="s">
        <v>274</v>
      </c>
      <c r="D806" s="68" t="s">
        <v>444</v>
      </c>
      <c r="E806" s="68" t="s">
        <v>900</v>
      </c>
      <c r="F806" s="68">
        <v>5</v>
      </c>
      <c r="H806" s="68" t="s">
        <v>300</v>
      </c>
      <c r="I806" s="68" t="s">
        <v>888</v>
      </c>
      <c r="J806" s="92" t="s">
        <v>857</v>
      </c>
    </row>
    <row r="807" spans="2:10">
      <c r="B807" s="68" t="s">
        <v>839</v>
      </c>
      <c r="C807" s="68" t="s">
        <v>274</v>
      </c>
      <c r="D807" s="68" t="s">
        <v>452</v>
      </c>
      <c r="E807" s="68" t="s">
        <v>900</v>
      </c>
      <c r="F807" s="68">
        <v>5</v>
      </c>
      <c r="H807" s="68" t="s">
        <v>300</v>
      </c>
      <c r="I807" s="68" t="s">
        <v>888</v>
      </c>
      <c r="J807" s="92" t="s">
        <v>858</v>
      </c>
    </row>
    <row r="808" spans="2:10">
      <c r="B808" s="68" t="s">
        <v>839</v>
      </c>
      <c r="C808" s="68" t="s">
        <v>274</v>
      </c>
      <c r="D808" s="68" t="s">
        <v>461</v>
      </c>
      <c r="E808" s="68" t="s">
        <v>900</v>
      </c>
      <c r="F808" s="68">
        <v>5</v>
      </c>
      <c r="H808" s="68" t="s">
        <v>300</v>
      </c>
      <c r="I808" s="68" t="s">
        <v>888</v>
      </c>
      <c r="J808" s="92" t="s">
        <v>859</v>
      </c>
    </row>
    <row r="809" spans="2:10">
      <c r="B809" s="68" t="s">
        <v>839</v>
      </c>
      <c r="C809" s="68" t="s">
        <v>274</v>
      </c>
      <c r="D809" s="68" t="s">
        <v>470</v>
      </c>
      <c r="E809" s="68" t="s">
        <v>900</v>
      </c>
      <c r="F809" s="68">
        <v>5</v>
      </c>
      <c r="H809" s="68" t="s">
        <v>300</v>
      </c>
      <c r="I809" s="68" t="s">
        <v>888</v>
      </c>
      <c r="J809" s="92" t="s">
        <v>860</v>
      </c>
    </row>
    <row r="810" spans="2:10">
      <c r="B810" s="68" t="s">
        <v>839</v>
      </c>
      <c r="C810" s="68" t="s">
        <v>274</v>
      </c>
      <c r="D810" s="68" t="s">
        <v>479</v>
      </c>
      <c r="E810" s="68" t="s">
        <v>900</v>
      </c>
      <c r="F810" s="68">
        <v>5</v>
      </c>
      <c r="H810" s="68" t="s">
        <v>300</v>
      </c>
      <c r="I810" s="68" t="s">
        <v>888</v>
      </c>
      <c r="J810" s="92" t="s">
        <v>861</v>
      </c>
    </row>
    <row r="811" spans="2:10">
      <c r="B811" s="68" t="s">
        <v>839</v>
      </c>
      <c r="C811" s="68" t="s">
        <v>274</v>
      </c>
      <c r="D811" s="68" t="s">
        <v>488</v>
      </c>
      <c r="E811" s="68" t="s">
        <v>900</v>
      </c>
      <c r="F811" s="68">
        <v>5</v>
      </c>
      <c r="H811" s="68" t="s">
        <v>300</v>
      </c>
      <c r="I811" s="68" t="s">
        <v>888</v>
      </c>
      <c r="J811" s="92" t="s">
        <v>862</v>
      </c>
    </row>
    <row r="812" spans="2:10">
      <c r="B812" s="68" t="s">
        <v>839</v>
      </c>
      <c r="C812" s="68" t="s">
        <v>274</v>
      </c>
      <c r="D812" s="68" t="s">
        <v>497</v>
      </c>
      <c r="E812" s="68" t="s">
        <v>900</v>
      </c>
      <c r="F812" s="68">
        <v>5</v>
      </c>
      <c r="H812" s="68" t="s">
        <v>300</v>
      </c>
      <c r="I812" s="68" t="s">
        <v>888</v>
      </c>
      <c r="J812" s="92" t="s">
        <v>863</v>
      </c>
    </row>
    <row r="813" spans="2:10">
      <c r="B813" s="68" t="s">
        <v>839</v>
      </c>
      <c r="C813" s="68" t="s">
        <v>274</v>
      </c>
      <c r="D813" s="68" t="s">
        <v>506</v>
      </c>
      <c r="E813" s="68" t="s">
        <v>900</v>
      </c>
      <c r="F813" s="68">
        <v>5</v>
      </c>
      <c r="H813" s="68" t="s">
        <v>300</v>
      </c>
      <c r="I813" s="68" t="s">
        <v>888</v>
      </c>
      <c r="J813" s="92" t="s">
        <v>864</v>
      </c>
    </row>
    <row r="814" spans="2:10">
      <c r="B814" s="68" t="s">
        <v>839</v>
      </c>
      <c r="C814" s="68" t="s">
        <v>274</v>
      </c>
      <c r="D814" s="68" t="s">
        <v>515</v>
      </c>
      <c r="E814" s="68" t="s">
        <v>900</v>
      </c>
      <c r="F814" s="68">
        <v>5</v>
      </c>
      <c r="H814" s="68" t="s">
        <v>300</v>
      </c>
      <c r="I814" s="68" t="s">
        <v>888</v>
      </c>
      <c r="J814" s="92" t="s">
        <v>865</v>
      </c>
    </row>
    <row r="815" spans="2:10">
      <c r="B815" s="68" t="s">
        <v>839</v>
      </c>
      <c r="C815" s="68" t="s">
        <v>274</v>
      </c>
      <c r="D815" s="68" t="s">
        <v>524</v>
      </c>
      <c r="E815" s="68" t="s">
        <v>900</v>
      </c>
      <c r="F815" s="68">
        <v>5</v>
      </c>
      <c r="H815" s="68" t="s">
        <v>300</v>
      </c>
      <c r="I815" s="68" t="s">
        <v>888</v>
      </c>
      <c r="J815" s="92" t="s">
        <v>866</v>
      </c>
    </row>
    <row r="816" spans="2:10">
      <c r="B816" s="68" t="s">
        <v>839</v>
      </c>
      <c r="C816" s="68" t="s">
        <v>274</v>
      </c>
      <c r="D816" s="68" t="s">
        <v>587</v>
      </c>
      <c r="E816" s="68" t="s">
        <v>900</v>
      </c>
      <c r="F816" s="68">
        <v>5</v>
      </c>
      <c r="H816" s="68" t="s">
        <v>300</v>
      </c>
      <c r="I816" s="68" t="s">
        <v>888</v>
      </c>
      <c r="J816" s="68" t="s">
        <v>867</v>
      </c>
    </row>
    <row r="817" spans="2:10">
      <c r="B817" s="68" t="s">
        <v>839</v>
      </c>
      <c r="C817" s="68" t="s">
        <v>274</v>
      </c>
      <c r="D817" s="68" t="s">
        <v>596</v>
      </c>
      <c r="E817" s="68" t="s">
        <v>900</v>
      </c>
      <c r="F817" s="68">
        <v>5</v>
      </c>
      <c r="H817" s="68" t="s">
        <v>300</v>
      </c>
      <c r="I817" s="68" t="s">
        <v>888</v>
      </c>
      <c r="J817" s="68" t="s">
        <v>868</v>
      </c>
    </row>
    <row r="818" spans="2:10">
      <c r="B818" s="68" t="s">
        <v>839</v>
      </c>
      <c r="C818" s="68" t="s">
        <v>274</v>
      </c>
      <c r="D818" s="68" t="s">
        <v>605</v>
      </c>
      <c r="E818" s="68" t="s">
        <v>900</v>
      </c>
      <c r="F818" s="68">
        <v>5</v>
      </c>
      <c r="H818" s="68" t="s">
        <v>300</v>
      </c>
      <c r="I818" s="68" t="s">
        <v>888</v>
      </c>
      <c r="J818" s="68" t="s">
        <v>869</v>
      </c>
    </row>
    <row r="819" spans="2:10">
      <c r="B819" s="68" t="s">
        <v>839</v>
      </c>
      <c r="C819" s="68" t="s">
        <v>274</v>
      </c>
      <c r="D819" s="68" t="s">
        <v>614</v>
      </c>
      <c r="E819" s="68" t="s">
        <v>900</v>
      </c>
      <c r="F819" s="68">
        <v>5</v>
      </c>
      <c r="H819" s="68" t="s">
        <v>300</v>
      </c>
      <c r="I819" s="68" t="s">
        <v>888</v>
      </c>
      <c r="J819" s="68" t="s">
        <v>870</v>
      </c>
    </row>
    <row r="820" spans="2:10">
      <c r="B820" s="68" t="s">
        <v>839</v>
      </c>
      <c r="C820" s="68" t="s">
        <v>274</v>
      </c>
      <c r="D820" s="68" t="s">
        <v>623</v>
      </c>
      <c r="E820" s="68" t="s">
        <v>900</v>
      </c>
      <c r="F820" s="68">
        <v>5</v>
      </c>
      <c r="H820" s="68" t="s">
        <v>300</v>
      </c>
      <c r="I820" s="68" t="s">
        <v>888</v>
      </c>
      <c r="J820" s="68" t="s">
        <v>871</v>
      </c>
    </row>
    <row r="821" spans="2:10">
      <c r="B821" s="68" t="s">
        <v>839</v>
      </c>
      <c r="C821" s="68" t="s">
        <v>274</v>
      </c>
      <c r="D821" s="68" t="s">
        <v>815</v>
      </c>
      <c r="E821" s="68" t="s">
        <v>900</v>
      </c>
      <c r="F821" s="68">
        <v>5</v>
      </c>
      <c r="H821" s="68" t="s">
        <v>300</v>
      </c>
      <c r="I821" s="68" t="s">
        <v>888</v>
      </c>
      <c r="J821" s="68" t="s">
        <v>872</v>
      </c>
    </row>
    <row r="822" spans="2:10">
      <c r="B822" s="68" t="s">
        <v>839</v>
      </c>
      <c r="C822" s="68" t="s">
        <v>274</v>
      </c>
      <c r="D822" s="68" t="s">
        <v>632</v>
      </c>
      <c r="E822" s="68" t="s">
        <v>900</v>
      </c>
      <c r="F822" s="68">
        <v>5</v>
      </c>
      <c r="H822" s="68" t="s">
        <v>300</v>
      </c>
      <c r="I822" s="68" t="s">
        <v>888</v>
      </c>
      <c r="J822" s="68" t="s">
        <v>873</v>
      </c>
    </row>
    <row r="823" spans="2:10">
      <c r="B823" s="68" t="s">
        <v>839</v>
      </c>
      <c r="C823" s="68" t="s">
        <v>274</v>
      </c>
      <c r="D823" s="68" t="s">
        <v>641</v>
      </c>
      <c r="E823" s="68" t="s">
        <v>900</v>
      </c>
      <c r="F823" s="68">
        <v>5</v>
      </c>
      <c r="H823" s="68" t="s">
        <v>300</v>
      </c>
      <c r="I823" s="68" t="s">
        <v>888</v>
      </c>
      <c r="J823" s="68" t="s">
        <v>874</v>
      </c>
    </row>
    <row r="824" spans="2:10">
      <c r="B824" s="68" t="s">
        <v>839</v>
      </c>
      <c r="C824" s="68" t="s">
        <v>274</v>
      </c>
      <c r="D824" s="68" t="s">
        <v>824</v>
      </c>
      <c r="E824" s="68" t="s">
        <v>900</v>
      </c>
      <c r="F824" s="68">
        <v>5</v>
      </c>
      <c r="H824" s="68" t="s">
        <v>300</v>
      </c>
      <c r="I824" s="68" t="s">
        <v>888</v>
      </c>
      <c r="J824" s="68" t="s">
        <v>875</v>
      </c>
    </row>
    <row r="825" spans="2:10">
      <c r="B825" s="68" t="s">
        <v>839</v>
      </c>
      <c r="C825" s="68" t="s">
        <v>274</v>
      </c>
      <c r="D825" s="68" t="s">
        <v>656</v>
      </c>
      <c r="E825" s="68" t="s">
        <v>900</v>
      </c>
      <c r="F825" s="68">
        <v>5</v>
      </c>
      <c r="H825" s="68" t="s">
        <v>300</v>
      </c>
      <c r="I825" s="68" t="s">
        <v>888</v>
      </c>
      <c r="J825" s="68" t="s">
        <v>876</v>
      </c>
    </row>
    <row r="826" spans="2:10">
      <c r="B826" s="68" t="s">
        <v>839</v>
      </c>
      <c r="C826" s="68" t="s">
        <v>274</v>
      </c>
      <c r="D826" s="68" t="s">
        <v>665</v>
      </c>
      <c r="E826" s="68" t="s">
        <v>900</v>
      </c>
      <c r="F826" s="68">
        <v>5</v>
      </c>
      <c r="H826" s="68" t="s">
        <v>300</v>
      </c>
      <c r="I826" s="68" t="s">
        <v>888</v>
      </c>
      <c r="J826" s="68" t="s">
        <v>877</v>
      </c>
    </row>
    <row r="827" spans="2:10">
      <c r="B827" s="68" t="s">
        <v>839</v>
      </c>
      <c r="C827" s="68" t="s">
        <v>274</v>
      </c>
      <c r="D827" s="68" t="s">
        <v>674</v>
      </c>
      <c r="E827" s="68" t="s">
        <v>900</v>
      </c>
      <c r="F827" s="68">
        <v>5</v>
      </c>
      <c r="H827" s="68" t="s">
        <v>300</v>
      </c>
      <c r="I827" s="68" t="s">
        <v>888</v>
      </c>
      <c r="J827" s="68" t="s">
        <v>878</v>
      </c>
    </row>
    <row r="828" spans="2:10">
      <c r="B828" s="68" t="s">
        <v>839</v>
      </c>
      <c r="C828" s="68" t="s">
        <v>274</v>
      </c>
      <c r="D828" s="68" t="s">
        <v>683</v>
      </c>
      <c r="E828" s="68" t="s">
        <v>900</v>
      </c>
      <c r="F828" s="68">
        <v>5</v>
      </c>
      <c r="H828" s="68" t="s">
        <v>300</v>
      </c>
      <c r="I828" s="68" t="s">
        <v>888</v>
      </c>
      <c r="J828" s="68" t="s">
        <v>879</v>
      </c>
    </row>
    <row r="829" spans="2:10">
      <c r="B829" s="68" t="s">
        <v>839</v>
      </c>
      <c r="C829" s="68" t="s">
        <v>274</v>
      </c>
      <c r="D829" s="68" t="s">
        <v>905</v>
      </c>
      <c r="E829" s="68" t="s">
        <v>900</v>
      </c>
      <c r="F829" s="68">
        <v>5</v>
      </c>
      <c r="H829" s="68" t="s">
        <v>300</v>
      </c>
      <c r="I829" s="68" t="s">
        <v>888</v>
      </c>
      <c r="J829" s="68" t="s">
        <v>902</v>
      </c>
    </row>
    <row r="830" spans="2:10">
      <c r="B830" s="68" t="s">
        <v>839</v>
      </c>
      <c r="C830" s="68" t="s">
        <v>274</v>
      </c>
      <c r="D830" s="68" t="s">
        <v>906</v>
      </c>
      <c r="E830" s="68" t="s">
        <v>900</v>
      </c>
      <c r="F830" s="68">
        <v>5</v>
      </c>
      <c r="H830" s="68" t="s">
        <v>300</v>
      </c>
      <c r="I830" s="68" t="s">
        <v>888</v>
      </c>
      <c r="J830" s="68" t="s">
        <v>904</v>
      </c>
    </row>
    <row r="831" spans="2:10">
      <c r="B831" s="68" t="s">
        <v>839</v>
      </c>
      <c r="C831" s="68" t="s">
        <v>274</v>
      </c>
      <c r="D831" s="68" t="s">
        <v>689</v>
      </c>
      <c r="E831" s="68" t="s">
        <v>900</v>
      </c>
      <c r="F831" s="68">
        <v>5</v>
      </c>
      <c r="H831" s="68" t="s">
        <v>300</v>
      </c>
      <c r="I831" s="68" t="s">
        <v>888</v>
      </c>
      <c r="J831" s="68" t="s">
        <v>880</v>
      </c>
    </row>
    <row r="832" spans="2:10">
      <c r="B832" s="68" t="s">
        <v>839</v>
      </c>
      <c r="C832" s="68" t="s">
        <v>274</v>
      </c>
      <c r="D832" s="68" t="s">
        <v>698</v>
      </c>
      <c r="E832" s="68" t="s">
        <v>900</v>
      </c>
      <c r="F832" s="68">
        <v>5</v>
      </c>
      <c r="H832" s="68" t="s">
        <v>300</v>
      </c>
      <c r="I832" s="68" t="s">
        <v>888</v>
      </c>
      <c r="J832" s="68" t="s">
        <v>881</v>
      </c>
    </row>
    <row r="833" spans="2:10">
      <c r="B833" s="68" t="s">
        <v>839</v>
      </c>
      <c r="C833" s="68" t="s">
        <v>274</v>
      </c>
      <c r="D833" s="68" t="s">
        <v>707</v>
      </c>
      <c r="E833" s="68" t="s">
        <v>900</v>
      </c>
      <c r="F833" s="68">
        <v>5</v>
      </c>
      <c r="H833" s="68" t="s">
        <v>300</v>
      </c>
      <c r="I833" s="68" t="s">
        <v>888</v>
      </c>
      <c r="J833" s="68" t="s">
        <v>882</v>
      </c>
    </row>
    <row r="834" spans="2:10">
      <c r="B834" s="68" t="s">
        <v>839</v>
      </c>
      <c r="C834" s="68" t="s">
        <v>274</v>
      </c>
      <c r="D834" s="68" t="s">
        <v>716</v>
      </c>
      <c r="E834" s="68" t="s">
        <v>900</v>
      </c>
      <c r="F834" s="68">
        <v>5</v>
      </c>
      <c r="H834" s="68" t="s">
        <v>300</v>
      </c>
      <c r="I834" s="68" t="s">
        <v>888</v>
      </c>
      <c r="J834" s="68" t="s">
        <v>883</v>
      </c>
    </row>
    <row r="835" spans="2:10">
      <c r="B835" s="68" t="s">
        <v>839</v>
      </c>
      <c r="C835" s="68" t="s">
        <v>274</v>
      </c>
      <c r="D835" s="68" t="s">
        <v>725</v>
      </c>
      <c r="E835" s="68" t="s">
        <v>900</v>
      </c>
      <c r="F835" s="68">
        <v>5</v>
      </c>
      <c r="H835" s="68" t="s">
        <v>300</v>
      </c>
      <c r="I835" s="68" t="s">
        <v>888</v>
      </c>
      <c r="J835" s="68" t="s">
        <v>884</v>
      </c>
    </row>
    <row r="836" spans="2:10">
      <c r="B836" s="68" t="s">
        <v>839</v>
      </c>
      <c r="C836" s="68" t="s">
        <v>274</v>
      </c>
      <c r="D836" s="68" t="s">
        <v>734</v>
      </c>
      <c r="E836" s="68" t="s">
        <v>900</v>
      </c>
      <c r="F836" s="68">
        <v>5</v>
      </c>
      <c r="H836" s="68" t="s">
        <v>300</v>
      </c>
      <c r="I836" s="68" t="s">
        <v>888</v>
      </c>
      <c r="J836" s="68" t="s">
        <v>885</v>
      </c>
    </row>
    <row r="837" spans="2:10">
      <c r="B837" s="68" t="s">
        <v>839</v>
      </c>
      <c r="C837" s="68" t="s">
        <v>274</v>
      </c>
      <c r="D837" s="68" t="s">
        <v>743</v>
      </c>
      <c r="E837" s="68" t="s">
        <v>900</v>
      </c>
      <c r="F837" s="68">
        <v>5</v>
      </c>
      <c r="H837" s="68" t="s">
        <v>300</v>
      </c>
      <c r="I837" s="68" t="s">
        <v>888</v>
      </c>
      <c r="J837" s="68" t="s">
        <v>886</v>
      </c>
    </row>
    <row r="838" spans="2:10">
      <c r="B838" s="68" t="s">
        <v>839</v>
      </c>
      <c r="C838" s="68" t="s">
        <v>274</v>
      </c>
      <c r="D838" s="68" t="s">
        <v>752</v>
      </c>
      <c r="E838" s="68" t="s">
        <v>900</v>
      </c>
      <c r="F838" s="68">
        <v>5</v>
      </c>
      <c r="G838" s="68">
        <v>8.359</v>
      </c>
      <c r="H838" s="68" t="s">
        <v>300</v>
      </c>
      <c r="I838" s="68" t="s">
        <v>888</v>
      </c>
      <c r="J838" s="68" t="s">
        <v>887</v>
      </c>
    </row>
    <row r="839" spans="2:10">
      <c r="B839" s="68" t="s">
        <v>839</v>
      </c>
      <c r="C839" s="68" t="s">
        <v>274</v>
      </c>
      <c r="D839" s="68" t="s">
        <v>308</v>
      </c>
      <c r="E839" s="68" t="s">
        <v>900</v>
      </c>
      <c r="F839" s="68">
        <v>5</v>
      </c>
      <c r="H839" s="68" t="s">
        <v>300</v>
      </c>
      <c r="I839" s="68" t="s">
        <v>889</v>
      </c>
      <c r="J839" s="92" t="s">
        <v>841</v>
      </c>
    </row>
    <row r="840" spans="2:10">
      <c r="B840" s="68" t="s">
        <v>839</v>
      </c>
      <c r="C840" s="68" t="s">
        <v>274</v>
      </c>
      <c r="D840" s="68" t="s">
        <v>317</v>
      </c>
      <c r="E840" s="68" t="s">
        <v>900</v>
      </c>
      <c r="F840" s="68">
        <v>5</v>
      </c>
      <c r="H840" s="68" t="s">
        <v>300</v>
      </c>
      <c r="I840" s="68" t="s">
        <v>889</v>
      </c>
      <c r="J840" s="92" t="s">
        <v>842</v>
      </c>
    </row>
    <row r="841" spans="2:10">
      <c r="B841" s="68" t="s">
        <v>839</v>
      </c>
      <c r="C841" s="68" t="s">
        <v>274</v>
      </c>
      <c r="D841" s="68" t="s">
        <v>326</v>
      </c>
      <c r="E841" s="68" t="s">
        <v>900</v>
      </c>
      <c r="F841" s="68">
        <v>5</v>
      </c>
      <c r="H841" s="68" t="s">
        <v>300</v>
      </c>
      <c r="I841" s="68" t="s">
        <v>889</v>
      </c>
      <c r="J841" s="92" t="s">
        <v>843</v>
      </c>
    </row>
    <row r="842" spans="2:10">
      <c r="B842" s="68" t="s">
        <v>839</v>
      </c>
      <c r="C842" s="68" t="s">
        <v>274</v>
      </c>
      <c r="D842" s="68" t="s">
        <v>335</v>
      </c>
      <c r="E842" s="68" t="s">
        <v>900</v>
      </c>
      <c r="F842" s="68">
        <v>5</v>
      </c>
      <c r="H842" s="68" t="s">
        <v>300</v>
      </c>
      <c r="I842" s="68" t="s">
        <v>889</v>
      </c>
      <c r="J842" s="68" t="s">
        <v>844</v>
      </c>
    </row>
    <row r="843" spans="2:10">
      <c r="B843" s="68" t="s">
        <v>839</v>
      </c>
      <c r="C843" s="68" t="s">
        <v>274</v>
      </c>
      <c r="D843" s="68" t="s">
        <v>344</v>
      </c>
      <c r="E843" s="68" t="s">
        <v>900</v>
      </c>
      <c r="F843" s="68">
        <v>5</v>
      </c>
      <c r="H843" s="68" t="s">
        <v>300</v>
      </c>
      <c r="I843" s="68" t="s">
        <v>889</v>
      </c>
      <c r="J843" s="92" t="s">
        <v>845</v>
      </c>
    </row>
    <row r="844" spans="2:10">
      <c r="B844" s="68" t="s">
        <v>839</v>
      </c>
      <c r="C844" s="68" t="s">
        <v>274</v>
      </c>
      <c r="D844" s="68" t="s">
        <v>353</v>
      </c>
      <c r="E844" s="68" t="s">
        <v>900</v>
      </c>
      <c r="F844" s="68">
        <v>5</v>
      </c>
      <c r="H844" s="68" t="s">
        <v>300</v>
      </c>
      <c r="I844" s="68" t="s">
        <v>889</v>
      </c>
      <c r="J844" s="92" t="s">
        <v>846</v>
      </c>
    </row>
    <row r="845" spans="2:10">
      <c r="B845" s="68" t="s">
        <v>839</v>
      </c>
      <c r="C845" s="68" t="s">
        <v>274</v>
      </c>
      <c r="D845" s="68" t="s">
        <v>362</v>
      </c>
      <c r="E845" s="68" t="s">
        <v>900</v>
      </c>
      <c r="F845" s="68">
        <v>5</v>
      </c>
      <c r="H845" s="68" t="s">
        <v>300</v>
      </c>
      <c r="I845" s="68" t="s">
        <v>889</v>
      </c>
      <c r="J845" s="92" t="s">
        <v>847</v>
      </c>
    </row>
    <row r="846" spans="2:10">
      <c r="B846" s="68" t="s">
        <v>839</v>
      </c>
      <c r="C846" s="68" t="s">
        <v>274</v>
      </c>
      <c r="D846" s="68" t="s">
        <v>371</v>
      </c>
      <c r="E846" s="68" t="s">
        <v>900</v>
      </c>
      <c r="F846" s="68">
        <v>5</v>
      </c>
      <c r="H846" s="68" t="s">
        <v>300</v>
      </c>
      <c r="I846" s="68" t="s">
        <v>889</v>
      </c>
      <c r="J846" s="92" t="s">
        <v>848</v>
      </c>
    </row>
    <row r="847" spans="2:10">
      <c r="B847" s="68" t="s">
        <v>839</v>
      </c>
      <c r="C847" s="68" t="s">
        <v>274</v>
      </c>
      <c r="D847" s="68" t="s">
        <v>380</v>
      </c>
      <c r="E847" s="68" t="s">
        <v>900</v>
      </c>
      <c r="F847" s="68">
        <v>5</v>
      </c>
      <c r="H847" s="68" t="s">
        <v>300</v>
      </c>
      <c r="I847" s="68" t="s">
        <v>889</v>
      </c>
      <c r="J847" s="92" t="s">
        <v>849</v>
      </c>
    </row>
    <row r="848" spans="2:10">
      <c r="B848" s="68" t="s">
        <v>839</v>
      </c>
      <c r="C848" s="68" t="s">
        <v>274</v>
      </c>
      <c r="D848" s="68" t="s">
        <v>389</v>
      </c>
      <c r="E848" s="68" t="s">
        <v>900</v>
      </c>
      <c r="F848" s="68">
        <v>5</v>
      </c>
      <c r="H848" s="68" t="s">
        <v>300</v>
      </c>
      <c r="I848" s="68" t="s">
        <v>889</v>
      </c>
      <c r="J848" s="92" t="s">
        <v>850</v>
      </c>
    </row>
    <row r="849" spans="2:10">
      <c r="B849" s="68" t="s">
        <v>839</v>
      </c>
      <c r="C849" s="68" t="s">
        <v>274</v>
      </c>
      <c r="D849" s="68" t="s">
        <v>828</v>
      </c>
      <c r="E849" s="68" t="s">
        <v>900</v>
      </c>
      <c r="F849" s="68">
        <v>5</v>
      </c>
      <c r="H849" s="68" t="s">
        <v>300</v>
      </c>
      <c r="I849" s="68" t="s">
        <v>889</v>
      </c>
      <c r="J849" s="92" t="s">
        <v>851</v>
      </c>
    </row>
    <row r="850" spans="2:10">
      <c r="B850" s="68" t="s">
        <v>839</v>
      </c>
      <c r="C850" s="68" t="s">
        <v>274</v>
      </c>
      <c r="D850" s="68" t="s">
        <v>407</v>
      </c>
      <c r="E850" s="68" t="s">
        <v>900</v>
      </c>
      <c r="F850" s="68">
        <v>5</v>
      </c>
      <c r="H850" s="68" t="s">
        <v>300</v>
      </c>
      <c r="I850" s="68" t="s">
        <v>889</v>
      </c>
      <c r="J850" s="92" t="s">
        <v>852</v>
      </c>
    </row>
    <row r="851" spans="2:10">
      <c r="B851" s="68" t="s">
        <v>839</v>
      </c>
      <c r="C851" s="68" t="s">
        <v>274</v>
      </c>
      <c r="D851" s="68" t="s">
        <v>416</v>
      </c>
      <c r="E851" s="68" t="s">
        <v>900</v>
      </c>
      <c r="F851" s="68">
        <v>5</v>
      </c>
      <c r="H851" s="68" t="s">
        <v>300</v>
      </c>
      <c r="I851" s="68" t="s">
        <v>889</v>
      </c>
      <c r="J851" s="92" t="s">
        <v>853</v>
      </c>
    </row>
    <row r="852" spans="2:10">
      <c r="B852" s="68" t="s">
        <v>839</v>
      </c>
      <c r="C852" s="68" t="s">
        <v>274</v>
      </c>
      <c r="D852" s="68" t="s">
        <v>425</v>
      </c>
      <c r="E852" s="68" t="s">
        <v>900</v>
      </c>
      <c r="F852" s="68">
        <v>5</v>
      </c>
      <c r="G852" s="68">
        <v>9.234</v>
      </c>
      <c r="H852" s="68" t="s">
        <v>300</v>
      </c>
      <c r="I852" s="68" t="s">
        <v>889</v>
      </c>
      <c r="J852" s="92" t="s">
        <v>854</v>
      </c>
    </row>
    <row r="853" spans="2:10">
      <c r="B853" s="68" t="s">
        <v>839</v>
      </c>
      <c r="C853" s="68" t="s">
        <v>274</v>
      </c>
      <c r="D853" s="68" t="s">
        <v>434</v>
      </c>
      <c r="E853" s="68" t="s">
        <v>900</v>
      </c>
      <c r="F853" s="68">
        <v>5</v>
      </c>
      <c r="H853" s="68" t="s">
        <v>300</v>
      </c>
      <c r="I853" s="68" t="s">
        <v>889</v>
      </c>
      <c r="J853" s="92" t="s">
        <v>855</v>
      </c>
    </row>
    <row r="854" spans="2:10">
      <c r="B854" s="68" t="s">
        <v>839</v>
      </c>
      <c r="C854" s="68" t="s">
        <v>274</v>
      </c>
      <c r="D854" s="68" t="s">
        <v>440</v>
      </c>
      <c r="E854" s="68" t="s">
        <v>900</v>
      </c>
      <c r="F854" s="68">
        <v>5</v>
      </c>
      <c r="H854" s="68" t="s">
        <v>300</v>
      </c>
      <c r="I854" s="68" t="s">
        <v>889</v>
      </c>
      <c r="J854" s="92" t="s">
        <v>856</v>
      </c>
    </row>
    <row r="855" spans="2:10">
      <c r="B855" s="68" t="s">
        <v>839</v>
      </c>
      <c r="C855" s="68" t="s">
        <v>274</v>
      </c>
      <c r="D855" s="68" t="s">
        <v>446</v>
      </c>
      <c r="E855" s="68" t="s">
        <v>900</v>
      </c>
      <c r="F855" s="68">
        <v>5</v>
      </c>
      <c r="H855" s="68" t="s">
        <v>300</v>
      </c>
      <c r="I855" s="68" t="s">
        <v>889</v>
      </c>
      <c r="J855" s="92" t="s">
        <v>857</v>
      </c>
    </row>
    <row r="856" spans="2:10">
      <c r="B856" s="68" t="s">
        <v>839</v>
      </c>
      <c r="C856" s="68" t="s">
        <v>274</v>
      </c>
      <c r="D856" s="68" t="s">
        <v>455</v>
      </c>
      <c r="E856" s="68" t="s">
        <v>900</v>
      </c>
      <c r="F856" s="68">
        <v>5</v>
      </c>
      <c r="H856" s="68" t="s">
        <v>300</v>
      </c>
      <c r="I856" s="68" t="s">
        <v>889</v>
      </c>
      <c r="J856" s="92" t="s">
        <v>858</v>
      </c>
    </row>
    <row r="857" spans="2:10">
      <c r="B857" s="68" t="s">
        <v>839</v>
      </c>
      <c r="C857" s="68" t="s">
        <v>274</v>
      </c>
      <c r="D857" s="68" t="s">
        <v>464</v>
      </c>
      <c r="E857" s="68" t="s">
        <v>900</v>
      </c>
      <c r="F857" s="68">
        <v>5</v>
      </c>
      <c r="H857" s="68" t="s">
        <v>300</v>
      </c>
      <c r="I857" s="68" t="s">
        <v>889</v>
      </c>
      <c r="J857" s="92" t="s">
        <v>859</v>
      </c>
    </row>
    <row r="858" spans="2:10">
      <c r="B858" s="68" t="s">
        <v>839</v>
      </c>
      <c r="C858" s="68" t="s">
        <v>274</v>
      </c>
      <c r="D858" s="68" t="s">
        <v>473</v>
      </c>
      <c r="E858" s="68" t="s">
        <v>900</v>
      </c>
      <c r="F858" s="68">
        <v>5</v>
      </c>
      <c r="H858" s="68" t="s">
        <v>300</v>
      </c>
      <c r="I858" s="68" t="s">
        <v>889</v>
      </c>
      <c r="J858" s="92" t="s">
        <v>860</v>
      </c>
    </row>
    <row r="859" spans="2:10">
      <c r="B859" s="68" t="s">
        <v>839</v>
      </c>
      <c r="C859" s="68" t="s">
        <v>274</v>
      </c>
      <c r="D859" s="68" t="s">
        <v>482</v>
      </c>
      <c r="E859" s="68" t="s">
        <v>900</v>
      </c>
      <c r="F859" s="68">
        <v>5</v>
      </c>
      <c r="H859" s="68" t="s">
        <v>300</v>
      </c>
      <c r="I859" s="68" t="s">
        <v>889</v>
      </c>
      <c r="J859" s="92" t="s">
        <v>861</v>
      </c>
    </row>
    <row r="860" spans="2:10">
      <c r="B860" s="68" t="s">
        <v>839</v>
      </c>
      <c r="C860" s="68" t="s">
        <v>274</v>
      </c>
      <c r="D860" s="68" t="s">
        <v>491</v>
      </c>
      <c r="E860" s="68" t="s">
        <v>900</v>
      </c>
      <c r="F860" s="68">
        <v>5</v>
      </c>
      <c r="H860" s="68" t="s">
        <v>300</v>
      </c>
      <c r="I860" s="68" t="s">
        <v>889</v>
      </c>
      <c r="J860" s="92" t="s">
        <v>862</v>
      </c>
    </row>
    <row r="861" spans="2:10">
      <c r="B861" s="68" t="s">
        <v>839</v>
      </c>
      <c r="C861" s="68" t="s">
        <v>274</v>
      </c>
      <c r="D861" s="68" t="s">
        <v>500</v>
      </c>
      <c r="E861" s="68" t="s">
        <v>900</v>
      </c>
      <c r="F861" s="68">
        <v>5</v>
      </c>
      <c r="H861" s="68" t="s">
        <v>300</v>
      </c>
      <c r="I861" s="68" t="s">
        <v>889</v>
      </c>
      <c r="J861" s="92" t="s">
        <v>863</v>
      </c>
    </row>
    <row r="862" spans="2:10">
      <c r="B862" s="68" t="s">
        <v>839</v>
      </c>
      <c r="C862" s="68" t="s">
        <v>274</v>
      </c>
      <c r="D862" s="68" t="s">
        <v>509</v>
      </c>
      <c r="E862" s="68" t="s">
        <v>900</v>
      </c>
      <c r="F862" s="68">
        <v>5</v>
      </c>
      <c r="H862" s="68" t="s">
        <v>300</v>
      </c>
      <c r="I862" s="68" t="s">
        <v>889</v>
      </c>
      <c r="J862" s="92" t="s">
        <v>864</v>
      </c>
    </row>
    <row r="863" spans="2:10">
      <c r="B863" s="68" t="s">
        <v>839</v>
      </c>
      <c r="C863" s="68" t="s">
        <v>274</v>
      </c>
      <c r="D863" s="68" t="s">
        <v>518</v>
      </c>
      <c r="E863" s="68" t="s">
        <v>900</v>
      </c>
      <c r="F863" s="68">
        <v>5</v>
      </c>
      <c r="H863" s="68" t="s">
        <v>300</v>
      </c>
      <c r="I863" s="68" t="s">
        <v>889</v>
      </c>
      <c r="J863" s="92" t="s">
        <v>865</v>
      </c>
    </row>
    <row r="864" spans="2:10">
      <c r="B864" s="68" t="s">
        <v>839</v>
      </c>
      <c r="C864" s="68" t="s">
        <v>274</v>
      </c>
      <c r="D864" s="68" t="s">
        <v>527</v>
      </c>
      <c r="E864" s="68" t="s">
        <v>900</v>
      </c>
      <c r="F864" s="68">
        <v>5</v>
      </c>
      <c r="H864" s="68" t="s">
        <v>300</v>
      </c>
      <c r="I864" s="68" t="s">
        <v>889</v>
      </c>
      <c r="J864" s="92" t="s">
        <v>866</v>
      </c>
    </row>
    <row r="865" spans="2:10">
      <c r="B865" s="68" t="s">
        <v>839</v>
      </c>
      <c r="C865" s="68" t="s">
        <v>274</v>
      </c>
      <c r="D865" s="68" t="s">
        <v>590</v>
      </c>
      <c r="E865" s="68" t="s">
        <v>900</v>
      </c>
      <c r="F865" s="68">
        <v>5</v>
      </c>
      <c r="H865" s="68" t="s">
        <v>300</v>
      </c>
      <c r="I865" s="68" t="s">
        <v>889</v>
      </c>
      <c r="J865" s="68" t="s">
        <v>867</v>
      </c>
    </row>
    <row r="866" spans="2:10">
      <c r="B866" s="68" t="s">
        <v>839</v>
      </c>
      <c r="C866" s="68" t="s">
        <v>274</v>
      </c>
      <c r="D866" s="68" t="s">
        <v>599</v>
      </c>
      <c r="E866" s="68" t="s">
        <v>900</v>
      </c>
      <c r="F866" s="68">
        <v>5</v>
      </c>
      <c r="H866" s="68" t="s">
        <v>300</v>
      </c>
      <c r="I866" s="68" t="s">
        <v>889</v>
      </c>
      <c r="J866" s="68" t="s">
        <v>868</v>
      </c>
    </row>
    <row r="867" spans="2:10">
      <c r="B867" s="68" t="s">
        <v>839</v>
      </c>
      <c r="C867" s="68" t="s">
        <v>274</v>
      </c>
      <c r="D867" s="68" t="s">
        <v>608</v>
      </c>
      <c r="E867" s="68" t="s">
        <v>900</v>
      </c>
      <c r="F867" s="68">
        <v>5</v>
      </c>
      <c r="H867" s="68" t="s">
        <v>300</v>
      </c>
      <c r="I867" s="68" t="s">
        <v>889</v>
      </c>
      <c r="J867" s="68" t="s">
        <v>869</v>
      </c>
    </row>
    <row r="868" spans="2:10">
      <c r="B868" s="68" t="s">
        <v>839</v>
      </c>
      <c r="C868" s="68" t="s">
        <v>274</v>
      </c>
      <c r="D868" s="68" t="s">
        <v>617</v>
      </c>
      <c r="E868" s="68" t="s">
        <v>900</v>
      </c>
      <c r="F868" s="68">
        <v>5</v>
      </c>
      <c r="H868" s="68" t="s">
        <v>300</v>
      </c>
      <c r="I868" s="68" t="s">
        <v>889</v>
      </c>
      <c r="J868" s="68" t="s">
        <v>870</v>
      </c>
    </row>
    <row r="869" spans="2:10">
      <c r="B869" s="68" t="s">
        <v>839</v>
      </c>
      <c r="C869" s="68" t="s">
        <v>274</v>
      </c>
      <c r="D869" s="68" t="s">
        <v>626</v>
      </c>
      <c r="E869" s="68" t="s">
        <v>900</v>
      </c>
      <c r="F869" s="68">
        <v>5</v>
      </c>
      <c r="H869" s="68" t="s">
        <v>300</v>
      </c>
      <c r="I869" s="68" t="s">
        <v>889</v>
      </c>
      <c r="J869" s="68" t="s">
        <v>871</v>
      </c>
    </row>
    <row r="870" spans="2:10">
      <c r="B870" s="68" t="s">
        <v>839</v>
      </c>
      <c r="C870" s="68" t="s">
        <v>274</v>
      </c>
      <c r="D870" s="68" t="s">
        <v>818</v>
      </c>
      <c r="E870" s="68" t="s">
        <v>900</v>
      </c>
      <c r="F870" s="68">
        <v>5</v>
      </c>
      <c r="H870" s="68" t="s">
        <v>300</v>
      </c>
      <c r="I870" s="68" t="s">
        <v>889</v>
      </c>
      <c r="J870" s="68" t="s">
        <v>872</v>
      </c>
    </row>
    <row r="871" spans="2:10">
      <c r="B871" s="68" t="s">
        <v>839</v>
      </c>
      <c r="C871" s="68" t="s">
        <v>274</v>
      </c>
      <c r="D871" s="68" t="s">
        <v>635</v>
      </c>
      <c r="E871" s="68" t="s">
        <v>900</v>
      </c>
      <c r="F871" s="68">
        <v>5</v>
      </c>
      <c r="H871" s="68" t="s">
        <v>300</v>
      </c>
      <c r="I871" s="68" t="s">
        <v>889</v>
      </c>
      <c r="J871" s="68" t="s">
        <v>873</v>
      </c>
    </row>
    <row r="872" spans="2:10">
      <c r="B872" s="68" t="s">
        <v>839</v>
      </c>
      <c r="C872" s="68" t="s">
        <v>274</v>
      </c>
      <c r="D872" s="68" t="s">
        <v>644</v>
      </c>
      <c r="E872" s="68" t="s">
        <v>900</v>
      </c>
      <c r="F872" s="68">
        <v>5</v>
      </c>
      <c r="H872" s="68" t="s">
        <v>300</v>
      </c>
      <c r="I872" s="68" t="s">
        <v>889</v>
      </c>
      <c r="J872" s="68" t="s">
        <v>874</v>
      </c>
    </row>
    <row r="873" spans="2:10">
      <c r="B873" s="68" t="s">
        <v>839</v>
      </c>
      <c r="C873" s="68" t="s">
        <v>274</v>
      </c>
      <c r="D873" s="68" t="s">
        <v>650</v>
      </c>
      <c r="E873" s="68" t="s">
        <v>900</v>
      </c>
      <c r="F873" s="68">
        <v>5</v>
      </c>
      <c r="H873" s="68" t="s">
        <v>300</v>
      </c>
      <c r="I873" s="68" t="s">
        <v>889</v>
      </c>
      <c r="J873" s="68" t="s">
        <v>875</v>
      </c>
    </row>
    <row r="874" spans="2:10">
      <c r="B874" s="68" t="s">
        <v>839</v>
      </c>
      <c r="C874" s="68" t="s">
        <v>274</v>
      </c>
      <c r="D874" s="68" t="s">
        <v>659</v>
      </c>
      <c r="E874" s="68" t="s">
        <v>900</v>
      </c>
      <c r="F874" s="68">
        <v>5</v>
      </c>
      <c r="H874" s="68" t="s">
        <v>300</v>
      </c>
      <c r="I874" s="68" t="s">
        <v>889</v>
      </c>
      <c r="J874" s="68" t="s">
        <v>876</v>
      </c>
    </row>
    <row r="875" spans="2:10">
      <c r="B875" s="68" t="s">
        <v>839</v>
      </c>
      <c r="C875" s="68" t="s">
        <v>274</v>
      </c>
      <c r="D875" s="68" t="s">
        <v>668</v>
      </c>
      <c r="E875" s="68" t="s">
        <v>900</v>
      </c>
      <c r="F875" s="68">
        <v>5</v>
      </c>
      <c r="H875" s="68" t="s">
        <v>300</v>
      </c>
      <c r="I875" s="68" t="s">
        <v>889</v>
      </c>
      <c r="J875" s="68" t="s">
        <v>877</v>
      </c>
    </row>
    <row r="876" spans="2:10">
      <c r="B876" s="68" t="s">
        <v>839</v>
      </c>
      <c r="C876" s="68" t="s">
        <v>274</v>
      </c>
      <c r="D876" s="68" t="s">
        <v>677</v>
      </c>
      <c r="E876" s="68" t="s">
        <v>900</v>
      </c>
      <c r="F876" s="68">
        <v>5</v>
      </c>
      <c r="H876" s="68" t="s">
        <v>300</v>
      </c>
      <c r="I876" s="68" t="s">
        <v>889</v>
      </c>
      <c r="J876" s="68" t="s">
        <v>878</v>
      </c>
    </row>
    <row r="877" spans="2:10">
      <c r="B877" s="68" t="s">
        <v>839</v>
      </c>
      <c r="C877" s="68" t="s">
        <v>274</v>
      </c>
      <c r="D877" s="68" t="s">
        <v>686</v>
      </c>
      <c r="E877" s="68" t="s">
        <v>900</v>
      </c>
      <c r="F877" s="68">
        <v>5</v>
      </c>
      <c r="H877" s="68" t="s">
        <v>300</v>
      </c>
      <c r="I877" s="68" t="s">
        <v>889</v>
      </c>
      <c r="J877" s="68" t="s">
        <v>879</v>
      </c>
    </row>
    <row r="878" spans="2:10">
      <c r="B878" s="68" t="s">
        <v>839</v>
      </c>
      <c r="C878" s="68" t="s">
        <v>274</v>
      </c>
      <c r="D878" s="68" t="s">
        <v>907</v>
      </c>
      <c r="E878" s="68" t="s">
        <v>900</v>
      </c>
      <c r="F878" s="68">
        <v>5</v>
      </c>
      <c r="H878" s="68" t="s">
        <v>300</v>
      </c>
      <c r="I878" s="68" t="s">
        <v>889</v>
      </c>
      <c r="J878" s="68" t="s">
        <v>902</v>
      </c>
    </row>
    <row r="879" spans="2:10">
      <c r="B879" s="68" t="s">
        <v>839</v>
      </c>
      <c r="C879" s="68" t="s">
        <v>274</v>
      </c>
      <c r="D879" s="68" t="s">
        <v>908</v>
      </c>
      <c r="E879" s="68" t="s">
        <v>900</v>
      </c>
      <c r="F879" s="68">
        <v>5</v>
      </c>
      <c r="H879" s="68" t="s">
        <v>300</v>
      </c>
      <c r="I879" s="68" t="s">
        <v>889</v>
      </c>
      <c r="J879" s="68" t="s">
        <v>904</v>
      </c>
    </row>
    <row r="880" spans="2:10">
      <c r="B880" s="68" t="s">
        <v>839</v>
      </c>
      <c r="C880" s="68" t="s">
        <v>274</v>
      </c>
      <c r="D880" s="68" t="s">
        <v>692</v>
      </c>
      <c r="E880" s="68" t="s">
        <v>900</v>
      </c>
      <c r="F880" s="68">
        <v>5</v>
      </c>
      <c r="H880" s="68" t="s">
        <v>300</v>
      </c>
      <c r="I880" s="68" t="s">
        <v>889</v>
      </c>
      <c r="J880" s="68" t="s">
        <v>880</v>
      </c>
    </row>
    <row r="881" spans="2:10">
      <c r="B881" s="68" t="s">
        <v>839</v>
      </c>
      <c r="C881" s="68" t="s">
        <v>274</v>
      </c>
      <c r="D881" s="68" t="s">
        <v>701</v>
      </c>
      <c r="E881" s="68" t="s">
        <v>900</v>
      </c>
      <c r="F881" s="68">
        <v>5</v>
      </c>
      <c r="H881" s="68" t="s">
        <v>300</v>
      </c>
      <c r="I881" s="68" t="s">
        <v>889</v>
      </c>
      <c r="J881" s="68" t="s">
        <v>881</v>
      </c>
    </row>
    <row r="882" spans="2:10">
      <c r="B882" s="68" t="s">
        <v>839</v>
      </c>
      <c r="C882" s="68" t="s">
        <v>274</v>
      </c>
      <c r="D882" s="68" t="s">
        <v>710</v>
      </c>
      <c r="E882" s="68" t="s">
        <v>900</v>
      </c>
      <c r="F882" s="68">
        <v>5</v>
      </c>
      <c r="H882" s="68" t="s">
        <v>300</v>
      </c>
      <c r="I882" s="68" t="s">
        <v>889</v>
      </c>
      <c r="J882" s="68" t="s">
        <v>882</v>
      </c>
    </row>
    <row r="883" spans="2:10">
      <c r="B883" s="68" t="s">
        <v>839</v>
      </c>
      <c r="C883" s="68" t="s">
        <v>274</v>
      </c>
      <c r="D883" s="68" t="s">
        <v>719</v>
      </c>
      <c r="E883" s="68" t="s">
        <v>900</v>
      </c>
      <c r="F883" s="68">
        <v>5</v>
      </c>
      <c r="H883" s="68" t="s">
        <v>300</v>
      </c>
      <c r="I883" s="68" t="s">
        <v>889</v>
      </c>
      <c r="J883" s="68" t="s">
        <v>883</v>
      </c>
    </row>
    <row r="884" spans="2:10">
      <c r="B884" s="68" t="s">
        <v>839</v>
      </c>
      <c r="C884" s="68" t="s">
        <v>274</v>
      </c>
      <c r="D884" s="68" t="s">
        <v>728</v>
      </c>
      <c r="E884" s="68" t="s">
        <v>900</v>
      </c>
      <c r="F884" s="68">
        <v>5</v>
      </c>
      <c r="H884" s="68" t="s">
        <v>300</v>
      </c>
      <c r="I884" s="68" t="s">
        <v>889</v>
      </c>
      <c r="J884" s="68" t="s">
        <v>884</v>
      </c>
    </row>
    <row r="885" spans="2:10">
      <c r="B885" s="68" t="s">
        <v>839</v>
      </c>
      <c r="C885" s="68" t="s">
        <v>274</v>
      </c>
      <c r="D885" s="68" t="s">
        <v>737</v>
      </c>
      <c r="E885" s="68" t="s">
        <v>900</v>
      </c>
      <c r="F885" s="68">
        <v>5</v>
      </c>
      <c r="H885" s="68" t="s">
        <v>300</v>
      </c>
      <c r="I885" s="68" t="s">
        <v>889</v>
      </c>
      <c r="J885" s="68" t="s">
        <v>885</v>
      </c>
    </row>
    <row r="886" spans="2:10">
      <c r="B886" s="68" t="s">
        <v>839</v>
      </c>
      <c r="C886" s="68" t="s">
        <v>274</v>
      </c>
      <c r="D886" s="68" t="s">
        <v>746</v>
      </c>
      <c r="E886" s="68" t="s">
        <v>900</v>
      </c>
      <c r="F886" s="68">
        <v>5</v>
      </c>
      <c r="H886" s="68" t="s">
        <v>300</v>
      </c>
      <c r="I886" s="68" t="s">
        <v>889</v>
      </c>
      <c r="J886" s="68" t="s">
        <v>886</v>
      </c>
    </row>
    <row r="887" spans="2:10">
      <c r="B887" s="68" t="s">
        <v>839</v>
      </c>
      <c r="C887" s="68" t="s">
        <v>274</v>
      </c>
      <c r="D887" s="68" t="s">
        <v>755</v>
      </c>
      <c r="E887" s="68" t="s">
        <v>900</v>
      </c>
      <c r="F887" s="68">
        <v>5</v>
      </c>
      <c r="G887" s="68">
        <v>9.6820000000000004</v>
      </c>
      <c r="H887" s="68" t="s">
        <v>300</v>
      </c>
      <c r="I887" s="68" t="s">
        <v>889</v>
      </c>
      <c r="J887" s="68" t="s">
        <v>887</v>
      </c>
    </row>
    <row r="888" spans="2:10">
      <c r="B888" s="68" t="s">
        <v>839</v>
      </c>
      <c r="C888" s="68" t="s">
        <v>275</v>
      </c>
      <c r="D888" s="68" t="s">
        <v>302</v>
      </c>
      <c r="E888" s="68" t="s">
        <v>900</v>
      </c>
      <c r="F888" s="68">
        <v>5</v>
      </c>
      <c r="H888" s="68" t="s">
        <v>300</v>
      </c>
      <c r="I888" s="68" t="s">
        <v>840</v>
      </c>
      <c r="J888" s="92" t="s">
        <v>841</v>
      </c>
    </row>
    <row r="889" spans="2:10">
      <c r="B889" s="68" t="s">
        <v>839</v>
      </c>
      <c r="C889" s="68" t="s">
        <v>275</v>
      </c>
      <c r="D889" s="68" t="s">
        <v>311</v>
      </c>
      <c r="E889" s="68" t="s">
        <v>900</v>
      </c>
      <c r="F889" s="68">
        <v>5</v>
      </c>
      <c r="H889" s="68" t="s">
        <v>300</v>
      </c>
      <c r="I889" s="68" t="s">
        <v>840</v>
      </c>
      <c r="J889" s="92" t="s">
        <v>842</v>
      </c>
    </row>
    <row r="890" spans="2:10">
      <c r="B890" s="68" t="s">
        <v>839</v>
      </c>
      <c r="C890" s="68" t="s">
        <v>275</v>
      </c>
      <c r="D890" s="68" t="s">
        <v>320</v>
      </c>
      <c r="E890" s="68" t="s">
        <v>900</v>
      </c>
      <c r="F890" s="68">
        <v>5</v>
      </c>
      <c r="H890" s="68" t="s">
        <v>300</v>
      </c>
      <c r="I890" s="68" t="s">
        <v>840</v>
      </c>
      <c r="J890" s="92" t="s">
        <v>843</v>
      </c>
    </row>
    <row r="891" spans="2:10">
      <c r="B891" s="68" t="s">
        <v>839</v>
      </c>
      <c r="C891" s="68" t="s">
        <v>275</v>
      </c>
      <c r="D891" s="68" t="s">
        <v>329</v>
      </c>
      <c r="E891" s="68" t="s">
        <v>900</v>
      </c>
      <c r="F891" s="68">
        <v>5</v>
      </c>
      <c r="H891" s="68" t="s">
        <v>300</v>
      </c>
      <c r="I891" s="68" t="s">
        <v>840</v>
      </c>
      <c r="J891" s="68" t="s">
        <v>844</v>
      </c>
    </row>
    <row r="892" spans="2:10">
      <c r="B892" s="68" t="s">
        <v>839</v>
      </c>
      <c r="C892" s="68" t="s">
        <v>275</v>
      </c>
      <c r="D892" s="68" t="s">
        <v>338</v>
      </c>
      <c r="E892" s="68" t="s">
        <v>900</v>
      </c>
      <c r="F892" s="68">
        <v>5</v>
      </c>
      <c r="H892" s="68" t="s">
        <v>300</v>
      </c>
      <c r="I892" s="68" t="s">
        <v>840</v>
      </c>
      <c r="J892" s="92" t="s">
        <v>845</v>
      </c>
    </row>
    <row r="893" spans="2:10">
      <c r="B893" s="68" t="s">
        <v>839</v>
      </c>
      <c r="C893" s="68" t="s">
        <v>275</v>
      </c>
      <c r="D893" s="68" t="s">
        <v>347</v>
      </c>
      <c r="E893" s="68" t="s">
        <v>900</v>
      </c>
      <c r="F893" s="68">
        <v>5</v>
      </c>
      <c r="H893" s="68" t="s">
        <v>300</v>
      </c>
      <c r="I893" s="68" t="s">
        <v>840</v>
      </c>
      <c r="J893" s="92" t="s">
        <v>846</v>
      </c>
    </row>
    <row r="894" spans="2:10">
      <c r="B894" s="68" t="s">
        <v>839</v>
      </c>
      <c r="C894" s="68" t="s">
        <v>275</v>
      </c>
      <c r="D894" s="68" t="s">
        <v>356</v>
      </c>
      <c r="E894" s="68" t="s">
        <v>900</v>
      </c>
      <c r="F894" s="68">
        <v>5</v>
      </c>
      <c r="H894" s="68" t="s">
        <v>300</v>
      </c>
      <c r="I894" s="68" t="s">
        <v>840</v>
      </c>
      <c r="J894" s="92" t="s">
        <v>847</v>
      </c>
    </row>
    <row r="895" spans="2:10">
      <c r="B895" s="68" t="s">
        <v>839</v>
      </c>
      <c r="C895" s="68" t="s">
        <v>275</v>
      </c>
      <c r="D895" s="68" t="s">
        <v>365</v>
      </c>
      <c r="E895" s="68" t="s">
        <v>900</v>
      </c>
      <c r="F895" s="68">
        <v>5</v>
      </c>
      <c r="H895" s="68" t="s">
        <v>300</v>
      </c>
      <c r="I895" s="68" t="s">
        <v>840</v>
      </c>
      <c r="J895" s="92" t="s">
        <v>848</v>
      </c>
    </row>
    <row r="896" spans="2:10">
      <c r="B896" s="68" t="s">
        <v>839</v>
      </c>
      <c r="C896" s="68" t="s">
        <v>275</v>
      </c>
      <c r="D896" s="68" t="s">
        <v>374</v>
      </c>
      <c r="E896" s="68" t="s">
        <v>900</v>
      </c>
      <c r="F896" s="68">
        <v>5</v>
      </c>
      <c r="G896" s="68">
        <v>0</v>
      </c>
      <c r="H896" s="68" t="s">
        <v>300</v>
      </c>
      <c r="I896" s="68" t="s">
        <v>840</v>
      </c>
      <c r="J896" s="92" t="s">
        <v>849</v>
      </c>
    </row>
    <row r="897" spans="2:10">
      <c r="B897" s="68" t="s">
        <v>839</v>
      </c>
      <c r="C897" s="68" t="s">
        <v>275</v>
      </c>
      <c r="D897" s="68" t="s">
        <v>383</v>
      </c>
      <c r="E897" s="68" t="s">
        <v>900</v>
      </c>
      <c r="F897" s="68">
        <v>5</v>
      </c>
      <c r="H897" s="68" t="s">
        <v>300</v>
      </c>
      <c r="I897" s="68" t="s">
        <v>840</v>
      </c>
      <c r="J897" s="92" t="s">
        <v>850</v>
      </c>
    </row>
    <row r="898" spans="2:10">
      <c r="B898" s="68" t="s">
        <v>839</v>
      </c>
      <c r="C898" s="68" t="s">
        <v>275</v>
      </c>
      <c r="D898" s="68" t="s">
        <v>826</v>
      </c>
      <c r="E898" s="68" t="s">
        <v>900</v>
      </c>
      <c r="F898" s="68">
        <v>5</v>
      </c>
      <c r="H898" s="68" t="s">
        <v>300</v>
      </c>
      <c r="I898" s="68" t="s">
        <v>840</v>
      </c>
      <c r="J898" s="92" t="s">
        <v>851</v>
      </c>
    </row>
    <row r="899" spans="2:10">
      <c r="B899" s="68" t="s">
        <v>839</v>
      </c>
      <c r="C899" s="68" t="s">
        <v>275</v>
      </c>
      <c r="D899" s="68" t="s">
        <v>401</v>
      </c>
      <c r="E899" s="68" t="s">
        <v>900</v>
      </c>
      <c r="F899" s="68">
        <v>5</v>
      </c>
      <c r="H899" s="68" t="s">
        <v>300</v>
      </c>
      <c r="I899" s="68" t="s">
        <v>840</v>
      </c>
      <c r="J899" s="92" t="s">
        <v>852</v>
      </c>
    </row>
    <row r="900" spans="2:10">
      <c r="B900" s="68" t="s">
        <v>839</v>
      </c>
      <c r="C900" s="68" t="s">
        <v>275</v>
      </c>
      <c r="D900" s="68" t="s">
        <v>410</v>
      </c>
      <c r="E900" s="68" t="s">
        <v>900</v>
      </c>
      <c r="F900" s="68">
        <v>5</v>
      </c>
      <c r="H900" s="68" t="s">
        <v>300</v>
      </c>
      <c r="I900" s="68" t="s">
        <v>840</v>
      </c>
      <c r="J900" s="92" t="s">
        <v>853</v>
      </c>
    </row>
    <row r="901" spans="2:10">
      <c r="B901" s="68" t="s">
        <v>839</v>
      </c>
      <c r="C901" s="68" t="s">
        <v>275</v>
      </c>
      <c r="D901" s="68" t="s">
        <v>419</v>
      </c>
      <c r="E901" s="68" t="s">
        <v>900</v>
      </c>
      <c r="F901" s="68">
        <v>5</v>
      </c>
      <c r="G901" s="68">
        <v>0</v>
      </c>
      <c r="H901" s="68" t="s">
        <v>300</v>
      </c>
      <c r="I901" s="68" t="s">
        <v>840</v>
      </c>
      <c r="J901" s="92" t="s">
        <v>854</v>
      </c>
    </row>
    <row r="902" spans="2:10">
      <c r="B902" s="68" t="s">
        <v>839</v>
      </c>
      <c r="C902" s="68" t="s">
        <v>275</v>
      </c>
      <c r="D902" s="68" t="s">
        <v>428</v>
      </c>
      <c r="E902" s="68" t="s">
        <v>900</v>
      </c>
      <c r="F902" s="68">
        <v>5</v>
      </c>
      <c r="H902" s="68" t="s">
        <v>300</v>
      </c>
      <c r="I902" s="68" t="s">
        <v>840</v>
      </c>
      <c r="J902" s="92" t="s">
        <v>855</v>
      </c>
    </row>
    <row r="903" spans="2:10">
      <c r="B903" s="68" t="s">
        <v>839</v>
      </c>
      <c r="C903" s="68" t="s">
        <v>275</v>
      </c>
      <c r="D903" s="68" t="s">
        <v>436</v>
      </c>
      <c r="E903" s="68" t="s">
        <v>900</v>
      </c>
      <c r="F903" s="68">
        <v>5</v>
      </c>
      <c r="H903" s="68" t="s">
        <v>300</v>
      </c>
      <c r="I903" s="68" t="s">
        <v>840</v>
      </c>
      <c r="J903" s="92" t="s">
        <v>856</v>
      </c>
    </row>
    <row r="904" spans="2:10">
      <c r="B904" s="68" t="s">
        <v>839</v>
      </c>
      <c r="C904" s="68" t="s">
        <v>275</v>
      </c>
      <c r="D904" s="68" t="s">
        <v>442</v>
      </c>
      <c r="E904" s="68" t="s">
        <v>900</v>
      </c>
      <c r="F904" s="68">
        <v>5</v>
      </c>
      <c r="H904" s="68" t="s">
        <v>300</v>
      </c>
      <c r="I904" s="68" t="s">
        <v>840</v>
      </c>
      <c r="J904" s="92" t="s">
        <v>857</v>
      </c>
    </row>
    <row r="905" spans="2:10">
      <c r="B905" s="68" t="s">
        <v>839</v>
      </c>
      <c r="C905" s="68" t="s">
        <v>275</v>
      </c>
      <c r="D905" s="68" t="s">
        <v>449</v>
      </c>
      <c r="E905" s="68" t="s">
        <v>900</v>
      </c>
      <c r="F905" s="68">
        <v>5</v>
      </c>
      <c r="H905" s="68" t="s">
        <v>300</v>
      </c>
      <c r="I905" s="68" t="s">
        <v>840</v>
      </c>
      <c r="J905" s="92" t="s">
        <v>858</v>
      </c>
    </row>
    <row r="906" spans="2:10">
      <c r="B906" s="68" t="s">
        <v>839</v>
      </c>
      <c r="C906" s="68" t="s">
        <v>275</v>
      </c>
      <c r="D906" s="68" t="s">
        <v>458</v>
      </c>
      <c r="E906" s="68" t="s">
        <v>900</v>
      </c>
      <c r="F906" s="68">
        <v>5</v>
      </c>
      <c r="H906" s="68" t="s">
        <v>300</v>
      </c>
      <c r="I906" s="68" t="s">
        <v>840</v>
      </c>
      <c r="J906" s="92" t="s">
        <v>859</v>
      </c>
    </row>
    <row r="907" spans="2:10">
      <c r="B907" s="68" t="s">
        <v>839</v>
      </c>
      <c r="C907" s="68" t="s">
        <v>275</v>
      </c>
      <c r="D907" s="68" t="s">
        <v>467</v>
      </c>
      <c r="E907" s="68" t="s">
        <v>900</v>
      </c>
      <c r="F907" s="68">
        <v>5</v>
      </c>
      <c r="H907" s="68" t="s">
        <v>300</v>
      </c>
      <c r="I907" s="68" t="s">
        <v>840</v>
      </c>
      <c r="J907" s="92" t="s">
        <v>860</v>
      </c>
    </row>
    <row r="908" spans="2:10">
      <c r="B908" s="68" t="s">
        <v>839</v>
      </c>
      <c r="C908" s="68" t="s">
        <v>275</v>
      </c>
      <c r="D908" s="68" t="s">
        <v>476</v>
      </c>
      <c r="E908" s="68" t="s">
        <v>900</v>
      </c>
      <c r="F908" s="68">
        <v>5</v>
      </c>
      <c r="H908" s="68" t="s">
        <v>300</v>
      </c>
      <c r="I908" s="68" t="s">
        <v>840</v>
      </c>
      <c r="J908" s="92" t="s">
        <v>861</v>
      </c>
    </row>
    <row r="909" spans="2:10">
      <c r="B909" s="68" t="s">
        <v>839</v>
      </c>
      <c r="C909" s="68" t="s">
        <v>275</v>
      </c>
      <c r="D909" s="68" t="s">
        <v>485</v>
      </c>
      <c r="E909" s="68" t="s">
        <v>900</v>
      </c>
      <c r="F909" s="68">
        <v>5</v>
      </c>
      <c r="H909" s="68" t="s">
        <v>300</v>
      </c>
      <c r="I909" s="68" t="s">
        <v>840</v>
      </c>
      <c r="J909" s="92" t="s">
        <v>862</v>
      </c>
    </row>
    <row r="910" spans="2:10">
      <c r="B910" s="68" t="s">
        <v>839</v>
      </c>
      <c r="C910" s="68" t="s">
        <v>275</v>
      </c>
      <c r="D910" s="68" t="s">
        <v>494</v>
      </c>
      <c r="E910" s="68" t="s">
        <v>900</v>
      </c>
      <c r="F910" s="68">
        <v>5</v>
      </c>
      <c r="H910" s="68" t="s">
        <v>300</v>
      </c>
      <c r="I910" s="68" t="s">
        <v>840</v>
      </c>
      <c r="J910" s="92" t="s">
        <v>863</v>
      </c>
    </row>
    <row r="911" spans="2:10">
      <c r="B911" s="68" t="s">
        <v>839</v>
      </c>
      <c r="C911" s="68" t="s">
        <v>275</v>
      </c>
      <c r="D911" s="68" t="s">
        <v>503</v>
      </c>
      <c r="E911" s="68" t="s">
        <v>900</v>
      </c>
      <c r="F911" s="68">
        <v>5</v>
      </c>
      <c r="H911" s="68" t="s">
        <v>300</v>
      </c>
      <c r="I911" s="68" t="s">
        <v>840</v>
      </c>
      <c r="J911" s="92" t="s">
        <v>864</v>
      </c>
    </row>
    <row r="912" spans="2:10">
      <c r="B912" s="68" t="s">
        <v>839</v>
      </c>
      <c r="C912" s="68" t="s">
        <v>275</v>
      </c>
      <c r="D912" s="68" t="s">
        <v>512</v>
      </c>
      <c r="E912" s="68" t="s">
        <v>900</v>
      </c>
      <c r="F912" s="68">
        <v>5</v>
      </c>
      <c r="H912" s="68" t="s">
        <v>300</v>
      </c>
      <c r="I912" s="68" t="s">
        <v>840</v>
      </c>
      <c r="J912" s="92" t="s">
        <v>865</v>
      </c>
    </row>
    <row r="913" spans="2:10">
      <c r="B913" s="68" t="s">
        <v>839</v>
      </c>
      <c r="C913" s="68" t="s">
        <v>275</v>
      </c>
      <c r="D913" s="68" t="s">
        <v>521</v>
      </c>
      <c r="E913" s="68" t="s">
        <v>900</v>
      </c>
      <c r="F913" s="68">
        <v>5</v>
      </c>
      <c r="H913" s="68" t="s">
        <v>300</v>
      </c>
      <c r="I913" s="68" t="s">
        <v>840</v>
      </c>
      <c r="J913" s="92" t="s">
        <v>866</v>
      </c>
    </row>
    <row r="914" spans="2:10">
      <c r="B914" s="68" t="s">
        <v>839</v>
      </c>
      <c r="C914" s="68" t="s">
        <v>275</v>
      </c>
      <c r="D914" s="68" t="s">
        <v>584</v>
      </c>
      <c r="E914" s="68" t="s">
        <v>900</v>
      </c>
      <c r="F914" s="68">
        <v>5</v>
      </c>
      <c r="H914" s="68" t="s">
        <v>300</v>
      </c>
      <c r="I914" s="68" t="s">
        <v>840</v>
      </c>
      <c r="J914" s="68" t="s">
        <v>867</v>
      </c>
    </row>
    <row r="915" spans="2:10">
      <c r="B915" s="68" t="s">
        <v>839</v>
      </c>
      <c r="C915" s="68" t="s">
        <v>275</v>
      </c>
      <c r="D915" s="68" t="s">
        <v>593</v>
      </c>
      <c r="E915" s="68" t="s">
        <v>900</v>
      </c>
      <c r="F915" s="68">
        <v>5</v>
      </c>
      <c r="H915" s="68" t="s">
        <v>300</v>
      </c>
      <c r="I915" s="68" t="s">
        <v>840</v>
      </c>
      <c r="J915" s="68" t="s">
        <v>868</v>
      </c>
    </row>
    <row r="916" spans="2:10">
      <c r="B916" s="68" t="s">
        <v>839</v>
      </c>
      <c r="C916" s="68" t="s">
        <v>275</v>
      </c>
      <c r="D916" s="68" t="s">
        <v>602</v>
      </c>
      <c r="E916" s="68" t="s">
        <v>900</v>
      </c>
      <c r="F916" s="68">
        <v>5</v>
      </c>
      <c r="H916" s="68" t="s">
        <v>300</v>
      </c>
      <c r="I916" s="68" t="s">
        <v>840</v>
      </c>
      <c r="J916" s="68" t="s">
        <v>869</v>
      </c>
    </row>
    <row r="917" spans="2:10">
      <c r="B917" s="68" t="s">
        <v>839</v>
      </c>
      <c r="C917" s="68" t="s">
        <v>275</v>
      </c>
      <c r="D917" s="68" t="s">
        <v>611</v>
      </c>
      <c r="E917" s="68" t="s">
        <v>900</v>
      </c>
      <c r="F917" s="68">
        <v>5</v>
      </c>
      <c r="H917" s="68" t="s">
        <v>300</v>
      </c>
      <c r="I917" s="68" t="s">
        <v>840</v>
      </c>
      <c r="J917" s="68" t="s">
        <v>870</v>
      </c>
    </row>
    <row r="918" spans="2:10">
      <c r="B918" s="68" t="s">
        <v>839</v>
      </c>
      <c r="C918" s="68" t="s">
        <v>275</v>
      </c>
      <c r="D918" s="68" t="s">
        <v>620</v>
      </c>
      <c r="E918" s="68" t="s">
        <v>900</v>
      </c>
      <c r="F918" s="68">
        <v>5</v>
      </c>
      <c r="H918" s="68" t="s">
        <v>300</v>
      </c>
      <c r="I918" s="68" t="s">
        <v>840</v>
      </c>
      <c r="J918" s="68" t="s">
        <v>871</v>
      </c>
    </row>
    <row r="919" spans="2:10">
      <c r="B919" s="68" t="s">
        <v>839</v>
      </c>
      <c r="C919" s="68" t="s">
        <v>275</v>
      </c>
      <c r="D919" s="68" t="s">
        <v>812</v>
      </c>
      <c r="E919" s="68" t="s">
        <v>900</v>
      </c>
      <c r="F919" s="68">
        <v>5</v>
      </c>
      <c r="H919" s="68" t="s">
        <v>300</v>
      </c>
      <c r="I919" s="68" t="s">
        <v>840</v>
      </c>
      <c r="J919" s="68" t="s">
        <v>872</v>
      </c>
    </row>
    <row r="920" spans="2:10">
      <c r="B920" s="68" t="s">
        <v>839</v>
      </c>
      <c r="C920" s="68" t="s">
        <v>275</v>
      </c>
      <c r="D920" s="68" t="s">
        <v>629</v>
      </c>
      <c r="E920" s="68" t="s">
        <v>900</v>
      </c>
      <c r="F920" s="68">
        <v>5</v>
      </c>
      <c r="H920" s="68" t="s">
        <v>300</v>
      </c>
      <c r="I920" s="68" t="s">
        <v>840</v>
      </c>
      <c r="J920" s="68" t="s">
        <v>873</v>
      </c>
    </row>
    <row r="921" spans="2:10">
      <c r="B921" s="68" t="s">
        <v>839</v>
      </c>
      <c r="C921" s="68" t="s">
        <v>275</v>
      </c>
      <c r="D921" s="68" t="s">
        <v>638</v>
      </c>
      <c r="E921" s="68" t="s">
        <v>900</v>
      </c>
      <c r="F921" s="68">
        <v>5</v>
      </c>
      <c r="H921" s="68" t="s">
        <v>300</v>
      </c>
      <c r="I921" s="68" t="s">
        <v>840</v>
      </c>
      <c r="J921" s="68" t="s">
        <v>874</v>
      </c>
    </row>
    <row r="922" spans="2:10">
      <c r="B922" s="68" t="s">
        <v>839</v>
      </c>
      <c r="C922" s="68" t="s">
        <v>275</v>
      </c>
      <c r="D922" s="68" t="s">
        <v>647</v>
      </c>
      <c r="E922" s="68" t="s">
        <v>900</v>
      </c>
      <c r="F922" s="68">
        <v>5</v>
      </c>
      <c r="H922" s="68" t="s">
        <v>300</v>
      </c>
      <c r="I922" s="68" t="s">
        <v>840</v>
      </c>
      <c r="J922" s="68" t="s">
        <v>875</v>
      </c>
    </row>
    <row r="923" spans="2:10">
      <c r="B923" s="68" t="s">
        <v>839</v>
      </c>
      <c r="C923" s="68" t="s">
        <v>275</v>
      </c>
      <c r="D923" s="68" t="s">
        <v>653</v>
      </c>
      <c r="E923" s="68" t="s">
        <v>900</v>
      </c>
      <c r="F923" s="68">
        <v>5</v>
      </c>
      <c r="H923" s="68" t="s">
        <v>300</v>
      </c>
      <c r="I923" s="68" t="s">
        <v>840</v>
      </c>
      <c r="J923" s="68" t="s">
        <v>876</v>
      </c>
    </row>
    <row r="924" spans="2:10">
      <c r="B924" s="68" t="s">
        <v>839</v>
      </c>
      <c r="C924" s="68" t="s">
        <v>275</v>
      </c>
      <c r="D924" s="68" t="s">
        <v>662</v>
      </c>
      <c r="E924" s="68" t="s">
        <v>900</v>
      </c>
      <c r="F924" s="68">
        <v>5</v>
      </c>
      <c r="H924" s="68" t="s">
        <v>300</v>
      </c>
      <c r="I924" s="68" t="s">
        <v>840</v>
      </c>
      <c r="J924" s="68" t="s">
        <v>877</v>
      </c>
    </row>
    <row r="925" spans="2:10">
      <c r="B925" s="68" t="s">
        <v>839</v>
      </c>
      <c r="C925" s="68" t="s">
        <v>275</v>
      </c>
      <c r="D925" s="68" t="s">
        <v>671</v>
      </c>
      <c r="E925" s="68" t="s">
        <v>900</v>
      </c>
      <c r="F925" s="68">
        <v>5</v>
      </c>
      <c r="H925" s="68" t="s">
        <v>300</v>
      </c>
      <c r="I925" s="68" t="s">
        <v>840</v>
      </c>
      <c r="J925" s="68" t="s">
        <v>878</v>
      </c>
    </row>
    <row r="926" spans="2:10">
      <c r="B926" s="68" t="s">
        <v>839</v>
      </c>
      <c r="C926" s="68" t="s">
        <v>275</v>
      </c>
      <c r="D926" s="68" t="s">
        <v>680</v>
      </c>
      <c r="E926" s="68" t="s">
        <v>900</v>
      </c>
      <c r="F926" s="68">
        <v>5</v>
      </c>
      <c r="H926" s="68" t="s">
        <v>300</v>
      </c>
      <c r="I926" s="68" t="s">
        <v>840</v>
      </c>
      <c r="J926" s="68" t="s">
        <v>879</v>
      </c>
    </row>
    <row r="927" spans="2:10">
      <c r="B927" s="68" t="s">
        <v>839</v>
      </c>
      <c r="C927" s="68" t="s">
        <v>275</v>
      </c>
      <c r="D927" s="68" t="s">
        <v>901</v>
      </c>
      <c r="E927" s="68" t="s">
        <v>900</v>
      </c>
      <c r="F927" s="68">
        <v>5</v>
      </c>
      <c r="H927" s="68" t="s">
        <v>300</v>
      </c>
      <c r="I927" s="68" t="s">
        <v>840</v>
      </c>
      <c r="J927" s="68" t="s">
        <v>902</v>
      </c>
    </row>
    <row r="928" spans="2:10">
      <c r="B928" s="68" t="s">
        <v>839</v>
      </c>
      <c r="C928" s="68" t="s">
        <v>275</v>
      </c>
      <c r="D928" s="68" t="s">
        <v>903</v>
      </c>
      <c r="E928" s="68" t="s">
        <v>900</v>
      </c>
      <c r="F928" s="68">
        <v>5</v>
      </c>
      <c r="H928" s="68" t="s">
        <v>300</v>
      </c>
      <c r="I928" s="68" t="s">
        <v>840</v>
      </c>
      <c r="J928" s="68" t="s">
        <v>904</v>
      </c>
    </row>
    <row r="929" spans="2:10">
      <c r="B929" s="68" t="s">
        <v>839</v>
      </c>
      <c r="C929" s="68" t="s">
        <v>275</v>
      </c>
      <c r="D929" s="68" t="s">
        <v>821</v>
      </c>
      <c r="E929" s="68" t="s">
        <v>900</v>
      </c>
      <c r="F929" s="68">
        <v>5</v>
      </c>
      <c r="H929" s="68" t="s">
        <v>300</v>
      </c>
      <c r="I929" s="68" t="s">
        <v>840</v>
      </c>
      <c r="J929" s="68" t="s">
        <v>880</v>
      </c>
    </row>
    <row r="930" spans="2:10">
      <c r="B930" s="68" t="s">
        <v>839</v>
      </c>
      <c r="C930" s="68" t="s">
        <v>275</v>
      </c>
      <c r="D930" s="68" t="s">
        <v>695</v>
      </c>
      <c r="E930" s="68" t="s">
        <v>900</v>
      </c>
      <c r="F930" s="68">
        <v>5</v>
      </c>
      <c r="H930" s="68" t="s">
        <v>300</v>
      </c>
      <c r="I930" s="68" t="s">
        <v>840</v>
      </c>
      <c r="J930" s="68" t="s">
        <v>881</v>
      </c>
    </row>
    <row r="931" spans="2:10">
      <c r="B931" s="68" t="s">
        <v>839</v>
      </c>
      <c r="C931" s="68" t="s">
        <v>275</v>
      </c>
      <c r="D931" s="68" t="s">
        <v>704</v>
      </c>
      <c r="E931" s="68" t="s">
        <v>900</v>
      </c>
      <c r="F931" s="68">
        <v>5</v>
      </c>
      <c r="H931" s="68" t="s">
        <v>300</v>
      </c>
      <c r="I931" s="68" t="s">
        <v>840</v>
      </c>
      <c r="J931" s="68" t="s">
        <v>882</v>
      </c>
    </row>
    <row r="932" spans="2:10">
      <c r="B932" s="68" t="s">
        <v>839</v>
      </c>
      <c r="C932" s="68" t="s">
        <v>275</v>
      </c>
      <c r="D932" s="68" t="s">
        <v>713</v>
      </c>
      <c r="E932" s="68" t="s">
        <v>900</v>
      </c>
      <c r="F932" s="68">
        <v>5</v>
      </c>
      <c r="H932" s="68" t="s">
        <v>300</v>
      </c>
      <c r="I932" s="68" t="s">
        <v>840</v>
      </c>
      <c r="J932" s="68" t="s">
        <v>883</v>
      </c>
    </row>
    <row r="933" spans="2:10">
      <c r="B933" s="68" t="s">
        <v>839</v>
      </c>
      <c r="C933" s="68" t="s">
        <v>275</v>
      </c>
      <c r="D933" s="68" t="s">
        <v>722</v>
      </c>
      <c r="E933" s="68" t="s">
        <v>900</v>
      </c>
      <c r="F933" s="68">
        <v>5</v>
      </c>
      <c r="H933" s="68" t="s">
        <v>300</v>
      </c>
      <c r="I933" s="68" t="s">
        <v>840</v>
      </c>
      <c r="J933" s="68" t="s">
        <v>884</v>
      </c>
    </row>
    <row r="934" spans="2:10">
      <c r="B934" s="68" t="s">
        <v>839</v>
      </c>
      <c r="C934" s="68" t="s">
        <v>275</v>
      </c>
      <c r="D934" s="68" t="s">
        <v>731</v>
      </c>
      <c r="E934" s="68" t="s">
        <v>900</v>
      </c>
      <c r="F934" s="68">
        <v>5</v>
      </c>
      <c r="H934" s="68" t="s">
        <v>300</v>
      </c>
      <c r="I934" s="68" t="s">
        <v>840</v>
      </c>
      <c r="J934" s="68" t="s">
        <v>885</v>
      </c>
    </row>
    <row r="935" spans="2:10">
      <c r="B935" s="68" t="s">
        <v>839</v>
      </c>
      <c r="C935" s="68" t="s">
        <v>275</v>
      </c>
      <c r="D935" s="68" t="s">
        <v>740</v>
      </c>
      <c r="E935" s="68" t="s">
        <v>900</v>
      </c>
      <c r="F935" s="68">
        <v>5</v>
      </c>
      <c r="H935" s="68" t="s">
        <v>300</v>
      </c>
      <c r="I935" s="68" t="s">
        <v>840</v>
      </c>
      <c r="J935" s="68" t="s">
        <v>886</v>
      </c>
    </row>
    <row r="936" spans="2:10">
      <c r="B936" s="68" t="s">
        <v>839</v>
      </c>
      <c r="C936" s="68" t="s">
        <v>275</v>
      </c>
      <c r="D936" s="68" t="s">
        <v>749</v>
      </c>
      <c r="E936" s="68" t="s">
        <v>900</v>
      </c>
      <c r="F936" s="68">
        <v>5</v>
      </c>
      <c r="G936" s="68">
        <v>52.563000000000002</v>
      </c>
      <c r="H936" s="68" t="s">
        <v>300</v>
      </c>
      <c r="I936" s="68" t="s">
        <v>840</v>
      </c>
      <c r="J936" s="68" t="s">
        <v>887</v>
      </c>
    </row>
    <row r="937" spans="2:10">
      <c r="B937" s="68" t="s">
        <v>839</v>
      </c>
      <c r="C937" s="68" t="s">
        <v>275</v>
      </c>
      <c r="D937" s="68" t="s">
        <v>305</v>
      </c>
      <c r="E937" s="68" t="s">
        <v>900</v>
      </c>
      <c r="F937" s="68">
        <v>5</v>
      </c>
      <c r="H937" s="68" t="s">
        <v>300</v>
      </c>
      <c r="I937" s="68" t="s">
        <v>888</v>
      </c>
      <c r="J937" s="92" t="s">
        <v>841</v>
      </c>
    </row>
    <row r="938" spans="2:10">
      <c r="B938" s="68" t="s">
        <v>839</v>
      </c>
      <c r="C938" s="68" t="s">
        <v>275</v>
      </c>
      <c r="D938" s="68" t="s">
        <v>314</v>
      </c>
      <c r="E938" s="68" t="s">
        <v>900</v>
      </c>
      <c r="F938" s="68">
        <v>5</v>
      </c>
      <c r="H938" s="68" t="s">
        <v>300</v>
      </c>
      <c r="I938" s="68" t="s">
        <v>888</v>
      </c>
      <c r="J938" s="92" t="s">
        <v>842</v>
      </c>
    </row>
    <row r="939" spans="2:10">
      <c r="B939" s="68" t="s">
        <v>839</v>
      </c>
      <c r="C939" s="68" t="s">
        <v>275</v>
      </c>
      <c r="D939" s="68" t="s">
        <v>323</v>
      </c>
      <c r="E939" s="68" t="s">
        <v>900</v>
      </c>
      <c r="F939" s="68">
        <v>5</v>
      </c>
      <c r="H939" s="68" t="s">
        <v>300</v>
      </c>
      <c r="I939" s="68" t="s">
        <v>888</v>
      </c>
      <c r="J939" s="92" t="s">
        <v>843</v>
      </c>
    </row>
    <row r="940" spans="2:10">
      <c r="B940" s="68" t="s">
        <v>839</v>
      </c>
      <c r="C940" s="68" t="s">
        <v>275</v>
      </c>
      <c r="D940" s="68" t="s">
        <v>332</v>
      </c>
      <c r="E940" s="68" t="s">
        <v>900</v>
      </c>
      <c r="F940" s="68">
        <v>5</v>
      </c>
      <c r="H940" s="68" t="s">
        <v>300</v>
      </c>
      <c r="I940" s="68" t="s">
        <v>888</v>
      </c>
      <c r="J940" s="68" t="s">
        <v>844</v>
      </c>
    </row>
    <row r="941" spans="2:10">
      <c r="B941" s="68" t="s">
        <v>839</v>
      </c>
      <c r="C941" s="68" t="s">
        <v>275</v>
      </c>
      <c r="D941" s="68" t="s">
        <v>341</v>
      </c>
      <c r="E941" s="68" t="s">
        <v>900</v>
      </c>
      <c r="F941" s="68">
        <v>5</v>
      </c>
      <c r="H941" s="68" t="s">
        <v>300</v>
      </c>
      <c r="I941" s="68" t="s">
        <v>888</v>
      </c>
      <c r="J941" s="92" t="s">
        <v>845</v>
      </c>
    </row>
    <row r="942" spans="2:10">
      <c r="B942" s="68" t="s">
        <v>839</v>
      </c>
      <c r="C942" s="68" t="s">
        <v>275</v>
      </c>
      <c r="D942" s="68" t="s">
        <v>350</v>
      </c>
      <c r="E942" s="68" t="s">
        <v>900</v>
      </c>
      <c r="F942" s="68">
        <v>5</v>
      </c>
      <c r="H942" s="68" t="s">
        <v>300</v>
      </c>
      <c r="I942" s="68" t="s">
        <v>888</v>
      </c>
      <c r="J942" s="92" t="s">
        <v>846</v>
      </c>
    </row>
    <row r="943" spans="2:10">
      <c r="B943" s="68" t="s">
        <v>839</v>
      </c>
      <c r="C943" s="68" t="s">
        <v>275</v>
      </c>
      <c r="D943" s="68" t="s">
        <v>359</v>
      </c>
      <c r="E943" s="68" t="s">
        <v>900</v>
      </c>
      <c r="F943" s="68">
        <v>5</v>
      </c>
      <c r="H943" s="68" t="s">
        <v>300</v>
      </c>
      <c r="I943" s="68" t="s">
        <v>888</v>
      </c>
      <c r="J943" s="92" t="s">
        <v>847</v>
      </c>
    </row>
    <row r="944" spans="2:10">
      <c r="B944" s="68" t="s">
        <v>839</v>
      </c>
      <c r="C944" s="68" t="s">
        <v>275</v>
      </c>
      <c r="D944" s="68" t="s">
        <v>368</v>
      </c>
      <c r="E944" s="68" t="s">
        <v>900</v>
      </c>
      <c r="F944" s="68">
        <v>5</v>
      </c>
      <c r="H944" s="68" t="s">
        <v>300</v>
      </c>
      <c r="I944" s="68" t="s">
        <v>888</v>
      </c>
      <c r="J944" s="92" t="s">
        <v>848</v>
      </c>
    </row>
    <row r="945" spans="2:10">
      <c r="B945" s="68" t="s">
        <v>839</v>
      </c>
      <c r="C945" s="68" t="s">
        <v>275</v>
      </c>
      <c r="D945" s="68" t="s">
        <v>377</v>
      </c>
      <c r="E945" s="68" t="s">
        <v>900</v>
      </c>
      <c r="F945" s="68">
        <v>5</v>
      </c>
      <c r="G945" s="68">
        <v>0</v>
      </c>
      <c r="H945" s="68" t="s">
        <v>300</v>
      </c>
      <c r="I945" s="68" t="s">
        <v>888</v>
      </c>
      <c r="J945" s="92" t="s">
        <v>849</v>
      </c>
    </row>
    <row r="946" spans="2:10">
      <c r="B946" s="68" t="s">
        <v>839</v>
      </c>
      <c r="C946" s="68" t="s">
        <v>275</v>
      </c>
      <c r="D946" s="68" t="s">
        <v>386</v>
      </c>
      <c r="E946" s="68" t="s">
        <v>900</v>
      </c>
      <c r="F946" s="68">
        <v>5</v>
      </c>
      <c r="H946" s="68" t="s">
        <v>300</v>
      </c>
      <c r="I946" s="68" t="s">
        <v>888</v>
      </c>
      <c r="J946" s="92" t="s">
        <v>850</v>
      </c>
    </row>
    <row r="947" spans="2:10">
      <c r="B947" s="68" t="s">
        <v>839</v>
      </c>
      <c r="C947" s="68" t="s">
        <v>275</v>
      </c>
      <c r="D947" s="68" t="s">
        <v>827</v>
      </c>
      <c r="E947" s="68" t="s">
        <v>900</v>
      </c>
      <c r="F947" s="68">
        <v>5</v>
      </c>
      <c r="H947" s="68" t="s">
        <v>300</v>
      </c>
      <c r="I947" s="68" t="s">
        <v>888</v>
      </c>
      <c r="J947" s="92" t="s">
        <v>851</v>
      </c>
    </row>
    <row r="948" spans="2:10">
      <c r="B948" s="68" t="s">
        <v>839</v>
      </c>
      <c r="C948" s="68" t="s">
        <v>275</v>
      </c>
      <c r="D948" s="68" t="s">
        <v>404</v>
      </c>
      <c r="E948" s="68" t="s">
        <v>900</v>
      </c>
      <c r="F948" s="68">
        <v>5</v>
      </c>
      <c r="H948" s="68" t="s">
        <v>300</v>
      </c>
      <c r="I948" s="68" t="s">
        <v>888</v>
      </c>
      <c r="J948" s="92" t="s">
        <v>852</v>
      </c>
    </row>
    <row r="949" spans="2:10">
      <c r="B949" s="68" t="s">
        <v>839</v>
      </c>
      <c r="C949" s="68" t="s">
        <v>275</v>
      </c>
      <c r="D949" s="68" t="s">
        <v>413</v>
      </c>
      <c r="E949" s="68" t="s">
        <v>900</v>
      </c>
      <c r="F949" s="68">
        <v>5</v>
      </c>
      <c r="H949" s="68" t="s">
        <v>300</v>
      </c>
      <c r="I949" s="68" t="s">
        <v>888</v>
      </c>
      <c r="J949" s="92" t="s">
        <v>853</v>
      </c>
    </row>
    <row r="950" spans="2:10">
      <c r="B950" s="68" t="s">
        <v>839</v>
      </c>
      <c r="C950" s="68" t="s">
        <v>275</v>
      </c>
      <c r="D950" s="68" t="s">
        <v>422</v>
      </c>
      <c r="E950" s="68" t="s">
        <v>900</v>
      </c>
      <c r="F950" s="68">
        <v>5</v>
      </c>
      <c r="G950" s="68">
        <v>0</v>
      </c>
      <c r="H950" s="68" t="s">
        <v>300</v>
      </c>
      <c r="I950" s="68" t="s">
        <v>888</v>
      </c>
      <c r="J950" s="92" t="s">
        <v>854</v>
      </c>
    </row>
    <row r="951" spans="2:10">
      <c r="B951" s="68" t="s">
        <v>839</v>
      </c>
      <c r="C951" s="68" t="s">
        <v>275</v>
      </c>
      <c r="D951" s="68" t="s">
        <v>431</v>
      </c>
      <c r="E951" s="68" t="s">
        <v>900</v>
      </c>
      <c r="F951" s="68">
        <v>5</v>
      </c>
      <c r="H951" s="68" t="s">
        <v>300</v>
      </c>
      <c r="I951" s="68" t="s">
        <v>888</v>
      </c>
      <c r="J951" s="92" t="s">
        <v>855</v>
      </c>
    </row>
    <row r="952" spans="2:10">
      <c r="B952" s="68" t="s">
        <v>839</v>
      </c>
      <c r="C952" s="68" t="s">
        <v>275</v>
      </c>
      <c r="D952" s="68" t="s">
        <v>438</v>
      </c>
      <c r="E952" s="68" t="s">
        <v>900</v>
      </c>
      <c r="F952" s="68">
        <v>5</v>
      </c>
      <c r="H952" s="68" t="s">
        <v>300</v>
      </c>
      <c r="I952" s="68" t="s">
        <v>888</v>
      </c>
      <c r="J952" s="92" t="s">
        <v>856</v>
      </c>
    </row>
    <row r="953" spans="2:10">
      <c r="B953" s="68" t="s">
        <v>839</v>
      </c>
      <c r="C953" s="68" t="s">
        <v>275</v>
      </c>
      <c r="D953" s="68" t="s">
        <v>444</v>
      </c>
      <c r="E953" s="68" t="s">
        <v>900</v>
      </c>
      <c r="F953" s="68">
        <v>5</v>
      </c>
      <c r="H953" s="68" t="s">
        <v>300</v>
      </c>
      <c r="I953" s="68" t="s">
        <v>888</v>
      </c>
      <c r="J953" s="92" t="s">
        <v>857</v>
      </c>
    </row>
    <row r="954" spans="2:10">
      <c r="B954" s="68" t="s">
        <v>839</v>
      </c>
      <c r="C954" s="68" t="s">
        <v>275</v>
      </c>
      <c r="D954" s="68" t="s">
        <v>452</v>
      </c>
      <c r="E954" s="68" t="s">
        <v>900</v>
      </c>
      <c r="F954" s="68">
        <v>5</v>
      </c>
      <c r="H954" s="68" t="s">
        <v>300</v>
      </c>
      <c r="I954" s="68" t="s">
        <v>888</v>
      </c>
      <c r="J954" s="92" t="s">
        <v>858</v>
      </c>
    </row>
    <row r="955" spans="2:10">
      <c r="B955" s="68" t="s">
        <v>839</v>
      </c>
      <c r="C955" s="68" t="s">
        <v>275</v>
      </c>
      <c r="D955" s="68" t="s">
        <v>461</v>
      </c>
      <c r="E955" s="68" t="s">
        <v>900</v>
      </c>
      <c r="F955" s="68">
        <v>5</v>
      </c>
      <c r="H955" s="68" t="s">
        <v>300</v>
      </c>
      <c r="I955" s="68" t="s">
        <v>888</v>
      </c>
      <c r="J955" s="92" t="s">
        <v>859</v>
      </c>
    </row>
    <row r="956" spans="2:10">
      <c r="B956" s="68" t="s">
        <v>839</v>
      </c>
      <c r="C956" s="68" t="s">
        <v>275</v>
      </c>
      <c r="D956" s="68" t="s">
        <v>470</v>
      </c>
      <c r="E956" s="68" t="s">
        <v>900</v>
      </c>
      <c r="F956" s="68">
        <v>5</v>
      </c>
      <c r="H956" s="68" t="s">
        <v>300</v>
      </c>
      <c r="I956" s="68" t="s">
        <v>888</v>
      </c>
      <c r="J956" s="92" t="s">
        <v>860</v>
      </c>
    </row>
    <row r="957" spans="2:10">
      <c r="B957" s="68" t="s">
        <v>839</v>
      </c>
      <c r="C957" s="68" t="s">
        <v>275</v>
      </c>
      <c r="D957" s="68" t="s">
        <v>479</v>
      </c>
      <c r="E957" s="68" t="s">
        <v>900</v>
      </c>
      <c r="F957" s="68">
        <v>5</v>
      </c>
      <c r="H957" s="68" t="s">
        <v>300</v>
      </c>
      <c r="I957" s="68" t="s">
        <v>888</v>
      </c>
      <c r="J957" s="92" t="s">
        <v>861</v>
      </c>
    </row>
    <row r="958" spans="2:10">
      <c r="B958" s="68" t="s">
        <v>839</v>
      </c>
      <c r="C958" s="68" t="s">
        <v>275</v>
      </c>
      <c r="D958" s="68" t="s">
        <v>488</v>
      </c>
      <c r="E958" s="68" t="s">
        <v>900</v>
      </c>
      <c r="F958" s="68">
        <v>5</v>
      </c>
      <c r="H958" s="68" t="s">
        <v>300</v>
      </c>
      <c r="I958" s="68" t="s">
        <v>888</v>
      </c>
      <c r="J958" s="92" t="s">
        <v>862</v>
      </c>
    </row>
    <row r="959" spans="2:10">
      <c r="B959" s="68" t="s">
        <v>839</v>
      </c>
      <c r="C959" s="68" t="s">
        <v>275</v>
      </c>
      <c r="D959" s="68" t="s">
        <v>497</v>
      </c>
      <c r="E959" s="68" t="s">
        <v>900</v>
      </c>
      <c r="F959" s="68">
        <v>5</v>
      </c>
      <c r="H959" s="68" t="s">
        <v>300</v>
      </c>
      <c r="I959" s="68" t="s">
        <v>888</v>
      </c>
      <c r="J959" s="92" t="s">
        <v>863</v>
      </c>
    </row>
    <row r="960" spans="2:10">
      <c r="B960" s="68" t="s">
        <v>839</v>
      </c>
      <c r="C960" s="68" t="s">
        <v>275</v>
      </c>
      <c r="D960" s="68" t="s">
        <v>506</v>
      </c>
      <c r="E960" s="68" t="s">
        <v>900</v>
      </c>
      <c r="F960" s="68">
        <v>5</v>
      </c>
      <c r="H960" s="68" t="s">
        <v>300</v>
      </c>
      <c r="I960" s="68" t="s">
        <v>888</v>
      </c>
      <c r="J960" s="92" t="s">
        <v>864</v>
      </c>
    </row>
    <row r="961" spans="2:10">
      <c r="B961" s="68" t="s">
        <v>839</v>
      </c>
      <c r="C961" s="68" t="s">
        <v>275</v>
      </c>
      <c r="D961" s="68" t="s">
        <v>515</v>
      </c>
      <c r="E961" s="68" t="s">
        <v>900</v>
      </c>
      <c r="F961" s="68">
        <v>5</v>
      </c>
      <c r="H961" s="68" t="s">
        <v>300</v>
      </c>
      <c r="I961" s="68" t="s">
        <v>888</v>
      </c>
      <c r="J961" s="92" t="s">
        <v>865</v>
      </c>
    </row>
    <row r="962" spans="2:10">
      <c r="B962" s="68" t="s">
        <v>839</v>
      </c>
      <c r="C962" s="68" t="s">
        <v>275</v>
      </c>
      <c r="D962" s="68" t="s">
        <v>524</v>
      </c>
      <c r="E962" s="68" t="s">
        <v>900</v>
      </c>
      <c r="F962" s="68">
        <v>5</v>
      </c>
      <c r="H962" s="68" t="s">
        <v>300</v>
      </c>
      <c r="I962" s="68" t="s">
        <v>888</v>
      </c>
      <c r="J962" s="92" t="s">
        <v>866</v>
      </c>
    </row>
    <row r="963" spans="2:10">
      <c r="B963" s="68" t="s">
        <v>839</v>
      </c>
      <c r="C963" s="68" t="s">
        <v>275</v>
      </c>
      <c r="D963" s="68" t="s">
        <v>587</v>
      </c>
      <c r="E963" s="68" t="s">
        <v>900</v>
      </c>
      <c r="F963" s="68">
        <v>5</v>
      </c>
      <c r="H963" s="68" t="s">
        <v>300</v>
      </c>
      <c r="I963" s="68" t="s">
        <v>888</v>
      </c>
      <c r="J963" s="68" t="s">
        <v>867</v>
      </c>
    </row>
    <row r="964" spans="2:10">
      <c r="B964" s="68" t="s">
        <v>839</v>
      </c>
      <c r="C964" s="68" t="s">
        <v>275</v>
      </c>
      <c r="D964" s="68" t="s">
        <v>596</v>
      </c>
      <c r="E964" s="68" t="s">
        <v>900</v>
      </c>
      <c r="F964" s="68">
        <v>5</v>
      </c>
      <c r="H964" s="68" t="s">
        <v>300</v>
      </c>
      <c r="I964" s="68" t="s">
        <v>888</v>
      </c>
      <c r="J964" s="68" t="s">
        <v>868</v>
      </c>
    </row>
    <row r="965" spans="2:10">
      <c r="B965" s="68" t="s">
        <v>839</v>
      </c>
      <c r="C965" s="68" t="s">
        <v>275</v>
      </c>
      <c r="D965" s="68" t="s">
        <v>605</v>
      </c>
      <c r="E965" s="68" t="s">
        <v>900</v>
      </c>
      <c r="F965" s="68">
        <v>5</v>
      </c>
      <c r="H965" s="68" t="s">
        <v>300</v>
      </c>
      <c r="I965" s="68" t="s">
        <v>888</v>
      </c>
      <c r="J965" s="68" t="s">
        <v>869</v>
      </c>
    </row>
    <row r="966" spans="2:10">
      <c r="B966" s="68" t="s">
        <v>839</v>
      </c>
      <c r="C966" s="68" t="s">
        <v>275</v>
      </c>
      <c r="D966" s="68" t="s">
        <v>614</v>
      </c>
      <c r="E966" s="68" t="s">
        <v>900</v>
      </c>
      <c r="F966" s="68">
        <v>5</v>
      </c>
      <c r="H966" s="68" t="s">
        <v>300</v>
      </c>
      <c r="I966" s="68" t="s">
        <v>888</v>
      </c>
      <c r="J966" s="68" t="s">
        <v>870</v>
      </c>
    </row>
    <row r="967" spans="2:10">
      <c r="B967" s="68" t="s">
        <v>839</v>
      </c>
      <c r="C967" s="68" t="s">
        <v>275</v>
      </c>
      <c r="D967" s="68" t="s">
        <v>623</v>
      </c>
      <c r="E967" s="68" t="s">
        <v>900</v>
      </c>
      <c r="F967" s="68">
        <v>5</v>
      </c>
      <c r="H967" s="68" t="s">
        <v>300</v>
      </c>
      <c r="I967" s="68" t="s">
        <v>888</v>
      </c>
      <c r="J967" s="68" t="s">
        <v>871</v>
      </c>
    </row>
    <row r="968" spans="2:10">
      <c r="B968" s="68" t="s">
        <v>839</v>
      </c>
      <c r="C968" s="68" t="s">
        <v>275</v>
      </c>
      <c r="D968" s="68" t="s">
        <v>815</v>
      </c>
      <c r="E968" s="68" t="s">
        <v>900</v>
      </c>
      <c r="F968" s="68">
        <v>5</v>
      </c>
      <c r="H968" s="68" t="s">
        <v>300</v>
      </c>
      <c r="I968" s="68" t="s">
        <v>888</v>
      </c>
      <c r="J968" s="68" t="s">
        <v>872</v>
      </c>
    </row>
    <row r="969" spans="2:10">
      <c r="B969" s="68" t="s">
        <v>839</v>
      </c>
      <c r="C969" s="68" t="s">
        <v>275</v>
      </c>
      <c r="D969" s="68" t="s">
        <v>632</v>
      </c>
      <c r="E969" s="68" t="s">
        <v>900</v>
      </c>
      <c r="F969" s="68">
        <v>5</v>
      </c>
      <c r="H969" s="68" t="s">
        <v>300</v>
      </c>
      <c r="I969" s="68" t="s">
        <v>888</v>
      </c>
      <c r="J969" s="68" t="s">
        <v>873</v>
      </c>
    </row>
    <row r="970" spans="2:10">
      <c r="B970" s="68" t="s">
        <v>839</v>
      </c>
      <c r="C970" s="68" t="s">
        <v>275</v>
      </c>
      <c r="D970" s="68" t="s">
        <v>641</v>
      </c>
      <c r="E970" s="68" t="s">
        <v>900</v>
      </c>
      <c r="F970" s="68">
        <v>5</v>
      </c>
      <c r="H970" s="68" t="s">
        <v>300</v>
      </c>
      <c r="I970" s="68" t="s">
        <v>888</v>
      </c>
      <c r="J970" s="68" t="s">
        <v>874</v>
      </c>
    </row>
    <row r="971" spans="2:10">
      <c r="B971" s="68" t="s">
        <v>839</v>
      </c>
      <c r="C971" s="68" t="s">
        <v>275</v>
      </c>
      <c r="D971" s="68" t="s">
        <v>824</v>
      </c>
      <c r="E971" s="68" t="s">
        <v>900</v>
      </c>
      <c r="F971" s="68">
        <v>5</v>
      </c>
      <c r="H971" s="68" t="s">
        <v>300</v>
      </c>
      <c r="I971" s="68" t="s">
        <v>888</v>
      </c>
      <c r="J971" s="68" t="s">
        <v>875</v>
      </c>
    </row>
    <row r="972" spans="2:10">
      <c r="B972" s="68" t="s">
        <v>839</v>
      </c>
      <c r="C972" s="68" t="s">
        <v>275</v>
      </c>
      <c r="D972" s="68" t="s">
        <v>656</v>
      </c>
      <c r="E972" s="68" t="s">
        <v>900</v>
      </c>
      <c r="F972" s="68">
        <v>5</v>
      </c>
      <c r="H972" s="68" t="s">
        <v>300</v>
      </c>
      <c r="I972" s="68" t="s">
        <v>888</v>
      </c>
      <c r="J972" s="68" t="s">
        <v>876</v>
      </c>
    </row>
    <row r="973" spans="2:10">
      <c r="B973" s="68" t="s">
        <v>839</v>
      </c>
      <c r="C973" s="68" t="s">
        <v>275</v>
      </c>
      <c r="D973" s="68" t="s">
        <v>665</v>
      </c>
      <c r="E973" s="68" t="s">
        <v>900</v>
      </c>
      <c r="F973" s="68">
        <v>5</v>
      </c>
      <c r="H973" s="68" t="s">
        <v>300</v>
      </c>
      <c r="I973" s="68" t="s">
        <v>888</v>
      </c>
      <c r="J973" s="68" t="s">
        <v>877</v>
      </c>
    </row>
    <row r="974" spans="2:10">
      <c r="B974" s="68" t="s">
        <v>839</v>
      </c>
      <c r="C974" s="68" t="s">
        <v>275</v>
      </c>
      <c r="D974" s="68" t="s">
        <v>674</v>
      </c>
      <c r="E974" s="68" t="s">
        <v>900</v>
      </c>
      <c r="F974" s="68">
        <v>5</v>
      </c>
      <c r="H974" s="68" t="s">
        <v>300</v>
      </c>
      <c r="I974" s="68" t="s">
        <v>888</v>
      </c>
      <c r="J974" s="68" t="s">
        <v>878</v>
      </c>
    </row>
    <row r="975" spans="2:10">
      <c r="B975" s="68" t="s">
        <v>839</v>
      </c>
      <c r="C975" s="68" t="s">
        <v>275</v>
      </c>
      <c r="D975" s="68" t="s">
        <v>683</v>
      </c>
      <c r="E975" s="68" t="s">
        <v>900</v>
      </c>
      <c r="F975" s="68">
        <v>5</v>
      </c>
      <c r="H975" s="68" t="s">
        <v>300</v>
      </c>
      <c r="I975" s="68" t="s">
        <v>888</v>
      </c>
      <c r="J975" s="68" t="s">
        <v>879</v>
      </c>
    </row>
    <row r="976" spans="2:10">
      <c r="B976" s="68" t="s">
        <v>839</v>
      </c>
      <c r="C976" s="68" t="s">
        <v>275</v>
      </c>
      <c r="D976" s="68" t="s">
        <v>905</v>
      </c>
      <c r="E976" s="68" t="s">
        <v>900</v>
      </c>
      <c r="F976" s="68">
        <v>5</v>
      </c>
      <c r="H976" s="68" t="s">
        <v>300</v>
      </c>
      <c r="I976" s="68" t="s">
        <v>888</v>
      </c>
      <c r="J976" s="68" t="s">
        <v>902</v>
      </c>
    </row>
    <row r="977" spans="2:10">
      <c r="B977" s="68" t="s">
        <v>839</v>
      </c>
      <c r="C977" s="68" t="s">
        <v>275</v>
      </c>
      <c r="D977" s="68" t="s">
        <v>906</v>
      </c>
      <c r="E977" s="68" t="s">
        <v>900</v>
      </c>
      <c r="F977" s="68">
        <v>5</v>
      </c>
      <c r="H977" s="68" t="s">
        <v>300</v>
      </c>
      <c r="I977" s="68" t="s">
        <v>888</v>
      </c>
      <c r="J977" s="68" t="s">
        <v>904</v>
      </c>
    </row>
    <row r="978" spans="2:10">
      <c r="B978" s="68" t="s">
        <v>839</v>
      </c>
      <c r="C978" s="68" t="s">
        <v>275</v>
      </c>
      <c r="D978" s="68" t="s">
        <v>689</v>
      </c>
      <c r="E978" s="68" t="s">
        <v>900</v>
      </c>
      <c r="F978" s="68">
        <v>5</v>
      </c>
      <c r="H978" s="68" t="s">
        <v>300</v>
      </c>
      <c r="I978" s="68" t="s">
        <v>888</v>
      </c>
      <c r="J978" s="68" t="s">
        <v>880</v>
      </c>
    </row>
    <row r="979" spans="2:10">
      <c r="B979" s="68" t="s">
        <v>839</v>
      </c>
      <c r="C979" s="68" t="s">
        <v>275</v>
      </c>
      <c r="D979" s="68" t="s">
        <v>698</v>
      </c>
      <c r="E979" s="68" t="s">
        <v>900</v>
      </c>
      <c r="F979" s="68">
        <v>5</v>
      </c>
      <c r="H979" s="68" t="s">
        <v>300</v>
      </c>
      <c r="I979" s="68" t="s">
        <v>888</v>
      </c>
      <c r="J979" s="68" t="s">
        <v>881</v>
      </c>
    </row>
    <row r="980" spans="2:10">
      <c r="B980" s="68" t="s">
        <v>839</v>
      </c>
      <c r="C980" s="68" t="s">
        <v>275</v>
      </c>
      <c r="D980" s="68" t="s">
        <v>707</v>
      </c>
      <c r="E980" s="68" t="s">
        <v>900</v>
      </c>
      <c r="F980" s="68">
        <v>5</v>
      </c>
      <c r="H980" s="68" t="s">
        <v>300</v>
      </c>
      <c r="I980" s="68" t="s">
        <v>888</v>
      </c>
      <c r="J980" s="68" t="s">
        <v>882</v>
      </c>
    </row>
    <row r="981" spans="2:10">
      <c r="B981" s="68" t="s">
        <v>839</v>
      </c>
      <c r="C981" s="68" t="s">
        <v>275</v>
      </c>
      <c r="D981" s="68" t="s">
        <v>716</v>
      </c>
      <c r="E981" s="68" t="s">
        <v>900</v>
      </c>
      <c r="F981" s="68">
        <v>5</v>
      </c>
      <c r="H981" s="68" t="s">
        <v>300</v>
      </c>
      <c r="I981" s="68" t="s">
        <v>888</v>
      </c>
      <c r="J981" s="68" t="s">
        <v>883</v>
      </c>
    </row>
    <row r="982" spans="2:10">
      <c r="B982" s="68" t="s">
        <v>839</v>
      </c>
      <c r="C982" s="68" t="s">
        <v>275</v>
      </c>
      <c r="D982" s="68" t="s">
        <v>725</v>
      </c>
      <c r="E982" s="68" t="s">
        <v>900</v>
      </c>
      <c r="F982" s="68">
        <v>5</v>
      </c>
      <c r="H982" s="68" t="s">
        <v>300</v>
      </c>
      <c r="I982" s="68" t="s">
        <v>888</v>
      </c>
      <c r="J982" s="68" t="s">
        <v>884</v>
      </c>
    </row>
    <row r="983" spans="2:10">
      <c r="B983" s="68" t="s">
        <v>839</v>
      </c>
      <c r="C983" s="68" t="s">
        <v>275</v>
      </c>
      <c r="D983" s="68" t="s">
        <v>734</v>
      </c>
      <c r="E983" s="68" t="s">
        <v>900</v>
      </c>
      <c r="F983" s="68">
        <v>5</v>
      </c>
      <c r="H983" s="68" t="s">
        <v>300</v>
      </c>
      <c r="I983" s="68" t="s">
        <v>888</v>
      </c>
      <c r="J983" s="68" t="s">
        <v>885</v>
      </c>
    </row>
    <row r="984" spans="2:10">
      <c r="B984" s="68" t="s">
        <v>839</v>
      </c>
      <c r="C984" s="68" t="s">
        <v>275</v>
      </c>
      <c r="D984" s="68" t="s">
        <v>743</v>
      </c>
      <c r="E984" s="68" t="s">
        <v>900</v>
      </c>
      <c r="F984" s="68">
        <v>5</v>
      </c>
      <c r="H984" s="68" t="s">
        <v>300</v>
      </c>
      <c r="I984" s="68" t="s">
        <v>888</v>
      </c>
      <c r="J984" s="68" t="s">
        <v>886</v>
      </c>
    </row>
    <row r="985" spans="2:10">
      <c r="B985" s="68" t="s">
        <v>839</v>
      </c>
      <c r="C985" s="68" t="s">
        <v>275</v>
      </c>
      <c r="D985" s="68" t="s">
        <v>752</v>
      </c>
      <c r="E985" s="68" t="s">
        <v>900</v>
      </c>
      <c r="F985" s="68">
        <v>5</v>
      </c>
      <c r="G985" s="68">
        <v>51.914999999999999</v>
      </c>
      <c r="H985" s="68" t="s">
        <v>300</v>
      </c>
      <c r="I985" s="68" t="s">
        <v>888</v>
      </c>
      <c r="J985" s="68" t="s">
        <v>887</v>
      </c>
    </row>
    <row r="986" spans="2:10">
      <c r="B986" s="68" t="s">
        <v>839</v>
      </c>
      <c r="C986" s="68" t="s">
        <v>275</v>
      </c>
      <c r="D986" s="68" t="s">
        <v>308</v>
      </c>
      <c r="E986" s="68" t="s">
        <v>900</v>
      </c>
      <c r="F986" s="68">
        <v>5</v>
      </c>
      <c r="H986" s="68" t="s">
        <v>300</v>
      </c>
      <c r="I986" s="68" t="s">
        <v>889</v>
      </c>
      <c r="J986" s="92" t="s">
        <v>841</v>
      </c>
    </row>
    <row r="987" spans="2:10">
      <c r="B987" s="68" t="s">
        <v>839</v>
      </c>
      <c r="C987" s="68" t="s">
        <v>275</v>
      </c>
      <c r="D987" s="68" t="s">
        <v>317</v>
      </c>
      <c r="E987" s="68" t="s">
        <v>900</v>
      </c>
      <c r="F987" s="68">
        <v>5</v>
      </c>
      <c r="H987" s="68" t="s">
        <v>300</v>
      </c>
      <c r="I987" s="68" t="s">
        <v>889</v>
      </c>
      <c r="J987" s="92" t="s">
        <v>842</v>
      </c>
    </row>
    <row r="988" spans="2:10">
      <c r="B988" s="68" t="s">
        <v>839</v>
      </c>
      <c r="C988" s="68" t="s">
        <v>275</v>
      </c>
      <c r="D988" s="68" t="s">
        <v>326</v>
      </c>
      <c r="E988" s="68" t="s">
        <v>900</v>
      </c>
      <c r="F988" s="68">
        <v>5</v>
      </c>
      <c r="H988" s="68" t="s">
        <v>300</v>
      </c>
      <c r="I988" s="68" t="s">
        <v>889</v>
      </c>
      <c r="J988" s="92" t="s">
        <v>843</v>
      </c>
    </row>
    <row r="989" spans="2:10">
      <c r="B989" s="68" t="s">
        <v>839</v>
      </c>
      <c r="C989" s="68" t="s">
        <v>275</v>
      </c>
      <c r="D989" s="68" t="s">
        <v>335</v>
      </c>
      <c r="E989" s="68" t="s">
        <v>900</v>
      </c>
      <c r="F989" s="68">
        <v>5</v>
      </c>
      <c r="H989" s="68" t="s">
        <v>300</v>
      </c>
      <c r="I989" s="68" t="s">
        <v>889</v>
      </c>
      <c r="J989" s="68" t="s">
        <v>844</v>
      </c>
    </row>
    <row r="990" spans="2:10">
      <c r="B990" s="68" t="s">
        <v>839</v>
      </c>
      <c r="C990" s="68" t="s">
        <v>275</v>
      </c>
      <c r="D990" s="68" t="s">
        <v>344</v>
      </c>
      <c r="E990" s="68" t="s">
        <v>900</v>
      </c>
      <c r="F990" s="68">
        <v>5</v>
      </c>
      <c r="H990" s="68" t="s">
        <v>300</v>
      </c>
      <c r="I990" s="68" t="s">
        <v>889</v>
      </c>
      <c r="J990" s="92" t="s">
        <v>845</v>
      </c>
    </row>
    <row r="991" spans="2:10">
      <c r="B991" s="68" t="s">
        <v>839</v>
      </c>
      <c r="C991" s="68" t="s">
        <v>275</v>
      </c>
      <c r="D991" s="68" t="s">
        <v>353</v>
      </c>
      <c r="E991" s="68" t="s">
        <v>900</v>
      </c>
      <c r="F991" s="68">
        <v>5</v>
      </c>
      <c r="H991" s="68" t="s">
        <v>300</v>
      </c>
      <c r="I991" s="68" t="s">
        <v>889</v>
      </c>
      <c r="J991" s="92" t="s">
        <v>846</v>
      </c>
    </row>
    <row r="992" spans="2:10">
      <c r="B992" s="68" t="s">
        <v>839</v>
      </c>
      <c r="C992" s="68" t="s">
        <v>275</v>
      </c>
      <c r="D992" s="68" t="s">
        <v>362</v>
      </c>
      <c r="E992" s="68" t="s">
        <v>900</v>
      </c>
      <c r="F992" s="68">
        <v>5</v>
      </c>
      <c r="H992" s="68" t="s">
        <v>300</v>
      </c>
      <c r="I992" s="68" t="s">
        <v>889</v>
      </c>
      <c r="J992" s="92" t="s">
        <v>847</v>
      </c>
    </row>
    <row r="993" spans="2:10">
      <c r="B993" s="68" t="s">
        <v>839</v>
      </c>
      <c r="C993" s="68" t="s">
        <v>275</v>
      </c>
      <c r="D993" s="68" t="s">
        <v>371</v>
      </c>
      <c r="E993" s="68" t="s">
        <v>900</v>
      </c>
      <c r="F993" s="68">
        <v>5</v>
      </c>
      <c r="H993" s="68" t="s">
        <v>300</v>
      </c>
      <c r="I993" s="68" t="s">
        <v>889</v>
      </c>
      <c r="J993" s="92" t="s">
        <v>848</v>
      </c>
    </row>
    <row r="994" spans="2:10">
      <c r="B994" s="68" t="s">
        <v>839</v>
      </c>
      <c r="C994" s="68" t="s">
        <v>275</v>
      </c>
      <c r="D994" s="68" t="s">
        <v>380</v>
      </c>
      <c r="E994" s="68" t="s">
        <v>900</v>
      </c>
      <c r="F994" s="68">
        <v>5</v>
      </c>
      <c r="G994" s="68">
        <v>0</v>
      </c>
      <c r="H994" s="68" t="s">
        <v>300</v>
      </c>
      <c r="I994" s="68" t="s">
        <v>889</v>
      </c>
      <c r="J994" s="92" t="s">
        <v>849</v>
      </c>
    </row>
    <row r="995" spans="2:10">
      <c r="B995" s="68" t="s">
        <v>839</v>
      </c>
      <c r="C995" s="68" t="s">
        <v>275</v>
      </c>
      <c r="D995" s="68" t="s">
        <v>389</v>
      </c>
      <c r="E995" s="68" t="s">
        <v>900</v>
      </c>
      <c r="F995" s="68">
        <v>5</v>
      </c>
      <c r="H995" s="68" t="s">
        <v>300</v>
      </c>
      <c r="I995" s="68" t="s">
        <v>889</v>
      </c>
      <c r="J995" s="92" t="s">
        <v>850</v>
      </c>
    </row>
    <row r="996" spans="2:10">
      <c r="B996" s="68" t="s">
        <v>839</v>
      </c>
      <c r="C996" s="68" t="s">
        <v>275</v>
      </c>
      <c r="D996" s="68" t="s">
        <v>828</v>
      </c>
      <c r="E996" s="68" t="s">
        <v>900</v>
      </c>
      <c r="F996" s="68">
        <v>5</v>
      </c>
      <c r="H996" s="68" t="s">
        <v>300</v>
      </c>
      <c r="I996" s="68" t="s">
        <v>889</v>
      </c>
      <c r="J996" s="92" t="s">
        <v>851</v>
      </c>
    </row>
    <row r="997" spans="2:10">
      <c r="B997" s="68" t="s">
        <v>839</v>
      </c>
      <c r="C997" s="68" t="s">
        <v>275</v>
      </c>
      <c r="D997" s="68" t="s">
        <v>407</v>
      </c>
      <c r="E997" s="68" t="s">
        <v>900</v>
      </c>
      <c r="F997" s="68">
        <v>5</v>
      </c>
      <c r="H997" s="68" t="s">
        <v>300</v>
      </c>
      <c r="I997" s="68" t="s">
        <v>889</v>
      </c>
      <c r="J997" s="92" t="s">
        <v>852</v>
      </c>
    </row>
    <row r="998" spans="2:10">
      <c r="B998" s="68" t="s">
        <v>839</v>
      </c>
      <c r="C998" s="68" t="s">
        <v>275</v>
      </c>
      <c r="D998" s="68" t="s">
        <v>416</v>
      </c>
      <c r="E998" s="68" t="s">
        <v>900</v>
      </c>
      <c r="F998" s="68">
        <v>5</v>
      </c>
      <c r="H998" s="68" t="s">
        <v>300</v>
      </c>
      <c r="I998" s="68" t="s">
        <v>889</v>
      </c>
      <c r="J998" s="92" t="s">
        <v>853</v>
      </c>
    </row>
    <row r="999" spans="2:10">
      <c r="B999" s="68" t="s">
        <v>839</v>
      </c>
      <c r="C999" s="68" t="s">
        <v>275</v>
      </c>
      <c r="D999" s="68" t="s">
        <v>425</v>
      </c>
      <c r="E999" s="68" t="s">
        <v>900</v>
      </c>
      <c r="F999" s="68">
        <v>5</v>
      </c>
      <c r="G999" s="68">
        <v>0</v>
      </c>
      <c r="H999" s="68" t="s">
        <v>300</v>
      </c>
      <c r="I999" s="68" t="s">
        <v>889</v>
      </c>
      <c r="J999" s="92" t="s">
        <v>854</v>
      </c>
    </row>
    <row r="1000" spans="2:10">
      <c r="B1000" s="68" t="s">
        <v>839</v>
      </c>
      <c r="C1000" s="68" t="s">
        <v>275</v>
      </c>
      <c r="D1000" s="68" t="s">
        <v>434</v>
      </c>
      <c r="E1000" s="68" t="s">
        <v>900</v>
      </c>
      <c r="F1000" s="68">
        <v>5</v>
      </c>
      <c r="H1000" s="68" t="s">
        <v>300</v>
      </c>
      <c r="I1000" s="68" t="s">
        <v>889</v>
      </c>
      <c r="J1000" s="92" t="s">
        <v>855</v>
      </c>
    </row>
    <row r="1001" spans="2:10">
      <c r="B1001" s="68" t="s">
        <v>839</v>
      </c>
      <c r="C1001" s="68" t="s">
        <v>275</v>
      </c>
      <c r="D1001" s="68" t="s">
        <v>440</v>
      </c>
      <c r="E1001" s="68" t="s">
        <v>900</v>
      </c>
      <c r="F1001" s="68">
        <v>5</v>
      </c>
      <c r="H1001" s="68" t="s">
        <v>300</v>
      </c>
      <c r="I1001" s="68" t="s">
        <v>889</v>
      </c>
      <c r="J1001" s="92" t="s">
        <v>856</v>
      </c>
    </row>
    <row r="1002" spans="2:10">
      <c r="B1002" s="68" t="s">
        <v>839</v>
      </c>
      <c r="C1002" s="68" t="s">
        <v>275</v>
      </c>
      <c r="D1002" s="68" t="s">
        <v>446</v>
      </c>
      <c r="E1002" s="68" t="s">
        <v>900</v>
      </c>
      <c r="F1002" s="68">
        <v>5</v>
      </c>
      <c r="H1002" s="68" t="s">
        <v>300</v>
      </c>
      <c r="I1002" s="68" t="s">
        <v>889</v>
      </c>
      <c r="J1002" s="92" t="s">
        <v>857</v>
      </c>
    </row>
    <row r="1003" spans="2:10">
      <c r="B1003" s="68" t="s">
        <v>839</v>
      </c>
      <c r="C1003" s="68" t="s">
        <v>275</v>
      </c>
      <c r="D1003" s="68" t="s">
        <v>455</v>
      </c>
      <c r="E1003" s="68" t="s">
        <v>900</v>
      </c>
      <c r="F1003" s="68">
        <v>5</v>
      </c>
      <c r="H1003" s="68" t="s">
        <v>300</v>
      </c>
      <c r="I1003" s="68" t="s">
        <v>889</v>
      </c>
      <c r="J1003" s="92" t="s">
        <v>858</v>
      </c>
    </row>
    <row r="1004" spans="2:10">
      <c r="B1004" s="68" t="s">
        <v>839</v>
      </c>
      <c r="C1004" s="68" t="s">
        <v>275</v>
      </c>
      <c r="D1004" s="68" t="s">
        <v>464</v>
      </c>
      <c r="E1004" s="68" t="s">
        <v>900</v>
      </c>
      <c r="F1004" s="68">
        <v>5</v>
      </c>
      <c r="H1004" s="68" t="s">
        <v>300</v>
      </c>
      <c r="I1004" s="68" t="s">
        <v>889</v>
      </c>
      <c r="J1004" s="92" t="s">
        <v>859</v>
      </c>
    </row>
    <row r="1005" spans="2:10">
      <c r="B1005" s="68" t="s">
        <v>839</v>
      </c>
      <c r="C1005" s="68" t="s">
        <v>275</v>
      </c>
      <c r="D1005" s="68" t="s">
        <v>473</v>
      </c>
      <c r="E1005" s="68" t="s">
        <v>900</v>
      </c>
      <c r="F1005" s="68">
        <v>5</v>
      </c>
      <c r="H1005" s="68" t="s">
        <v>300</v>
      </c>
      <c r="I1005" s="68" t="s">
        <v>889</v>
      </c>
      <c r="J1005" s="92" t="s">
        <v>860</v>
      </c>
    </row>
    <row r="1006" spans="2:10">
      <c r="B1006" s="68" t="s">
        <v>839</v>
      </c>
      <c r="C1006" s="68" t="s">
        <v>275</v>
      </c>
      <c r="D1006" s="68" t="s">
        <v>482</v>
      </c>
      <c r="E1006" s="68" t="s">
        <v>900</v>
      </c>
      <c r="F1006" s="68">
        <v>5</v>
      </c>
      <c r="H1006" s="68" t="s">
        <v>300</v>
      </c>
      <c r="I1006" s="68" t="s">
        <v>889</v>
      </c>
      <c r="J1006" s="92" t="s">
        <v>861</v>
      </c>
    </row>
    <row r="1007" spans="2:10">
      <c r="B1007" s="68" t="s">
        <v>839</v>
      </c>
      <c r="C1007" s="68" t="s">
        <v>275</v>
      </c>
      <c r="D1007" s="68" t="s">
        <v>491</v>
      </c>
      <c r="E1007" s="68" t="s">
        <v>900</v>
      </c>
      <c r="F1007" s="68">
        <v>5</v>
      </c>
      <c r="H1007" s="68" t="s">
        <v>300</v>
      </c>
      <c r="I1007" s="68" t="s">
        <v>889</v>
      </c>
      <c r="J1007" s="92" t="s">
        <v>862</v>
      </c>
    </row>
    <row r="1008" spans="2:10">
      <c r="B1008" s="68" t="s">
        <v>839</v>
      </c>
      <c r="C1008" s="68" t="s">
        <v>275</v>
      </c>
      <c r="D1008" s="68" t="s">
        <v>500</v>
      </c>
      <c r="E1008" s="68" t="s">
        <v>900</v>
      </c>
      <c r="F1008" s="68">
        <v>5</v>
      </c>
      <c r="H1008" s="68" t="s">
        <v>300</v>
      </c>
      <c r="I1008" s="68" t="s">
        <v>889</v>
      </c>
      <c r="J1008" s="92" t="s">
        <v>863</v>
      </c>
    </row>
    <row r="1009" spans="2:10">
      <c r="B1009" s="68" t="s">
        <v>839</v>
      </c>
      <c r="C1009" s="68" t="s">
        <v>275</v>
      </c>
      <c r="D1009" s="68" t="s">
        <v>509</v>
      </c>
      <c r="E1009" s="68" t="s">
        <v>900</v>
      </c>
      <c r="F1009" s="68">
        <v>5</v>
      </c>
      <c r="H1009" s="68" t="s">
        <v>300</v>
      </c>
      <c r="I1009" s="68" t="s">
        <v>889</v>
      </c>
      <c r="J1009" s="92" t="s">
        <v>864</v>
      </c>
    </row>
    <row r="1010" spans="2:10">
      <c r="B1010" s="68" t="s">
        <v>839</v>
      </c>
      <c r="C1010" s="68" t="s">
        <v>275</v>
      </c>
      <c r="D1010" s="68" t="s">
        <v>518</v>
      </c>
      <c r="E1010" s="68" t="s">
        <v>900</v>
      </c>
      <c r="F1010" s="68">
        <v>5</v>
      </c>
      <c r="H1010" s="68" t="s">
        <v>300</v>
      </c>
      <c r="I1010" s="68" t="s">
        <v>889</v>
      </c>
      <c r="J1010" s="92" t="s">
        <v>865</v>
      </c>
    </row>
    <row r="1011" spans="2:10">
      <c r="B1011" s="68" t="s">
        <v>839</v>
      </c>
      <c r="C1011" s="68" t="s">
        <v>275</v>
      </c>
      <c r="D1011" s="68" t="s">
        <v>527</v>
      </c>
      <c r="E1011" s="68" t="s">
        <v>900</v>
      </c>
      <c r="F1011" s="68">
        <v>5</v>
      </c>
      <c r="H1011" s="68" t="s">
        <v>300</v>
      </c>
      <c r="I1011" s="68" t="s">
        <v>889</v>
      </c>
      <c r="J1011" s="92" t="s">
        <v>866</v>
      </c>
    </row>
    <row r="1012" spans="2:10">
      <c r="B1012" s="68" t="s">
        <v>839</v>
      </c>
      <c r="C1012" s="68" t="s">
        <v>275</v>
      </c>
      <c r="D1012" s="68" t="s">
        <v>590</v>
      </c>
      <c r="E1012" s="68" t="s">
        <v>900</v>
      </c>
      <c r="F1012" s="68">
        <v>5</v>
      </c>
      <c r="H1012" s="68" t="s">
        <v>300</v>
      </c>
      <c r="I1012" s="68" t="s">
        <v>889</v>
      </c>
      <c r="J1012" s="68" t="s">
        <v>867</v>
      </c>
    </row>
    <row r="1013" spans="2:10">
      <c r="B1013" s="68" t="s">
        <v>839</v>
      </c>
      <c r="C1013" s="68" t="s">
        <v>275</v>
      </c>
      <c r="D1013" s="68" t="s">
        <v>599</v>
      </c>
      <c r="E1013" s="68" t="s">
        <v>900</v>
      </c>
      <c r="F1013" s="68">
        <v>5</v>
      </c>
      <c r="H1013" s="68" t="s">
        <v>300</v>
      </c>
      <c r="I1013" s="68" t="s">
        <v>889</v>
      </c>
      <c r="J1013" s="68" t="s">
        <v>868</v>
      </c>
    </row>
    <row r="1014" spans="2:10">
      <c r="B1014" s="68" t="s">
        <v>839</v>
      </c>
      <c r="C1014" s="68" t="s">
        <v>275</v>
      </c>
      <c r="D1014" s="68" t="s">
        <v>608</v>
      </c>
      <c r="E1014" s="68" t="s">
        <v>900</v>
      </c>
      <c r="F1014" s="68">
        <v>5</v>
      </c>
      <c r="H1014" s="68" t="s">
        <v>300</v>
      </c>
      <c r="I1014" s="68" t="s">
        <v>889</v>
      </c>
      <c r="J1014" s="68" t="s">
        <v>869</v>
      </c>
    </row>
    <row r="1015" spans="2:10">
      <c r="B1015" s="68" t="s">
        <v>839</v>
      </c>
      <c r="C1015" s="68" t="s">
        <v>275</v>
      </c>
      <c r="D1015" s="68" t="s">
        <v>617</v>
      </c>
      <c r="E1015" s="68" t="s">
        <v>900</v>
      </c>
      <c r="F1015" s="68">
        <v>5</v>
      </c>
      <c r="H1015" s="68" t="s">
        <v>300</v>
      </c>
      <c r="I1015" s="68" t="s">
        <v>889</v>
      </c>
      <c r="J1015" s="68" t="s">
        <v>870</v>
      </c>
    </row>
    <row r="1016" spans="2:10">
      <c r="B1016" s="68" t="s">
        <v>839</v>
      </c>
      <c r="C1016" s="68" t="s">
        <v>275</v>
      </c>
      <c r="D1016" s="68" t="s">
        <v>626</v>
      </c>
      <c r="E1016" s="68" t="s">
        <v>900</v>
      </c>
      <c r="F1016" s="68">
        <v>5</v>
      </c>
      <c r="H1016" s="68" t="s">
        <v>300</v>
      </c>
      <c r="I1016" s="68" t="s">
        <v>889</v>
      </c>
      <c r="J1016" s="68" t="s">
        <v>871</v>
      </c>
    </row>
    <row r="1017" spans="2:10">
      <c r="B1017" s="68" t="s">
        <v>839</v>
      </c>
      <c r="C1017" s="68" t="s">
        <v>275</v>
      </c>
      <c r="D1017" s="68" t="s">
        <v>818</v>
      </c>
      <c r="E1017" s="68" t="s">
        <v>900</v>
      </c>
      <c r="F1017" s="68">
        <v>5</v>
      </c>
      <c r="H1017" s="68" t="s">
        <v>300</v>
      </c>
      <c r="I1017" s="68" t="s">
        <v>889</v>
      </c>
      <c r="J1017" s="68" t="s">
        <v>872</v>
      </c>
    </row>
    <row r="1018" spans="2:10">
      <c r="B1018" s="68" t="s">
        <v>839</v>
      </c>
      <c r="C1018" s="68" t="s">
        <v>275</v>
      </c>
      <c r="D1018" s="68" t="s">
        <v>635</v>
      </c>
      <c r="E1018" s="68" t="s">
        <v>900</v>
      </c>
      <c r="F1018" s="68">
        <v>5</v>
      </c>
      <c r="H1018" s="68" t="s">
        <v>300</v>
      </c>
      <c r="I1018" s="68" t="s">
        <v>889</v>
      </c>
      <c r="J1018" s="68" t="s">
        <v>873</v>
      </c>
    </row>
    <row r="1019" spans="2:10">
      <c r="B1019" s="68" t="s">
        <v>839</v>
      </c>
      <c r="C1019" s="68" t="s">
        <v>275</v>
      </c>
      <c r="D1019" s="68" t="s">
        <v>644</v>
      </c>
      <c r="E1019" s="68" t="s">
        <v>900</v>
      </c>
      <c r="F1019" s="68">
        <v>5</v>
      </c>
      <c r="H1019" s="68" t="s">
        <v>300</v>
      </c>
      <c r="I1019" s="68" t="s">
        <v>889</v>
      </c>
      <c r="J1019" s="68" t="s">
        <v>874</v>
      </c>
    </row>
    <row r="1020" spans="2:10">
      <c r="B1020" s="68" t="s">
        <v>839</v>
      </c>
      <c r="C1020" s="68" t="s">
        <v>275</v>
      </c>
      <c r="D1020" s="68" t="s">
        <v>650</v>
      </c>
      <c r="E1020" s="68" t="s">
        <v>900</v>
      </c>
      <c r="F1020" s="68">
        <v>5</v>
      </c>
      <c r="H1020" s="68" t="s">
        <v>300</v>
      </c>
      <c r="I1020" s="68" t="s">
        <v>889</v>
      </c>
      <c r="J1020" s="68" t="s">
        <v>875</v>
      </c>
    </row>
    <row r="1021" spans="2:10">
      <c r="B1021" s="68" t="s">
        <v>839</v>
      </c>
      <c r="C1021" s="68" t="s">
        <v>275</v>
      </c>
      <c r="D1021" s="68" t="s">
        <v>659</v>
      </c>
      <c r="E1021" s="68" t="s">
        <v>900</v>
      </c>
      <c r="F1021" s="68">
        <v>5</v>
      </c>
      <c r="H1021" s="68" t="s">
        <v>300</v>
      </c>
      <c r="I1021" s="68" t="s">
        <v>889</v>
      </c>
      <c r="J1021" s="68" t="s">
        <v>876</v>
      </c>
    </row>
    <row r="1022" spans="2:10">
      <c r="B1022" s="68" t="s">
        <v>839</v>
      </c>
      <c r="C1022" s="68" t="s">
        <v>275</v>
      </c>
      <c r="D1022" s="68" t="s">
        <v>668</v>
      </c>
      <c r="E1022" s="68" t="s">
        <v>900</v>
      </c>
      <c r="F1022" s="68">
        <v>5</v>
      </c>
      <c r="H1022" s="68" t="s">
        <v>300</v>
      </c>
      <c r="I1022" s="68" t="s">
        <v>889</v>
      </c>
      <c r="J1022" s="68" t="s">
        <v>877</v>
      </c>
    </row>
    <row r="1023" spans="2:10">
      <c r="B1023" s="68" t="s">
        <v>839</v>
      </c>
      <c r="C1023" s="68" t="s">
        <v>275</v>
      </c>
      <c r="D1023" s="68" t="s">
        <v>677</v>
      </c>
      <c r="E1023" s="68" t="s">
        <v>900</v>
      </c>
      <c r="F1023" s="68">
        <v>5</v>
      </c>
      <c r="H1023" s="68" t="s">
        <v>300</v>
      </c>
      <c r="I1023" s="68" t="s">
        <v>889</v>
      </c>
      <c r="J1023" s="68" t="s">
        <v>878</v>
      </c>
    </row>
    <row r="1024" spans="2:10">
      <c r="B1024" s="68" t="s">
        <v>839</v>
      </c>
      <c r="C1024" s="68" t="s">
        <v>275</v>
      </c>
      <c r="D1024" s="68" t="s">
        <v>686</v>
      </c>
      <c r="E1024" s="68" t="s">
        <v>900</v>
      </c>
      <c r="F1024" s="68">
        <v>5</v>
      </c>
      <c r="H1024" s="68" t="s">
        <v>300</v>
      </c>
      <c r="I1024" s="68" t="s">
        <v>889</v>
      </c>
      <c r="J1024" s="68" t="s">
        <v>879</v>
      </c>
    </row>
    <row r="1025" spans="2:10">
      <c r="B1025" s="68" t="s">
        <v>839</v>
      </c>
      <c r="C1025" s="68" t="s">
        <v>275</v>
      </c>
      <c r="D1025" s="68" t="s">
        <v>907</v>
      </c>
      <c r="E1025" s="68" t="s">
        <v>900</v>
      </c>
      <c r="F1025" s="68">
        <v>5</v>
      </c>
      <c r="H1025" s="68" t="s">
        <v>300</v>
      </c>
      <c r="I1025" s="68" t="s">
        <v>889</v>
      </c>
      <c r="J1025" s="68" t="s">
        <v>902</v>
      </c>
    </row>
    <row r="1026" spans="2:10">
      <c r="B1026" s="68" t="s">
        <v>839</v>
      </c>
      <c r="C1026" s="68" t="s">
        <v>275</v>
      </c>
      <c r="D1026" s="68" t="s">
        <v>908</v>
      </c>
      <c r="E1026" s="68" t="s">
        <v>900</v>
      </c>
      <c r="F1026" s="68">
        <v>5</v>
      </c>
      <c r="H1026" s="68" t="s">
        <v>300</v>
      </c>
      <c r="I1026" s="68" t="s">
        <v>889</v>
      </c>
      <c r="J1026" s="68" t="s">
        <v>904</v>
      </c>
    </row>
    <row r="1027" spans="2:10">
      <c r="B1027" s="68" t="s">
        <v>839</v>
      </c>
      <c r="C1027" s="68" t="s">
        <v>275</v>
      </c>
      <c r="D1027" s="68" t="s">
        <v>692</v>
      </c>
      <c r="E1027" s="68" t="s">
        <v>900</v>
      </c>
      <c r="F1027" s="68">
        <v>5</v>
      </c>
      <c r="H1027" s="68" t="s">
        <v>300</v>
      </c>
      <c r="I1027" s="68" t="s">
        <v>889</v>
      </c>
      <c r="J1027" s="68" t="s">
        <v>880</v>
      </c>
    </row>
    <row r="1028" spans="2:10">
      <c r="B1028" s="68" t="s">
        <v>839</v>
      </c>
      <c r="C1028" s="68" t="s">
        <v>275</v>
      </c>
      <c r="D1028" s="68" t="s">
        <v>701</v>
      </c>
      <c r="E1028" s="68" t="s">
        <v>900</v>
      </c>
      <c r="F1028" s="68">
        <v>5</v>
      </c>
      <c r="H1028" s="68" t="s">
        <v>300</v>
      </c>
      <c r="I1028" s="68" t="s">
        <v>889</v>
      </c>
      <c r="J1028" s="68" t="s">
        <v>881</v>
      </c>
    </row>
    <row r="1029" spans="2:10">
      <c r="B1029" s="68" t="s">
        <v>839</v>
      </c>
      <c r="C1029" s="68" t="s">
        <v>275</v>
      </c>
      <c r="D1029" s="68" t="s">
        <v>710</v>
      </c>
      <c r="E1029" s="68" t="s">
        <v>900</v>
      </c>
      <c r="F1029" s="68">
        <v>5</v>
      </c>
      <c r="H1029" s="68" t="s">
        <v>300</v>
      </c>
      <c r="I1029" s="68" t="s">
        <v>889</v>
      </c>
      <c r="J1029" s="68" t="s">
        <v>882</v>
      </c>
    </row>
    <row r="1030" spans="2:10">
      <c r="B1030" s="68" t="s">
        <v>839</v>
      </c>
      <c r="C1030" s="68" t="s">
        <v>275</v>
      </c>
      <c r="D1030" s="68" t="s">
        <v>719</v>
      </c>
      <c r="E1030" s="68" t="s">
        <v>900</v>
      </c>
      <c r="F1030" s="68">
        <v>5</v>
      </c>
      <c r="H1030" s="68" t="s">
        <v>300</v>
      </c>
      <c r="I1030" s="68" t="s">
        <v>889</v>
      </c>
      <c r="J1030" s="68" t="s">
        <v>883</v>
      </c>
    </row>
    <row r="1031" spans="2:10">
      <c r="B1031" s="68" t="s">
        <v>839</v>
      </c>
      <c r="C1031" s="68" t="s">
        <v>275</v>
      </c>
      <c r="D1031" s="68" t="s">
        <v>728</v>
      </c>
      <c r="E1031" s="68" t="s">
        <v>900</v>
      </c>
      <c r="F1031" s="68">
        <v>5</v>
      </c>
      <c r="H1031" s="68" t="s">
        <v>300</v>
      </c>
      <c r="I1031" s="68" t="s">
        <v>889</v>
      </c>
      <c r="J1031" s="68" t="s">
        <v>884</v>
      </c>
    </row>
    <row r="1032" spans="2:10">
      <c r="B1032" s="68" t="s">
        <v>839</v>
      </c>
      <c r="C1032" s="68" t="s">
        <v>275</v>
      </c>
      <c r="D1032" s="68" t="s">
        <v>737</v>
      </c>
      <c r="E1032" s="68" t="s">
        <v>900</v>
      </c>
      <c r="F1032" s="68">
        <v>5</v>
      </c>
      <c r="H1032" s="68" t="s">
        <v>300</v>
      </c>
      <c r="I1032" s="68" t="s">
        <v>889</v>
      </c>
      <c r="J1032" s="68" t="s">
        <v>885</v>
      </c>
    </row>
    <row r="1033" spans="2:10">
      <c r="B1033" s="68" t="s">
        <v>839</v>
      </c>
      <c r="C1033" s="68" t="s">
        <v>275</v>
      </c>
      <c r="D1033" s="68" t="s">
        <v>746</v>
      </c>
      <c r="E1033" s="68" t="s">
        <v>900</v>
      </c>
      <c r="F1033" s="68">
        <v>5</v>
      </c>
      <c r="H1033" s="68" t="s">
        <v>300</v>
      </c>
      <c r="I1033" s="68" t="s">
        <v>889</v>
      </c>
      <c r="J1033" s="68" t="s">
        <v>886</v>
      </c>
    </row>
    <row r="1034" spans="2:10">
      <c r="B1034" s="68" t="s">
        <v>839</v>
      </c>
      <c r="C1034" s="68" t="s">
        <v>275</v>
      </c>
      <c r="D1034" s="68" t="s">
        <v>755</v>
      </c>
      <c r="E1034" s="68" t="s">
        <v>900</v>
      </c>
      <c r="F1034" s="68">
        <v>5</v>
      </c>
      <c r="G1034" s="68">
        <v>59.466999999999999</v>
      </c>
      <c r="H1034" s="68" t="s">
        <v>300</v>
      </c>
      <c r="I1034" s="68" t="s">
        <v>889</v>
      </c>
      <c r="J1034" s="68" t="s">
        <v>887</v>
      </c>
    </row>
    <row r="1035" spans="2:10">
      <c r="B1035" s="68" t="s">
        <v>839</v>
      </c>
      <c r="C1035" s="68" t="s">
        <v>276</v>
      </c>
      <c r="D1035" s="68" t="s">
        <v>302</v>
      </c>
      <c r="E1035" s="68" t="s">
        <v>900</v>
      </c>
      <c r="F1035" s="68">
        <v>5</v>
      </c>
      <c r="G1035" s="68">
        <v>22.954000000000001</v>
      </c>
      <c r="H1035" s="68" t="s">
        <v>300</v>
      </c>
      <c r="I1035" s="68" t="s">
        <v>840</v>
      </c>
      <c r="J1035" s="92" t="s">
        <v>841</v>
      </c>
    </row>
    <row r="1036" spans="2:10">
      <c r="B1036" s="68" t="s">
        <v>839</v>
      </c>
      <c r="C1036" s="68" t="s">
        <v>276</v>
      </c>
      <c r="D1036" s="68" t="s">
        <v>311</v>
      </c>
      <c r="E1036" s="68" t="s">
        <v>900</v>
      </c>
      <c r="F1036" s="68">
        <v>5</v>
      </c>
      <c r="H1036" s="68" t="s">
        <v>300</v>
      </c>
      <c r="I1036" s="68" t="s">
        <v>840</v>
      </c>
      <c r="J1036" s="92" t="s">
        <v>842</v>
      </c>
    </row>
    <row r="1037" spans="2:10">
      <c r="B1037" s="68" t="s">
        <v>839</v>
      </c>
      <c r="C1037" s="68" t="s">
        <v>276</v>
      </c>
      <c r="D1037" s="68" t="s">
        <v>320</v>
      </c>
      <c r="E1037" s="68" t="s">
        <v>900</v>
      </c>
      <c r="F1037" s="68">
        <v>5</v>
      </c>
      <c r="G1037" s="68">
        <v>0.36299999999999999</v>
      </c>
      <c r="H1037" s="68" t="s">
        <v>300</v>
      </c>
      <c r="I1037" s="68" t="s">
        <v>840</v>
      </c>
      <c r="J1037" s="92" t="s">
        <v>843</v>
      </c>
    </row>
    <row r="1038" spans="2:10">
      <c r="B1038" s="68" t="s">
        <v>839</v>
      </c>
      <c r="C1038" s="68" t="s">
        <v>276</v>
      </c>
      <c r="D1038" s="68" t="s">
        <v>329</v>
      </c>
      <c r="E1038" s="68" t="s">
        <v>900</v>
      </c>
      <c r="F1038" s="68">
        <v>5</v>
      </c>
      <c r="H1038" s="68" t="s">
        <v>300</v>
      </c>
      <c r="I1038" s="68" t="s">
        <v>840</v>
      </c>
      <c r="J1038" s="68" t="s">
        <v>844</v>
      </c>
    </row>
    <row r="1039" spans="2:10">
      <c r="B1039" s="68" t="s">
        <v>839</v>
      </c>
      <c r="C1039" s="68" t="s">
        <v>276</v>
      </c>
      <c r="D1039" s="68" t="s">
        <v>338</v>
      </c>
      <c r="E1039" s="68" t="s">
        <v>900</v>
      </c>
      <c r="F1039" s="68">
        <v>5</v>
      </c>
      <c r="G1039" s="68">
        <v>13.941000000000001</v>
      </c>
      <c r="H1039" s="68" t="s">
        <v>300</v>
      </c>
      <c r="I1039" s="68" t="s">
        <v>840</v>
      </c>
      <c r="J1039" s="92" t="s">
        <v>845</v>
      </c>
    </row>
    <row r="1040" spans="2:10">
      <c r="B1040" s="68" t="s">
        <v>839</v>
      </c>
      <c r="C1040" s="68" t="s">
        <v>276</v>
      </c>
      <c r="D1040" s="68" t="s">
        <v>347</v>
      </c>
      <c r="E1040" s="68" t="s">
        <v>900</v>
      </c>
      <c r="F1040" s="68">
        <v>5</v>
      </c>
      <c r="H1040" s="68" t="s">
        <v>300</v>
      </c>
      <c r="I1040" s="68" t="s">
        <v>840</v>
      </c>
      <c r="J1040" s="92" t="s">
        <v>846</v>
      </c>
    </row>
    <row r="1041" spans="2:10">
      <c r="B1041" s="68" t="s">
        <v>839</v>
      </c>
      <c r="C1041" s="68" t="s">
        <v>276</v>
      </c>
      <c r="D1041" s="68" t="s">
        <v>356</v>
      </c>
      <c r="E1041" s="68" t="s">
        <v>900</v>
      </c>
      <c r="F1041" s="68">
        <v>5</v>
      </c>
      <c r="G1041" s="68">
        <v>3.9729999999999999</v>
      </c>
      <c r="H1041" s="68" t="s">
        <v>300</v>
      </c>
      <c r="I1041" s="68" t="s">
        <v>840</v>
      </c>
      <c r="J1041" s="92" t="s">
        <v>847</v>
      </c>
    </row>
    <row r="1042" spans="2:10">
      <c r="B1042" s="68" t="s">
        <v>839</v>
      </c>
      <c r="C1042" s="68" t="s">
        <v>276</v>
      </c>
      <c r="D1042" s="68" t="s">
        <v>365</v>
      </c>
      <c r="E1042" s="68" t="s">
        <v>900</v>
      </c>
      <c r="F1042" s="68">
        <v>5</v>
      </c>
      <c r="G1042" s="68">
        <v>36.497999999999998</v>
      </c>
      <c r="H1042" s="68" t="s">
        <v>300</v>
      </c>
      <c r="I1042" s="68" t="s">
        <v>840</v>
      </c>
      <c r="J1042" s="92" t="s">
        <v>848</v>
      </c>
    </row>
    <row r="1043" spans="2:10">
      <c r="B1043" s="68" t="s">
        <v>839</v>
      </c>
      <c r="C1043" s="68" t="s">
        <v>276</v>
      </c>
      <c r="D1043" s="68" t="s">
        <v>374</v>
      </c>
      <c r="E1043" s="68" t="s">
        <v>900</v>
      </c>
      <c r="F1043" s="68">
        <v>5</v>
      </c>
      <c r="G1043" s="68">
        <v>0</v>
      </c>
      <c r="H1043" s="68" t="s">
        <v>300</v>
      </c>
      <c r="I1043" s="68" t="s">
        <v>840</v>
      </c>
      <c r="J1043" s="92" t="s">
        <v>849</v>
      </c>
    </row>
    <row r="1044" spans="2:10">
      <c r="B1044" s="68" t="s">
        <v>839</v>
      </c>
      <c r="C1044" s="68" t="s">
        <v>276</v>
      </c>
      <c r="D1044" s="68" t="s">
        <v>383</v>
      </c>
      <c r="E1044" s="68" t="s">
        <v>900</v>
      </c>
      <c r="F1044" s="68">
        <v>5</v>
      </c>
      <c r="H1044" s="68" t="s">
        <v>300</v>
      </c>
      <c r="I1044" s="68" t="s">
        <v>840</v>
      </c>
      <c r="J1044" s="92" t="s">
        <v>850</v>
      </c>
    </row>
    <row r="1045" spans="2:10">
      <c r="B1045" s="68" t="s">
        <v>839</v>
      </c>
      <c r="C1045" s="68" t="s">
        <v>276</v>
      </c>
      <c r="D1045" s="68" t="s">
        <v>826</v>
      </c>
      <c r="E1045" s="68" t="s">
        <v>900</v>
      </c>
      <c r="F1045" s="68">
        <v>5</v>
      </c>
      <c r="H1045" s="68" t="s">
        <v>300</v>
      </c>
      <c r="I1045" s="68" t="s">
        <v>840</v>
      </c>
      <c r="J1045" s="92" t="s">
        <v>851</v>
      </c>
    </row>
    <row r="1046" spans="2:10">
      <c r="B1046" s="68" t="s">
        <v>839</v>
      </c>
      <c r="C1046" s="68" t="s">
        <v>276</v>
      </c>
      <c r="D1046" s="68" t="s">
        <v>401</v>
      </c>
      <c r="E1046" s="68" t="s">
        <v>900</v>
      </c>
      <c r="F1046" s="68">
        <v>5</v>
      </c>
      <c r="H1046" s="68" t="s">
        <v>300</v>
      </c>
      <c r="I1046" s="68" t="s">
        <v>840</v>
      </c>
      <c r="J1046" s="92" t="s">
        <v>852</v>
      </c>
    </row>
    <row r="1047" spans="2:10">
      <c r="B1047" s="68" t="s">
        <v>839</v>
      </c>
      <c r="C1047" s="68" t="s">
        <v>276</v>
      </c>
      <c r="D1047" s="68" t="s">
        <v>410</v>
      </c>
      <c r="E1047" s="68" t="s">
        <v>900</v>
      </c>
      <c r="F1047" s="68">
        <v>5</v>
      </c>
      <c r="G1047" s="68">
        <v>295.77499999999998</v>
      </c>
      <c r="H1047" s="68" t="s">
        <v>300</v>
      </c>
      <c r="I1047" s="68" t="s">
        <v>840</v>
      </c>
      <c r="J1047" s="92" t="s">
        <v>853</v>
      </c>
    </row>
    <row r="1048" spans="2:10">
      <c r="B1048" s="68" t="s">
        <v>839</v>
      </c>
      <c r="C1048" s="68" t="s">
        <v>276</v>
      </c>
      <c r="D1048" s="68" t="s">
        <v>419</v>
      </c>
      <c r="E1048" s="68" t="s">
        <v>900</v>
      </c>
      <c r="F1048" s="68">
        <v>5</v>
      </c>
      <c r="G1048" s="68">
        <v>0</v>
      </c>
      <c r="H1048" s="68" t="s">
        <v>300</v>
      </c>
      <c r="I1048" s="68" t="s">
        <v>840</v>
      </c>
      <c r="J1048" s="92" t="s">
        <v>854</v>
      </c>
    </row>
    <row r="1049" spans="2:10">
      <c r="B1049" s="68" t="s">
        <v>839</v>
      </c>
      <c r="C1049" s="68" t="s">
        <v>276</v>
      </c>
      <c r="D1049" s="68" t="s">
        <v>428</v>
      </c>
      <c r="E1049" s="68" t="s">
        <v>900</v>
      </c>
      <c r="F1049" s="68">
        <v>5</v>
      </c>
      <c r="H1049" s="68" t="s">
        <v>300</v>
      </c>
      <c r="I1049" s="68" t="s">
        <v>840</v>
      </c>
      <c r="J1049" s="92" t="s">
        <v>855</v>
      </c>
    </row>
    <row r="1050" spans="2:10">
      <c r="B1050" s="68" t="s">
        <v>839</v>
      </c>
      <c r="C1050" s="68" t="s">
        <v>276</v>
      </c>
      <c r="D1050" s="68" t="s">
        <v>436</v>
      </c>
      <c r="E1050" s="68" t="s">
        <v>900</v>
      </c>
      <c r="F1050" s="68">
        <v>5</v>
      </c>
      <c r="H1050" s="68" t="s">
        <v>300</v>
      </c>
      <c r="I1050" s="68" t="s">
        <v>840</v>
      </c>
      <c r="J1050" s="92" t="s">
        <v>856</v>
      </c>
    </row>
    <row r="1051" spans="2:10">
      <c r="B1051" s="68" t="s">
        <v>839</v>
      </c>
      <c r="C1051" s="68" t="s">
        <v>276</v>
      </c>
      <c r="D1051" s="68" t="s">
        <v>442</v>
      </c>
      <c r="E1051" s="68" t="s">
        <v>900</v>
      </c>
      <c r="F1051" s="68">
        <v>5</v>
      </c>
      <c r="G1051" s="68">
        <v>-0.40500000000000003</v>
      </c>
      <c r="H1051" s="68" t="s">
        <v>300</v>
      </c>
      <c r="I1051" s="68" t="s">
        <v>840</v>
      </c>
      <c r="J1051" s="92" t="s">
        <v>857</v>
      </c>
    </row>
    <row r="1052" spans="2:10">
      <c r="B1052" s="68" t="s">
        <v>839</v>
      </c>
      <c r="C1052" s="68" t="s">
        <v>276</v>
      </c>
      <c r="D1052" s="68" t="s">
        <v>449</v>
      </c>
      <c r="E1052" s="68" t="s">
        <v>900</v>
      </c>
      <c r="F1052" s="68">
        <v>5</v>
      </c>
      <c r="H1052" s="68" t="s">
        <v>300</v>
      </c>
      <c r="I1052" s="68" t="s">
        <v>840</v>
      </c>
      <c r="J1052" s="92" t="s">
        <v>858</v>
      </c>
    </row>
    <row r="1053" spans="2:10">
      <c r="B1053" s="68" t="s">
        <v>839</v>
      </c>
      <c r="C1053" s="68" t="s">
        <v>276</v>
      </c>
      <c r="D1053" s="68" t="s">
        <v>458</v>
      </c>
      <c r="E1053" s="68" t="s">
        <v>900</v>
      </c>
      <c r="F1053" s="68">
        <v>5</v>
      </c>
      <c r="G1053" s="68">
        <v>21.83</v>
      </c>
      <c r="H1053" s="68" t="s">
        <v>300</v>
      </c>
      <c r="I1053" s="68" t="s">
        <v>840</v>
      </c>
      <c r="J1053" s="92" t="s">
        <v>859</v>
      </c>
    </row>
    <row r="1054" spans="2:10">
      <c r="B1054" s="68" t="s">
        <v>839</v>
      </c>
      <c r="C1054" s="68" t="s">
        <v>276</v>
      </c>
      <c r="D1054" s="68" t="s">
        <v>467</v>
      </c>
      <c r="E1054" s="68" t="s">
        <v>900</v>
      </c>
      <c r="F1054" s="68">
        <v>5</v>
      </c>
      <c r="H1054" s="68" t="s">
        <v>300</v>
      </c>
      <c r="I1054" s="68" t="s">
        <v>840</v>
      </c>
      <c r="J1054" s="92" t="s">
        <v>860</v>
      </c>
    </row>
    <row r="1055" spans="2:10">
      <c r="B1055" s="68" t="s">
        <v>839</v>
      </c>
      <c r="C1055" s="68" t="s">
        <v>276</v>
      </c>
      <c r="D1055" s="68" t="s">
        <v>476</v>
      </c>
      <c r="E1055" s="68" t="s">
        <v>900</v>
      </c>
      <c r="F1055" s="68">
        <v>5</v>
      </c>
      <c r="H1055" s="68" t="s">
        <v>300</v>
      </c>
      <c r="I1055" s="68" t="s">
        <v>840</v>
      </c>
      <c r="J1055" s="92" t="s">
        <v>861</v>
      </c>
    </row>
    <row r="1056" spans="2:10">
      <c r="B1056" s="68" t="s">
        <v>839</v>
      </c>
      <c r="C1056" s="68" t="s">
        <v>276</v>
      </c>
      <c r="D1056" s="68" t="s">
        <v>485</v>
      </c>
      <c r="E1056" s="68" t="s">
        <v>900</v>
      </c>
      <c r="F1056" s="68">
        <v>5</v>
      </c>
      <c r="H1056" s="68" t="s">
        <v>300</v>
      </c>
      <c r="I1056" s="68" t="s">
        <v>840</v>
      </c>
      <c r="J1056" s="92" t="s">
        <v>862</v>
      </c>
    </row>
    <row r="1057" spans="2:10">
      <c r="B1057" s="68" t="s">
        <v>839</v>
      </c>
      <c r="C1057" s="68" t="s">
        <v>276</v>
      </c>
      <c r="D1057" s="68" t="s">
        <v>494</v>
      </c>
      <c r="E1057" s="68" t="s">
        <v>900</v>
      </c>
      <c r="F1057" s="68">
        <v>5</v>
      </c>
      <c r="G1057" s="68">
        <v>93.804000000000002</v>
      </c>
      <c r="H1057" s="68" t="s">
        <v>300</v>
      </c>
      <c r="I1057" s="68" t="s">
        <v>840</v>
      </c>
      <c r="J1057" s="92" t="s">
        <v>863</v>
      </c>
    </row>
    <row r="1058" spans="2:10">
      <c r="B1058" s="68" t="s">
        <v>839</v>
      </c>
      <c r="C1058" s="68" t="s">
        <v>276</v>
      </c>
      <c r="D1058" s="68" t="s">
        <v>503</v>
      </c>
      <c r="E1058" s="68" t="s">
        <v>900</v>
      </c>
      <c r="F1058" s="68">
        <v>5</v>
      </c>
      <c r="H1058" s="68" t="s">
        <v>300</v>
      </c>
      <c r="I1058" s="68" t="s">
        <v>840</v>
      </c>
      <c r="J1058" s="92" t="s">
        <v>864</v>
      </c>
    </row>
    <row r="1059" spans="2:10">
      <c r="B1059" s="68" t="s">
        <v>839</v>
      </c>
      <c r="C1059" s="68" t="s">
        <v>276</v>
      </c>
      <c r="D1059" s="68" t="s">
        <v>512</v>
      </c>
      <c r="E1059" s="68" t="s">
        <v>900</v>
      </c>
      <c r="F1059" s="68">
        <v>5</v>
      </c>
      <c r="H1059" s="68" t="s">
        <v>300</v>
      </c>
      <c r="I1059" s="68" t="s">
        <v>840</v>
      </c>
      <c r="J1059" s="92" t="s">
        <v>865</v>
      </c>
    </row>
    <row r="1060" spans="2:10">
      <c r="B1060" s="68" t="s">
        <v>839</v>
      </c>
      <c r="C1060" s="68" t="s">
        <v>276</v>
      </c>
      <c r="D1060" s="68" t="s">
        <v>521</v>
      </c>
      <c r="E1060" s="68" t="s">
        <v>900</v>
      </c>
      <c r="F1060" s="68">
        <v>5</v>
      </c>
      <c r="G1060" s="68">
        <v>153.80799999999999</v>
      </c>
      <c r="H1060" s="68" t="s">
        <v>300</v>
      </c>
      <c r="I1060" s="68" t="s">
        <v>840</v>
      </c>
      <c r="J1060" s="92" t="s">
        <v>866</v>
      </c>
    </row>
    <row r="1061" spans="2:10">
      <c r="B1061" s="68" t="s">
        <v>839</v>
      </c>
      <c r="C1061" s="68" t="s">
        <v>276</v>
      </c>
      <c r="D1061" s="68" t="s">
        <v>584</v>
      </c>
      <c r="E1061" s="68" t="s">
        <v>900</v>
      </c>
      <c r="F1061" s="68">
        <v>5</v>
      </c>
      <c r="G1061" s="68">
        <v>0.85799999999999998</v>
      </c>
      <c r="H1061" s="68" t="s">
        <v>300</v>
      </c>
      <c r="I1061" s="68" t="s">
        <v>840</v>
      </c>
      <c r="J1061" s="68" t="s">
        <v>867</v>
      </c>
    </row>
    <row r="1062" spans="2:10">
      <c r="B1062" s="68" t="s">
        <v>839</v>
      </c>
      <c r="C1062" s="68" t="s">
        <v>276</v>
      </c>
      <c r="D1062" s="68" t="s">
        <v>593</v>
      </c>
      <c r="E1062" s="68" t="s">
        <v>900</v>
      </c>
      <c r="F1062" s="68">
        <v>5</v>
      </c>
      <c r="H1062" s="68" t="s">
        <v>300</v>
      </c>
      <c r="I1062" s="68" t="s">
        <v>840</v>
      </c>
      <c r="J1062" s="68" t="s">
        <v>868</v>
      </c>
    </row>
    <row r="1063" spans="2:10">
      <c r="B1063" s="68" t="s">
        <v>839</v>
      </c>
      <c r="C1063" s="68" t="s">
        <v>276</v>
      </c>
      <c r="D1063" s="68" t="s">
        <v>602</v>
      </c>
      <c r="E1063" s="68" t="s">
        <v>900</v>
      </c>
      <c r="F1063" s="68">
        <v>5</v>
      </c>
      <c r="G1063" s="68">
        <v>17.760999999999999</v>
      </c>
      <c r="H1063" s="68" t="s">
        <v>300</v>
      </c>
      <c r="I1063" s="68" t="s">
        <v>840</v>
      </c>
      <c r="J1063" s="68" t="s">
        <v>869</v>
      </c>
    </row>
    <row r="1064" spans="2:10">
      <c r="B1064" s="68" t="s">
        <v>839</v>
      </c>
      <c r="C1064" s="68" t="s">
        <v>276</v>
      </c>
      <c r="D1064" s="68" t="s">
        <v>611</v>
      </c>
      <c r="E1064" s="68" t="s">
        <v>900</v>
      </c>
      <c r="F1064" s="68">
        <v>5</v>
      </c>
      <c r="G1064" s="68">
        <v>93.914000000000001</v>
      </c>
      <c r="H1064" s="68" t="s">
        <v>300</v>
      </c>
      <c r="I1064" s="68" t="s">
        <v>840</v>
      </c>
      <c r="J1064" s="68" t="s">
        <v>870</v>
      </c>
    </row>
    <row r="1065" spans="2:10">
      <c r="B1065" s="68" t="s">
        <v>839</v>
      </c>
      <c r="C1065" s="68" t="s">
        <v>276</v>
      </c>
      <c r="D1065" s="68" t="s">
        <v>620</v>
      </c>
      <c r="E1065" s="68" t="s">
        <v>900</v>
      </c>
      <c r="F1065" s="68">
        <v>5</v>
      </c>
      <c r="G1065" s="68">
        <v>54.497</v>
      </c>
      <c r="H1065" s="68" t="s">
        <v>300</v>
      </c>
      <c r="I1065" s="68" t="s">
        <v>840</v>
      </c>
      <c r="J1065" s="68" t="s">
        <v>871</v>
      </c>
    </row>
    <row r="1066" spans="2:10">
      <c r="B1066" s="68" t="s">
        <v>839</v>
      </c>
      <c r="C1066" s="68" t="s">
        <v>276</v>
      </c>
      <c r="D1066" s="68" t="s">
        <v>812</v>
      </c>
      <c r="E1066" s="68" t="s">
        <v>900</v>
      </c>
      <c r="F1066" s="68">
        <v>5</v>
      </c>
      <c r="H1066" s="68" t="s">
        <v>300</v>
      </c>
      <c r="I1066" s="68" t="s">
        <v>840</v>
      </c>
      <c r="J1066" s="68" t="s">
        <v>872</v>
      </c>
    </row>
    <row r="1067" spans="2:10">
      <c r="B1067" s="68" t="s">
        <v>839</v>
      </c>
      <c r="C1067" s="68" t="s">
        <v>276</v>
      </c>
      <c r="D1067" s="68" t="s">
        <v>629</v>
      </c>
      <c r="E1067" s="68" t="s">
        <v>900</v>
      </c>
      <c r="F1067" s="68">
        <v>5</v>
      </c>
      <c r="G1067" s="68">
        <v>3.1640000000000001</v>
      </c>
      <c r="H1067" s="68" t="s">
        <v>300</v>
      </c>
      <c r="I1067" s="68" t="s">
        <v>840</v>
      </c>
      <c r="J1067" s="68" t="s">
        <v>873</v>
      </c>
    </row>
    <row r="1068" spans="2:10">
      <c r="B1068" s="68" t="s">
        <v>839</v>
      </c>
      <c r="C1068" s="68" t="s">
        <v>276</v>
      </c>
      <c r="D1068" s="68" t="s">
        <v>638</v>
      </c>
      <c r="E1068" s="68" t="s">
        <v>900</v>
      </c>
      <c r="F1068" s="68">
        <v>5</v>
      </c>
      <c r="G1068" s="68">
        <v>1.766</v>
      </c>
      <c r="H1068" s="68" t="s">
        <v>300</v>
      </c>
      <c r="I1068" s="68" t="s">
        <v>840</v>
      </c>
      <c r="J1068" s="68" t="s">
        <v>874</v>
      </c>
    </row>
    <row r="1069" spans="2:10">
      <c r="B1069" s="68" t="s">
        <v>839</v>
      </c>
      <c r="C1069" s="68" t="s">
        <v>276</v>
      </c>
      <c r="D1069" s="68" t="s">
        <v>647</v>
      </c>
      <c r="E1069" s="68" t="s">
        <v>900</v>
      </c>
      <c r="F1069" s="68">
        <v>5</v>
      </c>
      <c r="H1069" s="68" t="s">
        <v>300</v>
      </c>
      <c r="I1069" s="68" t="s">
        <v>840</v>
      </c>
      <c r="J1069" s="68" t="s">
        <v>875</v>
      </c>
    </row>
    <row r="1070" spans="2:10">
      <c r="B1070" s="68" t="s">
        <v>839</v>
      </c>
      <c r="C1070" s="68" t="s">
        <v>276</v>
      </c>
      <c r="D1070" s="68" t="s">
        <v>653</v>
      </c>
      <c r="E1070" s="68" t="s">
        <v>900</v>
      </c>
      <c r="F1070" s="68">
        <v>5</v>
      </c>
      <c r="G1070" s="68">
        <v>117.782</v>
      </c>
      <c r="H1070" s="68" t="s">
        <v>300</v>
      </c>
      <c r="I1070" s="68" t="s">
        <v>840</v>
      </c>
      <c r="J1070" s="68" t="s">
        <v>876</v>
      </c>
    </row>
    <row r="1071" spans="2:10">
      <c r="B1071" s="68" t="s">
        <v>839</v>
      </c>
      <c r="C1071" s="68" t="s">
        <v>276</v>
      </c>
      <c r="D1071" s="68" t="s">
        <v>662</v>
      </c>
      <c r="E1071" s="68" t="s">
        <v>900</v>
      </c>
      <c r="F1071" s="68">
        <v>5</v>
      </c>
      <c r="G1071" s="68">
        <v>32.753</v>
      </c>
      <c r="H1071" s="68" t="s">
        <v>300</v>
      </c>
      <c r="I1071" s="68" t="s">
        <v>840</v>
      </c>
      <c r="J1071" s="68" t="s">
        <v>877</v>
      </c>
    </row>
    <row r="1072" spans="2:10">
      <c r="B1072" s="68" t="s">
        <v>839</v>
      </c>
      <c r="C1072" s="68" t="s">
        <v>276</v>
      </c>
      <c r="D1072" s="68" t="s">
        <v>671</v>
      </c>
      <c r="E1072" s="68" t="s">
        <v>900</v>
      </c>
      <c r="F1072" s="68">
        <v>5</v>
      </c>
      <c r="G1072" s="68">
        <v>1.167</v>
      </c>
      <c r="H1072" s="68" t="s">
        <v>300</v>
      </c>
      <c r="I1072" s="68" t="s">
        <v>840</v>
      </c>
      <c r="J1072" s="68" t="s">
        <v>878</v>
      </c>
    </row>
    <row r="1073" spans="2:10">
      <c r="B1073" s="68" t="s">
        <v>839</v>
      </c>
      <c r="C1073" s="68" t="s">
        <v>276</v>
      </c>
      <c r="D1073" s="68" t="s">
        <v>680</v>
      </c>
      <c r="E1073" s="68" t="s">
        <v>900</v>
      </c>
      <c r="F1073" s="68">
        <v>5</v>
      </c>
      <c r="H1073" s="68" t="s">
        <v>300</v>
      </c>
      <c r="I1073" s="68" t="s">
        <v>840</v>
      </c>
      <c r="J1073" s="68" t="s">
        <v>879</v>
      </c>
    </row>
    <row r="1074" spans="2:10">
      <c r="B1074" s="68" t="s">
        <v>839</v>
      </c>
      <c r="C1074" s="68" t="s">
        <v>276</v>
      </c>
      <c r="D1074" s="68" t="s">
        <v>901</v>
      </c>
      <c r="E1074" s="68" t="s">
        <v>900</v>
      </c>
      <c r="F1074" s="68">
        <v>5</v>
      </c>
      <c r="H1074" s="68" t="s">
        <v>300</v>
      </c>
      <c r="I1074" s="68" t="s">
        <v>840</v>
      </c>
      <c r="J1074" s="68" t="s">
        <v>902</v>
      </c>
    </row>
    <row r="1075" spans="2:10">
      <c r="B1075" s="68" t="s">
        <v>839</v>
      </c>
      <c r="C1075" s="68" t="s">
        <v>276</v>
      </c>
      <c r="D1075" s="68" t="s">
        <v>903</v>
      </c>
      <c r="E1075" s="68" t="s">
        <v>900</v>
      </c>
      <c r="F1075" s="68">
        <v>5</v>
      </c>
      <c r="H1075" s="68" t="s">
        <v>300</v>
      </c>
      <c r="I1075" s="68" t="s">
        <v>840</v>
      </c>
      <c r="J1075" s="68" t="s">
        <v>904</v>
      </c>
    </row>
    <row r="1076" spans="2:10">
      <c r="B1076" s="68" t="s">
        <v>839</v>
      </c>
      <c r="C1076" s="68" t="s">
        <v>276</v>
      </c>
      <c r="D1076" s="68" t="s">
        <v>821</v>
      </c>
      <c r="E1076" s="68" t="s">
        <v>900</v>
      </c>
      <c r="F1076" s="68">
        <v>5</v>
      </c>
      <c r="G1076" s="68">
        <v>3.004</v>
      </c>
      <c r="H1076" s="68" t="s">
        <v>300</v>
      </c>
      <c r="I1076" s="68" t="s">
        <v>840</v>
      </c>
      <c r="J1076" s="68" t="s">
        <v>880</v>
      </c>
    </row>
    <row r="1077" spans="2:10">
      <c r="B1077" s="68" t="s">
        <v>839</v>
      </c>
      <c r="C1077" s="68" t="s">
        <v>276</v>
      </c>
      <c r="D1077" s="68" t="s">
        <v>695</v>
      </c>
      <c r="E1077" s="68" t="s">
        <v>900</v>
      </c>
      <c r="F1077" s="68">
        <v>5</v>
      </c>
      <c r="H1077" s="68" t="s">
        <v>300</v>
      </c>
      <c r="I1077" s="68" t="s">
        <v>840</v>
      </c>
      <c r="J1077" s="68" t="s">
        <v>881</v>
      </c>
    </row>
    <row r="1078" spans="2:10">
      <c r="B1078" s="68" t="s">
        <v>839</v>
      </c>
      <c r="C1078" s="68" t="s">
        <v>276</v>
      </c>
      <c r="D1078" s="68" t="s">
        <v>704</v>
      </c>
      <c r="E1078" s="68" t="s">
        <v>900</v>
      </c>
      <c r="F1078" s="68">
        <v>5</v>
      </c>
      <c r="H1078" s="68" t="s">
        <v>300</v>
      </c>
      <c r="I1078" s="68" t="s">
        <v>840</v>
      </c>
      <c r="J1078" s="68" t="s">
        <v>882</v>
      </c>
    </row>
    <row r="1079" spans="2:10">
      <c r="B1079" s="68" t="s">
        <v>839</v>
      </c>
      <c r="C1079" s="68" t="s">
        <v>276</v>
      </c>
      <c r="D1079" s="68" t="s">
        <v>713</v>
      </c>
      <c r="E1079" s="68" t="s">
        <v>900</v>
      </c>
      <c r="F1079" s="68">
        <v>5</v>
      </c>
      <c r="H1079" s="68" t="s">
        <v>300</v>
      </c>
      <c r="I1079" s="68" t="s">
        <v>840</v>
      </c>
      <c r="J1079" s="68" t="s">
        <v>883</v>
      </c>
    </row>
    <row r="1080" spans="2:10">
      <c r="B1080" s="68" t="s">
        <v>839</v>
      </c>
      <c r="C1080" s="68" t="s">
        <v>276</v>
      </c>
      <c r="D1080" s="68" t="s">
        <v>722</v>
      </c>
      <c r="E1080" s="68" t="s">
        <v>900</v>
      </c>
      <c r="F1080" s="68">
        <v>5</v>
      </c>
      <c r="G1080" s="68">
        <v>17.068999999999999</v>
      </c>
      <c r="H1080" s="68" t="s">
        <v>300</v>
      </c>
      <c r="I1080" s="68" t="s">
        <v>840</v>
      </c>
      <c r="J1080" s="68" t="s">
        <v>884</v>
      </c>
    </row>
    <row r="1081" spans="2:10">
      <c r="B1081" s="68" t="s">
        <v>839</v>
      </c>
      <c r="C1081" s="68" t="s">
        <v>276</v>
      </c>
      <c r="D1081" s="68" t="s">
        <v>731</v>
      </c>
      <c r="E1081" s="68" t="s">
        <v>900</v>
      </c>
      <c r="F1081" s="68">
        <v>5</v>
      </c>
      <c r="G1081" s="68">
        <v>0.36699999999999999</v>
      </c>
      <c r="H1081" s="68" t="s">
        <v>300</v>
      </c>
      <c r="I1081" s="68" t="s">
        <v>840</v>
      </c>
      <c r="J1081" s="68" t="s">
        <v>885</v>
      </c>
    </row>
    <row r="1082" spans="2:10">
      <c r="B1082" s="68" t="s">
        <v>839</v>
      </c>
      <c r="C1082" s="68" t="s">
        <v>276</v>
      </c>
      <c r="D1082" s="68" t="s">
        <v>740</v>
      </c>
      <c r="E1082" s="68" t="s">
        <v>900</v>
      </c>
      <c r="F1082" s="68">
        <v>5</v>
      </c>
      <c r="H1082" s="68" t="s">
        <v>300</v>
      </c>
      <c r="I1082" s="68" t="s">
        <v>840</v>
      </c>
      <c r="J1082" s="68" t="s">
        <v>886</v>
      </c>
    </row>
    <row r="1083" spans="2:10">
      <c r="B1083" s="68" t="s">
        <v>839</v>
      </c>
      <c r="C1083" s="68" t="s">
        <v>276</v>
      </c>
      <c r="D1083" s="68" t="s">
        <v>749</v>
      </c>
      <c r="E1083" s="68" t="s">
        <v>900</v>
      </c>
      <c r="F1083" s="68">
        <v>5</v>
      </c>
      <c r="G1083" s="68">
        <v>24.719000000000001</v>
      </c>
      <c r="H1083" s="68" t="s">
        <v>300</v>
      </c>
      <c r="I1083" s="68" t="s">
        <v>840</v>
      </c>
      <c r="J1083" s="68" t="s">
        <v>887</v>
      </c>
    </row>
    <row r="1084" spans="2:10">
      <c r="B1084" s="68" t="s">
        <v>839</v>
      </c>
      <c r="C1084" s="68" t="s">
        <v>276</v>
      </c>
      <c r="D1084" s="68" t="s">
        <v>305</v>
      </c>
      <c r="E1084" s="68" t="s">
        <v>900</v>
      </c>
      <c r="F1084" s="68">
        <v>5</v>
      </c>
      <c r="H1084" s="68" t="s">
        <v>300</v>
      </c>
      <c r="I1084" s="68" t="s">
        <v>888</v>
      </c>
      <c r="J1084" s="92" t="s">
        <v>841</v>
      </c>
    </row>
    <row r="1085" spans="2:10">
      <c r="B1085" s="68" t="s">
        <v>839</v>
      </c>
      <c r="C1085" s="68" t="s">
        <v>276</v>
      </c>
      <c r="D1085" s="68" t="s">
        <v>314</v>
      </c>
      <c r="E1085" s="68" t="s">
        <v>900</v>
      </c>
      <c r="F1085" s="68">
        <v>5</v>
      </c>
      <c r="H1085" s="68" t="s">
        <v>300</v>
      </c>
      <c r="I1085" s="68" t="s">
        <v>888</v>
      </c>
      <c r="J1085" s="92" t="s">
        <v>842</v>
      </c>
    </row>
    <row r="1086" spans="2:10">
      <c r="B1086" s="68" t="s">
        <v>839</v>
      </c>
      <c r="C1086" s="68" t="s">
        <v>276</v>
      </c>
      <c r="D1086" s="68" t="s">
        <v>323</v>
      </c>
      <c r="E1086" s="68" t="s">
        <v>900</v>
      </c>
      <c r="F1086" s="68">
        <v>5</v>
      </c>
      <c r="H1086" s="68" t="s">
        <v>300</v>
      </c>
      <c r="I1086" s="68" t="s">
        <v>888</v>
      </c>
      <c r="J1086" s="92" t="s">
        <v>843</v>
      </c>
    </row>
    <row r="1087" spans="2:10">
      <c r="B1087" s="68" t="s">
        <v>839</v>
      </c>
      <c r="C1087" s="68" t="s">
        <v>276</v>
      </c>
      <c r="D1087" s="68" t="s">
        <v>332</v>
      </c>
      <c r="E1087" s="68" t="s">
        <v>900</v>
      </c>
      <c r="F1087" s="68">
        <v>5</v>
      </c>
      <c r="H1087" s="68" t="s">
        <v>300</v>
      </c>
      <c r="I1087" s="68" t="s">
        <v>888</v>
      </c>
      <c r="J1087" s="68" t="s">
        <v>844</v>
      </c>
    </row>
    <row r="1088" spans="2:10">
      <c r="B1088" s="68" t="s">
        <v>839</v>
      </c>
      <c r="C1088" s="68" t="s">
        <v>276</v>
      </c>
      <c r="D1088" s="68" t="s">
        <v>341</v>
      </c>
      <c r="E1088" s="68" t="s">
        <v>900</v>
      </c>
      <c r="F1088" s="68">
        <v>5</v>
      </c>
      <c r="H1088" s="68" t="s">
        <v>300</v>
      </c>
      <c r="I1088" s="68" t="s">
        <v>888</v>
      </c>
      <c r="J1088" s="92" t="s">
        <v>845</v>
      </c>
    </row>
    <row r="1089" spans="2:10">
      <c r="B1089" s="68" t="s">
        <v>839</v>
      </c>
      <c r="C1089" s="68" t="s">
        <v>276</v>
      </c>
      <c r="D1089" s="68" t="s">
        <v>350</v>
      </c>
      <c r="E1089" s="68" t="s">
        <v>900</v>
      </c>
      <c r="F1089" s="68">
        <v>5</v>
      </c>
      <c r="H1089" s="68" t="s">
        <v>300</v>
      </c>
      <c r="I1089" s="68" t="s">
        <v>888</v>
      </c>
      <c r="J1089" s="92" t="s">
        <v>846</v>
      </c>
    </row>
    <row r="1090" spans="2:10">
      <c r="B1090" s="68" t="s">
        <v>839</v>
      </c>
      <c r="C1090" s="68" t="s">
        <v>276</v>
      </c>
      <c r="D1090" s="68" t="s">
        <v>359</v>
      </c>
      <c r="E1090" s="68" t="s">
        <v>900</v>
      </c>
      <c r="F1090" s="68">
        <v>5</v>
      </c>
      <c r="H1090" s="68" t="s">
        <v>300</v>
      </c>
      <c r="I1090" s="68" t="s">
        <v>888</v>
      </c>
      <c r="J1090" s="92" t="s">
        <v>847</v>
      </c>
    </row>
    <row r="1091" spans="2:10">
      <c r="B1091" s="68" t="s">
        <v>839</v>
      </c>
      <c r="C1091" s="68" t="s">
        <v>276</v>
      </c>
      <c r="D1091" s="68" t="s">
        <v>368</v>
      </c>
      <c r="E1091" s="68" t="s">
        <v>900</v>
      </c>
      <c r="F1091" s="68">
        <v>5</v>
      </c>
      <c r="H1091" s="68" t="s">
        <v>300</v>
      </c>
      <c r="I1091" s="68" t="s">
        <v>888</v>
      </c>
      <c r="J1091" s="92" t="s">
        <v>848</v>
      </c>
    </row>
    <row r="1092" spans="2:10">
      <c r="B1092" s="68" t="s">
        <v>839</v>
      </c>
      <c r="C1092" s="68" t="s">
        <v>276</v>
      </c>
      <c r="D1092" s="68" t="s">
        <v>377</v>
      </c>
      <c r="E1092" s="68" t="s">
        <v>900</v>
      </c>
      <c r="F1092" s="68">
        <v>5</v>
      </c>
      <c r="G1092" s="68">
        <v>0</v>
      </c>
      <c r="H1092" s="68" t="s">
        <v>300</v>
      </c>
      <c r="I1092" s="68" t="s">
        <v>888</v>
      </c>
      <c r="J1092" s="92" t="s">
        <v>849</v>
      </c>
    </row>
    <row r="1093" spans="2:10">
      <c r="B1093" s="68" t="s">
        <v>839</v>
      </c>
      <c r="C1093" s="68" t="s">
        <v>276</v>
      </c>
      <c r="D1093" s="68" t="s">
        <v>386</v>
      </c>
      <c r="E1093" s="68" t="s">
        <v>900</v>
      </c>
      <c r="F1093" s="68">
        <v>5</v>
      </c>
      <c r="H1093" s="68" t="s">
        <v>300</v>
      </c>
      <c r="I1093" s="68" t="s">
        <v>888</v>
      </c>
      <c r="J1093" s="92" t="s">
        <v>850</v>
      </c>
    </row>
    <row r="1094" spans="2:10">
      <c r="B1094" s="68" t="s">
        <v>839</v>
      </c>
      <c r="C1094" s="68" t="s">
        <v>276</v>
      </c>
      <c r="D1094" s="68" t="s">
        <v>827</v>
      </c>
      <c r="E1094" s="68" t="s">
        <v>900</v>
      </c>
      <c r="F1094" s="68">
        <v>5</v>
      </c>
      <c r="H1094" s="68" t="s">
        <v>300</v>
      </c>
      <c r="I1094" s="68" t="s">
        <v>888</v>
      </c>
      <c r="J1094" s="92" t="s">
        <v>851</v>
      </c>
    </row>
    <row r="1095" spans="2:10">
      <c r="B1095" s="68" t="s">
        <v>839</v>
      </c>
      <c r="C1095" s="68" t="s">
        <v>276</v>
      </c>
      <c r="D1095" s="68" t="s">
        <v>404</v>
      </c>
      <c r="E1095" s="68" t="s">
        <v>900</v>
      </c>
      <c r="F1095" s="68">
        <v>5</v>
      </c>
      <c r="H1095" s="68" t="s">
        <v>300</v>
      </c>
      <c r="I1095" s="68" t="s">
        <v>888</v>
      </c>
      <c r="J1095" s="92" t="s">
        <v>852</v>
      </c>
    </row>
    <row r="1096" spans="2:10">
      <c r="B1096" s="68" t="s">
        <v>839</v>
      </c>
      <c r="C1096" s="68" t="s">
        <v>276</v>
      </c>
      <c r="D1096" s="68" t="s">
        <v>413</v>
      </c>
      <c r="E1096" s="68" t="s">
        <v>900</v>
      </c>
      <c r="F1096" s="68">
        <v>5</v>
      </c>
      <c r="H1096" s="68" t="s">
        <v>300</v>
      </c>
      <c r="I1096" s="68" t="s">
        <v>888</v>
      </c>
      <c r="J1096" s="92" t="s">
        <v>853</v>
      </c>
    </row>
    <row r="1097" spans="2:10">
      <c r="B1097" s="68" t="s">
        <v>839</v>
      </c>
      <c r="C1097" s="68" t="s">
        <v>276</v>
      </c>
      <c r="D1097" s="68" t="s">
        <v>422</v>
      </c>
      <c r="E1097" s="68" t="s">
        <v>900</v>
      </c>
      <c r="F1097" s="68">
        <v>5</v>
      </c>
      <c r="G1097" s="68">
        <v>0</v>
      </c>
      <c r="H1097" s="68" t="s">
        <v>300</v>
      </c>
      <c r="I1097" s="68" t="s">
        <v>888</v>
      </c>
      <c r="J1097" s="92" t="s">
        <v>854</v>
      </c>
    </row>
    <row r="1098" spans="2:10">
      <c r="B1098" s="68" t="s">
        <v>839</v>
      </c>
      <c r="C1098" s="68" t="s">
        <v>276</v>
      </c>
      <c r="D1098" s="68" t="s">
        <v>431</v>
      </c>
      <c r="E1098" s="68" t="s">
        <v>900</v>
      </c>
      <c r="F1098" s="68">
        <v>5</v>
      </c>
      <c r="H1098" s="68" t="s">
        <v>300</v>
      </c>
      <c r="I1098" s="68" t="s">
        <v>888</v>
      </c>
      <c r="J1098" s="92" t="s">
        <v>855</v>
      </c>
    </row>
    <row r="1099" spans="2:10">
      <c r="B1099" s="68" t="s">
        <v>839</v>
      </c>
      <c r="C1099" s="68" t="s">
        <v>276</v>
      </c>
      <c r="D1099" s="68" t="s">
        <v>438</v>
      </c>
      <c r="E1099" s="68" t="s">
        <v>900</v>
      </c>
      <c r="F1099" s="68">
        <v>5</v>
      </c>
      <c r="H1099" s="68" t="s">
        <v>300</v>
      </c>
      <c r="I1099" s="68" t="s">
        <v>888</v>
      </c>
      <c r="J1099" s="92" t="s">
        <v>856</v>
      </c>
    </row>
    <row r="1100" spans="2:10">
      <c r="B1100" s="68" t="s">
        <v>839</v>
      </c>
      <c r="C1100" s="68" t="s">
        <v>276</v>
      </c>
      <c r="D1100" s="68" t="s">
        <v>444</v>
      </c>
      <c r="E1100" s="68" t="s">
        <v>900</v>
      </c>
      <c r="F1100" s="68">
        <v>5</v>
      </c>
      <c r="H1100" s="68" t="s">
        <v>300</v>
      </c>
      <c r="I1100" s="68" t="s">
        <v>888</v>
      </c>
      <c r="J1100" s="92" t="s">
        <v>857</v>
      </c>
    </row>
    <row r="1101" spans="2:10">
      <c r="B1101" s="68" t="s">
        <v>839</v>
      </c>
      <c r="C1101" s="68" t="s">
        <v>276</v>
      </c>
      <c r="D1101" s="68" t="s">
        <v>452</v>
      </c>
      <c r="E1101" s="68" t="s">
        <v>900</v>
      </c>
      <c r="F1101" s="68">
        <v>5</v>
      </c>
      <c r="H1101" s="68" t="s">
        <v>300</v>
      </c>
      <c r="I1101" s="68" t="s">
        <v>888</v>
      </c>
      <c r="J1101" s="92" t="s">
        <v>858</v>
      </c>
    </row>
    <row r="1102" spans="2:10">
      <c r="B1102" s="68" t="s">
        <v>839</v>
      </c>
      <c r="C1102" s="68" t="s">
        <v>276</v>
      </c>
      <c r="D1102" s="68" t="s">
        <v>461</v>
      </c>
      <c r="E1102" s="68" t="s">
        <v>900</v>
      </c>
      <c r="F1102" s="68">
        <v>5</v>
      </c>
      <c r="H1102" s="68" t="s">
        <v>300</v>
      </c>
      <c r="I1102" s="68" t="s">
        <v>888</v>
      </c>
      <c r="J1102" s="92" t="s">
        <v>859</v>
      </c>
    </row>
    <row r="1103" spans="2:10">
      <c r="B1103" s="68" t="s">
        <v>839</v>
      </c>
      <c r="C1103" s="68" t="s">
        <v>276</v>
      </c>
      <c r="D1103" s="68" t="s">
        <v>470</v>
      </c>
      <c r="E1103" s="68" t="s">
        <v>900</v>
      </c>
      <c r="F1103" s="68">
        <v>5</v>
      </c>
      <c r="H1103" s="68" t="s">
        <v>300</v>
      </c>
      <c r="I1103" s="68" t="s">
        <v>888</v>
      </c>
      <c r="J1103" s="92" t="s">
        <v>860</v>
      </c>
    </row>
    <row r="1104" spans="2:10">
      <c r="B1104" s="68" t="s">
        <v>839</v>
      </c>
      <c r="C1104" s="68" t="s">
        <v>276</v>
      </c>
      <c r="D1104" s="68" t="s">
        <v>479</v>
      </c>
      <c r="E1104" s="68" t="s">
        <v>900</v>
      </c>
      <c r="F1104" s="68">
        <v>5</v>
      </c>
      <c r="H1104" s="68" t="s">
        <v>300</v>
      </c>
      <c r="I1104" s="68" t="s">
        <v>888</v>
      </c>
      <c r="J1104" s="92" t="s">
        <v>861</v>
      </c>
    </row>
    <row r="1105" spans="2:10">
      <c r="B1105" s="68" t="s">
        <v>839</v>
      </c>
      <c r="C1105" s="68" t="s">
        <v>276</v>
      </c>
      <c r="D1105" s="68" t="s">
        <v>488</v>
      </c>
      <c r="E1105" s="68" t="s">
        <v>900</v>
      </c>
      <c r="F1105" s="68">
        <v>5</v>
      </c>
      <c r="H1105" s="68" t="s">
        <v>300</v>
      </c>
      <c r="I1105" s="68" t="s">
        <v>888</v>
      </c>
      <c r="J1105" s="92" t="s">
        <v>862</v>
      </c>
    </row>
    <row r="1106" spans="2:10">
      <c r="B1106" s="68" t="s">
        <v>839</v>
      </c>
      <c r="C1106" s="68" t="s">
        <v>276</v>
      </c>
      <c r="D1106" s="68" t="s">
        <v>497</v>
      </c>
      <c r="E1106" s="68" t="s">
        <v>900</v>
      </c>
      <c r="F1106" s="68">
        <v>5</v>
      </c>
      <c r="G1106" s="68">
        <v>67.155000000000001</v>
      </c>
      <c r="H1106" s="68" t="s">
        <v>300</v>
      </c>
      <c r="I1106" s="68" t="s">
        <v>888</v>
      </c>
      <c r="J1106" s="92" t="s">
        <v>863</v>
      </c>
    </row>
    <row r="1107" spans="2:10">
      <c r="B1107" s="68" t="s">
        <v>839</v>
      </c>
      <c r="C1107" s="68" t="s">
        <v>276</v>
      </c>
      <c r="D1107" s="68" t="s">
        <v>506</v>
      </c>
      <c r="E1107" s="68" t="s">
        <v>900</v>
      </c>
      <c r="F1107" s="68">
        <v>5</v>
      </c>
      <c r="H1107" s="68" t="s">
        <v>300</v>
      </c>
      <c r="I1107" s="68" t="s">
        <v>888</v>
      </c>
      <c r="J1107" s="92" t="s">
        <v>864</v>
      </c>
    </row>
    <row r="1108" spans="2:10">
      <c r="B1108" s="68" t="s">
        <v>839</v>
      </c>
      <c r="C1108" s="68" t="s">
        <v>276</v>
      </c>
      <c r="D1108" s="68" t="s">
        <v>515</v>
      </c>
      <c r="E1108" s="68" t="s">
        <v>900</v>
      </c>
      <c r="F1108" s="68">
        <v>5</v>
      </c>
      <c r="H1108" s="68" t="s">
        <v>300</v>
      </c>
      <c r="I1108" s="68" t="s">
        <v>888</v>
      </c>
      <c r="J1108" s="92" t="s">
        <v>865</v>
      </c>
    </row>
    <row r="1109" spans="2:10">
      <c r="B1109" s="68" t="s">
        <v>839</v>
      </c>
      <c r="C1109" s="68" t="s">
        <v>276</v>
      </c>
      <c r="D1109" s="68" t="s">
        <v>524</v>
      </c>
      <c r="E1109" s="68" t="s">
        <v>900</v>
      </c>
      <c r="F1109" s="68">
        <v>5</v>
      </c>
      <c r="G1109" s="93">
        <v>379.57</v>
      </c>
      <c r="H1109" s="68" t="s">
        <v>300</v>
      </c>
      <c r="I1109" s="68" t="s">
        <v>888</v>
      </c>
      <c r="J1109" s="92" t="s">
        <v>866</v>
      </c>
    </row>
    <row r="1110" spans="2:10">
      <c r="B1110" s="68" t="s">
        <v>839</v>
      </c>
      <c r="C1110" s="68" t="s">
        <v>276</v>
      </c>
      <c r="D1110" s="68" t="s">
        <v>587</v>
      </c>
      <c r="E1110" s="68" t="s">
        <v>900</v>
      </c>
      <c r="F1110" s="68">
        <v>5</v>
      </c>
      <c r="H1110" s="68" t="s">
        <v>300</v>
      </c>
      <c r="I1110" s="68" t="s">
        <v>888</v>
      </c>
      <c r="J1110" s="68" t="s">
        <v>867</v>
      </c>
    </row>
    <row r="1111" spans="2:10">
      <c r="B1111" s="68" t="s">
        <v>839</v>
      </c>
      <c r="C1111" s="68" t="s">
        <v>276</v>
      </c>
      <c r="D1111" s="68" t="s">
        <v>596</v>
      </c>
      <c r="E1111" s="68" t="s">
        <v>900</v>
      </c>
      <c r="F1111" s="68">
        <v>5</v>
      </c>
      <c r="H1111" s="68" t="s">
        <v>300</v>
      </c>
      <c r="I1111" s="68" t="s">
        <v>888</v>
      </c>
      <c r="J1111" s="68" t="s">
        <v>868</v>
      </c>
    </row>
    <row r="1112" spans="2:10">
      <c r="B1112" s="68" t="s">
        <v>839</v>
      </c>
      <c r="C1112" s="68" t="s">
        <v>276</v>
      </c>
      <c r="D1112" s="68" t="s">
        <v>605</v>
      </c>
      <c r="E1112" s="68" t="s">
        <v>900</v>
      </c>
      <c r="F1112" s="68">
        <v>5</v>
      </c>
      <c r="H1112" s="68" t="s">
        <v>300</v>
      </c>
      <c r="I1112" s="68" t="s">
        <v>888</v>
      </c>
      <c r="J1112" s="68" t="s">
        <v>869</v>
      </c>
    </row>
    <row r="1113" spans="2:10">
      <c r="B1113" s="68" t="s">
        <v>839</v>
      </c>
      <c r="C1113" s="68" t="s">
        <v>276</v>
      </c>
      <c r="D1113" s="68" t="s">
        <v>614</v>
      </c>
      <c r="E1113" s="68" t="s">
        <v>900</v>
      </c>
      <c r="F1113" s="68">
        <v>5</v>
      </c>
      <c r="H1113" s="68" t="s">
        <v>300</v>
      </c>
      <c r="I1113" s="68" t="s">
        <v>888</v>
      </c>
      <c r="J1113" s="68" t="s">
        <v>870</v>
      </c>
    </row>
    <row r="1114" spans="2:10">
      <c r="B1114" s="68" t="s">
        <v>839</v>
      </c>
      <c r="C1114" s="68" t="s">
        <v>276</v>
      </c>
      <c r="D1114" s="68" t="s">
        <v>623</v>
      </c>
      <c r="E1114" s="68" t="s">
        <v>900</v>
      </c>
      <c r="F1114" s="68">
        <v>5</v>
      </c>
      <c r="H1114" s="68" t="s">
        <v>300</v>
      </c>
      <c r="I1114" s="68" t="s">
        <v>888</v>
      </c>
      <c r="J1114" s="68" t="s">
        <v>871</v>
      </c>
    </row>
    <row r="1115" spans="2:10">
      <c r="B1115" s="68" t="s">
        <v>839</v>
      </c>
      <c r="C1115" s="68" t="s">
        <v>276</v>
      </c>
      <c r="D1115" s="68" t="s">
        <v>815</v>
      </c>
      <c r="E1115" s="68" t="s">
        <v>900</v>
      </c>
      <c r="F1115" s="68">
        <v>5</v>
      </c>
      <c r="H1115" s="68" t="s">
        <v>300</v>
      </c>
      <c r="I1115" s="68" t="s">
        <v>888</v>
      </c>
      <c r="J1115" s="68" t="s">
        <v>872</v>
      </c>
    </row>
    <row r="1116" spans="2:10">
      <c r="B1116" s="68" t="s">
        <v>839</v>
      </c>
      <c r="C1116" s="68" t="s">
        <v>276</v>
      </c>
      <c r="D1116" s="68" t="s">
        <v>632</v>
      </c>
      <c r="E1116" s="68" t="s">
        <v>900</v>
      </c>
      <c r="F1116" s="68">
        <v>5</v>
      </c>
      <c r="H1116" s="68" t="s">
        <v>300</v>
      </c>
      <c r="I1116" s="68" t="s">
        <v>888</v>
      </c>
      <c r="J1116" s="68" t="s">
        <v>873</v>
      </c>
    </row>
    <row r="1117" spans="2:10">
      <c r="B1117" s="68" t="s">
        <v>839</v>
      </c>
      <c r="C1117" s="68" t="s">
        <v>276</v>
      </c>
      <c r="D1117" s="68" t="s">
        <v>641</v>
      </c>
      <c r="E1117" s="68" t="s">
        <v>900</v>
      </c>
      <c r="F1117" s="68">
        <v>5</v>
      </c>
      <c r="H1117" s="68" t="s">
        <v>300</v>
      </c>
      <c r="I1117" s="68" t="s">
        <v>888</v>
      </c>
      <c r="J1117" s="68" t="s">
        <v>874</v>
      </c>
    </row>
    <row r="1118" spans="2:10">
      <c r="B1118" s="68" t="s">
        <v>839</v>
      </c>
      <c r="C1118" s="68" t="s">
        <v>276</v>
      </c>
      <c r="D1118" s="68" t="s">
        <v>824</v>
      </c>
      <c r="E1118" s="68" t="s">
        <v>900</v>
      </c>
      <c r="F1118" s="68">
        <v>5</v>
      </c>
      <c r="H1118" s="68" t="s">
        <v>300</v>
      </c>
      <c r="I1118" s="68" t="s">
        <v>888</v>
      </c>
      <c r="J1118" s="68" t="s">
        <v>875</v>
      </c>
    </row>
    <row r="1119" spans="2:10">
      <c r="B1119" s="68" t="s">
        <v>839</v>
      </c>
      <c r="C1119" s="68" t="s">
        <v>276</v>
      </c>
      <c r="D1119" s="68" t="s">
        <v>656</v>
      </c>
      <c r="E1119" s="68" t="s">
        <v>900</v>
      </c>
      <c r="F1119" s="68">
        <v>5</v>
      </c>
      <c r="H1119" s="68" t="s">
        <v>300</v>
      </c>
      <c r="I1119" s="68" t="s">
        <v>888</v>
      </c>
      <c r="J1119" s="68" t="s">
        <v>876</v>
      </c>
    </row>
    <row r="1120" spans="2:10">
      <c r="B1120" s="68" t="s">
        <v>839</v>
      </c>
      <c r="C1120" s="68" t="s">
        <v>276</v>
      </c>
      <c r="D1120" s="68" t="s">
        <v>665</v>
      </c>
      <c r="E1120" s="68" t="s">
        <v>900</v>
      </c>
      <c r="F1120" s="68">
        <v>5</v>
      </c>
      <c r="H1120" s="68" t="s">
        <v>300</v>
      </c>
      <c r="I1120" s="68" t="s">
        <v>888</v>
      </c>
      <c r="J1120" s="68" t="s">
        <v>877</v>
      </c>
    </row>
    <row r="1121" spans="2:10">
      <c r="B1121" s="68" t="s">
        <v>839</v>
      </c>
      <c r="C1121" s="68" t="s">
        <v>276</v>
      </c>
      <c r="D1121" s="68" t="s">
        <v>674</v>
      </c>
      <c r="E1121" s="68" t="s">
        <v>900</v>
      </c>
      <c r="F1121" s="68">
        <v>5</v>
      </c>
      <c r="H1121" s="68" t="s">
        <v>300</v>
      </c>
      <c r="I1121" s="68" t="s">
        <v>888</v>
      </c>
      <c r="J1121" s="68" t="s">
        <v>878</v>
      </c>
    </row>
    <row r="1122" spans="2:10">
      <c r="B1122" s="68" t="s">
        <v>839</v>
      </c>
      <c r="C1122" s="68" t="s">
        <v>276</v>
      </c>
      <c r="D1122" s="68" t="s">
        <v>683</v>
      </c>
      <c r="E1122" s="68" t="s">
        <v>900</v>
      </c>
      <c r="F1122" s="68">
        <v>5</v>
      </c>
      <c r="H1122" s="68" t="s">
        <v>300</v>
      </c>
      <c r="I1122" s="68" t="s">
        <v>888</v>
      </c>
      <c r="J1122" s="68" t="s">
        <v>879</v>
      </c>
    </row>
    <row r="1123" spans="2:10">
      <c r="B1123" s="68" t="s">
        <v>839</v>
      </c>
      <c r="C1123" s="68" t="s">
        <v>276</v>
      </c>
      <c r="D1123" s="68" t="s">
        <v>905</v>
      </c>
      <c r="E1123" s="68" t="s">
        <v>900</v>
      </c>
      <c r="F1123" s="68">
        <v>5</v>
      </c>
      <c r="H1123" s="68" t="s">
        <v>300</v>
      </c>
      <c r="I1123" s="68" t="s">
        <v>888</v>
      </c>
      <c r="J1123" s="68" t="s">
        <v>902</v>
      </c>
    </row>
    <row r="1124" spans="2:10">
      <c r="B1124" s="68" t="s">
        <v>839</v>
      </c>
      <c r="C1124" s="68" t="s">
        <v>276</v>
      </c>
      <c r="D1124" s="68" t="s">
        <v>906</v>
      </c>
      <c r="E1124" s="68" t="s">
        <v>900</v>
      </c>
      <c r="F1124" s="68">
        <v>5</v>
      </c>
      <c r="H1124" s="68" t="s">
        <v>300</v>
      </c>
      <c r="I1124" s="68" t="s">
        <v>888</v>
      </c>
      <c r="J1124" s="68" t="s">
        <v>904</v>
      </c>
    </row>
    <row r="1125" spans="2:10">
      <c r="B1125" s="68" t="s">
        <v>839</v>
      </c>
      <c r="C1125" s="68" t="s">
        <v>276</v>
      </c>
      <c r="D1125" s="68" t="s">
        <v>689</v>
      </c>
      <c r="E1125" s="68" t="s">
        <v>900</v>
      </c>
      <c r="F1125" s="68">
        <v>5</v>
      </c>
      <c r="G1125" s="68">
        <v>3.0870000000000002</v>
      </c>
      <c r="H1125" s="68" t="s">
        <v>300</v>
      </c>
      <c r="I1125" s="68" t="s">
        <v>888</v>
      </c>
      <c r="J1125" s="68" t="s">
        <v>880</v>
      </c>
    </row>
    <row r="1126" spans="2:10">
      <c r="B1126" s="68" t="s">
        <v>839</v>
      </c>
      <c r="C1126" s="68" t="s">
        <v>276</v>
      </c>
      <c r="D1126" s="68" t="s">
        <v>698</v>
      </c>
      <c r="E1126" s="68" t="s">
        <v>900</v>
      </c>
      <c r="F1126" s="68">
        <v>5</v>
      </c>
      <c r="H1126" s="68" t="s">
        <v>300</v>
      </c>
      <c r="I1126" s="68" t="s">
        <v>888</v>
      </c>
      <c r="J1126" s="68" t="s">
        <v>881</v>
      </c>
    </row>
    <row r="1127" spans="2:10">
      <c r="B1127" s="68" t="s">
        <v>839</v>
      </c>
      <c r="C1127" s="68" t="s">
        <v>276</v>
      </c>
      <c r="D1127" s="68" t="s">
        <v>707</v>
      </c>
      <c r="E1127" s="68" t="s">
        <v>900</v>
      </c>
      <c r="F1127" s="68">
        <v>5</v>
      </c>
      <c r="H1127" s="68" t="s">
        <v>300</v>
      </c>
      <c r="I1127" s="68" t="s">
        <v>888</v>
      </c>
      <c r="J1127" s="68" t="s">
        <v>882</v>
      </c>
    </row>
    <row r="1128" spans="2:10">
      <c r="B1128" s="68" t="s">
        <v>839</v>
      </c>
      <c r="C1128" s="68" t="s">
        <v>276</v>
      </c>
      <c r="D1128" s="68" t="s">
        <v>716</v>
      </c>
      <c r="E1128" s="68" t="s">
        <v>900</v>
      </c>
      <c r="F1128" s="68">
        <v>5</v>
      </c>
      <c r="H1128" s="68" t="s">
        <v>300</v>
      </c>
      <c r="I1128" s="68" t="s">
        <v>888</v>
      </c>
      <c r="J1128" s="68" t="s">
        <v>883</v>
      </c>
    </row>
    <row r="1129" spans="2:10">
      <c r="B1129" s="68" t="s">
        <v>839</v>
      </c>
      <c r="C1129" s="68" t="s">
        <v>276</v>
      </c>
      <c r="D1129" s="68" t="s">
        <v>725</v>
      </c>
      <c r="E1129" s="68" t="s">
        <v>900</v>
      </c>
      <c r="F1129" s="68">
        <v>5</v>
      </c>
      <c r="H1129" s="68" t="s">
        <v>300</v>
      </c>
      <c r="I1129" s="68" t="s">
        <v>888</v>
      </c>
      <c r="J1129" s="68" t="s">
        <v>884</v>
      </c>
    </row>
    <row r="1130" spans="2:10">
      <c r="B1130" s="68" t="s">
        <v>839</v>
      </c>
      <c r="C1130" s="68" t="s">
        <v>276</v>
      </c>
      <c r="D1130" s="68" t="s">
        <v>734</v>
      </c>
      <c r="E1130" s="68" t="s">
        <v>900</v>
      </c>
      <c r="F1130" s="68">
        <v>5</v>
      </c>
      <c r="H1130" s="68" t="s">
        <v>300</v>
      </c>
      <c r="I1130" s="68" t="s">
        <v>888</v>
      </c>
      <c r="J1130" s="68" t="s">
        <v>885</v>
      </c>
    </row>
    <row r="1131" spans="2:10">
      <c r="B1131" s="68" t="s">
        <v>839</v>
      </c>
      <c r="C1131" s="68" t="s">
        <v>276</v>
      </c>
      <c r="D1131" s="68" t="s">
        <v>743</v>
      </c>
      <c r="E1131" s="68" t="s">
        <v>900</v>
      </c>
      <c r="F1131" s="68">
        <v>5</v>
      </c>
      <c r="H1131" s="68" t="s">
        <v>300</v>
      </c>
      <c r="I1131" s="68" t="s">
        <v>888</v>
      </c>
      <c r="J1131" s="68" t="s">
        <v>886</v>
      </c>
    </row>
    <row r="1132" spans="2:10">
      <c r="B1132" s="68" t="s">
        <v>839</v>
      </c>
      <c r="C1132" s="68" t="s">
        <v>276</v>
      </c>
      <c r="D1132" s="68" t="s">
        <v>752</v>
      </c>
      <c r="E1132" s="68" t="s">
        <v>900</v>
      </c>
      <c r="F1132" s="68">
        <v>5</v>
      </c>
      <c r="G1132" s="68">
        <v>0</v>
      </c>
      <c r="H1132" s="68" t="s">
        <v>300</v>
      </c>
      <c r="I1132" s="68" t="s">
        <v>888</v>
      </c>
      <c r="J1132" s="68" t="s">
        <v>887</v>
      </c>
    </row>
    <row r="1133" spans="2:10">
      <c r="B1133" s="68" t="s">
        <v>839</v>
      </c>
      <c r="C1133" s="68" t="s">
        <v>276</v>
      </c>
      <c r="D1133" s="68" t="s">
        <v>308</v>
      </c>
      <c r="E1133" s="68" t="s">
        <v>900</v>
      </c>
      <c r="F1133" s="68">
        <v>5</v>
      </c>
      <c r="H1133" s="68" t="s">
        <v>300</v>
      </c>
      <c r="I1133" s="68" t="s">
        <v>889</v>
      </c>
      <c r="J1133" s="92" t="s">
        <v>841</v>
      </c>
    </row>
    <row r="1134" spans="2:10">
      <c r="B1134" s="68" t="s">
        <v>839</v>
      </c>
      <c r="C1134" s="68" t="s">
        <v>276</v>
      </c>
      <c r="D1134" s="68" t="s">
        <v>317</v>
      </c>
      <c r="E1134" s="68" t="s">
        <v>900</v>
      </c>
      <c r="F1134" s="68">
        <v>5</v>
      </c>
      <c r="H1134" s="68" t="s">
        <v>300</v>
      </c>
      <c r="I1134" s="68" t="s">
        <v>889</v>
      </c>
      <c r="J1134" s="92" t="s">
        <v>842</v>
      </c>
    </row>
    <row r="1135" spans="2:10">
      <c r="B1135" s="68" t="s">
        <v>839</v>
      </c>
      <c r="C1135" s="68" t="s">
        <v>276</v>
      </c>
      <c r="D1135" s="68" t="s">
        <v>326</v>
      </c>
      <c r="E1135" s="68" t="s">
        <v>900</v>
      </c>
      <c r="F1135" s="68">
        <v>5</v>
      </c>
      <c r="H1135" s="68" t="s">
        <v>300</v>
      </c>
      <c r="I1135" s="68" t="s">
        <v>889</v>
      </c>
      <c r="J1135" s="92" t="s">
        <v>843</v>
      </c>
    </row>
    <row r="1136" spans="2:10">
      <c r="B1136" s="68" t="s">
        <v>839</v>
      </c>
      <c r="C1136" s="68" t="s">
        <v>276</v>
      </c>
      <c r="D1136" s="68" t="s">
        <v>335</v>
      </c>
      <c r="E1136" s="68" t="s">
        <v>900</v>
      </c>
      <c r="F1136" s="68">
        <v>5</v>
      </c>
      <c r="H1136" s="68" t="s">
        <v>300</v>
      </c>
      <c r="I1136" s="68" t="s">
        <v>889</v>
      </c>
      <c r="J1136" s="68" t="s">
        <v>844</v>
      </c>
    </row>
    <row r="1137" spans="2:10">
      <c r="B1137" s="68" t="s">
        <v>839</v>
      </c>
      <c r="C1137" s="68" t="s">
        <v>276</v>
      </c>
      <c r="D1137" s="68" t="s">
        <v>344</v>
      </c>
      <c r="E1137" s="68" t="s">
        <v>900</v>
      </c>
      <c r="F1137" s="68">
        <v>5</v>
      </c>
      <c r="H1137" s="68" t="s">
        <v>300</v>
      </c>
      <c r="I1137" s="68" t="s">
        <v>889</v>
      </c>
      <c r="J1137" s="92" t="s">
        <v>845</v>
      </c>
    </row>
    <row r="1138" spans="2:10">
      <c r="B1138" s="68" t="s">
        <v>839</v>
      </c>
      <c r="C1138" s="68" t="s">
        <v>276</v>
      </c>
      <c r="D1138" s="68" t="s">
        <v>353</v>
      </c>
      <c r="E1138" s="68" t="s">
        <v>900</v>
      </c>
      <c r="F1138" s="68">
        <v>5</v>
      </c>
      <c r="H1138" s="68" t="s">
        <v>300</v>
      </c>
      <c r="I1138" s="68" t="s">
        <v>889</v>
      </c>
      <c r="J1138" s="92" t="s">
        <v>846</v>
      </c>
    </row>
    <row r="1139" spans="2:10">
      <c r="B1139" s="68" t="s">
        <v>839</v>
      </c>
      <c r="C1139" s="68" t="s">
        <v>276</v>
      </c>
      <c r="D1139" s="68" t="s">
        <v>362</v>
      </c>
      <c r="E1139" s="68" t="s">
        <v>900</v>
      </c>
      <c r="F1139" s="68">
        <v>5</v>
      </c>
      <c r="H1139" s="68" t="s">
        <v>300</v>
      </c>
      <c r="I1139" s="68" t="s">
        <v>889</v>
      </c>
      <c r="J1139" s="92" t="s">
        <v>847</v>
      </c>
    </row>
    <row r="1140" spans="2:10">
      <c r="B1140" s="68" t="s">
        <v>839</v>
      </c>
      <c r="C1140" s="68" t="s">
        <v>276</v>
      </c>
      <c r="D1140" s="68" t="s">
        <v>371</v>
      </c>
      <c r="E1140" s="68" t="s">
        <v>900</v>
      </c>
      <c r="F1140" s="68">
        <v>5</v>
      </c>
      <c r="H1140" s="68" t="s">
        <v>300</v>
      </c>
      <c r="I1140" s="68" t="s">
        <v>889</v>
      </c>
      <c r="J1140" s="92" t="s">
        <v>848</v>
      </c>
    </row>
    <row r="1141" spans="2:10">
      <c r="B1141" s="68" t="s">
        <v>839</v>
      </c>
      <c r="C1141" s="68" t="s">
        <v>276</v>
      </c>
      <c r="D1141" s="68" t="s">
        <v>380</v>
      </c>
      <c r="E1141" s="68" t="s">
        <v>900</v>
      </c>
      <c r="F1141" s="68">
        <v>5</v>
      </c>
      <c r="G1141" s="68">
        <v>0</v>
      </c>
      <c r="H1141" s="68" t="s">
        <v>300</v>
      </c>
      <c r="I1141" s="68" t="s">
        <v>889</v>
      </c>
      <c r="J1141" s="92" t="s">
        <v>849</v>
      </c>
    </row>
    <row r="1142" spans="2:10">
      <c r="B1142" s="68" t="s">
        <v>839</v>
      </c>
      <c r="C1142" s="68" t="s">
        <v>276</v>
      </c>
      <c r="D1142" s="68" t="s">
        <v>389</v>
      </c>
      <c r="E1142" s="68" t="s">
        <v>900</v>
      </c>
      <c r="F1142" s="68">
        <v>5</v>
      </c>
      <c r="H1142" s="68" t="s">
        <v>300</v>
      </c>
      <c r="I1142" s="68" t="s">
        <v>889</v>
      </c>
      <c r="J1142" s="92" t="s">
        <v>850</v>
      </c>
    </row>
    <row r="1143" spans="2:10">
      <c r="B1143" s="68" t="s">
        <v>839</v>
      </c>
      <c r="C1143" s="68" t="s">
        <v>276</v>
      </c>
      <c r="D1143" s="68" t="s">
        <v>828</v>
      </c>
      <c r="E1143" s="68" t="s">
        <v>900</v>
      </c>
      <c r="F1143" s="68">
        <v>5</v>
      </c>
      <c r="H1143" s="68" t="s">
        <v>300</v>
      </c>
      <c r="I1143" s="68" t="s">
        <v>889</v>
      </c>
      <c r="J1143" s="92" t="s">
        <v>851</v>
      </c>
    </row>
    <row r="1144" spans="2:10">
      <c r="B1144" s="68" t="s">
        <v>839</v>
      </c>
      <c r="C1144" s="68" t="s">
        <v>276</v>
      </c>
      <c r="D1144" s="68" t="s">
        <v>407</v>
      </c>
      <c r="E1144" s="68" t="s">
        <v>900</v>
      </c>
      <c r="F1144" s="68">
        <v>5</v>
      </c>
      <c r="H1144" s="68" t="s">
        <v>300</v>
      </c>
      <c r="I1144" s="68" t="s">
        <v>889</v>
      </c>
      <c r="J1144" s="92" t="s">
        <v>852</v>
      </c>
    </row>
    <row r="1145" spans="2:10">
      <c r="B1145" s="68" t="s">
        <v>839</v>
      </c>
      <c r="C1145" s="68" t="s">
        <v>276</v>
      </c>
      <c r="D1145" s="68" t="s">
        <v>416</v>
      </c>
      <c r="E1145" s="68" t="s">
        <v>900</v>
      </c>
      <c r="F1145" s="68">
        <v>5</v>
      </c>
      <c r="H1145" s="68" t="s">
        <v>300</v>
      </c>
      <c r="I1145" s="68" t="s">
        <v>889</v>
      </c>
      <c r="J1145" s="92" t="s">
        <v>853</v>
      </c>
    </row>
    <row r="1146" spans="2:10">
      <c r="B1146" s="68" t="s">
        <v>839</v>
      </c>
      <c r="C1146" s="68" t="s">
        <v>276</v>
      </c>
      <c r="D1146" s="68" t="s">
        <v>425</v>
      </c>
      <c r="E1146" s="68" t="s">
        <v>900</v>
      </c>
      <c r="F1146" s="68">
        <v>5</v>
      </c>
      <c r="G1146" s="68">
        <v>0</v>
      </c>
      <c r="H1146" s="68" t="s">
        <v>300</v>
      </c>
      <c r="I1146" s="68" t="s">
        <v>889</v>
      </c>
      <c r="J1146" s="92" t="s">
        <v>854</v>
      </c>
    </row>
    <row r="1147" spans="2:10">
      <c r="B1147" s="68" t="s">
        <v>839</v>
      </c>
      <c r="C1147" s="68" t="s">
        <v>276</v>
      </c>
      <c r="D1147" s="68" t="s">
        <v>434</v>
      </c>
      <c r="E1147" s="68" t="s">
        <v>900</v>
      </c>
      <c r="F1147" s="68">
        <v>5</v>
      </c>
      <c r="H1147" s="68" t="s">
        <v>300</v>
      </c>
      <c r="I1147" s="68" t="s">
        <v>889</v>
      </c>
      <c r="J1147" s="92" t="s">
        <v>855</v>
      </c>
    </row>
    <row r="1148" spans="2:10">
      <c r="B1148" s="68" t="s">
        <v>839</v>
      </c>
      <c r="C1148" s="68" t="s">
        <v>276</v>
      </c>
      <c r="D1148" s="68" t="s">
        <v>440</v>
      </c>
      <c r="E1148" s="68" t="s">
        <v>900</v>
      </c>
      <c r="F1148" s="68">
        <v>5</v>
      </c>
      <c r="H1148" s="68" t="s">
        <v>300</v>
      </c>
      <c r="I1148" s="68" t="s">
        <v>889</v>
      </c>
      <c r="J1148" s="92" t="s">
        <v>856</v>
      </c>
    </row>
    <row r="1149" spans="2:10">
      <c r="B1149" s="68" t="s">
        <v>839</v>
      </c>
      <c r="C1149" s="68" t="s">
        <v>276</v>
      </c>
      <c r="D1149" s="68" t="s">
        <v>446</v>
      </c>
      <c r="E1149" s="68" t="s">
        <v>900</v>
      </c>
      <c r="F1149" s="68">
        <v>5</v>
      </c>
      <c r="H1149" s="68" t="s">
        <v>300</v>
      </c>
      <c r="I1149" s="68" t="s">
        <v>889</v>
      </c>
      <c r="J1149" s="92" t="s">
        <v>857</v>
      </c>
    </row>
    <row r="1150" spans="2:10">
      <c r="B1150" s="68" t="s">
        <v>839</v>
      </c>
      <c r="C1150" s="68" t="s">
        <v>276</v>
      </c>
      <c r="D1150" s="68" t="s">
        <v>455</v>
      </c>
      <c r="E1150" s="68" t="s">
        <v>900</v>
      </c>
      <c r="F1150" s="68">
        <v>5</v>
      </c>
      <c r="H1150" s="68" t="s">
        <v>300</v>
      </c>
      <c r="I1150" s="68" t="s">
        <v>889</v>
      </c>
      <c r="J1150" s="92" t="s">
        <v>858</v>
      </c>
    </row>
    <row r="1151" spans="2:10">
      <c r="B1151" s="68" t="s">
        <v>839</v>
      </c>
      <c r="C1151" s="68" t="s">
        <v>276</v>
      </c>
      <c r="D1151" s="68" t="s">
        <v>464</v>
      </c>
      <c r="E1151" s="68" t="s">
        <v>900</v>
      </c>
      <c r="F1151" s="68">
        <v>5</v>
      </c>
      <c r="H1151" s="68" t="s">
        <v>300</v>
      </c>
      <c r="I1151" s="68" t="s">
        <v>889</v>
      </c>
      <c r="J1151" s="92" t="s">
        <v>859</v>
      </c>
    </row>
    <row r="1152" spans="2:10">
      <c r="B1152" s="68" t="s">
        <v>839</v>
      </c>
      <c r="C1152" s="68" t="s">
        <v>276</v>
      </c>
      <c r="D1152" s="68" t="s">
        <v>473</v>
      </c>
      <c r="E1152" s="68" t="s">
        <v>900</v>
      </c>
      <c r="F1152" s="68">
        <v>5</v>
      </c>
      <c r="H1152" s="68" t="s">
        <v>300</v>
      </c>
      <c r="I1152" s="68" t="s">
        <v>889</v>
      </c>
      <c r="J1152" s="92" t="s">
        <v>860</v>
      </c>
    </row>
    <row r="1153" spans="2:10">
      <c r="B1153" s="68" t="s">
        <v>839</v>
      </c>
      <c r="C1153" s="68" t="s">
        <v>276</v>
      </c>
      <c r="D1153" s="68" t="s">
        <v>482</v>
      </c>
      <c r="E1153" s="68" t="s">
        <v>900</v>
      </c>
      <c r="F1153" s="68">
        <v>5</v>
      </c>
      <c r="H1153" s="68" t="s">
        <v>300</v>
      </c>
      <c r="I1153" s="68" t="s">
        <v>889</v>
      </c>
      <c r="J1153" s="92" t="s">
        <v>861</v>
      </c>
    </row>
    <row r="1154" spans="2:10">
      <c r="B1154" s="68" t="s">
        <v>839</v>
      </c>
      <c r="C1154" s="68" t="s">
        <v>276</v>
      </c>
      <c r="D1154" s="68" t="s">
        <v>491</v>
      </c>
      <c r="E1154" s="68" t="s">
        <v>900</v>
      </c>
      <c r="F1154" s="68">
        <v>5</v>
      </c>
      <c r="H1154" s="68" t="s">
        <v>300</v>
      </c>
      <c r="I1154" s="68" t="s">
        <v>889</v>
      </c>
      <c r="J1154" s="92" t="s">
        <v>862</v>
      </c>
    </row>
    <row r="1155" spans="2:10">
      <c r="B1155" s="68" t="s">
        <v>839</v>
      </c>
      <c r="C1155" s="68" t="s">
        <v>276</v>
      </c>
      <c r="D1155" s="68" t="s">
        <v>500</v>
      </c>
      <c r="E1155" s="68" t="s">
        <v>900</v>
      </c>
      <c r="F1155" s="68">
        <v>5</v>
      </c>
      <c r="G1155" s="68">
        <v>83.123999999999995</v>
      </c>
      <c r="H1155" s="68" t="s">
        <v>300</v>
      </c>
      <c r="I1155" s="68" t="s">
        <v>889</v>
      </c>
      <c r="J1155" s="92" t="s">
        <v>863</v>
      </c>
    </row>
    <row r="1156" spans="2:10">
      <c r="B1156" s="68" t="s">
        <v>839</v>
      </c>
      <c r="C1156" s="68" t="s">
        <v>276</v>
      </c>
      <c r="D1156" s="68" t="s">
        <v>509</v>
      </c>
      <c r="E1156" s="68" t="s">
        <v>900</v>
      </c>
      <c r="F1156" s="68">
        <v>5</v>
      </c>
      <c r="H1156" s="68" t="s">
        <v>300</v>
      </c>
      <c r="I1156" s="68" t="s">
        <v>889</v>
      </c>
      <c r="J1156" s="92" t="s">
        <v>864</v>
      </c>
    </row>
    <row r="1157" spans="2:10">
      <c r="B1157" s="68" t="s">
        <v>839</v>
      </c>
      <c r="C1157" s="68" t="s">
        <v>276</v>
      </c>
      <c r="D1157" s="68" t="s">
        <v>518</v>
      </c>
      <c r="E1157" s="68" t="s">
        <v>900</v>
      </c>
      <c r="F1157" s="68">
        <v>5</v>
      </c>
      <c r="H1157" s="68" t="s">
        <v>300</v>
      </c>
      <c r="I1157" s="68" t="s">
        <v>889</v>
      </c>
      <c r="J1157" s="92" t="s">
        <v>865</v>
      </c>
    </row>
    <row r="1158" spans="2:10">
      <c r="B1158" s="68" t="s">
        <v>839</v>
      </c>
      <c r="C1158" s="68" t="s">
        <v>276</v>
      </c>
      <c r="D1158" s="68" t="s">
        <v>527</v>
      </c>
      <c r="E1158" s="68" t="s">
        <v>900</v>
      </c>
      <c r="F1158" s="68">
        <v>5</v>
      </c>
      <c r="G1158" s="68">
        <v>469.76900000000001</v>
      </c>
      <c r="H1158" s="68" t="s">
        <v>300</v>
      </c>
      <c r="I1158" s="68" t="s">
        <v>889</v>
      </c>
      <c r="J1158" s="92" t="s">
        <v>866</v>
      </c>
    </row>
    <row r="1159" spans="2:10">
      <c r="B1159" s="68" t="s">
        <v>839</v>
      </c>
      <c r="C1159" s="68" t="s">
        <v>276</v>
      </c>
      <c r="D1159" s="68" t="s">
        <v>590</v>
      </c>
      <c r="E1159" s="68" t="s">
        <v>900</v>
      </c>
      <c r="F1159" s="68">
        <v>5</v>
      </c>
      <c r="H1159" s="68" t="s">
        <v>300</v>
      </c>
      <c r="I1159" s="68" t="s">
        <v>889</v>
      </c>
      <c r="J1159" s="68" t="s">
        <v>867</v>
      </c>
    </row>
    <row r="1160" spans="2:10">
      <c r="B1160" s="68" t="s">
        <v>839</v>
      </c>
      <c r="C1160" s="68" t="s">
        <v>276</v>
      </c>
      <c r="D1160" s="68" t="s">
        <v>599</v>
      </c>
      <c r="E1160" s="68" t="s">
        <v>900</v>
      </c>
      <c r="F1160" s="68">
        <v>5</v>
      </c>
      <c r="H1160" s="68" t="s">
        <v>300</v>
      </c>
      <c r="I1160" s="68" t="s">
        <v>889</v>
      </c>
      <c r="J1160" s="68" t="s">
        <v>868</v>
      </c>
    </row>
    <row r="1161" spans="2:10">
      <c r="B1161" s="68" t="s">
        <v>839</v>
      </c>
      <c r="C1161" s="68" t="s">
        <v>276</v>
      </c>
      <c r="D1161" s="68" t="s">
        <v>608</v>
      </c>
      <c r="E1161" s="68" t="s">
        <v>900</v>
      </c>
      <c r="F1161" s="68">
        <v>5</v>
      </c>
      <c r="H1161" s="68" t="s">
        <v>300</v>
      </c>
      <c r="I1161" s="68" t="s">
        <v>889</v>
      </c>
      <c r="J1161" s="68" t="s">
        <v>869</v>
      </c>
    </row>
    <row r="1162" spans="2:10">
      <c r="B1162" s="68" t="s">
        <v>839</v>
      </c>
      <c r="C1162" s="68" t="s">
        <v>276</v>
      </c>
      <c r="D1162" s="68" t="s">
        <v>617</v>
      </c>
      <c r="E1162" s="68" t="s">
        <v>900</v>
      </c>
      <c r="F1162" s="68">
        <v>5</v>
      </c>
      <c r="H1162" s="68" t="s">
        <v>300</v>
      </c>
      <c r="I1162" s="68" t="s">
        <v>889</v>
      </c>
      <c r="J1162" s="68" t="s">
        <v>870</v>
      </c>
    </row>
    <row r="1163" spans="2:10">
      <c r="B1163" s="68" t="s">
        <v>839</v>
      </c>
      <c r="C1163" s="68" t="s">
        <v>276</v>
      </c>
      <c r="D1163" s="68" t="s">
        <v>626</v>
      </c>
      <c r="E1163" s="68" t="s">
        <v>900</v>
      </c>
      <c r="F1163" s="68">
        <v>5</v>
      </c>
      <c r="H1163" s="68" t="s">
        <v>300</v>
      </c>
      <c r="I1163" s="68" t="s">
        <v>889</v>
      </c>
      <c r="J1163" s="68" t="s">
        <v>871</v>
      </c>
    </row>
    <row r="1164" spans="2:10">
      <c r="B1164" s="68" t="s">
        <v>839</v>
      </c>
      <c r="C1164" s="68" t="s">
        <v>276</v>
      </c>
      <c r="D1164" s="68" t="s">
        <v>818</v>
      </c>
      <c r="E1164" s="68" t="s">
        <v>900</v>
      </c>
      <c r="F1164" s="68">
        <v>5</v>
      </c>
      <c r="H1164" s="68" t="s">
        <v>300</v>
      </c>
      <c r="I1164" s="68" t="s">
        <v>889</v>
      </c>
      <c r="J1164" s="68" t="s">
        <v>872</v>
      </c>
    </row>
    <row r="1165" spans="2:10">
      <c r="B1165" s="68" t="s">
        <v>839</v>
      </c>
      <c r="C1165" s="68" t="s">
        <v>276</v>
      </c>
      <c r="D1165" s="68" t="s">
        <v>635</v>
      </c>
      <c r="E1165" s="68" t="s">
        <v>900</v>
      </c>
      <c r="F1165" s="68">
        <v>5</v>
      </c>
      <c r="H1165" s="68" t="s">
        <v>300</v>
      </c>
      <c r="I1165" s="68" t="s">
        <v>889</v>
      </c>
      <c r="J1165" s="68" t="s">
        <v>873</v>
      </c>
    </row>
    <row r="1166" spans="2:10">
      <c r="B1166" s="68" t="s">
        <v>839</v>
      </c>
      <c r="C1166" s="68" t="s">
        <v>276</v>
      </c>
      <c r="D1166" s="68" t="s">
        <v>644</v>
      </c>
      <c r="E1166" s="68" t="s">
        <v>900</v>
      </c>
      <c r="F1166" s="68">
        <v>5</v>
      </c>
      <c r="H1166" s="68" t="s">
        <v>300</v>
      </c>
      <c r="I1166" s="68" t="s">
        <v>889</v>
      </c>
      <c r="J1166" s="68" t="s">
        <v>874</v>
      </c>
    </row>
    <row r="1167" spans="2:10">
      <c r="B1167" s="68" t="s">
        <v>839</v>
      </c>
      <c r="C1167" s="68" t="s">
        <v>276</v>
      </c>
      <c r="D1167" s="68" t="s">
        <v>650</v>
      </c>
      <c r="E1167" s="68" t="s">
        <v>900</v>
      </c>
      <c r="F1167" s="68">
        <v>5</v>
      </c>
      <c r="H1167" s="68" t="s">
        <v>300</v>
      </c>
      <c r="I1167" s="68" t="s">
        <v>889</v>
      </c>
      <c r="J1167" s="68" t="s">
        <v>875</v>
      </c>
    </row>
    <row r="1168" spans="2:10">
      <c r="B1168" s="68" t="s">
        <v>839</v>
      </c>
      <c r="C1168" s="68" t="s">
        <v>276</v>
      </c>
      <c r="D1168" s="68" t="s">
        <v>659</v>
      </c>
      <c r="E1168" s="68" t="s">
        <v>900</v>
      </c>
      <c r="F1168" s="68">
        <v>5</v>
      </c>
      <c r="H1168" s="68" t="s">
        <v>300</v>
      </c>
      <c r="I1168" s="68" t="s">
        <v>889</v>
      </c>
      <c r="J1168" s="68" t="s">
        <v>876</v>
      </c>
    </row>
    <row r="1169" spans="2:10">
      <c r="B1169" s="68" t="s">
        <v>839</v>
      </c>
      <c r="C1169" s="68" t="s">
        <v>276</v>
      </c>
      <c r="D1169" s="68" t="s">
        <v>668</v>
      </c>
      <c r="E1169" s="68" t="s">
        <v>900</v>
      </c>
      <c r="F1169" s="68">
        <v>5</v>
      </c>
      <c r="H1169" s="68" t="s">
        <v>300</v>
      </c>
      <c r="I1169" s="68" t="s">
        <v>889</v>
      </c>
      <c r="J1169" s="68" t="s">
        <v>877</v>
      </c>
    </row>
    <row r="1170" spans="2:10">
      <c r="B1170" s="68" t="s">
        <v>839</v>
      </c>
      <c r="C1170" s="68" t="s">
        <v>276</v>
      </c>
      <c r="D1170" s="68" t="s">
        <v>677</v>
      </c>
      <c r="E1170" s="68" t="s">
        <v>900</v>
      </c>
      <c r="F1170" s="68">
        <v>5</v>
      </c>
      <c r="H1170" s="68" t="s">
        <v>300</v>
      </c>
      <c r="I1170" s="68" t="s">
        <v>889</v>
      </c>
      <c r="J1170" s="68" t="s">
        <v>878</v>
      </c>
    </row>
    <row r="1171" spans="2:10">
      <c r="B1171" s="68" t="s">
        <v>839</v>
      </c>
      <c r="C1171" s="68" t="s">
        <v>276</v>
      </c>
      <c r="D1171" s="68" t="s">
        <v>686</v>
      </c>
      <c r="E1171" s="68" t="s">
        <v>900</v>
      </c>
      <c r="F1171" s="68">
        <v>5</v>
      </c>
      <c r="G1171" s="68">
        <v>1.76</v>
      </c>
      <c r="H1171" s="68" t="s">
        <v>300</v>
      </c>
      <c r="I1171" s="68" t="s">
        <v>889</v>
      </c>
      <c r="J1171" s="68" t="s">
        <v>879</v>
      </c>
    </row>
    <row r="1172" spans="2:10">
      <c r="B1172" s="68" t="s">
        <v>839</v>
      </c>
      <c r="C1172" s="68" t="s">
        <v>276</v>
      </c>
      <c r="D1172" s="68" t="s">
        <v>907</v>
      </c>
      <c r="E1172" s="68" t="s">
        <v>900</v>
      </c>
      <c r="F1172" s="68">
        <v>5</v>
      </c>
      <c r="H1172" s="68" t="s">
        <v>300</v>
      </c>
      <c r="I1172" s="68" t="s">
        <v>889</v>
      </c>
      <c r="J1172" s="68" t="s">
        <v>902</v>
      </c>
    </row>
    <row r="1173" spans="2:10">
      <c r="B1173" s="68" t="s">
        <v>839</v>
      </c>
      <c r="C1173" s="68" t="s">
        <v>276</v>
      </c>
      <c r="D1173" s="68" t="s">
        <v>908</v>
      </c>
      <c r="E1173" s="68" t="s">
        <v>900</v>
      </c>
      <c r="F1173" s="68">
        <v>5</v>
      </c>
      <c r="H1173" s="68" t="s">
        <v>300</v>
      </c>
      <c r="I1173" s="68" t="s">
        <v>889</v>
      </c>
      <c r="J1173" s="68" t="s">
        <v>904</v>
      </c>
    </row>
    <row r="1174" spans="2:10">
      <c r="B1174" s="68" t="s">
        <v>839</v>
      </c>
      <c r="C1174" s="68" t="s">
        <v>276</v>
      </c>
      <c r="D1174" s="68" t="s">
        <v>692</v>
      </c>
      <c r="E1174" s="68" t="s">
        <v>900</v>
      </c>
      <c r="F1174" s="68">
        <v>5</v>
      </c>
      <c r="G1174" s="68">
        <v>4.0949999999999998</v>
      </c>
      <c r="H1174" s="68" t="s">
        <v>300</v>
      </c>
      <c r="I1174" s="68" t="s">
        <v>889</v>
      </c>
      <c r="J1174" s="68" t="s">
        <v>880</v>
      </c>
    </row>
    <row r="1175" spans="2:10">
      <c r="B1175" s="68" t="s">
        <v>839</v>
      </c>
      <c r="C1175" s="68" t="s">
        <v>276</v>
      </c>
      <c r="D1175" s="68" t="s">
        <v>701</v>
      </c>
      <c r="E1175" s="68" t="s">
        <v>900</v>
      </c>
      <c r="F1175" s="68">
        <v>5</v>
      </c>
      <c r="H1175" s="68" t="s">
        <v>300</v>
      </c>
      <c r="I1175" s="68" t="s">
        <v>889</v>
      </c>
      <c r="J1175" s="68" t="s">
        <v>881</v>
      </c>
    </row>
    <row r="1176" spans="2:10">
      <c r="B1176" s="68" t="s">
        <v>839</v>
      </c>
      <c r="C1176" s="68" t="s">
        <v>276</v>
      </c>
      <c r="D1176" s="68" t="s">
        <v>710</v>
      </c>
      <c r="E1176" s="68" t="s">
        <v>900</v>
      </c>
      <c r="F1176" s="68">
        <v>5</v>
      </c>
      <c r="H1176" s="68" t="s">
        <v>300</v>
      </c>
      <c r="I1176" s="68" t="s">
        <v>889</v>
      </c>
      <c r="J1176" s="68" t="s">
        <v>882</v>
      </c>
    </row>
    <row r="1177" spans="2:10">
      <c r="B1177" s="68" t="s">
        <v>839</v>
      </c>
      <c r="C1177" s="68" t="s">
        <v>276</v>
      </c>
      <c r="D1177" s="68" t="s">
        <v>719</v>
      </c>
      <c r="E1177" s="68" t="s">
        <v>900</v>
      </c>
      <c r="F1177" s="68">
        <v>5</v>
      </c>
      <c r="H1177" s="68" t="s">
        <v>300</v>
      </c>
      <c r="I1177" s="68" t="s">
        <v>889</v>
      </c>
      <c r="J1177" s="68" t="s">
        <v>883</v>
      </c>
    </row>
    <row r="1178" spans="2:10">
      <c r="B1178" s="68" t="s">
        <v>839</v>
      </c>
      <c r="C1178" s="68" t="s">
        <v>276</v>
      </c>
      <c r="D1178" s="68" t="s">
        <v>728</v>
      </c>
      <c r="E1178" s="68" t="s">
        <v>900</v>
      </c>
      <c r="F1178" s="68">
        <v>5</v>
      </c>
      <c r="H1178" s="68" t="s">
        <v>300</v>
      </c>
      <c r="I1178" s="68" t="s">
        <v>889</v>
      </c>
      <c r="J1178" s="68" t="s">
        <v>884</v>
      </c>
    </row>
    <row r="1179" spans="2:10">
      <c r="B1179" s="68" t="s">
        <v>839</v>
      </c>
      <c r="C1179" s="68" t="s">
        <v>276</v>
      </c>
      <c r="D1179" s="68" t="s">
        <v>737</v>
      </c>
      <c r="E1179" s="68" t="s">
        <v>900</v>
      </c>
      <c r="F1179" s="68">
        <v>5</v>
      </c>
      <c r="H1179" s="68" t="s">
        <v>300</v>
      </c>
      <c r="I1179" s="68" t="s">
        <v>889</v>
      </c>
      <c r="J1179" s="68" t="s">
        <v>885</v>
      </c>
    </row>
    <row r="1180" spans="2:10">
      <c r="B1180" s="68" t="s">
        <v>839</v>
      </c>
      <c r="C1180" s="68" t="s">
        <v>276</v>
      </c>
      <c r="D1180" s="68" t="s">
        <v>746</v>
      </c>
      <c r="E1180" s="68" t="s">
        <v>900</v>
      </c>
      <c r="F1180" s="68">
        <v>5</v>
      </c>
      <c r="H1180" s="68" t="s">
        <v>300</v>
      </c>
      <c r="I1180" s="68" t="s">
        <v>889</v>
      </c>
      <c r="J1180" s="68" t="s">
        <v>886</v>
      </c>
    </row>
    <row r="1181" spans="2:10">
      <c r="B1181" s="68" t="s">
        <v>839</v>
      </c>
      <c r="C1181" s="68" t="s">
        <v>276</v>
      </c>
      <c r="D1181" s="68" t="s">
        <v>755</v>
      </c>
      <c r="E1181" s="68" t="s">
        <v>900</v>
      </c>
      <c r="F1181" s="68">
        <v>5</v>
      </c>
      <c r="G1181" s="68">
        <v>0</v>
      </c>
      <c r="H1181" s="68" t="s">
        <v>300</v>
      </c>
      <c r="I1181" s="68" t="s">
        <v>889</v>
      </c>
      <c r="J1181" s="68" t="s">
        <v>887</v>
      </c>
    </row>
    <row r="1182" spans="2:10">
      <c r="B1182" s="68" t="s">
        <v>839</v>
      </c>
      <c r="C1182" s="68" t="s">
        <v>278</v>
      </c>
      <c r="D1182" s="68" t="s">
        <v>302</v>
      </c>
      <c r="E1182" s="68" t="s">
        <v>900</v>
      </c>
      <c r="F1182" s="68">
        <v>5</v>
      </c>
      <c r="H1182" s="68" t="s">
        <v>300</v>
      </c>
      <c r="I1182" s="68" t="s">
        <v>840</v>
      </c>
      <c r="J1182" s="92" t="s">
        <v>841</v>
      </c>
    </row>
    <row r="1183" spans="2:10">
      <c r="B1183" s="68" t="s">
        <v>839</v>
      </c>
      <c r="C1183" s="68" t="s">
        <v>278</v>
      </c>
      <c r="D1183" s="68" t="s">
        <v>311</v>
      </c>
      <c r="E1183" s="68" t="s">
        <v>900</v>
      </c>
      <c r="F1183" s="68">
        <v>5</v>
      </c>
      <c r="H1183" s="68" t="s">
        <v>300</v>
      </c>
      <c r="I1183" s="68" t="s">
        <v>840</v>
      </c>
      <c r="J1183" s="92" t="s">
        <v>842</v>
      </c>
    </row>
    <row r="1184" spans="2:10">
      <c r="B1184" s="68" t="s">
        <v>839</v>
      </c>
      <c r="C1184" s="68" t="s">
        <v>278</v>
      </c>
      <c r="D1184" s="68" t="s">
        <v>320</v>
      </c>
      <c r="E1184" s="68" t="s">
        <v>900</v>
      </c>
      <c r="F1184" s="68">
        <v>5</v>
      </c>
      <c r="H1184" s="68" t="s">
        <v>300</v>
      </c>
      <c r="I1184" s="68" t="s">
        <v>840</v>
      </c>
      <c r="J1184" s="92" t="s">
        <v>843</v>
      </c>
    </row>
    <row r="1185" spans="2:10">
      <c r="B1185" s="68" t="s">
        <v>839</v>
      </c>
      <c r="C1185" s="68" t="s">
        <v>278</v>
      </c>
      <c r="D1185" s="68" t="s">
        <v>329</v>
      </c>
      <c r="E1185" s="68" t="s">
        <v>900</v>
      </c>
      <c r="F1185" s="68">
        <v>5</v>
      </c>
      <c r="H1185" s="68" t="s">
        <v>300</v>
      </c>
      <c r="I1185" s="68" t="s">
        <v>840</v>
      </c>
      <c r="J1185" s="68" t="s">
        <v>844</v>
      </c>
    </row>
    <row r="1186" spans="2:10">
      <c r="B1186" s="68" t="s">
        <v>839</v>
      </c>
      <c r="C1186" s="68" t="s">
        <v>278</v>
      </c>
      <c r="D1186" s="68" t="s">
        <v>338</v>
      </c>
      <c r="E1186" s="68" t="s">
        <v>900</v>
      </c>
      <c r="F1186" s="68">
        <v>5</v>
      </c>
      <c r="H1186" s="68" t="s">
        <v>300</v>
      </c>
      <c r="I1186" s="68" t="s">
        <v>840</v>
      </c>
      <c r="J1186" s="92" t="s">
        <v>845</v>
      </c>
    </row>
    <row r="1187" spans="2:10">
      <c r="B1187" s="68" t="s">
        <v>839</v>
      </c>
      <c r="C1187" s="68" t="s">
        <v>278</v>
      </c>
      <c r="D1187" s="68" t="s">
        <v>347</v>
      </c>
      <c r="E1187" s="68" t="s">
        <v>900</v>
      </c>
      <c r="F1187" s="68">
        <v>5</v>
      </c>
      <c r="H1187" s="68" t="s">
        <v>300</v>
      </c>
      <c r="I1187" s="68" t="s">
        <v>840</v>
      </c>
      <c r="J1187" s="92" t="s">
        <v>846</v>
      </c>
    </row>
    <row r="1188" spans="2:10">
      <c r="B1188" s="68" t="s">
        <v>839</v>
      </c>
      <c r="C1188" s="68" t="s">
        <v>278</v>
      </c>
      <c r="D1188" s="68" t="s">
        <v>356</v>
      </c>
      <c r="E1188" s="68" t="s">
        <v>900</v>
      </c>
      <c r="F1188" s="68">
        <v>5</v>
      </c>
      <c r="H1188" s="68" t="s">
        <v>300</v>
      </c>
      <c r="I1188" s="68" t="s">
        <v>840</v>
      </c>
      <c r="J1188" s="92" t="s">
        <v>847</v>
      </c>
    </row>
    <row r="1189" spans="2:10">
      <c r="B1189" s="68" t="s">
        <v>839</v>
      </c>
      <c r="C1189" s="68" t="s">
        <v>278</v>
      </c>
      <c r="D1189" s="68" t="s">
        <v>365</v>
      </c>
      <c r="E1189" s="68" t="s">
        <v>900</v>
      </c>
      <c r="F1189" s="68">
        <v>5</v>
      </c>
      <c r="H1189" s="68" t="s">
        <v>300</v>
      </c>
      <c r="I1189" s="68" t="s">
        <v>840</v>
      </c>
      <c r="J1189" s="92" t="s">
        <v>848</v>
      </c>
    </row>
    <row r="1190" spans="2:10">
      <c r="B1190" s="68" t="s">
        <v>839</v>
      </c>
      <c r="C1190" s="68" t="s">
        <v>278</v>
      </c>
      <c r="D1190" s="68" t="s">
        <v>374</v>
      </c>
      <c r="E1190" s="68" t="s">
        <v>900</v>
      </c>
      <c r="F1190" s="68">
        <v>5</v>
      </c>
      <c r="G1190" s="68">
        <v>0</v>
      </c>
      <c r="H1190" s="68" t="s">
        <v>300</v>
      </c>
      <c r="I1190" s="68" t="s">
        <v>840</v>
      </c>
      <c r="J1190" s="92" t="s">
        <v>849</v>
      </c>
    </row>
    <row r="1191" spans="2:10">
      <c r="B1191" s="68" t="s">
        <v>839</v>
      </c>
      <c r="C1191" s="68" t="s">
        <v>278</v>
      </c>
      <c r="D1191" s="68" t="s">
        <v>383</v>
      </c>
      <c r="E1191" s="68" t="s">
        <v>900</v>
      </c>
      <c r="F1191" s="68">
        <v>5</v>
      </c>
      <c r="H1191" s="68" t="s">
        <v>300</v>
      </c>
      <c r="I1191" s="68" t="s">
        <v>840</v>
      </c>
      <c r="J1191" s="92" t="s">
        <v>850</v>
      </c>
    </row>
    <row r="1192" spans="2:10">
      <c r="B1192" s="68" t="s">
        <v>839</v>
      </c>
      <c r="C1192" s="68" t="s">
        <v>278</v>
      </c>
      <c r="D1192" s="68" t="s">
        <v>826</v>
      </c>
      <c r="E1192" s="68" t="s">
        <v>900</v>
      </c>
      <c r="F1192" s="68">
        <v>5</v>
      </c>
      <c r="H1192" s="68" t="s">
        <v>300</v>
      </c>
      <c r="I1192" s="68" t="s">
        <v>840</v>
      </c>
      <c r="J1192" s="92" t="s">
        <v>851</v>
      </c>
    </row>
    <row r="1193" spans="2:10">
      <c r="B1193" s="68" t="s">
        <v>839</v>
      </c>
      <c r="C1193" s="68" t="s">
        <v>278</v>
      </c>
      <c r="D1193" s="68" t="s">
        <v>401</v>
      </c>
      <c r="E1193" s="68" t="s">
        <v>900</v>
      </c>
      <c r="F1193" s="68">
        <v>5</v>
      </c>
      <c r="H1193" s="68" t="s">
        <v>300</v>
      </c>
      <c r="I1193" s="68" t="s">
        <v>840</v>
      </c>
      <c r="J1193" s="92" t="s">
        <v>852</v>
      </c>
    </row>
    <row r="1194" spans="2:10">
      <c r="B1194" s="68" t="s">
        <v>839</v>
      </c>
      <c r="C1194" s="68" t="s">
        <v>278</v>
      </c>
      <c r="D1194" s="68" t="s">
        <v>410</v>
      </c>
      <c r="E1194" s="68" t="s">
        <v>900</v>
      </c>
      <c r="F1194" s="68">
        <v>5</v>
      </c>
      <c r="H1194" s="68" t="s">
        <v>300</v>
      </c>
      <c r="I1194" s="68" t="s">
        <v>840</v>
      </c>
      <c r="J1194" s="92" t="s">
        <v>853</v>
      </c>
    </row>
    <row r="1195" spans="2:10">
      <c r="B1195" s="68" t="s">
        <v>839</v>
      </c>
      <c r="C1195" s="68" t="s">
        <v>278</v>
      </c>
      <c r="D1195" s="68" t="s">
        <v>419</v>
      </c>
      <c r="E1195" s="68" t="s">
        <v>900</v>
      </c>
      <c r="F1195" s="68">
        <v>5</v>
      </c>
      <c r="G1195" s="68">
        <v>95.905000000000001</v>
      </c>
      <c r="H1195" s="68" t="s">
        <v>300</v>
      </c>
      <c r="I1195" s="68" t="s">
        <v>840</v>
      </c>
      <c r="J1195" s="92" t="s">
        <v>854</v>
      </c>
    </row>
    <row r="1196" spans="2:10">
      <c r="B1196" s="68" t="s">
        <v>839</v>
      </c>
      <c r="C1196" s="68" t="s">
        <v>278</v>
      </c>
      <c r="D1196" s="68" t="s">
        <v>428</v>
      </c>
      <c r="E1196" s="68" t="s">
        <v>900</v>
      </c>
      <c r="F1196" s="68">
        <v>5</v>
      </c>
      <c r="H1196" s="68" t="s">
        <v>300</v>
      </c>
      <c r="I1196" s="68" t="s">
        <v>840</v>
      </c>
      <c r="J1196" s="92" t="s">
        <v>855</v>
      </c>
    </row>
    <row r="1197" spans="2:10">
      <c r="B1197" s="68" t="s">
        <v>839</v>
      </c>
      <c r="C1197" s="68" t="s">
        <v>278</v>
      </c>
      <c r="D1197" s="68" t="s">
        <v>436</v>
      </c>
      <c r="E1197" s="68" t="s">
        <v>900</v>
      </c>
      <c r="F1197" s="68">
        <v>5</v>
      </c>
      <c r="H1197" s="68" t="s">
        <v>300</v>
      </c>
      <c r="I1197" s="68" t="s">
        <v>840</v>
      </c>
      <c r="J1197" s="92" t="s">
        <v>856</v>
      </c>
    </row>
    <row r="1198" spans="2:10">
      <c r="B1198" s="68" t="s">
        <v>839</v>
      </c>
      <c r="C1198" s="68" t="s">
        <v>278</v>
      </c>
      <c r="D1198" s="68" t="s">
        <v>442</v>
      </c>
      <c r="E1198" s="68" t="s">
        <v>900</v>
      </c>
      <c r="F1198" s="68">
        <v>5</v>
      </c>
      <c r="H1198" s="68" t="s">
        <v>300</v>
      </c>
      <c r="I1198" s="68" t="s">
        <v>840</v>
      </c>
      <c r="J1198" s="92" t="s">
        <v>857</v>
      </c>
    </row>
    <row r="1199" spans="2:10">
      <c r="B1199" s="68" t="s">
        <v>839</v>
      </c>
      <c r="C1199" s="68" t="s">
        <v>278</v>
      </c>
      <c r="D1199" s="68" t="s">
        <v>449</v>
      </c>
      <c r="E1199" s="68" t="s">
        <v>900</v>
      </c>
      <c r="F1199" s="68">
        <v>5</v>
      </c>
      <c r="H1199" s="68" t="s">
        <v>300</v>
      </c>
      <c r="I1199" s="68" t="s">
        <v>840</v>
      </c>
      <c r="J1199" s="92" t="s">
        <v>858</v>
      </c>
    </row>
    <row r="1200" spans="2:10">
      <c r="B1200" s="68" t="s">
        <v>839</v>
      </c>
      <c r="C1200" s="68" t="s">
        <v>278</v>
      </c>
      <c r="D1200" s="68" t="s">
        <v>458</v>
      </c>
      <c r="E1200" s="68" t="s">
        <v>900</v>
      </c>
      <c r="F1200" s="68">
        <v>5</v>
      </c>
      <c r="H1200" s="68" t="s">
        <v>300</v>
      </c>
      <c r="I1200" s="68" t="s">
        <v>840</v>
      </c>
      <c r="J1200" s="92" t="s">
        <v>859</v>
      </c>
    </row>
    <row r="1201" spans="2:10">
      <c r="B1201" s="68" t="s">
        <v>839</v>
      </c>
      <c r="C1201" s="68" t="s">
        <v>278</v>
      </c>
      <c r="D1201" s="68" t="s">
        <v>467</v>
      </c>
      <c r="E1201" s="68" t="s">
        <v>900</v>
      </c>
      <c r="F1201" s="68">
        <v>5</v>
      </c>
      <c r="H1201" s="68" t="s">
        <v>300</v>
      </c>
      <c r="I1201" s="68" t="s">
        <v>840</v>
      </c>
      <c r="J1201" s="92" t="s">
        <v>860</v>
      </c>
    </row>
    <row r="1202" spans="2:10">
      <c r="B1202" s="68" t="s">
        <v>839</v>
      </c>
      <c r="C1202" s="68" t="s">
        <v>278</v>
      </c>
      <c r="D1202" s="68" t="s">
        <v>476</v>
      </c>
      <c r="E1202" s="68" t="s">
        <v>900</v>
      </c>
      <c r="F1202" s="68">
        <v>5</v>
      </c>
      <c r="H1202" s="68" t="s">
        <v>300</v>
      </c>
      <c r="I1202" s="68" t="s">
        <v>840</v>
      </c>
      <c r="J1202" s="92" t="s">
        <v>861</v>
      </c>
    </row>
    <row r="1203" spans="2:10">
      <c r="B1203" s="68" t="s">
        <v>839</v>
      </c>
      <c r="C1203" s="68" t="s">
        <v>278</v>
      </c>
      <c r="D1203" s="68" t="s">
        <v>485</v>
      </c>
      <c r="E1203" s="68" t="s">
        <v>900</v>
      </c>
      <c r="F1203" s="68">
        <v>5</v>
      </c>
      <c r="H1203" s="68" t="s">
        <v>300</v>
      </c>
      <c r="I1203" s="68" t="s">
        <v>840</v>
      </c>
      <c r="J1203" s="92" t="s">
        <v>862</v>
      </c>
    </row>
    <row r="1204" spans="2:10">
      <c r="B1204" s="68" t="s">
        <v>839</v>
      </c>
      <c r="C1204" s="68" t="s">
        <v>278</v>
      </c>
      <c r="D1204" s="68" t="s">
        <v>494</v>
      </c>
      <c r="E1204" s="68" t="s">
        <v>900</v>
      </c>
      <c r="F1204" s="68">
        <v>5</v>
      </c>
      <c r="H1204" s="68" t="s">
        <v>300</v>
      </c>
      <c r="I1204" s="68" t="s">
        <v>840</v>
      </c>
      <c r="J1204" s="92" t="s">
        <v>863</v>
      </c>
    </row>
    <row r="1205" spans="2:10">
      <c r="B1205" s="68" t="s">
        <v>839</v>
      </c>
      <c r="C1205" s="68" t="s">
        <v>278</v>
      </c>
      <c r="D1205" s="68" t="s">
        <v>503</v>
      </c>
      <c r="E1205" s="68" t="s">
        <v>900</v>
      </c>
      <c r="F1205" s="68">
        <v>5</v>
      </c>
      <c r="H1205" s="68" t="s">
        <v>300</v>
      </c>
      <c r="I1205" s="68" t="s">
        <v>840</v>
      </c>
      <c r="J1205" s="92" t="s">
        <v>864</v>
      </c>
    </row>
    <row r="1206" spans="2:10">
      <c r="B1206" s="68" t="s">
        <v>839</v>
      </c>
      <c r="C1206" s="68" t="s">
        <v>278</v>
      </c>
      <c r="D1206" s="68" t="s">
        <v>512</v>
      </c>
      <c r="E1206" s="68" t="s">
        <v>900</v>
      </c>
      <c r="F1206" s="68">
        <v>5</v>
      </c>
      <c r="H1206" s="68" t="s">
        <v>300</v>
      </c>
      <c r="I1206" s="68" t="s">
        <v>840</v>
      </c>
      <c r="J1206" s="92" t="s">
        <v>865</v>
      </c>
    </row>
    <row r="1207" spans="2:10">
      <c r="B1207" s="68" t="s">
        <v>839</v>
      </c>
      <c r="C1207" s="68" t="s">
        <v>278</v>
      </c>
      <c r="D1207" s="68" t="s">
        <v>521</v>
      </c>
      <c r="E1207" s="68" t="s">
        <v>900</v>
      </c>
      <c r="F1207" s="68">
        <v>5</v>
      </c>
      <c r="H1207" s="68" t="s">
        <v>300</v>
      </c>
      <c r="I1207" s="68" t="s">
        <v>840</v>
      </c>
      <c r="J1207" s="92" t="s">
        <v>866</v>
      </c>
    </row>
    <row r="1208" spans="2:10">
      <c r="B1208" s="68" t="s">
        <v>839</v>
      </c>
      <c r="C1208" s="68" t="s">
        <v>278</v>
      </c>
      <c r="D1208" s="68" t="s">
        <v>584</v>
      </c>
      <c r="E1208" s="68" t="s">
        <v>900</v>
      </c>
      <c r="F1208" s="68">
        <v>5</v>
      </c>
      <c r="H1208" s="68" t="s">
        <v>300</v>
      </c>
      <c r="I1208" s="68" t="s">
        <v>840</v>
      </c>
      <c r="J1208" s="68" t="s">
        <v>867</v>
      </c>
    </row>
    <row r="1209" spans="2:10">
      <c r="B1209" s="68" t="s">
        <v>839</v>
      </c>
      <c r="C1209" s="68" t="s">
        <v>278</v>
      </c>
      <c r="D1209" s="68" t="s">
        <v>593</v>
      </c>
      <c r="E1209" s="68" t="s">
        <v>900</v>
      </c>
      <c r="F1209" s="68">
        <v>5</v>
      </c>
      <c r="H1209" s="68" t="s">
        <v>300</v>
      </c>
      <c r="I1209" s="68" t="s">
        <v>840</v>
      </c>
      <c r="J1209" s="68" t="s">
        <v>868</v>
      </c>
    </row>
    <row r="1210" spans="2:10">
      <c r="B1210" s="68" t="s">
        <v>839</v>
      </c>
      <c r="C1210" s="68" t="s">
        <v>278</v>
      </c>
      <c r="D1210" s="68" t="s">
        <v>602</v>
      </c>
      <c r="E1210" s="68" t="s">
        <v>900</v>
      </c>
      <c r="F1210" s="68">
        <v>5</v>
      </c>
      <c r="H1210" s="68" t="s">
        <v>300</v>
      </c>
      <c r="I1210" s="68" t="s">
        <v>840</v>
      </c>
      <c r="J1210" s="68" t="s">
        <v>869</v>
      </c>
    </row>
    <row r="1211" spans="2:10">
      <c r="B1211" s="68" t="s">
        <v>839</v>
      </c>
      <c r="C1211" s="68" t="s">
        <v>278</v>
      </c>
      <c r="D1211" s="68" t="s">
        <v>611</v>
      </c>
      <c r="E1211" s="68" t="s">
        <v>900</v>
      </c>
      <c r="F1211" s="68">
        <v>5</v>
      </c>
      <c r="H1211" s="68" t="s">
        <v>300</v>
      </c>
      <c r="I1211" s="68" t="s">
        <v>840</v>
      </c>
      <c r="J1211" s="68" t="s">
        <v>870</v>
      </c>
    </row>
    <row r="1212" spans="2:10">
      <c r="B1212" s="68" t="s">
        <v>839</v>
      </c>
      <c r="C1212" s="68" t="s">
        <v>278</v>
      </c>
      <c r="D1212" s="68" t="s">
        <v>620</v>
      </c>
      <c r="E1212" s="68" t="s">
        <v>900</v>
      </c>
      <c r="F1212" s="68">
        <v>5</v>
      </c>
      <c r="H1212" s="68" t="s">
        <v>300</v>
      </c>
      <c r="I1212" s="68" t="s">
        <v>840</v>
      </c>
      <c r="J1212" s="68" t="s">
        <v>871</v>
      </c>
    </row>
    <row r="1213" spans="2:10">
      <c r="B1213" s="68" t="s">
        <v>839</v>
      </c>
      <c r="C1213" s="68" t="s">
        <v>278</v>
      </c>
      <c r="D1213" s="68" t="s">
        <v>812</v>
      </c>
      <c r="E1213" s="68" t="s">
        <v>900</v>
      </c>
      <c r="F1213" s="68">
        <v>5</v>
      </c>
      <c r="H1213" s="68" t="s">
        <v>300</v>
      </c>
      <c r="I1213" s="68" t="s">
        <v>840</v>
      </c>
      <c r="J1213" s="68" t="s">
        <v>872</v>
      </c>
    </row>
    <row r="1214" spans="2:10">
      <c r="B1214" s="68" t="s">
        <v>839</v>
      </c>
      <c r="C1214" s="68" t="s">
        <v>278</v>
      </c>
      <c r="D1214" s="68" t="s">
        <v>629</v>
      </c>
      <c r="E1214" s="68" t="s">
        <v>900</v>
      </c>
      <c r="F1214" s="68">
        <v>5</v>
      </c>
      <c r="H1214" s="68" t="s">
        <v>300</v>
      </c>
      <c r="I1214" s="68" t="s">
        <v>840</v>
      </c>
      <c r="J1214" s="68" t="s">
        <v>873</v>
      </c>
    </row>
    <row r="1215" spans="2:10">
      <c r="B1215" s="68" t="s">
        <v>839</v>
      </c>
      <c r="C1215" s="68" t="s">
        <v>278</v>
      </c>
      <c r="D1215" s="68" t="s">
        <v>638</v>
      </c>
      <c r="E1215" s="68" t="s">
        <v>900</v>
      </c>
      <c r="F1215" s="68">
        <v>5</v>
      </c>
      <c r="H1215" s="68" t="s">
        <v>300</v>
      </c>
      <c r="I1215" s="68" t="s">
        <v>840</v>
      </c>
      <c r="J1215" s="68" t="s">
        <v>874</v>
      </c>
    </row>
    <row r="1216" spans="2:10">
      <c r="B1216" s="68" t="s">
        <v>839</v>
      </c>
      <c r="C1216" s="68" t="s">
        <v>278</v>
      </c>
      <c r="D1216" s="68" t="s">
        <v>647</v>
      </c>
      <c r="E1216" s="68" t="s">
        <v>900</v>
      </c>
      <c r="F1216" s="68">
        <v>5</v>
      </c>
      <c r="H1216" s="68" t="s">
        <v>300</v>
      </c>
      <c r="I1216" s="68" t="s">
        <v>840</v>
      </c>
      <c r="J1216" s="68" t="s">
        <v>875</v>
      </c>
    </row>
    <row r="1217" spans="2:10">
      <c r="B1217" s="68" t="s">
        <v>839</v>
      </c>
      <c r="C1217" s="68" t="s">
        <v>278</v>
      </c>
      <c r="D1217" s="68" t="s">
        <v>653</v>
      </c>
      <c r="E1217" s="68" t="s">
        <v>900</v>
      </c>
      <c r="F1217" s="68">
        <v>5</v>
      </c>
      <c r="H1217" s="68" t="s">
        <v>300</v>
      </c>
      <c r="I1217" s="68" t="s">
        <v>840</v>
      </c>
      <c r="J1217" s="68" t="s">
        <v>876</v>
      </c>
    </row>
    <row r="1218" spans="2:10">
      <c r="B1218" s="68" t="s">
        <v>839</v>
      </c>
      <c r="C1218" s="68" t="s">
        <v>278</v>
      </c>
      <c r="D1218" s="68" t="s">
        <v>662</v>
      </c>
      <c r="E1218" s="68" t="s">
        <v>900</v>
      </c>
      <c r="F1218" s="68">
        <v>5</v>
      </c>
      <c r="H1218" s="68" t="s">
        <v>300</v>
      </c>
      <c r="I1218" s="68" t="s">
        <v>840</v>
      </c>
      <c r="J1218" s="68" t="s">
        <v>877</v>
      </c>
    </row>
    <row r="1219" spans="2:10">
      <c r="B1219" s="68" t="s">
        <v>839</v>
      </c>
      <c r="C1219" s="68" t="s">
        <v>278</v>
      </c>
      <c r="D1219" s="68" t="s">
        <v>671</v>
      </c>
      <c r="E1219" s="68" t="s">
        <v>900</v>
      </c>
      <c r="F1219" s="68">
        <v>5</v>
      </c>
      <c r="H1219" s="68" t="s">
        <v>300</v>
      </c>
      <c r="I1219" s="68" t="s">
        <v>840</v>
      </c>
      <c r="J1219" s="68" t="s">
        <v>878</v>
      </c>
    </row>
    <row r="1220" spans="2:10">
      <c r="B1220" s="68" t="s">
        <v>839</v>
      </c>
      <c r="C1220" s="68" t="s">
        <v>278</v>
      </c>
      <c r="D1220" s="68" t="s">
        <v>680</v>
      </c>
      <c r="E1220" s="68" t="s">
        <v>900</v>
      </c>
      <c r="F1220" s="68">
        <v>5</v>
      </c>
      <c r="H1220" s="68" t="s">
        <v>300</v>
      </c>
      <c r="I1220" s="68" t="s">
        <v>840</v>
      </c>
      <c r="J1220" s="68" t="s">
        <v>879</v>
      </c>
    </row>
    <row r="1221" spans="2:10">
      <c r="B1221" s="68" t="s">
        <v>839</v>
      </c>
      <c r="C1221" s="68" t="s">
        <v>278</v>
      </c>
      <c r="D1221" s="68" t="s">
        <v>901</v>
      </c>
      <c r="E1221" s="68" t="s">
        <v>900</v>
      </c>
      <c r="F1221" s="68">
        <v>5</v>
      </c>
      <c r="H1221" s="68" t="s">
        <v>300</v>
      </c>
      <c r="I1221" s="68" t="s">
        <v>840</v>
      </c>
      <c r="J1221" s="68" t="s">
        <v>902</v>
      </c>
    </row>
    <row r="1222" spans="2:10">
      <c r="B1222" s="68" t="s">
        <v>839</v>
      </c>
      <c r="C1222" s="68" t="s">
        <v>278</v>
      </c>
      <c r="D1222" s="68" t="s">
        <v>903</v>
      </c>
      <c r="E1222" s="68" t="s">
        <v>900</v>
      </c>
      <c r="F1222" s="68">
        <v>5</v>
      </c>
      <c r="H1222" s="68" t="s">
        <v>300</v>
      </c>
      <c r="I1222" s="68" t="s">
        <v>840</v>
      </c>
      <c r="J1222" s="68" t="s">
        <v>904</v>
      </c>
    </row>
    <row r="1223" spans="2:10">
      <c r="B1223" s="68" t="s">
        <v>839</v>
      </c>
      <c r="C1223" s="68" t="s">
        <v>278</v>
      </c>
      <c r="D1223" s="68" t="s">
        <v>821</v>
      </c>
      <c r="E1223" s="68" t="s">
        <v>900</v>
      </c>
      <c r="F1223" s="68">
        <v>5</v>
      </c>
      <c r="H1223" s="68" t="s">
        <v>300</v>
      </c>
      <c r="I1223" s="68" t="s">
        <v>840</v>
      </c>
      <c r="J1223" s="68" t="s">
        <v>880</v>
      </c>
    </row>
    <row r="1224" spans="2:10">
      <c r="B1224" s="68" t="s">
        <v>839</v>
      </c>
      <c r="C1224" s="68" t="s">
        <v>278</v>
      </c>
      <c r="D1224" s="68" t="s">
        <v>695</v>
      </c>
      <c r="E1224" s="68" t="s">
        <v>900</v>
      </c>
      <c r="F1224" s="68">
        <v>5</v>
      </c>
      <c r="H1224" s="68" t="s">
        <v>300</v>
      </c>
      <c r="I1224" s="68" t="s">
        <v>840</v>
      </c>
      <c r="J1224" s="68" t="s">
        <v>881</v>
      </c>
    </row>
    <row r="1225" spans="2:10">
      <c r="B1225" s="68" t="s">
        <v>839</v>
      </c>
      <c r="C1225" s="68" t="s">
        <v>278</v>
      </c>
      <c r="D1225" s="68" t="s">
        <v>704</v>
      </c>
      <c r="E1225" s="68" t="s">
        <v>900</v>
      </c>
      <c r="F1225" s="68">
        <v>5</v>
      </c>
      <c r="H1225" s="68" t="s">
        <v>300</v>
      </c>
      <c r="I1225" s="68" t="s">
        <v>840</v>
      </c>
      <c r="J1225" s="68" t="s">
        <v>882</v>
      </c>
    </row>
    <row r="1226" spans="2:10">
      <c r="B1226" s="68" t="s">
        <v>839</v>
      </c>
      <c r="C1226" s="68" t="s">
        <v>278</v>
      </c>
      <c r="D1226" s="68" t="s">
        <v>713</v>
      </c>
      <c r="E1226" s="68" t="s">
        <v>900</v>
      </c>
      <c r="F1226" s="68">
        <v>5</v>
      </c>
      <c r="H1226" s="68" t="s">
        <v>300</v>
      </c>
      <c r="I1226" s="68" t="s">
        <v>840</v>
      </c>
      <c r="J1226" s="68" t="s">
        <v>883</v>
      </c>
    </row>
    <row r="1227" spans="2:10">
      <c r="B1227" s="68" t="s">
        <v>839</v>
      </c>
      <c r="C1227" s="68" t="s">
        <v>278</v>
      </c>
      <c r="D1227" s="68" t="s">
        <v>722</v>
      </c>
      <c r="E1227" s="68" t="s">
        <v>900</v>
      </c>
      <c r="F1227" s="68">
        <v>5</v>
      </c>
      <c r="H1227" s="68" t="s">
        <v>300</v>
      </c>
      <c r="I1227" s="68" t="s">
        <v>840</v>
      </c>
      <c r="J1227" s="68" t="s">
        <v>884</v>
      </c>
    </row>
    <row r="1228" spans="2:10">
      <c r="B1228" s="68" t="s">
        <v>839</v>
      </c>
      <c r="C1228" s="68" t="s">
        <v>278</v>
      </c>
      <c r="D1228" s="68" t="s">
        <v>731</v>
      </c>
      <c r="E1228" s="68" t="s">
        <v>900</v>
      </c>
      <c r="F1228" s="68">
        <v>5</v>
      </c>
      <c r="H1228" s="68" t="s">
        <v>300</v>
      </c>
      <c r="I1228" s="68" t="s">
        <v>840</v>
      </c>
      <c r="J1228" s="68" t="s">
        <v>885</v>
      </c>
    </row>
    <row r="1229" spans="2:10">
      <c r="B1229" s="68" t="s">
        <v>839</v>
      </c>
      <c r="C1229" s="68" t="s">
        <v>278</v>
      </c>
      <c r="D1229" s="68" t="s">
        <v>740</v>
      </c>
      <c r="E1229" s="68" t="s">
        <v>900</v>
      </c>
      <c r="F1229" s="68">
        <v>5</v>
      </c>
      <c r="H1229" s="68" t="s">
        <v>300</v>
      </c>
      <c r="I1229" s="68" t="s">
        <v>840</v>
      </c>
      <c r="J1229" s="68" t="s">
        <v>886</v>
      </c>
    </row>
    <row r="1230" spans="2:10">
      <c r="B1230" s="68" t="s">
        <v>839</v>
      </c>
      <c r="C1230" s="68" t="s">
        <v>278</v>
      </c>
      <c r="D1230" s="68" t="s">
        <v>749</v>
      </c>
      <c r="E1230" s="68" t="s">
        <v>900</v>
      </c>
      <c r="F1230" s="68">
        <v>5</v>
      </c>
      <c r="G1230" s="68">
        <v>53.170999999999999</v>
      </c>
      <c r="H1230" s="68" t="s">
        <v>300</v>
      </c>
      <c r="I1230" s="68" t="s">
        <v>840</v>
      </c>
      <c r="J1230" s="68" t="s">
        <v>887</v>
      </c>
    </row>
    <row r="1231" spans="2:10">
      <c r="B1231" s="68" t="s">
        <v>839</v>
      </c>
      <c r="C1231" s="68" t="s">
        <v>278</v>
      </c>
      <c r="D1231" s="68" t="s">
        <v>305</v>
      </c>
      <c r="E1231" s="68" t="s">
        <v>900</v>
      </c>
      <c r="F1231" s="68">
        <v>5</v>
      </c>
      <c r="H1231" s="68" t="s">
        <v>300</v>
      </c>
      <c r="I1231" s="68" t="s">
        <v>888</v>
      </c>
      <c r="J1231" s="92" t="s">
        <v>841</v>
      </c>
    </row>
    <row r="1232" spans="2:10">
      <c r="B1232" s="68" t="s">
        <v>839</v>
      </c>
      <c r="C1232" s="68" t="s">
        <v>278</v>
      </c>
      <c r="D1232" s="68" t="s">
        <v>314</v>
      </c>
      <c r="E1232" s="68" t="s">
        <v>900</v>
      </c>
      <c r="F1232" s="68">
        <v>5</v>
      </c>
      <c r="H1232" s="68" t="s">
        <v>300</v>
      </c>
      <c r="I1232" s="68" t="s">
        <v>888</v>
      </c>
      <c r="J1232" s="92" t="s">
        <v>842</v>
      </c>
    </row>
    <row r="1233" spans="2:10">
      <c r="B1233" s="68" t="s">
        <v>839</v>
      </c>
      <c r="C1233" s="68" t="s">
        <v>278</v>
      </c>
      <c r="D1233" s="68" t="s">
        <v>323</v>
      </c>
      <c r="E1233" s="68" t="s">
        <v>900</v>
      </c>
      <c r="F1233" s="68">
        <v>5</v>
      </c>
      <c r="H1233" s="68" t="s">
        <v>300</v>
      </c>
      <c r="I1233" s="68" t="s">
        <v>888</v>
      </c>
      <c r="J1233" s="92" t="s">
        <v>843</v>
      </c>
    </row>
    <row r="1234" spans="2:10">
      <c r="B1234" s="68" t="s">
        <v>839</v>
      </c>
      <c r="C1234" s="68" t="s">
        <v>278</v>
      </c>
      <c r="D1234" s="68" t="s">
        <v>332</v>
      </c>
      <c r="E1234" s="68" t="s">
        <v>900</v>
      </c>
      <c r="F1234" s="68">
        <v>5</v>
      </c>
      <c r="H1234" s="68" t="s">
        <v>300</v>
      </c>
      <c r="I1234" s="68" t="s">
        <v>888</v>
      </c>
      <c r="J1234" s="68" t="s">
        <v>844</v>
      </c>
    </row>
    <row r="1235" spans="2:10">
      <c r="B1235" s="68" t="s">
        <v>839</v>
      </c>
      <c r="C1235" s="68" t="s">
        <v>278</v>
      </c>
      <c r="D1235" s="68" t="s">
        <v>341</v>
      </c>
      <c r="E1235" s="68" t="s">
        <v>900</v>
      </c>
      <c r="F1235" s="68">
        <v>5</v>
      </c>
      <c r="H1235" s="68" t="s">
        <v>300</v>
      </c>
      <c r="I1235" s="68" t="s">
        <v>888</v>
      </c>
      <c r="J1235" s="92" t="s">
        <v>845</v>
      </c>
    </row>
    <row r="1236" spans="2:10">
      <c r="B1236" s="68" t="s">
        <v>839</v>
      </c>
      <c r="C1236" s="68" t="s">
        <v>278</v>
      </c>
      <c r="D1236" s="68" t="s">
        <v>350</v>
      </c>
      <c r="E1236" s="68" t="s">
        <v>900</v>
      </c>
      <c r="F1236" s="68">
        <v>5</v>
      </c>
      <c r="H1236" s="68" t="s">
        <v>300</v>
      </c>
      <c r="I1236" s="68" t="s">
        <v>888</v>
      </c>
      <c r="J1236" s="92" t="s">
        <v>846</v>
      </c>
    </row>
    <row r="1237" spans="2:10">
      <c r="B1237" s="68" t="s">
        <v>839</v>
      </c>
      <c r="C1237" s="68" t="s">
        <v>278</v>
      </c>
      <c r="D1237" s="68" t="s">
        <v>359</v>
      </c>
      <c r="E1237" s="68" t="s">
        <v>900</v>
      </c>
      <c r="F1237" s="68">
        <v>5</v>
      </c>
      <c r="H1237" s="68" t="s">
        <v>300</v>
      </c>
      <c r="I1237" s="68" t="s">
        <v>888</v>
      </c>
      <c r="J1237" s="92" t="s">
        <v>847</v>
      </c>
    </row>
    <row r="1238" spans="2:10">
      <c r="B1238" s="68" t="s">
        <v>839</v>
      </c>
      <c r="C1238" s="68" t="s">
        <v>278</v>
      </c>
      <c r="D1238" s="68" t="s">
        <v>368</v>
      </c>
      <c r="E1238" s="68" t="s">
        <v>900</v>
      </c>
      <c r="F1238" s="68">
        <v>5</v>
      </c>
      <c r="H1238" s="68" t="s">
        <v>300</v>
      </c>
      <c r="I1238" s="68" t="s">
        <v>888</v>
      </c>
      <c r="J1238" s="92" t="s">
        <v>848</v>
      </c>
    </row>
    <row r="1239" spans="2:10">
      <c r="B1239" s="68" t="s">
        <v>839</v>
      </c>
      <c r="C1239" s="68" t="s">
        <v>278</v>
      </c>
      <c r="D1239" s="68" t="s">
        <v>377</v>
      </c>
      <c r="E1239" s="68" t="s">
        <v>900</v>
      </c>
      <c r="F1239" s="68">
        <v>5</v>
      </c>
      <c r="H1239" s="68" t="s">
        <v>300</v>
      </c>
      <c r="I1239" s="68" t="s">
        <v>888</v>
      </c>
      <c r="J1239" s="92" t="s">
        <v>849</v>
      </c>
    </row>
    <row r="1240" spans="2:10">
      <c r="B1240" s="68" t="s">
        <v>839</v>
      </c>
      <c r="C1240" s="68" t="s">
        <v>278</v>
      </c>
      <c r="D1240" s="68" t="s">
        <v>386</v>
      </c>
      <c r="E1240" s="68" t="s">
        <v>900</v>
      </c>
      <c r="F1240" s="68">
        <v>5</v>
      </c>
      <c r="H1240" s="68" t="s">
        <v>300</v>
      </c>
      <c r="I1240" s="68" t="s">
        <v>888</v>
      </c>
      <c r="J1240" s="92" t="s">
        <v>850</v>
      </c>
    </row>
    <row r="1241" spans="2:10">
      <c r="B1241" s="68" t="s">
        <v>839</v>
      </c>
      <c r="C1241" s="68" t="s">
        <v>278</v>
      </c>
      <c r="D1241" s="68" t="s">
        <v>827</v>
      </c>
      <c r="E1241" s="68" t="s">
        <v>900</v>
      </c>
      <c r="F1241" s="68">
        <v>5</v>
      </c>
      <c r="H1241" s="68" t="s">
        <v>300</v>
      </c>
      <c r="I1241" s="68" t="s">
        <v>888</v>
      </c>
      <c r="J1241" s="92" t="s">
        <v>851</v>
      </c>
    </row>
    <row r="1242" spans="2:10">
      <c r="B1242" s="68" t="s">
        <v>839</v>
      </c>
      <c r="C1242" s="68" t="s">
        <v>278</v>
      </c>
      <c r="D1242" s="68" t="s">
        <v>404</v>
      </c>
      <c r="E1242" s="68" t="s">
        <v>900</v>
      </c>
      <c r="F1242" s="68">
        <v>5</v>
      </c>
      <c r="H1242" s="68" t="s">
        <v>300</v>
      </c>
      <c r="I1242" s="68" t="s">
        <v>888</v>
      </c>
      <c r="J1242" s="92" t="s">
        <v>852</v>
      </c>
    </row>
    <row r="1243" spans="2:10">
      <c r="B1243" s="68" t="s">
        <v>839</v>
      </c>
      <c r="C1243" s="68" t="s">
        <v>278</v>
      </c>
      <c r="D1243" s="68" t="s">
        <v>413</v>
      </c>
      <c r="E1243" s="68" t="s">
        <v>900</v>
      </c>
      <c r="F1243" s="68">
        <v>5</v>
      </c>
      <c r="H1243" s="68" t="s">
        <v>300</v>
      </c>
      <c r="I1243" s="68" t="s">
        <v>888</v>
      </c>
      <c r="J1243" s="92" t="s">
        <v>853</v>
      </c>
    </row>
    <row r="1244" spans="2:10">
      <c r="B1244" s="68" t="s">
        <v>839</v>
      </c>
      <c r="C1244" s="68" t="s">
        <v>278</v>
      </c>
      <c r="D1244" s="68" t="s">
        <v>422</v>
      </c>
      <c r="E1244" s="68" t="s">
        <v>900</v>
      </c>
      <c r="F1244" s="68">
        <v>5</v>
      </c>
      <c r="G1244" s="68">
        <v>13.06</v>
      </c>
      <c r="H1244" s="68" t="s">
        <v>300</v>
      </c>
      <c r="I1244" s="68" t="s">
        <v>888</v>
      </c>
      <c r="J1244" s="92" t="s">
        <v>854</v>
      </c>
    </row>
    <row r="1245" spans="2:10">
      <c r="B1245" s="68" t="s">
        <v>839</v>
      </c>
      <c r="C1245" s="68" t="s">
        <v>278</v>
      </c>
      <c r="D1245" s="68" t="s">
        <v>431</v>
      </c>
      <c r="E1245" s="68" t="s">
        <v>900</v>
      </c>
      <c r="F1245" s="68">
        <v>5</v>
      </c>
      <c r="H1245" s="68" t="s">
        <v>300</v>
      </c>
      <c r="I1245" s="68" t="s">
        <v>888</v>
      </c>
      <c r="J1245" s="92" t="s">
        <v>855</v>
      </c>
    </row>
    <row r="1246" spans="2:10">
      <c r="B1246" s="68" t="s">
        <v>839</v>
      </c>
      <c r="C1246" s="68" t="s">
        <v>278</v>
      </c>
      <c r="D1246" s="68" t="s">
        <v>438</v>
      </c>
      <c r="E1246" s="68" t="s">
        <v>900</v>
      </c>
      <c r="F1246" s="68">
        <v>5</v>
      </c>
      <c r="H1246" s="68" t="s">
        <v>300</v>
      </c>
      <c r="I1246" s="68" t="s">
        <v>888</v>
      </c>
      <c r="J1246" s="92" t="s">
        <v>856</v>
      </c>
    </row>
    <row r="1247" spans="2:10">
      <c r="B1247" s="68" t="s">
        <v>839</v>
      </c>
      <c r="C1247" s="68" t="s">
        <v>278</v>
      </c>
      <c r="D1247" s="68" t="s">
        <v>444</v>
      </c>
      <c r="E1247" s="68" t="s">
        <v>900</v>
      </c>
      <c r="F1247" s="68">
        <v>5</v>
      </c>
      <c r="H1247" s="68" t="s">
        <v>300</v>
      </c>
      <c r="I1247" s="68" t="s">
        <v>888</v>
      </c>
      <c r="J1247" s="92" t="s">
        <v>857</v>
      </c>
    </row>
    <row r="1248" spans="2:10">
      <c r="B1248" s="68" t="s">
        <v>839</v>
      </c>
      <c r="C1248" s="68" t="s">
        <v>278</v>
      </c>
      <c r="D1248" s="68" t="s">
        <v>452</v>
      </c>
      <c r="E1248" s="68" t="s">
        <v>900</v>
      </c>
      <c r="F1248" s="68">
        <v>5</v>
      </c>
      <c r="H1248" s="68" t="s">
        <v>300</v>
      </c>
      <c r="I1248" s="68" t="s">
        <v>888</v>
      </c>
      <c r="J1248" s="92" t="s">
        <v>858</v>
      </c>
    </row>
    <row r="1249" spans="2:10">
      <c r="B1249" s="68" t="s">
        <v>839</v>
      </c>
      <c r="C1249" s="68" t="s">
        <v>278</v>
      </c>
      <c r="D1249" s="68" t="s">
        <v>461</v>
      </c>
      <c r="E1249" s="68" t="s">
        <v>900</v>
      </c>
      <c r="F1249" s="68">
        <v>5</v>
      </c>
      <c r="H1249" s="68" t="s">
        <v>300</v>
      </c>
      <c r="I1249" s="68" t="s">
        <v>888</v>
      </c>
      <c r="J1249" s="92" t="s">
        <v>859</v>
      </c>
    </row>
    <row r="1250" spans="2:10">
      <c r="B1250" s="68" t="s">
        <v>839</v>
      </c>
      <c r="C1250" s="68" t="s">
        <v>278</v>
      </c>
      <c r="D1250" s="68" t="s">
        <v>470</v>
      </c>
      <c r="E1250" s="68" t="s">
        <v>900</v>
      </c>
      <c r="F1250" s="68">
        <v>5</v>
      </c>
      <c r="H1250" s="68" t="s">
        <v>300</v>
      </c>
      <c r="I1250" s="68" t="s">
        <v>888</v>
      </c>
      <c r="J1250" s="92" t="s">
        <v>860</v>
      </c>
    </row>
    <row r="1251" spans="2:10">
      <c r="B1251" s="68" t="s">
        <v>839</v>
      </c>
      <c r="C1251" s="68" t="s">
        <v>278</v>
      </c>
      <c r="D1251" s="68" t="s">
        <v>479</v>
      </c>
      <c r="E1251" s="68" t="s">
        <v>900</v>
      </c>
      <c r="F1251" s="68">
        <v>5</v>
      </c>
      <c r="H1251" s="68" t="s">
        <v>300</v>
      </c>
      <c r="I1251" s="68" t="s">
        <v>888</v>
      </c>
      <c r="J1251" s="92" t="s">
        <v>861</v>
      </c>
    </row>
    <row r="1252" spans="2:10">
      <c r="B1252" s="68" t="s">
        <v>839</v>
      </c>
      <c r="C1252" s="68" t="s">
        <v>278</v>
      </c>
      <c r="D1252" s="68" t="s">
        <v>488</v>
      </c>
      <c r="E1252" s="68" t="s">
        <v>900</v>
      </c>
      <c r="F1252" s="68">
        <v>5</v>
      </c>
      <c r="H1252" s="68" t="s">
        <v>300</v>
      </c>
      <c r="I1252" s="68" t="s">
        <v>888</v>
      </c>
      <c r="J1252" s="92" t="s">
        <v>862</v>
      </c>
    </row>
    <row r="1253" spans="2:10">
      <c r="B1253" s="68" t="s">
        <v>839</v>
      </c>
      <c r="C1253" s="68" t="s">
        <v>278</v>
      </c>
      <c r="D1253" s="68" t="s">
        <v>497</v>
      </c>
      <c r="E1253" s="68" t="s">
        <v>900</v>
      </c>
      <c r="F1253" s="68">
        <v>5</v>
      </c>
      <c r="H1253" s="68" t="s">
        <v>300</v>
      </c>
      <c r="I1253" s="68" t="s">
        <v>888</v>
      </c>
      <c r="J1253" s="92" t="s">
        <v>863</v>
      </c>
    </row>
    <row r="1254" spans="2:10">
      <c r="B1254" s="68" t="s">
        <v>839</v>
      </c>
      <c r="C1254" s="68" t="s">
        <v>278</v>
      </c>
      <c r="D1254" s="68" t="s">
        <v>506</v>
      </c>
      <c r="E1254" s="68" t="s">
        <v>900</v>
      </c>
      <c r="F1254" s="68">
        <v>5</v>
      </c>
      <c r="H1254" s="68" t="s">
        <v>300</v>
      </c>
      <c r="I1254" s="68" t="s">
        <v>888</v>
      </c>
      <c r="J1254" s="92" t="s">
        <v>864</v>
      </c>
    </row>
    <row r="1255" spans="2:10">
      <c r="B1255" s="68" t="s">
        <v>839</v>
      </c>
      <c r="C1255" s="68" t="s">
        <v>278</v>
      </c>
      <c r="D1255" s="68" t="s">
        <v>515</v>
      </c>
      <c r="E1255" s="68" t="s">
        <v>900</v>
      </c>
      <c r="F1255" s="68">
        <v>5</v>
      </c>
      <c r="H1255" s="68" t="s">
        <v>300</v>
      </c>
      <c r="I1255" s="68" t="s">
        <v>888</v>
      </c>
      <c r="J1255" s="92" t="s">
        <v>865</v>
      </c>
    </row>
    <row r="1256" spans="2:10">
      <c r="B1256" s="68" t="s">
        <v>839</v>
      </c>
      <c r="C1256" s="68" t="s">
        <v>278</v>
      </c>
      <c r="D1256" s="68" t="s">
        <v>524</v>
      </c>
      <c r="E1256" s="68" t="s">
        <v>900</v>
      </c>
      <c r="F1256" s="68">
        <v>5</v>
      </c>
      <c r="H1256" s="68" t="s">
        <v>300</v>
      </c>
      <c r="I1256" s="68" t="s">
        <v>888</v>
      </c>
      <c r="J1256" s="92" t="s">
        <v>866</v>
      </c>
    </row>
    <row r="1257" spans="2:10">
      <c r="B1257" s="68" t="s">
        <v>839</v>
      </c>
      <c r="C1257" s="68" t="s">
        <v>278</v>
      </c>
      <c r="D1257" s="68" t="s">
        <v>587</v>
      </c>
      <c r="E1257" s="68" t="s">
        <v>900</v>
      </c>
      <c r="F1257" s="68">
        <v>5</v>
      </c>
      <c r="H1257" s="68" t="s">
        <v>300</v>
      </c>
      <c r="I1257" s="68" t="s">
        <v>888</v>
      </c>
      <c r="J1257" s="68" t="s">
        <v>867</v>
      </c>
    </row>
    <row r="1258" spans="2:10">
      <c r="B1258" s="68" t="s">
        <v>839</v>
      </c>
      <c r="C1258" s="68" t="s">
        <v>278</v>
      </c>
      <c r="D1258" s="68" t="s">
        <v>596</v>
      </c>
      <c r="E1258" s="68" t="s">
        <v>900</v>
      </c>
      <c r="F1258" s="68">
        <v>5</v>
      </c>
      <c r="H1258" s="68" t="s">
        <v>300</v>
      </c>
      <c r="I1258" s="68" t="s">
        <v>888</v>
      </c>
      <c r="J1258" s="68" t="s">
        <v>868</v>
      </c>
    </row>
    <row r="1259" spans="2:10">
      <c r="B1259" s="68" t="s">
        <v>839</v>
      </c>
      <c r="C1259" s="68" t="s">
        <v>278</v>
      </c>
      <c r="D1259" s="68" t="s">
        <v>605</v>
      </c>
      <c r="E1259" s="68" t="s">
        <v>900</v>
      </c>
      <c r="F1259" s="68">
        <v>5</v>
      </c>
      <c r="H1259" s="68" t="s">
        <v>300</v>
      </c>
      <c r="I1259" s="68" t="s">
        <v>888</v>
      </c>
      <c r="J1259" s="68" t="s">
        <v>869</v>
      </c>
    </row>
    <row r="1260" spans="2:10">
      <c r="B1260" s="68" t="s">
        <v>839</v>
      </c>
      <c r="C1260" s="68" t="s">
        <v>278</v>
      </c>
      <c r="D1260" s="68" t="s">
        <v>614</v>
      </c>
      <c r="E1260" s="68" t="s">
        <v>900</v>
      </c>
      <c r="F1260" s="68">
        <v>5</v>
      </c>
      <c r="H1260" s="68" t="s">
        <v>300</v>
      </c>
      <c r="I1260" s="68" t="s">
        <v>888</v>
      </c>
      <c r="J1260" s="68" t="s">
        <v>870</v>
      </c>
    </row>
    <row r="1261" spans="2:10">
      <c r="B1261" s="68" t="s">
        <v>839</v>
      </c>
      <c r="C1261" s="68" t="s">
        <v>278</v>
      </c>
      <c r="D1261" s="68" t="s">
        <v>623</v>
      </c>
      <c r="E1261" s="68" t="s">
        <v>900</v>
      </c>
      <c r="F1261" s="68">
        <v>5</v>
      </c>
      <c r="H1261" s="68" t="s">
        <v>300</v>
      </c>
      <c r="I1261" s="68" t="s">
        <v>888</v>
      </c>
      <c r="J1261" s="68" t="s">
        <v>871</v>
      </c>
    </row>
    <row r="1262" spans="2:10">
      <c r="B1262" s="68" t="s">
        <v>839</v>
      </c>
      <c r="C1262" s="68" t="s">
        <v>278</v>
      </c>
      <c r="D1262" s="68" t="s">
        <v>815</v>
      </c>
      <c r="E1262" s="68" t="s">
        <v>900</v>
      </c>
      <c r="F1262" s="68">
        <v>5</v>
      </c>
      <c r="H1262" s="68" t="s">
        <v>300</v>
      </c>
      <c r="I1262" s="68" t="s">
        <v>888</v>
      </c>
      <c r="J1262" s="68" t="s">
        <v>872</v>
      </c>
    </row>
    <row r="1263" spans="2:10">
      <c r="B1263" s="68" t="s">
        <v>839</v>
      </c>
      <c r="C1263" s="68" t="s">
        <v>278</v>
      </c>
      <c r="D1263" s="68" t="s">
        <v>632</v>
      </c>
      <c r="E1263" s="68" t="s">
        <v>900</v>
      </c>
      <c r="F1263" s="68">
        <v>5</v>
      </c>
      <c r="H1263" s="68" t="s">
        <v>300</v>
      </c>
      <c r="I1263" s="68" t="s">
        <v>888</v>
      </c>
      <c r="J1263" s="68" t="s">
        <v>873</v>
      </c>
    </row>
    <row r="1264" spans="2:10">
      <c r="B1264" s="68" t="s">
        <v>839</v>
      </c>
      <c r="C1264" s="68" t="s">
        <v>278</v>
      </c>
      <c r="D1264" s="68" t="s">
        <v>641</v>
      </c>
      <c r="E1264" s="68" t="s">
        <v>900</v>
      </c>
      <c r="F1264" s="68">
        <v>5</v>
      </c>
      <c r="H1264" s="68" t="s">
        <v>300</v>
      </c>
      <c r="I1264" s="68" t="s">
        <v>888</v>
      </c>
      <c r="J1264" s="68" t="s">
        <v>874</v>
      </c>
    </row>
    <row r="1265" spans="2:10">
      <c r="B1265" s="68" t="s">
        <v>839</v>
      </c>
      <c r="C1265" s="68" t="s">
        <v>278</v>
      </c>
      <c r="D1265" s="68" t="s">
        <v>824</v>
      </c>
      <c r="E1265" s="68" t="s">
        <v>900</v>
      </c>
      <c r="F1265" s="68">
        <v>5</v>
      </c>
      <c r="H1265" s="68" t="s">
        <v>300</v>
      </c>
      <c r="I1265" s="68" t="s">
        <v>888</v>
      </c>
      <c r="J1265" s="68" t="s">
        <v>875</v>
      </c>
    </row>
    <row r="1266" spans="2:10">
      <c r="B1266" s="68" t="s">
        <v>839</v>
      </c>
      <c r="C1266" s="68" t="s">
        <v>278</v>
      </c>
      <c r="D1266" s="68" t="s">
        <v>656</v>
      </c>
      <c r="E1266" s="68" t="s">
        <v>900</v>
      </c>
      <c r="F1266" s="68">
        <v>5</v>
      </c>
      <c r="H1266" s="68" t="s">
        <v>300</v>
      </c>
      <c r="I1266" s="68" t="s">
        <v>888</v>
      </c>
      <c r="J1266" s="68" t="s">
        <v>876</v>
      </c>
    </row>
    <row r="1267" spans="2:10">
      <c r="B1267" s="68" t="s">
        <v>839</v>
      </c>
      <c r="C1267" s="68" t="s">
        <v>278</v>
      </c>
      <c r="D1267" s="68" t="s">
        <v>665</v>
      </c>
      <c r="E1267" s="68" t="s">
        <v>900</v>
      </c>
      <c r="F1267" s="68">
        <v>5</v>
      </c>
      <c r="H1267" s="68" t="s">
        <v>300</v>
      </c>
      <c r="I1267" s="68" t="s">
        <v>888</v>
      </c>
      <c r="J1267" s="68" t="s">
        <v>877</v>
      </c>
    </row>
    <row r="1268" spans="2:10">
      <c r="B1268" s="68" t="s">
        <v>839</v>
      </c>
      <c r="C1268" s="68" t="s">
        <v>278</v>
      </c>
      <c r="D1268" s="68" t="s">
        <v>674</v>
      </c>
      <c r="E1268" s="68" t="s">
        <v>900</v>
      </c>
      <c r="F1268" s="68">
        <v>5</v>
      </c>
      <c r="H1268" s="68" t="s">
        <v>300</v>
      </c>
      <c r="I1268" s="68" t="s">
        <v>888</v>
      </c>
      <c r="J1268" s="68" t="s">
        <v>878</v>
      </c>
    </row>
    <row r="1269" spans="2:10">
      <c r="B1269" s="68" t="s">
        <v>839</v>
      </c>
      <c r="C1269" s="68" t="s">
        <v>278</v>
      </c>
      <c r="D1269" s="68" t="s">
        <v>683</v>
      </c>
      <c r="E1269" s="68" t="s">
        <v>900</v>
      </c>
      <c r="F1269" s="68">
        <v>5</v>
      </c>
      <c r="H1269" s="68" t="s">
        <v>300</v>
      </c>
      <c r="I1269" s="68" t="s">
        <v>888</v>
      </c>
      <c r="J1269" s="68" t="s">
        <v>879</v>
      </c>
    </row>
    <row r="1270" spans="2:10">
      <c r="B1270" s="68" t="s">
        <v>839</v>
      </c>
      <c r="C1270" s="68" t="s">
        <v>278</v>
      </c>
      <c r="D1270" s="68" t="s">
        <v>905</v>
      </c>
      <c r="E1270" s="68" t="s">
        <v>900</v>
      </c>
      <c r="F1270" s="68">
        <v>5</v>
      </c>
      <c r="H1270" s="68" t="s">
        <v>300</v>
      </c>
      <c r="I1270" s="68" t="s">
        <v>888</v>
      </c>
      <c r="J1270" s="68" t="s">
        <v>902</v>
      </c>
    </row>
    <row r="1271" spans="2:10">
      <c r="B1271" s="68" t="s">
        <v>839</v>
      </c>
      <c r="C1271" s="68" t="s">
        <v>278</v>
      </c>
      <c r="D1271" s="68" t="s">
        <v>906</v>
      </c>
      <c r="E1271" s="68" t="s">
        <v>900</v>
      </c>
      <c r="F1271" s="68">
        <v>5</v>
      </c>
      <c r="H1271" s="68" t="s">
        <v>300</v>
      </c>
      <c r="I1271" s="68" t="s">
        <v>888</v>
      </c>
      <c r="J1271" s="68" t="s">
        <v>904</v>
      </c>
    </row>
    <row r="1272" spans="2:10">
      <c r="B1272" s="68" t="s">
        <v>839</v>
      </c>
      <c r="C1272" s="68" t="s">
        <v>278</v>
      </c>
      <c r="D1272" s="68" t="s">
        <v>689</v>
      </c>
      <c r="E1272" s="68" t="s">
        <v>900</v>
      </c>
      <c r="F1272" s="68">
        <v>5</v>
      </c>
      <c r="H1272" s="68" t="s">
        <v>300</v>
      </c>
      <c r="I1272" s="68" t="s">
        <v>888</v>
      </c>
      <c r="J1272" s="68" t="s">
        <v>880</v>
      </c>
    </row>
    <row r="1273" spans="2:10">
      <c r="B1273" s="68" t="s">
        <v>839</v>
      </c>
      <c r="C1273" s="68" t="s">
        <v>278</v>
      </c>
      <c r="D1273" s="68" t="s">
        <v>698</v>
      </c>
      <c r="E1273" s="68" t="s">
        <v>900</v>
      </c>
      <c r="F1273" s="68">
        <v>5</v>
      </c>
      <c r="H1273" s="68" t="s">
        <v>300</v>
      </c>
      <c r="I1273" s="68" t="s">
        <v>888</v>
      </c>
      <c r="J1273" s="68" t="s">
        <v>881</v>
      </c>
    </row>
    <row r="1274" spans="2:10">
      <c r="B1274" s="68" t="s">
        <v>839</v>
      </c>
      <c r="C1274" s="68" t="s">
        <v>278</v>
      </c>
      <c r="D1274" s="68" t="s">
        <v>707</v>
      </c>
      <c r="E1274" s="68" t="s">
        <v>900</v>
      </c>
      <c r="F1274" s="68">
        <v>5</v>
      </c>
      <c r="H1274" s="68" t="s">
        <v>300</v>
      </c>
      <c r="I1274" s="68" t="s">
        <v>888</v>
      </c>
      <c r="J1274" s="68" t="s">
        <v>882</v>
      </c>
    </row>
    <row r="1275" spans="2:10">
      <c r="B1275" s="68" t="s">
        <v>839</v>
      </c>
      <c r="C1275" s="68" t="s">
        <v>278</v>
      </c>
      <c r="D1275" s="68" t="s">
        <v>716</v>
      </c>
      <c r="E1275" s="68" t="s">
        <v>900</v>
      </c>
      <c r="F1275" s="68">
        <v>5</v>
      </c>
      <c r="H1275" s="68" t="s">
        <v>300</v>
      </c>
      <c r="I1275" s="68" t="s">
        <v>888</v>
      </c>
      <c r="J1275" s="68" t="s">
        <v>883</v>
      </c>
    </row>
    <row r="1276" spans="2:10">
      <c r="B1276" s="68" t="s">
        <v>839</v>
      </c>
      <c r="C1276" s="68" t="s">
        <v>278</v>
      </c>
      <c r="D1276" s="68" t="s">
        <v>725</v>
      </c>
      <c r="E1276" s="68" t="s">
        <v>900</v>
      </c>
      <c r="F1276" s="68">
        <v>5</v>
      </c>
      <c r="H1276" s="68" t="s">
        <v>300</v>
      </c>
      <c r="I1276" s="68" t="s">
        <v>888</v>
      </c>
      <c r="J1276" s="68" t="s">
        <v>884</v>
      </c>
    </row>
    <row r="1277" spans="2:10">
      <c r="B1277" s="68" t="s">
        <v>839</v>
      </c>
      <c r="C1277" s="68" t="s">
        <v>278</v>
      </c>
      <c r="D1277" s="68" t="s">
        <v>734</v>
      </c>
      <c r="E1277" s="68" t="s">
        <v>900</v>
      </c>
      <c r="F1277" s="68">
        <v>5</v>
      </c>
      <c r="H1277" s="68" t="s">
        <v>300</v>
      </c>
      <c r="I1277" s="68" t="s">
        <v>888</v>
      </c>
      <c r="J1277" s="68" t="s">
        <v>885</v>
      </c>
    </row>
    <row r="1278" spans="2:10">
      <c r="B1278" s="68" t="s">
        <v>839</v>
      </c>
      <c r="C1278" s="68" t="s">
        <v>278</v>
      </c>
      <c r="D1278" s="68" t="s">
        <v>743</v>
      </c>
      <c r="E1278" s="68" t="s">
        <v>900</v>
      </c>
      <c r="F1278" s="68">
        <v>5</v>
      </c>
      <c r="H1278" s="68" t="s">
        <v>300</v>
      </c>
      <c r="I1278" s="68" t="s">
        <v>888</v>
      </c>
      <c r="J1278" s="68" t="s">
        <v>886</v>
      </c>
    </row>
    <row r="1279" spans="2:10">
      <c r="B1279" s="68" t="s">
        <v>839</v>
      </c>
      <c r="C1279" s="68" t="s">
        <v>278</v>
      </c>
      <c r="D1279" s="68" t="s">
        <v>752</v>
      </c>
      <c r="E1279" s="68" t="s">
        <v>900</v>
      </c>
      <c r="F1279" s="68">
        <v>5</v>
      </c>
      <c r="G1279" s="68">
        <v>23.681000000000001</v>
      </c>
      <c r="H1279" s="68" t="s">
        <v>300</v>
      </c>
      <c r="I1279" s="68" t="s">
        <v>888</v>
      </c>
      <c r="J1279" s="68" t="s">
        <v>887</v>
      </c>
    </row>
    <row r="1280" spans="2:10">
      <c r="B1280" s="68" t="s">
        <v>839</v>
      </c>
      <c r="C1280" s="68" t="s">
        <v>278</v>
      </c>
      <c r="D1280" s="68" t="s">
        <v>308</v>
      </c>
      <c r="E1280" s="68" t="s">
        <v>900</v>
      </c>
      <c r="F1280" s="68">
        <v>5</v>
      </c>
      <c r="H1280" s="68" t="s">
        <v>300</v>
      </c>
      <c r="I1280" s="68" t="s">
        <v>889</v>
      </c>
      <c r="J1280" s="92" t="s">
        <v>841</v>
      </c>
    </row>
    <row r="1281" spans="2:10">
      <c r="B1281" s="68" t="s">
        <v>839</v>
      </c>
      <c r="C1281" s="68" t="s">
        <v>278</v>
      </c>
      <c r="D1281" s="68" t="s">
        <v>317</v>
      </c>
      <c r="E1281" s="68" t="s">
        <v>900</v>
      </c>
      <c r="F1281" s="68">
        <v>5</v>
      </c>
      <c r="H1281" s="68" t="s">
        <v>300</v>
      </c>
      <c r="I1281" s="68" t="s">
        <v>889</v>
      </c>
      <c r="J1281" s="92" t="s">
        <v>842</v>
      </c>
    </row>
    <row r="1282" spans="2:10">
      <c r="B1282" s="68" t="s">
        <v>839</v>
      </c>
      <c r="C1282" s="68" t="s">
        <v>278</v>
      </c>
      <c r="D1282" s="68" t="s">
        <v>326</v>
      </c>
      <c r="E1282" s="68" t="s">
        <v>900</v>
      </c>
      <c r="F1282" s="68">
        <v>5</v>
      </c>
      <c r="H1282" s="68" t="s">
        <v>300</v>
      </c>
      <c r="I1282" s="68" t="s">
        <v>889</v>
      </c>
      <c r="J1282" s="92" t="s">
        <v>843</v>
      </c>
    </row>
    <row r="1283" spans="2:10">
      <c r="B1283" s="68" t="s">
        <v>839</v>
      </c>
      <c r="C1283" s="68" t="s">
        <v>278</v>
      </c>
      <c r="D1283" s="68" t="s">
        <v>335</v>
      </c>
      <c r="E1283" s="68" t="s">
        <v>900</v>
      </c>
      <c r="F1283" s="68">
        <v>5</v>
      </c>
      <c r="H1283" s="68" t="s">
        <v>300</v>
      </c>
      <c r="I1283" s="68" t="s">
        <v>889</v>
      </c>
      <c r="J1283" s="68" t="s">
        <v>844</v>
      </c>
    </row>
    <row r="1284" spans="2:10">
      <c r="B1284" s="68" t="s">
        <v>839</v>
      </c>
      <c r="C1284" s="68" t="s">
        <v>278</v>
      </c>
      <c r="D1284" s="68" t="s">
        <v>344</v>
      </c>
      <c r="E1284" s="68" t="s">
        <v>900</v>
      </c>
      <c r="F1284" s="68">
        <v>5</v>
      </c>
      <c r="H1284" s="68" t="s">
        <v>300</v>
      </c>
      <c r="I1284" s="68" t="s">
        <v>889</v>
      </c>
      <c r="J1284" s="92" t="s">
        <v>845</v>
      </c>
    </row>
    <row r="1285" spans="2:10">
      <c r="B1285" s="68" t="s">
        <v>839</v>
      </c>
      <c r="C1285" s="68" t="s">
        <v>278</v>
      </c>
      <c r="D1285" s="68" t="s">
        <v>353</v>
      </c>
      <c r="E1285" s="68" t="s">
        <v>900</v>
      </c>
      <c r="F1285" s="68">
        <v>5</v>
      </c>
      <c r="H1285" s="68" t="s">
        <v>300</v>
      </c>
      <c r="I1285" s="68" t="s">
        <v>889</v>
      </c>
      <c r="J1285" s="92" t="s">
        <v>846</v>
      </c>
    </row>
    <row r="1286" spans="2:10">
      <c r="B1286" s="68" t="s">
        <v>839</v>
      </c>
      <c r="C1286" s="68" t="s">
        <v>278</v>
      </c>
      <c r="D1286" s="68" t="s">
        <v>362</v>
      </c>
      <c r="E1286" s="68" t="s">
        <v>900</v>
      </c>
      <c r="F1286" s="68">
        <v>5</v>
      </c>
      <c r="H1286" s="68" t="s">
        <v>300</v>
      </c>
      <c r="I1286" s="68" t="s">
        <v>889</v>
      </c>
      <c r="J1286" s="92" t="s">
        <v>847</v>
      </c>
    </row>
    <row r="1287" spans="2:10">
      <c r="B1287" s="68" t="s">
        <v>839</v>
      </c>
      <c r="C1287" s="68" t="s">
        <v>278</v>
      </c>
      <c r="D1287" s="68" t="s">
        <v>371</v>
      </c>
      <c r="E1287" s="68" t="s">
        <v>900</v>
      </c>
      <c r="F1287" s="68">
        <v>5</v>
      </c>
      <c r="H1287" s="68" t="s">
        <v>300</v>
      </c>
      <c r="I1287" s="68" t="s">
        <v>889</v>
      </c>
      <c r="J1287" s="92" t="s">
        <v>848</v>
      </c>
    </row>
    <row r="1288" spans="2:10">
      <c r="B1288" s="68" t="s">
        <v>839</v>
      </c>
      <c r="C1288" s="68" t="s">
        <v>278</v>
      </c>
      <c r="D1288" s="68" t="s">
        <v>380</v>
      </c>
      <c r="E1288" s="68" t="s">
        <v>900</v>
      </c>
      <c r="F1288" s="68">
        <v>5</v>
      </c>
      <c r="H1288" s="68" t="s">
        <v>300</v>
      </c>
      <c r="I1288" s="68" t="s">
        <v>889</v>
      </c>
      <c r="J1288" s="92" t="s">
        <v>849</v>
      </c>
    </row>
    <row r="1289" spans="2:10">
      <c r="B1289" s="68" t="s">
        <v>839</v>
      </c>
      <c r="C1289" s="68" t="s">
        <v>278</v>
      </c>
      <c r="D1289" s="68" t="s">
        <v>389</v>
      </c>
      <c r="E1289" s="68" t="s">
        <v>900</v>
      </c>
      <c r="F1289" s="68">
        <v>5</v>
      </c>
      <c r="H1289" s="68" t="s">
        <v>300</v>
      </c>
      <c r="I1289" s="68" t="s">
        <v>889</v>
      </c>
      <c r="J1289" s="92" t="s">
        <v>850</v>
      </c>
    </row>
    <row r="1290" spans="2:10">
      <c r="B1290" s="68" t="s">
        <v>839</v>
      </c>
      <c r="C1290" s="68" t="s">
        <v>278</v>
      </c>
      <c r="D1290" s="68" t="s">
        <v>828</v>
      </c>
      <c r="E1290" s="68" t="s">
        <v>900</v>
      </c>
      <c r="F1290" s="68">
        <v>5</v>
      </c>
      <c r="H1290" s="68" t="s">
        <v>300</v>
      </c>
      <c r="I1290" s="68" t="s">
        <v>889</v>
      </c>
      <c r="J1290" s="92" t="s">
        <v>851</v>
      </c>
    </row>
    <row r="1291" spans="2:10">
      <c r="B1291" s="68" t="s">
        <v>839</v>
      </c>
      <c r="C1291" s="68" t="s">
        <v>278</v>
      </c>
      <c r="D1291" s="68" t="s">
        <v>407</v>
      </c>
      <c r="E1291" s="68" t="s">
        <v>900</v>
      </c>
      <c r="F1291" s="68">
        <v>5</v>
      </c>
      <c r="H1291" s="68" t="s">
        <v>300</v>
      </c>
      <c r="I1291" s="68" t="s">
        <v>889</v>
      </c>
      <c r="J1291" s="92" t="s">
        <v>852</v>
      </c>
    </row>
    <row r="1292" spans="2:10">
      <c r="B1292" s="68" t="s">
        <v>839</v>
      </c>
      <c r="C1292" s="68" t="s">
        <v>278</v>
      </c>
      <c r="D1292" s="68" t="s">
        <v>416</v>
      </c>
      <c r="E1292" s="68" t="s">
        <v>900</v>
      </c>
      <c r="F1292" s="68">
        <v>5</v>
      </c>
      <c r="H1292" s="68" t="s">
        <v>300</v>
      </c>
      <c r="I1292" s="68" t="s">
        <v>889</v>
      </c>
      <c r="J1292" s="92" t="s">
        <v>853</v>
      </c>
    </row>
    <row r="1293" spans="2:10">
      <c r="B1293" s="68" t="s">
        <v>839</v>
      </c>
      <c r="C1293" s="68" t="s">
        <v>278</v>
      </c>
      <c r="D1293" s="68" t="s">
        <v>425</v>
      </c>
      <c r="E1293" s="68" t="s">
        <v>900</v>
      </c>
      <c r="F1293" s="68">
        <v>5</v>
      </c>
      <c r="G1293" s="68">
        <v>14.769</v>
      </c>
      <c r="H1293" s="68" t="s">
        <v>300</v>
      </c>
      <c r="I1293" s="68" t="s">
        <v>889</v>
      </c>
      <c r="J1293" s="92" t="s">
        <v>854</v>
      </c>
    </row>
    <row r="1294" spans="2:10">
      <c r="B1294" s="68" t="s">
        <v>839</v>
      </c>
      <c r="C1294" s="68" t="s">
        <v>278</v>
      </c>
      <c r="D1294" s="68" t="s">
        <v>434</v>
      </c>
      <c r="E1294" s="68" t="s">
        <v>900</v>
      </c>
      <c r="F1294" s="68">
        <v>5</v>
      </c>
      <c r="H1294" s="68" t="s">
        <v>300</v>
      </c>
      <c r="I1294" s="68" t="s">
        <v>889</v>
      </c>
      <c r="J1294" s="92" t="s">
        <v>855</v>
      </c>
    </row>
    <row r="1295" spans="2:10">
      <c r="B1295" s="68" t="s">
        <v>839</v>
      </c>
      <c r="C1295" s="68" t="s">
        <v>278</v>
      </c>
      <c r="D1295" s="68" t="s">
        <v>440</v>
      </c>
      <c r="E1295" s="68" t="s">
        <v>900</v>
      </c>
      <c r="F1295" s="68">
        <v>5</v>
      </c>
      <c r="H1295" s="68" t="s">
        <v>300</v>
      </c>
      <c r="I1295" s="68" t="s">
        <v>889</v>
      </c>
      <c r="J1295" s="92" t="s">
        <v>856</v>
      </c>
    </row>
    <row r="1296" spans="2:10">
      <c r="B1296" s="68" t="s">
        <v>839</v>
      </c>
      <c r="C1296" s="68" t="s">
        <v>278</v>
      </c>
      <c r="D1296" s="68" t="s">
        <v>446</v>
      </c>
      <c r="E1296" s="68" t="s">
        <v>900</v>
      </c>
      <c r="F1296" s="68">
        <v>5</v>
      </c>
      <c r="H1296" s="68" t="s">
        <v>300</v>
      </c>
      <c r="I1296" s="68" t="s">
        <v>889</v>
      </c>
      <c r="J1296" s="92" t="s">
        <v>857</v>
      </c>
    </row>
    <row r="1297" spans="2:10">
      <c r="B1297" s="68" t="s">
        <v>839</v>
      </c>
      <c r="C1297" s="68" t="s">
        <v>278</v>
      </c>
      <c r="D1297" s="68" t="s">
        <v>455</v>
      </c>
      <c r="E1297" s="68" t="s">
        <v>900</v>
      </c>
      <c r="F1297" s="68">
        <v>5</v>
      </c>
      <c r="H1297" s="68" t="s">
        <v>300</v>
      </c>
      <c r="I1297" s="68" t="s">
        <v>889</v>
      </c>
      <c r="J1297" s="92" t="s">
        <v>858</v>
      </c>
    </row>
    <row r="1298" spans="2:10">
      <c r="B1298" s="68" t="s">
        <v>839</v>
      </c>
      <c r="C1298" s="68" t="s">
        <v>278</v>
      </c>
      <c r="D1298" s="68" t="s">
        <v>464</v>
      </c>
      <c r="E1298" s="68" t="s">
        <v>900</v>
      </c>
      <c r="F1298" s="68">
        <v>5</v>
      </c>
      <c r="H1298" s="68" t="s">
        <v>300</v>
      </c>
      <c r="I1298" s="68" t="s">
        <v>889</v>
      </c>
      <c r="J1298" s="92" t="s">
        <v>859</v>
      </c>
    </row>
    <row r="1299" spans="2:10">
      <c r="B1299" s="68" t="s">
        <v>839</v>
      </c>
      <c r="C1299" s="68" t="s">
        <v>278</v>
      </c>
      <c r="D1299" s="68" t="s">
        <v>473</v>
      </c>
      <c r="E1299" s="68" t="s">
        <v>900</v>
      </c>
      <c r="F1299" s="68">
        <v>5</v>
      </c>
      <c r="H1299" s="68" t="s">
        <v>300</v>
      </c>
      <c r="I1299" s="68" t="s">
        <v>889</v>
      </c>
      <c r="J1299" s="92" t="s">
        <v>860</v>
      </c>
    </row>
    <row r="1300" spans="2:10">
      <c r="B1300" s="68" t="s">
        <v>839</v>
      </c>
      <c r="C1300" s="68" t="s">
        <v>278</v>
      </c>
      <c r="D1300" s="68" t="s">
        <v>482</v>
      </c>
      <c r="E1300" s="68" t="s">
        <v>900</v>
      </c>
      <c r="F1300" s="68">
        <v>5</v>
      </c>
      <c r="H1300" s="68" t="s">
        <v>300</v>
      </c>
      <c r="I1300" s="68" t="s">
        <v>889</v>
      </c>
      <c r="J1300" s="92" t="s">
        <v>861</v>
      </c>
    </row>
    <row r="1301" spans="2:10">
      <c r="B1301" s="68" t="s">
        <v>839</v>
      </c>
      <c r="C1301" s="68" t="s">
        <v>278</v>
      </c>
      <c r="D1301" s="68" t="s">
        <v>491</v>
      </c>
      <c r="E1301" s="68" t="s">
        <v>900</v>
      </c>
      <c r="F1301" s="68">
        <v>5</v>
      </c>
      <c r="H1301" s="68" t="s">
        <v>300</v>
      </c>
      <c r="I1301" s="68" t="s">
        <v>889</v>
      </c>
      <c r="J1301" s="92" t="s">
        <v>862</v>
      </c>
    </row>
    <row r="1302" spans="2:10">
      <c r="B1302" s="68" t="s">
        <v>839</v>
      </c>
      <c r="C1302" s="68" t="s">
        <v>278</v>
      </c>
      <c r="D1302" s="68" t="s">
        <v>500</v>
      </c>
      <c r="E1302" s="68" t="s">
        <v>900</v>
      </c>
      <c r="F1302" s="68">
        <v>5</v>
      </c>
      <c r="H1302" s="68" t="s">
        <v>300</v>
      </c>
      <c r="I1302" s="68" t="s">
        <v>889</v>
      </c>
      <c r="J1302" s="92" t="s">
        <v>863</v>
      </c>
    </row>
    <row r="1303" spans="2:10">
      <c r="B1303" s="68" t="s">
        <v>839</v>
      </c>
      <c r="C1303" s="68" t="s">
        <v>278</v>
      </c>
      <c r="D1303" s="68" t="s">
        <v>509</v>
      </c>
      <c r="E1303" s="68" t="s">
        <v>900</v>
      </c>
      <c r="F1303" s="68">
        <v>5</v>
      </c>
      <c r="H1303" s="68" t="s">
        <v>300</v>
      </c>
      <c r="I1303" s="68" t="s">
        <v>889</v>
      </c>
      <c r="J1303" s="92" t="s">
        <v>864</v>
      </c>
    </row>
    <row r="1304" spans="2:10">
      <c r="B1304" s="68" t="s">
        <v>839</v>
      </c>
      <c r="C1304" s="68" t="s">
        <v>278</v>
      </c>
      <c r="D1304" s="68" t="s">
        <v>518</v>
      </c>
      <c r="E1304" s="68" t="s">
        <v>900</v>
      </c>
      <c r="F1304" s="68">
        <v>5</v>
      </c>
      <c r="H1304" s="68" t="s">
        <v>300</v>
      </c>
      <c r="I1304" s="68" t="s">
        <v>889</v>
      </c>
      <c r="J1304" s="92" t="s">
        <v>865</v>
      </c>
    </row>
    <row r="1305" spans="2:10">
      <c r="B1305" s="68" t="s">
        <v>839</v>
      </c>
      <c r="C1305" s="68" t="s">
        <v>278</v>
      </c>
      <c r="D1305" s="68" t="s">
        <v>527</v>
      </c>
      <c r="E1305" s="68" t="s">
        <v>900</v>
      </c>
      <c r="F1305" s="68">
        <v>5</v>
      </c>
      <c r="H1305" s="68" t="s">
        <v>300</v>
      </c>
      <c r="I1305" s="68" t="s">
        <v>889</v>
      </c>
      <c r="J1305" s="92" t="s">
        <v>866</v>
      </c>
    </row>
    <row r="1306" spans="2:10">
      <c r="B1306" s="68" t="s">
        <v>839</v>
      </c>
      <c r="C1306" s="68" t="s">
        <v>278</v>
      </c>
      <c r="D1306" s="68" t="s">
        <v>590</v>
      </c>
      <c r="E1306" s="68" t="s">
        <v>900</v>
      </c>
      <c r="F1306" s="68">
        <v>5</v>
      </c>
      <c r="H1306" s="68" t="s">
        <v>300</v>
      </c>
      <c r="I1306" s="68" t="s">
        <v>889</v>
      </c>
      <c r="J1306" s="68" t="s">
        <v>867</v>
      </c>
    </row>
    <row r="1307" spans="2:10">
      <c r="B1307" s="68" t="s">
        <v>839</v>
      </c>
      <c r="C1307" s="68" t="s">
        <v>278</v>
      </c>
      <c r="D1307" s="68" t="s">
        <v>599</v>
      </c>
      <c r="E1307" s="68" t="s">
        <v>900</v>
      </c>
      <c r="F1307" s="68">
        <v>5</v>
      </c>
      <c r="H1307" s="68" t="s">
        <v>300</v>
      </c>
      <c r="I1307" s="68" t="s">
        <v>889</v>
      </c>
      <c r="J1307" s="68" t="s">
        <v>868</v>
      </c>
    </row>
    <row r="1308" spans="2:10">
      <c r="B1308" s="68" t="s">
        <v>839</v>
      </c>
      <c r="C1308" s="68" t="s">
        <v>278</v>
      </c>
      <c r="D1308" s="68" t="s">
        <v>608</v>
      </c>
      <c r="E1308" s="68" t="s">
        <v>900</v>
      </c>
      <c r="F1308" s="68">
        <v>5</v>
      </c>
      <c r="H1308" s="68" t="s">
        <v>300</v>
      </c>
      <c r="I1308" s="68" t="s">
        <v>889</v>
      </c>
      <c r="J1308" s="68" t="s">
        <v>869</v>
      </c>
    </row>
    <row r="1309" spans="2:10">
      <c r="B1309" s="68" t="s">
        <v>839</v>
      </c>
      <c r="C1309" s="68" t="s">
        <v>278</v>
      </c>
      <c r="D1309" s="68" t="s">
        <v>617</v>
      </c>
      <c r="E1309" s="68" t="s">
        <v>900</v>
      </c>
      <c r="F1309" s="68">
        <v>5</v>
      </c>
      <c r="H1309" s="68" t="s">
        <v>300</v>
      </c>
      <c r="I1309" s="68" t="s">
        <v>889</v>
      </c>
      <c r="J1309" s="68" t="s">
        <v>870</v>
      </c>
    </row>
    <row r="1310" spans="2:10">
      <c r="B1310" s="68" t="s">
        <v>839</v>
      </c>
      <c r="C1310" s="68" t="s">
        <v>278</v>
      </c>
      <c r="D1310" s="68" t="s">
        <v>626</v>
      </c>
      <c r="E1310" s="68" t="s">
        <v>900</v>
      </c>
      <c r="F1310" s="68">
        <v>5</v>
      </c>
      <c r="H1310" s="68" t="s">
        <v>300</v>
      </c>
      <c r="I1310" s="68" t="s">
        <v>889</v>
      </c>
      <c r="J1310" s="68" t="s">
        <v>871</v>
      </c>
    </row>
    <row r="1311" spans="2:10">
      <c r="B1311" s="68" t="s">
        <v>839</v>
      </c>
      <c r="C1311" s="68" t="s">
        <v>278</v>
      </c>
      <c r="D1311" s="68" t="s">
        <v>818</v>
      </c>
      <c r="E1311" s="68" t="s">
        <v>900</v>
      </c>
      <c r="F1311" s="68">
        <v>5</v>
      </c>
      <c r="H1311" s="68" t="s">
        <v>300</v>
      </c>
      <c r="I1311" s="68" t="s">
        <v>889</v>
      </c>
      <c r="J1311" s="68" t="s">
        <v>872</v>
      </c>
    </row>
    <row r="1312" spans="2:10">
      <c r="B1312" s="68" t="s">
        <v>839</v>
      </c>
      <c r="C1312" s="68" t="s">
        <v>278</v>
      </c>
      <c r="D1312" s="68" t="s">
        <v>635</v>
      </c>
      <c r="E1312" s="68" t="s">
        <v>900</v>
      </c>
      <c r="F1312" s="68">
        <v>5</v>
      </c>
      <c r="H1312" s="68" t="s">
        <v>300</v>
      </c>
      <c r="I1312" s="68" t="s">
        <v>889</v>
      </c>
      <c r="J1312" s="68" t="s">
        <v>873</v>
      </c>
    </row>
    <row r="1313" spans="2:10">
      <c r="B1313" s="68" t="s">
        <v>839</v>
      </c>
      <c r="C1313" s="68" t="s">
        <v>278</v>
      </c>
      <c r="D1313" s="68" t="s">
        <v>644</v>
      </c>
      <c r="E1313" s="68" t="s">
        <v>900</v>
      </c>
      <c r="F1313" s="68">
        <v>5</v>
      </c>
      <c r="H1313" s="68" t="s">
        <v>300</v>
      </c>
      <c r="I1313" s="68" t="s">
        <v>889</v>
      </c>
      <c r="J1313" s="68" t="s">
        <v>874</v>
      </c>
    </row>
    <row r="1314" spans="2:10">
      <c r="B1314" s="68" t="s">
        <v>839</v>
      </c>
      <c r="C1314" s="68" t="s">
        <v>278</v>
      </c>
      <c r="D1314" s="68" t="s">
        <v>650</v>
      </c>
      <c r="E1314" s="68" t="s">
        <v>900</v>
      </c>
      <c r="F1314" s="68">
        <v>5</v>
      </c>
      <c r="H1314" s="68" t="s">
        <v>300</v>
      </c>
      <c r="I1314" s="68" t="s">
        <v>889</v>
      </c>
      <c r="J1314" s="68" t="s">
        <v>875</v>
      </c>
    </row>
    <row r="1315" spans="2:10">
      <c r="B1315" s="68" t="s">
        <v>839</v>
      </c>
      <c r="C1315" s="68" t="s">
        <v>278</v>
      </c>
      <c r="D1315" s="68" t="s">
        <v>659</v>
      </c>
      <c r="E1315" s="68" t="s">
        <v>900</v>
      </c>
      <c r="F1315" s="68">
        <v>5</v>
      </c>
      <c r="H1315" s="68" t="s">
        <v>300</v>
      </c>
      <c r="I1315" s="68" t="s">
        <v>889</v>
      </c>
      <c r="J1315" s="68" t="s">
        <v>876</v>
      </c>
    </row>
    <row r="1316" spans="2:10">
      <c r="B1316" s="68" t="s">
        <v>839</v>
      </c>
      <c r="C1316" s="68" t="s">
        <v>278</v>
      </c>
      <c r="D1316" s="68" t="s">
        <v>668</v>
      </c>
      <c r="E1316" s="68" t="s">
        <v>900</v>
      </c>
      <c r="F1316" s="68">
        <v>5</v>
      </c>
      <c r="H1316" s="68" t="s">
        <v>300</v>
      </c>
      <c r="I1316" s="68" t="s">
        <v>889</v>
      </c>
      <c r="J1316" s="68" t="s">
        <v>877</v>
      </c>
    </row>
    <row r="1317" spans="2:10">
      <c r="B1317" s="68" t="s">
        <v>839</v>
      </c>
      <c r="C1317" s="68" t="s">
        <v>278</v>
      </c>
      <c r="D1317" s="68" t="s">
        <v>677</v>
      </c>
      <c r="E1317" s="68" t="s">
        <v>900</v>
      </c>
      <c r="F1317" s="68">
        <v>5</v>
      </c>
      <c r="H1317" s="68" t="s">
        <v>300</v>
      </c>
      <c r="I1317" s="68" t="s">
        <v>889</v>
      </c>
      <c r="J1317" s="68" t="s">
        <v>878</v>
      </c>
    </row>
    <row r="1318" spans="2:10">
      <c r="B1318" s="68" t="s">
        <v>839</v>
      </c>
      <c r="C1318" s="68" t="s">
        <v>278</v>
      </c>
      <c r="D1318" s="68" t="s">
        <v>686</v>
      </c>
      <c r="E1318" s="68" t="s">
        <v>900</v>
      </c>
      <c r="F1318" s="68">
        <v>5</v>
      </c>
      <c r="H1318" s="68" t="s">
        <v>300</v>
      </c>
      <c r="I1318" s="68" t="s">
        <v>889</v>
      </c>
      <c r="J1318" s="68" t="s">
        <v>879</v>
      </c>
    </row>
    <row r="1319" spans="2:10">
      <c r="B1319" s="68" t="s">
        <v>839</v>
      </c>
      <c r="C1319" s="68" t="s">
        <v>278</v>
      </c>
      <c r="D1319" s="68" t="s">
        <v>907</v>
      </c>
      <c r="E1319" s="68" t="s">
        <v>900</v>
      </c>
      <c r="F1319" s="68">
        <v>5</v>
      </c>
      <c r="H1319" s="68" t="s">
        <v>300</v>
      </c>
      <c r="I1319" s="68" t="s">
        <v>889</v>
      </c>
      <c r="J1319" s="68" t="s">
        <v>902</v>
      </c>
    </row>
    <row r="1320" spans="2:10">
      <c r="B1320" s="68" t="s">
        <v>839</v>
      </c>
      <c r="C1320" s="68" t="s">
        <v>278</v>
      </c>
      <c r="D1320" s="68" t="s">
        <v>908</v>
      </c>
      <c r="E1320" s="68" t="s">
        <v>900</v>
      </c>
      <c r="F1320" s="68">
        <v>5</v>
      </c>
      <c r="H1320" s="68" t="s">
        <v>300</v>
      </c>
      <c r="I1320" s="68" t="s">
        <v>889</v>
      </c>
      <c r="J1320" s="68" t="s">
        <v>904</v>
      </c>
    </row>
    <row r="1321" spans="2:10">
      <c r="B1321" s="68" t="s">
        <v>839</v>
      </c>
      <c r="C1321" s="68" t="s">
        <v>278</v>
      </c>
      <c r="D1321" s="68" t="s">
        <v>692</v>
      </c>
      <c r="E1321" s="68" t="s">
        <v>900</v>
      </c>
      <c r="F1321" s="68">
        <v>5</v>
      </c>
      <c r="H1321" s="68" t="s">
        <v>300</v>
      </c>
      <c r="I1321" s="68" t="s">
        <v>889</v>
      </c>
      <c r="J1321" s="68" t="s">
        <v>880</v>
      </c>
    </row>
    <row r="1322" spans="2:10">
      <c r="B1322" s="68" t="s">
        <v>839</v>
      </c>
      <c r="C1322" s="68" t="s">
        <v>278</v>
      </c>
      <c r="D1322" s="68" t="s">
        <v>701</v>
      </c>
      <c r="E1322" s="68" t="s">
        <v>900</v>
      </c>
      <c r="F1322" s="68">
        <v>5</v>
      </c>
      <c r="H1322" s="68" t="s">
        <v>300</v>
      </c>
      <c r="I1322" s="68" t="s">
        <v>889</v>
      </c>
      <c r="J1322" s="68" t="s">
        <v>881</v>
      </c>
    </row>
    <row r="1323" spans="2:10">
      <c r="B1323" s="68" t="s">
        <v>839</v>
      </c>
      <c r="C1323" s="68" t="s">
        <v>278</v>
      </c>
      <c r="D1323" s="68" t="s">
        <v>710</v>
      </c>
      <c r="E1323" s="68" t="s">
        <v>900</v>
      </c>
      <c r="F1323" s="68">
        <v>5</v>
      </c>
      <c r="H1323" s="68" t="s">
        <v>300</v>
      </c>
      <c r="I1323" s="68" t="s">
        <v>889</v>
      </c>
      <c r="J1323" s="68" t="s">
        <v>882</v>
      </c>
    </row>
    <row r="1324" spans="2:10">
      <c r="B1324" s="68" t="s">
        <v>839</v>
      </c>
      <c r="C1324" s="68" t="s">
        <v>278</v>
      </c>
      <c r="D1324" s="68" t="s">
        <v>719</v>
      </c>
      <c r="E1324" s="68" t="s">
        <v>900</v>
      </c>
      <c r="F1324" s="68">
        <v>5</v>
      </c>
      <c r="H1324" s="68" t="s">
        <v>300</v>
      </c>
      <c r="I1324" s="68" t="s">
        <v>889</v>
      </c>
      <c r="J1324" s="68" t="s">
        <v>883</v>
      </c>
    </row>
    <row r="1325" spans="2:10">
      <c r="B1325" s="68" t="s">
        <v>839</v>
      </c>
      <c r="C1325" s="68" t="s">
        <v>278</v>
      </c>
      <c r="D1325" s="68" t="s">
        <v>728</v>
      </c>
      <c r="E1325" s="68" t="s">
        <v>900</v>
      </c>
      <c r="F1325" s="68">
        <v>5</v>
      </c>
      <c r="H1325" s="68" t="s">
        <v>300</v>
      </c>
      <c r="I1325" s="68" t="s">
        <v>889</v>
      </c>
      <c r="J1325" s="68" t="s">
        <v>884</v>
      </c>
    </row>
    <row r="1326" spans="2:10">
      <c r="B1326" s="68" t="s">
        <v>839</v>
      </c>
      <c r="C1326" s="68" t="s">
        <v>278</v>
      </c>
      <c r="D1326" s="68" t="s">
        <v>737</v>
      </c>
      <c r="E1326" s="68" t="s">
        <v>900</v>
      </c>
      <c r="F1326" s="68">
        <v>5</v>
      </c>
      <c r="H1326" s="68" t="s">
        <v>300</v>
      </c>
      <c r="I1326" s="68" t="s">
        <v>889</v>
      </c>
      <c r="J1326" s="68" t="s">
        <v>885</v>
      </c>
    </row>
    <row r="1327" spans="2:10">
      <c r="B1327" s="68" t="s">
        <v>839</v>
      </c>
      <c r="C1327" s="68" t="s">
        <v>278</v>
      </c>
      <c r="D1327" s="68" t="s">
        <v>746</v>
      </c>
      <c r="E1327" s="68" t="s">
        <v>900</v>
      </c>
      <c r="F1327" s="68">
        <v>5</v>
      </c>
      <c r="H1327" s="68" t="s">
        <v>300</v>
      </c>
      <c r="I1327" s="68" t="s">
        <v>889</v>
      </c>
      <c r="J1327" s="68" t="s">
        <v>886</v>
      </c>
    </row>
    <row r="1328" spans="2:10">
      <c r="B1328" s="68" t="s">
        <v>839</v>
      </c>
      <c r="C1328" s="68" t="s">
        <v>278</v>
      </c>
      <c r="D1328" s="68" t="s">
        <v>755</v>
      </c>
      <c r="E1328" s="68" t="s">
        <v>900</v>
      </c>
      <c r="F1328" s="68">
        <v>5</v>
      </c>
      <c r="G1328" s="68">
        <v>36.203000000000003</v>
      </c>
      <c r="H1328" s="68" t="s">
        <v>300</v>
      </c>
      <c r="I1328" s="68" t="s">
        <v>889</v>
      </c>
      <c r="J1328" s="68" t="s">
        <v>887</v>
      </c>
    </row>
    <row r="1329" spans="2:10">
      <c r="B1329" s="68" t="s">
        <v>839</v>
      </c>
      <c r="C1329" s="68" t="s">
        <v>279</v>
      </c>
      <c r="D1329" s="68" t="s">
        <v>302</v>
      </c>
      <c r="E1329" s="68" t="s">
        <v>900</v>
      </c>
      <c r="F1329" s="68">
        <v>5</v>
      </c>
      <c r="H1329" s="68" t="s">
        <v>300</v>
      </c>
      <c r="I1329" s="68" t="s">
        <v>840</v>
      </c>
      <c r="J1329" s="92" t="s">
        <v>841</v>
      </c>
    </row>
    <row r="1330" spans="2:10">
      <c r="B1330" s="68" t="s">
        <v>839</v>
      </c>
      <c r="C1330" s="68" t="s">
        <v>279</v>
      </c>
      <c r="D1330" s="68" t="s">
        <v>311</v>
      </c>
      <c r="E1330" s="68" t="s">
        <v>900</v>
      </c>
      <c r="F1330" s="68">
        <v>5</v>
      </c>
      <c r="H1330" s="68" t="s">
        <v>300</v>
      </c>
      <c r="I1330" s="68" t="s">
        <v>840</v>
      </c>
      <c r="J1330" s="92" t="s">
        <v>842</v>
      </c>
    </row>
    <row r="1331" spans="2:10">
      <c r="B1331" s="68" t="s">
        <v>839</v>
      </c>
      <c r="C1331" s="68" t="s">
        <v>279</v>
      </c>
      <c r="D1331" s="68" t="s">
        <v>320</v>
      </c>
      <c r="E1331" s="68" t="s">
        <v>900</v>
      </c>
      <c r="F1331" s="68">
        <v>5</v>
      </c>
      <c r="H1331" s="68" t="s">
        <v>300</v>
      </c>
      <c r="I1331" s="68" t="s">
        <v>840</v>
      </c>
      <c r="J1331" s="92" t="s">
        <v>843</v>
      </c>
    </row>
    <row r="1332" spans="2:10">
      <c r="B1332" s="68" t="s">
        <v>839</v>
      </c>
      <c r="C1332" s="68" t="s">
        <v>279</v>
      </c>
      <c r="D1332" s="68" t="s">
        <v>329</v>
      </c>
      <c r="E1332" s="68" t="s">
        <v>900</v>
      </c>
      <c r="F1332" s="68">
        <v>5</v>
      </c>
      <c r="H1332" s="68" t="s">
        <v>300</v>
      </c>
      <c r="I1332" s="68" t="s">
        <v>840</v>
      </c>
      <c r="J1332" s="68" t="s">
        <v>844</v>
      </c>
    </row>
    <row r="1333" spans="2:10">
      <c r="B1333" s="68" t="s">
        <v>839</v>
      </c>
      <c r="C1333" s="68" t="s">
        <v>279</v>
      </c>
      <c r="D1333" s="68" t="s">
        <v>338</v>
      </c>
      <c r="E1333" s="68" t="s">
        <v>900</v>
      </c>
      <c r="F1333" s="68">
        <v>5</v>
      </c>
      <c r="H1333" s="68" t="s">
        <v>300</v>
      </c>
      <c r="I1333" s="68" t="s">
        <v>840</v>
      </c>
      <c r="J1333" s="92" t="s">
        <v>845</v>
      </c>
    </row>
    <row r="1334" spans="2:10">
      <c r="B1334" s="68" t="s">
        <v>839</v>
      </c>
      <c r="C1334" s="68" t="s">
        <v>279</v>
      </c>
      <c r="D1334" s="68" t="s">
        <v>347</v>
      </c>
      <c r="E1334" s="68" t="s">
        <v>900</v>
      </c>
      <c r="F1334" s="68">
        <v>5</v>
      </c>
      <c r="H1334" s="68" t="s">
        <v>300</v>
      </c>
      <c r="I1334" s="68" t="s">
        <v>840</v>
      </c>
      <c r="J1334" s="92" t="s">
        <v>846</v>
      </c>
    </row>
    <row r="1335" spans="2:10">
      <c r="B1335" s="68" t="s">
        <v>839</v>
      </c>
      <c r="C1335" s="68" t="s">
        <v>279</v>
      </c>
      <c r="D1335" s="68" t="s">
        <v>356</v>
      </c>
      <c r="E1335" s="68" t="s">
        <v>900</v>
      </c>
      <c r="F1335" s="68">
        <v>5</v>
      </c>
      <c r="H1335" s="68" t="s">
        <v>300</v>
      </c>
      <c r="I1335" s="68" t="s">
        <v>840</v>
      </c>
      <c r="J1335" s="92" t="s">
        <v>847</v>
      </c>
    </row>
    <row r="1336" spans="2:10">
      <c r="B1336" s="68" t="s">
        <v>839</v>
      </c>
      <c r="C1336" s="68" t="s">
        <v>279</v>
      </c>
      <c r="D1336" s="68" t="s">
        <v>365</v>
      </c>
      <c r="E1336" s="68" t="s">
        <v>900</v>
      </c>
      <c r="F1336" s="68">
        <v>5</v>
      </c>
      <c r="H1336" s="68" t="s">
        <v>300</v>
      </c>
      <c r="I1336" s="68" t="s">
        <v>840</v>
      </c>
      <c r="J1336" s="92" t="s">
        <v>848</v>
      </c>
    </row>
    <row r="1337" spans="2:10">
      <c r="B1337" s="68" t="s">
        <v>839</v>
      </c>
      <c r="C1337" s="68" t="s">
        <v>279</v>
      </c>
      <c r="D1337" s="68" t="s">
        <v>374</v>
      </c>
      <c r="E1337" s="68" t="s">
        <v>900</v>
      </c>
      <c r="F1337" s="68">
        <v>5</v>
      </c>
      <c r="H1337" s="68" t="s">
        <v>300</v>
      </c>
      <c r="I1337" s="68" t="s">
        <v>840</v>
      </c>
      <c r="J1337" s="92" t="s">
        <v>849</v>
      </c>
    </row>
    <row r="1338" spans="2:10">
      <c r="B1338" s="68" t="s">
        <v>839</v>
      </c>
      <c r="C1338" s="68" t="s">
        <v>279</v>
      </c>
      <c r="D1338" s="68" t="s">
        <v>383</v>
      </c>
      <c r="E1338" s="68" t="s">
        <v>900</v>
      </c>
      <c r="F1338" s="68">
        <v>5</v>
      </c>
      <c r="H1338" s="68" t="s">
        <v>300</v>
      </c>
      <c r="I1338" s="68" t="s">
        <v>840</v>
      </c>
      <c r="J1338" s="92" t="s">
        <v>850</v>
      </c>
    </row>
    <row r="1339" spans="2:10">
      <c r="B1339" s="68" t="s">
        <v>839</v>
      </c>
      <c r="C1339" s="68" t="s">
        <v>279</v>
      </c>
      <c r="D1339" s="68" t="s">
        <v>826</v>
      </c>
      <c r="E1339" s="68" t="s">
        <v>900</v>
      </c>
      <c r="F1339" s="68">
        <v>5</v>
      </c>
      <c r="H1339" s="68" t="s">
        <v>300</v>
      </c>
      <c r="I1339" s="68" t="s">
        <v>840</v>
      </c>
      <c r="J1339" s="92" t="s">
        <v>851</v>
      </c>
    </row>
    <row r="1340" spans="2:10">
      <c r="B1340" s="68" t="s">
        <v>839</v>
      </c>
      <c r="C1340" s="68" t="s">
        <v>279</v>
      </c>
      <c r="D1340" s="68" t="s">
        <v>401</v>
      </c>
      <c r="E1340" s="68" t="s">
        <v>900</v>
      </c>
      <c r="F1340" s="68">
        <v>5</v>
      </c>
      <c r="H1340" s="68" t="s">
        <v>300</v>
      </c>
      <c r="I1340" s="68" t="s">
        <v>840</v>
      </c>
      <c r="J1340" s="92" t="s">
        <v>852</v>
      </c>
    </row>
    <row r="1341" spans="2:10">
      <c r="B1341" s="68" t="s">
        <v>839</v>
      </c>
      <c r="C1341" s="68" t="s">
        <v>279</v>
      </c>
      <c r="D1341" s="68" t="s">
        <v>410</v>
      </c>
      <c r="E1341" s="68" t="s">
        <v>900</v>
      </c>
      <c r="F1341" s="68">
        <v>5</v>
      </c>
      <c r="H1341" s="68" t="s">
        <v>300</v>
      </c>
      <c r="I1341" s="68" t="s">
        <v>840</v>
      </c>
      <c r="J1341" s="92" t="s">
        <v>853</v>
      </c>
    </row>
    <row r="1342" spans="2:10">
      <c r="B1342" s="68" t="s">
        <v>839</v>
      </c>
      <c r="C1342" s="68" t="s">
        <v>279</v>
      </c>
      <c r="D1342" s="68" t="s">
        <v>419</v>
      </c>
      <c r="E1342" s="68" t="s">
        <v>900</v>
      </c>
      <c r="F1342" s="68">
        <v>5</v>
      </c>
      <c r="G1342" s="68">
        <v>0</v>
      </c>
      <c r="H1342" s="68" t="s">
        <v>300</v>
      </c>
      <c r="I1342" s="68" t="s">
        <v>840</v>
      </c>
      <c r="J1342" s="92" t="s">
        <v>854</v>
      </c>
    </row>
    <row r="1343" spans="2:10">
      <c r="B1343" s="68" t="s">
        <v>839</v>
      </c>
      <c r="C1343" s="68" t="s">
        <v>279</v>
      </c>
      <c r="D1343" s="68" t="s">
        <v>428</v>
      </c>
      <c r="E1343" s="68" t="s">
        <v>900</v>
      </c>
      <c r="F1343" s="68">
        <v>5</v>
      </c>
      <c r="H1343" s="68" t="s">
        <v>300</v>
      </c>
      <c r="I1343" s="68" t="s">
        <v>840</v>
      </c>
      <c r="J1343" s="92" t="s">
        <v>855</v>
      </c>
    </row>
    <row r="1344" spans="2:10">
      <c r="B1344" s="68" t="s">
        <v>839</v>
      </c>
      <c r="C1344" s="68" t="s">
        <v>279</v>
      </c>
      <c r="D1344" s="68" t="s">
        <v>436</v>
      </c>
      <c r="E1344" s="68" t="s">
        <v>900</v>
      </c>
      <c r="F1344" s="68">
        <v>5</v>
      </c>
      <c r="H1344" s="68" t="s">
        <v>300</v>
      </c>
      <c r="I1344" s="68" t="s">
        <v>840</v>
      </c>
      <c r="J1344" s="92" t="s">
        <v>856</v>
      </c>
    </row>
    <row r="1345" spans="2:10">
      <c r="B1345" s="68" t="s">
        <v>839</v>
      </c>
      <c r="C1345" s="68" t="s">
        <v>279</v>
      </c>
      <c r="D1345" s="68" t="s">
        <v>442</v>
      </c>
      <c r="E1345" s="68" t="s">
        <v>900</v>
      </c>
      <c r="F1345" s="68">
        <v>5</v>
      </c>
      <c r="H1345" s="68" t="s">
        <v>300</v>
      </c>
      <c r="I1345" s="68" t="s">
        <v>840</v>
      </c>
      <c r="J1345" s="92" t="s">
        <v>857</v>
      </c>
    </row>
    <row r="1346" spans="2:10">
      <c r="B1346" s="68" t="s">
        <v>839</v>
      </c>
      <c r="C1346" s="68" t="s">
        <v>279</v>
      </c>
      <c r="D1346" s="68" t="s">
        <v>449</v>
      </c>
      <c r="E1346" s="68" t="s">
        <v>900</v>
      </c>
      <c r="F1346" s="68">
        <v>5</v>
      </c>
      <c r="H1346" s="68" t="s">
        <v>300</v>
      </c>
      <c r="I1346" s="68" t="s">
        <v>840</v>
      </c>
      <c r="J1346" s="92" t="s">
        <v>858</v>
      </c>
    </row>
    <row r="1347" spans="2:10">
      <c r="B1347" s="68" t="s">
        <v>839</v>
      </c>
      <c r="C1347" s="68" t="s">
        <v>279</v>
      </c>
      <c r="D1347" s="68" t="s">
        <v>458</v>
      </c>
      <c r="E1347" s="68" t="s">
        <v>900</v>
      </c>
      <c r="F1347" s="68">
        <v>5</v>
      </c>
      <c r="H1347" s="68" t="s">
        <v>300</v>
      </c>
      <c r="I1347" s="68" t="s">
        <v>840</v>
      </c>
      <c r="J1347" s="92" t="s">
        <v>859</v>
      </c>
    </row>
    <row r="1348" spans="2:10">
      <c r="B1348" s="68" t="s">
        <v>839</v>
      </c>
      <c r="C1348" s="68" t="s">
        <v>279</v>
      </c>
      <c r="D1348" s="68" t="s">
        <v>467</v>
      </c>
      <c r="E1348" s="68" t="s">
        <v>900</v>
      </c>
      <c r="F1348" s="68">
        <v>5</v>
      </c>
      <c r="H1348" s="68" t="s">
        <v>300</v>
      </c>
      <c r="I1348" s="68" t="s">
        <v>840</v>
      </c>
      <c r="J1348" s="92" t="s">
        <v>860</v>
      </c>
    </row>
    <row r="1349" spans="2:10">
      <c r="B1349" s="68" t="s">
        <v>839</v>
      </c>
      <c r="C1349" s="68" t="s">
        <v>279</v>
      </c>
      <c r="D1349" s="68" t="s">
        <v>476</v>
      </c>
      <c r="E1349" s="68" t="s">
        <v>900</v>
      </c>
      <c r="F1349" s="68">
        <v>5</v>
      </c>
      <c r="H1349" s="68" t="s">
        <v>300</v>
      </c>
      <c r="I1349" s="68" t="s">
        <v>840</v>
      </c>
      <c r="J1349" s="92" t="s">
        <v>861</v>
      </c>
    </row>
    <row r="1350" spans="2:10">
      <c r="B1350" s="68" t="s">
        <v>839</v>
      </c>
      <c r="C1350" s="68" t="s">
        <v>279</v>
      </c>
      <c r="D1350" s="68" t="s">
        <v>485</v>
      </c>
      <c r="E1350" s="68" t="s">
        <v>900</v>
      </c>
      <c r="F1350" s="68">
        <v>5</v>
      </c>
      <c r="H1350" s="68" t="s">
        <v>300</v>
      </c>
      <c r="I1350" s="68" t="s">
        <v>840</v>
      </c>
      <c r="J1350" s="92" t="s">
        <v>862</v>
      </c>
    </row>
    <row r="1351" spans="2:10">
      <c r="B1351" s="68" t="s">
        <v>839</v>
      </c>
      <c r="C1351" s="68" t="s">
        <v>279</v>
      </c>
      <c r="D1351" s="68" t="s">
        <v>494</v>
      </c>
      <c r="E1351" s="68" t="s">
        <v>900</v>
      </c>
      <c r="F1351" s="68">
        <v>5</v>
      </c>
      <c r="H1351" s="68" t="s">
        <v>300</v>
      </c>
      <c r="I1351" s="68" t="s">
        <v>840</v>
      </c>
      <c r="J1351" s="92" t="s">
        <v>863</v>
      </c>
    </row>
    <row r="1352" spans="2:10">
      <c r="B1352" s="68" t="s">
        <v>839</v>
      </c>
      <c r="C1352" s="68" t="s">
        <v>279</v>
      </c>
      <c r="D1352" s="68" t="s">
        <v>503</v>
      </c>
      <c r="E1352" s="68" t="s">
        <v>900</v>
      </c>
      <c r="F1352" s="68">
        <v>5</v>
      </c>
      <c r="H1352" s="68" t="s">
        <v>300</v>
      </c>
      <c r="I1352" s="68" t="s">
        <v>840</v>
      </c>
      <c r="J1352" s="92" t="s">
        <v>864</v>
      </c>
    </row>
    <row r="1353" spans="2:10">
      <c r="B1353" s="68" t="s">
        <v>839</v>
      </c>
      <c r="C1353" s="68" t="s">
        <v>279</v>
      </c>
      <c r="D1353" s="68" t="s">
        <v>512</v>
      </c>
      <c r="E1353" s="68" t="s">
        <v>900</v>
      </c>
      <c r="F1353" s="68">
        <v>5</v>
      </c>
      <c r="H1353" s="68" t="s">
        <v>300</v>
      </c>
      <c r="I1353" s="68" t="s">
        <v>840</v>
      </c>
      <c r="J1353" s="92" t="s">
        <v>865</v>
      </c>
    </row>
    <row r="1354" spans="2:10">
      <c r="B1354" s="68" t="s">
        <v>839</v>
      </c>
      <c r="C1354" s="68" t="s">
        <v>279</v>
      </c>
      <c r="D1354" s="68" t="s">
        <v>521</v>
      </c>
      <c r="E1354" s="68" t="s">
        <v>900</v>
      </c>
      <c r="F1354" s="68">
        <v>5</v>
      </c>
      <c r="H1354" s="68" t="s">
        <v>300</v>
      </c>
      <c r="I1354" s="68" t="s">
        <v>840</v>
      </c>
      <c r="J1354" s="92" t="s">
        <v>866</v>
      </c>
    </row>
    <row r="1355" spans="2:10">
      <c r="B1355" s="68" t="s">
        <v>839</v>
      </c>
      <c r="C1355" s="68" t="s">
        <v>279</v>
      </c>
      <c r="D1355" s="68" t="s">
        <v>584</v>
      </c>
      <c r="E1355" s="68" t="s">
        <v>900</v>
      </c>
      <c r="F1355" s="68">
        <v>5</v>
      </c>
      <c r="H1355" s="68" t="s">
        <v>300</v>
      </c>
      <c r="I1355" s="68" t="s">
        <v>840</v>
      </c>
      <c r="J1355" s="68" t="s">
        <v>867</v>
      </c>
    </row>
    <row r="1356" spans="2:10">
      <c r="B1356" s="68" t="s">
        <v>839</v>
      </c>
      <c r="C1356" s="68" t="s">
        <v>279</v>
      </c>
      <c r="D1356" s="68" t="s">
        <v>593</v>
      </c>
      <c r="E1356" s="68" t="s">
        <v>900</v>
      </c>
      <c r="F1356" s="68">
        <v>5</v>
      </c>
      <c r="H1356" s="68" t="s">
        <v>300</v>
      </c>
      <c r="I1356" s="68" t="s">
        <v>840</v>
      </c>
      <c r="J1356" s="68" t="s">
        <v>868</v>
      </c>
    </row>
    <row r="1357" spans="2:10">
      <c r="B1357" s="68" t="s">
        <v>839</v>
      </c>
      <c r="C1357" s="68" t="s">
        <v>279</v>
      </c>
      <c r="D1357" s="68" t="s">
        <v>602</v>
      </c>
      <c r="E1357" s="68" t="s">
        <v>900</v>
      </c>
      <c r="F1357" s="68">
        <v>5</v>
      </c>
      <c r="H1357" s="68" t="s">
        <v>300</v>
      </c>
      <c r="I1357" s="68" t="s">
        <v>840</v>
      </c>
      <c r="J1357" s="68" t="s">
        <v>869</v>
      </c>
    </row>
    <row r="1358" spans="2:10">
      <c r="B1358" s="68" t="s">
        <v>839</v>
      </c>
      <c r="C1358" s="68" t="s">
        <v>279</v>
      </c>
      <c r="D1358" s="68" t="s">
        <v>611</v>
      </c>
      <c r="E1358" s="68" t="s">
        <v>900</v>
      </c>
      <c r="F1358" s="68">
        <v>5</v>
      </c>
      <c r="H1358" s="68" t="s">
        <v>300</v>
      </c>
      <c r="I1358" s="68" t="s">
        <v>840</v>
      </c>
      <c r="J1358" s="68" t="s">
        <v>870</v>
      </c>
    </row>
    <row r="1359" spans="2:10">
      <c r="B1359" s="68" t="s">
        <v>839</v>
      </c>
      <c r="C1359" s="68" t="s">
        <v>279</v>
      </c>
      <c r="D1359" s="68" t="s">
        <v>620</v>
      </c>
      <c r="E1359" s="68" t="s">
        <v>900</v>
      </c>
      <c r="F1359" s="68">
        <v>5</v>
      </c>
      <c r="H1359" s="68" t="s">
        <v>300</v>
      </c>
      <c r="I1359" s="68" t="s">
        <v>840</v>
      </c>
      <c r="J1359" s="68" t="s">
        <v>871</v>
      </c>
    </row>
    <row r="1360" spans="2:10">
      <c r="B1360" s="68" t="s">
        <v>839</v>
      </c>
      <c r="C1360" s="68" t="s">
        <v>279</v>
      </c>
      <c r="D1360" s="68" t="s">
        <v>812</v>
      </c>
      <c r="E1360" s="68" t="s">
        <v>900</v>
      </c>
      <c r="F1360" s="68">
        <v>5</v>
      </c>
      <c r="H1360" s="68" t="s">
        <v>300</v>
      </c>
      <c r="I1360" s="68" t="s">
        <v>840</v>
      </c>
      <c r="J1360" s="68" t="s">
        <v>872</v>
      </c>
    </row>
    <row r="1361" spans="2:10">
      <c r="B1361" s="68" t="s">
        <v>839</v>
      </c>
      <c r="C1361" s="68" t="s">
        <v>279</v>
      </c>
      <c r="D1361" s="68" t="s">
        <v>629</v>
      </c>
      <c r="E1361" s="68" t="s">
        <v>900</v>
      </c>
      <c r="F1361" s="68">
        <v>5</v>
      </c>
      <c r="H1361" s="68" t="s">
        <v>300</v>
      </c>
      <c r="I1361" s="68" t="s">
        <v>840</v>
      </c>
      <c r="J1361" s="68" t="s">
        <v>873</v>
      </c>
    </row>
    <row r="1362" spans="2:10">
      <c r="B1362" s="68" t="s">
        <v>839</v>
      </c>
      <c r="C1362" s="68" t="s">
        <v>279</v>
      </c>
      <c r="D1362" s="68" t="s">
        <v>638</v>
      </c>
      <c r="E1362" s="68" t="s">
        <v>900</v>
      </c>
      <c r="F1362" s="68">
        <v>5</v>
      </c>
      <c r="H1362" s="68" t="s">
        <v>300</v>
      </c>
      <c r="I1362" s="68" t="s">
        <v>840</v>
      </c>
      <c r="J1362" s="68" t="s">
        <v>874</v>
      </c>
    </row>
    <row r="1363" spans="2:10">
      <c r="B1363" s="68" t="s">
        <v>839</v>
      </c>
      <c r="C1363" s="68" t="s">
        <v>279</v>
      </c>
      <c r="D1363" s="68" t="s">
        <v>647</v>
      </c>
      <c r="E1363" s="68" t="s">
        <v>900</v>
      </c>
      <c r="F1363" s="68">
        <v>5</v>
      </c>
      <c r="H1363" s="68" t="s">
        <v>300</v>
      </c>
      <c r="I1363" s="68" t="s">
        <v>840</v>
      </c>
      <c r="J1363" s="68" t="s">
        <v>875</v>
      </c>
    </row>
    <row r="1364" spans="2:10">
      <c r="B1364" s="68" t="s">
        <v>839</v>
      </c>
      <c r="C1364" s="68" t="s">
        <v>279</v>
      </c>
      <c r="D1364" s="68" t="s">
        <v>653</v>
      </c>
      <c r="E1364" s="68" t="s">
        <v>900</v>
      </c>
      <c r="F1364" s="68">
        <v>5</v>
      </c>
      <c r="H1364" s="68" t="s">
        <v>300</v>
      </c>
      <c r="I1364" s="68" t="s">
        <v>840</v>
      </c>
      <c r="J1364" s="68" t="s">
        <v>876</v>
      </c>
    </row>
    <row r="1365" spans="2:10">
      <c r="B1365" s="68" t="s">
        <v>839</v>
      </c>
      <c r="C1365" s="68" t="s">
        <v>279</v>
      </c>
      <c r="D1365" s="68" t="s">
        <v>662</v>
      </c>
      <c r="E1365" s="68" t="s">
        <v>900</v>
      </c>
      <c r="F1365" s="68">
        <v>5</v>
      </c>
      <c r="H1365" s="68" t="s">
        <v>300</v>
      </c>
      <c r="I1365" s="68" t="s">
        <v>840</v>
      </c>
      <c r="J1365" s="68" t="s">
        <v>877</v>
      </c>
    </row>
    <row r="1366" spans="2:10">
      <c r="B1366" s="68" t="s">
        <v>839</v>
      </c>
      <c r="C1366" s="68" t="s">
        <v>279</v>
      </c>
      <c r="D1366" s="68" t="s">
        <v>671</v>
      </c>
      <c r="E1366" s="68" t="s">
        <v>900</v>
      </c>
      <c r="F1366" s="68">
        <v>5</v>
      </c>
      <c r="H1366" s="68" t="s">
        <v>300</v>
      </c>
      <c r="I1366" s="68" t="s">
        <v>840</v>
      </c>
      <c r="J1366" s="68" t="s">
        <v>878</v>
      </c>
    </row>
    <row r="1367" spans="2:10">
      <c r="B1367" s="68" t="s">
        <v>839</v>
      </c>
      <c r="C1367" s="68" t="s">
        <v>279</v>
      </c>
      <c r="D1367" s="68" t="s">
        <v>680</v>
      </c>
      <c r="E1367" s="68" t="s">
        <v>900</v>
      </c>
      <c r="F1367" s="68">
        <v>5</v>
      </c>
      <c r="H1367" s="68" t="s">
        <v>300</v>
      </c>
      <c r="I1367" s="68" t="s">
        <v>840</v>
      </c>
      <c r="J1367" s="68" t="s">
        <v>879</v>
      </c>
    </row>
    <row r="1368" spans="2:10">
      <c r="B1368" s="68" t="s">
        <v>839</v>
      </c>
      <c r="C1368" s="68" t="s">
        <v>279</v>
      </c>
      <c r="D1368" s="68" t="s">
        <v>901</v>
      </c>
      <c r="E1368" s="68" t="s">
        <v>900</v>
      </c>
      <c r="F1368" s="68">
        <v>5</v>
      </c>
      <c r="H1368" s="68" t="s">
        <v>300</v>
      </c>
      <c r="I1368" s="68" t="s">
        <v>840</v>
      </c>
      <c r="J1368" s="68" t="s">
        <v>902</v>
      </c>
    </row>
    <row r="1369" spans="2:10">
      <c r="B1369" s="68" t="s">
        <v>839</v>
      </c>
      <c r="C1369" s="68" t="s">
        <v>279</v>
      </c>
      <c r="D1369" s="68" t="s">
        <v>903</v>
      </c>
      <c r="E1369" s="68" t="s">
        <v>900</v>
      </c>
      <c r="F1369" s="68">
        <v>5</v>
      </c>
      <c r="H1369" s="68" t="s">
        <v>300</v>
      </c>
      <c r="I1369" s="68" t="s">
        <v>840</v>
      </c>
      <c r="J1369" s="68" t="s">
        <v>904</v>
      </c>
    </row>
    <row r="1370" spans="2:10">
      <c r="B1370" s="68" t="s">
        <v>839</v>
      </c>
      <c r="C1370" s="68" t="s">
        <v>279</v>
      </c>
      <c r="D1370" s="68" t="s">
        <v>821</v>
      </c>
      <c r="E1370" s="68" t="s">
        <v>900</v>
      </c>
      <c r="F1370" s="68">
        <v>5</v>
      </c>
      <c r="H1370" s="68" t="s">
        <v>300</v>
      </c>
      <c r="I1370" s="68" t="s">
        <v>840</v>
      </c>
      <c r="J1370" s="68" t="s">
        <v>880</v>
      </c>
    </row>
    <row r="1371" spans="2:10">
      <c r="B1371" s="68" t="s">
        <v>839</v>
      </c>
      <c r="C1371" s="68" t="s">
        <v>279</v>
      </c>
      <c r="D1371" s="68" t="s">
        <v>695</v>
      </c>
      <c r="E1371" s="68" t="s">
        <v>900</v>
      </c>
      <c r="F1371" s="68">
        <v>5</v>
      </c>
      <c r="H1371" s="68" t="s">
        <v>300</v>
      </c>
      <c r="I1371" s="68" t="s">
        <v>840</v>
      </c>
      <c r="J1371" s="68" t="s">
        <v>881</v>
      </c>
    </row>
    <row r="1372" spans="2:10">
      <c r="B1372" s="68" t="s">
        <v>839</v>
      </c>
      <c r="C1372" s="68" t="s">
        <v>279</v>
      </c>
      <c r="D1372" s="68" t="s">
        <v>704</v>
      </c>
      <c r="E1372" s="68" t="s">
        <v>900</v>
      </c>
      <c r="F1372" s="68">
        <v>5</v>
      </c>
      <c r="H1372" s="68" t="s">
        <v>300</v>
      </c>
      <c r="I1372" s="68" t="s">
        <v>840</v>
      </c>
      <c r="J1372" s="68" t="s">
        <v>882</v>
      </c>
    </row>
    <row r="1373" spans="2:10">
      <c r="B1373" s="68" t="s">
        <v>839</v>
      </c>
      <c r="C1373" s="68" t="s">
        <v>279</v>
      </c>
      <c r="D1373" s="68" t="s">
        <v>713</v>
      </c>
      <c r="E1373" s="68" t="s">
        <v>900</v>
      </c>
      <c r="F1373" s="68">
        <v>5</v>
      </c>
      <c r="H1373" s="68" t="s">
        <v>300</v>
      </c>
      <c r="I1373" s="68" t="s">
        <v>840</v>
      </c>
      <c r="J1373" s="68" t="s">
        <v>883</v>
      </c>
    </row>
    <row r="1374" spans="2:10">
      <c r="B1374" s="68" t="s">
        <v>839</v>
      </c>
      <c r="C1374" s="68" t="s">
        <v>279</v>
      </c>
      <c r="D1374" s="68" t="s">
        <v>722</v>
      </c>
      <c r="E1374" s="68" t="s">
        <v>900</v>
      </c>
      <c r="F1374" s="68">
        <v>5</v>
      </c>
      <c r="H1374" s="68" t="s">
        <v>300</v>
      </c>
      <c r="I1374" s="68" t="s">
        <v>840</v>
      </c>
      <c r="J1374" s="68" t="s">
        <v>884</v>
      </c>
    </row>
    <row r="1375" spans="2:10">
      <c r="B1375" s="68" t="s">
        <v>839</v>
      </c>
      <c r="C1375" s="68" t="s">
        <v>279</v>
      </c>
      <c r="D1375" s="68" t="s">
        <v>731</v>
      </c>
      <c r="E1375" s="68" t="s">
        <v>900</v>
      </c>
      <c r="F1375" s="68">
        <v>5</v>
      </c>
      <c r="H1375" s="68" t="s">
        <v>300</v>
      </c>
      <c r="I1375" s="68" t="s">
        <v>840</v>
      </c>
      <c r="J1375" s="68" t="s">
        <v>885</v>
      </c>
    </row>
    <row r="1376" spans="2:10">
      <c r="B1376" s="68" t="s">
        <v>839</v>
      </c>
      <c r="C1376" s="68" t="s">
        <v>279</v>
      </c>
      <c r="D1376" s="68" t="s">
        <v>740</v>
      </c>
      <c r="E1376" s="68" t="s">
        <v>900</v>
      </c>
      <c r="F1376" s="68">
        <v>5</v>
      </c>
      <c r="H1376" s="68" t="s">
        <v>300</v>
      </c>
      <c r="I1376" s="68" t="s">
        <v>840</v>
      </c>
      <c r="J1376" s="68" t="s">
        <v>886</v>
      </c>
    </row>
    <row r="1377" spans="2:10">
      <c r="B1377" s="68" t="s">
        <v>839</v>
      </c>
      <c r="C1377" s="68" t="s">
        <v>279</v>
      </c>
      <c r="D1377" s="68" t="s">
        <v>749</v>
      </c>
      <c r="E1377" s="68" t="s">
        <v>900</v>
      </c>
      <c r="F1377" s="68">
        <v>5</v>
      </c>
      <c r="H1377" s="68" t="s">
        <v>300</v>
      </c>
      <c r="I1377" s="68" t="s">
        <v>840</v>
      </c>
      <c r="J1377" s="68" t="s">
        <v>887</v>
      </c>
    </row>
    <row r="1378" spans="2:10">
      <c r="B1378" s="68" t="s">
        <v>839</v>
      </c>
      <c r="C1378" s="68" t="s">
        <v>279</v>
      </c>
      <c r="D1378" s="68" t="s">
        <v>305</v>
      </c>
      <c r="E1378" s="68" t="s">
        <v>900</v>
      </c>
      <c r="F1378" s="68">
        <v>5</v>
      </c>
      <c r="H1378" s="68" t="s">
        <v>300</v>
      </c>
      <c r="I1378" s="68" t="s">
        <v>888</v>
      </c>
      <c r="J1378" s="92" t="s">
        <v>841</v>
      </c>
    </row>
    <row r="1379" spans="2:10">
      <c r="B1379" s="68" t="s">
        <v>839</v>
      </c>
      <c r="C1379" s="68" t="s">
        <v>279</v>
      </c>
      <c r="D1379" s="68" t="s">
        <v>314</v>
      </c>
      <c r="E1379" s="68" t="s">
        <v>900</v>
      </c>
      <c r="F1379" s="68">
        <v>5</v>
      </c>
      <c r="H1379" s="68" t="s">
        <v>300</v>
      </c>
      <c r="I1379" s="68" t="s">
        <v>888</v>
      </c>
      <c r="J1379" s="92" t="s">
        <v>842</v>
      </c>
    </row>
    <row r="1380" spans="2:10">
      <c r="B1380" s="68" t="s">
        <v>839</v>
      </c>
      <c r="C1380" s="68" t="s">
        <v>279</v>
      </c>
      <c r="D1380" s="68" t="s">
        <v>323</v>
      </c>
      <c r="E1380" s="68" t="s">
        <v>900</v>
      </c>
      <c r="F1380" s="68">
        <v>5</v>
      </c>
      <c r="H1380" s="68" t="s">
        <v>300</v>
      </c>
      <c r="I1380" s="68" t="s">
        <v>888</v>
      </c>
      <c r="J1380" s="92" t="s">
        <v>843</v>
      </c>
    </row>
    <row r="1381" spans="2:10">
      <c r="B1381" s="68" t="s">
        <v>839</v>
      </c>
      <c r="C1381" s="68" t="s">
        <v>279</v>
      </c>
      <c r="D1381" s="68" t="s">
        <v>332</v>
      </c>
      <c r="E1381" s="68" t="s">
        <v>900</v>
      </c>
      <c r="F1381" s="68">
        <v>5</v>
      </c>
      <c r="H1381" s="68" t="s">
        <v>300</v>
      </c>
      <c r="I1381" s="68" t="s">
        <v>888</v>
      </c>
      <c r="J1381" s="68" t="s">
        <v>844</v>
      </c>
    </row>
    <row r="1382" spans="2:10">
      <c r="B1382" s="68" t="s">
        <v>839</v>
      </c>
      <c r="C1382" s="68" t="s">
        <v>279</v>
      </c>
      <c r="D1382" s="68" t="s">
        <v>341</v>
      </c>
      <c r="E1382" s="68" t="s">
        <v>900</v>
      </c>
      <c r="F1382" s="68">
        <v>5</v>
      </c>
      <c r="H1382" s="68" t="s">
        <v>300</v>
      </c>
      <c r="I1382" s="68" t="s">
        <v>888</v>
      </c>
      <c r="J1382" s="92" t="s">
        <v>845</v>
      </c>
    </row>
    <row r="1383" spans="2:10">
      <c r="B1383" s="68" t="s">
        <v>839</v>
      </c>
      <c r="C1383" s="68" t="s">
        <v>279</v>
      </c>
      <c r="D1383" s="68" t="s">
        <v>350</v>
      </c>
      <c r="E1383" s="68" t="s">
        <v>900</v>
      </c>
      <c r="F1383" s="68">
        <v>5</v>
      </c>
      <c r="H1383" s="68" t="s">
        <v>300</v>
      </c>
      <c r="I1383" s="68" t="s">
        <v>888</v>
      </c>
      <c r="J1383" s="92" t="s">
        <v>846</v>
      </c>
    </row>
    <row r="1384" spans="2:10">
      <c r="B1384" s="68" t="s">
        <v>839</v>
      </c>
      <c r="C1384" s="68" t="s">
        <v>279</v>
      </c>
      <c r="D1384" s="68" t="s">
        <v>359</v>
      </c>
      <c r="E1384" s="68" t="s">
        <v>900</v>
      </c>
      <c r="F1384" s="68">
        <v>5</v>
      </c>
      <c r="H1384" s="68" t="s">
        <v>300</v>
      </c>
      <c r="I1384" s="68" t="s">
        <v>888</v>
      </c>
      <c r="J1384" s="92" t="s">
        <v>847</v>
      </c>
    </row>
    <row r="1385" spans="2:10">
      <c r="B1385" s="68" t="s">
        <v>839</v>
      </c>
      <c r="C1385" s="68" t="s">
        <v>279</v>
      </c>
      <c r="D1385" s="68" t="s">
        <v>368</v>
      </c>
      <c r="E1385" s="68" t="s">
        <v>900</v>
      </c>
      <c r="F1385" s="68">
        <v>5</v>
      </c>
      <c r="H1385" s="68" t="s">
        <v>300</v>
      </c>
      <c r="I1385" s="68" t="s">
        <v>888</v>
      </c>
      <c r="J1385" s="92" t="s">
        <v>848</v>
      </c>
    </row>
    <row r="1386" spans="2:10">
      <c r="B1386" s="68" t="s">
        <v>839</v>
      </c>
      <c r="C1386" s="68" t="s">
        <v>279</v>
      </c>
      <c r="D1386" s="68" t="s">
        <v>377</v>
      </c>
      <c r="E1386" s="68" t="s">
        <v>900</v>
      </c>
      <c r="F1386" s="68">
        <v>5</v>
      </c>
      <c r="H1386" s="68" t="s">
        <v>300</v>
      </c>
      <c r="I1386" s="68" t="s">
        <v>888</v>
      </c>
      <c r="J1386" s="92" t="s">
        <v>849</v>
      </c>
    </row>
    <row r="1387" spans="2:10">
      <c r="B1387" s="68" t="s">
        <v>839</v>
      </c>
      <c r="C1387" s="68" t="s">
        <v>279</v>
      </c>
      <c r="D1387" s="68" t="s">
        <v>386</v>
      </c>
      <c r="E1387" s="68" t="s">
        <v>900</v>
      </c>
      <c r="F1387" s="68">
        <v>5</v>
      </c>
      <c r="H1387" s="68" t="s">
        <v>300</v>
      </c>
      <c r="I1387" s="68" t="s">
        <v>888</v>
      </c>
      <c r="J1387" s="92" t="s">
        <v>850</v>
      </c>
    </row>
    <row r="1388" spans="2:10">
      <c r="B1388" s="68" t="s">
        <v>839</v>
      </c>
      <c r="C1388" s="68" t="s">
        <v>279</v>
      </c>
      <c r="D1388" s="68" t="s">
        <v>827</v>
      </c>
      <c r="E1388" s="68" t="s">
        <v>900</v>
      </c>
      <c r="F1388" s="68">
        <v>5</v>
      </c>
      <c r="H1388" s="68" t="s">
        <v>300</v>
      </c>
      <c r="I1388" s="68" t="s">
        <v>888</v>
      </c>
      <c r="J1388" s="92" t="s">
        <v>851</v>
      </c>
    </row>
    <row r="1389" spans="2:10">
      <c r="B1389" s="68" t="s">
        <v>839</v>
      </c>
      <c r="C1389" s="68" t="s">
        <v>279</v>
      </c>
      <c r="D1389" s="68" t="s">
        <v>404</v>
      </c>
      <c r="E1389" s="68" t="s">
        <v>900</v>
      </c>
      <c r="F1389" s="68">
        <v>5</v>
      </c>
      <c r="H1389" s="68" t="s">
        <v>300</v>
      </c>
      <c r="I1389" s="68" t="s">
        <v>888</v>
      </c>
      <c r="J1389" s="92" t="s">
        <v>852</v>
      </c>
    </row>
    <row r="1390" spans="2:10">
      <c r="B1390" s="68" t="s">
        <v>839</v>
      </c>
      <c r="C1390" s="68" t="s">
        <v>279</v>
      </c>
      <c r="D1390" s="68" t="s">
        <v>413</v>
      </c>
      <c r="E1390" s="68" t="s">
        <v>900</v>
      </c>
      <c r="F1390" s="68">
        <v>5</v>
      </c>
      <c r="H1390" s="68" t="s">
        <v>300</v>
      </c>
      <c r="I1390" s="68" t="s">
        <v>888</v>
      </c>
      <c r="J1390" s="92" t="s">
        <v>853</v>
      </c>
    </row>
    <row r="1391" spans="2:10">
      <c r="B1391" s="68" t="s">
        <v>839</v>
      </c>
      <c r="C1391" s="68" t="s">
        <v>279</v>
      </c>
      <c r="D1391" s="68" t="s">
        <v>422</v>
      </c>
      <c r="E1391" s="68" t="s">
        <v>900</v>
      </c>
      <c r="F1391" s="68">
        <v>5</v>
      </c>
      <c r="G1391" s="68">
        <v>0</v>
      </c>
      <c r="H1391" s="68" t="s">
        <v>300</v>
      </c>
      <c r="I1391" s="68" t="s">
        <v>888</v>
      </c>
      <c r="J1391" s="92" t="s">
        <v>854</v>
      </c>
    </row>
    <row r="1392" spans="2:10">
      <c r="B1392" s="68" t="s">
        <v>839</v>
      </c>
      <c r="C1392" s="68" t="s">
        <v>279</v>
      </c>
      <c r="D1392" s="68" t="s">
        <v>431</v>
      </c>
      <c r="E1392" s="68" t="s">
        <v>900</v>
      </c>
      <c r="F1392" s="68">
        <v>5</v>
      </c>
      <c r="H1392" s="68" t="s">
        <v>300</v>
      </c>
      <c r="I1392" s="68" t="s">
        <v>888</v>
      </c>
      <c r="J1392" s="92" t="s">
        <v>855</v>
      </c>
    </row>
    <row r="1393" spans="2:10">
      <c r="B1393" s="68" t="s">
        <v>839</v>
      </c>
      <c r="C1393" s="68" t="s">
        <v>279</v>
      </c>
      <c r="D1393" s="68" t="s">
        <v>438</v>
      </c>
      <c r="E1393" s="68" t="s">
        <v>900</v>
      </c>
      <c r="F1393" s="68">
        <v>5</v>
      </c>
      <c r="H1393" s="68" t="s">
        <v>300</v>
      </c>
      <c r="I1393" s="68" t="s">
        <v>888</v>
      </c>
      <c r="J1393" s="92" t="s">
        <v>856</v>
      </c>
    </row>
    <row r="1394" spans="2:10">
      <c r="B1394" s="68" t="s">
        <v>839</v>
      </c>
      <c r="C1394" s="68" t="s">
        <v>279</v>
      </c>
      <c r="D1394" s="68" t="s">
        <v>444</v>
      </c>
      <c r="E1394" s="68" t="s">
        <v>900</v>
      </c>
      <c r="F1394" s="68">
        <v>5</v>
      </c>
      <c r="H1394" s="68" t="s">
        <v>300</v>
      </c>
      <c r="I1394" s="68" t="s">
        <v>888</v>
      </c>
      <c r="J1394" s="92" t="s">
        <v>857</v>
      </c>
    </row>
    <row r="1395" spans="2:10">
      <c r="B1395" s="68" t="s">
        <v>839</v>
      </c>
      <c r="C1395" s="68" t="s">
        <v>279</v>
      </c>
      <c r="D1395" s="68" t="s">
        <v>452</v>
      </c>
      <c r="E1395" s="68" t="s">
        <v>900</v>
      </c>
      <c r="F1395" s="68">
        <v>5</v>
      </c>
      <c r="H1395" s="68" t="s">
        <v>300</v>
      </c>
      <c r="I1395" s="68" t="s">
        <v>888</v>
      </c>
      <c r="J1395" s="92" t="s">
        <v>858</v>
      </c>
    </row>
    <row r="1396" spans="2:10">
      <c r="B1396" s="68" t="s">
        <v>839</v>
      </c>
      <c r="C1396" s="68" t="s">
        <v>279</v>
      </c>
      <c r="D1396" s="68" t="s">
        <v>461</v>
      </c>
      <c r="E1396" s="68" t="s">
        <v>900</v>
      </c>
      <c r="F1396" s="68">
        <v>5</v>
      </c>
      <c r="H1396" s="68" t="s">
        <v>300</v>
      </c>
      <c r="I1396" s="68" t="s">
        <v>888</v>
      </c>
      <c r="J1396" s="92" t="s">
        <v>859</v>
      </c>
    </row>
    <row r="1397" spans="2:10">
      <c r="B1397" s="68" t="s">
        <v>839</v>
      </c>
      <c r="C1397" s="68" t="s">
        <v>279</v>
      </c>
      <c r="D1397" s="68" t="s">
        <v>470</v>
      </c>
      <c r="E1397" s="68" t="s">
        <v>900</v>
      </c>
      <c r="F1397" s="68">
        <v>5</v>
      </c>
      <c r="H1397" s="68" t="s">
        <v>300</v>
      </c>
      <c r="I1397" s="68" t="s">
        <v>888</v>
      </c>
      <c r="J1397" s="92" t="s">
        <v>860</v>
      </c>
    </row>
    <row r="1398" spans="2:10">
      <c r="B1398" s="68" t="s">
        <v>839</v>
      </c>
      <c r="C1398" s="68" t="s">
        <v>279</v>
      </c>
      <c r="D1398" s="68" t="s">
        <v>479</v>
      </c>
      <c r="E1398" s="68" t="s">
        <v>900</v>
      </c>
      <c r="F1398" s="68">
        <v>5</v>
      </c>
      <c r="H1398" s="68" t="s">
        <v>300</v>
      </c>
      <c r="I1398" s="68" t="s">
        <v>888</v>
      </c>
      <c r="J1398" s="92" t="s">
        <v>861</v>
      </c>
    </row>
    <row r="1399" spans="2:10">
      <c r="B1399" s="68" t="s">
        <v>839</v>
      </c>
      <c r="C1399" s="68" t="s">
        <v>279</v>
      </c>
      <c r="D1399" s="68" t="s">
        <v>488</v>
      </c>
      <c r="E1399" s="68" t="s">
        <v>900</v>
      </c>
      <c r="F1399" s="68">
        <v>5</v>
      </c>
      <c r="H1399" s="68" t="s">
        <v>300</v>
      </c>
      <c r="I1399" s="68" t="s">
        <v>888</v>
      </c>
      <c r="J1399" s="92" t="s">
        <v>862</v>
      </c>
    </row>
    <row r="1400" spans="2:10">
      <c r="B1400" s="68" t="s">
        <v>839</v>
      </c>
      <c r="C1400" s="68" t="s">
        <v>279</v>
      </c>
      <c r="D1400" s="68" t="s">
        <v>497</v>
      </c>
      <c r="E1400" s="68" t="s">
        <v>900</v>
      </c>
      <c r="F1400" s="68">
        <v>5</v>
      </c>
      <c r="H1400" s="68" t="s">
        <v>300</v>
      </c>
      <c r="I1400" s="68" t="s">
        <v>888</v>
      </c>
      <c r="J1400" s="92" t="s">
        <v>863</v>
      </c>
    </row>
    <row r="1401" spans="2:10">
      <c r="B1401" s="68" t="s">
        <v>839</v>
      </c>
      <c r="C1401" s="68" t="s">
        <v>279</v>
      </c>
      <c r="D1401" s="68" t="s">
        <v>506</v>
      </c>
      <c r="E1401" s="68" t="s">
        <v>900</v>
      </c>
      <c r="F1401" s="68">
        <v>5</v>
      </c>
      <c r="H1401" s="68" t="s">
        <v>300</v>
      </c>
      <c r="I1401" s="68" t="s">
        <v>888</v>
      </c>
      <c r="J1401" s="92" t="s">
        <v>864</v>
      </c>
    </row>
    <row r="1402" spans="2:10">
      <c r="B1402" s="68" t="s">
        <v>839</v>
      </c>
      <c r="C1402" s="68" t="s">
        <v>279</v>
      </c>
      <c r="D1402" s="68" t="s">
        <v>515</v>
      </c>
      <c r="E1402" s="68" t="s">
        <v>900</v>
      </c>
      <c r="F1402" s="68">
        <v>5</v>
      </c>
      <c r="H1402" s="68" t="s">
        <v>300</v>
      </c>
      <c r="I1402" s="68" t="s">
        <v>888</v>
      </c>
      <c r="J1402" s="92" t="s">
        <v>865</v>
      </c>
    </row>
    <row r="1403" spans="2:10">
      <c r="B1403" s="68" t="s">
        <v>839</v>
      </c>
      <c r="C1403" s="68" t="s">
        <v>279</v>
      </c>
      <c r="D1403" s="68" t="s">
        <v>524</v>
      </c>
      <c r="E1403" s="68" t="s">
        <v>900</v>
      </c>
      <c r="F1403" s="68">
        <v>5</v>
      </c>
      <c r="H1403" s="68" t="s">
        <v>300</v>
      </c>
      <c r="I1403" s="68" t="s">
        <v>888</v>
      </c>
      <c r="J1403" s="92" t="s">
        <v>866</v>
      </c>
    </row>
    <row r="1404" spans="2:10">
      <c r="B1404" s="68" t="s">
        <v>839</v>
      </c>
      <c r="C1404" s="68" t="s">
        <v>279</v>
      </c>
      <c r="D1404" s="68" t="s">
        <v>587</v>
      </c>
      <c r="E1404" s="68" t="s">
        <v>900</v>
      </c>
      <c r="F1404" s="68">
        <v>5</v>
      </c>
      <c r="H1404" s="68" t="s">
        <v>300</v>
      </c>
      <c r="I1404" s="68" t="s">
        <v>888</v>
      </c>
      <c r="J1404" s="68" t="s">
        <v>867</v>
      </c>
    </row>
    <row r="1405" spans="2:10">
      <c r="B1405" s="68" t="s">
        <v>839</v>
      </c>
      <c r="C1405" s="68" t="s">
        <v>279</v>
      </c>
      <c r="D1405" s="68" t="s">
        <v>596</v>
      </c>
      <c r="E1405" s="68" t="s">
        <v>900</v>
      </c>
      <c r="F1405" s="68">
        <v>5</v>
      </c>
      <c r="H1405" s="68" t="s">
        <v>300</v>
      </c>
      <c r="I1405" s="68" t="s">
        <v>888</v>
      </c>
      <c r="J1405" s="68" t="s">
        <v>868</v>
      </c>
    </row>
    <row r="1406" spans="2:10">
      <c r="B1406" s="68" t="s">
        <v>839</v>
      </c>
      <c r="C1406" s="68" t="s">
        <v>279</v>
      </c>
      <c r="D1406" s="68" t="s">
        <v>605</v>
      </c>
      <c r="E1406" s="68" t="s">
        <v>900</v>
      </c>
      <c r="F1406" s="68">
        <v>5</v>
      </c>
      <c r="H1406" s="68" t="s">
        <v>300</v>
      </c>
      <c r="I1406" s="68" t="s">
        <v>888</v>
      </c>
      <c r="J1406" s="68" t="s">
        <v>869</v>
      </c>
    </row>
    <row r="1407" spans="2:10">
      <c r="B1407" s="68" t="s">
        <v>839</v>
      </c>
      <c r="C1407" s="68" t="s">
        <v>279</v>
      </c>
      <c r="D1407" s="68" t="s">
        <v>614</v>
      </c>
      <c r="E1407" s="68" t="s">
        <v>900</v>
      </c>
      <c r="F1407" s="68">
        <v>5</v>
      </c>
      <c r="H1407" s="68" t="s">
        <v>300</v>
      </c>
      <c r="I1407" s="68" t="s">
        <v>888</v>
      </c>
      <c r="J1407" s="68" t="s">
        <v>870</v>
      </c>
    </row>
    <row r="1408" spans="2:10">
      <c r="B1408" s="68" t="s">
        <v>839</v>
      </c>
      <c r="C1408" s="68" t="s">
        <v>279</v>
      </c>
      <c r="D1408" s="68" t="s">
        <v>623</v>
      </c>
      <c r="E1408" s="68" t="s">
        <v>900</v>
      </c>
      <c r="F1408" s="68">
        <v>5</v>
      </c>
      <c r="H1408" s="68" t="s">
        <v>300</v>
      </c>
      <c r="I1408" s="68" t="s">
        <v>888</v>
      </c>
      <c r="J1408" s="68" t="s">
        <v>871</v>
      </c>
    </row>
    <row r="1409" spans="2:10">
      <c r="B1409" s="68" t="s">
        <v>839</v>
      </c>
      <c r="C1409" s="68" t="s">
        <v>279</v>
      </c>
      <c r="D1409" s="68" t="s">
        <v>815</v>
      </c>
      <c r="E1409" s="68" t="s">
        <v>900</v>
      </c>
      <c r="F1409" s="68">
        <v>5</v>
      </c>
      <c r="H1409" s="68" t="s">
        <v>300</v>
      </c>
      <c r="I1409" s="68" t="s">
        <v>888</v>
      </c>
      <c r="J1409" s="68" t="s">
        <v>872</v>
      </c>
    </row>
    <row r="1410" spans="2:10">
      <c r="B1410" s="68" t="s">
        <v>839</v>
      </c>
      <c r="C1410" s="68" t="s">
        <v>279</v>
      </c>
      <c r="D1410" s="68" t="s">
        <v>632</v>
      </c>
      <c r="E1410" s="68" t="s">
        <v>900</v>
      </c>
      <c r="F1410" s="68">
        <v>5</v>
      </c>
      <c r="H1410" s="68" t="s">
        <v>300</v>
      </c>
      <c r="I1410" s="68" t="s">
        <v>888</v>
      </c>
      <c r="J1410" s="68" t="s">
        <v>873</v>
      </c>
    </row>
    <row r="1411" spans="2:10">
      <c r="B1411" s="68" t="s">
        <v>839</v>
      </c>
      <c r="C1411" s="68" t="s">
        <v>279</v>
      </c>
      <c r="D1411" s="68" t="s">
        <v>641</v>
      </c>
      <c r="E1411" s="68" t="s">
        <v>900</v>
      </c>
      <c r="F1411" s="68">
        <v>5</v>
      </c>
      <c r="H1411" s="68" t="s">
        <v>300</v>
      </c>
      <c r="I1411" s="68" t="s">
        <v>888</v>
      </c>
      <c r="J1411" s="68" t="s">
        <v>874</v>
      </c>
    </row>
    <row r="1412" spans="2:10">
      <c r="B1412" s="68" t="s">
        <v>839</v>
      </c>
      <c r="C1412" s="68" t="s">
        <v>279</v>
      </c>
      <c r="D1412" s="68" t="s">
        <v>824</v>
      </c>
      <c r="E1412" s="68" t="s">
        <v>900</v>
      </c>
      <c r="F1412" s="68">
        <v>5</v>
      </c>
      <c r="H1412" s="68" t="s">
        <v>300</v>
      </c>
      <c r="I1412" s="68" t="s">
        <v>888</v>
      </c>
      <c r="J1412" s="68" t="s">
        <v>875</v>
      </c>
    </row>
    <row r="1413" spans="2:10">
      <c r="B1413" s="68" t="s">
        <v>839</v>
      </c>
      <c r="C1413" s="68" t="s">
        <v>279</v>
      </c>
      <c r="D1413" s="68" t="s">
        <v>656</v>
      </c>
      <c r="E1413" s="68" t="s">
        <v>900</v>
      </c>
      <c r="F1413" s="68">
        <v>5</v>
      </c>
      <c r="H1413" s="68" t="s">
        <v>300</v>
      </c>
      <c r="I1413" s="68" t="s">
        <v>888</v>
      </c>
      <c r="J1413" s="68" t="s">
        <v>876</v>
      </c>
    </row>
    <row r="1414" spans="2:10">
      <c r="B1414" s="68" t="s">
        <v>839</v>
      </c>
      <c r="C1414" s="68" t="s">
        <v>279</v>
      </c>
      <c r="D1414" s="68" t="s">
        <v>665</v>
      </c>
      <c r="E1414" s="68" t="s">
        <v>900</v>
      </c>
      <c r="F1414" s="68">
        <v>5</v>
      </c>
      <c r="H1414" s="68" t="s">
        <v>300</v>
      </c>
      <c r="I1414" s="68" t="s">
        <v>888</v>
      </c>
      <c r="J1414" s="68" t="s">
        <v>877</v>
      </c>
    </row>
    <row r="1415" spans="2:10">
      <c r="B1415" s="68" t="s">
        <v>839</v>
      </c>
      <c r="C1415" s="68" t="s">
        <v>279</v>
      </c>
      <c r="D1415" s="68" t="s">
        <v>674</v>
      </c>
      <c r="E1415" s="68" t="s">
        <v>900</v>
      </c>
      <c r="F1415" s="68">
        <v>5</v>
      </c>
      <c r="H1415" s="68" t="s">
        <v>300</v>
      </c>
      <c r="I1415" s="68" t="s">
        <v>888</v>
      </c>
      <c r="J1415" s="68" t="s">
        <v>878</v>
      </c>
    </row>
    <row r="1416" spans="2:10">
      <c r="B1416" s="68" t="s">
        <v>839</v>
      </c>
      <c r="C1416" s="68" t="s">
        <v>279</v>
      </c>
      <c r="D1416" s="68" t="s">
        <v>683</v>
      </c>
      <c r="E1416" s="68" t="s">
        <v>900</v>
      </c>
      <c r="F1416" s="68">
        <v>5</v>
      </c>
      <c r="H1416" s="68" t="s">
        <v>300</v>
      </c>
      <c r="I1416" s="68" t="s">
        <v>888</v>
      </c>
      <c r="J1416" s="68" t="s">
        <v>879</v>
      </c>
    </row>
    <row r="1417" spans="2:10">
      <c r="B1417" s="68" t="s">
        <v>839</v>
      </c>
      <c r="C1417" s="68" t="s">
        <v>279</v>
      </c>
      <c r="D1417" s="68" t="s">
        <v>905</v>
      </c>
      <c r="E1417" s="68" t="s">
        <v>900</v>
      </c>
      <c r="F1417" s="68">
        <v>5</v>
      </c>
      <c r="H1417" s="68" t="s">
        <v>300</v>
      </c>
      <c r="I1417" s="68" t="s">
        <v>888</v>
      </c>
      <c r="J1417" s="68" t="s">
        <v>902</v>
      </c>
    </row>
    <row r="1418" spans="2:10">
      <c r="B1418" s="68" t="s">
        <v>839</v>
      </c>
      <c r="C1418" s="68" t="s">
        <v>279</v>
      </c>
      <c r="D1418" s="68" t="s">
        <v>906</v>
      </c>
      <c r="E1418" s="68" t="s">
        <v>900</v>
      </c>
      <c r="F1418" s="68">
        <v>5</v>
      </c>
      <c r="H1418" s="68" t="s">
        <v>300</v>
      </c>
      <c r="I1418" s="68" t="s">
        <v>888</v>
      </c>
      <c r="J1418" s="68" t="s">
        <v>904</v>
      </c>
    </row>
    <row r="1419" spans="2:10">
      <c r="B1419" s="68" t="s">
        <v>839</v>
      </c>
      <c r="C1419" s="68" t="s">
        <v>279</v>
      </c>
      <c r="D1419" s="68" t="s">
        <v>689</v>
      </c>
      <c r="E1419" s="68" t="s">
        <v>900</v>
      </c>
      <c r="F1419" s="68">
        <v>5</v>
      </c>
      <c r="H1419" s="68" t="s">
        <v>300</v>
      </c>
      <c r="I1419" s="68" t="s">
        <v>888</v>
      </c>
      <c r="J1419" s="68" t="s">
        <v>880</v>
      </c>
    </row>
    <row r="1420" spans="2:10">
      <c r="B1420" s="68" t="s">
        <v>839</v>
      </c>
      <c r="C1420" s="68" t="s">
        <v>279</v>
      </c>
      <c r="D1420" s="68" t="s">
        <v>698</v>
      </c>
      <c r="E1420" s="68" t="s">
        <v>900</v>
      </c>
      <c r="F1420" s="68">
        <v>5</v>
      </c>
      <c r="H1420" s="68" t="s">
        <v>300</v>
      </c>
      <c r="I1420" s="68" t="s">
        <v>888</v>
      </c>
      <c r="J1420" s="68" t="s">
        <v>881</v>
      </c>
    </row>
    <row r="1421" spans="2:10">
      <c r="B1421" s="68" t="s">
        <v>839</v>
      </c>
      <c r="C1421" s="68" t="s">
        <v>279</v>
      </c>
      <c r="D1421" s="68" t="s">
        <v>707</v>
      </c>
      <c r="E1421" s="68" t="s">
        <v>900</v>
      </c>
      <c r="F1421" s="68">
        <v>5</v>
      </c>
      <c r="H1421" s="68" t="s">
        <v>300</v>
      </c>
      <c r="I1421" s="68" t="s">
        <v>888</v>
      </c>
      <c r="J1421" s="68" t="s">
        <v>882</v>
      </c>
    </row>
    <row r="1422" spans="2:10">
      <c r="B1422" s="68" t="s">
        <v>839</v>
      </c>
      <c r="C1422" s="68" t="s">
        <v>279</v>
      </c>
      <c r="D1422" s="68" t="s">
        <v>716</v>
      </c>
      <c r="E1422" s="68" t="s">
        <v>900</v>
      </c>
      <c r="F1422" s="68">
        <v>5</v>
      </c>
      <c r="H1422" s="68" t="s">
        <v>300</v>
      </c>
      <c r="I1422" s="68" t="s">
        <v>888</v>
      </c>
      <c r="J1422" s="68" t="s">
        <v>883</v>
      </c>
    </row>
    <row r="1423" spans="2:10">
      <c r="B1423" s="68" t="s">
        <v>839</v>
      </c>
      <c r="C1423" s="68" t="s">
        <v>279</v>
      </c>
      <c r="D1423" s="68" t="s">
        <v>725</v>
      </c>
      <c r="E1423" s="68" t="s">
        <v>900</v>
      </c>
      <c r="F1423" s="68">
        <v>5</v>
      </c>
      <c r="H1423" s="68" t="s">
        <v>300</v>
      </c>
      <c r="I1423" s="68" t="s">
        <v>888</v>
      </c>
      <c r="J1423" s="68" t="s">
        <v>884</v>
      </c>
    </row>
    <row r="1424" spans="2:10">
      <c r="B1424" s="68" t="s">
        <v>839</v>
      </c>
      <c r="C1424" s="68" t="s">
        <v>279</v>
      </c>
      <c r="D1424" s="68" t="s">
        <v>734</v>
      </c>
      <c r="E1424" s="68" t="s">
        <v>900</v>
      </c>
      <c r="F1424" s="68">
        <v>5</v>
      </c>
      <c r="H1424" s="68" t="s">
        <v>300</v>
      </c>
      <c r="I1424" s="68" t="s">
        <v>888</v>
      </c>
      <c r="J1424" s="68" t="s">
        <v>885</v>
      </c>
    </row>
    <row r="1425" spans="2:10">
      <c r="B1425" s="68" t="s">
        <v>839</v>
      </c>
      <c r="C1425" s="68" t="s">
        <v>279</v>
      </c>
      <c r="D1425" s="68" t="s">
        <v>743</v>
      </c>
      <c r="E1425" s="68" t="s">
        <v>900</v>
      </c>
      <c r="F1425" s="68">
        <v>5</v>
      </c>
      <c r="H1425" s="68" t="s">
        <v>300</v>
      </c>
      <c r="I1425" s="68" t="s">
        <v>888</v>
      </c>
      <c r="J1425" s="68" t="s">
        <v>886</v>
      </c>
    </row>
    <row r="1426" spans="2:10">
      <c r="B1426" s="68" t="s">
        <v>839</v>
      </c>
      <c r="C1426" s="68" t="s">
        <v>279</v>
      </c>
      <c r="D1426" s="68" t="s">
        <v>752</v>
      </c>
      <c r="E1426" s="68" t="s">
        <v>900</v>
      </c>
      <c r="F1426" s="68">
        <v>5</v>
      </c>
      <c r="H1426" s="68" t="s">
        <v>300</v>
      </c>
      <c r="I1426" s="68" t="s">
        <v>888</v>
      </c>
      <c r="J1426" s="68" t="s">
        <v>887</v>
      </c>
    </row>
    <row r="1427" spans="2:10">
      <c r="B1427" s="68" t="s">
        <v>839</v>
      </c>
      <c r="C1427" s="68" t="s">
        <v>279</v>
      </c>
      <c r="D1427" s="68" t="s">
        <v>308</v>
      </c>
      <c r="E1427" s="68" t="s">
        <v>900</v>
      </c>
      <c r="F1427" s="68">
        <v>5</v>
      </c>
      <c r="H1427" s="68" t="s">
        <v>300</v>
      </c>
      <c r="I1427" s="68" t="s">
        <v>889</v>
      </c>
      <c r="J1427" s="92" t="s">
        <v>841</v>
      </c>
    </row>
    <row r="1428" spans="2:10">
      <c r="B1428" s="68" t="s">
        <v>839</v>
      </c>
      <c r="C1428" s="68" t="s">
        <v>279</v>
      </c>
      <c r="D1428" s="68" t="s">
        <v>317</v>
      </c>
      <c r="E1428" s="68" t="s">
        <v>900</v>
      </c>
      <c r="F1428" s="68">
        <v>5</v>
      </c>
      <c r="H1428" s="68" t="s">
        <v>300</v>
      </c>
      <c r="I1428" s="68" t="s">
        <v>889</v>
      </c>
      <c r="J1428" s="92" t="s">
        <v>842</v>
      </c>
    </row>
    <row r="1429" spans="2:10">
      <c r="B1429" s="68" t="s">
        <v>839</v>
      </c>
      <c r="C1429" s="68" t="s">
        <v>279</v>
      </c>
      <c r="D1429" s="68" t="s">
        <v>326</v>
      </c>
      <c r="E1429" s="68" t="s">
        <v>900</v>
      </c>
      <c r="F1429" s="68">
        <v>5</v>
      </c>
      <c r="H1429" s="68" t="s">
        <v>300</v>
      </c>
      <c r="I1429" s="68" t="s">
        <v>889</v>
      </c>
      <c r="J1429" s="92" t="s">
        <v>843</v>
      </c>
    </row>
    <row r="1430" spans="2:10">
      <c r="B1430" s="68" t="s">
        <v>839</v>
      </c>
      <c r="C1430" s="68" t="s">
        <v>279</v>
      </c>
      <c r="D1430" s="68" t="s">
        <v>335</v>
      </c>
      <c r="E1430" s="68" t="s">
        <v>900</v>
      </c>
      <c r="F1430" s="68">
        <v>5</v>
      </c>
      <c r="H1430" s="68" t="s">
        <v>300</v>
      </c>
      <c r="I1430" s="68" t="s">
        <v>889</v>
      </c>
      <c r="J1430" s="68" t="s">
        <v>844</v>
      </c>
    </row>
    <row r="1431" spans="2:10">
      <c r="B1431" s="68" t="s">
        <v>839</v>
      </c>
      <c r="C1431" s="68" t="s">
        <v>279</v>
      </c>
      <c r="D1431" s="68" t="s">
        <v>344</v>
      </c>
      <c r="E1431" s="68" t="s">
        <v>900</v>
      </c>
      <c r="F1431" s="68">
        <v>5</v>
      </c>
      <c r="H1431" s="68" t="s">
        <v>300</v>
      </c>
      <c r="I1431" s="68" t="s">
        <v>889</v>
      </c>
      <c r="J1431" s="92" t="s">
        <v>845</v>
      </c>
    </row>
    <row r="1432" spans="2:10">
      <c r="B1432" s="68" t="s">
        <v>839</v>
      </c>
      <c r="C1432" s="68" t="s">
        <v>279</v>
      </c>
      <c r="D1432" s="68" t="s">
        <v>353</v>
      </c>
      <c r="E1432" s="68" t="s">
        <v>900</v>
      </c>
      <c r="F1432" s="68">
        <v>5</v>
      </c>
      <c r="H1432" s="68" t="s">
        <v>300</v>
      </c>
      <c r="I1432" s="68" t="s">
        <v>889</v>
      </c>
      <c r="J1432" s="92" t="s">
        <v>846</v>
      </c>
    </row>
    <row r="1433" spans="2:10">
      <c r="B1433" s="68" t="s">
        <v>839</v>
      </c>
      <c r="C1433" s="68" t="s">
        <v>279</v>
      </c>
      <c r="D1433" s="68" t="s">
        <v>362</v>
      </c>
      <c r="E1433" s="68" t="s">
        <v>900</v>
      </c>
      <c r="F1433" s="68">
        <v>5</v>
      </c>
      <c r="H1433" s="68" t="s">
        <v>300</v>
      </c>
      <c r="I1433" s="68" t="s">
        <v>889</v>
      </c>
      <c r="J1433" s="92" t="s">
        <v>847</v>
      </c>
    </row>
    <row r="1434" spans="2:10">
      <c r="B1434" s="68" t="s">
        <v>839</v>
      </c>
      <c r="C1434" s="68" t="s">
        <v>279</v>
      </c>
      <c r="D1434" s="68" t="s">
        <v>371</v>
      </c>
      <c r="E1434" s="68" t="s">
        <v>900</v>
      </c>
      <c r="F1434" s="68">
        <v>5</v>
      </c>
      <c r="H1434" s="68" t="s">
        <v>300</v>
      </c>
      <c r="I1434" s="68" t="s">
        <v>889</v>
      </c>
      <c r="J1434" s="92" t="s">
        <v>848</v>
      </c>
    </row>
    <row r="1435" spans="2:10">
      <c r="B1435" s="68" t="s">
        <v>839</v>
      </c>
      <c r="C1435" s="68" t="s">
        <v>279</v>
      </c>
      <c r="D1435" s="68" t="s">
        <v>380</v>
      </c>
      <c r="E1435" s="68" t="s">
        <v>900</v>
      </c>
      <c r="F1435" s="68">
        <v>5</v>
      </c>
      <c r="H1435" s="68" t="s">
        <v>300</v>
      </c>
      <c r="I1435" s="68" t="s">
        <v>889</v>
      </c>
      <c r="J1435" s="92" t="s">
        <v>849</v>
      </c>
    </row>
    <row r="1436" spans="2:10">
      <c r="B1436" s="68" t="s">
        <v>839</v>
      </c>
      <c r="C1436" s="68" t="s">
        <v>279</v>
      </c>
      <c r="D1436" s="68" t="s">
        <v>389</v>
      </c>
      <c r="E1436" s="68" t="s">
        <v>900</v>
      </c>
      <c r="F1436" s="68">
        <v>5</v>
      </c>
      <c r="H1436" s="68" t="s">
        <v>300</v>
      </c>
      <c r="I1436" s="68" t="s">
        <v>889</v>
      </c>
      <c r="J1436" s="92" t="s">
        <v>850</v>
      </c>
    </row>
    <row r="1437" spans="2:10">
      <c r="B1437" s="68" t="s">
        <v>839</v>
      </c>
      <c r="C1437" s="68" t="s">
        <v>279</v>
      </c>
      <c r="D1437" s="68" t="s">
        <v>828</v>
      </c>
      <c r="E1437" s="68" t="s">
        <v>900</v>
      </c>
      <c r="F1437" s="68">
        <v>5</v>
      </c>
      <c r="H1437" s="68" t="s">
        <v>300</v>
      </c>
      <c r="I1437" s="68" t="s">
        <v>889</v>
      </c>
      <c r="J1437" s="92" t="s">
        <v>851</v>
      </c>
    </row>
    <row r="1438" spans="2:10">
      <c r="B1438" s="68" t="s">
        <v>839</v>
      </c>
      <c r="C1438" s="68" t="s">
        <v>279</v>
      </c>
      <c r="D1438" s="68" t="s">
        <v>407</v>
      </c>
      <c r="E1438" s="68" t="s">
        <v>900</v>
      </c>
      <c r="F1438" s="68">
        <v>5</v>
      </c>
      <c r="H1438" s="68" t="s">
        <v>300</v>
      </c>
      <c r="I1438" s="68" t="s">
        <v>889</v>
      </c>
      <c r="J1438" s="92" t="s">
        <v>852</v>
      </c>
    </row>
    <row r="1439" spans="2:10">
      <c r="B1439" s="68" t="s">
        <v>839</v>
      </c>
      <c r="C1439" s="68" t="s">
        <v>279</v>
      </c>
      <c r="D1439" s="68" t="s">
        <v>416</v>
      </c>
      <c r="E1439" s="68" t="s">
        <v>900</v>
      </c>
      <c r="F1439" s="68">
        <v>5</v>
      </c>
      <c r="H1439" s="68" t="s">
        <v>300</v>
      </c>
      <c r="I1439" s="68" t="s">
        <v>889</v>
      </c>
      <c r="J1439" s="92" t="s">
        <v>853</v>
      </c>
    </row>
    <row r="1440" spans="2:10">
      <c r="B1440" s="68" t="s">
        <v>839</v>
      </c>
      <c r="C1440" s="68" t="s">
        <v>279</v>
      </c>
      <c r="D1440" s="68" t="s">
        <v>425</v>
      </c>
      <c r="E1440" s="68" t="s">
        <v>900</v>
      </c>
      <c r="F1440" s="68">
        <v>5</v>
      </c>
      <c r="G1440" s="68">
        <v>0</v>
      </c>
      <c r="H1440" s="68" t="s">
        <v>300</v>
      </c>
      <c r="I1440" s="68" t="s">
        <v>889</v>
      </c>
      <c r="J1440" s="92" t="s">
        <v>854</v>
      </c>
    </row>
    <row r="1441" spans="2:10">
      <c r="B1441" s="68" t="s">
        <v>839</v>
      </c>
      <c r="C1441" s="68" t="s">
        <v>279</v>
      </c>
      <c r="D1441" s="68" t="s">
        <v>434</v>
      </c>
      <c r="E1441" s="68" t="s">
        <v>900</v>
      </c>
      <c r="F1441" s="68">
        <v>5</v>
      </c>
      <c r="H1441" s="68" t="s">
        <v>300</v>
      </c>
      <c r="I1441" s="68" t="s">
        <v>889</v>
      </c>
      <c r="J1441" s="92" t="s">
        <v>855</v>
      </c>
    </row>
    <row r="1442" spans="2:10">
      <c r="B1442" s="68" t="s">
        <v>839</v>
      </c>
      <c r="C1442" s="68" t="s">
        <v>279</v>
      </c>
      <c r="D1442" s="68" t="s">
        <v>440</v>
      </c>
      <c r="E1442" s="68" t="s">
        <v>900</v>
      </c>
      <c r="F1442" s="68">
        <v>5</v>
      </c>
      <c r="H1442" s="68" t="s">
        <v>300</v>
      </c>
      <c r="I1442" s="68" t="s">
        <v>889</v>
      </c>
      <c r="J1442" s="92" t="s">
        <v>856</v>
      </c>
    </row>
    <row r="1443" spans="2:10">
      <c r="B1443" s="68" t="s">
        <v>839</v>
      </c>
      <c r="C1443" s="68" t="s">
        <v>279</v>
      </c>
      <c r="D1443" s="68" t="s">
        <v>446</v>
      </c>
      <c r="E1443" s="68" t="s">
        <v>900</v>
      </c>
      <c r="F1443" s="68">
        <v>5</v>
      </c>
      <c r="H1443" s="68" t="s">
        <v>300</v>
      </c>
      <c r="I1443" s="68" t="s">
        <v>889</v>
      </c>
      <c r="J1443" s="92" t="s">
        <v>857</v>
      </c>
    </row>
    <row r="1444" spans="2:10">
      <c r="B1444" s="68" t="s">
        <v>839</v>
      </c>
      <c r="C1444" s="68" t="s">
        <v>279</v>
      </c>
      <c r="D1444" s="68" t="s">
        <v>455</v>
      </c>
      <c r="E1444" s="68" t="s">
        <v>900</v>
      </c>
      <c r="F1444" s="68">
        <v>5</v>
      </c>
      <c r="H1444" s="68" t="s">
        <v>300</v>
      </c>
      <c r="I1444" s="68" t="s">
        <v>889</v>
      </c>
      <c r="J1444" s="92" t="s">
        <v>858</v>
      </c>
    </row>
    <row r="1445" spans="2:10">
      <c r="B1445" s="68" t="s">
        <v>839</v>
      </c>
      <c r="C1445" s="68" t="s">
        <v>279</v>
      </c>
      <c r="D1445" s="68" t="s">
        <v>464</v>
      </c>
      <c r="E1445" s="68" t="s">
        <v>900</v>
      </c>
      <c r="F1445" s="68">
        <v>5</v>
      </c>
      <c r="H1445" s="68" t="s">
        <v>300</v>
      </c>
      <c r="I1445" s="68" t="s">
        <v>889</v>
      </c>
      <c r="J1445" s="92" t="s">
        <v>859</v>
      </c>
    </row>
    <row r="1446" spans="2:10">
      <c r="B1446" s="68" t="s">
        <v>839</v>
      </c>
      <c r="C1446" s="68" t="s">
        <v>279</v>
      </c>
      <c r="D1446" s="68" t="s">
        <v>473</v>
      </c>
      <c r="E1446" s="68" t="s">
        <v>900</v>
      </c>
      <c r="F1446" s="68">
        <v>5</v>
      </c>
      <c r="H1446" s="68" t="s">
        <v>300</v>
      </c>
      <c r="I1446" s="68" t="s">
        <v>889</v>
      </c>
      <c r="J1446" s="92" t="s">
        <v>860</v>
      </c>
    </row>
    <row r="1447" spans="2:10">
      <c r="B1447" s="68" t="s">
        <v>839</v>
      </c>
      <c r="C1447" s="68" t="s">
        <v>279</v>
      </c>
      <c r="D1447" s="68" t="s">
        <v>482</v>
      </c>
      <c r="E1447" s="68" t="s">
        <v>900</v>
      </c>
      <c r="F1447" s="68">
        <v>5</v>
      </c>
      <c r="H1447" s="68" t="s">
        <v>300</v>
      </c>
      <c r="I1447" s="68" t="s">
        <v>889</v>
      </c>
      <c r="J1447" s="92" t="s">
        <v>861</v>
      </c>
    </row>
    <row r="1448" spans="2:10">
      <c r="B1448" s="68" t="s">
        <v>839</v>
      </c>
      <c r="C1448" s="68" t="s">
        <v>279</v>
      </c>
      <c r="D1448" s="68" t="s">
        <v>491</v>
      </c>
      <c r="E1448" s="68" t="s">
        <v>900</v>
      </c>
      <c r="F1448" s="68">
        <v>5</v>
      </c>
      <c r="H1448" s="68" t="s">
        <v>300</v>
      </c>
      <c r="I1448" s="68" t="s">
        <v>889</v>
      </c>
      <c r="J1448" s="92" t="s">
        <v>862</v>
      </c>
    </row>
    <row r="1449" spans="2:10">
      <c r="B1449" s="68" t="s">
        <v>839</v>
      </c>
      <c r="C1449" s="68" t="s">
        <v>279</v>
      </c>
      <c r="D1449" s="68" t="s">
        <v>500</v>
      </c>
      <c r="E1449" s="68" t="s">
        <v>900</v>
      </c>
      <c r="F1449" s="68">
        <v>5</v>
      </c>
      <c r="H1449" s="68" t="s">
        <v>300</v>
      </c>
      <c r="I1449" s="68" t="s">
        <v>889</v>
      </c>
      <c r="J1449" s="92" t="s">
        <v>863</v>
      </c>
    </row>
    <row r="1450" spans="2:10">
      <c r="B1450" s="68" t="s">
        <v>839</v>
      </c>
      <c r="C1450" s="68" t="s">
        <v>279</v>
      </c>
      <c r="D1450" s="68" t="s">
        <v>509</v>
      </c>
      <c r="E1450" s="68" t="s">
        <v>900</v>
      </c>
      <c r="F1450" s="68">
        <v>5</v>
      </c>
      <c r="H1450" s="68" t="s">
        <v>300</v>
      </c>
      <c r="I1450" s="68" t="s">
        <v>889</v>
      </c>
      <c r="J1450" s="92" t="s">
        <v>864</v>
      </c>
    </row>
    <row r="1451" spans="2:10">
      <c r="B1451" s="68" t="s">
        <v>839</v>
      </c>
      <c r="C1451" s="68" t="s">
        <v>279</v>
      </c>
      <c r="D1451" s="68" t="s">
        <v>518</v>
      </c>
      <c r="E1451" s="68" t="s">
        <v>900</v>
      </c>
      <c r="F1451" s="68">
        <v>5</v>
      </c>
      <c r="H1451" s="68" t="s">
        <v>300</v>
      </c>
      <c r="I1451" s="68" t="s">
        <v>889</v>
      </c>
      <c r="J1451" s="92" t="s">
        <v>865</v>
      </c>
    </row>
    <row r="1452" spans="2:10">
      <c r="B1452" s="68" t="s">
        <v>839</v>
      </c>
      <c r="C1452" s="68" t="s">
        <v>279</v>
      </c>
      <c r="D1452" s="68" t="s">
        <v>527</v>
      </c>
      <c r="E1452" s="68" t="s">
        <v>900</v>
      </c>
      <c r="F1452" s="68">
        <v>5</v>
      </c>
      <c r="H1452" s="68" t="s">
        <v>300</v>
      </c>
      <c r="I1452" s="68" t="s">
        <v>889</v>
      </c>
      <c r="J1452" s="92" t="s">
        <v>866</v>
      </c>
    </row>
    <row r="1453" spans="2:10">
      <c r="B1453" s="68" t="s">
        <v>839</v>
      </c>
      <c r="C1453" s="68" t="s">
        <v>279</v>
      </c>
      <c r="D1453" s="68" t="s">
        <v>590</v>
      </c>
      <c r="E1453" s="68" t="s">
        <v>900</v>
      </c>
      <c r="F1453" s="68">
        <v>5</v>
      </c>
      <c r="H1453" s="68" t="s">
        <v>300</v>
      </c>
      <c r="I1453" s="68" t="s">
        <v>889</v>
      </c>
      <c r="J1453" s="68" t="s">
        <v>867</v>
      </c>
    </row>
    <row r="1454" spans="2:10">
      <c r="B1454" s="68" t="s">
        <v>839</v>
      </c>
      <c r="C1454" s="68" t="s">
        <v>279</v>
      </c>
      <c r="D1454" s="68" t="s">
        <v>599</v>
      </c>
      <c r="E1454" s="68" t="s">
        <v>900</v>
      </c>
      <c r="F1454" s="68">
        <v>5</v>
      </c>
      <c r="H1454" s="68" t="s">
        <v>300</v>
      </c>
      <c r="I1454" s="68" t="s">
        <v>889</v>
      </c>
      <c r="J1454" s="68" t="s">
        <v>868</v>
      </c>
    </row>
    <row r="1455" spans="2:10">
      <c r="B1455" s="68" t="s">
        <v>839</v>
      </c>
      <c r="C1455" s="68" t="s">
        <v>279</v>
      </c>
      <c r="D1455" s="68" t="s">
        <v>608</v>
      </c>
      <c r="E1455" s="68" t="s">
        <v>900</v>
      </c>
      <c r="F1455" s="68">
        <v>5</v>
      </c>
      <c r="H1455" s="68" t="s">
        <v>300</v>
      </c>
      <c r="I1455" s="68" t="s">
        <v>889</v>
      </c>
      <c r="J1455" s="68" t="s">
        <v>869</v>
      </c>
    </row>
    <row r="1456" spans="2:10">
      <c r="B1456" s="68" t="s">
        <v>839</v>
      </c>
      <c r="C1456" s="68" t="s">
        <v>279</v>
      </c>
      <c r="D1456" s="68" t="s">
        <v>617</v>
      </c>
      <c r="E1456" s="68" t="s">
        <v>900</v>
      </c>
      <c r="F1456" s="68">
        <v>5</v>
      </c>
      <c r="H1456" s="68" t="s">
        <v>300</v>
      </c>
      <c r="I1456" s="68" t="s">
        <v>889</v>
      </c>
      <c r="J1456" s="68" t="s">
        <v>870</v>
      </c>
    </row>
    <row r="1457" spans="2:10">
      <c r="B1457" s="68" t="s">
        <v>839</v>
      </c>
      <c r="C1457" s="68" t="s">
        <v>279</v>
      </c>
      <c r="D1457" s="68" t="s">
        <v>626</v>
      </c>
      <c r="E1457" s="68" t="s">
        <v>900</v>
      </c>
      <c r="F1457" s="68">
        <v>5</v>
      </c>
      <c r="H1457" s="68" t="s">
        <v>300</v>
      </c>
      <c r="I1457" s="68" t="s">
        <v>889</v>
      </c>
      <c r="J1457" s="68" t="s">
        <v>871</v>
      </c>
    </row>
    <row r="1458" spans="2:10">
      <c r="B1458" s="68" t="s">
        <v>839</v>
      </c>
      <c r="C1458" s="68" t="s">
        <v>279</v>
      </c>
      <c r="D1458" s="68" t="s">
        <v>818</v>
      </c>
      <c r="E1458" s="68" t="s">
        <v>900</v>
      </c>
      <c r="F1458" s="68">
        <v>5</v>
      </c>
      <c r="H1458" s="68" t="s">
        <v>300</v>
      </c>
      <c r="I1458" s="68" t="s">
        <v>889</v>
      </c>
      <c r="J1458" s="68" t="s">
        <v>872</v>
      </c>
    </row>
    <row r="1459" spans="2:10">
      <c r="B1459" s="68" t="s">
        <v>839</v>
      </c>
      <c r="C1459" s="68" t="s">
        <v>279</v>
      </c>
      <c r="D1459" s="68" t="s">
        <v>635</v>
      </c>
      <c r="E1459" s="68" t="s">
        <v>900</v>
      </c>
      <c r="F1459" s="68">
        <v>5</v>
      </c>
      <c r="H1459" s="68" t="s">
        <v>300</v>
      </c>
      <c r="I1459" s="68" t="s">
        <v>889</v>
      </c>
      <c r="J1459" s="68" t="s">
        <v>873</v>
      </c>
    </row>
    <row r="1460" spans="2:10">
      <c r="B1460" s="68" t="s">
        <v>839</v>
      </c>
      <c r="C1460" s="68" t="s">
        <v>279</v>
      </c>
      <c r="D1460" s="68" t="s">
        <v>644</v>
      </c>
      <c r="E1460" s="68" t="s">
        <v>900</v>
      </c>
      <c r="F1460" s="68">
        <v>5</v>
      </c>
      <c r="H1460" s="68" t="s">
        <v>300</v>
      </c>
      <c r="I1460" s="68" t="s">
        <v>889</v>
      </c>
      <c r="J1460" s="68" t="s">
        <v>874</v>
      </c>
    </row>
    <row r="1461" spans="2:10">
      <c r="B1461" s="68" t="s">
        <v>839</v>
      </c>
      <c r="C1461" s="68" t="s">
        <v>279</v>
      </c>
      <c r="D1461" s="68" t="s">
        <v>650</v>
      </c>
      <c r="E1461" s="68" t="s">
        <v>900</v>
      </c>
      <c r="F1461" s="68">
        <v>5</v>
      </c>
      <c r="H1461" s="68" t="s">
        <v>300</v>
      </c>
      <c r="I1461" s="68" t="s">
        <v>889</v>
      </c>
      <c r="J1461" s="68" t="s">
        <v>875</v>
      </c>
    </row>
    <row r="1462" spans="2:10">
      <c r="B1462" s="68" t="s">
        <v>839</v>
      </c>
      <c r="C1462" s="68" t="s">
        <v>279</v>
      </c>
      <c r="D1462" s="68" t="s">
        <v>659</v>
      </c>
      <c r="E1462" s="68" t="s">
        <v>900</v>
      </c>
      <c r="F1462" s="68">
        <v>5</v>
      </c>
      <c r="H1462" s="68" t="s">
        <v>300</v>
      </c>
      <c r="I1462" s="68" t="s">
        <v>889</v>
      </c>
      <c r="J1462" s="68" t="s">
        <v>876</v>
      </c>
    </row>
    <row r="1463" spans="2:10">
      <c r="B1463" s="68" t="s">
        <v>839</v>
      </c>
      <c r="C1463" s="68" t="s">
        <v>279</v>
      </c>
      <c r="D1463" s="68" t="s">
        <v>668</v>
      </c>
      <c r="E1463" s="68" t="s">
        <v>900</v>
      </c>
      <c r="F1463" s="68">
        <v>5</v>
      </c>
      <c r="H1463" s="68" t="s">
        <v>300</v>
      </c>
      <c r="I1463" s="68" t="s">
        <v>889</v>
      </c>
      <c r="J1463" s="68" t="s">
        <v>877</v>
      </c>
    </row>
    <row r="1464" spans="2:10">
      <c r="B1464" s="68" t="s">
        <v>839</v>
      </c>
      <c r="C1464" s="68" t="s">
        <v>279</v>
      </c>
      <c r="D1464" s="68" t="s">
        <v>677</v>
      </c>
      <c r="E1464" s="68" t="s">
        <v>900</v>
      </c>
      <c r="F1464" s="68">
        <v>5</v>
      </c>
      <c r="H1464" s="68" t="s">
        <v>300</v>
      </c>
      <c r="I1464" s="68" t="s">
        <v>889</v>
      </c>
      <c r="J1464" s="68" t="s">
        <v>878</v>
      </c>
    </row>
    <row r="1465" spans="2:10">
      <c r="B1465" s="68" t="s">
        <v>839</v>
      </c>
      <c r="C1465" s="68" t="s">
        <v>279</v>
      </c>
      <c r="D1465" s="68" t="s">
        <v>686</v>
      </c>
      <c r="E1465" s="68" t="s">
        <v>900</v>
      </c>
      <c r="F1465" s="68">
        <v>5</v>
      </c>
      <c r="H1465" s="68" t="s">
        <v>300</v>
      </c>
      <c r="I1465" s="68" t="s">
        <v>889</v>
      </c>
      <c r="J1465" s="68" t="s">
        <v>879</v>
      </c>
    </row>
    <row r="1466" spans="2:10">
      <c r="B1466" s="68" t="s">
        <v>839</v>
      </c>
      <c r="C1466" s="68" t="s">
        <v>279</v>
      </c>
      <c r="D1466" s="68" t="s">
        <v>907</v>
      </c>
      <c r="E1466" s="68" t="s">
        <v>900</v>
      </c>
      <c r="F1466" s="68">
        <v>5</v>
      </c>
      <c r="H1466" s="68" t="s">
        <v>300</v>
      </c>
      <c r="I1466" s="68" t="s">
        <v>889</v>
      </c>
      <c r="J1466" s="68" t="s">
        <v>902</v>
      </c>
    </row>
    <row r="1467" spans="2:10">
      <c r="B1467" s="68" t="s">
        <v>839</v>
      </c>
      <c r="C1467" s="68" t="s">
        <v>279</v>
      </c>
      <c r="D1467" s="68" t="s">
        <v>908</v>
      </c>
      <c r="E1467" s="68" t="s">
        <v>900</v>
      </c>
      <c r="F1467" s="68">
        <v>5</v>
      </c>
      <c r="H1467" s="68" t="s">
        <v>300</v>
      </c>
      <c r="I1467" s="68" t="s">
        <v>889</v>
      </c>
      <c r="J1467" s="68" t="s">
        <v>904</v>
      </c>
    </row>
    <row r="1468" spans="2:10">
      <c r="B1468" s="68" t="s">
        <v>839</v>
      </c>
      <c r="C1468" s="68" t="s">
        <v>279</v>
      </c>
      <c r="D1468" s="68" t="s">
        <v>692</v>
      </c>
      <c r="E1468" s="68" t="s">
        <v>900</v>
      </c>
      <c r="F1468" s="68">
        <v>5</v>
      </c>
      <c r="H1468" s="68" t="s">
        <v>300</v>
      </c>
      <c r="I1468" s="68" t="s">
        <v>889</v>
      </c>
      <c r="J1468" s="68" t="s">
        <v>880</v>
      </c>
    </row>
    <row r="1469" spans="2:10">
      <c r="B1469" s="68" t="s">
        <v>839</v>
      </c>
      <c r="C1469" s="68" t="s">
        <v>279</v>
      </c>
      <c r="D1469" s="68" t="s">
        <v>701</v>
      </c>
      <c r="E1469" s="68" t="s">
        <v>900</v>
      </c>
      <c r="F1469" s="68">
        <v>5</v>
      </c>
      <c r="H1469" s="68" t="s">
        <v>300</v>
      </c>
      <c r="I1469" s="68" t="s">
        <v>889</v>
      </c>
      <c r="J1469" s="68" t="s">
        <v>881</v>
      </c>
    </row>
    <row r="1470" spans="2:10">
      <c r="B1470" s="68" t="s">
        <v>839</v>
      </c>
      <c r="C1470" s="68" t="s">
        <v>279</v>
      </c>
      <c r="D1470" s="68" t="s">
        <v>710</v>
      </c>
      <c r="E1470" s="68" t="s">
        <v>900</v>
      </c>
      <c r="F1470" s="68">
        <v>5</v>
      </c>
      <c r="H1470" s="68" t="s">
        <v>300</v>
      </c>
      <c r="I1470" s="68" t="s">
        <v>889</v>
      </c>
      <c r="J1470" s="68" t="s">
        <v>882</v>
      </c>
    </row>
    <row r="1471" spans="2:10">
      <c r="B1471" s="68" t="s">
        <v>839</v>
      </c>
      <c r="C1471" s="68" t="s">
        <v>279</v>
      </c>
      <c r="D1471" s="68" t="s">
        <v>719</v>
      </c>
      <c r="E1471" s="68" t="s">
        <v>900</v>
      </c>
      <c r="F1471" s="68">
        <v>5</v>
      </c>
      <c r="H1471" s="68" t="s">
        <v>300</v>
      </c>
      <c r="I1471" s="68" t="s">
        <v>889</v>
      </c>
      <c r="J1471" s="68" t="s">
        <v>883</v>
      </c>
    </row>
    <row r="1472" spans="2:10">
      <c r="B1472" s="68" t="s">
        <v>839</v>
      </c>
      <c r="C1472" s="68" t="s">
        <v>279</v>
      </c>
      <c r="D1472" s="68" t="s">
        <v>728</v>
      </c>
      <c r="E1472" s="68" t="s">
        <v>900</v>
      </c>
      <c r="F1472" s="68">
        <v>5</v>
      </c>
      <c r="H1472" s="68" t="s">
        <v>300</v>
      </c>
      <c r="I1472" s="68" t="s">
        <v>889</v>
      </c>
      <c r="J1472" s="68" t="s">
        <v>884</v>
      </c>
    </row>
    <row r="1473" spans="2:10">
      <c r="B1473" s="68" t="s">
        <v>839</v>
      </c>
      <c r="C1473" s="68" t="s">
        <v>279</v>
      </c>
      <c r="D1473" s="68" t="s">
        <v>737</v>
      </c>
      <c r="E1473" s="68" t="s">
        <v>900</v>
      </c>
      <c r="F1473" s="68">
        <v>5</v>
      </c>
      <c r="H1473" s="68" t="s">
        <v>300</v>
      </c>
      <c r="I1473" s="68" t="s">
        <v>889</v>
      </c>
      <c r="J1473" s="68" t="s">
        <v>885</v>
      </c>
    </row>
    <row r="1474" spans="2:10">
      <c r="B1474" s="68" t="s">
        <v>839</v>
      </c>
      <c r="C1474" s="68" t="s">
        <v>279</v>
      </c>
      <c r="D1474" s="68" t="s">
        <v>746</v>
      </c>
      <c r="E1474" s="68" t="s">
        <v>900</v>
      </c>
      <c r="F1474" s="68">
        <v>5</v>
      </c>
      <c r="H1474" s="68" t="s">
        <v>300</v>
      </c>
      <c r="I1474" s="68" t="s">
        <v>889</v>
      </c>
      <c r="J1474" s="68" t="s">
        <v>886</v>
      </c>
    </row>
    <row r="1475" spans="2:10">
      <c r="B1475" s="68" t="s">
        <v>839</v>
      </c>
      <c r="C1475" s="68" t="s">
        <v>279</v>
      </c>
      <c r="D1475" s="68" t="s">
        <v>755</v>
      </c>
      <c r="E1475" s="68" t="s">
        <v>900</v>
      </c>
      <c r="F1475" s="68">
        <v>5</v>
      </c>
      <c r="H1475" s="68" t="s">
        <v>300</v>
      </c>
      <c r="I1475" s="68" t="s">
        <v>889</v>
      </c>
      <c r="J1475" s="68" t="s">
        <v>887</v>
      </c>
    </row>
    <row r="1476" spans="2:10">
      <c r="B1476" s="68" t="s">
        <v>839</v>
      </c>
      <c r="C1476" s="68" t="s">
        <v>280</v>
      </c>
      <c r="D1476" s="68" t="s">
        <v>302</v>
      </c>
      <c r="E1476" s="68" t="s">
        <v>900</v>
      </c>
      <c r="F1476" s="68">
        <v>5</v>
      </c>
      <c r="H1476" s="68" t="s">
        <v>300</v>
      </c>
      <c r="I1476" s="68" t="s">
        <v>840</v>
      </c>
      <c r="J1476" s="92" t="s">
        <v>841</v>
      </c>
    </row>
    <row r="1477" spans="2:10">
      <c r="B1477" s="68" t="s">
        <v>839</v>
      </c>
      <c r="C1477" s="68" t="s">
        <v>280</v>
      </c>
      <c r="D1477" s="68" t="s">
        <v>311</v>
      </c>
      <c r="E1477" s="68" t="s">
        <v>900</v>
      </c>
      <c r="F1477" s="68">
        <v>5</v>
      </c>
      <c r="H1477" s="68" t="s">
        <v>300</v>
      </c>
      <c r="I1477" s="68" t="s">
        <v>840</v>
      </c>
      <c r="J1477" s="92" t="s">
        <v>842</v>
      </c>
    </row>
    <row r="1478" spans="2:10">
      <c r="B1478" s="68" t="s">
        <v>839</v>
      </c>
      <c r="C1478" s="68" t="s">
        <v>280</v>
      </c>
      <c r="D1478" s="68" t="s">
        <v>320</v>
      </c>
      <c r="E1478" s="68" t="s">
        <v>900</v>
      </c>
      <c r="F1478" s="68">
        <v>5</v>
      </c>
      <c r="H1478" s="68" t="s">
        <v>300</v>
      </c>
      <c r="I1478" s="68" t="s">
        <v>840</v>
      </c>
      <c r="J1478" s="92" t="s">
        <v>843</v>
      </c>
    </row>
    <row r="1479" spans="2:10">
      <c r="B1479" s="68" t="s">
        <v>839</v>
      </c>
      <c r="C1479" s="68" t="s">
        <v>280</v>
      </c>
      <c r="D1479" s="68" t="s">
        <v>329</v>
      </c>
      <c r="E1479" s="68" t="s">
        <v>900</v>
      </c>
      <c r="F1479" s="68">
        <v>5</v>
      </c>
      <c r="H1479" s="68" t="s">
        <v>300</v>
      </c>
      <c r="I1479" s="68" t="s">
        <v>840</v>
      </c>
      <c r="J1479" s="68" t="s">
        <v>844</v>
      </c>
    </row>
    <row r="1480" spans="2:10">
      <c r="B1480" s="68" t="s">
        <v>839</v>
      </c>
      <c r="C1480" s="68" t="s">
        <v>280</v>
      </c>
      <c r="D1480" s="68" t="s">
        <v>338</v>
      </c>
      <c r="E1480" s="68" t="s">
        <v>900</v>
      </c>
      <c r="F1480" s="68">
        <v>5</v>
      </c>
      <c r="H1480" s="68" t="s">
        <v>300</v>
      </c>
      <c r="I1480" s="68" t="s">
        <v>840</v>
      </c>
      <c r="J1480" s="92" t="s">
        <v>845</v>
      </c>
    </row>
    <row r="1481" spans="2:10">
      <c r="B1481" s="68" t="s">
        <v>839</v>
      </c>
      <c r="C1481" s="68" t="s">
        <v>280</v>
      </c>
      <c r="D1481" s="68" t="s">
        <v>347</v>
      </c>
      <c r="E1481" s="68" t="s">
        <v>900</v>
      </c>
      <c r="F1481" s="68">
        <v>5</v>
      </c>
      <c r="H1481" s="68" t="s">
        <v>300</v>
      </c>
      <c r="I1481" s="68" t="s">
        <v>840</v>
      </c>
      <c r="J1481" s="92" t="s">
        <v>846</v>
      </c>
    </row>
    <row r="1482" spans="2:10">
      <c r="B1482" s="68" t="s">
        <v>839</v>
      </c>
      <c r="C1482" s="68" t="s">
        <v>280</v>
      </c>
      <c r="D1482" s="68" t="s">
        <v>356</v>
      </c>
      <c r="E1482" s="68" t="s">
        <v>900</v>
      </c>
      <c r="F1482" s="68">
        <v>5</v>
      </c>
      <c r="H1482" s="68" t="s">
        <v>300</v>
      </c>
      <c r="I1482" s="68" t="s">
        <v>840</v>
      </c>
      <c r="J1482" s="92" t="s">
        <v>847</v>
      </c>
    </row>
    <row r="1483" spans="2:10">
      <c r="B1483" s="68" t="s">
        <v>839</v>
      </c>
      <c r="C1483" s="68" t="s">
        <v>280</v>
      </c>
      <c r="D1483" s="68" t="s">
        <v>365</v>
      </c>
      <c r="E1483" s="68" t="s">
        <v>900</v>
      </c>
      <c r="F1483" s="68">
        <v>5</v>
      </c>
      <c r="H1483" s="68" t="s">
        <v>300</v>
      </c>
      <c r="I1483" s="68" t="s">
        <v>840</v>
      </c>
      <c r="J1483" s="92" t="s">
        <v>848</v>
      </c>
    </row>
    <row r="1484" spans="2:10">
      <c r="B1484" s="68" t="s">
        <v>839</v>
      </c>
      <c r="C1484" s="68" t="s">
        <v>280</v>
      </c>
      <c r="D1484" s="68" t="s">
        <v>374</v>
      </c>
      <c r="E1484" s="68" t="s">
        <v>900</v>
      </c>
      <c r="F1484" s="68">
        <v>5</v>
      </c>
      <c r="H1484" s="68" t="s">
        <v>300</v>
      </c>
      <c r="I1484" s="68" t="s">
        <v>840</v>
      </c>
      <c r="J1484" s="92" t="s">
        <v>849</v>
      </c>
    </row>
    <row r="1485" spans="2:10">
      <c r="B1485" s="68" t="s">
        <v>839</v>
      </c>
      <c r="C1485" s="68" t="s">
        <v>280</v>
      </c>
      <c r="D1485" s="68" t="s">
        <v>383</v>
      </c>
      <c r="E1485" s="68" t="s">
        <v>900</v>
      </c>
      <c r="F1485" s="68">
        <v>5</v>
      </c>
      <c r="H1485" s="68" t="s">
        <v>300</v>
      </c>
      <c r="I1485" s="68" t="s">
        <v>840</v>
      </c>
      <c r="J1485" s="92" t="s">
        <v>850</v>
      </c>
    </row>
    <row r="1486" spans="2:10">
      <c r="B1486" s="68" t="s">
        <v>839</v>
      </c>
      <c r="C1486" s="68" t="s">
        <v>280</v>
      </c>
      <c r="D1486" s="68" t="s">
        <v>826</v>
      </c>
      <c r="E1486" s="68" t="s">
        <v>900</v>
      </c>
      <c r="F1486" s="68">
        <v>5</v>
      </c>
      <c r="H1486" s="68" t="s">
        <v>300</v>
      </c>
      <c r="I1486" s="68" t="s">
        <v>840</v>
      </c>
      <c r="J1486" s="92" t="s">
        <v>851</v>
      </c>
    </row>
    <row r="1487" spans="2:10">
      <c r="B1487" s="68" t="s">
        <v>839</v>
      </c>
      <c r="C1487" s="68" t="s">
        <v>280</v>
      </c>
      <c r="D1487" s="68" t="s">
        <v>401</v>
      </c>
      <c r="E1487" s="68" t="s">
        <v>900</v>
      </c>
      <c r="F1487" s="68">
        <v>5</v>
      </c>
      <c r="H1487" s="68" t="s">
        <v>300</v>
      </c>
      <c r="I1487" s="68" t="s">
        <v>840</v>
      </c>
      <c r="J1487" s="92" t="s">
        <v>852</v>
      </c>
    </row>
    <row r="1488" spans="2:10">
      <c r="B1488" s="68" t="s">
        <v>839</v>
      </c>
      <c r="C1488" s="68" t="s">
        <v>280</v>
      </c>
      <c r="D1488" s="68" t="s">
        <v>410</v>
      </c>
      <c r="E1488" s="68" t="s">
        <v>900</v>
      </c>
      <c r="F1488" s="68">
        <v>5</v>
      </c>
      <c r="H1488" s="68" t="s">
        <v>300</v>
      </c>
      <c r="I1488" s="68" t="s">
        <v>840</v>
      </c>
      <c r="J1488" s="92" t="s">
        <v>853</v>
      </c>
    </row>
    <row r="1489" spans="2:10">
      <c r="B1489" s="68" t="s">
        <v>839</v>
      </c>
      <c r="C1489" s="68" t="s">
        <v>280</v>
      </c>
      <c r="D1489" s="68" t="s">
        <v>419</v>
      </c>
      <c r="E1489" s="68" t="s">
        <v>900</v>
      </c>
      <c r="F1489" s="68">
        <v>5</v>
      </c>
      <c r="G1489" s="68">
        <v>31.934000000000001</v>
      </c>
      <c r="H1489" s="68" t="s">
        <v>300</v>
      </c>
      <c r="I1489" s="68" t="s">
        <v>840</v>
      </c>
      <c r="J1489" s="92" t="s">
        <v>854</v>
      </c>
    </row>
    <row r="1490" spans="2:10">
      <c r="B1490" s="68" t="s">
        <v>839</v>
      </c>
      <c r="C1490" s="68" t="s">
        <v>280</v>
      </c>
      <c r="D1490" s="68" t="s">
        <v>428</v>
      </c>
      <c r="E1490" s="68" t="s">
        <v>900</v>
      </c>
      <c r="F1490" s="68">
        <v>5</v>
      </c>
      <c r="H1490" s="68" t="s">
        <v>300</v>
      </c>
      <c r="I1490" s="68" t="s">
        <v>840</v>
      </c>
      <c r="J1490" s="92" t="s">
        <v>855</v>
      </c>
    </row>
    <row r="1491" spans="2:10">
      <c r="B1491" s="68" t="s">
        <v>839</v>
      </c>
      <c r="C1491" s="68" t="s">
        <v>280</v>
      </c>
      <c r="D1491" s="68" t="s">
        <v>436</v>
      </c>
      <c r="E1491" s="68" t="s">
        <v>900</v>
      </c>
      <c r="F1491" s="68">
        <v>5</v>
      </c>
      <c r="H1491" s="68" t="s">
        <v>300</v>
      </c>
      <c r="I1491" s="68" t="s">
        <v>840</v>
      </c>
      <c r="J1491" s="92" t="s">
        <v>856</v>
      </c>
    </row>
    <row r="1492" spans="2:10">
      <c r="B1492" s="68" t="s">
        <v>839</v>
      </c>
      <c r="C1492" s="68" t="s">
        <v>280</v>
      </c>
      <c r="D1492" s="68" t="s">
        <v>442</v>
      </c>
      <c r="E1492" s="68" t="s">
        <v>900</v>
      </c>
      <c r="F1492" s="68">
        <v>5</v>
      </c>
      <c r="G1492" s="68">
        <v>27.908999999999999</v>
      </c>
      <c r="H1492" s="68" t="s">
        <v>300</v>
      </c>
      <c r="I1492" s="68" t="s">
        <v>840</v>
      </c>
      <c r="J1492" s="92" t="s">
        <v>857</v>
      </c>
    </row>
    <row r="1493" spans="2:10">
      <c r="B1493" s="68" t="s">
        <v>839</v>
      </c>
      <c r="C1493" s="68" t="s">
        <v>280</v>
      </c>
      <c r="D1493" s="68" t="s">
        <v>449</v>
      </c>
      <c r="E1493" s="68" t="s">
        <v>900</v>
      </c>
      <c r="F1493" s="68">
        <v>5</v>
      </c>
      <c r="H1493" s="68" t="s">
        <v>300</v>
      </c>
      <c r="I1493" s="68" t="s">
        <v>840</v>
      </c>
      <c r="J1493" s="92" t="s">
        <v>858</v>
      </c>
    </row>
    <row r="1494" spans="2:10">
      <c r="B1494" s="68" t="s">
        <v>839</v>
      </c>
      <c r="C1494" s="68" t="s">
        <v>280</v>
      </c>
      <c r="D1494" s="68" t="s">
        <v>458</v>
      </c>
      <c r="E1494" s="68" t="s">
        <v>900</v>
      </c>
      <c r="F1494" s="68">
        <v>5</v>
      </c>
      <c r="H1494" s="68" t="s">
        <v>300</v>
      </c>
      <c r="I1494" s="68" t="s">
        <v>840</v>
      </c>
      <c r="J1494" s="92" t="s">
        <v>859</v>
      </c>
    </row>
    <row r="1495" spans="2:10">
      <c r="B1495" s="68" t="s">
        <v>839</v>
      </c>
      <c r="C1495" s="68" t="s">
        <v>280</v>
      </c>
      <c r="D1495" s="68" t="s">
        <v>467</v>
      </c>
      <c r="E1495" s="68" t="s">
        <v>900</v>
      </c>
      <c r="F1495" s="68">
        <v>5</v>
      </c>
      <c r="H1495" s="68" t="s">
        <v>300</v>
      </c>
      <c r="I1495" s="68" t="s">
        <v>840</v>
      </c>
      <c r="J1495" s="92" t="s">
        <v>860</v>
      </c>
    </row>
    <row r="1496" spans="2:10">
      <c r="B1496" s="68" t="s">
        <v>839</v>
      </c>
      <c r="C1496" s="68" t="s">
        <v>280</v>
      </c>
      <c r="D1496" s="68" t="s">
        <v>476</v>
      </c>
      <c r="E1496" s="68" t="s">
        <v>900</v>
      </c>
      <c r="F1496" s="68">
        <v>5</v>
      </c>
      <c r="H1496" s="68" t="s">
        <v>300</v>
      </c>
      <c r="I1496" s="68" t="s">
        <v>840</v>
      </c>
      <c r="J1496" s="92" t="s">
        <v>861</v>
      </c>
    </row>
    <row r="1497" spans="2:10">
      <c r="B1497" s="68" t="s">
        <v>839</v>
      </c>
      <c r="C1497" s="68" t="s">
        <v>280</v>
      </c>
      <c r="D1497" s="68" t="s">
        <v>485</v>
      </c>
      <c r="E1497" s="68" t="s">
        <v>900</v>
      </c>
      <c r="F1497" s="68">
        <v>5</v>
      </c>
      <c r="H1497" s="68" t="s">
        <v>300</v>
      </c>
      <c r="I1497" s="68" t="s">
        <v>840</v>
      </c>
      <c r="J1497" s="92" t="s">
        <v>862</v>
      </c>
    </row>
    <row r="1498" spans="2:10">
      <c r="B1498" s="68" t="s">
        <v>839</v>
      </c>
      <c r="C1498" s="68" t="s">
        <v>280</v>
      </c>
      <c r="D1498" s="68" t="s">
        <v>494</v>
      </c>
      <c r="E1498" s="68" t="s">
        <v>900</v>
      </c>
      <c r="F1498" s="68">
        <v>5</v>
      </c>
      <c r="H1498" s="68" t="s">
        <v>300</v>
      </c>
      <c r="I1498" s="68" t="s">
        <v>840</v>
      </c>
      <c r="J1498" s="92" t="s">
        <v>863</v>
      </c>
    </row>
    <row r="1499" spans="2:10">
      <c r="B1499" s="68" t="s">
        <v>839</v>
      </c>
      <c r="C1499" s="68" t="s">
        <v>280</v>
      </c>
      <c r="D1499" s="68" t="s">
        <v>503</v>
      </c>
      <c r="E1499" s="68" t="s">
        <v>900</v>
      </c>
      <c r="F1499" s="68">
        <v>5</v>
      </c>
      <c r="H1499" s="68" t="s">
        <v>300</v>
      </c>
      <c r="I1499" s="68" t="s">
        <v>840</v>
      </c>
      <c r="J1499" s="92" t="s">
        <v>864</v>
      </c>
    </row>
    <row r="1500" spans="2:10">
      <c r="B1500" s="68" t="s">
        <v>839</v>
      </c>
      <c r="C1500" s="68" t="s">
        <v>280</v>
      </c>
      <c r="D1500" s="68" t="s">
        <v>512</v>
      </c>
      <c r="E1500" s="68" t="s">
        <v>900</v>
      </c>
      <c r="F1500" s="68">
        <v>5</v>
      </c>
      <c r="G1500" s="68">
        <v>2.9359999999999999</v>
      </c>
      <c r="H1500" s="68" t="s">
        <v>300</v>
      </c>
      <c r="I1500" s="68" t="s">
        <v>840</v>
      </c>
      <c r="J1500" s="92" t="s">
        <v>865</v>
      </c>
    </row>
    <row r="1501" spans="2:10">
      <c r="B1501" s="68" t="s">
        <v>839</v>
      </c>
      <c r="C1501" s="68" t="s">
        <v>280</v>
      </c>
      <c r="D1501" s="68" t="s">
        <v>521</v>
      </c>
      <c r="E1501" s="68" t="s">
        <v>900</v>
      </c>
      <c r="F1501" s="68">
        <v>5</v>
      </c>
      <c r="H1501" s="68" t="s">
        <v>300</v>
      </c>
      <c r="I1501" s="68" t="s">
        <v>840</v>
      </c>
      <c r="J1501" s="92" t="s">
        <v>866</v>
      </c>
    </row>
    <row r="1502" spans="2:10">
      <c r="B1502" s="68" t="s">
        <v>839</v>
      </c>
      <c r="C1502" s="68" t="s">
        <v>280</v>
      </c>
      <c r="D1502" s="68" t="s">
        <v>584</v>
      </c>
      <c r="E1502" s="68" t="s">
        <v>900</v>
      </c>
      <c r="F1502" s="68">
        <v>5</v>
      </c>
      <c r="H1502" s="68" t="s">
        <v>300</v>
      </c>
      <c r="I1502" s="68" t="s">
        <v>840</v>
      </c>
      <c r="J1502" s="68" t="s">
        <v>867</v>
      </c>
    </row>
    <row r="1503" spans="2:10">
      <c r="B1503" s="68" t="s">
        <v>839</v>
      </c>
      <c r="C1503" s="68" t="s">
        <v>280</v>
      </c>
      <c r="D1503" s="68" t="s">
        <v>593</v>
      </c>
      <c r="E1503" s="68" t="s">
        <v>900</v>
      </c>
      <c r="F1503" s="68">
        <v>5</v>
      </c>
      <c r="H1503" s="68" t="s">
        <v>300</v>
      </c>
      <c r="I1503" s="68" t="s">
        <v>840</v>
      </c>
      <c r="J1503" s="68" t="s">
        <v>868</v>
      </c>
    </row>
    <row r="1504" spans="2:10">
      <c r="B1504" s="68" t="s">
        <v>839</v>
      </c>
      <c r="C1504" s="68" t="s">
        <v>280</v>
      </c>
      <c r="D1504" s="68" t="s">
        <v>602</v>
      </c>
      <c r="E1504" s="68" t="s">
        <v>900</v>
      </c>
      <c r="F1504" s="68">
        <v>5</v>
      </c>
      <c r="H1504" s="68" t="s">
        <v>300</v>
      </c>
      <c r="I1504" s="68" t="s">
        <v>840</v>
      </c>
      <c r="J1504" s="68" t="s">
        <v>869</v>
      </c>
    </row>
    <row r="1505" spans="2:10">
      <c r="B1505" s="68" t="s">
        <v>839</v>
      </c>
      <c r="C1505" s="68" t="s">
        <v>280</v>
      </c>
      <c r="D1505" s="68" t="s">
        <v>611</v>
      </c>
      <c r="E1505" s="68" t="s">
        <v>900</v>
      </c>
      <c r="F1505" s="68">
        <v>5</v>
      </c>
      <c r="H1505" s="68" t="s">
        <v>300</v>
      </c>
      <c r="I1505" s="68" t="s">
        <v>840</v>
      </c>
      <c r="J1505" s="68" t="s">
        <v>870</v>
      </c>
    </row>
    <row r="1506" spans="2:10">
      <c r="B1506" s="68" t="s">
        <v>839</v>
      </c>
      <c r="C1506" s="68" t="s">
        <v>280</v>
      </c>
      <c r="D1506" s="68" t="s">
        <v>620</v>
      </c>
      <c r="E1506" s="68" t="s">
        <v>900</v>
      </c>
      <c r="F1506" s="68">
        <v>5</v>
      </c>
      <c r="H1506" s="68" t="s">
        <v>300</v>
      </c>
      <c r="I1506" s="68" t="s">
        <v>840</v>
      </c>
      <c r="J1506" s="68" t="s">
        <v>871</v>
      </c>
    </row>
    <row r="1507" spans="2:10">
      <c r="B1507" s="68" t="s">
        <v>839</v>
      </c>
      <c r="C1507" s="68" t="s">
        <v>280</v>
      </c>
      <c r="D1507" s="68" t="s">
        <v>812</v>
      </c>
      <c r="E1507" s="68" t="s">
        <v>900</v>
      </c>
      <c r="F1507" s="68">
        <v>5</v>
      </c>
      <c r="H1507" s="68" t="s">
        <v>300</v>
      </c>
      <c r="I1507" s="68" t="s">
        <v>840</v>
      </c>
      <c r="J1507" s="68" t="s">
        <v>872</v>
      </c>
    </row>
    <row r="1508" spans="2:10">
      <c r="B1508" s="68" t="s">
        <v>839</v>
      </c>
      <c r="C1508" s="68" t="s">
        <v>280</v>
      </c>
      <c r="D1508" s="68" t="s">
        <v>629</v>
      </c>
      <c r="E1508" s="68" t="s">
        <v>900</v>
      </c>
      <c r="F1508" s="68">
        <v>5</v>
      </c>
      <c r="H1508" s="68" t="s">
        <v>300</v>
      </c>
      <c r="I1508" s="68" t="s">
        <v>840</v>
      </c>
      <c r="J1508" s="68" t="s">
        <v>873</v>
      </c>
    </row>
    <row r="1509" spans="2:10">
      <c r="B1509" s="68" t="s">
        <v>839</v>
      </c>
      <c r="C1509" s="68" t="s">
        <v>280</v>
      </c>
      <c r="D1509" s="68" t="s">
        <v>638</v>
      </c>
      <c r="E1509" s="68" t="s">
        <v>900</v>
      </c>
      <c r="F1509" s="68">
        <v>5</v>
      </c>
      <c r="H1509" s="68" t="s">
        <v>300</v>
      </c>
      <c r="I1509" s="68" t="s">
        <v>840</v>
      </c>
      <c r="J1509" s="68" t="s">
        <v>874</v>
      </c>
    </row>
    <row r="1510" spans="2:10">
      <c r="B1510" s="68" t="s">
        <v>839</v>
      </c>
      <c r="C1510" s="68" t="s">
        <v>280</v>
      </c>
      <c r="D1510" s="68" t="s">
        <v>647</v>
      </c>
      <c r="E1510" s="68" t="s">
        <v>900</v>
      </c>
      <c r="F1510" s="68">
        <v>5</v>
      </c>
      <c r="H1510" s="68" t="s">
        <v>300</v>
      </c>
      <c r="I1510" s="68" t="s">
        <v>840</v>
      </c>
      <c r="J1510" s="68" t="s">
        <v>875</v>
      </c>
    </row>
    <row r="1511" spans="2:10">
      <c r="B1511" s="68" t="s">
        <v>839</v>
      </c>
      <c r="C1511" s="68" t="s">
        <v>280</v>
      </c>
      <c r="D1511" s="68" t="s">
        <v>653</v>
      </c>
      <c r="E1511" s="68" t="s">
        <v>900</v>
      </c>
      <c r="F1511" s="68">
        <v>5</v>
      </c>
      <c r="H1511" s="68" t="s">
        <v>300</v>
      </c>
      <c r="I1511" s="68" t="s">
        <v>840</v>
      </c>
      <c r="J1511" s="68" t="s">
        <v>876</v>
      </c>
    </row>
    <row r="1512" spans="2:10">
      <c r="B1512" s="68" t="s">
        <v>839</v>
      </c>
      <c r="C1512" s="68" t="s">
        <v>280</v>
      </c>
      <c r="D1512" s="68" t="s">
        <v>662</v>
      </c>
      <c r="E1512" s="68" t="s">
        <v>900</v>
      </c>
      <c r="F1512" s="68">
        <v>5</v>
      </c>
      <c r="H1512" s="68" t="s">
        <v>300</v>
      </c>
      <c r="I1512" s="68" t="s">
        <v>840</v>
      </c>
      <c r="J1512" s="68" t="s">
        <v>877</v>
      </c>
    </row>
    <row r="1513" spans="2:10">
      <c r="B1513" s="68" t="s">
        <v>839</v>
      </c>
      <c r="C1513" s="68" t="s">
        <v>280</v>
      </c>
      <c r="D1513" s="68" t="s">
        <v>671</v>
      </c>
      <c r="E1513" s="68" t="s">
        <v>900</v>
      </c>
      <c r="F1513" s="68">
        <v>5</v>
      </c>
      <c r="H1513" s="68" t="s">
        <v>300</v>
      </c>
      <c r="I1513" s="68" t="s">
        <v>840</v>
      </c>
      <c r="J1513" s="68" t="s">
        <v>878</v>
      </c>
    </row>
    <row r="1514" spans="2:10">
      <c r="B1514" s="68" t="s">
        <v>839</v>
      </c>
      <c r="C1514" s="68" t="s">
        <v>280</v>
      </c>
      <c r="D1514" s="68" t="s">
        <v>680</v>
      </c>
      <c r="E1514" s="68" t="s">
        <v>900</v>
      </c>
      <c r="F1514" s="68">
        <v>5</v>
      </c>
      <c r="H1514" s="68" t="s">
        <v>300</v>
      </c>
      <c r="I1514" s="68" t="s">
        <v>840</v>
      </c>
      <c r="J1514" s="68" t="s">
        <v>879</v>
      </c>
    </row>
    <row r="1515" spans="2:10">
      <c r="B1515" s="68" t="s">
        <v>839</v>
      </c>
      <c r="C1515" s="68" t="s">
        <v>280</v>
      </c>
      <c r="D1515" s="68" t="s">
        <v>901</v>
      </c>
      <c r="E1515" s="68" t="s">
        <v>900</v>
      </c>
      <c r="F1515" s="68">
        <v>5</v>
      </c>
      <c r="H1515" s="68" t="s">
        <v>300</v>
      </c>
      <c r="I1515" s="68" t="s">
        <v>840</v>
      </c>
      <c r="J1515" s="68" t="s">
        <v>902</v>
      </c>
    </row>
    <row r="1516" spans="2:10">
      <c r="B1516" s="68" t="s">
        <v>839</v>
      </c>
      <c r="C1516" s="68" t="s">
        <v>280</v>
      </c>
      <c r="D1516" s="68" t="s">
        <v>903</v>
      </c>
      <c r="E1516" s="68" t="s">
        <v>900</v>
      </c>
      <c r="F1516" s="68">
        <v>5</v>
      </c>
      <c r="H1516" s="68" t="s">
        <v>300</v>
      </c>
      <c r="I1516" s="68" t="s">
        <v>840</v>
      </c>
      <c r="J1516" s="68" t="s">
        <v>904</v>
      </c>
    </row>
    <row r="1517" spans="2:10">
      <c r="B1517" s="68" t="s">
        <v>839</v>
      </c>
      <c r="C1517" s="68" t="s">
        <v>280</v>
      </c>
      <c r="D1517" s="68" t="s">
        <v>821</v>
      </c>
      <c r="E1517" s="68" t="s">
        <v>900</v>
      </c>
      <c r="F1517" s="68">
        <v>5</v>
      </c>
      <c r="H1517" s="68" t="s">
        <v>300</v>
      </c>
      <c r="I1517" s="68" t="s">
        <v>840</v>
      </c>
      <c r="J1517" s="68" t="s">
        <v>880</v>
      </c>
    </row>
    <row r="1518" spans="2:10">
      <c r="B1518" s="68" t="s">
        <v>839</v>
      </c>
      <c r="C1518" s="68" t="s">
        <v>280</v>
      </c>
      <c r="D1518" s="68" t="s">
        <v>695</v>
      </c>
      <c r="E1518" s="68" t="s">
        <v>900</v>
      </c>
      <c r="F1518" s="68">
        <v>5</v>
      </c>
      <c r="H1518" s="68" t="s">
        <v>300</v>
      </c>
      <c r="I1518" s="68" t="s">
        <v>840</v>
      </c>
      <c r="J1518" s="68" t="s">
        <v>881</v>
      </c>
    </row>
    <row r="1519" spans="2:10">
      <c r="B1519" s="68" t="s">
        <v>839</v>
      </c>
      <c r="C1519" s="68" t="s">
        <v>280</v>
      </c>
      <c r="D1519" s="68" t="s">
        <v>704</v>
      </c>
      <c r="E1519" s="68" t="s">
        <v>900</v>
      </c>
      <c r="F1519" s="68">
        <v>5</v>
      </c>
      <c r="H1519" s="68" t="s">
        <v>300</v>
      </c>
      <c r="I1519" s="68" t="s">
        <v>840</v>
      </c>
      <c r="J1519" s="68" t="s">
        <v>882</v>
      </c>
    </row>
    <row r="1520" spans="2:10">
      <c r="B1520" s="68" t="s">
        <v>839</v>
      </c>
      <c r="C1520" s="68" t="s">
        <v>280</v>
      </c>
      <c r="D1520" s="68" t="s">
        <v>713</v>
      </c>
      <c r="E1520" s="68" t="s">
        <v>900</v>
      </c>
      <c r="F1520" s="68">
        <v>5</v>
      </c>
      <c r="H1520" s="68" t="s">
        <v>300</v>
      </c>
      <c r="I1520" s="68" t="s">
        <v>840</v>
      </c>
      <c r="J1520" s="68" t="s">
        <v>883</v>
      </c>
    </row>
    <row r="1521" spans="2:10">
      <c r="B1521" s="68" t="s">
        <v>839</v>
      </c>
      <c r="C1521" s="68" t="s">
        <v>280</v>
      </c>
      <c r="D1521" s="68" t="s">
        <v>722</v>
      </c>
      <c r="E1521" s="68" t="s">
        <v>900</v>
      </c>
      <c r="F1521" s="68">
        <v>5</v>
      </c>
      <c r="H1521" s="68" t="s">
        <v>300</v>
      </c>
      <c r="I1521" s="68" t="s">
        <v>840</v>
      </c>
      <c r="J1521" s="68" t="s">
        <v>884</v>
      </c>
    </row>
    <row r="1522" spans="2:10">
      <c r="B1522" s="68" t="s">
        <v>839</v>
      </c>
      <c r="C1522" s="68" t="s">
        <v>280</v>
      </c>
      <c r="D1522" s="68" t="s">
        <v>731</v>
      </c>
      <c r="E1522" s="68" t="s">
        <v>900</v>
      </c>
      <c r="F1522" s="68">
        <v>5</v>
      </c>
      <c r="H1522" s="68" t="s">
        <v>300</v>
      </c>
      <c r="I1522" s="68" t="s">
        <v>840</v>
      </c>
      <c r="J1522" s="68" t="s">
        <v>885</v>
      </c>
    </row>
    <row r="1523" spans="2:10">
      <c r="B1523" s="68" t="s">
        <v>839</v>
      </c>
      <c r="C1523" s="68" t="s">
        <v>280</v>
      </c>
      <c r="D1523" s="68" t="s">
        <v>740</v>
      </c>
      <c r="E1523" s="68" t="s">
        <v>900</v>
      </c>
      <c r="F1523" s="68">
        <v>5</v>
      </c>
      <c r="G1523" s="68">
        <v>5.3979999999999997</v>
      </c>
      <c r="H1523" s="68" t="s">
        <v>300</v>
      </c>
      <c r="I1523" s="68" t="s">
        <v>840</v>
      </c>
      <c r="J1523" s="68" t="s">
        <v>886</v>
      </c>
    </row>
    <row r="1524" spans="2:10">
      <c r="B1524" s="68" t="s">
        <v>839</v>
      </c>
      <c r="C1524" s="68" t="s">
        <v>280</v>
      </c>
      <c r="D1524" s="68" t="s">
        <v>749</v>
      </c>
      <c r="E1524" s="68" t="s">
        <v>900</v>
      </c>
      <c r="F1524" s="68">
        <v>5</v>
      </c>
      <c r="H1524" s="68" t="s">
        <v>300</v>
      </c>
      <c r="I1524" s="68" t="s">
        <v>840</v>
      </c>
      <c r="J1524" s="68" t="s">
        <v>887</v>
      </c>
    </row>
    <row r="1525" spans="2:10">
      <c r="B1525" s="68" t="s">
        <v>839</v>
      </c>
      <c r="C1525" s="68" t="s">
        <v>280</v>
      </c>
      <c r="D1525" s="68" t="s">
        <v>305</v>
      </c>
      <c r="E1525" s="68" t="s">
        <v>900</v>
      </c>
      <c r="F1525" s="68">
        <v>5</v>
      </c>
      <c r="G1525" s="68">
        <v>8.1929999999999996</v>
      </c>
      <c r="H1525" s="68" t="s">
        <v>300</v>
      </c>
      <c r="I1525" s="68" t="s">
        <v>888</v>
      </c>
      <c r="J1525" s="92" t="s">
        <v>841</v>
      </c>
    </row>
    <row r="1526" spans="2:10">
      <c r="B1526" s="68" t="s">
        <v>839</v>
      </c>
      <c r="C1526" s="68" t="s">
        <v>280</v>
      </c>
      <c r="D1526" s="68" t="s">
        <v>314</v>
      </c>
      <c r="E1526" s="68" t="s">
        <v>900</v>
      </c>
      <c r="F1526" s="68">
        <v>5</v>
      </c>
      <c r="H1526" s="68" t="s">
        <v>300</v>
      </c>
      <c r="I1526" s="68" t="s">
        <v>888</v>
      </c>
      <c r="J1526" s="92" t="s">
        <v>842</v>
      </c>
    </row>
    <row r="1527" spans="2:10">
      <c r="B1527" s="68" t="s">
        <v>839</v>
      </c>
      <c r="C1527" s="68" t="s">
        <v>280</v>
      </c>
      <c r="D1527" s="68" t="s">
        <v>323</v>
      </c>
      <c r="E1527" s="68" t="s">
        <v>900</v>
      </c>
      <c r="F1527" s="68">
        <v>5</v>
      </c>
      <c r="G1527" s="68">
        <v>8.641</v>
      </c>
      <c r="H1527" s="68" t="s">
        <v>300</v>
      </c>
      <c r="I1527" s="68" t="s">
        <v>888</v>
      </c>
      <c r="J1527" s="92" t="s">
        <v>843</v>
      </c>
    </row>
    <row r="1528" spans="2:10">
      <c r="B1528" s="68" t="s">
        <v>839</v>
      </c>
      <c r="C1528" s="68" t="s">
        <v>280</v>
      </c>
      <c r="D1528" s="68" t="s">
        <v>332</v>
      </c>
      <c r="E1528" s="68" t="s">
        <v>900</v>
      </c>
      <c r="F1528" s="68">
        <v>5</v>
      </c>
      <c r="G1528" s="68">
        <v>21.827000000000002</v>
      </c>
      <c r="H1528" s="68" t="s">
        <v>300</v>
      </c>
      <c r="I1528" s="68" t="s">
        <v>888</v>
      </c>
      <c r="J1528" s="68" t="s">
        <v>844</v>
      </c>
    </row>
    <row r="1529" spans="2:10">
      <c r="B1529" s="68" t="s">
        <v>839</v>
      </c>
      <c r="C1529" s="68" t="s">
        <v>280</v>
      </c>
      <c r="D1529" s="68" t="s">
        <v>341</v>
      </c>
      <c r="E1529" s="68" t="s">
        <v>900</v>
      </c>
      <c r="F1529" s="68">
        <v>5</v>
      </c>
      <c r="G1529" s="68">
        <v>9.1859999999999999</v>
      </c>
      <c r="H1529" s="68" t="s">
        <v>300</v>
      </c>
      <c r="I1529" s="68" t="s">
        <v>888</v>
      </c>
      <c r="J1529" s="92" t="s">
        <v>845</v>
      </c>
    </row>
    <row r="1530" spans="2:10">
      <c r="B1530" s="68" t="s">
        <v>839</v>
      </c>
      <c r="C1530" s="68" t="s">
        <v>280</v>
      </c>
      <c r="D1530" s="68" t="s">
        <v>350</v>
      </c>
      <c r="E1530" s="68" t="s">
        <v>900</v>
      </c>
      <c r="F1530" s="68">
        <v>5</v>
      </c>
      <c r="H1530" s="68" t="s">
        <v>300</v>
      </c>
      <c r="I1530" s="68" t="s">
        <v>888</v>
      </c>
      <c r="J1530" s="92" t="s">
        <v>846</v>
      </c>
    </row>
    <row r="1531" spans="2:10">
      <c r="B1531" s="68" t="s">
        <v>839</v>
      </c>
      <c r="C1531" s="68" t="s">
        <v>280</v>
      </c>
      <c r="D1531" s="68" t="s">
        <v>359</v>
      </c>
      <c r="E1531" s="68" t="s">
        <v>900</v>
      </c>
      <c r="F1531" s="68">
        <v>5</v>
      </c>
      <c r="H1531" s="68" t="s">
        <v>300</v>
      </c>
      <c r="I1531" s="68" t="s">
        <v>888</v>
      </c>
      <c r="J1531" s="92" t="s">
        <v>847</v>
      </c>
    </row>
    <row r="1532" spans="2:10">
      <c r="B1532" s="68" t="s">
        <v>839</v>
      </c>
      <c r="C1532" s="68" t="s">
        <v>280</v>
      </c>
      <c r="D1532" s="68" t="s">
        <v>368</v>
      </c>
      <c r="E1532" s="68" t="s">
        <v>900</v>
      </c>
      <c r="F1532" s="68">
        <v>5</v>
      </c>
      <c r="H1532" s="68" t="s">
        <v>300</v>
      </c>
      <c r="I1532" s="68" t="s">
        <v>888</v>
      </c>
      <c r="J1532" s="92" t="s">
        <v>848</v>
      </c>
    </row>
    <row r="1533" spans="2:10">
      <c r="B1533" s="68" t="s">
        <v>839</v>
      </c>
      <c r="C1533" s="68" t="s">
        <v>280</v>
      </c>
      <c r="D1533" s="68" t="s">
        <v>377</v>
      </c>
      <c r="E1533" s="68" t="s">
        <v>900</v>
      </c>
      <c r="F1533" s="68">
        <v>5</v>
      </c>
      <c r="G1533" s="68">
        <v>29.788</v>
      </c>
      <c r="H1533" s="68" t="s">
        <v>300</v>
      </c>
      <c r="I1533" s="68" t="s">
        <v>888</v>
      </c>
      <c r="J1533" s="92" t="s">
        <v>849</v>
      </c>
    </row>
    <row r="1534" spans="2:10">
      <c r="B1534" s="68" t="s">
        <v>839</v>
      </c>
      <c r="C1534" s="68" t="s">
        <v>280</v>
      </c>
      <c r="D1534" s="68" t="s">
        <v>386</v>
      </c>
      <c r="E1534" s="68" t="s">
        <v>900</v>
      </c>
      <c r="F1534" s="68">
        <v>5</v>
      </c>
      <c r="H1534" s="68" t="s">
        <v>300</v>
      </c>
      <c r="I1534" s="68" t="s">
        <v>888</v>
      </c>
      <c r="J1534" s="92" t="s">
        <v>850</v>
      </c>
    </row>
    <row r="1535" spans="2:10">
      <c r="B1535" s="68" t="s">
        <v>839</v>
      </c>
      <c r="C1535" s="68" t="s">
        <v>280</v>
      </c>
      <c r="D1535" s="68" t="s">
        <v>827</v>
      </c>
      <c r="E1535" s="68" t="s">
        <v>900</v>
      </c>
      <c r="F1535" s="68">
        <v>5</v>
      </c>
      <c r="H1535" s="68" t="s">
        <v>300</v>
      </c>
      <c r="I1535" s="68" t="s">
        <v>888</v>
      </c>
      <c r="J1535" s="92" t="s">
        <v>851</v>
      </c>
    </row>
    <row r="1536" spans="2:10">
      <c r="B1536" s="68" t="s">
        <v>839</v>
      </c>
      <c r="C1536" s="68" t="s">
        <v>280</v>
      </c>
      <c r="D1536" s="68" t="s">
        <v>404</v>
      </c>
      <c r="E1536" s="68" t="s">
        <v>900</v>
      </c>
      <c r="F1536" s="68">
        <v>5</v>
      </c>
      <c r="H1536" s="68" t="s">
        <v>300</v>
      </c>
      <c r="I1536" s="68" t="s">
        <v>888</v>
      </c>
      <c r="J1536" s="92" t="s">
        <v>852</v>
      </c>
    </row>
    <row r="1537" spans="2:10">
      <c r="B1537" s="68" t="s">
        <v>839</v>
      </c>
      <c r="C1537" s="68" t="s">
        <v>280</v>
      </c>
      <c r="D1537" s="68" t="s">
        <v>413</v>
      </c>
      <c r="E1537" s="68" t="s">
        <v>900</v>
      </c>
      <c r="F1537" s="68">
        <v>5</v>
      </c>
      <c r="G1537" s="68">
        <v>22.809000000000001</v>
      </c>
      <c r="H1537" s="68" t="s">
        <v>300</v>
      </c>
      <c r="I1537" s="68" t="s">
        <v>888</v>
      </c>
      <c r="J1537" s="92" t="s">
        <v>853</v>
      </c>
    </row>
    <row r="1538" spans="2:10">
      <c r="B1538" s="68" t="s">
        <v>839</v>
      </c>
      <c r="C1538" s="68" t="s">
        <v>280</v>
      </c>
      <c r="D1538" s="68" t="s">
        <v>422</v>
      </c>
      <c r="E1538" s="68" t="s">
        <v>900</v>
      </c>
      <c r="F1538" s="68">
        <v>5</v>
      </c>
      <c r="G1538" s="68">
        <v>12.505000000000001</v>
      </c>
      <c r="H1538" s="68" t="s">
        <v>300</v>
      </c>
      <c r="I1538" s="68" t="s">
        <v>888</v>
      </c>
      <c r="J1538" s="92" t="s">
        <v>854</v>
      </c>
    </row>
    <row r="1539" spans="2:10">
      <c r="B1539" s="68" t="s">
        <v>839</v>
      </c>
      <c r="C1539" s="68" t="s">
        <v>280</v>
      </c>
      <c r="D1539" s="68" t="s">
        <v>431</v>
      </c>
      <c r="E1539" s="68" t="s">
        <v>900</v>
      </c>
      <c r="F1539" s="68">
        <v>5</v>
      </c>
      <c r="H1539" s="68" t="s">
        <v>300</v>
      </c>
      <c r="I1539" s="68" t="s">
        <v>888</v>
      </c>
      <c r="J1539" s="92" t="s">
        <v>855</v>
      </c>
    </row>
    <row r="1540" spans="2:10">
      <c r="B1540" s="68" t="s">
        <v>839</v>
      </c>
      <c r="C1540" s="68" t="s">
        <v>280</v>
      </c>
      <c r="D1540" s="68" t="s">
        <v>438</v>
      </c>
      <c r="E1540" s="68" t="s">
        <v>900</v>
      </c>
      <c r="F1540" s="68">
        <v>5</v>
      </c>
      <c r="H1540" s="68" t="s">
        <v>300</v>
      </c>
      <c r="I1540" s="68" t="s">
        <v>888</v>
      </c>
      <c r="J1540" s="92" t="s">
        <v>856</v>
      </c>
    </row>
    <row r="1541" spans="2:10">
      <c r="B1541" s="68" t="s">
        <v>839</v>
      </c>
      <c r="C1541" s="68" t="s">
        <v>280</v>
      </c>
      <c r="D1541" s="68" t="s">
        <v>444</v>
      </c>
      <c r="E1541" s="68" t="s">
        <v>900</v>
      </c>
      <c r="F1541" s="68">
        <v>5</v>
      </c>
      <c r="G1541" s="68">
        <v>49.561</v>
      </c>
      <c r="H1541" s="68" t="s">
        <v>300</v>
      </c>
      <c r="I1541" s="68" t="s">
        <v>888</v>
      </c>
      <c r="J1541" s="92" t="s">
        <v>857</v>
      </c>
    </row>
    <row r="1542" spans="2:10">
      <c r="B1542" s="68" t="s">
        <v>839</v>
      </c>
      <c r="C1542" s="68" t="s">
        <v>280</v>
      </c>
      <c r="D1542" s="68" t="s">
        <v>452</v>
      </c>
      <c r="E1542" s="68" t="s">
        <v>900</v>
      </c>
      <c r="F1542" s="68">
        <v>5</v>
      </c>
      <c r="H1542" s="68" t="s">
        <v>300</v>
      </c>
      <c r="I1542" s="68" t="s">
        <v>888</v>
      </c>
      <c r="J1542" s="92" t="s">
        <v>858</v>
      </c>
    </row>
    <row r="1543" spans="2:10">
      <c r="B1543" s="68" t="s">
        <v>839</v>
      </c>
      <c r="C1543" s="68" t="s">
        <v>280</v>
      </c>
      <c r="D1543" s="68" t="s">
        <v>461</v>
      </c>
      <c r="E1543" s="68" t="s">
        <v>900</v>
      </c>
      <c r="F1543" s="68">
        <v>5</v>
      </c>
      <c r="H1543" s="68" t="s">
        <v>300</v>
      </c>
      <c r="I1543" s="68" t="s">
        <v>888</v>
      </c>
      <c r="J1543" s="92" t="s">
        <v>859</v>
      </c>
    </row>
    <row r="1544" spans="2:10">
      <c r="B1544" s="68" t="s">
        <v>839</v>
      </c>
      <c r="C1544" s="68" t="s">
        <v>280</v>
      </c>
      <c r="D1544" s="68" t="s">
        <v>470</v>
      </c>
      <c r="E1544" s="68" t="s">
        <v>900</v>
      </c>
      <c r="F1544" s="68">
        <v>5</v>
      </c>
      <c r="H1544" s="68" t="s">
        <v>300</v>
      </c>
      <c r="I1544" s="68" t="s">
        <v>888</v>
      </c>
      <c r="J1544" s="92" t="s">
        <v>860</v>
      </c>
    </row>
    <row r="1545" spans="2:10">
      <c r="B1545" s="68" t="s">
        <v>839</v>
      </c>
      <c r="C1545" s="68" t="s">
        <v>280</v>
      </c>
      <c r="D1545" s="68" t="s">
        <v>479</v>
      </c>
      <c r="E1545" s="68" t="s">
        <v>900</v>
      </c>
      <c r="F1545" s="68">
        <v>5</v>
      </c>
      <c r="H1545" s="68" t="s">
        <v>300</v>
      </c>
      <c r="I1545" s="68" t="s">
        <v>888</v>
      </c>
      <c r="J1545" s="92" t="s">
        <v>861</v>
      </c>
    </row>
    <row r="1546" spans="2:10">
      <c r="B1546" s="68" t="s">
        <v>839</v>
      </c>
      <c r="C1546" s="68" t="s">
        <v>280</v>
      </c>
      <c r="D1546" s="68" t="s">
        <v>488</v>
      </c>
      <c r="E1546" s="68" t="s">
        <v>900</v>
      </c>
      <c r="F1546" s="68">
        <v>5</v>
      </c>
      <c r="H1546" s="68" t="s">
        <v>300</v>
      </c>
      <c r="I1546" s="68" t="s">
        <v>888</v>
      </c>
      <c r="J1546" s="92" t="s">
        <v>862</v>
      </c>
    </row>
    <row r="1547" spans="2:10">
      <c r="B1547" s="68" t="s">
        <v>839</v>
      </c>
      <c r="C1547" s="68" t="s">
        <v>280</v>
      </c>
      <c r="D1547" s="68" t="s">
        <v>497</v>
      </c>
      <c r="E1547" s="68" t="s">
        <v>900</v>
      </c>
      <c r="F1547" s="68">
        <v>5</v>
      </c>
      <c r="G1547" s="68">
        <v>11.45</v>
      </c>
      <c r="H1547" s="68" t="s">
        <v>300</v>
      </c>
      <c r="I1547" s="68" t="s">
        <v>888</v>
      </c>
      <c r="J1547" s="92" t="s">
        <v>863</v>
      </c>
    </row>
    <row r="1548" spans="2:10">
      <c r="B1548" s="68" t="s">
        <v>839</v>
      </c>
      <c r="C1548" s="68" t="s">
        <v>280</v>
      </c>
      <c r="D1548" s="68" t="s">
        <v>506</v>
      </c>
      <c r="E1548" s="68" t="s">
        <v>900</v>
      </c>
      <c r="F1548" s="68">
        <v>5</v>
      </c>
      <c r="H1548" s="68" t="s">
        <v>300</v>
      </c>
      <c r="I1548" s="68" t="s">
        <v>888</v>
      </c>
      <c r="J1548" s="92" t="s">
        <v>864</v>
      </c>
    </row>
    <row r="1549" spans="2:10">
      <c r="B1549" s="68" t="s">
        <v>839</v>
      </c>
      <c r="C1549" s="68" t="s">
        <v>280</v>
      </c>
      <c r="D1549" s="68" t="s">
        <v>515</v>
      </c>
      <c r="E1549" s="68" t="s">
        <v>900</v>
      </c>
      <c r="F1549" s="68">
        <v>5</v>
      </c>
      <c r="H1549" s="68" t="s">
        <v>300</v>
      </c>
      <c r="I1549" s="68" t="s">
        <v>888</v>
      </c>
      <c r="J1549" s="92" t="s">
        <v>865</v>
      </c>
    </row>
    <row r="1550" spans="2:10">
      <c r="B1550" s="68" t="s">
        <v>839</v>
      </c>
      <c r="C1550" s="68" t="s">
        <v>280</v>
      </c>
      <c r="D1550" s="68" t="s">
        <v>524</v>
      </c>
      <c r="E1550" s="68" t="s">
        <v>900</v>
      </c>
      <c r="F1550" s="68">
        <v>5</v>
      </c>
      <c r="H1550" s="68" t="s">
        <v>300</v>
      </c>
      <c r="I1550" s="68" t="s">
        <v>888</v>
      </c>
      <c r="J1550" s="92" t="s">
        <v>866</v>
      </c>
    </row>
    <row r="1551" spans="2:10">
      <c r="B1551" s="68" t="s">
        <v>839</v>
      </c>
      <c r="C1551" s="68" t="s">
        <v>280</v>
      </c>
      <c r="D1551" s="68" t="s">
        <v>587</v>
      </c>
      <c r="E1551" s="68" t="s">
        <v>900</v>
      </c>
      <c r="F1551" s="68">
        <v>5</v>
      </c>
      <c r="H1551" s="68" t="s">
        <v>300</v>
      </c>
      <c r="I1551" s="68" t="s">
        <v>888</v>
      </c>
      <c r="J1551" s="68" t="s">
        <v>867</v>
      </c>
    </row>
    <row r="1552" spans="2:10">
      <c r="B1552" s="68" t="s">
        <v>839</v>
      </c>
      <c r="C1552" s="68" t="s">
        <v>280</v>
      </c>
      <c r="D1552" s="68" t="s">
        <v>596</v>
      </c>
      <c r="E1552" s="68" t="s">
        <v>900</v>
      </c>
      <c r="F1552" s="68">
        <v>5</v>
      </c>
      <c r="G1552" s="68">
        <v>3.2589999999999999</v>
      </c>
      <c r="H1552" s="68" t="s">
        <v>300</v>
      </c>
      <c r="I1552" s="68" t="s">
        <v>888</v>
      </c>
      <c r="J1552" s="68" t="s">
        <v>868</v>
      </c>
    </row>
    <row r="1553" spans="2:10">
      <c r="B1553" s="68" t="s">
        <v>839</v>
      </c>
      <c r="C1553" s="68" t="s">
        <v>280</v>
      </c>
      <c r="D1553" s="68" t="s">
        <v>605</v>
      </c>
      <c r="E1553" s="68" t="s">
        <v>900</v>
      </c>
      <c r="F1553" s="68">
        <v>5</v>
      </c>
      <c r="G1553" s="68">
        <v>10.571999999999999</v>
      </c>
      <c r="H1553" s="68" t="s">
        <v>300</v>
      </c>
      <c r="I1553" s="68" t="s">
        <v>888</v>
      </c>
      <c r="J1553" s="68" t="s">
        <v>869</v>
      </c>
    </row>
    <row r="1554" spans="2:10">
      <c r="B1554" s="68" t="s">
        <v>839</v>
      </c>
      <c r="C1554" s="68" t="s">
        <v>280</v>
      </c>
      <c r="D1554" s="68" t="s">
        <v>614</v>
      </c>
      <c r="E1554" s="68" t="s">
        <v>900</v>
      </c>
      <c r="F1554" s="68">
        <v>5</v>
      </c>
      <c r="G1554" s="68">
        <v>23.35</v>
      </c>
      <c r="H1554" s="68" t="s">
        <v>300</v>
      </c>
      <c r="I1554" s="68" t="s">
        <v>888</v>
      </c>
      <c r="J1554" s="68" t="s">
        <v>870</v>
      </c>
    </row>
    <row r="1555" spans="2:10">
      <c r="B1555" s="68" t="s">
        <v>839</v>
      </c>
      <c r="C1555" s="68" t="s">
        <v>280</v>
      </c>
      <c r="D1555" s="68" t="s">
        <v>623</v>
      </c>
      <c r="E1555" s="68" t="s">
        <v>900</v>
      </c>
      <c r="F1555" s="68">
        <v>5</v>
      </c>
      <c r="G1555" s="68">
        <v>48.784999999999997</v>
      </c>
      <c r="H1555" s="68" t="s">
        <v>300</v>
      </c>
      <c r="I1555" s="68" t="s">
        <v>888</v>
      </c>
      <c r="J1555" s="68" t="s">
        <v>871</v>
      </c>
    </row>
    <row r="1556" spans="2:10">
      <c r="B1556" s="68" t="s">
        <v>839</v>
      </c>
      <c r="C1556" s="68" t="s">
        <v>280</v>
      </c>
      <c r="D1556" s="68" t="s">
        <v>815</v>
      </c>
      <c r="E1556" s="68" t="s">
        <v>900</v>
      </c>
      <c r="F1556" s="68">
        <v>5</v>
      </c>
      <c r="G1556" s="68">
        <v>65.445999999999998</v>
      </c>
      <c r="H1556" s="68" t="s">
        <v>300</v>
      </c>
      <c r="I1556" s="68" t="s">
        <v>888</v>
      </c>
      <c r="J1556" s="68" t="s">
        <v>872</v>
      </c>
    </row>
    <row r="1557" spans="2:10">
      <c r="B1557" s="68" t="s">
        <v>839</v>
      </c>
      <c r="C1557" s="68" t="s">
        <v>280</v>
      </c>
      <c r="D1557" s="68" t="s">
        <v>632</v>
      </c>
      <c r="E1557" s="68" t="s">
        <v>900</v>
      </c>
      <c r="F1557" s="68">
        <v>5</v>
      </c>
      <c r="G1557" s="68">
        <v>12.912000000000001</v>
      </c>
      <c r="H1557" s="68" t="s">
        <v>300</v>
      </c>
      <c r="I1557" s="68" t="s">
        <v>888</v>
      </c>
      <c r="J1557" s="68" t="s">
        <v>873</v>
      </c>
    </row>
    <row r="1558" spans="2:10">
      <c r="B1558" s="68" t="s">
        <v>839</v>
      </c>
      <c r="C1558" s="68" t="s">
        <v>280</v>
      </c>
      <c r="D1558" s="68" t="s">
        <v>641</v>
      </c>
      <c r="E1558" s="68" t="s">
        <v>900</v>
      </c>
      <c r="F1558" s="68">
        <v>5</v>
      </c>
      <c r="G1558" s="68">
        <v>2.38</v>
      </c>
      <c r="H1558" s="68" t="s">
        <v>300</v>
      </c>
      <c r="I1558" s="68" t="s">
        <v>888</v>
      </c>
      <c r="J1558" s="68" t="s">
        <v>874</v>
      </c>
    </row>
    <row r="1559" spans="2:10">
      <c r="B1559" s="68" t="s">
        <v>839</v>
      </c>
      <c r="C1559" s="68" t="s">
        <v>280</v>
      </c>
      <c r="D1559" s="68" t="s">
        <v>824</v>
      </c>
      <c r="E1559" s="68" t="s">
        <v>900</v>
      </c>
      <c r="F1559" s="68">
        <v>5</v>
      </c>
      <c r="H1559" s="68" t="s">
        <v>300</v>
      </c>
      <c r="I1559" s="68" t="s">
        <v>888</v>
      </c>
      <c r="J1559" s="68" t="s">
        <v>875</v>
      </c>
    </row>
    <row r="1560" spans="2:10">
      <c r="B1560" s="68" t="s">
        <v>839</v>
      </c>
      <c r="C1560" s="68" t="s">
        <v>280</v>
      </c>
      <c r="D1560" s="68" t="s">
        <v>656</v>
      </c>
      <c r="E1560" s="68" t="s">
        <v>900</v>
      </c>
      <c r="F1560" s="68">
        <v>5</v>
      </c>
      <c r="G1560" s="68">
        <v>638.94500000000005</v>
      </c>
      <c r="H1560" s="68" t="s">
        <v>300</v>
      </c>
      <c r="I1560" s="68" t="s">
        <v>888</v>
      </c>
      <c r="J1560" s="68" t="s">
        <v>876</v>
      </c>
    </row>
    <row r="1561" spans="2:10">
      <c r="B1561" s="68" t="s">
        <v>839</v>
      </c>
      <c r="C1561" s="68" t="s">
        <v>280</v>
      </c>
      <c r="D1561" s="68" t="s">
        <v>665</v>
      </c>
      <c r="E1561" s="68" t="s">
        <v>900</v>
      </c>
      <c r="F1561" s="68">
        <v>5</v>
      </c>
      <c r="G1561" s="68">
        <v>11.590999999999999</v>
      </c>
      <c r="H1561" s="68" t="s">
        <v>300</v>
      </c>
      <c r="I1561" s="68" t="s">
        <v>888</v>
      </c>
      <c r="J1561" s="68" t="s">
        <v>877</v>
      </c>
    </row>
    <row r="1562" spans="2:10">
      <c r="B1562" s="68" t="s">
        <v>839</v>
      </c>
      <c r="C1562" s="68" t="s">
        <v>280</v>
      </c>
      <c r="D1562" s="68" t="s">
        <v>674</v>
      </c>
      <c r="E1562" s="68" t="s">
        <v>900</v>
      </c>
      <c r="F1562" s="68">
        <v>5</v>
      </c>
      <c r="H1562" s="68" t="s">
        <v>300</v>
      </c>
      <c r="I1562" s="68" t="s">
        <v>888</v>
      </c>
      <c r="J1562" s="68" t="s">
        <v>878</v>
      </c>
    </row>
    <row r="1563" spans="2:10">
      <c r="B1563" s="68" t="s">
        <v>839</v>
      </c>
      <c r="C1563" s="68" t="s">
        <v>280</v>
      </c>
      <c r="D1563" s="68" t="s">
        <v>683</v>
      </c>
      <c r="E1563" s="68" t="s">
        <v>900</v>
      </c>
      <c r="F1563" s="68">
        <v>5</v>
      </c>
      <c r="G1563" s="68">
        <v>39.124000000000002</v>
      </c>
      <c r="H1563" s="68" t="s">
        <v>300</v>
      </c>
      <c r="I1563" s="68" t="s">
        <v>888</v>
      </c>
      <c r="J1563" s="68" t="s">
        <v>879</v>
      </c>
    </row>
    <row r="1564" spans="2:10">
      <c r="B1564" s="68" t="s">
        <v>839</v>
      </c>
      <c r="C1564" s="68" t="s">
        <v>280</v>
      </c>
      <c r="D1564" s="68" t="s">
        <v>905</v>
      </c>
      <c r="E1564" s="68" t="s">
        <v>900</v>
      </c>
      <c r="F1564" s="68">
        <v>5</v>
      </c>
      <c r="H1564" s="68" t="s">
        <v>300</v>
      </c>
      <c r="I1564" s="68" t="s">
        <v>888</v>
      </c>
      <c r="J1564" s="68" t="s">
        <v>902</v>
      </c>
    </row>
    <row r="1565" spans="2:10">
      <c r="B1565" s="68" t="s">
        <v>839</v>
      </c>
      <c r="C1565" s="68" t="s">
        <v>280</v>
      </c>
      <c r="D1565" s="68" t="s">
        <v>906</v>
      </c>
      <c r="E1565" s="68" t="s">
        <v>900</v>
      </c>
      <c r="F1565" s="68">
        <v>5</v>
      </c>
      <c r="H1565" s="68" t="s">
        <v>300</v>
      </c>
      <c r="I1565" s="68" t="s">
        <v>888</v>
      </c>
      <c r="J1565" s="68" t="s">
        <v>904</v>
      </c>
    </row>
    <row r="1566" spans="2:10">
      <c r="B1566" s="68" t="s">
        <v>839</v>
      </c>
      <c r="C1566" s="68" t="s">
        <v>280</v>
      </c>
      <c r="D1566" s="68" t="s">
        <v>689</v>
      </c>
      <c r="E1566" s="68" t="s">
        <v>900</v>
      </c>
      <c r="F1566" s="68">
        <v>5</v>
      </c>
      <c r="G1566" s="68">
        <v>1.179</v>
      </c>
      <c r="H1566" s="68" t="s">
        <v>300</v>
      </c>
      <c r="I1566" s="68" t="s">
        <v>888</v>
      </c>
      <c r="J1566" s="68" t="s">
        <v>880</v>
      </c>
    </row>
    <row r="1567" spans="2:10">
      <c r="B1567" s="68" t="s">
        <v>839</v>
      </c>
      <c r="C1567" s="68" t="s">
        <v>280</v>
      </c>
      <c r="D1567" s="68" t="s">
        <v>698</v>
      </c>
      <c r="E1567" s="68" t="s">
        <v>900</v>
      </c>
      <c r="F1567" s="68">
        <v>5</v>
      </c>
      <c r="G1567" s="68">
        <v>34.625999999999998</v>
      </c>
      <c r="H1567" s="68" t="s">
        <v>300</v>
      </c>
      <c r="I1567" s="68" t="s">
        <v>888</v>
      </c>
      <c r="J1567" s="68" t="s">
        <v>881</v>
      </c>
    </row>
    <row r="1568" spans="2:10">
      <c r="B1568" s="68" t="s">
        <v>839</v>
      </c>
      <c r="C1568" s="68" t="s">
        <v>280</v>
      </c>
      <c r="D1568" s="68" t="s">
        <v>707</v>
      </c>
      <c r="E1568" s="68" t="s">
        <v>900</v>
      </c>
      <c r="F1568" s="68">
        <v>5</v>
      </c>
      <c r="H1568" s="68" t="s">
        <v>300</v>
      </c>
      <c r="I1568" s="68" t="s">
        <v>888</v>
      </c>
      <c r="J1568" s="68" t="s">
        <v>882</v>
      </c>
    </row>
    <row r="1569" spans="2:10">
      <c r="B1569" s="68" t="s">
        <v>839</v>
      </c>
      <c r="C1569" s="68" t="s">
        <v>280</v>
      </c>
      <c r="D1569" s="68" t="s">
        <v>716</v>
      </c>
      <c r="E1569" s="68" t="s">
        <v>900</v>
      </c>
      <c r="F1569" s="68">
        <v>5</v>
      </c>
      <c r="H1569" s="68" t="s">
        <v>300</v>
      </c>
      <c r="I1569" s="68" t="s">
        <v>888</v>
      </c>
      <c r="J1569" s="68" t="s">
        <v>883</v>
      </c>
    </row>
    <row r="1570" spans="2:10">
      <c r="B1570" s="68" t="s">
        <v>839</v>
      </c>
      <c r="C1570" s="68" t="s">
        <v>280</v>
      </c>
      <c r="D1570" s="68" t="s">
        <v>725</v>
      </c>
      <c r="E1570" s="68" t="s">
        <v>900</v>
      </c>
      <c r="F1570" s="68">
        <v>5</v>
      </c>
      <c r="H1570" s="68" t="s">
        <v>300</v>
      </c>
      <c r="I1570" s="68" t="s">
        <v>888</v>
      </c>
      <c r="J1570" s="68" t="s">
        <v>884</v>
      </c>
    </row>
    <row r="1571" spans="2:10">
      <c r="B1571" s="68" t="s">
        <v>839</v>
      </c>
      <c r="C1571" s="68" t="s">
        <v>280</v>
      </c>
      <c r="D1571" s="68" t="s">
        <v>734</v>
      </c>
      <c r="E1571" s="68" t="s">
        <v>900</v>
      </c>
      <c r="F1571" s="68">
        <v>5</v>
      </c>
      <c r="H1571" s="68" t="s">
        <v>300</v>
      </c>
      <c r="I1571" s="68" t="s">
        <v>888</v>
      </c>
      <c r="J1571" s="68" t="s">
        <v>885</v>
      </c>
    </row>
    <row r="1572" spans="2:10">
      <c r="B1572" s="68" t="s">
        <v>839</v>
      </c>
      <c r="C1572" s="68" t="s">
        <v>280</v>
      </c>
      <c r="D1572" s="68" t="s">
        <v>743</v>
      </c>
      <c r="E1572" s="68" t="s">
        <v>900</v>
      </c>
      <c r="F1572" s="68">
        <v>5</v>
      </c>
      <c r="G1572" s="68">
        <v>0.30299999999999999</v>
      </c>
      <c r="H1572" s="68" t="s">
        <v>300</v>
      </c>
      <c r="I1572" s="68" t="s">
        <v>888</v>
      </c>
      <c r="J1572" s="68" t="s">
        <v>886</v>
      </c>
    </row>
    <row r="1573" spans="2:10">
      <c r="B1573" s="68" t="s">
        <v>839</v>
      </c>
      <c r="C1573" s="68" t="s">
        <v>280</v>
      </c>
      <c r="D1573" s="68" t="s">
        <v>752</v>
      </c>
      <c r="E1573" s="68" t="s">
        <v>900</v>
      </c>
      <c r="F1573" s="68">
        <v>5</v>
      </c>
      <c r="G1573" s="68">
        <v>7.49</v>
      </c>
      <c r="H1573" s="68" t="s">
        <v>300</v>
      </c>
      <c r="I1573" s="68" t="s">
        <v>888</v>
      </c>
      <c r="J1573" s="68" t="s">
        <v>887</v>
      </c>
    </row>
    <row r="1574" spans="2:10">
      <c r="B1574" s="68" t="s">
        <v>839</v>
      </c>
      <c r="C1574" s="68" t="s">
        <v>280</v>
      </c>
      <c r="D1574" s="68" t="s">
        <v>308</v>
      </c>
      <c r="E1574" s="68" t="s">
        <v>900</v>
      </c>
      <c r="F1574" s="68">
        <v>5</v>
      </c>
      <c r="G1574" s="68">
        <v>9.5690000000000008</v>
      </c>
      <c r="H1574" s="68" t="s">
        <v>300</v>
      </c>
      <c r="I1574" s="68" t="s">
        <v>889</v>
      </c>
      <c r="J1574" s="92" t="s">
        <v>841</v>
      </c>
    </row>
    <row r="1575" spans="2:10">
      <c r="B1575" s="68" t="s">
        <v>839</v>
      </c>
      <c r="C1575" s="68" t="s">
        <v>280</v>
      </c>
      <c r="D1575" s="68" t="s">
        <v>317</v>
      </c>
      <c r="E1575" s="68" t="s">
        <v>900</v>
      </c>
      <c r="F1575" s="68">
        <v>5</v>
      </c>
      <c r="H1575" s="68" t="s">
        <v>300</v>
      </c>
      <c r="I1575" s="68" t="s">
        <v>889</v>
      </c>
      <c r="J1575" s="92" t="s">
        <v>842</v>
      </c>
    </row>
    <row r="1576" spans="2:10">
      <c r="B1576" s="68" t="s">
        <v>839</v>
      </c>
      <c r="C1576" s="68" t="s">
        <v>280</v>
      </c>
      <c r="D1576" s="68" t="s">
        <v>326</v>
      </c>
      <c r="E1576" s="68" t="s">
        <v>900</v>
      </c>
      <c r="F1576" s="68">
        <v>5</v>
      </c>
      <c r="G1576" s="68">
        <v>9.7040000000000006</v>
      </c>
      <c r="H1576" s="68" t="s">
        <v>300</v>
      </c>
      <c r="I1576" s="68" t="s">
        <v>889</v>
      </c>
      <c r="J1576" s="92" t="s">
        <v>843</v>
      </c>
    </row>
    <row r="1577" spans="2:10">
      <c r="B1577" s="68" t="s">
        <v>839</v>
      </c>
      <c r="C1577" s="68" t="s">
        <v>280</v>
      </c>
      <c r="D1577" s="68" t="s">
        <v>335</v>
      </c>
      <c r="E1577" s="68" t="s">
        <v>900</v>
      </c>
      <c r="F1577" s="68">
        <v>5</v>
      </c>
      <c r="G1577" s="68">
        <v>24.481000000000002</v>
      </c>
      <c r="H1577" s="68" t="s">
        <v>300</v>
      </c>
      <c r="I1577" s="68" t="s">
        <v>889</v>
      </c>
      <c r="J1577" s="68" t="s">
        <v>844</v>
      </c>
    </row>
    <row r="1578" spans="2:10">
      <c r="B1578" s="68" t="s">
        <v>839</v>
      </c>
      <c r="C1578" s="68" t="s">
        <v>280</v>
      </c>
      <c r="D1578" s="68" t="s">
        <v>344</v>
      </c>
      <c r="E1578" s="68" t="s">
        <v>900</v>
      </c>
      <c r="F1578" s="68">
        <v>5</v>
      </c>
      <c r="G1578" s="68">
        <v>10.55</v>
      </c>
      <c r="H1578" s="68" t="s">
        <v>300</v>
      </c>
      <c r="I1578" s="68" t="s">
        <v>889</v>
      </c>
      <c r="J1578" s="92" t="s">
        <v>845</v>
      </c>
    </row>
    <row r="1579" spans="2:10">
      <c r="B1579" s="68" t="s">
        <v>839</v>
      </c>
      <c r="C1579" s="68" t="s">
        <v>280</v>
      </c>
      <c r="D1579" s="68" t="s">
        <v>353</v>
      </c>
      <c r="E1579" s="68" t="s">
        <v>900</v>
      </c>
      <c r="F1579" s="68">
        <v>5</v>
      </c>
      <c r="H1579" s="68" t="s">
        <v>300</v>
      </c>
      <c r="I1579" s="68" t="s">
        <v>889</v>
      </c>
      <c r="J1579" s="92" t="s">
        <v>846</v>
      </c>
    </row>
    <row r="1580" spans="2:10">
      <c r="B1580" s="68" t="s">
        <v>839</v>
      </c>
      <c r="C1580" s="68" t="s">
        <v>280</v>
      </c>
      <c r="D1580" s="68" t="s">
        <v>362</v>
      </c>
      <c r="E1580" s="68" t="s">
        <v>900</v>
      </c>
      <c r="F1580" s="68">
        <v>5</v>
      </c>
      <c r="H1580" s="68" t="s">
        <v>300</v>
      </c>
      <c r="I1580" s="68" t="s">
        <v>889</v>
      </c>
      <c r="J1580" s="92" t="s">
        <v>847</v>
      </c>
    </row>
    <row r="1581" spans="2:10">
      <c r="B1581" s="68" t="s">
        <v>839</v>
      </c>
      <c r="C1581" s="68" t="s">
        <v>280</v>
      </c>
      <c r="D1581" s="68" t="s">
        <v>371</v>
      </c>
      <c r="E1581" s="68" t="s">
        <v>900</v>
      </c>
      <c r="F1581" s="68">
        <v>5</v>
      </c>
      <c r="H1581" s="68" t="s">
        <v>300</v>
      </c>
      <c r="I1581" s="68" t="s">
        <v>889</v>
      </c>
      <c r="J1581" s="92" t="s">
        <v>848</v>
      </c>
    </row>
    <row r="1582" spans="2:10">
      <c r="B1582" s="68" t="s">
        <v>839</v>
      </c>
      <c r="C1582" s="68" t="s">
        <v>280</v>
      </c>
      <c r="D1582" s="68" t="s">
        <v>380</v>
      </c>
      <c r="E1582" s="68" t="s">
        <v>900</v>
      </c>
      <c r="F1582" s="68">
        <v>5</v>
      </c>
      <c r="G1582" s="68">
        <v>35.142000000000003</v>
      </c>
      <c r="H1582" s="68" t="s">
        <v>300</v>
      </c>
      <c r="I1582" s="68" t="s">
        <v>889</v>
      </c>
      <c r="J1582" s="92" t="s">
        <v>849</v>
      </c>
    </row>
    <row r="1583" spans="2:10">
      <c r="B1583" s="68" t="s">
        <v>839</v>
      </c>
      <c r="C1583" s="68" t="s">
        <v>280</v>
      </c>
      <c r="D1583" s="68" t="s">
        <v>389</v>
      </c>
      <c r="E1583" s="68" t="s">
        <v>900</v>
      </c>
      <c r="F1583" s="68">
        <v>5</v>
      </c>
      <c r="H1583" s="68" t="s">
        <v>300</v>
      </c>
      <c r="I1583" s="68" t="s">
        <v>889</v>
      </c>
      <c r="J1583" s="92" t="s">
        <v>850</v>
      </c>
    </row>
    <row r="1584" spans="2:10">
      <c r="B1584" s="68" t="s">
        <v>839</v>
      </c>
      <c r="C1584" s="68" t="s">
        <v>280</v>
      </c>
      <c r="D1584" s="68" t="s">
        <v>828</v>
      </c>
      <c r="E1584" s="68" t="s">
        <v>900</v>
      </c>
      <c r="F1584" s="68">
        <v>5</v>
      </c>
      <c r="H1584" s="68" t="s">
        <v>300</v>
      </c>
      <c r="I1584" s="68" t="s">
        <v>889</v>
      </c>
      <c r="J1584" s="92" t="s">
        <v>851</v>
      </c>
    </row>
    <row r="1585" spans="2:10">
      <c r="B1585" s="68" t="s">
        <v>839</v>
      </c>
      <c r="C1585" s="68" t="s">
        <v>280</v>
      </c>
      <c r="D1585" s="68" t="s">
        <v>407</v>
      </c>
      <c r="E1585" s="68" t="s">
        <v>900</v>
      </c>
      <c r="F1585" s="68">
        <v>5</v>
      </c>
      <c r="H1585" s="68" t="s">
        <v>300</v>
      </c>
      <c r="I1585" s="68" t="s">
        <v>889</v>
      </c>
      <c r="J1585" s="92" t="s">
        <v>852</v>
      </c>
    </row>
    <row r="1586" spans="2:10">
      <c r="B1586" s="68" t="s">
        <v>839</v>
      </c>
      <c r="C1586" s="68" t="s">
        <v>280</v>
      </c>
      <c r="D1586" s="68" t="s">
        <v>416</v>
      </c>
      <c r="E1586" s="68" t="s">
        <v>900</v>
      </c>
      <c r="F1586" s="68">
        <v>5</v>
      </c>
      <c r="G1586" s="68">
        <v>26.908999999999999</v>
      </c>
      <c r="H1586" s="68" t="s">
        <v>300</v>
      </c>
      <c r="I1586" s="68" t="s">
        <v>889</v>
      </c>
      <c r="J1586" s="92" t="s">
        <v>853</v>
      </c>
    </row>
    <row r="1587" spans="2:10">
      <c r="B1587" s="68" t="s">
        <v>839</v>
      </c>
      <c r="C1587" s="68" t="s">
        <v>280</v>
      </c>
      <c r="D1587" s="68" t="s">
        <v>425</v>
      </c>
      <c r="E1587" s="68" t="s">
        <v>900</v>
      </c>
      <c r="F1587" s="68">
        <v>5</v>
      </c>
      <c r="G1587" s="68">
        <v>14.752000000000001</v>
      </c>
      <c r="H1587" s="68" t="s">
        <v>300</v>
      </c>
      <c r="I1587" s="68" t="s">
        <v>889</v>
      </c>
      <c r="J1587" s="92" t="s">
        <v>854</v>
      </c>
    </row>
    <row r="1588" spans="2:10">
      <c r="B1588" s="68" t="s">
        <v>839</v>
      </c>
      <c r="C1588" s="68" t="s">
        <v>280</v>
      </c>
      <c r="D1588" s="68" t="s">
        <v>434</v>
      </c>
      <c r="E1588" s="68" t="s">
        <v>900</v>
      </c>
      <c r="F1588" s="68">
        <v>5</v>
      </c>
      <c r="H1588" s="68" t="s">
        <v>300</v>
      </c>
      <c r="I1588" s="68" t="s">
        <v>889</v>
      </c>
      <c r="J1588" s="92" t="s">
        <v>855</v>
      </c>
    </row>
    <row r="1589" spans="2:10">
      <c r="B1589" s="68" t="s">
        <v>839</v>
      </c>
      <c r="C1589" s="68" t="s">
        <v>280</v>
      </c>
      <c r="D1589" s="68" t="s">
        <v>440</v>
      </c>
      <c r="E1589" s="68" t="s">
        <v>900</v>
      </c>
      <c r="F1589" s="68">
        <v>5</v>
      </c>
      <c r="H1589" s="68" t="s">
        <v>300</v>
      </c>
      <c r="I1589" s="68" t="s">
        <v>889</v>
      </c>
      <c r="J1589" s="92" t="s">
        <v>856</v>
      </c>
    </row>
    <row r="1590" spans="2:10">
      <c r="B1590" s="68" t="s">
        <v>839</v>
      </c>
      <c r="C1590" s="68" t="s">
        <v>280</v>
      </c>
      <c r="D1590" s="68" t="s">
        <v>446</v>
      </c>
      <c r="E1590" s="68" t="s">
        <v>900</v>
      </c>
      <c r="F1590" s="68">
        <v>5</v>
      </c>
      <c r="G1590" s="68">
        <v>58.468000000000004</v>
      </c>
      <c r="H1590" s="68" t="s">
        <v>300</v>
      </c>
      <c r="I1590" s="68" t="s">
        <v>889</v>
      </c>
      <c r="J1590" s="92" t="s">
        <v>857</v>
      </c>
    </row>
    <row r="1591" spans="2:10">
      <c r="B1591" s="68" t="s">
        <v>839</v>
      </c>
      <c r="C1591" s="68" t="s">
        <v>280</v>
      </c>
      <c r="D1591" s="68" t="s">
        <v>455</v>
      </c>
      <c r="E1591" s="68" t="s">
        <v>900</v>
      </c>
      <c r="F1591" s="68">
        <v>5</v>
      </c>
      <c r="H1591" s="68" t="s">
        <v>300</v>
      </c>
      <c r="I1591" s="68" t="s">
        <v>889</v>
      </c>
      <c r="J1591" s="92" t="s">
        <v>858</v>
      </c>
    </row>
    <row r="1592" spans="2:10">
      <c r="B1592" s="68" t="s">
        <v>839</v>
      </c>
      <c r="C1592" s="68" t="s">
        <v>280</v>
      </c>
      <c r="D1592" s="68" t="s">
        <v>464</v>
      </c>
      <c r="E1592" s="68" t="s">
        <v>900</v>
      </c>
      <c r="F1592" s="68">
        <v>5</v>
      </c>
      <c r="H1592" s="68" t="s">
        <v>300</v>
      </c>
      <c r="I1592" s="68" t="s">
        <v>889</v>
      </c>
      <c r="J1592" s="92" t="s">
        <v>859</v>
      </c>
    </row>
    <row r="1593" spans="2:10">
      <c r="B1593" s="68" t="s">
        <v>839</v>
      </c>
      <c r="C1593" s="68" t="s">
        <v>280</v>
      </c>
      <c r="D1593" s="68" t="s">
        <v>473</v>
      </c>
      <c r="E1593" s="68" t="s">
        <v>900</v>
      </c>
      <c r="F1593" s="68">
        <v>5</v>
      </c>
      <c r="H1593" s="68" t="s">
        <v>300</v>
      </c>
      <c r="I1593" s="68" t="s">
        <v>889</v>
      </c>
      <c r="J1593" s="92" t="s">
        <v>860</v>
      </c>
    </row>
    <row r="1594" spans="2:10">
      <c r="B1594" s="68" t="s">
        <v>839</v>
      </c>
      <c r="C1594" s="68" t="s">
        <v>280</v>
      </c>
      <c r="D1594" s="68" t="s">
        <v>482</v>
      </c>
      <c r="E1594" s="68" t="s">
        <v>900</v>
      </c>
      <c r="F1594" s="68">
        <v>5</v>
      </c>
      <c r="H1594" s="68" t="s">
        <v>300</v>
      </c>
      <c r="I1594" s="68" t="s">
        <v>889</v>
      </c>
      <c r="J1594" s="92" t="s">
        <v>861</v>
      </c>
    </row>
    <row r="1595" spans="2:10">
      <c r="B1595" s="68" t="s">
        <v>839</v>
      </c>
      <c r="C1595" s="68" t="s">
        <v>280</v>
      </c>
      <c r="D1595" s="68" t="s">
        <v>491</v>
      </c>
      <c r="E1595" s="68" t="s">
        <v>900</v>
      </c>
      <c r="F1595" s="68">
        <v>5</v>
      </c>
      <c r="H1595" s="68" t="s">
        <v>300</v>
      </c>
      <c r="I1595" s="68" t="s">
        <v>889</v>
      </c>
      <c r="J1595" s="92" t="s">
        <v>862</v>
      </c>
    </row>
    <row r="1596" spans="2:10">
      <c r="B1596" s="68" t="s">
        <v>839</v>
      </c>
      <c r="C1596" s="68" t="s">
        <v>280</v>
      </c>
      <c r="D1596" s="68" t="s">
        <v>500</v>
      </c>
      <c r="E1596" s="68" t="s">
        <v>900</v>
      </c>
      <c r="F1596" s="68">
        <v>5</v>
      </c>
      <c r="G1596" s="68">
        <v>13.507999999999999</v>
      </c>
      <c r="H1596" s="68" t="s">
        <v>300</v>
      </c>
      <c r="I1596" s="68" t="s">
        <v>889</v>
      </c>
      <c r="J1596" s="92" t="s">
        <v>863</v>
      </c>
    </row>
    <row r="1597" spans="2:10">
      <c r="B1597" s="68" t="s">
        <v>839</v>
      </c>
      <c r="C1597" s="68" t="s">
        <v>280</v>
      </c>
      <c r="D1597" s="68" t="s">
        <v>509</v>
      </c>
      <c r="E1597" s="68" t="s">
        <v>900</v>
      </c>
      <c r="F1597" s="68">
        <v>5</v>
      </c>
      <c r="H1597" s="68" t="s">
        <v>300</v>
      </c>
      <c r="I1597" s="68" t="s">
        <v>889</v>
      </c>
      <c r="J1597" s="92" t="s">
        <v>864</v>
      </c>
    </row>
    <row r="1598" spans="2:10">
      <c r="B1598" s="68" t="s">
        <v>839</v>
      </c>
      <c r="C1598" s="68" t="s">
        <v>280</v>
      </c>
      <c r="D1598" s="68" t="s">
        <v>518</v>
      </c>
      <c r="E1598" s="68" t="s">
        <v>900</v>
      </c>
      <c r="F1598" s="68">
        <v>5</v>
      </c>
      <c r="H1598" s="68" t="s">
        <v>300</v>
      </c>
      <c r="I1598" s="68" t="s">
        <v>889</v>
      </c>
      <c r="J1598" s="92" t="s">
        <v>865</v>
      </c>
    </row>
    <row r="1599" spans="2:10">
      <c r="B1599" s="68" t="s">
        <v>839</v>
      </c>
      <c r="C1599" s="68" t="s">
        <v>280</v>
      </c>
      <c r="D1599" s="68" t="s">
        <v>527</v>
      </c>
      <c r="E1599" s="68" t="s">
        <v>900</v>
      </c>
      <c r="F1599" s="68">
        <v>5</v>
      </c>
      <c r="H1599" s="68" t="s">
        <v>300</v>
      </c>
      <c r="I1599" s="68" t="s">
        <v>889</v>
      </c>
      <c r="J1599" s="92" t="s">
        <v>866</v>
      </c>
    </row>
    <row r="1600" spans="2:10">
      <c r="B1600" s="68" t="s">
        <v>839</v>
      </c>
      <c r="C1600" s="68" t="s">
        <v>280</v>
      </c>
      <c r="D1600" s="68" t="s">
        <v>590</v>
      </c>
      <c r="E1600" s="68" t="s">
        <v>900</v>
      </c>
      <c r="F1600" s="68">
        <v>5</v>
      </c>
      <c r="H1600" s="68" t="s">
        <v>300</v>
      </c>
      <c r="I1600" s="68" t="s">
        <v>889</v>
      </c>
      <c r="J1600" s="68" t="s">
        <v>867</v>
      </c>
    </row>
    <row r="1601" spans="2:10">
      <c r="B1601" s="68" t="s">
        <v>839</v>
      </c>
      <c r="C1601" s="68" t="s">
        <v>280</v>
      </c>
      <c r="D1601" s="68" t="s">
        <v>599</v>
      </c>
      <c r="E1601" s="68" t="s">
        <v>900</v>
      </c>
      <c r="F1601" s="68">
        <v>5</v>
      </c>
      <c r="G1601" s="68">
        <v>3.4990000000000001</v>
      </c>
      <c r="H1601" s="68" t="s">
        <v>300</v>
      </c>
      <c r="I1601" s="68" t="s">
        <v>889</v>
      </c>
      <c r="J1601" s="68" t="s">
        <v>868</v>
      </c>
    </row>
    <row r="1602" spans="2:10">
      <c r="B1602" s="68" t="s">
        <v>839</v>
      </c>
      <c r="C1602" s="68" t="s">
        <v>280</v>
      </c>
      <c r="D1602" s="68" t="s">
        <v>608</v>
      </c>
      <c r="E1602" s="68" t="s">
        <v>900</v>
      </c>
      <c r="F1602" s="68">
        <v>5</v>
      </c>
      <c r="G1602" s="68">
        <v>11.349</v>
      </c>
      <c r="H1602" s="68" t="s">
        <v>300</v>
      </c>
      <c r="I1602" s="68" t="s">
        <v>889</v>
      </c>
      <c r="J1602" s="68" t="s">
        <v>869</v>
      </c>
    </row>
    <row r="1603" spans="2:10">
      <c r="B1603" s="68" t="s">
        <v>839</v>
      </c>
      <c r="C1603" s="68" t="s">
        <v>280</v>
      </c>
      <c r="D1603" s="68" t="s">
        <v>617</v>
      </c>
      <c r="E1603" s="68" t="s">
        <v>900</v>
      </c>
      <c r="F1603" s="68">
        <v>5</v>
      </c>
      <c r="G1603" s="68">
        <v>25.065000000000001</v>
      </c>
      <c r="H1603" s="68" t="s">
        <v>300</v>
      </c>
      <c r="I1603" s="68" t="s">
        <v>889</v>
      </c>
      <c r="J1603" s="68" t="s">
        <v>870</v>
      </c>
    </row>
    <row r="1604" spans="2:10">
      <c r="B1604" s="68" t="s">
        <v>839</v>
      </c>
      <c r="C1604" s="68" t="s">
        <v>280</v>
      </c>
      <c r="D1604" s="68" t="s">
        <v>626</v>
      </c>
      <c r="E1604" s="68" t="s">
        <v>900</v>
      </c>
      <c r="F1604" s="68">
        <v>5</v>
      </c>
      <c r="G1604" s="68">
        <v>52.369</v>
      </c>
      <c r="H1604" s="68" t="s">
        <v>300</v>
      </c>
      <c r="I1604" s="68" t="s">
        <v>889</v>
      </c>
      <c r="J1604" s="68" t="s">
        <v>871</v>
      </c>
    </row>
    <row r="1605" spans="2:10">
      <c r="B1605" s="68" t="s">
        <v>839</v>
      </c>
      <c r="C1605" s="68" t="s">
        <v>280</v>
      </c>
      <c r="D1605" s="68" t="s">
        <v>818</v>
      </c>
      <c r="E1605" s="68" t="s">
        <v>900</v>
      </c>
      <c r="F1605" s="68">
        <v>5</v>
      </c>
      <c r="G1605" s="68">
        <v>70.254999999999995</v>
      </c>
      <c r="H1605" s="68" t="s">
        <v>300</v>
      </c>
      <c r="I1605" s="68" t="s">
        <v>889</v>
      </c>
      <c r="J1605" s="68" t="s">
        <v>872</v>
      </c>
    </row>
    <row r="1606" spans="2:10">
      <c r="B1606" s="68" t="s">
        <v>839</v>
      </c>
      <c r="C1606" s="68" t="s">
        <v>280</v>
      </c>
      <c r="D1606" s="68" t="s">
        <v>635</v>
      </c>
      <c r="E1606" s="68" t="s">
        <v>900</v>
      </c>
      <c r="F1606" s="68">
        <v>5</v>
      </c>
      <c r="G1606" s="68">
        <v>13.86</v>
      </c>
      <c r="H1606" s="68" t="s">
        <v>300</v>
      </c>
      <c r="I1606" s="68" t="s">
        <v>889</v>
      </c>
      <c r="J1606" s="68" t="s">
        <v>873</v>
      </c>
    </row>
    <row r="1607" spans="2:10">
      <c r="B1607" s="68" t="s">
        <v>839</v>
      </c>
      <c r="C1607" s="68" t="s">
        <v>280</v>
      </c>
      <c r="D1607" s="68" t="s">
        <v>644</v>
      </c>
      <c r="E1607" s="68" t="s">
        <v>900</v>
      </c>
      <c r="F1607" s="68">
        <v>5</v>
      </c>
      <c r="G1607" s="68">
        <v>2.5550000000000002</v>
      </c>
      <c r="H1607" s="68" t="s">
        <v>300</v>
      </c>
      <c r="I1607" s="68" t="s">
        <v>889</v>
      </c>
      <c r="J1607" s="68" t="s">
        <v>874</v>
      </c>
    </row>
    <row r="1608" spans="2:10">
      <c r="B1608" s="68" t="s">
        <v>839</v>
      </c>
      <c r="C1608" s="68" t="s">
        <v>280</v>
      </c>
      <c r="D1608" s="68" t="s">
        <v>650</v>
      </c>
      <c r="E1608" s="68" t="s">
        <v>900</v>
      </c>
      <c r="F1608" s="68">
        <v>5</v>
      </c>
      <c r="H1608" s="68" t="s">
        <v>300</v>
      </c>
      <c r="I1608" s="68" t="s">
        <v>889</v>
      </c>
      <c r="J1608" s="68" t="s">
        <v>875</v>
      </c>
    </row>
    <row r="1609" spans="2:10">
      <c r="B1609" s="68" t="s">
        <v>839</v>
      </c>
      <c r="C1609" s="68" t="s">
        <v>280</v>
      </c>
      <c r="D1609" s="68" t="s">
        <v>659</v>
      </c>
      <c r="E1609" s="68" t="s">
        <v>900</v>
      </c>
      <c r="F1609" s="68">
        <v>5</v>
      </c>
      <c r="G1609" s="68">
        <v>685.89</v>
      </c>
      <c r="H1609" s="68" t="s">
        <v>300</v>
      </c>
      <c r="I1609" s="68" t="s">
        <v>889</v>
      </c>
      <c r="J1609" s="68" t="s">
        <v>876</v>
      </c>
    </row>
    <row r="1610" spans="2:10">
      <c r="B1610" s="68" t="s">
        <v>839</v>
      </c>
      <c r="C1610" s="68" t="s">
        <v>280</v>
      </c>
      <c r="D1610" s="68" t="s">
        <v>668</v>
      </c>
      <c r="E1610" s="68" t="s">
        <v>900</v>
      </c>
      <c r="F1610" s="68">
        <v>5</v>
      </c>
      <c r="G1610" s="68">
        <v>12.442</v>
      </c>
      <c r="H1610" s="68" t="s">
        <v>300</v>
      </c>
      <c r="I1610" s="68" t="s">
        <v>889</v>
      </c>
      <c r="J1610" s="68" t="s">
        <v>877</v>
      </c>
    </row>
    <row r="1611" spans="2:10">
      <c r="B1611" s="68" t="s">
        <v>839</v>
      </c>
      <c r="C1611" s="68" t="s">
        <v>280</v>
      </c>
      <c r="D1611" s="68" t="s">
        <v>677</v>
      </c>
      <c r="E1611" s="68" t="s">
        <v>900</v>
      </c>
      <c r="F1611" s="68">
        <v>5</v>
      </c>
      <c r="H1611" s="68" t="s">
        <v>300</v>
      </c>
      <c r="I1611" s="68" t="s">
        <v>889</v>
      </c>
      <c r="J1611" s="68" t="s">
        <v>878</v>
      </c>
    </row>
    <row r="1612" spans="2:10">
      <c r="B1612" s="68" t="s">
        <v>839</v>
      </c>
      <c r="C1612" s="68" t="s">
        <v>280</v>
      </c>
      <c r="D1612" s="68" t="s">
        <v>686</v>
      </c>
      <c r="E1612" s="68" t="s">
        <v>900</v>
      </c>
      <c r="F1612" s="68">
        <v>5</v>
      </c>
      <c r="G1612" s="68">
        <v>41.997999999999998</v>
      </c>
      <c r="H1612" s="68" t="s">
        <v>300</v>
      </c>
      <c r="I1612" s="68" t="s">
        <v>889</v>
      </c>
      <c r="J1612" s="68" t="s">
        <v>879</v>
      </c>
    </row>
    <row r="1613" spans="2:10">
      <c r="B1613" s="68" t="s">
        <v>839</v>
      </c>
      <c r="C1613" s="68" t="s">
        <v>280</v>
      </c>
      <c r="D1613" s="68" t="s">
        <v>907</v>
      </c>
      <c r="E1613" s="68" t="s">
        <v>900</v>
      </c>
      <c r="F1613" s="68">
        <v>5</v>
      </c>
      <c r="H1613" s="68" t="s">
        <v>300</v>
      </c>
      <c r="I1613" s="68" t="s">
        <v>889</v>
      </c>
      <c r="J1613" s="68" t="s">
        <v>902</v>
      </c>
    </row>
    <row r="1614" spans="2:10">
      <c r="B1614" s="68" t="s">
        <v>839</v>
      </c>
      <c r="C1614" s="68" t="s">
        <v>280</v>
      </c>
      <c r="D1614" s="68" t="s">
        <v>908</v>
      </c>
      <c r="E1614" s="68" t="s">
        <v>900</v>
      </c>
      <c r="F1614" s="68">
        <v>5</v>
      </c>
      <c r="H1614" s="68" t="s">
        <v>300</v>
      </c>
      <c r="I1614" s="68" t="s">
        <v>889</v>
      </c>
      <c r="J1614" s="68" t="s">
        <v>904</v>
      </c>
    </row>
    <row r="1615" spans="2:10">
      <c r="B1615" s="68" t="s">
        <v>839</v>
      </c>
      <c r="C1615" s="68" t="s">
        <v>280</v>
      </c>
      <c r="D1615" s="68" t="s">
        <v>692</v>
      </c>
      <c r="E1615" s="68" t="s">
        <v>900</v>
      </c>
      <c r="F1615" s="68">
        <v>5</v>
      </c>
      <c r="G1615" s="68">
        <v>1.266</v>
      </c>
      <c r="H1615" s="68" t="s">
        <v>300</v>
      </c>
      <c r="I1615" s="68" t="s">
        <v>889</v>
      </c>
      <c r="J1615" s="68" t="s">
        <v>880</v>
      </c>
    </row>
    <row r="1616" spans="2:10">
      <c r="B1616" s="68" t="s">
        <v>839</v>
      </c>
      <c r="C1616" s="68" t="s">
        <v>280</v>
      </c>
      <c r="D1616" s="68" t="s">
        <v>701</v>
      </c>
      <c r="E1616" s="68" t="s">
        <v>900</v>
      </c>
      <c r="F1616" s="68">
        <v>5</v>
      </c>
      <c r="G1616" s="68">
        <v>43.286000000000001</v>
      </c>
      <c r="H1616" s="68" t="s">
        <v>300</v>
      </c>
      <c r="I1616" s="68" t="s">
        <v>889</v>
      </c>
      <c r="J1616" s="68" t="s">
        <v>881</v>
      </c>
    </row>
    <row r="1617" spans="2:10">
      <c r="B1617" s="68" t="s">
        <v>839</v>
      </c>
      <c r="C1617" s="68" t="s">
        <v>280</v>
      </c>
      <c r="D1617" s="68" t="s">
        <v>710</v>
      </c>
      <c r="E1617" s="68" t="s">
        <v>900</v>
      </c>
      <c r="F1617" s="68">
        <v>5</v>
      </c>
      <c r="H1617" s="68" t="s">
        <v>300</v>
      </c>
      <c r="I1617" s="68" t="s">
        <v>889</v>
      </c>
      <c r="J1617" s="68" t="s">
        <v>882</v>
      </c>
    </row>
    <row r="1618" spans="2:10">
      <c r="B1618" s="68" t="s">
        <v>839</v>
      </c>
      <c r="C1618" s="68" t="s">
        <v>280</v>
      </c>
      <c r="D1618" s="68" t="s">
        <v>719</v>
      </c>
      <c r="E1618" s="68" t="s">
        <v>900</v>
      </c>
      <c r="F1618" s="68">
        <v>5</v>
      </c>
      <c r="H1618" s="68" t="s">
        <v>300</v>
      </c>
      <c r="I1618" s="68" t="s">
        <v>889</v>
      </c>
      <c r="J1618" s="68" t="s">
        <v>883</v>
      </c>
    </row>
    <row r="1619" spans="2:10">
      <c r="B1619" s="68" t="s">
        <v>839</v>
      </c>
      <c r="C1619" s="68" t="s">
        <v>280</v>
      </c>
      <c r="D1619" s="68" t="s">
        <v>728</v>
      </c>
      <c r="E1619" s="68" t="s">
        <v>900</v>
      </c>
      <c r="F1619" s="68">
        <v>5</v>
      </c>
      <c r="H1619" s="68" t="s">
        <v>300</v>
      </c>
      <c r="I1619" s="68" t="s">
        <v>889</v>
      </c>
      <c r="J1619" s="68" t="s">
        <v>884</v>
      </c>
    </row>
    <row r="1620" spans="2:10">
      <c r="B1620" s="68" t="s">
        <v>839</v>
      </c>
      <c r="C1620" s="68" t="s">
        <v>280</v>
      </c>
      <c r="D1620" s="68" t="s">
        <v>737</v>
      </c>
      <c r="E1620" s="68" t="s">
        <v>900</v>
      </c>
      <c r="F1620" s="68">
        <v>5</v>
      </c>
      <c r="H1620" s="68" t="s">
        <v>300</v>
      </c>
      <c r="I1620" s="68" t="s">
        <v>889</v>
      </c>
      <c r="J1620" s="68" t="s">
        <v>885</v>
      </c>
    </row>
    <row r="1621" spans="2:10">
      <c r="B1621" s="68" t="s">
        <v>839</v>
      </c>
      <c r="C1621" s="68" t="s">
        <v>280</v>
      </c>
      <c r="D1621" s="68" t="s">
        <v>746</v>
      </c>
      <c r="E1621" s="68" t="s">
        <v>900</v>
      </c>
      <c r="F1621" s="68">
        <v>5</v>
      </c>
      <c r="G1621" s="68">
        <v>0.35299999999999998</v>
      </c>
      <c r="H1621" s="68" t="s">
        <v>300</v>
      </c>
      <c r="I1621" s="68" t="s">
        <v>889</v>
      </c>
      <c r="J1621" s="68" t="s">
        <v>886</v>
      </c>
    </row>
    <row r="1622" spans="2:10">
      <c r="B1622" s="68" t="s">
        <v>839</v>
      </c>
      <c r="C1622" s="68" t="s">
        <v>280</v>
      </c>
      <c r="D1622" s="68" t="s">
        <v>755</v>
      </c>
      <c r="E1622" s="68" t="s">
        <v>900</v>
      </c>
      <c r="F1622" s="68">
        <v>5</v>
      </c>
      <c r="G1622" s="68">
        <v>8.0399999999999991</v>
      </c>
      <c r="H1622" s="68" t="s">
        <v>300</v>
      </c>
      <c r="I1622" s="68" t="s">
        <v>889</v>
      </c>
      <c r="J1622" s="68" t="s">
        <v>887</v>
      </c>
    </row>
    <row r="1623" spans="2:10">
      <c r="B1623" s="68" t="s">
        <v>839</v>
      </c>
      <c r="C1623" s="68" t="s">
        <v>281</v>
      </c>
      <c r="D1623" s="68" t="s">
        <v>302</v>
      </c>
      <c r="E1623" s="68" t="s">
        <v>900</v>
      </c>
      <c r="F1623" s="68">
        <v>5</v>
      </c>
      <c r="H1623" s="68" t="s">
        <v>300</v>
      </c>
      <c r="I1623" s="68" t="s">
        <v>840</v>
      </c>
      <c r="J1623" s="92" t="s">
        <v>841</v>
      </c>
    </row>
    <row r="1624" spans="2:10">
      <c r="B1624" s="68" t="s">
        <v>839</v>
      </c>
      <c r="C1624" s="68" t="s">
        <v>281</v>
      </c>
      <c r="D1624" s="68" t="s">
        <v>311</v>
      </c>
      <c r="E1624" s="68" t="s">
        <v>900</v>
      </c>
      <c r="F1624" s="68">
        <v>5</v>
      </c>
      <c r="H1624" s="68" t="s">
        <v>300</v>
      </c>
      <c r="I1624" s="68" t="s">
        <v>840</v>
      </c>
      <c r="J1624" s="92" t="s">
        <v>842</v>
      </c>
    </row>
    <row r="1625" spans="2:10">
      <c r="B1625" s="68" t="s">
        <v>839</v>
      </c>
      <c r="C1625" s="68" t="s">
        <v>281</v>
      </c>
      <c r="D1625" s="68" t="s">
        <v>320</v>
      </c>
      <c r="E1625" s="68" t="s">
        <v>900</v>
      </c>
      <c r="F1625" s="68">
        <v>5</v>
      </c>
      <c r="H1625" s="68" t="s">
        <v>300</v>
      </c>
      <c r="I1625" s="68" t="s">
        <v>840</v>
      </c>
      <c r="J1625" s="92" t="s">
        <v>843</v>
      </c>
    </row>
    <row r="1626" spans="2:10">
      <c r="B1626" s="68" t="s">
        <v>839</v>
      </c>
      <c r="C1626" s="68" t="s">
        <v>281</v>
      </c>
      <c r="D1626" s="68" t="s">
        <v>329</v>
      </c>
      <c r="E1626" s="68" t="s">
        <v>900</v>
      </c>
      <c r="F1626" s="68">
        <v>5</v>
      </c>
      <c r="H1626" s="68" t="s">
        <v>300</v>
      </c>
      <c r="I1626" s="68" t="s">
        <v>840</v>
      </c>
      <c r="J1626" s="68" t="s">
        <v>844</v>
      </c>
    </row>
    <row r="1627" spans="2:10">
      <c r="B1627" s="68" t="s">
        <v>839</v>
      </c>
      <c r="C1627" s="68" t="s">
        <v>281</v>
      </c>
      <c r="D1627" s="68" t="s">
        <v>338</v>
      </c>
      <c r="E1627" s="68" t="s">
        <v>900</v>
      </c>
      <c r="F1627" s="68">
        <v>5</v>
      </c>
      <c r="H1627" s="68" t="s">
        <v>300</v>
      </c>
      <c r="I1627" s="68" t="s">
        <v>840</v>
      </c>
      <c r="J1627" s="92" t="s">
        <v>845</v>
      </c>
    </row>
    <row r="1628" spans="2:10">
      <c r="B1628" s="68" t="s">
        <v>839</v>
      </c>
      <c r="C1628" s="68" t="s">
        <v>281</v>
      </c>
      <c r="D1628" s="68" t="s">
        <v>347</v>
      </c>
      <c r="E1628" s="68" t="s">
        <v>900</v>
      </c>
      <c r="F1628" s="68">
        <v>5</v>
      </c>
      <c r="H1628" s="68" t="s">
        <v>300</v>
      </c>
      <c r="I1628" s="68" t="s">
        <v>840</v>
      </c>
      <c r="J1628" s="92" t="s">
        <v>846</v>
      </c>
    </row>
    <row r="1629" spans="2:10">
      <c r="B1629" s="68" t="s">
        <v>839</v>
      </c>
      <c r="C1629" s="68" t="s">
        <v>281</v>
      </c>
      <c r="D1629" s="68" t="s">
        <v>356</v>
      </c>
      <c r="E1629" s="68" t="s">
        <v>900</v>
      </c>
      <c r="F1629" s="68">
        <v>5</v>
      </c>
      <c r="H1629" s="68" t="s">
        <v>300</v>
      </c>
      <c r="I1629" s="68" t="s">
        <v>840</v>
      </c>
      <c r="J1629" s="92" t="s">
        <v>847</v>
      </c>
    </row>
    <row r="1630" spans="2:10">
      <c r="B1630" s="68" t="s">
        <v>839</v>
      </c>
      <c r="C1630" s="68" t="s">
        <v>281</v>
      </c>
      <c r="D1630" s="68" t="s">
        <v>365</v>
      </c>
      <c r="E1630" s="68" t="s">
        <v>900</v>
      </c>
      <c r="F1630" s="68">
        <v>5</v>
      </c>
      <c r="H1630" s="68" t="s">
        <v>300</v>
      </c>
      <c r="I1630" s="68" t="s">
        <v>840</v>
      </c>
      <c r="J1630" s="92" t="s">
        <v>848</v>
      </c>
    </row>
    <row r="1631" spans="2:10">
      <c r="B1631" s="68" t="s">
        <v>839</v>
      </c>
      <c r="C1631" s="68" t="s">
        <v>281</v>
      </c>
      <c r="D1631" s="68" t="s">
        <v>374</v>
      </c>
      <c r="E1631" s="68" t="s">
        <v>900</v>
      </c>
      <c r="F1631" s="68">
        <v>5</v>
      </c>
      <c r="H1631" s="68" t="s">
        <v>300</v>
      </c>
      <c r="I1631" s="68" t="s">
        <v>840</v>
      </c>
      <c r="J1631" s="92" t="s">
        <v>849</v>
      </c>
    </row>
    <row r="1632" spans="2:10">
      <c r="B1632" s="68" t="s">
        <v>839</v>
      </c>
      <c r="C1632" s="68" t="s">
        <v>281</v>
      </c>
      <c r="D1632" s="68" t="s">
        <v>383</v>
      </c>
      <c r="E1632" s="68" t="s">
        <v>900</v>
      </c>
      <c r="F1632" s="68">
        <v>5</v>
      </c>
      <c r="H1632" s="68" t="s">
        <v>300</v>
      </c>
      <c r="I1632" s="68" t="s">
        <v>840</v>
      </c>
      <c r="J1632" s="92" t="s">
        <v>850</v>
      </c>
    </row>
    <row r="1633" spans="2:10">
      <c r="B1633" s="68" t="s">
        <v>839</v>
      </c>
      <c r="C1633" s="68" t="s">
        <v>281</v>
      </c>
      <c r="D1633" s="68" t="s">
        <v>826</v>
      </c>
      <c r="E1633" s="68" t="s">
        <v>900</v>
      </c>
      <c r="F1633" s="68">
        <v>5</v>
      </c>
      <c r="H1633" s="68" t="s">
        <v>300</v>
      </c>
      <c r="I1633" s="68" t="s">
        <v>840</v>
      </c>
      <c r="J1633" s="92" t="s">
        <v>851</v>
      </c>
    </row>
    <row r="1634" spans="2:10">
      <c r="B1634" s="68" t="s">
        <v>839</v>
      </c>
      <c r="C1634" s="68" t="s">
        <v>281</v>
      </c>
      <c r="D1634" s="68" t="s">
        <v>401</v>
      </c>
      <c r="E1634" s="68" t="s">
        <v>900</v>
      </c>
      <c r="F1634" s="68">
        <v>5</v>
      </c>
      <c r="H1634" s="68" t="s">
        <v>300</v>
      </c>
      <c r="I1634" s="68" t="s">
        <v>840</v>
      </c>
      <c r="J1634" s="92" t="s">
        <v>852</v>
      </c>
    </row>
    <row r="1635" spans="2:10">
      <c r="B1635" s="68" t="s">
        <v>839</v>
      </c>
      <c r="C1635" s="68" t="s">
        <v>281</v>
      </c>
      <c r="D1635" s="68" t="s">
        <v>410</v>
      </c>
      <c r="E1635" s="68" t="s">
        <v>900</v>
      </c>
      <c r="F1635" s="68">
        <v>5</v>
      </c>
      <c r="H1635" s="68" t="s">
        <v>300</v>
      </c>
      <c r="I1635" s="68" t="s">
        <v>840</v>
      </c>
      <c r="J1635" s="92" t="s">
        <v>853</v>
      </c>
    </row>
    <row r="1636" spans="2:10">
      <c r="B1636" s="68" t="s">
        <v>839</v>
      </c>
      <c r="C1636" s="68" t="s">
        <v>281</v>
      </c>
      <c r="D1636" s="68" t="s">
        <v>419</v>
      </c>
      <c r="E1636" s="68" t="s">
        <v>900</v>
      </c>
      <c r="F1636" s="68">
        <v>5</v>
      </c>
      <c r="G1636" s="68">
        <v>0.29299999999999998</v>
      </c>
      <c r="H1636" s="68" t="s">
        <v>300</v>
      </c>
      <c r="I1636" s="68" t="s">
        <v>840</v>
      </c>
      <c r="J1636" s="92" t="s">
        <v>854</v>
      </c>
    </row>
    <row r="1637" spans="2:10">
      <c r="B1637" s="68" t="s">
        <v>839</v>
      </c>
      <c r="C1637" s="68" t="s">
        <v>281</v>
      </c>
      <c r="D1637" s="68" t="s">
        <v>428</v>
      </c>
      <c r="E1637" s="68" t="s">
        <v>900</v>
      </c>
      <c r="F1637" s="68">
        <v>5</v>
      </c>
      <c r="H1637" s="68" t="s">
        <v>300</v>
      </c>
      <c r="I1637" s="68" t="s">
        <v>840</v>
      </c>
      <c r="J1637" s="92" t="s">
        <v>855</v>
      </c>
    </row>
    <row r="1638" spans="2:10">
      <c r="B1638" s="68" t="s">
        <v>839</v>
      </c>
      <c r="C1638" s="68" t="s">
        <v>281</v>
      </c>
      <c r="D1638" s="68" t="s">
        <v>436</v>
      </c>
      <c r="E1638" s="68" t="s">
        <v>900</v>
      </c>
      <c r="F1638" s="68">
        <v>5</v>
      </c>
      <c r="H1638" s="68" t="s">
        <v>300</v>
      </c>
      <c r="I1638" s="68" t="s">
        <v>840</v>
      </c>
      <c r="J1638" s="92" t="s">
        <v>856</v>
      </c>
    </row>
    <row r="1639" spans="2:10">
      <c r="B1639" s="68" t="s">
        <v>839</v>
      </c>
      <c r="C1639" s="68" t="s">
        <v>281</v>
      </c>
      <c r="D1639" s="68" t="s">
        <v>442</v>
      </c>
      <c r="E1639" s="68" t="s">
        <v>900</v>
      </c>
      <c r="F1639" s="68">
        <v>5</v>
      </c>
      <c r="H1639" s="68" t="s">
        <v>300</v>
      </c>
      <c r="I1639" s="68" t="s">
        <v>840</v>
      </c>
      <c r="J1639" s="92" t="s">
        <v>857</v>
      </c>
    </row>
    <row r="1640" spans="2:10">
      <c r="B1640" s="68" t="s">
        <v>839</v>
      </c>
      <c r="C1640" s="68" t="s">
        <v>281</v>
      </c>
      <c r="D1640" s="68" t="s">
        <v>449</v>
      </c>
      <c r="E1640" s="68" t="s">
        <v>900</v>
      </c>
      <c r="F1640" s="68">
        <v>5</v>
      </c>
      <c r="H1640" s="68" t="s">
        <v>300</v>
      </c>
      <c r="I1640" s="68" t="s">
        <v>840</v>
      </c>
      <c r="J1640" s="92" t="s">
        <v>858</v>
      </c>
    </row>
    <row r="1641" spans="2:10">
      <c r="B1641" s="68" t="s">
        <v>839</v>
      </c>
      <c r="C1641" s="68" t="s">
        <v>281</v>
      </c>
      <c r="D1641" s="68" t="s">
        <v>458</v>
      </c>
      <c r="E1641" s="68" t="s">
        <v>900</v>
      </c>
      <c r="F1641" s="68">
        <v>5</v>
      </c>
      <c r="H1641" s="68" t="s">
        <v>300</v>
      </c>
      <c r="I1641" s="68" t="s">
        <v>840</v>
      </c>
      <c r="J1641" s="92" t="s">
        <v>859</v>
      </c>
    </row>
    <row r="1642" spans="2:10">
      <c r="B1642" s="68" t="s">
        <v>839</v>
      </c>
      <c r="C1642" s="68" t="s">
        <v>281</v>
      </c>
      <c r="D1642" s="68" t="s">
        <v>467</v>
      </c>
      <c r="E1642" s="68" t="s">
        <v>900</v>
      </c>
      <c r="F1642" s="68">
        <v>5</v>
      </c>
      <c r="H1642" s="68" t="s">
        <v>300</v>
      </c>
      <c r="I1642" s="68" t="s">
        <v>840</v>
      </c>
      <c r="J1642" s="92" t="s">
        <v>860</v>
      </c>
    </row>
    <row r="1643" spans="2:10">
      <c r="B1643" s="68" t="s">
        <v>839</v>
      </c>
      <c r="C1643" s="68" t="s">
        <v>281</v>
      </c>
      <c r="D1643" s="68" t="s">
        <v>476</v>
      </c>
      <c r="E1643" s="68" t="s">
        <v>900</v>
      </c>
      <c r="F1643" s="68">
        <v>5</v>
      </c>
      <c r="H1643" s="68" t="s">
        <v>300</v>
      </c>
      <c r="I1643" s="68" t="s">
        <v>840</v>
      </c>
      <c r="J1643" s="92" t="s">
        <v>861</v>
      </c>
    </row>
    <row r="1644" spans="2:10">
      <c r="B1644" s="68" t="s">
        <v>839</v>
      </c>
      <c r="C1644" s="68" t="s">
        <v>281</v>
      </c>
      <c r="D1644" s="68" t="s">
        <v>485</v>
      </c>
      <c r="E1644" s="68" t="s">
        <v>900</v>
      </c>
      <c r="F1644" s="68">
        <v>5</v>
      </c>
      <c r="H1644" s="68" t="s">
        <v>300</v>
      </c>
      <c r="I1644" s="68" t="s">
        <v>840</v>
      </c>
      <c r="J1644" s="92" t="s">
        <v>862</v>
      </c>
    </row>
    <row r="1645" spans="2:10">
      <c r="B1645" s="68" t="s">
        <v>839</v>
      </c>
      <c r="C1645" s="68" t="s">
        <v>281</v>
      </c>
      <c r="D1645" s="68" t="s">
        <v>494</v>
      </c>
      <c r="E1645" s="68" t="s">
        <v>900</v>
      </c>
      <c r="F1645" s="68">
        <v>5</v>
      </c>
      <c r="H1645" s="68" t="s">
        <v>300</v>
      </c>
      <c r="I1645" s="68" t="s">
        <v>840</v>
      </c>
      <c r="J1645" s="92" t="s">
        <v>863</v>
      </c>
    </row>
    <row r="1646" spans="2:10">
      <c r="B1646" s="68" t="s">
        <v>839</v>
      </c>
      <c r="C1646" s="68" t="s">
        <v>281</v>
      </c>
      <c r="D1646" s="68" t="s">
        <v>503</v>
      </c>
      <c r="E1646" s="68" t="s">
        <v>900</v>
      </c>
      <c r="F1646" s="68">
        <v>5</v>
      </c>
      <c r="H1646" s="68" t="s">
        <v>300</v>
      </c>
      <c r="I1646" s="68" t="s">
        <v>840</v>
      </c>
      <c r="J1646" s="92" t="s">
        <v>864</v>
      </c>
    </row>
    <row r="1647" spans="2:10">
      <c r="B1647" s="68" t="s">
        <v>839</v>
      </c>
      <c r="C1647" s="68" t="s">
        <v>281</v>
      </c>
      <c r="D1647" s="68" t="s">
        <v>512</v>
      </c>
      <c r="E1647" s="68" t="s">
        <v>900</v>
      </c>
      <c r="F1647" s="68">
        <v>5</v>
      </c>
      <c r="H1647" s="68" t="s">
        <v>300</v>
      </c>
      <c r="I1647" s="68" t="s">
        <v>840</v>
      </c>
      <c r="J1647" s="92" t="s">
        <v>865</v>
      </c>
    </row>
    <row r="1648" spans="2:10">
      <c r="B1648" s="68" t="s">
        <v>839</v>
      </c>
      <c r="C1648" s="68" t="s">
        <v>281</v>
      </c>
      <c r="D1648" s="68" t="s">
        <v>521</v>
      </c>
      <c r="E1648" s="68" t="s">
        <v>900</v>
      </c>
      <c r="F1648" s="68">
        <v>5</v>
      </c>
      <c r="H1648" s="68" t="s">
        <v>300</v>
      </c>
      <c r="I1648" s="68" t="s">
        <v>840</v>
      </c>
      <c r="J1648" s="92" t="s">
        <v>866</v>
      </c>
    </row>
    <row r="1649" spans="2:10">
      <c r="B1649" s="68" t="s">
        <v>839</v>
      </c>
      <c r="C1649" s="68" t="s">
        <v>281</v>
      </c>
      <c r="D1649" s="68" t="s">
        <v>305</v>
      </c>
      <c r="E1649" s="68" t="s">
        <v>900</v>
      </c>
      <c r="F1649" s="68">
        <v>5</v>
      </c>
      <c r="H1649" s="68" t="s">
        <v>300</v>
      </c>
      <c r="I1649" s="68" t="s">
        <v>888</v>
      </c>
      <c r="J1649" s="92" t="s">
        <v>841</v>
      </c>
    </row>
    <row r="1650" spans="2:10">
      <c r="B1650" s="68" t="s">
        <v>839</v>
      </c>
      <c r="C1650" s="68" t="s">
        <v>281</v>
      </c>
      <c r="D1650" s="68" t="s">
        <v>314</v>
      </c>
      <c r="E1650" s="68" t="s">
        <v>900</v>
      </c>
      <c r="F1650" s="68">
        <v>5</v>
      </c>
      <c r="H1650" s="68" t="s">
        <v>300</v>
      </c>
      <c r="I1650" s="68" t="s">
        <v>888</v>
      </c>
      <c r="J1650" s="92" t="s">
        <v>842</v>
      </c>
    </row>
    <row r="1651" spans="2:10">
      <c r="B1651" s="68" t="s">
        <v>839</v>
      </c>
      <c r="C1651" s="68" t="s">
        <v>281</v>
      </c>
      <c r="D1651" s="68" t="s">
        <v>323</v>
      </c>
      <c r="E1651" s="68" t="s">
        <v>900</v>
      </c>
      <c r="F1651" s="68">
        <v>5</v>
      </c>
      <c r="H1651" s="68" t="s">
        <v>300</v>
      </c>
      <c r="I1651" s="68" t="s">
        <v>888</v>
      </c>
      <c r="J1651" s="92" t="s">
        <v>843</v>
      </c>
    </row>
    <row r="1652" spans="2:10">
      <c r="B1652" s="68" t="s">
        <v>839</v>
      </c>
      <c r="C1652" s="68" t="s">
        <v>281</v>
      </c>
      <c r="D1652" s="68" t="s">
        <v>332</v>
      </c>
      <c r="E1652" s="68" t="s">
        <v>900</v>
      </c>
      <c r="F1652" s="68">
        <v>5</v>
      </c>
      <c r="H1652" s="68" t="s">
        <v>300</v>
      </c>
      <c r="I1652" s="68" t="s">
        <v>888</v>
      </c>
      <c r="J1652" s="68" t="s">
        <v>844</v>
      </c>
    </row>
    <row r="1653" spans="2:10">
      <c r="B1653" s="68" t="s">
        <v>839</v>
      </c>
      <c r="C1653" s="68" t="s">
        <v>281</v>
      </c>
      <c r="D1653" s="68" t="s">
        <v>341</v>
      </c>
      <c r="E1653" s="68" t="s">
        <v>900</v>
      </c>
      <c r="F1653" s="68">
        <v>5</v>
      </c>
      <c r="H1653" s="68" t="s">
        <v>300</v>
      </c>
      <c r="I1653" s="68" t="s">
        <v>888</v>
      </c>
      <c r="J1653" s="92" t="s">
        <v>845</v>
      </c>
    </row>
    <row r="1654" spans="2:10">
      <c r="B1654" s="68" t="s">
        <v>839</v>
      </c>
      <c r="C1654" s="68" t="s">
        <v>281</v>
      </c>
      <c r="D1654" s="68" t="s">
        <v>350</v>
      </c>
      <c r="E1654" s="68" t="s">
        <v>900</v>
      </c>
      <c r="F1654" s="68">
        <v>5</v>
      </c>
      <c r="H1654" s="68" t="s">
        <v>300</v>
      </c>
      <c r="I1654" s="68" t="s">
        <v>888</v>
      </c>
      <c r="J1654" s="92" t="s">
        <v>846</v>
      </c>
    </row>
    <row r="1655" spans="2:10">
      <c r="B1655" s="68" t="s">
        <v>839</v>
      </c>
      <c r="C1655" s="68" t="s">
        <v>281</v>
      </c>
      <c r="D1655" s="68" t="s">
        <v>359</v>
      </c>
      <c r="E1655" s="68" t="s">
        <v>900</v>
      </c>
      <c r="F1655" s="68">
        <v>5</v>
      </c>
      <c r="H1655" s="68" t="s">
        <v>300</v>
      </c>
      <c r="I1655" s="68" t="s">
        <v>888</v>
      </c>
      <c r="J1655" s="92" t="s">
        <v>847</v>
      </c>
    </row>
    <row r="1656" spans="2:10">
      <c r="B1656" s="68" t="s">
        <v>839</v>
      </c>
      <c r="C1656" s="68" t="s">
        <v>281</v>
      </c>
      <c r="D1656" s="68" t="s">
        <v>368</v>
      </c>
      <c r="E1656" s="68" t="s">
        <v>900</v>
      </c>
      <c r="F1656" s="68">
        <v>5</v>
      </c>
      <c r="H1656" s="68" t="s">
        <v>300</v>
      </c>
      <c r="I1656" s="68" t="s">
        <v>888</v>
      </c>
      <c r="J1656" s="92" t="s">
        <v>848</v>
      </c>
    </row>
    <row r="1657" spans="2:10">
      <c r="B1657" s="68" t="s">
        <v>839</v>
      </c>
      <c r="C1657" s="68" t="s">
        <v>281</v>
      </c>
      <c r="D1657" s="68" t="s">
        <v>377</v>
      </c>
      <c r="E1657" s="68" t="s">
        <v>900</v>
      </c>
      <c r="F1657" s="68">
        <v>5</v>
      </c>
      <c r="H1657" s="68" t="s">
        <v>300</v>
      </c>
      <c r="I1657" s="68" t="s">
        <v>888</v>
      </c>
      <c r="J1657" s="92" t="s">
        <v>849</v>
      </c>
    </row>
    <row r="1658" spans="2:10">
      <c r="B1658" s="68" t="s">
        <v>839</v>
      </c>
      <c r="C1658" s="68" t="s">
        <v>281</v>
      </c>
      <c r="D1658" s="68" t="s">
        <v>386</v>
      </c>
      <c r="E1658" s="68" t="s">
        <v>900</v>
      </c>
      <c r="F1658" s="68">
        <v>5</v>
      </c>
      <c r="H1658" s="68" t="s">
        <v>300</v>
      </c>
      <c r="I1658" s="68" t="s">
        <v>888</v>
      </c>
      <c r="J1658" s="92" t="s">
        <v>850</v>
      </c>
    </row>
    <row r="1659" spans="2:10">
      <c r="B1659" s="68" t="s">
        <v>839</v>
      </c>
      <c r="C1659" s="68" t="s">
        <v>281</v>
      </c>
      <c r="D1659" s="68" t="s">
        <v>827</v>
      </c>
      <c r="E1659" s="68" t="s">
        <v>900</v>
      </c>
      <c r="F1659" s="68">
        <v>5</v>
      </c>
      <c r="H1659" s="68" t="s">
        <v>300</v>
      </c>
      <c r="I1659" s="68" t="s">
        <v>888</v>
      </c>
      <c r="J1659" s="92" t="s">
        <v>851</v>
      </c>
    </row>
    <row r="1660" spans="2:10">
      <c r="B1660" s="68" t="s">
        <v>839</v>
      </c>
      <c r="C1660" s="68" t="s">
        <v>281</v>
      </c>
      <c r="D1660" s="68" t="s">
        <v>404</v>
      </c>
      <c r="E1660" s="68" t="s">
        <v>900</v>
      </c>
      <c r="F1660" s="68">
        <v>5</v>
      </c>
      <c r="H1660" s="68" t="s">
        <v>300</v>
      </c>
      <c r="I1660" s="68" t="s">
        <v>888</v>
      </c>
      <c r="J1660" s="92" t="s">
        <v>852</v>
      </c>
    </row>
    <row r="1661" spans="2:10">
      <c r="B1661" s="68" t="s">
        <v>839</v>
      </c>
      <c r="C1661" s="68" t="s">
        <v>281</v>
      </c>
      <c r="D1661" s="68" t="s">
        <v>413</v>
      </c>
      <c r="E1661" s="68" t="s">
        <v>900</v>
      </c>
      <c r="F1661" s="68">
        <v>5</v>
      </c>
      <c r="H1661" s="68" t="s">
        <v>300</v>
      </c>
      <c r="I1661" s="68" t="s">
        <v>888</v>
      </c>
      <c r="J1661" s="92" t="s">
        <v>853</v>
      </c>
    </row>
    <row r="1662" spans="2:10">
      <c r="B1662" s="68" t="s">
        <v>839</v>
      </c>
      <c r="C1662" s="68" t="s">
        <v>281</v>
      </c>
      <c r="D1662" s="68" t="s">
        <v>422</v>
      </c>
      <c r="E1662" s="68" t="s">
        <v>900</v>
      </c>
      <c r="F1662" s="68">
        <v>5</v>
      </c>
      <c r="G1662" s="68">
        <v>0</v>
      </c>
      <c r="H1662" s="68" t="s">
        <v>300</v>
      </c>
      <c r="I1662" s="68" t="s">
        <v>888</v>
      </c>
      <c r="J1662" s="92" t="s">
        <v>854</v>
      </c>
    </row>
    <row r="1663" spans="2:10">
      <c r="B1663" s="68" t="s">
        <v>839</v>
      </c>
      <c r="C1663" s="68" t="s">
        <v>281</v>
      </c>
      <c r="D1663" s="68" t="s">
        <v>431</v>
      </c>
      <c r="E1663" s="68" t="s">
        <v>900</v>
      </c>
      <c r="F1663" s="68">
        <v>5</v>
      </c>
      <c r="H1663" s="68" t="s">
        <v>300</v>
      </c>
      <c r="I1663" s="68" t="s">
        <v>888</v>
      </c>
      <c r="J1663" s="92" t="s">
        <v>855</v>
      </c>
    </row>
    <row r="1664" spans="2:10">
      <c r="B1664" s="68" t="s">
        <v>839</v>
      </c>
      <c r="C1664" s="68" t="s">
        <v>281</v>
      </c>
      <c r="D1664" s="68" t="s">
        <v>438</v>
      </c>
      <c r="E1664" s="68" t="s">
        <v>900</v>
      </c>
      <c r="F1664" s="68">
        <v>5</v>
      </c>
      <c r="H1664" s="68" t="s">
        <v>300</v>
      </c>
      <c r="I1664" s="68" t="s">
        <v>888</v>
      </c>
      <c r="J1664" s="92" t="s">
        <v>856</v>
      </c>
    </row>
    <row r="1665" spans="2:10">
      <c r="B1665" s="68" t="s">
        <v>839</v>
      </c>
      <c r="C1665" s="68" t="s">
        <v>281</v>
      </c>
      <c r="D1665" s="68" t="s">
        <v>444</v>
      </c>
      <c r="E1665" s="68" t="s">
        <v>900</v>
      </c>
      <c r="F1665" s="68">
        <v>5</v>
      </c>
      <c r="H1665" s="68" t="s">
        <v>300</v>
      </c>
      <c r="I1665" s="68" t="s">
        <v>888</v>
      </c>
      <c r="J1665" s="92" t="s">
        <v>857</v>
      </c>
    </row>
    <row r="1666" spans="2:10">
      <c r="B1666" s="68" t="s">
        <v>839</v>
      </c>
      <c r="C1666" s="68" t="s">
        <v>281</v>
      </c>
      <c r="D1666" s="68" t="s">
        <v>452</v>
      </c>
      <c r="E1666" s="68" t="s">
        <v>900</v>
      </c>
      <c r="F1666" s="68">
        <v>5</v>
      </c>
      <c r="H1666" s="68" t="s">
        <v>300</v>
      </c>
      <c r="I1666" s="68" t="s">
        <v>888</v>
      </c>
      <c r="J1666" s="92" t="s">
        <v>858</v>
      </c>
    </row>
    <row r="1667" spans="2:10">
      <c r="B1667" s="68" t="s">
        <v>839</v>
      </c>
      <c r="C1667" s="68" t="s">
        <v>281</v>
      </c>
      <c r="D1667" s="68" t="s">
        <v>461</v>
      </c>
      <c r="E1667" s="68" t="s">
        <v>900</v>
      </c>
      <c r="F1667" s="68">
        <v>5</v>
      </c>
      <c r="H1667" s="68" t="s">
        <v>300</v>
      </c>
      <c r="I1667" s="68" t="s">
        <v>888</v>
      </c>
      <c r="J1667" s="92" t="s">
        <v>859</v>
      </c>
    </row>
    <row r="1668" spans="2:10">
      <c r="B1668" s="68" t="s">
        <v>839</v>
      </c>
      <c r="C1668" s="68" t="s">
        <v>281</v>
      </c>
      <c r="D1668" s="68" t="s">
        <v>470</v>
      </c>
      <c r="E1668" s="68" t="s">
        <v>900</v>
      </c>
      <c r="F1668" s="68">
        <v>5</v>
      </c>
      <c r="H1668" s="68" t="s">
        <v>300</v>
      </c>
      <c r="I1668" s="68" t="s">
        <v>888</v>
      </c>
      <c r="J1668" s="92" t="s">
        <v>860</v>
      </c>
    </row>
    <row r="1669" spans="2:10">
      <c r="B1669" s="68" t="s">
        <v>839</v>
      </c>
      <c r="C1669" s="68" t="s">
        <v>281</v>
      </c>
      <c r="D1669" s="68" t="s">
        <v>479</v>
      </c>
      <c r="E1669" s="68" t="s">
        <v>900</v>
      </c>
      <c r="F1669" s="68">
        <v>5</v>
      </c>
      <c r="H1669" s="68" t="s">
        <v>300</v>
      </c>
      <c r="I1669" s="68" t="s">
        <v>888</v>
      </c>
      <c r="J1669" s="92" t="s">
        <v>861</v>
      </c>
    </row>
    <row r="1670" spans="2:10">
      <c r="B1670" s="68" t="s">
        <v>839</v>
      </c>
      <c r="C1670" s="68" t="s">
        <v>281</v>
      </c>
      <c r="D1670" s="68" t="s">
        <v>488</v>
      </c>
      <c r="E1670" s="68" t="s">
        <v>900</v>
      </c>
      <c r="F1670" s="68">
        <v>5</v>
      </c>
      <c r="H1670" s="68" t="s">
        <v>300</v>
      </c>
      <c r="I1670" s="68" t="s">
        <v>888</v>
      </c>
      <c r="J1670" s="92" t="s">
        <v>862</v>
      </c>
    </row>
    <row r="1671" spans="2:10">
      <c r="B1671" s="68" t="s">
        <v>839</v>
      </c>
      <c r="C1671" s="68" t="s">
        <v>281</v>
      </c>
      <c r="D1671" s="68" t="s">
        <v>497</v>
      </c>
      <c r="E1671" s="68" t="s">
        <v>900</v>
      </c>
      <c r="F1671" s="68">
        <v>5</v>
      </c>
      <c r="H1671" s="68" t="s">
        <v>300</v>
      </c>
      <c r="I1671" s="68" t="s">
        <v>888</v>
      </c>
      <c r="J1671" s="92" t="s">
        <v>863</v>
      </c>
    </row>
    <row r="1672" spans="2:10">
      <c r="B1672" s="68" t="s">
        <v>839</v>
      </c>
      <c r="C1672" s="68" t="s">
        <v>281</v>
      </c>
      <c r="D1672" s="68" t="s">
        <v>506</v>
      </c>
      <c r="E1672" s="68" t="s">
        <v>900</v>
      </c>
      <c r="F1672" s="68">
        <v>5</v>
      </c>
      <c r="H1672" s="68" t="s">
        <v>300</v>
      </c>
      <c r="I1672" s="68" t="s">
        <v>888</v>
      </c>
      <c r="J1672" s="92" t="s">
        <v>864</v>
      </c>
    </row>
    <row r="1673" spans="2:10">
      <c r="B1673" s="68" t="s">
        <v>839</v>
      </c>
      <c r="C1673" s="68" t="s">
        <v>281</v>
      </c>
      <c r="D1673" s="68" t="s">
        <v>515</v>
      </c>
      <c r="E1673" s="68" t="s">
        <v>900</v>
      </c>
      <c r="F1673" s="68">
        <v>5</v>
      </c>
      <c r="H1673" s="68" t="s">
        <v>300</v>
      </c>
      <c r="I1673" s="68" t="s">
        <v>888</v>
      </c>
      <c r="J1673" s="92" t="s">
        <v>865</v>
      </c>
    </row>
    <row r="1674" spans="2:10">
      <c r="B1674" s="68" t="s">
        <v>839</v>
      </c>
      <c r="C1674" s="68" t="s">
        <v>281</v>
      </c>
      <c r="D1674" s="68" t="s">
        <v>524</v>
      </c>
      <c r="E1674" s="68" t="s">
        <v>900</v>
      </c>
      <c r="F1674" s="68">
        <v>5</v>
      </c>
      <c r="H1674" s="68" t="s">
        <v>300</v>
      </c>
      <c r="I1674" s="68" t="s">
        <v>888</v>
      </c>
      <c r="J1674" s="92" t="s">
        <v>866</v>
      </c>
    </row>
    <row r="1675" spans="2:10">
      <c r="B1675" s="68" t="s">
        <v>839</v>
      </c>
      <c r="C1675" s="68" t="s">
        <v>281</v>
      </c>
      <c r="D1675" s="68" t="s">
        <v>308</v>
      </c>
      <c r="E1675" s="68" t="s">
        <v>900</v>
      </c>
      <c r="F1675" s="68">
        <v>5</v>
      </c>
      <c r="H1675" s="68" t="s">
        <v>300</v>
      </c>
      <c r="I1675" s="68" t="s">
        <v>889</v>
      </c>
      <c r="J1675" s="92" t="s">
        <v>841</v>
      </c>
    </row>
    <row r="1676" spans="2:10">
      <c r="B1676" s="68" t="s">
        <v>839</v>
      </c>
      <c r="C1676" s="68" t="s">
        <v>281</v>
      </c>
      <c r="D1676" s="68" t="s">
        <v>317</v>
      </c>
      <c r="E1676" s="68" t="s">
        <v>900</v>
      </c>
      <c r="F1676" s="68">
        <v>5</v>
      </c>
      <c r="H1676" s="68" t="s">
        <v>300</v>
      </c>
      <c r="I1676" s="68" t="s">
        <v>889</v>
      </c>
      <c r="J1676" s="92" t="s">
        <v>842</v>
      </c>
    </row>
    <row r="1677" spans="2:10">
      <c r="B1677" s="68" t="s">
        <v>839</v>
      </c>
      <c r="C1677" s="68" t="s">
        <v>281</v>
      </c>
      <c r="D1677" s="68" t="s">
        <v>326</v>
      </c>
      <c r="E1677" s="68" t="s">
        <v>900</v>
      </c>
      <c r="F1677" s="68">
        <v>5</v>
      </c>
      <c r="H1677" s="68" t="s">
        <v>300</v>
      </c>
      <c r="I1677" s="68" t="s">
        <v>889</v>
      </c>
      <c r="J1677" s="92" t="s">
        <v>843</v>
      </c>
    </row>
    <row r="1678" spans="2:10">
      <c r="B1678" s="68" t="s">
        <v>839</v>
      </c>
      <c r="C1678" s="68" t="s">
        <v>281</v>
      </c>
      <c r="D1678" s="68" t="s">
        <v>335</v>
      </c>
      <c r="E1678" s="68" t="s">
        <v>900</v>
      </c>
      <c r="F1678" s="68">
        <v>5</v>
      </c>
      <c r="H1678" s="68" t="s">
        <v>300</v>
      </c>
      <c r="I1678" s="68" t="s">
        <v>889</v>
      </c>
      <c r="J1678" s="68" t="s">
        <v>844</v>
      </c>
    </row>
    <row r="1679" spans="2:10">
      <c r="B1679" s="68" t="s">
        <v>839</v>
      </c>
      <c r="C1679" s="68" t="s">
        <v>281</v>
      </c>
      <c r="D1679" s="68" t="s">
        <v>344</v>
      </c>
      <c r="E1679" s="68" t="s">
        <v>900</v>
      </c>
      <c r="F1679" s="68">
        <v>5</v>
      </c>
      <c r="H1679" s="68" t="s">
        <v>300</v>
      </c>
      <c r="I1679" s="68" t="s">
        <v>889</v>
      </c>
      <c r="J1679" s="92" t="s">
        <v>845</v>
      </c>
    </row>
    <row r="1680" spans="2:10">
      <c r="B1680" s="68" t="s">
        <v>839</v>
      </c>
      <c r="C1680" s="68" t="s">
        <v>281</v>
      </c>
      <c r="D1680" s="68" t="s">
        <v>353</v>
      </c>
      <c r="E1680" s="68" t="s">
        <v>900</v>
      </c>
      <c r="F1680" s="68">
        <v>5</v>
      </c>
      <c r="H1680" s="68" t="s">
        <v>300</v>
      </c>
      <c r="I1680" s="68" t="s">
        <v>889</v>
      </c>
      <c r="J1680" s="92" t="s">
        <v>846</v>
      </c>
    </row>
    <row r="1681" spans="2:10">
      <c r="B1681" s="68" t="s">
        <v>839</v>
      </c>
      <c r="C1681" s="68" t="s">
        <v>281</v>
      </c>
      <c r="D1681" s="68" t="s">
        <v>362</v>
      </c>
      <c r="E1681" s="68" t="s">
        <v>900</v>
      </c>
      <c r="F1681" s="68">
        <v>5</v>
      </c>
      <c r="H1681" s="68" t="s">
        <v>300</v>
      </c>
      <c r="I1681" s="68" t="s">
        <v>889</v>
      </c>
      <c r="J1681" s="92" t="s">
        <v>847</v>
      </c>
    </row>
    <row r="1682" spans="2:10">
      <c r="B1682" s="68" t="s">
        <v>839</v>
      </c>
      <c r="C1682" s="68" t="s">
        <v>281</v>
      </c>
      <c r="D1682" s="68" t="s">
        <v>371</v>
      </c>
      <c r="E1682" s="68" t="s">
        <v>900</v>
      </c>
      <c r="F1682" s="68">
        <v>5</v>
      </c>
      <c r="H1682" s="68" t="s">
        <v>300</v>
      </c>
      <c r="I1682" s="68" t="s">
        <v>889</v>
      </c>
      <c r="J1682" s="92" t="s">
        <v>848</v>
      </c>
    </row>
    <row r="1683" spans="2:10">
      <c r="B1683" s="68" t="s">
        <v>839</v>
      </c>
      <c r="C1683" s="68" t="s">
        <v>281</v>
      </c>
      <c r="D1683" s="68" t="s">
        <v>380</v>
      </c>
      <c r="E1683" s="68" t="s">
        <v>900</v>
      </c>
      <c r="F1683" s="68">
        <v>5</v>
      </c>
      <c r="H1683" s="68" t="s">
        <v>300</v>
      </c>
      <c r="I1683" s="68" t="s">
        <v>889</v>
      </c>
      <c r="J1683" s="92" t="s">
        <v>849</v>
      </c>
    </row>
    <row r="1684" spans="2:10">
      <c r="B1684" s="68" t="s">
        <v>839</v>
      </c>
      <c r="C1684" s="68" t="s">
        <v>281</v>
      </c>
      <c r="D1684" s="68" t="s">
        <v>389</v>
      </c>
      <c r="E1684" s="68" t="s">
        <v>900</v>
      </c>
      <c r="F1684" s="68">
        <v>5</v>
      </c>
      <c r="H1684" s="68" t="s">
        <v>300</v>
      </c>
      <c r="I1684" s="68" t="s">
        <v>889</v>
      </c>
      <c r="J1684" s="92" t="s">
        <v>850</v>
      </c>
    </row>
    <row r="1685" spans="2:10">
      <c r="B1685" s="68" t="s">
        <v>839</v>
      </c>
      <c r="C1685" s="68" t="s">
        <v>281</v>
      </c>
      <c r="D1685" s="68" t="s">
        <v>828</v>
      </c>
      <c r="E1685" s="68" t="s">
        <v>900</v>
      </c>
      <c r="F1685" s="68">
        <v>5</v>
      </c>
      <c r="H1685" s="68" t="s">
        <v>300</v>
      </c>
      <c r="I1685" s="68" t="s">
        <v>889</v>
      </c>
      <c r="J1685" s="92" t="s">
        <v>851</v>
      </c>
    </row>
    <row r="1686" spans="2:10">
      <c r="B1686" s="68" t="s">
        <v>839</v>
      </c>
      <c r="C1686" s="68" t="s">
        <v>281</v>
      </c>
      <c r="D1686" s="68" t="s">
        <v>407</v>
      </c>
      <c r="E1686" s="68" t="s">
        <v>900</v>
      </c>
      <c r="F1686" s="68">
        <v>5</v>
      </c>
      <c r="H1686" s="68" t="s">
        <v>300</v>
      </c>
      <c r="I1686" s="68" t="s">
        <v>889</v>
      </c>
      <c r="J1686" s="92" t="s">
        <v>852</v>
      </c>
    </row>
    <row r="1687" spans="2:10">
      <c r="B1687" s="68" t="s">
        <v>839</v>
      </c>
      <c r="C1687" s="68" t="s">
        <v>281</v>
      </c>
      <c r="D1687" s="68" t="s">
        <v>416</v>
      </c>
      <c r="E1687" s="68" t="s">
        <v>900</v>
      </c>
      <c r="F1687" s="68">
        <v>5</v>
      </c>
      <c r="H1687" s="68" t="s">
        <v>300</v>
      </c>
      <c r="I1687" s="68" t="s">
        <v>889</v>
      </c>
      <c r="J1687" s="92" t="s">
        <v>853</v>
      </c>
    </row>
    <row r="1688" spans="2:10">
      <c r="B1688" s="68" t="s">
        <v>839</v>
      </c>
      <c r="C1688" s="68" t="s">
        <v>281</v>
      </c>
      <c r="D1688" s="68" t="s">
        <v>425</v>
      </c>
      <c r="E1688" s="68" t="s">
        <v>900</v>
      </c>
      <c r="F1688" s="68">
        <v>5</v>
      </c>
      <c r="G1688" s="68">
        <v>0</v>
      </c>
      <c r="H1688" s="68" t="s">
        <v>300</v>
      </c>
      <c r="I1688" s="68" t="s">
        <v>889</v>
      </c>
      <c r="J1688" s="92" t="s">
        <v>854</v>
      </c>
    </row>
    <row r="1689" spans="2:10">
      <c r="B1689" s="68" t="s">
        <v>839</v>
      </c>
      <c r="C1689" s="68" t="s">
        <v>281</v>
      </c>
      <c r="D1689" s="68" t="s">
        <v>434</v>
      </c>
      <c r="E1689" s="68" t="s">
        <v>900</v>
      </c>
      <c r="F1689" s="68">
        <v>5</v>
      </c>
      <c r="H1689" s="68" t="s">
        <v>300</v>
      </c>
      <c r="I1689" s="68" t="s">
        <v>889</v>
      </c>
      <c r="J1689" s="92" t="s">
        <v>855</v>
      </c>
    </row>
    <row r="1690" spans="2:10">
      <c r="B1690" s="68" t="s">
        <v>839</v>
      </c>
      <c r="C1690" s="68" t="s">
        <v>281</v>
      </c>
      <c r="D1690" s="68" t="s">
        <v>440</v>
      </c>
      <c r="E1690" s="68" t="s">
        <v>900</v>
      </c>
      <c r="F1690" s="68">
        <v>5</v>
      </c>
      <c r="H1690" s="68" t="s">
        <v>300</v>
      </c>
      <c r="I1690" s="68" t="s">
        <v>889</v>
      </c>
      <c r="J1690" s="92" t="s">
        <v>856</v>
      </c>
    </row>
    <row r="1691" spans="2:10">
      <c r="B1691" s="68" t="s">
        <v>839</v>
      </c>
      <c r="C1691" s="68" t="s">
        <v>281</v>
      </c>
      <c r="D1691" s="68" t="s">
        <v>446</v>
      </c>
      <c r="E1691" s="68" t="s">
        <v>900</v>
      </c>
      <c r="F1691" s="68">
        <v>5</v>
      </c>
      <c r="H1691" s="68" t="s">
        <v>300</v>
      </c>
      <c r="I1691" s="68" t="s">
        <v>889</v>
      </c>
      <c r="J1691" s="92" t="s">
        <v>857</v>
      </c>
    </row>
    <row r="1692" spans="2:10">
      <c r="B1692" s="68" t="s">
        <v>839</v>
      </c>
      <c r="C1692" s="68" t="s">
        <v>281</v>
      </c>
      <c r="D1692" s="68" t="s">
        <v>455</v>
      </c>
      <c r="E1692" s="68" t="s">
        <v>900</v>
      </c>
      <c r="F1692" s="68">
        <v>5</v>
      </c>
      <c r="H1692" s="68" t="s">
        <v>300</v>
      </c>
      <c r="I1692" s="68" t="s">
        <v>889</v>
      </c>
      <c r="J1692" s="92" t="s">
        <v>858</v>
      </c>
    </row>
    <row r="1693" spans="2:10">
      <c r="B1693" s="68" t="s">
        <v>839</v>
      </c>
      <c r="C1693" s="68" t="s">
        <v>281</v>
      </c>
      <c r="D1693" s="68" t="s">
        <v>464</v>
      </c>
      <c r="E1693" s="68" t="s">
        <v>900</v>
      </c>
      <c r="F1693" s="68">
        <v>5</v>
      </c>
      <c r="H1693" s="68" t="s">
        <v>300</v>
      </c>
      <c r="I1693" s="68" t="s">
        <v>889</v>
      </c>
      <c r="J1693" s="92" t="s">
        <v>859</v>
      </c>
    </row>
    <row r="1694" spans="2:10">
      <c r="B1694" s="68" t="s">
        <v>839</v>
      </c>
      <c r="C1694" s="68" t="s">
        <v>281</v>
      </c>
      <c r="D1694" s="68" t="s">
        <v>473</v>
      </c>
      <c r="E1694" s="68" t="s">
        <v>900</v>
      </c>
      <c r="F1694" s="68">
        <v>5</v>
      </c>
      <c r="H1694" s="68" t="s">
        <v>300</v>
      </c>
      <c r="I1694" s="68" t="s">
        <v>889</v>
      </c>
      <c r="J1694" s="92" t="s">
        <v>860</v>
      </c>
    </row>
    <row r="1695" spans="2:10">
      <c r="B1695" s="68" t="s">
        <v>839</v>
      </c>
      <c r="C1695" s="68" t="s">
        <v>281</v>
      </c>
      <c r="D1695" s="68" t="s">
        <v>482</v>
      </c>
      <c r="E1695" s="68" t="s">
        <v>900</v>
      </c>
      <c r="F1695" s="68">
        <v>5</v>
      </c>
      <c r="H1695" s="68" t="s">
        <v>300</v>
      </c>
      <c r="I1695" s="68" t="s">
        <v>889</v>
      </c>
      <c r="J1695" s="92" t="s">
        <v>861</v>
      </c>
    </row>
    <row r="1696" spans="2:10">
      <c r="B1696" s="68" t="s">
        <v>839</v>
      </c>
      <c r="C1696" s="68" t="s">
        <v>281</v>
      </c>
      <c r="D1696" s="68" t="s">
        <v>491</v>
      </c>
      <c r="E1696" s="68" t="s">
        <v>900</v>
      </c>
      <c r="F1696" s="68">
        <v>5</v>
      </c>
      <c r="H1696" s="68" t="s">
        <v>300</v>
      </c>
      <c r="I1696" s="68" t="s">
        <v>889</v>
      </c>
      <c r="J1696" s="92" t="s">
        <v>862</v>
      </c>
    </row>
    <row r="1697" spans="2:10">
      <c r="B1697" s="68" t="s">
        <v>839</v>
      </c>
      <c r="C1697" s="68" t="s">
        <v>281</v>
      </c>
      <c r="D1697" s="68" t="s">
        <v>500</v>
      </c>
      <c r="E1697" s="68" t="s">
        <v>900</v>
      </c>
      <c r="F1697" s="68">
        <v>5</v>
      </c>
      <c r="H1697" s="68" t="s">
        <v>300</v>
      </c>
      <c r="I1697" s="68" t="s">
        <v>889</v>
      </c>
      <c r="J1697" s="92" t="s">
        <v>863</v>
      </c>
    </row>
    <row r="1698" spans="2:10">
      <c r="B1698" s="68" t="s">
        <v>839</v>
      </c>
      <c r="C1698" s="68" t="s">
        <v>281</v>
      </c>
      <c r="D1698" s="68" t="s">
        <v>509</v>
      </c>
      <c r="E1698" s="68" t="s">
        <v>900</v>
      </c>
      <c r="F1698" s="68">
        <v>5</v>
      </c>
      <c r="H1698" s="68" t="s">
        <v>300</v>
      </c>
      <c r="I1698" s="68" t="s">
        <v>889</v>
      </c>
      <c r="J1698" s="92" t="s">
        <v>864</v>
      </c>
    </row>
    <row r="1699" spans="2:10">
      <c r="B1699" s="68" t="s">
        <v>839</v>
      </c>
      <c r="C1699" s="68" t="s">
        <v>281</v>
      </c>
      <c r="D1699" s="68" t="s">
        <v>518</v>
      </c>
      <c r="E1699" s="68" t="s">
        <v>900</v>
      </c>
      <c r="F1699" s="68">
        <v>5</v>
      </c>
      <c r="H1699" s="68" t="s">
        <v>300</v>
      </c>
      <c r="I1699" s="68" t="s">
        <v>889</v>
      </c>
      <c r="J1699" s="92" t="s">
        <v>865</v>
      </c>
    </row>
    <row r="1700" spans="2:10">
      <c r="B1700" s="68" t="s">
        <v>839</v>
      </c>
      <c r="C1700" s="68" t="s">
        <v>281</v>
      </c>
      <c r="D1700" s="68" t="s">
        <v>527</v>
      </c>
      <c r="E1700" s="68" t="s">
        <v>900</v>
      </c>
      <c r="F1700" s="68">
        <v>5</v>
      </c>
      <c r="H1700" s="68" t="s">
        <v>300</v>
      </c>
      <c r="I1700" s="68" t="s">
        <v>889</v>
      </c>
      <c r="J1700" s="92" t="s">
        <v>866</v>
      </c>
    </row>
    <row r="1701" spans="2:10">
      <c r="B1701" s="68" t="s">
        <v>839</v>
      </c>
      <c r="C1701" s="68" t="s">
        <v>282</v>
      </c>
      <c r="D1701" s="68" t="s">
        <v>302</v>
      </c>
      <c r="E1701" s="68" t="s">
        <v>900</v>
      </c>
      <c r="F1701" s="68">
        <v>5</v>
      </c>
      <c r="H1701" s="68" t="s">
        <v>300</v>
      </c>
      <c r="I1701" s="68" t="s">
        <v>840</v>
      </c>
      <c r="J1701" s="92" t="s">
        <v>841</v>
      </c>
    </row>
    <row r="1702" spans="2:10">
      <c r="B1702" s="68" t="s">
        <v>839</v>
      </c>
      <c r="C1702" s="68" t="s">
        <v>282</v>
      </c>
      <c r="D1702" s="68" t="s">
        <v>311</v>
      </c>
      <c r="E1702" s="68" t="s">
        <v>900</v>
      </c>
      <c r="F1702" s="68">
        <v>5</v>
      </c>
      <c r="H1702" s="68" t="s">
        <v>300</v>
      </c>
      <c r="I1702" s="68" t="s">
        <v>840</v>
      </c>
      <c r="J1702" s="92" t="s">
        <v>842</v>
      </c>
    </row>
    <row r="1703" spans="2:10">
      <c r="B1703" s="68" t="s">
        <v>839</v>
      </c>
      <c r="C1703" s="68" t="s">
        <v>282</v>
      </c>
      <c r="D1703" s="68" t="s">
        <v>320</v>
      </c>
      <c r="E1703" s="68" t="s">
        <v>900</v>
      </c>
      <c r="F1703" s="68">
        <v>5</v>
      </c>
      <c r="H1703" s="68" t="s">
        <v>300</v>
      </c>
      <c r="I1703" s="68" t="s">
        <v>840</v>
      </c>
      <c r="J1703" s="92" t="s">
        <v>843</v>
      </c>
    </row>
    <row r="1704" spans="2:10">
      <c r="B1704" s="68" t="s">
        <v>839</v>
      </c>
      <c r="C1704" s="68" t="s">
        <v>282</v>
      </c>
      <c r="D1704" s="68" t="s">
        <v>329</v>
      </c>
      <c r="E1704" s="68" t="s">
        <v>900</v>
      </c>
      <c r="F1704" s="68">
        <v>5</v>
      </c>
      <c r="H1704" s="68" t="s">
        <v>300</v>
      </c>
      <c r="I1704" s="68" t="s">
        <v>840</v>
      </c>
      <c r="J1704" s="68" t="s">
        <v>844</v>
      </c>
    </row>
    <row r="1705" spans="2:10">
      <c r="B1705" s="68" t="s">
        <v>839</v>
      </c>
      <c r="C1705" s="68" t="s">
        <v>282</v>
      </c>
      <c r="D1705" s="68" t="s">
        <v>338</v>
      </c>
      <c r="E1705" s="68" t="s">
        <v>900</v>
      </c>
      <c r="F1705" s="68">
        <v>5</v>
      </c>
      <c r="H1705" s="68" t="s">
        <v>300</v>
      </c>
      <c r="I1705" s="68" t="s">
        <v>840</v>
      </c>
      <c r="J1705" s="92" t="s">
        <v>845</v>
      </c>
    </row>
    <row r="1706" spans="2:10">
      <c r="B1706" s="68" t="s">
        <v>839</v>
      </c>
      <c r="C1706" s="68" t="s">
        <v>282</v>
      </c>
      <c r="D1706" s="68" t="s">
        <v>347</v>
      </c>
      <c r="E1706" s="68" t="s">
        <v>900</v>
      </c>
      <c r="F1706" s="68">
        <v>5</v>
      </c>
      <c r="H1706" s="68" t="s">
        <v>300</v>
      </c>
      <c r="I1706" s="68" t="s">
        <v>840</v>
      </c>
      <c r="J1706" s="92" t="s">
        <v>846</v>
      </c>
    </row>
    <row r="1707" spans="2:10">
      <c r="B1707" s="68" t="s">
        <v>839</v>
      </c>
      <c r="C1707" s="68" t="s">
        <v>282</v>
      </c>
      <c r="D1707" s="68" t="s">
        <v>356</v>
      </c>
      <c r="E1707" s="68" t="s">
        <v>900</v>
      </c>
      <c r="F1707" s="68">
        <v>5</v>
      </c>
      <c r="H1707" s="68" t="s">
        <v>300</v>
      </c>
      <c r="I1707" s="68" t="s">
        <v>840</v>
      </c>
      <c r="J1707" s="92" t="s">
        <v>847</v>
      </c>
    </row>
    <row r="1708" spans="2:10">
      <c r="B1708" s="68" t="s">
        <v>839</v>
      </c>
      <c r="C1708" s="68" t="s">
        <v>282</v>
      </c>
      <c r="D1708" s="68" t="s">
        <v>365</v>
      </c>
      <c r="E1708" s="68" t="s">
        <v>900</v>
      </c>
      <c r="F1708" s="68">
        <v>5</v>
      </c>
      <c r="H1708" s="68" t="s">
        <v>300</v>
      </c>
      <c r="I1708" s="68" t="s">
        <v>840</v>
      </c>
      <c r="J1708" s="92" t="s">
        <v>848</v>
      </c>
    </row>
    <row r="1709" spans="2:10">
      <c r="B1709" s="68" t="s">
        <v>839</v>
      </c>
      <c r="C1709" s="68" t="s">
        <v>282</v>
      </c>
      <c r="D1709" s="68" t="s">
        <v>374</v>
      </c>
      <c r="E1709" s="68" t="s">
        <v>900</v>
      </c>
      <c r="F1709" s="68">
        <v>5</v>
      </c>
      <c r="H1709" s="68" t="s">
        <v>300</v>
      </c>
      <c r="I1709" s="68" t="s">
        <v>840</v>
      </c>
      <c r="J1709" s="92" t="s">
        <v>849</v>
      </c>
    </row>
    <row r="1710" spans="2:10">
      <c r="B1710" s="68" t="s">
        <v>839</v>
      </c>
      <c r="C1710" s="68" t="s">
        <v>282</v>
      </c>
      <c r="D1710" s="68" t="s">
        <v>383</v>
      </c>
      <c r="E1710" s="68" t="s">
        <v>900</v>
      </c>
      <c r="F1710" s="68">
        <v>5</v>
      </c>
      <c r="H1710" s="68" t="s">
        <v>300</v>
      </c>
      <c r="I1710" s="68" t="s">
        <v>840</v>
      </c>
      <c r="J1710" s="92" t="s">
        <v>850</v>
      </c>
    </row>
    <row r="1711" spans="2:10">
      <c r="B1711" s="68" t="s">
        <v>839</v>
      </c>
      <c r="C1711" s="68" t="s">
        <v>282</v>
      </c>
      <c r="D1711" s="68" t="s">
        <v>826</v>
      </c>
      <c r="E1711" s="68" t="s">
        <v>900</v>
      </c>
      <c r="F1711" s="68">
        <v>5</v>
      </c>
      <c r="H1711" s="68" t="s">
        <v>300</v>
      </c>
      <c r="I1711" s="68" t="s">
        <v>840</v>
      </c>
      <c r="J1711" s="92" t="s">
        <v>851</v>
      </c>
    </row>
    <row r="1712" spans="2:10">
      <c r="B1712" s="68" t="s">
        <v>839</v>
      </c>
      <c r="C1712" s="68" t="s">
        <v>282</v>
      </c>
      <c r="D1712" s="68" t="s">
        <v>401</v>
      </c>
      <c r="E1712" s="68" t="s">
        <v>900</v>
      </c>
      <c r="F1712" s="68">
        <v>5</v>
      </c>
      <c r="H1712" s="68" t="s">
        <v>300</v>
      </c>
      <c r="I1712" s="68" t="s">
        <v>840</v>
      </c>
      <c r="J1712" s="92" t="s">
        <v>852</v>
      </c>
    </row>
    <row r="1713" spans="2:10">
      <c r="B1713" s="68" t="s">
        <v>839</v>
      </c>
      <c r="C1713" s="68" t="s">
        <v>282</v>
      </c>
      <c r="D1713" s="68" t="s">
        <v>410</v>
      </c>
      <c r="E1713" s="68" t="s">
        <v>900</v>
      </c>
      <c r="F1713" s="68">
        <v>5</v>
      </c>
      <c r="H1713" s="68" t="s">
        <v>300</v>
      </c>
      <c r="I1713" s="68" t="s">
        <v>840</v>
      </c>
      <c r="J1713" s="92" t="s">
        <v>853</v>
      </c>
    </row>
    <row r="1714" spans="2:10">
      <c r="B1714" s="68" t="s">
        <v>839</v>
      </c>
      <c r="C1714" s="68" t="s">
        <v>282</v>
      </c>
      <c r="D1714" s="68" t="s">
        <v>419</v>
      </c>
      <c r="E1714" s="68" t="s">
        <v>900</v>
      </c>
      <c r="F1714" s="68">
        <v>5</v>
      </c>
      <c r="G1714" s="68">
        <v>0</v>
      </c>
      <c r="H1714" s="68" t="s">
        <v>300</v>
      </c>
      <c r="I1714" s="68" t="s">
        <v>840</v>
      </c>
      <c r="J1714" s="92" t="s">
        <v>854</v>
      </c>
    </row>
    <row r="1715" spans="2:10">
      <c r="B1715" s="68" t="s">
        <v>839</v>
      </c>
      <c r="C1715" s="68" t="s">
        <v>282</v>
      </c>
      <c r="D1715" s="68" t="s">
        <v>428</v>
      </c>
      <c r="E1715" s="68" t="s">
        <v>900</v>
      </c>
      <c r="F1715" s="68">
        <v>5</v>
      </c>
      <c r="H1715" s="68" t="s">
        <v>300</v>
      </c>
      <c r="I1715" s="68" t="s">
        <v>840</v>
      </c>
      <c r="J1715" s="92" t="s">
        <v>855</v>
      </c>
    </row>
    <row r="1716" spans="2:10">
      <c r="B1716" s="68" t="s">
        <v>839</v>
      </c>
      <c r="C1716" s="68" t="s">
        <v>282</v>
      </c>
      <c r="D1716" s="68" t="s">
        <v>436</v>
      </c>
      <c r="E1716" s="68" t="s">
        <v>900</v>
      </c>
      <c r="F1716" s="68">
        <v>5</v>
      </c>
      <c r="H1716" s="68" t="s">
        <v>300</v>
      </c>
      <c r="I1716" s="68" t="s">
        <v>840</v>
      </c>
      <c r="J1716" s="92" t="s">
        <v>856</v>
      </c>
    </row>
    <row r="1717" spans="2:10">
      <c r="B1717" s="68" t="s">
        <v>839</v>
      </c>
      <c r="C1717" s="68" t="s">
        <v>282</v>
      </c>
      <c r="D1717" s="68" t="s">
        <v>442</v>
      </c>
      <c r="E1717" s="68" t="s">
        <v>900</v>
      </c>
      <c r="F1717" s="68">
        <v>5</v>
      </c>
      <c r="H1717" s="68" t="s">
        <v>300</v>
      </c>
      <c r="I1717" s="68" t="s">
        <v>840</v>
      </c>
      <c r="J1717" s="92" t="s">
        <v>857</v>
      </c>
    </row>
    <row r="1718" spans="2:10">
      <c r="B1718" s="68" t="s">
        <v>839</v>
      </c>
      <c r="C1718" s="68" t="s">
        <v>282</v>
      </c>
      <c r="D1718" s="68" t="s">
        <v>449</v>
      </c>
      <c r="E1718" s="68" t="s">
        <v>900</v>
      </c>
      <c r="F1718" s="68">
        <v>5</v>
      </c>
      <c r="H1718" s="68" t="s">
        <v>300</v>
      </c>
      <c r="I1718" s="68" t="s">
        <v>840</v>
      </c>
      <c r="J1718" s="92" t="s">
        <v>858</v>
      </c>
    </row>
    <row r="1719" spans="2:10">
      <c r="B1719" s="68" t="s">
        <v>839</v>
      </c>
      <c r="C1719" s="68" t="s">
        <v>282</v>
      </c>
      <c r="D1719" s="68" t="s">
        <v>458</v>
      </c>
      <c r="E1719" s="68" t="s">
        <v>900</v>
      </c>
      <c r="F1719" s="68">
        <v>5</v>
      </c>
      <c r="H1719" s="68" t="s">
        <v>300</v>
      </c>
      <c r="I1719" s="68" t="s">
        <v>840</v>
      </c>
      <c r="J1719" s="92" t="s">
        <v>859</v>
      </c>
    </row>
    <row r="1720" spans="2:10">
      <c r="B1720" s="68" t="s">
        <v>839</v>
      </c>
      <c r="C1720" s="68" t="s">
        <v>282</v>
      </c>
      <c r="D1720" s="68" t="s">
        <v>467</v>
      </c>
      <c r="E1720" s="68" t="s">
        <v>900</v>
      </c>
      <c r="F1720" s="68">
        <v>5</v>
      </c>
      <c r="H1720" s="68" t="s">
        <v>300</v>
      </c>
      <c r="I1720" s="68" t="s">
        <v>840</v>
      </c>
      <c r="J1720" s="92" t="s">
        <v>860</v>
      </c>
    </row>
    <row r="1721" spans="2:10">
      <c r="B1721" s="68" t="s">
        <v>839</v>
      </c>
      <c r="C1721" s="68" t="s">
        <v>282</v>
      </c>
      <c r="D1721" s="68" t="s">
        <v>476</v>
      </c>
      <c r="E1721" s="68" t="s">
        <v>900</v>
      </c>
      <c r="F1721" s="68">
        <v>5</v>
      </c>
      <c r="H1721" s="68" t="s">
        <v>300</v>
      </c>
      <c r="I1721" s="68" t="s">
        <v>840</v>
      </c>
      <c r="J1721" s="92" t="s">
        <v>861</v>
      </c>
    </row>
    <row r="1722" spans="2:10">
      <c r="B1722" s="68" t="s">
        <v>839</v>
      </c>
      <c r="C1722" s="68" t="s">
        <v>282</v>
      </c>
      <c r="D1722" s="68" t="s">
        <v>485</v>
      </c>
      <c r="E1722" s="68" t="s">
        <v>900</v>
      </c>
      <c r="F1722" s="68">
        <v>5</v>
      </c>
      <c r="H1722" s="68" t="s">
        <v>300</v>
      </c>
      <c r="I1722" s="68" t="s">
        <v>840</v>
      </c>
      <c r="J1722" s="92" t="s">
        <v>862</v>
      </c>
    </row>
    <row r="1723" spans="2:10">
      <c r="B1723" s="68" t="s">
        <v>839</v>
      </c>
      <c r="C1723" s="68" t="s">
        <v>282</v>
      </c>
      <c r="D1723" s="68" t="s">
        <v>494</v>
      </c>
      <c r="E1723" s="68" t="s">
        <v>900</v>
      </c>
      <c r="F1723" s="68">
        <v>5</v>
      </c>
      <c r="H1723" s="68" t="s">
        <v>300</v>
      </c>
      <c r="I1723" s="68" t="s">
        <v>840</v>
      </c>
      <c r="J1723" s="92" t="s">
        <v>863</v>
      </c>
    </row>
    <row r="1724" spans="2:10">
      <c r="B1724" s="68" t="s">
        <v>839</v>
      </c>
      <c r="C1724" s="68" t="s">
        <v>282</v>
      </c>
      <c r="D1724" s="68" t="s">
        <v>503</v>
      </c>
      <c r="E1724" s="68" t="s">
        <v>900</v>
      </c>
      <c r="F1724" s="68">
        <v>5</v>
      </c>
      <c r="H1724" s="68" t="s">
        <v>300</v>
      </c>
      <c r="I1724" s="68" t="s">
        <v>840</v>
      </c>
      <c r="J1724" s="92" t="s">
        <v>864</v>
      </c>
    </row>
    <row r="1725" spans="2:10">
      <c r="B1725" s="68" t="s">
        <v>839</v>
      </c>
      <c r="C1725" s="68" t="s">
        <v>282</v>
      </c>
      <c r="D1725" s="68" t="s">
        <v>512</v>
      </c>
      <c r="E1725" s="68" t="s">
        <v>900</v>
      </c>
      <c r="F1725" s="68">
        <v>5</v>
      </c>
      <c r="H1725" s="68" t="s">
        <v>300</v>
      </c>
      <c r="I1725" s="68" t="s">
        <v>840</v>
      </c>
      <c r="J1725" s="92" t="s">
        <v>865</v>
      </c>
    </row>
    <row r="1726" spans="2:10">
      <c r="B1726" s="68" t="s">
        <v>839</v>
      </c>
      <c r="C1726" s="68" t="s">
        <v>282</v>
      </c>
      <c r="D1726" s="68" t="s">
        <v>521</v>
      </c>
      <c r="E1726" s="68" t="s">
        <v>900</v>
      </c>
      <c r="F1726" s="68">
        <v>5</v>
      </c>
      <c r="H1726" s="68" t="s">
        <v>300</v>
      </c>
      <c r="I1726" s="68" t="s">
        <v>840</v>
      </c>
      <c r="J1726" s="92" t="s">
        <v>866</v>
      </c>
    </row>
    <row r="1727" spans="2:10">
      <c r="B1727" s="68" t="s">
        <v>839</v>
      </c>
      <c r="C1727" s="68" t="s">
        <v>282</v>
      </c>
      <c r="D1727" s="68" t="s">
        <v>305</v>
      </c>
      <c r="E1727" s="68" t="s">
        <v>900</v>
      </c>
      <c r="F1727" s="68">
        <v>5</v>
      </c>
      <c r="H1727" s="68" t="s">
        <v>300</v>
      </c>
      <c r="I1727" s="68" t="s">
        <v>888</v>
      </c>
      <c r="J1727" s="92" t="s">
        <v>841</v>
      </c>
    </row>
    <row r="1728" spans="2:10">
      <c r="B1728" s="68" t="s">
        <v>839</v>
      </c>
      <c r="C1728" s="68" t="s">
        <v>282</v>
      </c>
      <c r="D1728" s="68" t="s">
        <v>314</v>
      </c>
      <c r="E1728" s="68" t="s">
        <v>900</v>
      </c>
      <c r="F1728" s="68">
        <v>5</v>
      </c>
      <c r="H1728" s="68" t="s">
        <v>300</v>
      </c>
      <c r="I1728" s="68" t="s">
        <v>888</v>
      </c>
      <c r="J1728" s="92" t="s">
        <v>842</v>
      </c>
    </row>
    <row r="1729" spans="2:10">
      <c r="B1729" s="68" t="s">
        <v>839</v>
      </c>
      <c r="C1729" s="68" t="s">
        <v>282</v>
      </c>
      <c r="D1729" s="68" t="s">
        <v>323</v>
      </c>
      <c r="E1729" s="68" t="s">
        <v>900</v>
      </c>
      <c r="F1729" s="68">
        <v>5</v>
      </c>
      <c r="H1729" s="68" t="s">
        <v>300</v>
      </c>
      <c r="I1729" s="68" t="s">
        <v>888</v>
      </c>
      <c r="J1729" s="92" t="s">
        <v>843</v>
      </c>
    </row>
    <row r="1730" spans="2:10">
      <c r="B1730" s="68" t="s">
        <v>839</v>
      </c>
      <c r="C1730" s="68" t="s">
        <v>282</v>
      </c>
      <c r="D1730" s="68" t="s">
        <v>332</v>
      </c>
      <c r="E1730" s="68" t="s">
        <v>900</v>
      </c>
      <c r="F1730" s="68">
        <v>5</v>
      </c>
      <c r="H1730" s="68" t="s">
        <v>300</v>
      </c>
      <c r="I1730" s="68" t="s">
        <v>888</v>
      </c>
      <c r="J1730" s="68" t="s">
        <v>844</v>
      </c>
    </row>
    <row r="1731" spans="2:10">
      <c r="B1731" s="68" t="s">
        <v>839</v>
      </c>
      <c r="C1731" s="68" t="s">
        <v>282</v>
      </c>
      <c r="D1731" s="68" t="s">
        <v>341</v>
      </c>
      <c r="E1731" s="68" t="s">
        <v>900</v>
      </c>
      <c r="F1731" s="68">
        <v>5</v>
      </c>
      <c r="H1731" s="68" t="s">
        <v>300</v>
      </c>
      <c r="I1731" s="68" t="s">
        <v>888</v>
      </c>
      <c r="J1731" s="92" t="s">
        <v>845</v>
      </c>
    </row>
    <row r="1732" spans="2:10">
      <c r="B1732" s="68" t="s">
        <v>839</v>
      </c>
      <c r="C1732" s="68" t="s">
        <v>282</v>
      </c>
      <c r="D1732" s="68" t="s">
        <v>350</v>
      </c>
      <c r="E1732" s="68" t="s">
        <v>900</v>
      </c>
      <c r="F1732" s="68">
        <v>5</v>
      </c>
      <c r="H1732" s="68" t="s">
        <v>300</v>
      </c>
      <c r="I1732" s="68" t="s">
        <v>888</v>
      </c>
      <c r="J1732" s="92" t="s">
        <v>846</v>
      </c>
    </row>
    <row r="1733" spans="2:10">
      <c r="B1733" s="68" t="s">
        <v>839</v>
      </c>
      <c r="C1733" s="68" t="s">
        <v>282</v>
      </c>
      <c r="D1733" s="68" t="s">
        <v>359</v>
      </c>
      <c r="E1733" s="68" t="s">
        <v>900</v>
      </c>
      <c r="F1733" s="68">
        <v>5</v>
      </c>
      <c r="H1733" s="68" t="s">
        <v>300</v>
      </c>
      <c r="I1733" s="68" t="s">
        <v>888</v>
      </c>
      <c r="J1733" s="92" t="s">
        <v>847</v>
      </c>
    </row>
    <row r="1734" spans="2:10">
      <c r="B1734" s="68" t="s">
        <v>839</v>
      </c>
      <c r="C1734" s="68" t="s">
        <v>282</v>
      </c>
      <c r="D1734" s="68" t="s">
        <v>368</v>
      </c>
      <c r="E1734" s="68" t="s">
        <v>900</v>
      </c>
      <c r="F1734" s="68">
        <v>5</v>
      </c>
      <c r="H1734" s="68" t="s">
        <v>300</v>
      </c>
      <c r="I1734" s="68" t="s">
        <v>888</v>
      </c>
      <c r="J1734" s="92" t="s">
        <v>848</v>
      </c>
    </row>
    <row r="1735" spans="2:10">
      <c r="B1735" s="68" t="s">
        <v>839</v>
      </c>
      <c r="C1735" s="68" t="s">
        <v>282</v>
      </c>
      <c r="D1735" s="68" t="s">
        <v>377</v>
      </c>
      <c r="E1735" s="68" t="s">
        <v>900</v>
      </c>
      <c r="F1735" s="68">
        <v>5</v>
      </c>
      <c r="H1735" s="68" t="s">
        <v>300</v>
      </c>
      <c r="I1735" s="68" t="s">
        <v>888</v>
      </c>
      <c r="J1735" s="92" t="s">
        <v>849</v>
      </c>
    </row>
    <row r="1736" spans="2:10">
      <c r="B1736" s="68" t="s">
        <v>839</v>
      </c>
      <c r="C1736" s="68" t="s">
        <v>282</v>
      </c>
      <c r="D1736" s="68" t="s">
        <v>386</v>
      </c>
      <c r="E1736" s="68" t="s">
        <v>900</v>
      </c>
      <c r="F1736" s="68">
        <v>5</v>
      </c>
      <c r="H1736" s="68" t="s">
        <v>300</v>
      </c>
      <c r="I1736" s="68" t="s">
        <v>888</v>
      </c>
      <c r="J1736" s="92" t="s">
        <v>850</v>
      </c>
    </row>
    <row r="1737" spans="2:10">
      <c r="B1737" s="68" t="s">
        <v>839</v>
      </c>
      <c r="C1737" s="68" t="s">
        <v>282</v>
      </c>
      <c r="D1737" s="68" t="s">
        <v>827</v>
      </c>
      <c r="E1737" s="68" t="s">
        <v>900</v>
      </c>
      <c r="F1737" s="68">
        <v>5</v>
      </c>
      <c r="H1737" s="68" t="s">
        <v>300</v>
      </c>
      <c r="I1737" s="68" t="s">
        <v>888</v>
      </c>
      <c r="J1737" s="92" t="s">
        <v>851</v>
      </c>
    </row>
    <row r="1738" spans="2:10">
      <c r="B1738" s="68" t="s">
        <v>839</v>
      </c>
      <c r="C1738" s="68" t="s">
        <v>282</v>
      </c>
      <c r="D1738" s="68" t="s">
        <v>404</v>
      </c>
      <c r="E1738" s="68" t="s">
        <v>900</v>
      </c>
      <c r="F1738" s="68">
        <v>5</v>
      </c>
      <c r="H1738" s="68" t="s">
        <v>300</v>
      </c>
      <c r="I1738" s="68" t="s">
        <v>888</v>
      </c>
      <c r="J1738" s="92" t="s">
        <v>852</v>
      </c>
    </row>
    <row r="1739" spans="2:10">
      <c r="B1739" s="68" t="s">
        <v>839</v>
      </c>
      <c r="C1739" s="68" t="s">
        <v>282</v>
      </c>
      <c r="D1739" s="68" t="s">
        <v>413</v>
      </c>
      <c r="E1739" s="68" t="s">
        <v>900</v>
      </c>
      <c r="F1739" s="68">
        <v>5</v>
      </c>
      <c r="H1739" s="68" t="s">
        <v>300</v>
      </c>
      <c r="I1739" s="68" t="s">
        <v>888</v>
      </c>
      <c r="J1739" s="92" t="s">
        <v>853</v>
      </c>
    </row>
    <row r="1740" spans="2:10">
      <c r="B1740" s="68" t="s">
        <v>839</v>
      </c>
      <c r="C1740" s="68" t="s">
        <v>282</v>
      </c>
      <c r="D1740" s="68" t="s">
        <v>422</v>
      </c>
      <c r="E1740" s="68" t="s">
        <v>900</v>
      </c>
      <c r="F1740" s="68">
        <v>5</v>
      </c>
      <c r="G1740" s="68">
        <v>0</v>
      </c>
      <c r="H1740" s="68" t="s">
        <v>300</v>
      </c>
      <c r="I1740" s="68" t="s">
        <v>888</v>
      </c>
      <c r="J1740" s="92" t="s">
        <v>854</v>
      </c>
    </row>
    <row r="1741" spans="2:10">
      <c r="B1741" s="68" t="s">
        <v>839</v>
      </c>
      <c r="C1741" s="68" t="s">
        <v>282</v>
      </c>
      <c r="D1741" s="68" t="s">
        <v>431</v>
      </c>
      <c r="E1741" s="68" t="s">
        <v>900</v>
      </c>
      <c r="F1741" s="68">
        <v>5</v>
      </c>
      <c r="H1741" s="68" t="s">
        <v>300</v>
      </c>
      <c r="I1741" s="68" t="s">
        <v>888</v>
      </c>
      <c r="J1741" s="92" t="s">
        <v>855</v>
      </c>
    </row>
    <row r="1742" spans="2:10">
      <c r="B1742" s="68" t="s">
        <v>839</v>
      </c>
      <c r="C1742" s="68" t="s">
        <v>282</v>
      </c>
      <c r="D1742" s="68" t="s">
        <v>438</v>
      </c>
      <c r="E1742" s="68" t="s">
        <v>900</v>
      </c>
      <c r="F1742" s="68">
        <v>5</v>
      </c>
      <c r="H1742" s="68" t="s">
        <v>300</v>
      </c>
      <c r="I1742" s="68" t="s">
        <v>888</v>
      </c>
      <c r="J1742" s="92" t="s">
        <v>856</v>
      </c>
    </row>
    <row r="1743" spans="2:10">
      <c r="B1743" s="68" t="s">
        <v>839</v>
      </c>
      <c r="C1743" s="68" t="s">
        <v>282</v>
      </c>
      <c r="D1743" s="68" t="s">
        <v>444</v>
      </c>
      <c r="E1743" s="68" t="s">
        <v>900</v>
      </c>
      <c r="F1743" s="68">
        <v>5</v>
      </c>
      <c r="H1743" s="68" t="s">
        <v>300</v>
      </c>
      <c r="I1743" s="68" t="s">
        <v>888</v>
      </c>
      <c r="J1743" s="92" t="s">
        <v>857</v>
      </c>
    </row>
    <row r="1744" spans="2:10">
      <c r="B1744" s="68" t="s">
        <v>839</v>
      </c>
      <c r="C1744" s="68" t="s">
        <v>282</v>
      </c>
      <c r="D1744" s="68" t="s">
        <v>452</v>
      </c>
      <c r="E1744" s="68" t="s">
        <v>900</v>
      </c>
      <c r="F1744" s="68">
        <v>5</v>
      </c>
      <c r="H1744" s="68" t="s">
        <v>300</v>
      </c>
      <c r="I1744" s="68" t="s">
        <v>888</v>
      </c>
      <c r="J1744" s="92" t="s">
        <v>858</v>
      </c>
    </row>
    <row r="1745" spans="2:10">
      <c r="B1745" s="68" t="s">
        <v>839</v>
      </c>
      <c r="C1745" s="68" t="s">
        <v>282</v>
      </c>
      <c r="D1745" s="68" t="s">
        <v>461</v>
      </c>
      <c r="E1745" s="68" t="s">
        <v>900</v>
      </c>
      <c r="F1745" s="68">
        <v>5</v>
      </c>
      <c r="H1745" s="68" t="s">
        <v>300</v>
      </c>
      <c r="I1745" s="68" t="s">
        <v>888</v>
      </c>
      <c r="J1745" s="92" t="s">
        <v>859</v>
      </c>
    </row>
    <row r="1746" spans="2:10">
      <c r="B1746" s="68" t="s">
        <v>839</v>
      </c>
      <c r="C1746" s="68" t="s">
        <v>282</v>
      </c>
      <c r="D1746" s="68" t="s">
        <v>470</v>
      </c>
      <c r="E1746" s="68" t="s">
        <v>900</v>
      </c>
      <c r="F1746" s="68">
        <v>5</v>
      </c>
      <c r="H1746" s="68" t="s">
        <v>300</v>
      </c>
      <c r="I1746" s="68" t="s">
        <v>888</v>
      </c>
      <c r="J1746" s="92" t="s">
        <v>860</v>
      </c>
    </row>
    <row r="1747" spans="2:10">
      <c r="B1747" s="68" t="s">
        <v>839</v>
      </c>
      <c r="C1747" s="68" t="s">
        <v>282</v>
      </c>
      <c r="D1747" s="68" t="s">
        <v>479</v>
      </c>
      <c r="E1747" s="68" t="s">
        <v>900</v>
      </c>
      <c r="F1747" s="68">
        <v>5</v>
      </c>
      <c r="H1747" s="68" t="s">
        <v>300</v>
      </c>
      <c r="I1747" s="68" t="s">
        <v>888</v>
      </c>
      <c r="J1747" s="92" t="s">
        <v>861</v>
      </c>
    </row>
    <row r="1748" spans="2:10">
      <c r="B1748" s="68" t="s">
        <v>839</v>
      </c>
      <c r="C1748" s="68" t="s">
        <v>282</v>
      </c>
      <c r="D1748" s="68" t="s">
        <v>488</v>
      </c>
      <c r="E1748" s="68" t="s">
        <v>900</v>
      </c>
      <c r="F1748" s="68">
        <v>5</v>
      </c>
      <c r="H1748" s="68" t="s">
        <v>300</v>
      </c>
      <c r="I1748" s="68" t="s">
        <v>888</v>
      </c>
      <c r="J1748" s="92" t="s">
        <v>862</v>
      </c>
    </row>
    <row r="1749" spans="2:10">
      <c r="B1749" s="68" t="s">
        <v>839</v>
      </c>
      <c r="C1749" s="68" t="s">
        <v>282</v>
      </c>
      <c r="D1749" s="68" t="s">
        <v>497</v>
      </c>
      <c r="E1749" s="68" t="s">
        <v>900</v>
      </c>
      <c r="F1749" s="68">
        <v>5</v>
      </c>
      <c r="H1749" s="68" t="s">
        <v>300</v>
      </c>
      <c r="I1749" s="68" t="s">
        <v>888</v>
      </c>
      <c r="J1749" s="92" t="s">
        <v>863</v>
      </c>
    </row>
    <row r="1750" spans="2:10">
      <c r="B1750" s="68" t="s">
        <v>839</v>
      </c>
      <c r="C1750" s="68" t="s">
        <v>282</v>
      </c>
      <c r="D1750" s="68" t="s">
        <v>506</v>
      </c>
      <c r="E1750" s="68" t="s">
        <v>900</v>
      </c>
      <c r="F1750" s="68">
        <v>5</v>
      </c>
      <c r="H1750" s="68" t="s">
        <v>300</v>
      </c>
      <c r="I1750" s="68" t="s">
        <v>888</v>
      </c>
      <c r="J1750" s="92" t="s">
        <v>864</v>
      </c>
    </row>
    <row r="1751" spans="2:10">
      <c r="B1751" s="68" t="s">
        <v>839</v>
      </c>
      <c r="C1751" s="68" t="s">
        <v>282</v>
      </c>
      <c r="D1751" s="68" t="s">
        <v>515</v>
      </c>
      <c r="E1751" s="68" t="s">
        <v>900</v>
      </c>
      <c r="F1751" s="68">
        <v>5</v>
      </c>
      <c r="H1751" s="68" t="s">
        <v>300</v>
      </c>
      <c r="I1751" s="68" t="s">
        <v>888</v>
      </c>
      <c r="J1751" s="92" t="s">
        <v>865</v>
      </c>
    </row>
    <row r="1752" spans="2:10">
      <c r="B1752" s="68" t="s">
        <v>839</v>
      </c>
      <c r="C1752" s="68" t="s">
        <v>282</v>
      </c>
      <c r="D1752" s="68" t="s">
        <v>524</v>
      </c>
      <c r="E1752" s="68" t="s">
        <v>900</v>
      </c>
      <c r="F1752" s="68">
        <v>5</v>
      </c>
      <c r="H1752" s="68" t="s">
        <v>300</v>
      </c>
      <c r="I1752" s="68" t="s">
        <v>888</v>
      </c>
      <c r="J1752" s="92" t="s">
        <v>866</v>
      </c>
    </row>
    <row r="1753" spans="2:10">
      <c r="B1753" s="68" t="s">
        <v>839</v>
      </c>
      <c r="C1753" s="68" t="s">
        <v>282</v>
      </c>
      <c r="D1753" s="68" t="s">
        <v>308</v>
      </c>
      <c r="E1753" s="68" t="s">
        <v>900</v>
      </c>
      <c r="F1753" s="68">
        <v>5</v>
      </c>
      <c r="H1753" s="68" t="s">
        <v>300</v>
      </c>
      <c r="I1753" s="68" t="s">
        <v>889</v>
      </c>
      <c r="J1753" s="92" t="s">
        <v>841</v>
      </c>
    </row>
    <row r="1754" spans="2:10">
      <c r="B1754" s="68" t="s">
        <v>839</v>
      </c>
      <c r="C1754" s="68" t="s">
        <v>282</v>
      </c>
      <c r="D1754" s="68" t="s">
        <v>317</v>
      </c>
      <c r="E1754" s="68" t="s">
        <v>900</v>
      </c>
      <c r="F1754" s="68">
        <v>5</v>
      </c>
      <c r="H1754" s="68" t="s">
        <v>300</v>
      </c>
      <c r="I1754" s="68" t="s">
        <v>889</v>
      </c>
      <c r="J1754" s="92" t="s">
        <v>842</v>
      </c>
    </row>
    <row r="1755" spans="2:10">
      <c r="B1755" s="68" t="s">
        <v>839</v>
      </c>
      <c r="C1755" s="68" t="s">
        <v>282</v>
      </c>
      <c r="D1755" s="68" t="s">
        <v>326</v>
      </c>
      <c r="E1755" s="68" t="s">
        <v>900</v>
      </c>
      <c r="F1755" s="68">
        <v>5</v>
      </c>
      <c r="H1755" s="68" t="s">
        <v>300</v>
      </c>
      <c r="I1755" s="68" t="s">
        <v>889</v>
      </c>
      <c r="J1755" s="92" t="s">
        <v>843</v>
      </c>
    </row>
    <row r="1756" spans="2:10">
      <c r="B1756" s="68" t="s">
        <v>839</v>
      </c>
      <c r="C1756" s="68" t="s">
        <v>282</v>
      </c>
      <c r="D1756" s="68" t="s">
        <v>335</v>
      </c>
      <c r="E1756" s="68" t="s">
        <v>900</v>
      </c>
      <c r="F1756" s="68">
        <v>5</v>
      </c>
      <c r="H1756" s="68" t="s">
        <v>300</v>
      </c>
      <c r="I1756" s="68" t="s">
        <v>889</v>
      </c>
      <c r="J1756" s="68" t="s">
        <v>844</v>
      </c>
    </row>
    <row r="1757" spans="2:10">
      <c r="B1757" s="68" t="s">
        <v>839</v>
      </c>
      <c r="C1757" s="68" t="s">
        <v>282</v>
      </c>
      <c r="D1757" s="68" t="s">
        <v>344</v>
      </c>
      <c r="E1757" s="68" t="s">
        <v>900</v>
      </c>
      <c r="F1757" s="68">
        <v>5</v>
      </c>
      <c r="H1757" s="68" t="s">
        <v>300</v>
      </c>
      <c r="I1757" s="68" t="s">
        <v>889</v>
      </c>
      <c r="J1757" s="92" t="s">
        <v>845</v>
      </c>
    </row>
    <row r="1758" spans="2:10">
      <c r="B1758" s="68" t="s">
        <v>839</v>
      </c>
      <c r="C1758" s="68" t="s">
        <v>282</v>
      </c>
      <c r="D1758" s="68" t="s">
        <v>353</v>
      </c>
      <c r="E1758" s="68" t="s">
        <v>900</v>
      </c>
      <c r="F1758" s="68">
        <v>5</v>
      </c>
      <c r="H1758" s="68" t="s">
        <v>300</v>
      </c>
      <c r="I1758" s="68" t="s">
        <v>889</v>
      </c>
      <c r="J1758" s="92" t="s">
        <v>846</v>
      </c>
    </row>
    <row r="1759" spans="2:10">
      <c r="B1759" s="68" t="s">
        <v>839</v>
      </c>
      <c r="C1759" s="68" t="s">
        <v>282</v>
      </c>
      <c r="D1759" s="68" t="s">
        <v>362</v>
      </c>
      <c r="E1759" s="68" t="s">
        <v>900</v>
      </c>
      <c r="F1759" s="68">
        <v>5</v>
      </c>
      <c r="H1759" s="68" t="s">
        <v>300</v>
      </c>
      <c r="I1759" s="68" t="s">
        <v>889</v>
      </c>
      <c r="J1759" s="92" t="s">
        <v>847</v>
      </c>
    </row>
    <row r="1760" spans="2:10">
      <c r="B1760" s="68" t="s">
        <v>839</v>
      </c>
      <c r="C1760" s="68" t="s">
        <v>282</v>
      </c>
      <c r="D1760" s="68" t="s">
        <v>371</v>
      </c>
      <c r="E1760" s="68" t="s">
        <v>900</v>
      </c>
      <c r="F1760" s="68">
        <v>5</v>
      </c>
      <c r="H1760" s="68" t="s">
        <v>300</v>
      </c>
      <c r="I1760" s="68" t="s">
        <v>889</v>
      </c>
      <c r="J1760" s="92" t="s">
        <v>848</v>
      </c>
    </row>
    <row r="1761" spans="2:10">
      <c r="B1761" s="68" t="s">
        <v>839</v>
      </c>
      <c r="C1761" s="68" t="s">
        <v>282</v>
      </c>
      <c r="D1761" s="68" t="s">
        <v>380</v>
      </c>
      <c r="E1761" s="68" t="s">
        <v>900</v>
      </c>
      <c r="F1761" s="68">
        <v>5</v>
      </c>
      <c r="H1761" s="68" t="s">
        <v>300</v>
      </c>
      <c r="I1761" s="68" t="s">
        <v>889</v>
      </c>
      <c r="J1761" s="92" t="s">
        <v>849</v>
      </c>
    </row>
    <row r="1762" spans="2:10">
      <c r="B1762" s="68" t="s">
        <v>839</v>
      </c>
      <c r="C1762" s="68" t="s">
        <v>282</v>
      </c>
      <c r="D1762" s="68" t="s">
        <v>389</v>
      </c>
      <c r="E1762" s="68" t="s">
        <v>900</v>
      </c>
      <c r="F1762" s="68">
        <v>5</v>
      </c>
      <c r="H1762" s="68" t="s">
        <v>300</v>
      </c>
      <c r="I1762" s="68" t="s">
        <v>889</v>
      </c>
      <c r="J1762" s="92" t="s">
        <v>850</v>
      </c>
    </row>
    <row r="1763" spans="2:10">
      <c r="B1763" s="68" t="s">
        <v>839</v>
      </c>
      <c r="C1763" s="68" t="s">
        <v>282</v>
      </c>
      <c r="D1763" s="68" t="s">
        <v>828</v>
      </c>
      <c r="E1763" s="68" t="s">
        <v>900</v>
      </c>
      <c r="F1763" s="68">
        <v>5</v>
      </c>
      <c r="H1763" s="68" t="s">
        <v>300</v>
      </c>
      <c r="I1763" s="68" t="s">
        <v>889</v>
      </c>
      <c r="J1763" s="92" t="s">
        <v>851</v>
      </c>
    </row>
    <row r="1764" spans="2:10">
      <c r="B1764" s="68" t="s">
        <v>839</v>
      </c>
      <c r="C1764" s="68" t="s">
        <v>282</v>
      </c>
      <c r="D1764" s="68" t="s">
        <v>407</v>
      </c>
      <c r="E1764" s="68" t="s">
        <v>900</v>
      </c>
      <c r="F1764" s="68">
        <v>5</v>
      </c>
      <c r="H1764" s="68" t="s">
        <v>300</v>
      </c>
      <c r="I1764" s="68" t="s">
        <v>889</v>
      </c>
      <c r="J1764" s="92" t="s">
        <v>852</v>
      </c>
    </row>
    <row r="1765" spans="2:10">
      <c r="B1765" s="68" t="s">
        <v>839</v>
      </c>
      <c r="C1765" s="68" t="s">
        <v>282</v>
      </c>
      <c r="D1765" s="68" t="s">
        <v>416</v>
      </c>
      <c r="E1765" s="68" t="s">
        <v>900</v>
      </c>
      <c r="F1765" s="68">
        <v>5</v>
      </c>
      <c r="H1765" s="68" t="s">
        <v>300</v>
      </c>
      <c r="I1765" s="68" t="s">
        <v>889</v>
      </c>
      <c r="J1765" s="92" t="s">
        <v>853</v>
      </c>
    </row>
    <row r="1766" spans="2:10">
      <c r="B1766" s="68" t="s">
        <v>839</v>
      </c>
      <c r="C1766" s="68" t="s">
        <v>282</v>
      </c>
      <c r="D1766" s="68" t="s">
        <v>425</v>
      </c>
      <c r="E1766" s="68" t="s">
        <v>900</v>
      </c>
      <c r="F1766" s="68">
        <v>5</v>
      </c>
      <c r="G1766" s="68">
        <v>0</v>
      </c>
      <c r="H1766" s="68" t="s">
        <v>300</v>
      </c>
      <c r="I1766" s="68" t="s">
        <v>889</v>
      </c>
      <c r="J1766" s="92" t="s">
        <v>854</v>
      </c>
    </row>
    <row r="1767" spans="2:10">
      <c r="B1767" s="68" t="s">
        <v>839</v>
      </c>
      <c r="C1767" s="68" t="s">
        <v>282</v>
      </c>
      <c r="D1767" s="68" t="s">
        <v>434</v>
      </c>
      <c r="E1767" s="68" t="s">
        <v>900</v>
      </c>
      <c r="F1767" s="68">
        <v>5</v>
      </c>
      <c r="H1767" s="68" t="s">
        <v>300</v>
      </c>
      <c r="I1767" s="68" t="s">
        <v>889</v>
      </c>
      <c r="J1767" s="92" t="s">
        <v>855</v>
      </c>
    </row>
    <row r="1768" spans="2:10">
      <c r="B1768" s="68" t="s">
        <v>839</v>
      </c>
      <c r="C1768" s="68" t="s">
        <v>282</v>
      </c>
      <c r="D1768" s="68" t="s">
        <v>440</v>
      </c>
      <c r="E1768" s="68" t="s">
        <v>900</v>
      </c>
      <c r="F1768" s="68">
        <v>5</v>
      </c>
      <c r="H1768" s="68" t="s">
        <v>300</v>
      </c>
      <c r="I1768" s="68" t="s">
        <v>889</v>
      </c>
      <c r="J1768" s="92" t="s">
        <v>856</v>
      </c>
    </row>
    <row r="1769" spans="2:10">
      <c r="B1769" s="68" t="s">
        <v>839</v>
      </c>
      <c r="C1769" s="68" t="s">
        <v>282</v>
      </c>
      <c r="D1769" s="68" t="s">
        <v>446</v>
      </c>
      <c r="E1769" s="68" t="s">
        <v>900</v>
      </c>
      <c r="F1769" s="68">
        <v>5</v>
      </c>
      <c r="H1769" s="68" t="s">
        <v>300</v>
      </c>
      <c r="I1769" s="68" t="s">
        <v>889</v>
      </c>
      <c r="J1769" s="92" t="s">
        <v>857</v>
      </c>
    </row>
    <row r="1770" spans="2:10">
      <c r="B1770" s="68" t="s">
        <v>839</v>
      </c>
      <c r="C1770" s="68" t="s">
        <v>282</v>
      </c>
      <c r="D1770" s="68" t="s">
        <v>455</v>
      </c>
      <c r="E1770" s="68" t="s">
        <v>900</v>
      </c>
      <c r="F1770" s="68">
        <v>5</v>
      </c>
      <c r="H1770" s="68" t="s">
        <v>300</v>
      </c>
      <c r="I1770" s="68" t="s">
        <v>889</v>
      </c>
      <c r="J1770" s="92" t="s">
        <v>858</v>
      </c>
    </row>
    <row r="1771" spans="2:10">
      <c r="B1771" s="68" t="s">
        <v>839</v>
      </c>
      <c r="C1771" s="68" t="s">
        <v>282</v>
      </c>
      <c r="D1771" s="68" t="s">
        <v>464</v>
      </c>
      <c r="E1771" s="68" t="s">
        <v>900</v>
      </c>
      <c r="F1771" s="68">
        <v>5</v>
      </c>
      <c r="H1771" s="68" t="s">
        <v>300</v>
      </c>
      <c r="I1771" s="68" t="s">
        <v>889</v>
      </c>
      <c r="J1771" s="92" t="s">
        <v>859</v>
      </c>
    </row>
    <row r="1772" spans="2:10">
      <c r="B1772" s="68" t="s">
        <v>839</v>
      </c>
      <c r="C1772" s="68" t="s">
        <v>282</v>
      </c>
      <c r="D1772" s="68" t="s">
        <v>473</v>
      </c>
      <c r="E1772" s="68" t="s">
        <v>900</v>
      </c>
      <c r="F1772" s="68">
        <v>5</v>
      </c>
      <c r="H1772" s="68" t="s">
        <v>300</v>
      </c>
      <c r="I1772" s="68" t="s">
        <v>889</v>
      </c>
      <c r="J1772" s="92" t="s">
        <v>860</v>
      </c>
    </row>
    <row r="1773" spans="2:10">
      <c r="B1773" s="68" t="s">
        <v>839</v>
      </c>
      <c r="C1773" s="68" t="s">
        <v>282</v>
      </c>
      <c r="D1773" s="68" t="s">
        <v>482</v>
      </c>
      <c r="E1773" s="68" t="s">
        <v>900</v>
      </c>
      <c r="F1773" s="68">
        <v>5</v>
      </c>
      <c r="H1773" s="68" t="s">
        <v>300</v>
      </c>
      <c r="I1773" s="68" t="s">
        <v>889</v>
      </c>
      <c r="J1773" s="92" t="s">
        <v>861</v>
      </c>
    </row>
    <row r="1774" spans="2:10">
      <c r="B1774" s="68" t="s">
        <v>839</v>
      </c>
      <c r="C1774" s="68" t="s">
        <v>282</v>
      </c>
      <c r="D1774" s="68" t="s">
        <v>491</v>
      </c>
      <c r="E1774" s="68" t="s">
        <v>900</v>
      </c>
      <c r="F1774" s="68">
        <v>5</v>
      </c>
      <c r="H1774" s="68" t="s">
        <v>300</v>
      </c>
      <c r="I1774" s="68" t="s">
        <v>889</v>
      </c>
      <c r="J1774" s="92" t="s">
        <v>862</v>
      </c>
    </row>
    <row r="1775" spans="2:10">
      <c r="B1775" s="68" t="s">
        <v>839</v>
      </c>
      <c r="C1775" s="68" t="s">
        <v>282</v>
      </c>
      <c r="D1775" s="68" t="s">
        <v>500</v>
      </c>
      <c r="E1775" s="68" t="s">
        <v>900</v>
      </c>
      <c r="F1775" s="68">
        <v>5</v>
      </c>
      <c r="H1775" s="68" t="s">
        <v>300</v>
      </c>
      <c r="I1775" s="68" t="s">
        <v>889</v>
      </c>
      <c r="J1775" s="92" t="s">
        <v>863</v>
      </c>
    </row>
    <row r="1776" spans="2:10">
      <c r="B1776" s="68" t="s">
        <v>839</v>
      </c>
      <c r="C1776" s="68" t="s">
        <v>282</v>
      </c>
      <c r="D1776" s="68" t="s">
        <v>509</v>
      </c>
      <c r="E1776" s="68" t="s">
        <v>900</v>
      </c>
      <c r="F1776" s="68">
        <v>5</v>
      </c>
      <c r="H1776" s="68" t="s">
        <v>300</v>
      </c>
      <c r="I1776" s="68" t="s">
        <v>889</v>
      </c>
      <c r="J1776" s="92" t="s">
        <v>864</v>
      </c>
    </row>
    <row r="1777" spans="2:10">
      <c r="B1777" s="68" t="s">
        <v>839</v>
      </c>
      <c r="C1777" s="68" t="s">
        <v>282</v>
      </c>
      <c r="D1777" s="68" t="s">
        <v>518</v>
      </c>
      <c r="E1777" s="68" t="s">
        <v>900</v>
      </c>
      <c r="F1777" s="68">
        <v>5</v>
      </c>
      <c r="H1777" s="68" t="s">
        <v>300</v>
      </c>
      <c r="I1777" s="68" t="s">
        <v>889</v>
      </c>
      <c r="J1777" s="92" t="s">
        <v>865</v>
      </c>
    </row>
    <row r="1778" spans="2:10">
      <c r="B1778" s="68" t="s">
        <v>839</v>
      </c>
      <c r="C1778" s="68" t="s">
        <v>282</v>
      </c>
      <c r="D1778" s="68" t="s">
        <v>527</v>
      </c>
      <c r="E1778" s="68" t="s">
        <v>900</v>
      </c>
      <c r="F1778" s="68">
        <v>5</v>
      </c>
      <c r="H1778" s="68" t="s">
        <v>300</v>
      </c>
      <c r="I1778" s="68" t="s">
        <v>889</v>
      </c>
      <c r="J1778" s="92" t="s">
        <v>866</v>
      </c>
    </row>
    <row r="1779" spans="2:10">
      <c r="B1779" s="68" t="s">
        <v>839</v>
      </c>
      <c r="C1779" s="68" t="s">
        <v>283</v>
      </c>
      <c r="D1779" s="68" t="s">
        <v>302</v>
      </c>
      <c r="E1779" s="68" t="s">
        <v>900</v>
      </c>
      <c r="F1779" s="68">
        <v>5</v>
      </c>
      <c r="H1779" s="68" t="s">
        <v>300</v>
      </c>
      <c r="I1779" s="68" t="s">
        <v>840</v>
      </c>
      <c r="J1779" s="92" t="s">
        <v>841</v>
      </c>
    </row>
    <row r="1780" spans="2:10">
      <c r="B1780" s="68" t="s">
        <v>839</v>
      </c>
      <c r="C1780" s="68" t="s">
        <v>283</v>
      </c>
      <c r="D1780" s="68" t="s">
        <v>311</v>
      </c>
      <c r="E1780" s="68" t="s">
        <v>900</v>
      </c>
      <c r="F1780" s="68">
        <v>5</v>
      </c>
      <c r="H1780" s="68" t="s">
        <v>300</v>
      </c>
      <c r="I1780" s="68" t="s">
        <v>840</v>
      </c>
      <c r="J1780" s="92" t="s">
        <v>842</v>
      </c>
    </row>
    <row r="1781" spans="2:10">
      <c r="B1781" s="68" t="s">
        <v>839</v>
      </c>
      <c r="C1781" s="68" t="s">
        <v>283</v>
      </c>
      <c r="D1781" s="68" t="s">
        <v>320</v>
      </c>
      <c r="E1781" s="68" t="s">
        <v>900</v>
      </c>
      <c r="F1781" s="68">
        <v>5</v>
      </c>
      <c r="H1781" s="68" t="s">
        <v>300</v>
      </c>
      <c r="I1781" s="68" t="s">
        <v>840</v>
      </c>
      <c r="J1781" s="92" t="s">
        <v>843</v>
      </c>
    </row>
    <row r="1782" spans="2:10">
      <c r="B1782" s="68" t="s">
        <v>839</v>
      </c>
      <c r="C1782" s="68" t="s">
        <v>283</v>
      </c>
      <c r="D1782" s="68" t="s">
        <v>329</v>
      </c>
      <c r="E1782" s="68" t="s">
        <v>900</v>
      </c>
      <c r="F1782" s="68">
        <v>5</v>
      </c>
      <c r="H1782" s="68" t="s">
        <v>300</v>
      </c>
      <c r="I1782" s="68" t="s">
        <v>840</v>
      </c>
      <c r="J1782" s="68" t="s">
        <v>844</v>
      </c>
    </row>
    <row r="1783" spans="2:10">
      <c r="B1783" s="68" t="s">
        <v>839</v>
      </c>
      <c r="C1783" s="68" t="s">
        <v>283</v>
      </c>
      <c r="D1783" s="68" t="s">
        <v>338</v>
      </c>
      <c r="E1783" s="68" t="s">
        <v>900</v>
      </c>
      <c r="F1783" s="68">
        <v>5</v>
      </c>
      <c r="H1783" s="68" t="s">
        <v>300</v>
      </c>
      <c r="I1783" s="68" t="s">
        <v>840</v>
      </c>
      <c r="J1783" s="92" t="s">
        <v>845</v>
      </c>
    </row>
    <row r="1784" spans="2:10">
      <c r="B1784" s="68" t="s">
        <v>839</v>
      </c>
      <c r="C1784" s="68" t="s">
        <v>283</v>
      </c>
      <c r="D1784" s="68" t="s">
        <v>347</v>
      </c>
      <c r="E1784" s="68" t="s">
        <v>900</v>
      </c>
      <c r="F1784" s="68">
        <v>5</v>
      </c>
      <c r="H1784" s="68" t="s">
        <v>300</v>
      </c>
      <c r="I1784" s="68" t="s">
        <v>840</v>
      </c>
      <c r="J1784" s="92" t="s">
        <v>846</v>
      </c>
    </row>
    <row r="1785" spans="2:10">
      <c r="B1785" s="68" t="s">
        <v>839</v>
      </c>
      <c r="C1785" s="68" t="s">
        <v>283</v>
      </c>
      <c r="D1785" s="68" t="s">
        <v>356</v>
      </c>
      <c r="E1785" s="68" t="s">
        <v>900</v>
      </c>
      <c r="F1785" s="68">
        <v>5</v>
      </c>
      <c r="H1785" s="68" t="s">
        <v>300</v>
      </c>
      <c r="I1785" s="68" t="s">
        <v>840</v>
      </c>
      <c r="J1785" s="92" t="s">
        <v>847</v>
      </c>
    </row>
    <row r="1786" spans="2:10">
      <c r="B1786" s="68" t="s">
        <v>839</v>
      </c>
      <c r="C1786" s="68" t="s">
        <v>283</v>
      </c>
      <c r="D1786" s="68" t="s">
        <v>365</v>
      </c>
      <c r="E1786" s="68" t="s">
        <v>900</v>
      </c>
      <c r="F1786" s="68">
        <v>5</v>
      </c>
      <c r="H1786" s="68" t="s">
        <v>300</v>
      </c>
      <c r="I1786" s="68" t="s">
        <v>840</v>
      </c>
      <c r="J1786" s="92" t="s">
        <v>848</v>
      </c>
    </row>
    <row r="1787" spans="2:10">
      <c r="B1787" s="68" t="s">
        <v>839</v>
      </c>
      <c r="C1787" s="68" t="s">
        <v>283</v>
      </c>
      <c r="D1787" s="68" t="s">
        <v>374</v>
      </c>
      <c r="E1787" s="68" t="s">
        <v>900</v>
      </c>
      <c r="F1787" s="68">
        <v>5</v>
      </c>
      <c r="H1787" s="68" t="s">
        <v>300</v>
      </c>
      <c r="I1787" s="68" t="s">
        <v>840</v>
      </c>
      <c r="J1787" s="92" t="s">
        <v>849</v>
      </c>
    </row>
    <row r="1788" spans="2:10">
      <c r="B1788" s="68" t="s">
        <v>839</v>
      </c>
      <c r="C1788" s="68" t="s">
        <v>283</v>
      </c>
      <c r="D1788" s="68" t="s">
        <v>383</v>
      </c>
      <c r="E1788" s="68" t="s">
        <v>900</v>
      </c>
      <c r="F1788" s="68">
        <v>5</v>
      </c>
      <c r="H1788" s="68" t="s">
        <v>300</v>
      </c>
      <c r="I1788" s="68" t="s">
        <v>840</v>
      </c>
      <c r="J1788" s="92" t="s">
        <v>850</v>
      </c>
    </row>
    <row r="1789" spans="2:10">
      <c r="B1789" s="68" t="s">
        <v>839</v>
      </c>
      <c r="C1789" s="68" t="s">
        <v>283</v>
      </c>
      <c r="D1789" s="68" t="s">
        <v>826</v>
      </c>
      <c r="E1789" s="68" t="s">
        <v>900</v>
      </c>
      <c r="F1789" s="68">
        <v>5</v>
      </c>
      <c r="H1789" s="68" t="s">
        <v>300</v>
      </c>
      <c r="I1789" s="68" t="s">
        <v>840</v>
      </c>
      <c r="J1789" s="92" t="s">
        <v>851</v>
      </c>
    </row>
    <row r="1790" spans="2:10">
      <c r="B1790" s="68" t="s">
        <v>839</v>
      </c>
      <c r="C1790" s="68" t="s">
        <v>283</v>
      </c>
      <c r="D1790" s="68" t="s">
        <v>401</v>
      </c>
      <c r="E1790" s="68" t="s">
        <v>900</v>
      </c>
      <c r="F1790" s="68">
        <v>5</v>
      </c>
      <c r="H1790" s="68" t="s">
        <v>300</v>
      </c>
      <c r="I1790" s="68" t="s">
        <v>840</v>
      </c>
      <c r="J1790" s="92" t="s">
        <v>852</v>
      </c>
    </row>
    <row r="1791" spans="2:10">
      <c r="B1791" s="68" t="s">
        <v>839</v>
      </c>
      <c r="C1791" s="68" t="s">
        <v>283</v>
      </c>
      <c r="D1791" s="68" t="s">
        <v>410</v>
      </c>
      <c r="E1791" s="68" t="s">
        <v>900</v>
      </c>
      <c r="F1791" s="68">
        <v>5</v>
      </c>
      <c r="H1791" s="68" t="s">
        <v>300</v>
      </c>
      <c r="I1791" s="68" t="s">
        <v>840</v>
      </c>
      <c r="J1791" s="92" t="s">
        <v>853</v>
      </c>
    </row>
    <row r="1792" spans="2:10">
      <c r="B1792" s="68" t="s">
        <v>839</v>
      </c>
      <c r="C1792" s="68" t="s">
        <v>283</v>
      </c>
      <c r="D1792" s="68" t="s">
        <v>419</v>
      </c>
      <c r="E1792" s="68" t="s">
        <v>900</v>
      </c>
      <c r="F1792" s="68">
        <v>5</v>
      </c>
      <c r="G1792" s="68">
        <v>0</v>
      </c>
      <c r="H1792" s="68" t="s">
        <v>300</v>
      </c>
      <c r="I1792" s="68" t="s">
        <v>840</v>
      </c>
      <c r="J1792" s="92" t="s">
        <v>854</v>
      </c>
    </row>
    <row r="1793" spans="2:10">
      <c r="B1793" s="68" t="s">
        <v>839</v>
      </c>
      <c r="C1793" s="68" t="s">
        <v>283</v>
      </c>
      <c r="D1793" s="68" t="s">
        <v>428</v>
      </c>
      <c r="E1793" s="68" t="s">
        <v>900</v>
      </c>
      <c r="F1793" s="68">
        <v>5</v>
      </c>
      <c r="H1793" s="68" t="s">
        <v>300</v>
      </c>
      <c r="I1793" s="68" t="s">
        <v>840</v>
      </c>
      <c r="J1793" s="92" t="s">
        <v>855</v>
      </c>
    </row>
    <row r="1794" spans="2:10">
      <c r="B1794" s="68" t="s">
        <v>839</v>
      </c>
      <c r="C1794" s="68" t="s">
        <v>283</v>
      </c>
      <c r="D1794" s="68" t="s">
        <v>436</v>
      </c>
      <c r="E1794" s="68" t="s">
        <v>900</v>
      </c>
      <c r="F1794" s="68">
        <v>5</v>
      </c>
      <c r="H1794" s="68" t="s">
        <v>300</v>
      </c>
      <c r="I1794" s="68" t="s">
        <v>840</v>
      </c>
      <c r="J1794" s="92" t="s">
        <v>856</v>
      </c>
    </row>
    <row r="1795" spans="2:10">
      <c r="B1795" s="68" t="s">
        <v>839</v>
      </c>
      <c r="C1795" s="68" t="s">
        <v>283</v>
      </c>
      <c r="D1795" s="68" t="s">
        <v>442</v>
      </c>
      <c r="E1795" s="68" t="s">
        <v>900</v>
      </c>
      <c r="F1795" s="68">
        <v>5</v>
      </c>
      <c r="H1795" s="68" t="s">
        <v>300</v>
      </c>
      <c r="I1795" s="68" t="s">
        <v>840</v>
      </c>
      <c r="J1795" s="92" t="s">
        <v>857</v>
      </c>
    </row>
    <row r="1796" spans="2:10">
      <c r="B1796" s="68" t="s">
        <v>839</v>
      </c>
      <c r="C1796" s="68" t="s">
        <v>283</v>
      </c>
      <c r="D1796" s="68" t="s">
        <v>449</v>
      </c>
      <c r="E1796" s="68" t="s">
        <v>900</v>
      </c>
      <c r="F1796" s="68">
        <v>5</v>
      </c>
      <c r="H1796" s="68" t="s">
        <v>300</v>
      </c>
      <c r="I1796" s="68" t="s">
        <v>840</v>
      </c>
      <c r="J1796" s="92" t="s">
        <v>858</v>
      </c>
    </row>
    <row r="1797" spans="2:10">
      <c r="B1797" s="68" t="s">
        <v>839</v>
      </c>
      <c r="C1797" s="68" t="s">
        <v>283</v>
      </c>
      <c r="D1797" s="68" t="s">
        <v>458</v>
      </c>
      <c r="E1797" s="68" t="s">
        <v>900</v>
      </c>
      <c r="F1797" s="68">
        <v>5</v>
      </c>
      <c r="H1797" s="68" t="s">
        <v>300</v>
      </c>
      <c r="I1797" s="68" t="s">
        <v>840</v>
      </c>
      <c r="J1797" s="92" t="s">
        <v>859</v>
      </c>
    </row>
    <row r="1798" spans="2:10">
      <c r="B1798" s="68" t="s">
        <v>839</v>
      </c>
      <c r="C1798" s="68" t="s">
        <v>283</v>
      </c>
      <c r="D1798" s="68" t="s">
        <v>467</v>
      </c>
      <c r="E1798" s="68" t="s">
        <v>900</v>
      </c>
      <c r="F1798" s="68">
        <v>5</v>
      </c>
      <c r="H1798" s="68" t="s">
        <v>300</v>
      </c>
      <c r="I1798" s="68" t="s">
        <v>840</v>
      </c>
      <c r="J1798" s="92" t="s">
        <v>860</v>
      </c>
    </row>
    <row r="1799" spans="2:10">
      <c r="B1799" s="68" t="s">
        <v>839</v>
      </c>
      <c r="C1799" s="68" t="s">
        <v>283</v>
      </c>
      <c r="D1799" s="68" t="s">
        <v>476</v>
      </c>
      <c r="E1799" s="68" t="s">
        <v>900</v>
      </c>
      <c r="F1799" s="68">
        <v>5</v>
      </c>
      <c r="H1799" s="68" t="s">
        <v>300</v>
      </c>
      <c r="I1799" s="68" t="s">
        <v>840</v>
      </c>
      <c r="J1799" s="92" t="s">
        <v>861</v>
      </c>
    </row>
    <row r="1800" spans="2:10">
      <c r="B1800" s="68" t="s">
        <v>839</v>
      </c>
      <c r="C1800" s="68" t="s">
        <v>283</v>
      </c>
      <c r="D1800" s="68" t="s">
        <v>485</v>
      </c>
      <c r="E1800" s="68" t="s">
        <v>900</v>
      </c>
      <c r="F1800" s="68">
        <v>5</v>
      </c>
      <c r="H1800" s="68" t="s">
        <v>300</v>
      </c>
      <c r="I1800" s="68" t="s">
        <v>840</v>
      </c>
      <c r="J1800" s="92" t="s">
        <v>862</v>
      </c>
    </row>
    <row r="1801" spans="2:10">
      <c r="B1801" s="68" t="s">
        <v>839</v>
      </c>
      <c r="C1801" s="68" t="s">
        <v>283</v>
      </c>
      <c r="D1801" s="68" t="s">
        <v>494</v>
      </c>
      <c r="E1801" s="68" t="s">
        <v>900</v>
      </c>
      <c r="F1801" s="68">
        <v>5</v>
      </c>
      <c r="H1801" s="68" t="s">
        <v>300</v>
      </c>
      <c r="I1801" s="68" t="s">
        <v>840</v>
      </c>
      <c r="J1801" s="92" t="s">
        <v>863</v>
      </c>
    </row>
    <row r="1802" spans="2:10">
      <c r="B1802" s="68" t="s">
        <v>839</v>
      </c>
      <c r="C1802" s="68" t="s">
        <v>283</v>
      </c>
      <c r="D1802" s="68" t="s">
        <v>503</v>
      </c>
      <c r="E1802" s="68" t="s">
        <v>900</v>
      </c>
      <c r="F1802" s="68">
        <v>5</v>
      </c>
      <c r="H1802" s="68" t="s">
        <v>300</v>
      </c>
      <c r="I1802" s="68" t="s">
        <v>840</v>
      </c>
      <c r="J1802" s="92" t="s">
        <v>864</v>
      </c>
    </row>
    <row r="1803" spans="2:10">
      <c r="B1803" s="68" t="s">
        <v>839</v>
      </c>
      <c r="C1803" s="68" t="s">
        <v>283</v>
      </c>
      <c r="D1803" s="68" t="s">
        <v>512</v>
      </c>
      <c r="E1803" s="68" t="s">
        <v>900</v>
      </c>
      <c r="F1803" s="68">
        <v>5</v>
      </c>
      <c r="H1803" s="68" t="s">
        <v>300</v>
      </c>
      <c r="I1803" s="68" t="s">
        <v>840</v>
      </c>
      <c r="J1803" s="92" t="s">
        <v>865</v>
      </c>
    </row>
    <row r="1804" spans="2:10">
      <c r="B1804" s="68" t="s">
        <v>839</v>
      </c>
      <c r="C1804" s="68" t="s">
        <v>283</v>
      </c>
      <c r="D1804" s="68" t="s">
        <v>521</v>
      </c>
      <c r="E1804" s="68" t="s">
        <v>900</v>
      </c>
      <c r="F1804" s="68">
        <v>5</v>
      </c>
      <c r="H1804" s="68" t="s">
        <v>300</v>
      </c>
      <c r="I1804" s="68" t="s">
        <v>840</v>
      </c>
      <c r="J1804" s="92" t="s">
        <v>866</v>
      </c>
    </row>
    <row r="1805" spans="2:10">
      <c r="B1805" s="68" t="s">
        <v>839</v>
      </c>
      <c r="C1805" s="68" t="s">
        <v>283</v>
      </c>
      <c r="D1805" s="68" t="s">
        <v>305</v>
      </c>
      <c r="E1805" s="68" t="s">
        <v>900</v>
      </c>
      <c r="F1805" s="68">
        <v>5</v>
      </c>
      <c r="H1805" s="68" t="s">
        <v>300</v>
      </c>
      <c r="I1805" s="68" t="s">
        <v>888</v>
      </c>
      <c r="J1805" s="92" t="s">
        <v>841</v>
      </c>
    </row>
    <row r="1806" spans="2:10">
      <c r="B1806" s="68" t="s">
        <v>839</v>
      </c>
      <c r="C1806" s="68" t="s">
        <v>283</v>
      </c>
      <c r="D1806" s="68" t="s">
        <v>314</v>
      </c>
      <c r="E1806" s="68" t="s">
        <v>900</v>
      </c>
      <c r="F1806" s="68">
        <v>5</v>
      </c>
      <c r="H1806" s="68" t="s">
        <v>300</v>
      </c>
      <c r="I1806" s="68" t="s">
        <v>888</v>
      </c>
      <c r="J1806" s="92" t="s">
        <v>842</v>
      </c>
    </row>
    <row r="1807" spans="2:10">
      <c r="B1807" s="68" t="s">
        <v>839</v>
      </c>
      <c r="C1807" s="68" t="s">
        <v>283</v>
      </c>
      <c r="D1807" s="68" t="s">
        <v>323</v>
      </c>
      <c r="E1807" s="68" t="s">
        <v>900</v>
      </c>
      <c r="F1807" s="68">
        <v>5</v>
      </c>
      <c r="H1807" s="68" t="s">
        <v>300</v>
      </c>
      <c r="I1807" s="68" t="s">
        <v>888</v>
      </c>
      <c r="J1807" s="92" t="s">
        <v>843</v>
      </c>
    </row>
    <row r="1808" spans="2:10">
      <c r="B1808" s="68" t="s">
        <v>839</v>
      </c>
      <c r="C1808" s="68" t="s">
        <v>283</v>
      </c>
      <c r="D1808" s="68" t="s">
        <v>332</v>
      </c>
      <c r="E1808" s="68" t="s">
        <v>900</v>
      </c>
      <c r="F1808" s="68">
        <v>5</v>
      </c>
      <c r="H1808" s="68" t="s">
        <v>300</v>
      </c>
      <c r="I1808" s="68" t="s">
        <v>888</v>
      </c>
      <c r="J1808" s="68" t="s">
        <v>844</v>
      </c>
    </row>
    <row r="1809" spans="2:10">
      <c r="B1809" s="68" t="s">
        <v>839</v>
      </c>
      <c r="C1809" s="68" t="s">
        <v>283</v>
      </c>
      <c r="D1809" s="68" t="s">
        <v>341</v>
      </c>
      <c r="E1809" s="68" t="s">
        <v>900</v>
      </c>
      <c r="F1809" s="68">
        <v>5</v>
      </c>
      <c r="H1809" s="68" t="s">
        <v>300</v>
      </c>
      <c r="I1809" s="68" t="s">
        <v>888</v>
      </c>
      <c r="J1809" s="92" t="s">
        <v>845</v>
      </c>
    </row>
    <row r="1810" spans="2:10">
      <c r="B1810" s="68" t="s">
        <v>839</v>
      </c>
      <c r="C1810" s="68" t="s">
        <v>283</v>
      </c>
      <c r="D1810" s="68" t="s">
        <v>350</v>
      </c>
      <c r="E1810" s="68" t="s">
        <v>900</v>
      </c>
      <c r="F1810" s="68">
        <v>5</v>
      </c>
      <c r="H1810" s="68" t="s">
        <v>300</v>
      </c>
      <c r="I1810" s="68" t="s">
        <v>888</v>
      </c>
      <c r="J1810" s="92" t="s">
        <v>846</v>
      </c>
    </row>
    <row r="1811" spans="2:10">
      <c r="B1811" s="68" t="s">
        <v>839</v>
      </c>
      <c r="C1811" s="68" t="s">
        <v>283</v>
      </c>
      <c r="D1811" s="68" t="s">
        <v>359</v>
      </c>
      <c r="E1811" s="68" t="s">
        <v>900</v>
      </c>
      <c r="F1811" s="68">
        <v>5</v>
      </c>
      <c r="H1811" s="68" t="s">
        <v>300</v>
      </c>
      <c r="I1811" s="68" t="s">
        <v>888</v>
      </c>
      <c r="J1811" s="92" t="s">
        <v>847</v>
      </c>
    </row>
    <row r="1812" spans="2:10">
      <c r="B1812" s="68" t="s">
        <v>839</v>
      </c>
      <c r="C1812" s="68" t="s">
        <v>283</v>
      </c>
      <c r="D1812" s="68" t="s">
        <v>368</v>
      </c>
      <c r="E1812" s="68" t="s">
        <v>900</v>
      </c>
      <c r="F1812" s="68">
        <v>5</v>
      </c>
      <c r="H1812" s="68" t="s">
        <v>300</v>
      </c>
      <c r="I1812" s="68" t="s">
        <v>888</v>
      </c>
      <c r="J1812" s="92" t="s">
        <v>848</v>
      </c>
    </row>
    <row r="1813" spans="2:10">
      <c r="B1813" s="68" t="s">
        <v>839</v>
      </c>
      <c r="C1813" s="68" t="s">
        <v>283</v>
      </c>
      <c r="D1813" s="68" t="s">
        <v>377</v>
      </c>
      <c r="E1813" s="68" t="s">
        <v>900</v>
      </c>
      <c r="F1813" s="68">
        <v>5</v>
      </c>
      <c r="H1813" s="68" t="s">
        <v>300</v>
      </c>
      <c r="I1813" s="68" t="s">
        <v>888</v>
      </c>
      <c r="J1813" s="92" t="s">
        <v>849</v>
      </c>
    </row>
    <row r="1814" spans="2:10">
      <c r="B1814" s="68" t="s">
        <v>839</v>
      </c>
      <c r="C1814" s="68" t="s">
        <v>283</v>
      </c>
      <c r="D1814" s="68" t="s">
        <v>386</v>
      </c>
      <c r="E1814" s="68" t="s">
        <v>900</v>
      </c>
      <c r="F1814" s="68">
        <v>5</v>
      </c>
      <c r="H1814" s="68" t="s">
        <v>300</v>
      </c>
      <c r="I1814" s="68" t="s">
        <v>888</v>
      </c>
      <c r="J1814" s="92" t="s">
        <v>850</v>
      </c>
    </row>
    <row r="1815" spans="2:10">
      <c r="B1815" s="68" t="s">
        <v>839</v>
      </c>
      <c r="C1815" s="68" t="s">
        <v>283</v>
      </c>
      <c r="D1815" s="68" t="s">
        <v>827</v>
      </c>
      <c r="E1815" s="68" t="s">
        <v>900</v>
      </c>
      <c r="F1815" s="68">
        <v>5</v>
      </c>
      <c r="H1815" s="68" t="s">
        <v>300</v>
      </c>
      <c r="I1815" s="68" t="s">
        <v>888</v>
      </c>
      <c r="J1815" s="92" t="s">
        <v>851</v>
      </c>
    </row>
    <row r="1816" spans="2:10">
      <c r="B1816" s="68" t="s">
        <v>839</v>
      </c>
      <c r="C1816" s="68" t="s">
        <v>283</v>
      </c>
      <c r="D1816" s="68" t="s">
        <v>404</v>
      </c>
      <c r="E1816" s="68" t="s">
        <v>900</v>
      </c>
      <c r="F1816" s="68">
        <v>5</v>
      </c>
      <c r="H1816" s="68" t="s">
        <v>300</v>
      </c>
      <c r="I1816" s="68" t="s">
        <v>888</v>
      </c>
      <c r="J1816" s="92" t="s">
        <v>852</v>
      </c>
    </row>
    <row r="1817" spans="2:10">
      <c r="B1817" s="68" t="s">
        <v>839</v>
      </c>
      <c r="C1817" s="68" t="s">
        <v>283</v>
      </c>
      <c r="D1817" s="68" t="s">
        <v>413</v>
      </c>
      <c r="E1817" s="68" t="s">
        <v>900</v>
      </c>
      <c r="F1817" s="68">
        <v>5</v>
      </c>
      <c r="H1817" s="68" t="s">
        <v>300</v>
      </c>
      <c r="I1817" s="68" t="s">
        <v>888</v>
      </c>
      <c r="J1817" s="92" t="s">
        <v>853</v>
      </c>
    </row>
    <row r="1818" spans="2:10">
      <c r="B1818" s="68" t="s">
        <v>839</v>
      </c>
      <c r="C1818" s="68" t="s">
        <v>283</v>
      </c>
      <c r="D1818" s="68" t="s">
        <v>422</v>
      </c>
      <c r="E1818" s="68" t="s">
        <v>900</v>
      </c>
      <c r="F1818" s="68">
        <v>5</v>
      </c>
      <c r="G1818" s="68">
        <v>0</v>
      </c>
      <c r="H1818" s="68" t="s">
        <v>300</v>
      </c>
      <c r="I1818" s="68" t="s">
        <v>888</v>
      </c>
      <c r="J1818" s="92" t="s">
        <v>854</v>
      </c>
    </row>
    <row r="1819" spans="2:10">
      <c r="B1819" s="68" t="s">
        <v>839</v>
      </c>
      <c r="C1819" s="68" t="s">
        <v>283</v>
      </c>
      <c r="D1819" s="68" t="s">
        <v>431</v>
      </c>
      <c r="E1819" s="68" t="s">
        <v>900</v>
      </c>
      <c r="F1819" s="68">
        <v>5</v>
      </c>
      <c r="H1819" s="68" t="s">
        <v>300</v>
      </c>
      <c r="I1819" s="68" t="s">
        <v>888</v>
      </c>
      <c r="J1819" s="92" t="s">
        <v>855</v>
      </c>
    </row>
    <row r="1820" spans="2:10">
      <c r="B1820" s="68" t="s">
        <v>839</v>
      </c>
      <c r="C1820" s="68" t="s">
        <v>283</v>
      </c>
      <c r="D1820" s="68" t="s">
        <v>438</v>
      </c>
      <c r="E1820" s="68" t="s">
        <v>900</v>
      </c>
      <c r="F1820" s="68">
        <v>5</v>
      </c>
      <c r="H1820" s="68" t="s">
        <v>300</v>
      </c>
      <c r="I1820" s="68" t="s">
        <v>888</v>
      </c>
      <c r="J1820" s="92" t="s">
        <v>856</v>
      </c>
    </row>
    <row r="1821" spans="2:10">
      <c r="B1821" s="68" t="s">
        <v>839</v>
      </c>
      <c r="C1821" s="68" t="s">
        <v>283</v>
      </c>
      <c r="D1821" s="68" t="s">
        <v>444</v>
      </c>
      <c r="E1821" s="68" t="s">
        <v>900</v>
      </c>
      <c r="F1821" s="68">
        <v>5</v>
      </c>
      <c r="H1821" s="68" t="s">
        <v>300</v>
      </c>
      <c r="I1821" s="68" t="s">
        <v>888</v>
      </c>
      <c r="J1821" s="92" t="s">
        <v>857</v>
      </c>
    </row>
    <row r="1822" spans="2:10">
      <c r="B1822" s="68" t="s">
        <v>839</v>
      </c>
      <c r="C1822" s="68" t="s">
        <v>283</v>
      </c>
      <c r="D1822" s="68" t="s">
        <v>452</v>
      </c>
      <c r="E1822" s="68" t="s">
        <v>900</v>
      </c>
      <c r="F1822" s="68">
        <v>5</v>
      </c>
      <c r="H1822" s="68" t="s">
        <v>300</v>
      </c>
      <c r="I1822" s="68" t="s">
        <v>888</v>
      </c>
      <c r="J1822" s="92" t="s">
        <v>858</v>
      </c>
    </row>
    <row r="1823" spans="2:10">
      <c r="B1823" s="68" t="s">
        <v>839</v>
      </c>
      <c r="C1823" s="68" t="s">
        <v>283</v>
      </c>
      <c r="D1823" s="68" t="s">
        <v>461</v>
      </c>
      <c r="E1823" s="68" t="s">
        <v>900</v>
      </c>
      <c r="F1823" s="68">
        <v>5</v>
      </c>
      <c r="H1823" s="68" t="s">
        <v>300</v>
      </c>
      <c r="I1823" s="68" t="s">
        <v>888</v>
      </c>
      <c r="J1823" s="92" t="s">
        <v>859</v>
      </c>
    </row>
    <row r="1824" spans="2:10">
      <c r="B1824" s="68" t="s">
        <v>839</v>
      </c>
      <c r="C1824" s="68" t="s">
        <v>283</v>
      </c>
      <c r="D1824" s="68" t="s">
        <v>470</v>
      </c>
      <c r="E1824" s="68" t="s">
        <v>900</v>
      </c>
      <c r="F1824" s="68">
        <v>5</v>
      </c>
      <c r="H1824" s="68" t="s">
        <v>300</v>
      </c>
      <c r="I1824" s="68" t="s">
        <v>888</v>
      </c>
      <c r="J1824" s="92" t="s">
        <v>860</v>
      </c>
    </row>
    <row r="1825" spans="2:10">
      <c r="B1825" s="68" t="s">
        <v>839</v>
      </c>
      <c r="C1825" s="68" t="s">
        <v>283</v>
      </c>
      <c r="D1825" s="68" t="s">
        <v>479</v>
      </c>
      <c r="E1825" s="68" t="s">
        <v>900</v>
      </c>
      <c r="F1825" s="68">
        <v>5</v>
      </c>
      <c r="H1825" s="68" t="s">
        <v>300</v>
      </c>
      <c r="I1825" s="68" t="s">
        <v>888</v>
      </c>
      <c r="J1825" s="92" t="s">
        <v>861</v>
      </c>
    </row>
    <row r="1826" spans="2:10">
      <c r="B1826" s="68" t="s">
        <v>839</v>
      </c>
      <c r="C1826" s="68" t="s">
        <v>283</v>
      </c>
      <c r="D1826" s="68" t="s">
        <v>488</v>
      </c>
      <c r="E1826" s="68" t="s">
        <v>900</v>
      </c>
      <c r="F1826" s="68">
        <v>5</v>
      </c>
      <c r="H1826" s="68" t="s">
        <v>300</v>
      </c>
      <c r="I1826" s="68" t="s">
        <v>888</v>
      </c>
      <c r="J1826" s="92" t="s">
        <v>862</v>
      </c>
    </row>
    <row r="1827" spans="2:10">
      <c r="B1827" s="68" t="s">
        <v>839</v>
      </c>
      <c r="C1827" s="68" t="s">
        <v>283</v>
      </c>
      <c r="D1827" s="68" t="s">
        <v>497</v>
      </c>
      <c r="E1827" s="68" t="s">
        <v>900</v>
      </c>
      <c r="F1827" s="68">
        <v>5</v>
      </c>
      <c r="H1827" s="68" t="s">
        <v>300</v>
      </c>
      <c r="I1827" s="68" t="s">
        <v>888</v>
      </c>
      <c r="J1827" s="92" t="s">
        <v>863</v>
      </c>
    </row>
    <row r="1828" spans="2:10">
      <c r="B1828" s="68" t="s">
        <v>839</v>
      </c>
      <c r="C1828" s="68" t="s">
        <v>283</v>
      </c>
      <c r="D1828" s="68" t="s">
        <v>506</v>
      </c>
      <c r="E1828" s="68" t="s">
        <v>900</v>
      </c>
      <c r="F1828" s="68">
        <v>5</v>
      </c>
      <c r="H1828" s="68" t="s">
        <v>300</v>
      </c>
      <c r="I1828" s="68" t="s">
        <v>888</v>
      </c>
      <c r="J1828" s="92" t="s">
        <v>864</v>
      </c>
    </row>
    <row r="1829" spans="2:10">
      <c r="B1829" s="68" t="s">
        <v>839</v>
      </c>
      <c r="C1829" s="68" t="s">
        <v>283</v>
      </c>
      <c r="D1829" s="68" t="s">
        <v>515</v>
      </c>
      <c r="E1829" s="68" t="s">
        <v>900</v>
      </c>
      <c r="F1829" s="68">
        <v>5</v>
      </c>
      <c r="H1829" s="68" t="s">
        <v>300</v>
      </c>
      <c r="I1829" s="68" t="s">
        <v>888</v>
      </c>
      <c r="J1829" s="92" t="s">
        <v>865</v>
      </c>
    </row>
    <row r="1830" spans="2:10">
      <c r="B1830" s="68" t="s">
        <v>839</v>
      </c>
      <c r="C1830" s="68" t="s">
        <v>283</v>
      </c>
      <c r="D1830" s="68" t="s">
        <v>524</v>
      </c>
      <c r="E1830" s="68" t="s">
        <v>900</v>
      </c>
      <c r="F1830" s="68">
        <v>5</v>
      </c>
      <c r="G1830" s="68">
        <v>0</v>
      </c>
      <c r="H1830" s="68" t="s">
        <v>300</v>
      </c>
      <c r="I1830" s="68" t="s">
        <v>888</v>
      </c>
      <c r="J1830" s="92" t="s">
        <v>866</v>
      </c>
    </row>
    <row r="1831" spans="2:10">
      <c r="B1831" s="68" t="s">
        <v>839</v>
      </c>
      <c r="C1831" s="68" t="s">
        <v>283</v>
      </c>
      <c r="D1831" s="68" t="s">
        <v>308</v>
      </c>
      <c r="E1831" s="68" t="s">
        <v>900</v>
      </c>
      <c r="F1831" s="68">
        <v>5</v>
      </c>
      <c r="H1831" s="68" t="s">
        <v>300</v>
      </c>
      <c r="I1831" s="68" t="s">
        <v>889</v>
      </c>
      <c r="J1831" s="92" t="s">
        <v>841</v>
      </c>
    </row>
    <row r="1832" spans="2:10">
      <c r="B1832" s="68" t="s">
        <v>839</v>
      </c>
      <c r="C1832" s="68" t="s">
        <v>283</v>
      </c>
      <c r="D1832" s="68" t="s">
        <v>317</v>
      </c>
      <c r="E1832" s="68" t="s">
        <v>900</v>
      </c>
      <c r="F1832" s="68">
        <v>5</v>
      </c>
      <c r="H1832" s="68" t="s">
        <v>300</v>
      </c>
      <c r="I1832" s="68" t="s">
        <v>889</v>
      </c>
      <c r="J1832" s="92" t="s">
        <v>842</v>
      </c>
    </row>
    <row r="1833" spans="2:10">
      <c r="B1833" s="68" t="s">
        <v>839</v>
      </c>
      <c r="C1833" s="68" t="s">
        <v>283</v>
      </c>
      <c r="D1833" s="68" t="s">
        <v>326</v>
      </c>
      <c r="E1833" s="68" t="s">
        <v>900</v>
      </c>
      <c r="F1833" s="68">
        <v>5</v>
      </c>
      <c r="H1833" s="68" t="s">
        <v>300</v>
      </c>
      <c r="I1833" s="68" t="s">
        <v>889</v>
      </c>
      <c r="J1833" s="92" t="s">
        <v>843</v>
      </c>
    </row>
    <row r="1834" spans="2:10">
      <c r="B1834" s="68" t="s">
        <v>839</v>
      </c>
      <c r="C1834" s="68" t="s">
        <v>283</v>
      </c>
      <c r="D1834" s="68" t="s">
        <v>335</v>
      </c>
      <c r="E1834" s="68" t="s">
        <v>900</v>
      </c>
      <c r="F1834" s="68">
        <v>5</v>
      </c>
      <c r="H1834" s="68" t="s">
        <v>300</v>
      </c>
      <c r="I1834" s="68" t="s">
        <v>889</v>
      </c>
      <c r="J1834" s="68" t="s">
        <v>844</v>
      </c>
    </row>
    <row r="1835" spans="2:10">
      <c r="B1835" s="68" t="s">
        <v>839</v>
      </c>
      <c r="C1835" s="68" t="s">
        <v>283</v>
      </c>
      <c r="D1835" s="68" t="s">
        <v>344</v>
      </c>
      <c r="E1835" s="68" t="s">
        <v>900</v>
      </c>
      <c r="F1835" s="68">
        <v>5</v>
      </c>
      <c r="H1835" s="68" t="s">
        <v>300</v>
      </c>
      <c r="I1835" s="68" t="s">
        <v>889</v>
      </c>
      <c r="J1835" s="92" t="s">
        <v>845</v>
      </c>
    </row>
    <row r="1836" spans="2:10">
      <c r="B1836" s="68" t="s">
        <v>839</v>
      </c>
      <c r="C1836" s="68" t="s">
        <v>283</v>
      </c>
      <c r="D1836" s="68" t="s">
        <v>353</v>
      </c>
      <c r="E1836" s="68" t="s">
        <v>900</v>
      </c>
      <c r="F1836" s="68">
        <v>5</v>
      </c>
      <c r="H1836" s="68" t="s">
        <v>300</v>
      </c>
      <c r="I1836" s="68" t="s">
        <v>889</v>
      </c>
      <c r="J1836" s="92" t="s">
        <v>846</v>
      </c>
    </row>
    <row r="1837" spans="2:10">
      <c r="B1837" s="68" t="s">
        <v>839</v>
      </c>
      <c r="C1837" s="68" t="s">
        <v>283</v>
      </c>
      <c r="D1837" s="68" t="s">
        <v>362</v>
      </c>
      <c r="E1837" s="68" t="s">
        <v>900</v>
      </c>
      <c r="F1837" s="68">
        <v>5</v>
      </c>
      <c r="H1837" s="68" t="s">
        <v>300</v>
      </c>
      <c r="I1837" s="68" t="s">
        <v>889</v>
      </c>
      <c r="J1837" s="92" t="s">
        <v>847</v>
      </c>
    </row>
    <row r="1838" spans="2:10">
      <c r="B1838" s="68" t="s">
        <v>839</v>
      </c>
      <c r="C1838" s="68" t="s">
        <v>283</v>
      </c>
      <c r="D1838" s="68" t="s">
        <v>371</v>
      </c>
      <c r="E1838" s="68" t="s">
        <v>900</v>
      </c>
      <c r="F1838" s="68">
        <v>5</v>
      </c>
      <c r="H1838" s="68" t="s">
        <v>300</v>
      </c>
      <c r="I1838" s="68" t="s">
        <v>889</v>
      </c>
      <c r="J1838" s="92" t="s">
        <v>848</v>
      </c>
    </row>
    <row r="1839" spans="2:10">
      <c r="B1839" s="68" t="s">
        <v>839</v>
      </c>
      <c r="C1839" s="68" t="s">
        <v>283</v>
      </c>
      <c r="D1839" s="68" t="s">
        <v>380</v>
      </c>
      <c r="E1839" s="68" t="s">
        <v>900</v>
      </c>
      <c r="F1839" s="68">
        <v>5</v>
      </c>
      <c r="H1839" s="68" t="s">
        <v>300</v>
      </c>
      <c r="I1839" s="68" t="s">
        <v>889</v>
      </c>
      <c r="J1839" s="92" t="s">
        <v>849</v>
      </c>
    </row>
    <row r="1840" spans="2:10">
      <c r="B1840" s="68" t="s">
        <v>839</v>
      </c>
      <c r="C1840" s="68" t="s">
        <v>283</v>
      </c>
      <c r="D1840" s="68" t="s">
        <v>389</v>
      </c>
      <c r="E1840" s="68" t="s">
        <v>900</v>
      </c>
      <c r="F1840" s="68">
        <v>5</v>
      </c>
      <c r="H1840" s="68" t="s">
        <v>300</v>
      </c>
      <c r="I1840" s="68" t="s">
        <v>889</v>
      </c>
      <c r="J1840" s="92" t="s">
        <v>850</v>
      </c>
    </row>
    <row r="1841" spans="2:10">
      <c r="B1841" s="68" t="s">
        <v>839</v>
      </c>
      <c r="C1841" s="68" t="s">
        <v>283</v>
      </c>
      <c r="D1841" s="68" t="s">
        <v>828</v>
      </c>
      <c r="E1841" s="68" t="s">
        <v>900</v>
      </c>
      <c r="F1841" s="68">
        <v>5</v>
      </c>
      <c r="H1841" s="68" t="s">
        <v>300</v>
      </c>
      <c r="I1841" s="68" t="s">
        <v>889</v>
      </c>
      <c r="J1841" s="92" t="s">
        <v>851</v>
      </c>
    </row>
    <row r="1842" spans="2:10">
      <c r="B1842" s="68" t="s">
        <v>839</v>
      </c>
      <c r="C1842" s="68" t="s">
        <v>283</v>
      </c>
      <c r="D1842" s="68" t="s">
        <v>407</v>
      </c>
      <c r="E1842" s="68" t="s">
        <v>900</v>
      </c>
      <c r="F1842" s="68">
        <v>5</v>
      </c>
      <c r="H1842" s="68" t="s">
        <v>300</v>
      </c>
      <c r="I1842" s="68" t="s">
        <v>889</v>
      </c>
      <c r="J1842" s="92" t="s">
        <v>852</v>
      </c>
    </row>
    <row r="1843" spans="2:10">
      <c r="B1843" s="68" t="s">
        <v>839</v>
      </c>
      <c r="C1843" s="68" t="s">
        <v>283</v>
      </c>
      <c r="D1843" s="68" t="s">
        <v>416</v>
      </c>
      <c r="E1843" s="68" t="s">
        <v>900</v>
      </c>
      <c r="F1843" s="68">
        <v>5</v>
      </c>
      <c r="H1843" s="68" t="s">
        <v>300</v>
      </c>
      <c r="I1843" s="68" t="s">
        <v>889</v>
      </c>
      <c r="J1843" s="92" t="s">
        <v>853</v>
      </c>
    </row>
    <row r="1844" spans="2:10">
      <c r="B1844" s="68" t="s">
        <v>839</v>
      </c>
      <c r="C1844" s="68" t="s">
        <v>283</v>
      </c>
      <c r="D1844" s="68" t="s">
        <v>425</v>
      </c>
      <c r="E1844" s="68" t="s">
        <v>900</v>
      </c>
      <c r="F1844" s="68">
        <v>5</v>
      </c>
      <c r="G1844" s="68">
        <v>0</v>
      </c>
      <c r="H1844" s="68" t="s">
        <v>300</v>
      </c>
      <c r="I1844" s="68" t="s">
        <v>889</v>
      </c>
      <c r="J1844" s="92" t="s">
        <v>854</v>
      </c>
    </row>
    <row r="1845" spans="2:10">
      <c r="B1845" s="68" t="s">
        <v>839</v>
      </c>
      <c r="C1845" s="68" t="s">
        <v>283</v>
      </c>
      <c r="D1845" s="68" t="s">
        <v>434</v>
      </c>
      <c r="E1845" s="68" t="s">
        <v>900</v>
      </c>
      <c r="F1845" s="68">
        <v>5</v>
      </c>
      <c r="H1845" s="68" t="s">
        <v>300</v>
      </c>
      <c r="I1845" s="68" t="s">
        <v>889</v>
      </c>
      <c r="J1845" s="92" t="s">
        <v>855</v>
      </c>
    </row>
    <row r="1846" spans="2:10">
      <c r="B1846" s="68" t="s">
        <v>839</v>
      </c>
      <c r="C1846" s="68" t="s">
        <v>283</v>
      </c>
      <c r="D1846" s="68" t="s">
        <v>440</v>
      </c>
      <c r="E1846" s="68" t="s">
        <v>900</v>
      </c>
      <c r="F1846" s="68">
        <v>5</v>
      </c>
      <c r="H1846" s="68" t="s">
        <v>300</v>
      </c>
      <c r="I1846" s="68" t="s">
        <v>889</v>
      </c>
      <c r="J1846" s="92" t="s">
        <v>856</v>
      </c>
    </row>
    <row r="1847" spans="2:10">
      <c r="B1847" s="68" t="s">
        <v>839</v>
      </c>
      <c r="C1847" s="68" t="s">
        <v>283</v>
      </c>
      <c r="D1847" s="68" t="s">
        <v>446</v>
      </c>
      <c r="E1847" s="68" t="s">
        <v>900</v>
      </c>
      <c r="F1847" s="68">
        <v>5</v>
      </c>
      <c r="H1847" s="68" t="s">
        <v>300</v>
      </c>
      <c r="I1847" s="68" t="s">
        <v>889</v>
      </c>
      <c r="J1847" s="92" t="s">
        <v>857</v>
      </c>
    </row>
    <row r="1848" spans="2:10">
      <c r="B1848" s="68" t="s">
        <v>839</v>
      </c>
      <c r="C1848" s="68" t="s">
        <v>283</v>
      </c>
      <c r="D1848" s="68" t="s">
        <v>455</v>
      </c>
      <c r="E1848" s="68" t="s">
        <v>900</v>
      </c>
      <c r="F1848" s="68">
        <v>5</v>
      </c>
      <c r="H1848" s="68" t="s">
        <v>300</v>
      </c>
      <c r="I1848" s="68" t="s">
        <v>889</v>
      </c>
      <c r="J1848" s="92" t="s">
        <v>858</v>
      </c>
    </row>
    <row r="1849" spans="2:10">
      <c r="B1849" s="68" t="s">
        <v>839</v>
      </c>
      <c r="C1849" s="68" t="s">
        <v>283</v>
      </c>
      <c r="D1849" s="68" t="s">
        <v>464</v>
      </c>
      <c r="E1849" s="68" t="s">
        <v>900</v>
      </c>
      <c r="F1849" s="68">
        <v>5</v>
      </c>
      <c r="H1849" s="68" t="s">
        <v>300</v>
      </c>
      <c r="I1849" s="68" t="s">
        <v>889</v>
      </c>
      <c r="J1849" s="92" t="s">
        <v>859</v>
      </c>
    </row>
    <row r="1850" spans="2:10">
      <c r="B1850" s="68" t="s">
        <v>839</v>
      </c>
      <c r="C1850" s="68" t="s">
        <v>283</v>
      </c>
      <c r="D1850" s="68" t="s">
        <v>473</v>
      </c>
      <c r="E1850" s="68" t="s">
        <v>900</v>
      </c>
      <c r="F1850" s="68">
        <v>5</v>
      </c>
      <c r="H1850" s="68" t="s">
        <v>300</v>
      </c>
      <c r="I1850" s="68" t="s">
        <v>889</v>
      </c>
      <c r="J1850" s="92" t="s">
        <v>860</v>
      </c>
    </row>
    <row r="1851" spans="2:10">
      <c r="B1851" s="68" t="s">
        <v>839</v>
      </c>
      <c r="C1851" s="68" t="s">
        <v>283</v>
      </c>
      <c r="D1851" s="68" t="s">
        <v>482</v>
      </c>
      <c r="E1851" s="68" t="s">
        <v>900</v>
      </c>
      <c r="F1851" s="68">
        <v>5</v>
      </c>
      <c r="H1851" s="68" t="s">
        <v>300</v>
      </c>
      <c r="I1851" s="68" t="s">
        <v>889</v>
      </c>
      <c r="J1851" s="92" t="s">
        <v>861</v>
      </c>
    </row>
    <row r="1852" spans="2:10">
      <c r="B1852" s="68" t="s">
        <v>839</v>
      </c>
      <c r="C1852" s="68" t="s">
        <v>283</v>
      </c>
      <c r="D1852" s="68" t="s">
        <v>491</v>
      </c>
      <c r="E1852" s="68" t="s">
        <v>900</v>
      </c>
      <c r="F1852" s="68">
        <v>5</v>
      </c>
      <c r="H1852" s="68" t="s">
        <v>300</v>
      </c>
      <c r="I1852" s="68" t="s">
        <v>889</v>
      </c>
      <c r="J1852" s="92" t="s">
        <v>862</v>
      </c>
    </row>
    <row r="1853" spans="2:10">
      <c r="B1853" s="68" t="s">
        <v>839</v>
      </c>
      <c r="C1853" s="68" t="s">
        <v>283</v>
      </c>
      <c r="D1853" s="68" t="s">
        <v>500</v>
      </c>
      <c r="E1853" s="68" t="s">
        <v>900</v>
      </c>
      <c r="F1853" s="68">
        <v>5</v>
      </c>
      <c r="H1853" s="68" t="s">
        <v>300</v>
      </c>
      <c r="I1853" s="68" t="s">
        <v>889</v>
      </c>
      <c r="J1853" s="92" t="s">
        <v>863</v>
      </c>
    </row>
    <row r="1854" spans="2:10">
      <c r="B1854" s="68" t="s">
        <v>839</v>
      </c>
      <c r="C1854" s="68" t="s">
        <v>283</v>
      </c>
      <c r="D1854" s="68" t="s">
        <v>509</v>
      </c>
      <c r="E1854" s="68" t="s">
        <v>900</v>
      </c>
      <c r="F1854" s="68">
        <v>5</v>
      </c>
      <c r="H1854" s="68" t="s">
        <v>300</v>
      </c>
      <c r="I1854" s="68" t="s">
        <v>889</v>
      </c>
      <c r="J1854" s="92" t="s">
        <v>864</v>
      </c>
    </row>
    <row r="1855" spans="2:10">
      <c r="B1855" s="68" t="s">
        <v>839</v>
      </c>
      <c r="C1855" s="68" t="s">
        <v>283</v>
      </c>
      <c r="D1855" s="68" t="s">
        <v>518</v>
      </c>
      <c r="E1855" s="68" t="s">
        <v>900</v>
      </c>
      <c r="F1855" s="68">
        <v>5</v>
      </c>
      <c r="H1855" s="68" t="s">
        <v>300</v>
      </c>
      <c r="I1855" s="68" t="s">
        <v>889</v>
      </c>
      <c r="J1855" s="92" t="s">
        <v>865</v>
      </c>
    </row>
    <row r="1856" spans="2:10">
      <c r="B1856" s="68" t="s">
        <v>839</v>
      </c>
      <c r="C1856" s="68" t="s">
        <v>283</v>
      </c>
      <c r="D1856" s="68" t="s">
        <v>527</v>
      </c>
      <c r="E1856" s="68" t="s">
        <v>900</v>
      </c>
      <c r="F1856" s="68">
        <v>5</v>
      </c>
      <c r="G1856" s="68">
        <v>0</v>
      </c>
      <c r="H1856" s="68" t="s">
        <v>300</v>
      </c>
      <c r="I1856" s="68" t="s">
        <v>889</v>
      </c>
      <c r="J1856" s="92" t="s">
        <v>866</v>
      </c>
    </row>
    <row r="1857" spans="2:10">
      <c r="B1857" s="68" t="s">
        <v>839</v>
      </c>
      <c r="C1857" s="68" t="s">
        <v>284</v>
      </c>
      <c r="D1857" s="68" t="s">
        <v>302</v>
      </c>
      <c r="E1857" s="68" t="s">
        <v>900</v>
      </c>
      <c r="F1857" s="68">
        <v>5</v>
      </c>
      <c r="H1857" s="68" t="s">
        <v>300</v>
      </c>
      <c r="I1857" s="68" t="s">
        <v>840</v>
      </c>
      <c r="J1857" s="92" t="s">
        <v>841</v>
      </c>
    </row>
    <row r="1858" spans="2:10">
      <c r="B1858" s="68" t="s">
        <v>839</v>
      </c>
      <c r="C1858" s="68" t="s">
        <v>284</v>
      </c>
      <c r="D1858" s="68" t="s">
        <v>311</v>
      </c>
      <c r="E1858" s="68" t="s">
        <v>900</v>
      </c>
      <c r="F1858" s="68">
        <v>5</v>
      </c>
      <c r="H1858" s="68" t="s">
        <v>300</v>
      </c>
      <c r="I1858" s="68" t="s">
        <v>840</v>
      </c>
      <c r="J1858" s="92" t="s">
        <v>842</v>
      </c>
    </row>
    <row r="1859" spans="2:10">
      <c r="B1859" s="68" t="s">
        <v>839</v>
      </c>
      <c r="C1859" s="68" t="s">
        <v>284</v>
      </c>
      <c r="D1859" s="68" t="s">
        <v>320</v>
      </c>
      <c r="E1859" s="68" t="s">
        <v>900</v>
      </c>
      <c r="F1859" s="68">
        <v>5</v>
      </c>
      <c r="H1859" s="68" t="s">
        <v>300</v>
      </c>
      <c r="I1859" s="68" t="s">
        <v>840</v>
      </c>
      <c r="J1859" s="92" t="s">
        <v>843</v>
      </c>
    </row>
    <row r="1860" spans="2:10">
      <c r="B1860" s="68" t="s">
        <v>839</v>
      </c>
      <c r="C1860" s="68" t="s">
        <v>284</v>
      </c>
      <c r="D1860" s="68" t="s">
        <v>329</v>
      </c>
      <c r="E1860" s="68" t="s">
        <v>900</v>
      </c>
      <c r="F1860" s="68">
        <v>5</v>
      </c>
      <c r="H1860" s="68" t="s">
        <v>300</v>
      </c>
      <c r="I1860" s="68" t="s">
        <v>840</v>
      </c>
      <c r="J1860" s="68" t="s">
        <v>844</v>
      </c>
    </row>
    <row r="1861" spans="2:10">
      <c r="B1861" s="68" t="s">
        <v>839</v>
      </c>
      <c r="C1861" s="68" t="s">
        <v>284</v>
      </c>
      <c r="D1861" s="68" t="s">
        <v>338</v>
      </c>
      <c r="E1861" s="68" t="s">
        <v>900</v>
      </c>
      <c r="F1861" s="68">
        <v>5</v>
      </c>
      <c r="H1861" s="68" t="s">
        <v>300</v>
      </c>
      <c r="I1861" s="68" t="s">
        <v>840</v>
      </c>
      <c r="J1861" s="92" t="s">
        <v>845</v>
      </c>
    </row>
    <row r="1862" spans="2:10">
      <c r="B1862" s="68" t="s">
        <v>839</v>
      </c>
      <c r="C1862" s="68" t="s">
        <v>284</v>
      </c>
      <c r="D1862" s="68" t="s">
        <v>347</v>
      </c>
      <c r="E1862" s="68" t="s">
        <v>900</v>
      </c>
      <c r="F1862" s="68">
        <v>5</v>
      </c>
      <c r="H1862" s="68" t="s">
        <v>300</v>
      </c>
      <c r="I1862" s="68" t="s">
        <v>840</v>
      </c>
      <c r="J1862" s="92" t="s">
        <v>846</v>
      </c>
    </row>
    <row r="1863" spans="2:10">
      <c r="B1863" s="68" t="s">
        <v>839</v>
      </c>
      <c r="C1863" s="68" t="s">
        <v>284</v>
      </c>
      <c r="D1863" s="68" t="s">
        <v>356</v>
      </c>
      <c r="E1863" s="68" t="s">
        <v>900</v>
      </c>
      <c r="F1863" s="68">
        <v>5</v>
      </c>
      <c r="H1863" s="68" t="s">
        <v>300</v>
      </c>
      <c r="I1863" s="68" t="s">
        <v>840</v>
      </c>
      <c r="J1863" s="92" t="s">
        <v>847</v>
      </c>
    </row>
    <row r="1864" spans="2:10">
      <c r="B1864" s="68" t="s">
        <v>839</v>
      </c>
      <c r="C1864" s="68" t="s">
        <v>284</v>
      </c>
      <c r="D1864" s="68" t="s">
        <v>365</v>
      </c>
      <c r="E1864" s="68" t="s">
        <v>900</v>
      </c>
      <c r="F1864" s="68">
        <v>5</v>
      </c>
      <c r="H1864" s="68" t="s">
        <v>300</v>
      </c>
      <c r="I1864" s="68" t="s">
        <v>840</v>
      </c>
      <c r="J1864" s="92" t="s">
        <v>848</v>
      </c>
    </row>
    <row r="1865" spans="2:10">
      <c r="B1865" s="68" t="s">
        <v>839</v>
      </c>
      <c r="C1865" s="68" t="s">
        <v>284</v>
      </c>
      <c r="D1865" s="68" t="s">
        <v>374</v>
      </c>
      <c r="E1865" s="68" t="s">
        <v>900</v>
      </c>
      <c r="F1865" s="68">
        <v>5</v>
      </c>
      <c r="H1865" s="68" t="s">
        <v>300</v>
      </c>
      <c r="I1865" s="68" t="s">
        <v>840</v>
      </c>
      <c r="J1865" s="92" t="s">
        <v>849</v>
      </c>
    </row>
    <row r="1866" spans="2:10">
      <c r="B1866" s="68" t="s">
        <v>839</v>
      </c>
      <c r="C1866" s="68" t="s">
        <v>284</v>
      </c>
      <c r="D1866" s="68" t="s">
        <v>383</v>
      </c>
      <c r="E1866" s="68" t="s">
        <v>900</v>
      </c>
      <c r="F1866" s="68">
        <v>5</v>
      </c>
      <c r="H1866" s="68" t="s">
        <v>300</v>
      </c>
      <c r="I1866" s="68" t="s">
        <v>840</v>
      </c>
      <c r="J1866" s="92" t="s">
        <v>850</v>
      </c>
    </row>
    <row r="1867" spans="2:10">
      <c r="B1867" s="68" t="s">
        <v>839</v>
      </c>
      <c r="C1867" s="68" t="s">
        <v>284</v>
      </c>
      <c r="D1867" s="68" t="s">
        <v>826</v>
      </c>
      <c r="E1867" s="68" t="s">
        <v>900</v>
      </c>
      <c r="F1867" s="68">
        <v>5</v>
      </c>
      <c r="H1867" s="68" t="s">
        <v>300</v>
      </c>
      <c r="I1867" s="68" t="s">
        <v>840</v>
      </c>
      <c r="J1867" s="92" t="s">
        <v>851</v>
      </c>
    </row>
    <row r="1868" spans="2:10">
      <c r="B1868" s="68" t="s">
        <v>839</v>
      </c>
      <c r="C1868" s="68" t="s">
        <v>284</v>
      </c>
      <c r="D1868" s="68" t="s">
        <v>401</v>
      </c>
      <c r="E1868" s="68" t="s">
        <v>900</v>
      </c>
      <c r="F1868" s="68">
        <v>5</v>
      </c>
      <c r="H1868" s="68" t="s">
        <v>300</v>
      </c>
      <c r="I1868" s="68" t="s">
        <v>840</v>
      </c>
      <c r="J1868" s="92" t="s">
        <v>852</v>
      </c>
    </row>
    <row r="1869" spans="2:10">
      <c r="B1869" s="68" t="s">
        <v>839</v>
      </c>
      <c r="C1869" s="68" t="s">
        <v>284</v>
      </c>
      <c r="D1869" s="68" t="s">
        <v>410</v>
      </c>
      <c r="E1869" s="68" t="s">
        <v>900</v>
      </c>
      <c r="F1869" s="68">
        <v>5</v>
      </c>
      <c r="H1869" s="68" t="s">
        <v>300</v>
      </c>
      <c r="I1869" s="68" t="s">
        <v>840</v>
      </c>
      <c r="J1869" s="92" t="s">
        <v>853</v>
      </c>
    </row>
    <row r="1870" spans="2:10">
      <c r="B1870" s="68" t="s">
        <v>839</v>
      </c>
      <c r="C1870" s="68" t="s">
        <v>284</v>
      </c>
      <c r="D1870" s="68" t="s">
        <v>419</v>
      </c>
      <c r="E1870" s="68" t="s">
        <v>900</v>
      </c>
      <c r="F1870" s="68">
        <v>5</v>
      </c>
      <c r="G1870" s="68">
        <v>0</v>
      </c>
      <c r="H1870" s="68" t="s">
        <v>300</v>
      </c>
      <c r="I1870" s="68" t="s">
        <v>840</v>
      </c>
      <c r="J1870" s="92" t="s">
        <v>854</v>
      </c>
    </row>
    <row r="1871" spans="2:10">
      <c r="B1871" s="68" t="s">
        <v>839</v>
      </c>
      <c r="C1871" s="68" t="s">
        <v>284</v>
      </c>
      <c r="D1871" s="68" t="s">
        <v>428</v>
      </c>
      <c r="E1871" s="68" t="s">
        <v>900</v>
      </c>
      <c r="F1871" s="68">
        <v>5</v>
      </c>
      <c r="H1871" s="68" t="s">
        <v>300</v>
      </c>
      <c r="I1871" s="68" t="s">
        <v>840</v>
      </c>
      <c r="J1871" s="92" t="s">
        <v>855</v>
      </c>
    </row>
    <row r="1872" spans="2:10">
      <c r="B1872" s="68" t="s">
        <v>839</v>
      </c>
      <c r="C1872" s="68" t="s">
        <v>284</v>
      </c>
      <c r="D1872" s="68" t="s">
        <v>436</v>
      </c>
      <c r="E1872" s="68" t="s">
        <v>900</v>
      </c>
      <c r="F1872" s="68">
        <v>5</v>
      </c>
      <c r="H1872" s="68" t="s">
        <v>300</v>
      </c>
      <c r="I1872" s="68" t="s">
        <v>840</v>
      </c>
      <c r="J1872" s="92" t="s">
        <v>856</v>
      </c>
    </row>
    <row r="1873" spans="2:10">
      <c r="B1873" s="68" t="s">
        <v>839</v>
      </c>
      <c r="C1873" s="68" t="s">
        <v>284</v>
      </c>
      <c r="D1873" s="68" t="s">
        <v>442</v>
      </c>
      <c r="E1873" s="68" t="s">
        <v>900</v>
      </c>
      <c r="F1873" s="68">
        <v>5</v>
      </c>
      <c r="H1873" s="68" t="s">
        <v>300</v>
      </c>
      <c r="I1873" s="68" t="s">
        <v>840</v>
      </c>
      <c r="J1873" s="92" t="s">
        <v>857</v>
      </c>
    </row>
    <row r="1874" spans="2:10">
      <c r="B1874" s="68" t="s">
        <v>839</v>
      </c>
      <c r="C1874" s="68" t="s">
        <v>284</v>
      </c>
      <c r="D1874" s="68" t="s">
        <v>449</v>
      </c>
      <c r="E1874" s="68" t="s">
        <v>900</v>
      </c>
      <c r="F1874" s="68">
        <v>5</v>
      </c>
      <c r="H1874" s="68" t="s">
        <v>300</v>
      </c>
      <c r="I1874" s="68" t="s">
        <v>840</v>
      </c>
      <c r="J1874" s="92" t="s">
        <v>858</v>
      </c>
    </row>
    <row r="1875" spans="2:10">
      <c r="B1875" s="68" t="s">
        <v>839</v>
      </c>
      <c r="C1875" s="68" t="s">
        <v>284</v>
      </c>
      <c r="D1875" s="68" t="s">
        <v>458</v>
      </c>
      <c r="E1875" s="68" t="s">
        <v>900</v>
      </c>
      <c r="F1875" s="68">
        <v>5</v>
      </c>
      <c r="H1875" s="68" t="s">
        <v>300</v>
      </c>
      <c r="I1875" s="68" t="s">
        <v>840</v>
      </c>
      <c r="J1875" s="92" t="s">
        <v>859</v>
      </c>
    </row>
    <row r="1876" spans="2:10">
      <c r="B1876" s="68" t="s">
        <v>839</v>
      </c>
      <c r="C1876" s="68" t="s">
        <v>284</v>
      </c>
      <c r="D1876" s="68" t="s">
        <v>467</v>
      </c>
      <c r="E1876" s="68" t="s">
        <v>900</v>
      </c>
      <c r="F1876" s="68">
        <v>5</v>
      </c>
      <c r="H1876" s="68" t="s">
        <v>300</v>
      </c>
      <c r="I1876" s="68" t="s">
        <v>840</v>
      </c>
      <c r="J1876" s="92" t="s">
        <v>860</v>
      </c>
    </row>
    <row r="1877" spans="2:10">
      <c r="B1877" s="68" t="s">
        <v>839</v>
      </c>
      <c r="C1877" s="68" t="s">
        <v>284</v>
      </c>
      <c r="D1877" s="68" t="s">
        <v>476</v>
      </c>
      <c r="E1877" s="68" t="s">
        <v>900</v>
      </c>
      <c r="F1877" s="68">
        <v>5</v>
      </c>
      <c r="H1877" s="68" t="s">
        <v>300</v>
      </c>
      <c r="I1877" s="68" t="s">
        <v>840</v>
      </c>
      <c r="J1877" s="92" t="s">
        <v>861</v>
      </c>
    </row>
    <row r="1878" spans="2:10">
      <c r="B1878" s="68" t="s">
        <v>839</v>
      </c>
      <c r="C1878" s="68" t="s">
        <v>284</v>
      </c>
      <c r="D1878" s="68" t="s">
        <v>485</v>
      </c>
      <c r="E1878" s="68" t="s">
        <v>900</v>
      </c>
      <c r="F1878" s="68">
        <v>5</v>
      </c>
      <c r="H1878" s="68" t="s">
        <v>300</v>
      </c>
      <c r="I1878" s="68" t="s">
        <v>840</v>
      </c>
      <c r="J1878" s="92" t="s">
        <v>862</v>
      </c>
    </row>
    <row r="1879" spans="2:10">
      <c r="B1879" s="68" t="s">
        <v>839</v>
      </c>
      <c r="C1879" s="68" t="s">
        <v>284</v>
      </c>
      <c r="D1879" s="68" t="s">
        <v>494</v>
      </c>
      <c r="E1879" s="68" t="s">
        <v>900</v>
      </c>
      <c r="F1879" s="68">
        <v>5</v>
      </c>
      <c r="H1879" s="68" t="s">
        <v>300</v>
      </c>
      <c r="I1879" s="68" t="s">
        <v>840</v>
      </c>
      <c r="J1879" s="92" t="s">
        <v>863</v>
      </c>
    </row>
    <row r="1880" spans="2:10">
      <c r="B1880" s="68" t="s">
        <v>839</v>
      </c>
      <c r="C1880" s="68" t="s">
        <v>284</v>
      </c>
      <c r="D1880" s="68" t="s">
        <v>503</v>
      </c>
      <c r="E1880" s="68" t="s">
        <v>900</v>
      </c>
      <c r="F1880" s="68">
        <v>5</v>
      </c>
      <c r="H1880" s="68" t="s">
        <v>300</v>
      </c>
      <c r="I1880" s="68" t="s">
        <v>840</v>
      </c>
      <c r="J1880" s="92" t="s">
        <v>864</v>
      </c>
    </row>
    <row r="1881" spans="2:10">
      <c r="B1881" s="68" t="s">
        <v>839</v>
      </c>
      <c r="C1881" s="68" t="s">
        <v>284</v>
      </c>
      <c r="D1881" s="68" t="s">
        <v>512</v>
      </c>
      <c r="E1881" s="68" t="s">
        <v>900</v>
      </c>
      <c r="F1881" s="68">
        <v>5</v>
      </c>
      <c r="H1881" s="68" t="s">
        <v>300</v>
      </c>
      <c r="I1881" s="68" t="s">
        <v>840</v>
      </c>
      <c r="J1881" s="92" t="s">
        <v>865</v>
      </c>
    </row>
    <row r="1882" spans="2:10">
      <c r="B1882" s="68" t="s">
        <v>839</v>
      </c>
      <c r="C1882" s="68" t="s">
        <v>284</v>
      </c>
      <c r="D1882" s="68" t="s">
        <v>521</v>
      </c>
      <c r="E1882" s="68" t="s">
        <v>900</v>
      </c>
      <c r="F1882" s="68">
        <v>5</v>
      </c>
      <c r="H1882" s="68" t="s">
        <v>300</v>
      </c>
      <c r="I1882" s="68" t="s">
        <v>840</v>
      </c>
      <c r="J1882" s="92" t="s">
        <v>866</v>
      </c>
    </row>
    <row r="1883" spans="2:10">
      <c r="B1883" s="68" t="s">
        <v>839</v>
      </c>
      <c r="C1883" s="68" t="s">
        <v>284</v>
      </c>
      <c r="D1883" s="68" t="s">
        <v>305</v>
      </c>
      <c r="E1883" s="68" t="s">
        <v>900</v>
      </c>
      <c r="F1883" s="68">
        <v>5</v>
      </c>
      <c r="H1883" s="68" t="s">
        <v>300</v>
      </c>
      <c r="I1883" s="68" t="s">
        <v>888</v>
      </c>
      <c r="J1883" s="92" t="s">
        <v>841</v>
      </c>
    </row>
    <row r="1884" spans="2:10">
      <c r="B1884" s="68" t="s">
        <v>839</v>
      </c>
      <c r="C1884" s="68" t="s">
        <v>284</v>
      </c>
      <c r="D1884" s="68" t="s">
        <v>314</v>
      </c>
      <c r="E1884" s="68" t="s">
        <v>900</v>
      </c>
      <c r="F1884" s="68">
        <v>5</v>
      </c>
      <c r="H1884" s="68" t="s">
        <v>300</v>
      </c>
      <c r="I1884" s="68" t="s">
        <v>888</v>
      </c>
      <c r="J1884" s="68" t="s">
        <v>842</v>
      </c>
    </row>
    <row r="1885" spans="2:10">
      <c r="B1885" s="68" t="s">
        <v>839</v>
      </c>
      <c r="C1885" s="68" t="s">
        <v>284</v>
      </c>
      <c r="D1885" s="68" t="s">
        <v>323</v>
      </c>
      <c r="E1885" s="68" t="s">
        <v>900</v>
      </c>
      <c r="F1885" s="68">
        <v>5</v>
      </c>
      <c r="H1885" s="68" t="s">
        <v>300</v>
      </c>
      <c r="I1885" s="68" t="s">
        <v>888</v>
      </c>
      <c r="J1885" s="68" t="s">
        <v>843</v>
      </c>
    </row>
    <row r="1886" spans="2:10">
      <c r="B1886" s="68" t="s">
        <v>839</v>
      </c>
      <c r="C1886" s="68" t="s">
        <v>284</v>
      </c>
      <c r="D1886" s="68" t="s">
        <v>332</v>
      </c>
      <c r="E1886" s="68" t="s">
        <v>900</v>
      </c>
      <c r="F1886" s="68">
        <v>5</v>
      </c>
      <c r="H1886" s="68" t="s">
        <v>300</v>
      </c>
      <c r="I1886" s="68" t="s">
        <v>888</v>
      </c>
      <c r="J1886" s="92" t="s">
        <v>844</v>
      </c>
    </row>
    <row r="1887" spans="2:10">
      <c r="B1887" s="68" t="s">
        <v>839</v>
      </c>
      <c r="C1887" s="68" t="s">
        <v>284</v>
      </c>
      <c r="D1887" s="68" t="s">
        <v>341</v>
      </c>
      <c r="E1887" s="68" t="s">
        <v>900</v>
      </c>
      <c r="F1887" s="68">
        <v>5</v>
      </c>
      <c r="H1887" s="68" t="s">
        <v>300</v>
      </c>
      <c r="I1887" s="68" t="s">
        <v>888</v>
      </c>
      <c r="J1887" s="92" t="s">
        <v>845</v>
      </c>
    </row>
    <row r="1888" spans="2:10">
      <c r="B1888" s="68" t="s">
        <v>839</v>
      </c>
      <c r="C1888" s="68" t="s">
        <v>284</v>
      </c>
      <c r="D1888" s="68" t="s">
        <v>350</v>
      </c>
      <c r="E1888" s="68" t="s">
        <v>900</v>
      </c>
      <c r="F1888" s="68">
        <v>5</v>
      </c>
      <c r="H1888" s="68" t="s">
        <v>300</v>
      </c>
      <c r="I1888" s="68" t="s">
        <v>888</v>
      </c>
      <c r="J1888" s="92" t="s">
        <v>846</v>
      </c>
    </row>
    <row r="1889" spans="2:10">
      <c r="B1889" s="68" t="s">
        <v>839</v>
      </c>
      <c r="C1889" s="68" t="s">
        <v>284</v>
      </c>
      <c r="D1889" s="68" t="s">
        <v>359</v>
      </c>
      <c r="E1889" s="68" t="s">
        <v>900</v>
      </c>
      <c r="F1889" s="68">
        <v>5</v>
      </c>
      <c r="H1889" s="68" t="s">
        <v>300</v>
      </c>
      <c r="I1889" s="68" t="s">
        <v>888</v>
      </c>
      <c r="J1889" s="92" t="s">
        <v>847</v>
      </c>
    </row>
    <row r="1890" spans="2:10">
      <c r="B1890" s="68" t="s">
        <v>839</v>
      </c>
      <c r="C1890" s="68" t="s">
        <v>284</v>
      </c>
      <c r="D1890" s="68" t="s">
        <v>368</v>
      </c>
      <c r="E1890" s="68" t="s">
        <v>900</v>
      </c>
      <c r="F1890" s="68">
        <v>5</v>
      </c>
      <c r="H1890" s="68" t="s">
        <v>300</v>
      </c>
      <c r="I1890" s="68" t="s">
        <v>888</v>
      </c>
      <c r="J1890" s="92" t="s">
        <v>848</v>
      </c>
    </row>
    <row r="1891" spans="2:10">
      <c r="B1891" s="68" t="s">
        <v>839</v>
      </c>
      <c r="C1891" s="68" t="s">
        <v>284</v>
      </c>
      <c r="D1891" s="68" t="s">
        <v>377</v>
      </c>
      <c r="E1891" s="68" t="s">
        <v>900</v>
      </c>
      <c r="F1891" s="68">
        <v>5</v>
      </c>
      <c r="H1891" s="68" t="s">
        <v>300</v>
      </c>
      <c r="I1891" s="68" t="s">
        <v>888</v>
      </c>
      <c r="J1891" s="92" t="s">
        <v>849</v>
      </c>
    </row>
    <row r="1892" spans="2:10">
      <c r="B1892" s="68" t="s">
        <v>839</v>
      </c>
      <c r="C1892" s="68" t="s">
        <v>284</v>
      </c>
      <c r="D1892" s="68" t="s">
        <v>386</v>
      </c>
      <c r="E1892" s="68" t="s">
        <v>900</v>
      </c>
      <c r="F1892" s="68">
        <v>5</v>
      </c>
      <c r="H1892" s="68" t="s">
        <v>300</v>
      </c>
      <c r="I1892" s="68" t="s">
        <v>888</v>
      </c>
      <c r="J1892" s="92" t="s">
        <v>850</v>
      </c>
    </row>
    <row r="1893" spans="2:10">
      <c r="B1893" s="68" t="s">
        <v>839</v>
      </c>
      <c r="C1893" s="68" t="s">
        <v>284</v>
      </c>
      <c r="D1893" s="68" t="s">
        <v>827</v>
      </c>
      <c r="E1893" s="68" t="s">
        <v>900</v>
      </c>
      <c r="F1893" s="68">
        <v>5</v>
      </c>
      <c r="H1893" s="68" t="s">
        <v>300</v>
      </c>
      <c r="I1893" s="68" t="s">
        <v>888</v>
      </c>
      <c r="J1893" s="92" t="s">
        <v>851</v>
      </c>
    </row>
    <row r="1894" spans="2:10">
      <c r="B1894" s="68" t="s">
        <v>839</v>
      </c>
      <c r="C1894" s="68" t="s">
        <v>284</v>
      </c>
      <c r="D1894" s="68" t="s">
        <v>404</v>
      </c>
      <c r="E1894" s="68" t="s">
        <v>900</v>
      </c>
      <c r="F1894" s="68">
        <v>5</v>
      </c>
      <c r="H1894" s="68" t="s">
        <v>300</v>
      </c>
      <c r="I1894" s="68" t="s">
        <v>888</v>
      </c>
      <c r="J1894" s="92" t="s">
        <v>852</v>
      </c>
    </row>
    <row r="1895" spans="2:10">
      <c r="B1895" s="68" t="s">
        <v>839</v>
      </c>
      <c r="C1895" s="68" t="s">
        <v>284</v>
      </c>
      <c r="D1895" s="68" t="s">
        <v>413</v>
      </c>
      <c r="E1895" s="68" t="s">
        <v>900</v>
      </c>
      <c r="F1895" s="68">
        <v>5</v>
      </c>
      <c r="H1895" s="68" t="s">
        <v>300</v>
      </c>
      <c r="I1895" s="68" t="s">
        <v>888</v>
      </c>
      <c r="J1895" s="92" t="s">
        <v>853</v>
      </c>
    </row>
    <row r="1896" spans="2:10">
      <c r="B1896" s="68" t="s">
        <v>839</v>
      </c>
      <c r="C1896" s="68" t="s">
        <v>284</v>
      </c>
      <c r="D1896" s="68" t="s">
        <v>422</v>
      </c>
      <c r="E1896" s="68" t="s">
        <v>900</v>
      </c>
      <c r="F1896" s="68">
        <v>5</v>
      </c>
      <c r="G1896" s="68">
        <v>0</v>
      </c>
      <c r="H1896" s="68" t="s">
        <v>300</v>
      </c>
      <c r="I1896" s="68" t="s">
        <v>888</v>
      </c>
      <c r="J1896" s="92" t="s">
        <v>854</v>
      </c>
    </row>
    <row r="1897" spans="2:10">
      <c r="B1897" s="68" t="s">
        <v>839</v>
      </c>
      <c r="C1897" s="68" t="s">
        <v>284</v>
      </c>
      <c r="D1897" s="68" t="s">
        <v>431</v>
      </c>
      <c r="E1897" s="68" t="s">
        <v>900</v>
      </c>
      <c r="F1897" s="68">
        <v>5</v>
      </c>
      <c r="H1897" s="68" t="s">
        <v>300</v>
      </c>
      <c r="I1897" s="68" t="s">
        <v>888</v>
      </c>
      <c r="J1897" s="92" t="s">
        <v>855</v>
      </c>
    </row>
    <row r="1898" spans="2:10">
      <c r="B1898" s="68" t="s">
        <v>839</v>
      </c>
      <c r="C1898" s="68" t="s">
        <v>284</v>
      </c>
      <c r="D1898" s="68" t="s">
        <v>438</v>
      </c>
      <c r="E1898" s="68" t="s">
        <v>900</v>
      </c>
      <c r="F1898" s="68">
        <v>5</v>
      </c>
      <c r="H1898" s="68" t="s">
        <v>300</v>
      </c>
      <c r="I1898" s="68" t="s">
        <v>888</v>
      </c>
      <c r="J1898" s="92" t="s">
        <v>856</v>
      </c>
    </row>
    <row r="1899" spans="2:10">
      <c r="B1899" s="68" t="s">
        <v>839</v>
      </c>
      <c r="C1899" s="68" t="s">
        <v>284</v>
      </c>
      <c r="D1899" s="68" t="s">
        <v>444</v>
      </c>
      <c r="E1899" s="68" t="s">
        <v>900</v>
      </c>
      <c r="F1899" s="68">
        <v>5</v>
      </c>
      <c r="H1899" s="68" t="s">
        <v>300</v>
      </c>
      <c r="I1899" s="68" t="s">
        <v>888</v>
      </c>
      <c r="J1899" s="92" t="s">
        <v>857</v>
      </c>
    </row>
    <row r="1900" spans="2:10">
      <c r="B1900" s="68" t="s">
        <v>839</v>
      </c>
      <c r="C1900" s="68" t="s">
        <v>284</v>
      </c>
      <c r="D1900" s="68" t="s">
        <v>452</v>
      </c>
      <c r="E1900" s="68" t="s">
        <v>900</v>
      </c>
      <c r="F1900" s="68">
        <v>5</v>
      </c>
      <c r="H1900" s="68" t="s">
        <v>300</v>
      </c>
      <c r="I1900" s="68" t="s">
        <v>888</v>
      </c>
      <c r="J1900" s="92" t="s">
        <v>858</v>
      </c>
    </row>
    <row r="1901" spans="2:10">
      <c r="B1901" s="68" t="s">
        <v>839</v>
      </c>
      <c r="C1901" s="68" t="s">
        <v>284</v>
      </c>
      <c r="D1901" s="68" t="s">
        <v>461</v>
      </c>
      <c r="E1901" s="68" t="s">
        <v>900</v>
      </c>
      <c r="F1901" s="68">
        <v>5</v>
      </c>
      <c r="H1901" s="68" t="s">
        <v>300</v>
      </c>
      <c r="I1901" s="68" t="s">
        <v>888</v>
      </c>
      <c r="J1901" s="92" t="s">
        <v>859</v>
      </c>
    </row>
    <row r="1902" spans="2:10">
      <c r="B1902" s="68" t="s">
        <v>839</v>
      </c>
      <c r="C1902" s="68" t="s">
        <v>284</v>
      </c>
      <c r="D1902" s="68" t="s">
        <v>470</v>
      </c>
      <c r="E1902" s="68" t="s">
        <v>900</v>
      </c>
      <c r="F1902" s="68">
        <v>5</v>
      </c>
      <c r="H1902" s="68" t="s">
        <v>300</v>
      </c>
      <c r="I1902" s="68" t="s">
        <v>888</v>
      </c>
      <c r="J1902" s="92" t="s">
        <v>860</v>
      </c>
    </row>
    <row r="1903" spans="2:10">
      <c r="B1903" s="68" t="s">
        <v>839</v>
      </c>
      <c r="C1903" s="68" t="s">
        <v>284</v>
      </c>
      <c r="D1903" s="68" t="s">
        <v>479</v>
      </c>
      <c r="E1903" s="68" t="s">
        <v>900</v>
      </c>
      <c r="F1903" s="68">
        <v>5</v>
      </c>
      <c r="H1903" s="68" t="s">
        <v>300</v>
      </c>
      <c r="I1903" s="68" t="s">
        <v>888</v>
      </c>
      <c r="J1903" s="92" t="s">
        <v>861</v>
      </c>
    </row>
    <row r="1904" spans="2:10">
      <c r="B1904" s="68" t="s">
        <v>839</v>
      </c>
      <c r="C1904" s="68" t="s">
        <v>284</v>
      </c>
      <c r="D1904" s="68" t="s">
        <v>488</v>
      </c>
      <c r="E1904" s="68" t="s">
        <v>900</v>
      </c>
      <c r="F1904" s="68">
        <v>5</v>
      </c>
      <c r="H1904" s="68" t="s">
        <v>300</v>
      </c>
      <c r="I1904" s="68" t="s">
        <v>888</v>
      </c>
      <c r="J1904" s="92" t="s">
        <v>862</v>
      </c>
    </row>
    <row r="1905" spans="2:10">
      <c r="B1905" s="68" t="s">
        <v>839</v>
      </c>
      <c r="C1905" s="68" t="s">
        <v>284</v>
      </c>
      <c r="D1905" s="68" t="s">
        <v>497</v>
      </c>
      <c r="E1905" s="68" t="s">
        <v>900</v>
      </c>
      <c r="F1905" s="68">
        <v>5</v>
      </c>
      <c r="H1905" s="68" t="s">
        <v>300</v>
      </c>
      <c r="I1905" s="68" t="s">
        <v>888</v>
      </c>
      <c r="J1905" s="92" t="s">
        <v>863</v>
      </c>
    </row>
    <row r="1906" spans="2:10">
      <c r="B1906" s="68" t="s">
        <v>839</v>
      </c>
      <c r="C1906" s="68" t="s">
        <v>284</v>
      </c>
      <c r="D1906" s="68" t="s">
        <v>506</v>
      </c>
      <c r="E1906" s="68" t="s">
        <v>900</v>
      </c>
      <c r="F1906" s="68">
        <v>5</v>
      </c>
      <c r="H1906" s="68" t="s">
        <v>300</v>
      </c>
      <c r="I1906" s="68" t="s">
        <v>888</v>
      </c>
      <c r="J1906" s="92" t="s">
        <v>864</v>
      </c>
    </row>
    <row r="1907" spans="2:10">
      <c r="B1907" s="68" t="s">
        <v>839</v>
      </c>
      <c r="C1907" s="68" t="s">
        <v>284</v>
      </c>
      <c r="D1907" s="68" t="s">
        <v>515</v>
      </c>
      <c r="E1907" s="68" t="s">
        <v>900</v>
      </c>
      <c r="F1907" s="68">
        <v>5</v>
      </c>
      <c r="H1907" s="68" t="s">
        <v>300</v>
      </c>
      <c r="I1907" s="68" t="s">
        <v>888</v>
      </c>
      <c r="J1907" s="92" t="s">
        <v>865</v>
      </c>
    </row>
    <row r="1908" spans="2:10">
      <c r="B1908" s="68" t="s">
        <v>839</v>
      </c>
      <c r="C1908" s="68" t="s">
        <v>284</v>
      </c>
      <c r="D1908" s="68" t="s">
        <v>524</v>
      </c>
      <c r="E1908" s="68" t="s">
        <v>900</v>
      </c>
      <c r="F1908" s="68">
        <v>5</v>
      </c>
      <c r="H1908" s="68" t="s">
        <v>300</v>
      </c>
      <c r="I1908" s="68" t="s">
        <v>888</v>
      </c>
      <c r="J1908" s="92" t="s">
        <v>866</v>
      </c>
    </row>
    <row r="1909" spans="2:10">
      <c r="B1909" s="68" t="s">
        <v>839</v>
      </c>
      <c r="C1909" s="68" t="s">
        <v>284</v>
      </c>
      <c r="D1909" s="68" t="s">
        <v>308</v>
      </c>
      <c r="E1909" s="68" t="s">
        <v>900</v>
      </c>
      <c r="F1909" s="68">
        <v>5</v>
      </c>
      <c r="H1909" s="68" t="s">
        <v>300</v>
      </c>
      <c r="I1909" s="68" t="s">
        <v>889</v>
      </c>
      <c r="J1909" s="92" t="s">
        <v>841</v>
      </c>
    </row>
    <row r="1910" spans="2:10">
      <c r="B1910" s="68" t="s">
        <v>839</v>
      </c>
      <c r="C1910" s="68" t="s">
        <v>284</v>
      </c>
      <c r="D1910" s="68" t="s">
        <v>317</v>
      </c>
      <c r="E1910" s="68" t="s">
        <v>900</v>
      </c>
      <c r="F1910" s="68">
        <v>5</v>
      </c>
      <c r="H1910" s="68" t="s">
        <v>300</v>
      </c>
      <c r="I1910" s="68" t="s">
        <v>889</v>
      </c>
      <c r="J1910" s="68" t="s">
        <v>842</v>
      </c>
    </row>
    <row r="1911" spans="2:10">
      <c r="B1911" s="68" t="s">
        <v>839</v>
      </c>
      <c r="C1911" s="68" t="s">
        <v>284</v>
      </c>
      <c r="D1911" s="68" t="s">
        <v>326</v>
      </c>
      <c r="E1911" s="68" t="s">
        <v>900</v>
      </c>
      <c r="F1911" s="68">
        <v>5</v>
      </c>
      <c r="H1911" s="68" t="s">
        <v>300</v>
      </c>
      <c r="I1911" s="68" t="s">
        <v>889</v>
      </c>
      <c r="J1911" s="68" t="s">
        <v>843</v>
      </c>
    </row>
    <row r="1912" spans="2:10">
      <c r="B1912" s="68" t="s">
        <v>839</v>
      </c>
      <c r="C1912" s="68" t="s">
        <v>284</v>
      </c>
      <c r="D1912" s="68" t="s">
        <v>335</v>
      </c>
      <c r="E1912" s="68" t="s">
        <v>900</v>
      </c>
      <c r="F1912" s="68">
        <v>5</v>
      </c>
      <c r="H1912" s="68" t="s">
        <v>300</v>
      </c>
      <c r="I1912" s="68" t="s">
        <v>889</v>
      </c>
      <c r="J1912" s="92" t="s">
        <v>844</v>
      </c>
    </row>
    <row r="1913" spans="2:10">
      <c r="B1913" s="68" t="s">
        <v>839</v>
      </c>
      <c r="C1913" s="68" t="s">
        <v>284</v>
      </c>
      <c r="D1913" s="68" t="s">
        <v>344</v>
      </c>
      <c r="E1913" s="68" t="s">
        <v>900</v>
      </c>
      <c r="F1913" s="68">
        <v>5</v>
      </c>
      <c r="H1913" s="68" t="s">
        <v>300</v>
      </c>
      <c r="I1913" s="68" t="s">
        <v>889</v>
      </c>
      <c r="J1913" s="92" t="s">
        <v>845</v>
      </c>
    </row>
    <row r="1914" spans="2:10">
      <c r="B1914" s="68" t="s">
        <v>839</v>
      </c>
      <c r="C1914" s="68" t="s">
        <v>284</v>
      </c>
      <c r="D1914" s="68" t="s">
        <v>353</v>
      </c>
      <c r="E1914" s="68" t="s">
        <v>900</v>
      </c>
      <c r="F1914" s="68">
        <v>5</v>
      </c>
      <c r="H1914" s="68" t="s">
        <v>300</v>
      </c>
      <c r="I1914" s="68" t="s">
        <v>889</v>
      </c>
      <c r="J1914" s="92" t="s">
        <v>846</v>
      </c>
    </row>
    <row r="1915" spans="2:10">
      <c r="B1915" s="68" t="s">
        <v>839</v>
      </c>
      <c r="C1915" s="68" t="s">
        <v>284</v>
      </c>
      <c r="D1915" s="68" t="s">
        <v>362</v>
      </c>
      <c r="E1915" s="68" t="s">
        <v>900</v>
      </c>
      <c r="F1915" s="68">
        <v>5</v>
      </c>
      <c r="H1915" s="68" t="s">
        <v>300</v>
      </c>
      <c r="I1915" s="68" t="s">
        <v>889</v>
      </c>
      <c r="J1915" s="92" t="s">
        <v>847</v>
      </c>
    </row>
    <row r="1916" spans="2:10">
      <c r="B1916" s="68" t="s">
        <v>839</v>
      </c>
      <c r="C1916" s="68" t="s">
        <v>284</v>
      </c>
      <c r="D1916" s="68" t="s">
        <v>371</v>
      </c>
      <c r="E1916" s="68" t="s">
        <v>900</v>
      </c>
      <c r="F1916" s="68">
        <v>5</v>
      </c>
      <c r="H1916" s="68" t="s">
        <v>300</v>
      </c>
      <c r="I1916" s="68" t="s">
        <v>889</v>
      </c>
      <c r="J1916" s="92" t="s">
        <v>848</v>
      </c>
    </row>
    <row r="1917" spans="2:10">
      <c r="B1917" s="68" t="s">
        <v>839</v>
      </c>
      <c r="C1917" s="68" t="s">
        <v>284</v>
      </c>
      <c r="D1917" s="68" t="s">
        <v>380</v>
      </c>
      <c r="E1917" s="68" t="s">
        <v>900</v>
      </c>
      <c r="F1917" s="68">
        <v>5</v>
      </c>
      <c r="H1917" s="68" t="s">
        <v>300</v>
      </c>
      <c r="I1917" s="68" t="s">
        <v>889</v>
      </c>
      <c r="J1917" s="92" t="s">
        <v>849</v>
      </c>
    </row>
    <row r="1918" spans="2:10">
      <c r="B1918" s="68" t="s">
        <v>839</v>
      </c>
      <c r="C1918" s="68" t="s">
        <v>284</v>
      </c>
      <c r="D1918" s="68" t="s">
        <v>389</v>
      </c>
      <c r="E1918" s="68" t="s">
        <v>900</v>
      </c>
      <c r="F1918" s="68">
        <v>5</v>
      </c>
      <c r="H1918" s="68" t="s">
        <v>300</v>
      </c>
      <c r="I1918" s="68" t="s">
        <v>889</v>
      </c>
      <c r="J1918" s="92" t="s">
        <v>850</v>
      </c>
    </row>
    <row r="1919" spans="2:10">
      <c r="B1919" s="68" t="s">
        <v>839</v>
      </c>
      <c r="C1919" s="68" t="s">
        <v>284</v>
      </c>
      <c r="D1919" s="68" t="s">
        <v>828</v>
      </c>
      <c r="E1919" s="68" t="s">
        <v>900</v>
      </c>
      <c r="F1919" s="68">
        <v>5</v>
      </c>
      <c r="H1919" s="68" t="s">
        <v>300</v>
      </c>
      <c r="I1919" s="68" t="s">
        <v>889</v>
      </c>
      <c r="J1919" s="92" t="s">
        <v>851</v>
      </c>
    </row>
    <row r="1920" spans="2:10">
      <c r="B1920" s="68" t="s">
        <v>839</v>
      </c>
      <c r="C1920" s="68" t="s">
        <v>284</v>
      </c>
      <c r="D1920" s="68" t="s">
        <v>407</v>
      </c>
      <c r="E1920" s="68" t="s">
        <v>900</v>
      </c>
      <c r="F1920" s="68">
        <v>5</v>
      </c>
      <c r="H1920" s="68" t="s">
        <v>300</v>
      </c>
      <c r="I1920" s="68" t="s">
        <v>889</v>
      </c>
      <c r="J1920" s="92" t="s">
        <v>852</v>
      </c>
    </row>
    <row r="1921" spans="2:10">
      <c r="B1921" s="68" t="s">
        <v>839</v>
      </c>
      <c r="C1921" s="68" t="s">
        <v>284</v>
      </c>
      <c r="D1921" s="68" t="s">
        <v>416</v>
      </c>
      <c r="E1921" s="68" t="s">
        <v>900</v>
      </c>
      <c r="F1921" s="68">
        <v>5</v>
      </c>
      <c r="H1921" s="68" t="s">
        <v>300</v>
      </c>
      <c r="I1921" s="68" t="s">
        <v>889</v>
      </c>
      <c r="J1921" s="92" t="s">
        <v>853</v>
      </c>
    </row>
    <row r="1922" spans="2:10">
      <c r="B1922" s="68" t="s">
        <v>839</v>
      </c>
      <c r="C1922" s="68" t="s">
        <v>284</v>
      </c>
      <c r="D1922" s="68" t="s">
        <v>425</v>
      </c>
      <c r="E1922" s="68" t="s">
        <v>900</v>
      </c>
      <c r="F1922" s="68">
        <v>5</v>
      </c>
      <c r="G1922" s="68">
        <v>0</v>
      </c>
      <c r="H1922" s="68" t="s">
        <v>300</v>
      </c>
      <c r="I1922" s="68" t="s">
        <v>889</v>
      </c>
      <c r="J1922" s="92" t="s">
        <v>854</v>
      </c>
    </row>
    <row r="1923" spans="2:10">
      <c r="B1923" s="68" t="s">
        <v>839</v>
      </c>
      <c r="C1923" s="68" t="s">
        <v>284</v>
      </c>
      <c r="D1923" s="68" t="s">
        <v>434</v>
      </c>
      <c r="E1923" s="68" t="s">
        <v>900</v>
      </c>
      <c r="F1923" s="68">
        <v>5</v>
      </c>
      <c r="H1923" s="68" t="s">
        <v>300</v>
      </c>
      <c r="I1923" s="68" t="s">
        <v>889</v>
      </c>
      <c r="J1923" s="92" t="s">
        <v>855</v>
      </c>
    </row>
    <row r="1924" spans="2:10">
      <c r="B1924" s="68" t="s">
        <v>839</v>
      </c>
      <c r="C1924" s="68" t="s">
        <v>284</v>
      </c>
      <c r="D1924" s="68" t="s">
        <v>440</v>
      </c>
      <c r="E1924" s="68" t="s">
        <v>900</v>
      </c>
      <c r="F1924" s="68">
        <v>5</v>
      </c>
      <c r="H1924" s="68" t="s">
        <v>300</v>
      </c>
      <c r="I1924" s="68" t="s">
        <v>889</v>
      </c>
      <c r="J1924" s="92" t="s">
        <v>856</v>
      </c>
    </row>
    <row r="1925" spans="2:10">
      <c r="B1925" s="68" t="s">
        <v>839</v>
      </c>
      <c r="C1925" s="68" t="s">
        <v>284</v>
      </c>
      <c r="D1925" s="68" t="s">
        <v>446</v>
      </c>
      <c r="E1925" s="68" t="s">
        <v>900</v>
      </c>
      <c r="F1925" s="68">
        <v>5</v>
      </c>
      <c r="H1925" s="68" t="s">
        <v>300</v>
      </c>
      <c r="I1925" s="68" t="s">
        <v>889</v>
      </c>
      <c r="J1925" s="92" t="s">
        <v>857</v>
      </c>
    </row>
    <row r="1926" spans="2:10">
      <c r="B1926" s="68" t="s">
        <v>839</v>
      </c>
      <c r="C1926" s="68" t="s">
        <v>284</v>
      </c>
      <c r="D1926" s="68" t="s">
        <v>455</v>
      </c>
      <c r="E1926" s="68" t="s">
        <v>900</v>
      </c>
      <c r="F1926" s="68">
        <v>5</v>
      </c>
      <c r="H1926" s="68" t="s">
        <v>300</v>
      </c>
      <c r="I1926" s="68" t="s">
        <v>889</v>
      </c>
      <c r="J1926" s="92" t="s">
        <v>858</v>
      </c>
    </row>
    <row r="1927" spans="2:10">
      <c r="B1927" s="68" t="s">
        <v>839</v>
      </c>
      <c r="C1927" s="68" t="s">
        <v>284</v>
      </c>
      <c r="D1927" s="68" t="s">
        <v>464</v>
      </c>
      <c r="E1927" s="68" t="s">
        <v>900</v>
      </c>
      <c r="F1927" s="68">
        <v>5</v>
      </c>
      <c r="H1927" s="68" t="s">
        <v>300</v>
      </c>
      <c r="I1927" s="68" t="s">
        <v>889</v>
      </c>
      <c r="J1927" s="92" t="s">
        <v>859</v>
      </c>
    </row>
    <row r="1928" spans="2:10">
      <c r="B1928" s="68" t="s">
        <v>839</v>
      </c>
      <c r="C1928" s="68" t="s">
        <v>284</v>
      </c>
      <c r="D1928" s="68" t="s">
        <v>473</v>
      </c>
      <c r="E1928" s="68" t="s">
        <v>900</v>
      </c>
      <c r="F1928" s="68">
        <v>5</v>
      </c>
      <c r="H1928" s="68" t="s">
        <v>300</v>
      </c>
      <c r="I1928" s="68" t="s">
        <v>889</v>
      </c>
      <c r="J1928" s="92" t="s">
        <v>860</v>
      </c>
    </row>
    <row r="1929" spans="2:10">
      <c r="B1929" s="68" t="s">
        <v>839</v>
      </c>
      <c r="C1929" s="68" t="s">
        <v>284</v>
      </c>
      <c r="D1929" s="68" t="s">
        <v>482</v>
      </c>
      <c r="E1929" s="68" t="s">
        <v>900</v>
      </c>
      <c r="F1929" s="68">
        <v>5</v>
      </c>
      <c r="H1929" s="68" t="s">
        <v>300</v>
      </c>
      <c r="I1929" s="68" t="s">
        <v>889</v>
      </c>
      <c r="J1929" s="92" t="s">
        <v>861</v>
      </c>
    </row>
    <row r="1930" spans="2:10">
      <c r="B1930" s="68" t="s">
        <v>839</v>
      </c>
      <c r="C1930" s="68" t="s">
        <v>284</v>
      </c>
      <c r="D1930" s="68" t="s">
        <v>491</v>
      </c>
      <c r="E1930" s="68" t="s">
        <v>900</v>
      </c>
      <c r="F1930" s="68">
        <v>5</v>
      </c>
      <c r="H1930" s="68" t="s">
        <v>300</v>
      </c>
      <c r="I1930" s="68" t="s">
        <v>889</v>
      </c>
      <c r="J1930" s="92" t="s">
        <v>862</v>
      </c>
    </row>
    <row r="1931" spans="2:10">
      <c r="B1931" s="68" t="s">
        <v>839</v>
      </c>
      <c r="C1931" s="68" t="s">
        <v>284</v>
      </c>
      <c r="D1931" s="68" t="s">
        <v>500</v>
      </c>
      <c r="E1931" s="68" t="s">
        <v>900</v>
      </c>
      <c r="F1931" s="68">
        <v>5</v>
      </c>
      <c r="H1931" s="68" t="s">
        <v>300</v>
      </c>
      <c r="I1931" s="68" t="s">
        <v>889</v>
      </c>
      <c r="J1931" s="92" t="s">
        <v>863</v>
      </c>
    </row>
    <row r="1932" spans="2:10">
      <c r="B1932" s="68" t="s">
        <v>839</v>
      </c>
      <c r="C1932" s="68" t="s">
        <v>284</v>
      </c>
      <c r="D1932" s="68" t="s">
        <v>509</v>
      </c>
      <c r="E1932" s="68" t="s">
        <v>900</v>
      </c>
      <c r="F1932" s="68">
        <v>5</v>
      </c>
      <c r="H1932" s="68" t="s">
        <v>300</v>
      </c>
      <c r="I1932" s="68" t="s">
        <v>889</v>
      </c>
      <c r="J1932" s="92" t="s">
        <v>864</v>
      </c>
    </row>
    <row r="1933" spans="2:10">
      <c r="B1933" s="68" t="s">
        <v>839</v>
      </c>
      <c r="C1933" s="68" t="s">
        <v>284</v>
      </c>
      <c r="D1933" s="68" t="s">
        <v>518</v>
      </c>
      <c r="E1933" s="68" t="s">
        <v>900</v>
      </c>
      <c r="F1933" s="68">
        <v>5</v>
      </c>
      <c r="H1933" s="68" t="s">
        <v>300</v>
      </c>
      <c r="I1933" s="68" t="s">
        <v>889</v>
      </c>
      <c r="J1933" s="92" t="s">
        <v>865</v>
      </c>
    </row>
    <row r="1934" spans="2:10">
      <c r="B1934" s="68" t="s">
        <v>839</v>
      </c>
      <c r="C1934" s="68" t="s">
        <v>284</v>
      </c>
      <c r="D1934" s="68" t="s">
        <v>527</v>
      </c>
      <c r="E1934" s="68" t="s">
        <v>900</v>
      </c>
      <c r="F1934" s="68">
        <v>5</v>
      </c>
      <c r="H1934" s="68" t="s">
        <v>300</v>
      </c>
      <c r="I1934" s="68" t="s">
        <v>889</v>
      </c>
      <c r="J1934" s="92" t="s">
        <v>866</v>
      </c>
    </row>
    <row r="1935" spans="2:10">
      <c r="B1935" s="68" t="s">
        <v>839</v>
      </c>
      <c r="C1935" s="68" t="s">
        <v>285</v>
      </c>
      <c r="D1935" s="68" t="s">
        <v>302</v>
      </c>
      <c r="E1935" s="68" t="s">
        <v>900</v>
      </c>
      <c r="F1935" s="68">
        <v>5</v>
      </c>
      <c r="H1935" s="68" t="s">
        <v>300</v>
      </c>
      <c r="I1935" s="68" t="s">
        <v>840</v>
      </c>
      <c r="J1935" s="68" t="s">
        <v>841</v>
      </c>
    </row>
    <row r="1936" spans="2:10">
      <c r="B1936" s="68" t="s">
        <v>839</v>
      </c>
      <c r="C1936" s="68" t="s">
        <v>285</v>
      </c>
      <c r="D1936" s="68" t="s">
        <v>311</v>
      </c>
      <c r="E1936" s="68" t="s">
        <v>900</v>
      </c>
      <c r="F1936" s="68">
        <v>5</v>
      </c>
      <c r="H1936" s="68" t="s">
        <v>300</v>
      </c>
      <c r="I1936" s="68" t="s">
        <v>840</v>
      </c>
      <c r="J1936" s="68" t="s">
        <v>842</v>
      </c>
    </row>
    <row r="1937" spans="2:10">
      <c r="B1937" s="68" t="s">
        <v>839</v>
      </c>
      <c r="C1937" s="68" t="s">
        <v>285</v>
      </c>
      <c r="D1937" s="68" t="s">
        <v>320</v>
      </c>
      <c r="E1937" s="68" t="s">
        <v>900</v>
      </c>
      <c r="F1937" s="68">
        <v>5</v>
      </c>
      <c r="H1937" s="68" t="s">
        <v>300</v>
      </c>
      <c r="I1937" s="68" t="s">
        <v>840</v>
      </c>
      <c r="J1937" s="68" t="s">
        <v>843</v>
      </c>
    </row>
    <row r="1938" spans="2:10">
      <c r="B1938" s="68" t="s">
        <v>839</v>
      </c>
      <c r="C1938" s="68" t="s">
        <v>285</v>
      </c>
      <c r="D1938" s="68" t="s">
        <v>329</v>
      </c>
      <c r="E1938" s="68" t="s">
        <v>900</v>
      </c>
      <c r="F1938" s="68">
        <v>5</v>
      </c>
      <c r="H1938" s="68" t="s">
        <v>300</v>
      </c>
      <c r="I1938" s="68" t="s">
        <v>840</v>
      </c>
      <c r="J1938" s="68" t="s">
        <v>844</v>
      </c>
    </row>
    <row r="1939" spans="2:10">
      <c r="B1939" s="68" t="s">
        <v>839</v>
      </c>
      <c r="C1939" s="68" t="s">
        <v>285</v>
      </c>
      <c r="D1939" s="68" t="s">
        <v>338</v>
      </c>
      <c r="E1939" s="68" t="s">
        <v>900</v>
      </c>
      <c r="F1939" s="68">
        <v>5</v>
      </c>
      <c r="H1939" s="68" t="s">
        <v>300</v>
      </c>
      <c r="I1939" s="68" t="s">
        <v>840</v>
      </c>
      <c r="J1939" s="92" t="s">
        <v>845</v>
      </c>
    </row>
    <row r="1940" spans="2:10">
      <c r="B1940" s="68" t="s">
        <v>839</v>
      </c>
      <c r="C1940" s="68" t="s">
        <v>285</v>
      </c>
      <c r="D1940" s="68" t="s">
        <v>347</v>
      </c>
      <c r="E1940" s="68" t="s">
        <v>900</v>
      </c>
      <c r="F1940" s="68">
        <v>5</v>
      </c>
      <c r="H1940" s="68" t="s">
        <v>300</v>
      </c>
      <c r="I1940" s="68" t="s">
        <v>840</v>
      </c>
      <c r="J1940" s="92" t="s">
        <v>846</v>
      </c>
    </row>
    <row r="1941" spans="2:10">
      <c r="B1941" s="68" t="s">
        <v>839</v>
      </c>
      <c r="C1941" s="68" t="s">
        <v>285</v>
      </c>
      <c r="D1941" s="68" t="s">
        <v>356</v>
      </c>
      <c r="E1941" s="68" t="s">
        <v>900</v>
      </c>
      <c r="F1941" s="68">
        <v>5</v>
      </c>
      <c r="H1941" s="68" t="s">
        <v>300</v>
      </c>
      <c r="I1941" s="68" t="s">
        <v>840</v>
      </c>
      <c r="J1941" s="92" t="s">
        <v>847</v>
      </c>
    </row>
    <row r="1942" spans="2:10">
      <c r="B1942" s="68" t="s">
        <v>839</v>
      </c>
      <c r="C1942" s="68" t="s">
        <v>285</v>
      </c>
      <c r="D1942" s="68" t="s">
        <v>365</v>
      </c>
      <c r="E1942" s="68" t="s">
        <v>900</v>
      </c>
      <c r="F1942" s="68">
        <v>5</v>
      </c>
      <c r="H1942" s="68" t="s">
        <v>300</v>
      </c>
      <c r="I1942" s="68" t="s">
        <v>840</v>
      </c>
      <c r="J1942" s="92" t="s">
        <v>848</v>
      </c>
    </row>
    <row r="1943" spans="2:10">
      <c r="B1943" s="68" t="s">
        <v>839</v>
      </c>
      <c r="C1943" s="68" t="s">
        <v>285</v>
      </c>
      <c r="D1943" s="68" t="s">
        <v>374</v>
      </c>
      <c r="E1943" s="68" t="s">
        <v>900</v>
      </c>
      <c r="F1943" s="68">
        <v>5</v>
      </c>
      <c r="G1943" s="68">
        <v>0</v>
      </c>
      <c r="H1943" s="68" t="s">
        <v>300</v>
      </c>
      <c r="I1943" s="68" t="s">
        <v>840</v>
      </c>
      <c r="J1943" s="92" t="s">
        <v>849</v>
      </c>
    </row>
    <row r="1944" spans="2:10">
      <c r="B1944" s="68" t="s">
        <v>839</v>
      </c>
      <c r="C1944" s="68" t="s">
        <v>285</v>
      </c>
      <c r="D1944" s="68" t="s">
        <v>383</v>
      </c>
      <c r="E1944" s="68" t="s">
        <v>900</v>
      </c>
      <c r="F1944" s="68">
        <v>5</v>
      </c>
      <c r="H1944" s="68" t="s">
        <v>300</v>
      </c>
      <c r="I1944" s="68" t="s">
        <v>840</v>
      </c>
      <c r="J1944" s="92" t="s">
        <v>850</v>
      </c>
    </row>
    <row r="1945" spans="2:10">
      <c r="B1945" s="68" t="s">
        <v>839</v>
      </c>
      <c r="C1945" s="68" t="s">
        <v>285</v>
      </c>
      <c r="D1945" s="68" t="s">
        <v>826</v>
      </c>
      <c r="E1945" s="68" t="s">
        <v>900</v>
      </c>
      <c r="F1945" s="68">
        <v>5</v>
      </c>
      <c r="H1945" s="68" t="s">
        <v>300</v>
      </c>
      <c r="I1945" s="68" t="s">
        <v>840</v>
      </c>
      <c r="J1945" s="92" t="s">
        <v>851</v>
      </c>
    </row>
    <row r="1946" spans="2:10">
      <c r="B1946" s="68" t="s">
        <v>839</v>
      </c>
      <c r="C1946" s="68" t="s">
        <v>285</v>
      </c>
      <c r="D1946" s="68" t="s">
        <v>401</v>
      </c>
      <c r="E1946" s="68" t="s">
        <v>900</v>
      </c>
      <c r="F1946" s="68">
        <v>5</v>
      </c>
      <c r="H1946" s="68" t="s">
        <v>300</v>
      </c>
      <c r="I1946" s="68" t="s">
        <v>840</v>
      </c>
      <c r="J1946" s="92" t="s">
        <v>852</v>
      </c>
    </row>
    <row r="1947" spans="2:10">
      <c r="B1947" s="68" t="s">
        <v>839</v>
      </c>
      <c r="C1947" s="68" t="s">
        <v>285</v>
      </c>
      <c r="D1947" s="68" t="s">
        <v>410</v>
      </c>
      <c r="E1947" s="68" t="s">
        <v>900</v>
      </c>
      <c r="F1947" s="68">
        <v>5</v>
      </c>
      <c r="H1947" s="68" t="s">
        <v>300</v>
      </c>
      <c r="I1947" s="68" t="s">
        <v>840</v>
      </c>
      <c r="J1947" s="92" t="s">
        <v>853</v>
      </c>
    </row>
    <row r="1948" spans="2:10">
      <c r="B1948" s="68" t="s">
        <v>839</v>
      </c>
      <c r="C1948" s="68" t="s">
        <v>285</v>
      </c>
      <c r="D1948" s="68" t="s">
        <v>419</v>
      </c>
      <c r="E1948" s="68" t="s">
        <v>900</v>
      </c>
      <c r="F1948" s="68">
        <v>5</v>
      </c>
      <c r="G1948" s="68">
        <v>103.621</v>
      </c>
      <c r="H1948" s="68" t="s">
        <v>300</v>
      </c>
      <c r="I1948" s="68" t="s">
        <v>840</v>
      </c>
      <c r="J1948" s="92" t="s">
        <v>854</v>
      </c>
    </row>
    <row r="1949" spans="2:10">
      <c r="B1949" s="68" t="s">
        <v>839</v>
      </c>
      <c r="C1949" s="68" t="s">
        <v>285</v>
      </c>
      <c r="D1949" s="68" t="s">
        <v>428</v>
      </c>
      <c r="E1949" s="68" t="s">
        <v>900</v>
      </c>
      <c r="F1949" s="68">
        <v>5</v>
      </c>
      <c r="H1949" s="68" t="s">
        <v>300</v>
      </c>
      <c r="I1949" s="68" t="s">
        <v>840</v>
      </c>
      <c r="J1949" s="92" t="s">
        <v>855</v>
      </c>
    </row>
    <row r="1950" spans="2:10">
      <c r="B1950" s="68" t="s">
        <v>839</v>
      </c>
      <c r="C1950" s="68" t="s">
        <v>285</v>
      </c>
      <c r="D1950" s="68" t="s">
        <v>436</v>
      </c>
      <c r="E1950" s="68" t="s">
        <v>900</v>
      </c>
      <c r="F1950" s="68">
        <v>5</v>
      </c>
      <c r="H1950" s="68" t="s">
        <v>300</v>
      </c>
      <c r="I1950" s="68" t="s">
        <v>840</v>
      </c>
      <c r="J1950" s="92" t="s">
        <v>856</v>
      </c>
    </row>
    <row r="1951" spans="2:10">
      <c r="B1951" s="68" t="s">
        <v>839</v>
      </c>
      <c r="C1951" s="68" t="s">
        <v>285</v>
      </c>
      <c r="D1951" s="68" t="s">
        <v>442</v>
      </c>
      <c r="E1951" s="68" t="s">
        <v>900</v>
      </c>
      <c r="F1951" s="68">
        <v>5</v>
      </c>
      <c r="H1951" s="68" t="s">
        <v>300</v>
      </c>
      <c r="I1951" s="68" t="s">
        <v>840</v>
      </c>
      <c r="J1951" s="92" t="s">
        <v>857</v>
      </c>
    </row>
    <row r="1952" spans="2:10">
      <c r="B1952" s="68" t="s">
        <v>839</v>
      </c>
      <c r="C1952" s="68" t="s">
        <v>285</v>
      </c>
      <c r="D1952" s="68" t="s">
        <v>449</v>
      </c>
      <c r="E1952" s="68" t="s">
        <v>900</v>
      </c>
      <c r="F1952" s="68">
        <v>5</v>
      </c>
      <c r="H1952" s="68" t="s">
        <v>300</v>
      </c>
      <c r="I1952" s="68" t="s">
        <v>840</v>
      </c>
      <c r="J1952" s="92" t="s">
        <v>858</v>
      </c>
    </row>
    <row r="1953" spans="2:10">
      <c r="B1953" s="68" t="s">
        <v>839</v>
      </c>
      <c r="C1953" s="68" t="s">
        <v>285</v>
      </c>
      <c r="D1953" s="68" t="s">
        <v>458</v>
      </c>
      <c r="E1953" s="68" t="s">
        <v>900</v>
      </c>
      <c r="F1953" s="68">
        <v>5</v>
      </c>
      <c r="H1953" s="68" t="s">
        <v>300</v>
      </c>
      <c r="I1953" s="68" t="s">
        <v>840</v>
      </c>
      <c r="J1953" s="92" t="s">
        <v>859</v>
      </c>
    </row>
    <row r="1954" spans="2:10">
      <c r="B1954" s="68" t="s">
        <v>839</v>
      </c>
      <c r="C1954" s="68" t="s">
        <v>285</v>
      </c>
      <c r="D1954" s="68" t="s">
        <v>467</v>
      </c>
      <c r="E1954" s="68" t="s">
        <v>900</v>
      </c>
      <c r="F1954" s="68">
        <v>5</v>
      </c>
      <c r="H1954" s="68" t="s">
        <v>300</v>
      </c>
      <c r="I1954" s="68" t="s">
        <v>840</v>
      </c>
      <c r="J1954" s="92" t="s">
        <v>860</v>
      </c>
    </row>
    <row r="1955" spans="2:10">
      <c r="B1955" s="68" t="s">
        <v>839</v>
      </c>
      <c r="C1955" s="68" t="s">
        <v>285</v>
      </c>
      <c r="D1955" s="68" t="s">
        <v>476</v>
      </c>
      <c r="E1955" s="68" t="s">
        <v>900</v>
      </c>
      <c r="F1955" s="68">
        <v>5</v>
      </c>
      <c r="H1955" s="68" t="s">
        <v>300</v>
      </c>
      <c r="I1955" s="68" t="s">
        <v>840</v>
      </c>
      <c r="J1955" s="92" t="s">
        <v>861</v>
      </c>
    </row>
    <row r="1956" spans="2:10">
      <c r="B1956" s="68" t="s">
        <v>839</v>
      </c>
      <c r="C1956" s="68" t="s">
        <v>285</v>
      </c>
      <c r="D1956" s="68" t="s">
        <v>485</v>
      </c>
      <c r="E1956" s="68" t="s">
        <v>900</v>
      </c>
      <c r="F1956" s="68">
        <v>5</v>
      </c>
      <c r="H1956" s="68" t="s">
        <v>300</v>
      </c>
      <c r="I1956" s="68" t="s">
        <v>840</v>
      </c>
      <c r="J1956" s="92" t="s">
        <v>862</v>
      </c>
    </row>
    <row r="1957" spans="2:10">
      <c r="B1957" s="68" t="s">
        <v>839</v>
      </c>
      <c r="C1957" s="68" t="s">
        <v>285</v>
      </c>
      <c r="D1957" s="68" t="s">
        <v>494</v>
      </c>
      <c r="E1957" s="68" t="s">
        <v>900</v>
      </c>
      <c r="F1957" s="68">
        <v>5</v>
      </c>
      <c r="H1957" s="68" t="s">
        <v>300</v>
      </c>
      <c r="I1957" s="68" t="s">
        <v>840</v>
      </c>
      <c r="J1957" s="92" t="s">
        <v>863</v>
      </c>
    </row>
    <row r="1958" spans="2:10">
      <c r="B1958" s="68" t="s">
        <v>839</v>
      </c>
      <c r="C1958" s="68" t="s">
        <v>285</v>
      </c>
      <c r="D1958" s="68" t="s">
        <v>503</v>
      </c>
      <c r="E1958" s="68" t="s">
        <v>900</v>
      </c>
      <c r="F1958" s="68">
        <v>5</v>
      </c>
      <c r="H1958" s="68" t="s">
        <v>300</v>
      </c>
      <c r="I1958" s="68" t="s">
        <v>840</v>
      </c>
      <c r="J1958" s="92" t="s">
        <v>864</v>
      </c>
    </row>
    <row r="1959" spans="2:10">
      <c r="B1959" s="68" t="s">
        <v>839</v>
      </c>
      <c r="C1959" s="68" t="s">
        <v>285</v>
      </c>
      <c r="D1959" s="68" t="s">
        <v>512</v>
      </c>
      <c r="E1959" s="68" t="s">
        <v>900</v>
      </c>
      <c r="F1959" s="68">
        <v>5</v>
      </c>
      <c r="H1959" s="68" t="s">
        <v>300</v>
      </c>
      <c r="I1959" s="68" t="s">
        <v>840</v>
      </c>
      <c r="J1959" s="92" t="s">
        <v>865</v>
      </c>
    </row>
    <row r="1960" spans="2:10">
      <c r="B1960" s="68" t="s">
        <v>839</v>
      </c>
      <c r="C1960" s="68" t="s">
        <v>285</v>
      </c>
      <c r="D1960" s="68" t="s">
        <v>521</v>
      </c>
      <c r="E1960" s="68" t="s">
        <v>900</v>
      </c>
      <c r="F1960" s="68">
        <v>5</v>
      </c>
      <c r="H1960" s="68" t="s">
        <v>300</v>
      </c>
      <c r="I1960" s="68" t="s">
        <v>840</v>
      </c>
      <c r="J1960" s="92" t="s">
        <v>866</v>
      </c>
    </row>
    <row r="1961" spans="2:10">
      <c r="B1961" s="68" t="s">
        <v>839</v>
      </c>
      <c r="C1961" s="68" t="s">
        <v>285</v>
      </c>
      <c r="D1961" s="68" t="s">
        <v>305</v>
      </c>
      <c r="E1961" s="68" t="s">
        <v>900</v>
      </c>
      <c r="F1961" s="68">
        <v>5</v>
      </c>
      <c r="H1961" s="68" t="s">
        <v>300</v>
      </c>
      <c r="I1961" s="68" t="s">
        <v>888</v>
      </c>
      <c r="J1961" s="92" t="s">
        <v>841</v>
      </c>
    </row>
    <row r="1962" spans="2:10">
      <c r="B1962" s="68" t="s">
        <v>839</v>
      </c>
      <c r="C1962" s="68" t="s">
        <v>285</v>
      </c>
      <c r="D1962" s="68" t="s">
        <v>314</v>
      </c>
      <c r="E1962" s="68" t="s">
        <v>900</v>
      </c>
      <c r="F1962" s="68">
        <v>5</v>
      </c>
      <c r="H1962" s="68" t="s">
        <v>300</v>
      </c>
      <c r="I1962" s="68" t="s">
        <v>888</v>
      </c>
      <c r="J1962" s="92" t="s">
        <v>842</v>
      </c>
    </row>
    <row r="1963" spans="2:10">
      <c r="B1963" s="68" t="s">
        <v>839</v>
      </c>
      <c r="C1963" s="68" t="s">
        <v>285</v>
      </c>
      <c r="D1963" s="68" t="s">
        <v>323</v>
      </c>
      <c r="E1963" s="68" t="s">
        <v>900</v>
      </c>
      <c r="F1963" s="68">
        <v>5</v>
      </c>
      <c r="H1963" s="68" t="s">
        <v>300</v>
      </c>
      <c r="I1963" s="68" t="s">
        <v>888</v>
      </c>
      <c r="J1963" s="92" t="s">
        <v>843</v>
      </c>
    </row>
    <row r="1964" spans="2:10">
      <c r="B1964" s="68" t="s">
        <v>839</v>
      </c>
      <c r="C1964" s="68" t="s">
        <v>285</v>
      </c>
      <c r="D1964" s="68" t="s">
        <v>332</v>
      </c>
      <c r="E1964" s="68" t="s">
        <v>900</v>
      </c>
      <c r="F1964" s="68">
        <v>5</v>
      </c>
      <c r="H1964" s="68" t="s">
        <v>300</v>
      </c>
      <c r="I1964" s="68" t="s">
        <v>888</v>
      </c>
      <c r="J1964" s="92" t="s">
        <v>844</v>
      </c>
    </row>
    <row r="1965" spans="2:10">
      <c r="B1965" s="68" t="s">
        <v>839</v>
      </c>
      <c r="C1965" s="68" t="s">
        <v>285</v>
      </c>
      <c r="D1965" s="68" t="s">
        <v>341</v>
      </c>
      <c r="E1965" s="68" t="s">
        <v>900</v>
      </c>
      <c r="F1965" s="68">
        <v>5</v>
      </c>
      <c r="H1965" s="68" t="s">
        <v>300</v>
      </c>
      <c r="I1965" s="68" t="s">
        <v>888</v>
      </c>
      <c r="J1965" s="92" t="s">
        <v>845</v>
      </c>
    </row>
    <row r="1966" spans="2:10">
      <c r="B1966" s="68" t="s">
        <v>839</v>
      </c>
      <c r="C1966" s="68" t="s">
        <v>285</v>
      </c>
      <c r="D1966" s="68" t="s">
        <v>350</v>
      </c>
      <c r="E1966" s="68" t="s">
        <v>900</v>
      </c>
      <c r="F1966" s="68">
        <v>5</v>
      </c>
      <c r="H1966" s="68" t="s">
        <v>300</v>
      </c>
      <c r="I1966" s="68" t="s">
        <v>888</v>
      </c>
      <c r="J1966" s="92" t="s">
        <v>846</v>
      </c>
    </row>
    <row r="1967" spans="2:10">
      <c r="B1967" s="68" t="s">
        <v>839</v>
      </c>
      <c r="C1967" s="68" t="s">
        <v>285</v>
      </c>
      <c r="D1967" s="68" t="s">
        <v>359</v>
      </c>
      <c r="E1967" s="68" t="s">
        <v>900</v>
      </c>
      <c r="F1967" s="68">
        <v>5</v>
      </c>
      <c r="H1967" s="68" t="s">
        <v>300</v>
      </c>
      <c r="I1967" s="68" t="s">
        <v>888</v>
      </c>
      <c r="J1967" s="92" t="s">
        <v>847</v>
      </c>
    </row>
    <row r="1968" spans="2:10">
      <c r="B1968" s="68" t="s">
        <v>839</v>
      </c>
      <c r="C1968" s="68" t="s">
        <v>285</v>
      </c>
      <c r="D1968" s="68" t="s">
        <v>368</v>
      </c>
      <c r="E1968" s="68" t="s">
        <v>900</v>
      </c>
      <c r="F1968" s="68">
        <v>5</v>
      </c>
      <c r="H1968" s="68" t="s">
        <v>300</v>
      </c>
      <c r="I1968" s="68" t="s">
        <v>888</v>
      </c>
      <c r="J1968" s="92" t="s">
        <v>848</v>
      </c>
    </row>
    <row r="1969" spans="2:10">
      <c r="B1969" s="68" t="s">
        <v>839</v>
      </c>
      <c r="C1969" s="68" t="s">
        <v>285</v>
      </c>
      <c r="D1969" s="68" t="s">
        <v>377</v>
      </c>
      <c r="E1969" s="68" t="s">
        <v>900</v>
      </c>
      <c r="F1969" s="68">
        <v>5</v>
      </c>
      <c r="H1969" s="68" t="s">
        <v>300</v>
      </c>
      <c r="I1969" s="68" t="s">
        <v>888</v>
      </c>
      <c r="J1969" s="92" t="s">
        <v>849</v>
      </c>
    </row>
    <row r="1970" spans="2:10">
      <c r="B1970" s="68" t="s">
        <v>839</v>
      </c>
      <c r="C1970" s="68" t="s">
        <v>285</v>
      </c>
      <c r="D1970" s="68" t="s">
        <v>386</v>
      </c>
      <c r="E1970" s="68" t="s">
        <v>900</v>
      </c>
      <c r="F1970" s="68">
        <v>5</v>
      </c>
      <c r="H1970" s="68" t="s">
        <v>300</v>
      </c>
      <c r="I1970" s="68" t="s">
        <v>888</v>
      </c>
      <c r="J1970" s="92" t="s">
        <v>850</v>
      </c>
    </row>
    <row r="1971" spans="2:10">
      <c r="B1971" s="68" t="s">
        <v>839</v>
      </c>
      <c r="C1971" s="68" t="s">
        <v>285</v>
      </c>
      <c r="D1971" s="68" t="s">
        <v>827</v>
      </c>
      <c r="E1971" s="68" t="s">
        <v>900</v>
      </c>
      <c r="F1971" s="68">
        <v>5</v>
      </c>
      <c r="H1971" s="68" t="s">
        <v>300</v>
      </c>
      <c r="I1971" s="68" t="s">
        <v>888</v>
      </c>
      <c r="J1971" s="92" t="s">
        <v>851</v>
      </c>
    </row>
    <row r="1972" spans="2:10">
      <c r="B1972" s="68" t="s">
        <v>839</v>
      </c>
      <c r="C1972" s="68" t="s">
        <v>285</v>
      </c>
      <c r="D1972" s="68" t="s">
        <v>404</v>
      </c>
      <c r="E1972" s="68" t="s">
        <v>900</v>
      </c>
      <c r="F1972" s="68">
        <v>5</v>
      </c>
      <c r="H1972" s="68" t="s">
        <v>300</v>
      </c>
      <c r="I1972" s="68" t="s">
        <v>888</v>
      </c>
      <c r="J1972" s="92" t="s">
        <v>852</v>
      </c>
    </row>
    <row r="1973" spans="2:10">
      <c r="B1973" s="68" t="s">
        <v>839</v>
      </c>
      <c r="C1973" s="68" t="s">
        <v>285</v>
      </c>
      <c r="D1973" s="68" t="s">
        <v>413</v>
      </c>
      <c r="E1973" s="68" t="s">
        <v>900</v>
      </c>
      <c r="F1973" s="68">
        <v>5</v>
      </c>
      <c r="H1973" s="68" t="s">
        <v>300</v>
      </c>
      <c r="I1973" s="68" t="s">
        <v>888</v>
      </c>
      <c r="J1973" s="92" t="s">
        <v>853</v>
      </c>
    </row>
    <row r="1974" spans="2:10">
      <c r="B1974" s="68" t="s">
        <v>839</v>
      </c>
      <c r="C1974" s="68" t="s">
        <v>285</v>
      </c>
      <c r="D1974" s="68" t="s">
        <v>422</v>
      </c>
      <c r="E1974" s="68" t="s">
        <v>900</v>
      </c>
      <c r="F1974" s="68">
        <v>5</v>
      </c>
      <c r="G1974" s="68">
        <v>85.448999999999998</v>
      </c>
      <c r="H1974" s="68" t="s">
        <v>300</v>
      </c>
      <c r="I1974" s="68" t="s">
        <v>888</v>
      </c>
      <c r="J1974" s="92" t="s">
        <v>854</v>
      </c>
    </row>
    <row r="1975" spans="2:10">
      <c r="B1975" s="68" t="s">
        <v>839</v>
      </c>
      <c r="C1975" s="68" t="s">
        <v>285</v>
      </c>
      <c r="D1975" s="68" t="s">
        <v>431</v>
      </c>
      <c r="E1975" s="68" t="s">
        <v>900</v>
      </c>
      <c r="F1975" s="68">
        <v>5</v>
      </c>
      <c r="H1975" s="68" t="s">
        <v>300</v>
      </c>
      <c r="I1975" s="68" t="s">
        <v>888</v>
      </c>
      <c r="J1975" s="92" t="s">
        <v>855</v>
      </c>
    </row>
    <row r="1976" spans="2:10">
      <c r="B1976" s="68" t="s">
        <v>839</v>
      </c>
      <c r="C1976" s="68" t="s">
        <v>285</v>
      </c>
      <c r="D1976" s="68" t="s">
        <v>438</v>
      </c>
      <c r="E1976" s="68" t="s">
        <v>900</v>
      </c>
      <c r="F1976" s="68">
        <v>5</v>
      </c>
      <c r="H1976" s="68" t="s">
        <v>300</v>
      </c>
      <c r="I1976" s="68" t="s">
        <v>888</v>
      </c>
      <c r="J1976" s="92" t="s">
        <v>856</v>
      </c>
    </row>
    <row r="1977" spans="2:10">
      <c r="B1977" s="68" t="s">
        <v>839</v>
      </c>
      <c r="C1977" s="68" t="s">
        <v>285</v>
      </c>
      <c r="D1977" s="68" t="s">
        <v>444</v>
      </c>
      <c r="E1977" s="68" t="s">
        <v>900</v>
      </c>
      <c r="F1977" s="68">
        <v>5</v>
      </c>
      <c r="H1977" s="68" t="s">
        <v>300</v>
      </c>
      <c r="I1977" s="68" t="s">
        <v>888</v>
      </c>
      <c r="J1977" s="92" t="s">
        <v>857</v>
      </c>
    </row>
    <row r="1978" spans="2:10">
      <c r="B1978" s="68" t="s">
        <v>839</v>
      </c>
      <c r="C1978" s="68" t="s">
        <v>285</v>
      </c>
      <c r="D1978" s="68" t="s">
        <v>452</v>
      </c>
      <c r="E1978" s="68" t="s">
        <v>900</v>
      </c>
      <c r="F1978" s="68">
        <v>5</v>
      </c>
      <c r="H1978" s="68" t="s">
        <v>300</v>
      </c>
      <c r="I1978" s="68" t="s">
        <v>888</v>
      </c>
      <c r="J1978" s="92" t="s">
        <v>858</v>
      </c>
    </row>
    <row r="1979" spans="2:10">
      <c r="B1979" s="68" t="s">
        <v>839</v>
      </c>
      <c r="C1979" s="68" t="s">
        <v>285</v>
      </c>
      <c r="D1979" s="68" t="s">
        <v>461</v>
      </c>
      <c r="E1979" s="68" t="s">
        <v>900</v>
      </c>
      <c r="F1979" s="68">
        <v>5</v>
      </c>
      <c r="H1979" s="68" t="s">
        <v>300</v>
      </c>
      <c r="I1979" s="68" t="s">
        <v>888</v>
      </c>
      <c r="J1979" s="92" t="s">
        <v>859</v>
      </c>
    </row>
    <row r="1980" spans="2:10">
      <c r="B1980" s="68" t="s">
        <v>839</v>
      </c>
      <c r="C1980" s="68" t="s">
        <v>285</v>
      </c>
      <c r="D1980" s="68" t="s">
        <v>470</v>
      </c>
      <c r="E1980" s="68" t="s">
        <v>900</v>
      </c>
      <c r="F1980" s="68">
        <v>5</v>
      </c>
      <c r="H1980" s="68" t="s">
        <v>300</v>
      </c>
      <c r="I1980" s="68" t="s">
        <v>888</v>
      </c>
      <c r="J1980" s="92" t="s">
        <v>860</v>
      </c>
    </row>
    <row r="1981" spans="2:10">
      <c r="B1981" s="68" t="s">
        <v>839</v>
      </c>
      <c r="C1981" s="68" t="s">
        <v>285</v>
      </c>
      <c r="D1981" s="68" t="s">
        <v>479</v>
      </c>
      <c r="E1981" s="68" t="s">
        <v>900</v>
      </c>
      <c r="F1981" s="68">
        <v>5</v>
      </c>
      <c r="H1981" s="68" t="s">
        <v>300</v>
      </c>
      <c r="I1981" s="68" t="s">
        <v>888</v>
      </c>
      <c r="J1981" s="92" t="s">
        <v>861</v>
      </c>
    </row>
    <row r="1982" spans="2:10">
      <c r="B1982" s="68" t="s">
        <v>839</v>
      </c>
      <c r="C1982" s="68" t="s">
        <v>285</v>
      </c>
      <c r="D1982" s="68" t="s">
        <v>488</v>
      </c>
      <c r="E1982" s="68" t="s">
        <v>900</v>
      </c>
      <c r="F1982" s="68">
        <v>5</v>
      </c>
      <c r="H1982" s="68" t="s">
        <v>300</v>
      </c>
      <c r="I1982" s="68" t="s">
        <v>888</v>
      </c>
      <c r="J1982" s="92" t="s">
        <v>862</v>
      </c>
    </row>
    <row r="1983" spans="2:10">
      <c r="B1983" s="68" t="s">
        <v>839</v>
      </c>
      <c r="C1983" s="68" t="s">
        <v>285</v>
      </c>
      <c r="D1983" s="68" t="s">
        <v>497</v>
      </c>
      <c r="E1983" s="68" t="s">
        <v>900</v>
      </c>
      <c r="F1983" s="68">
        <v>5</v>
      </c>
      <c r="H1983" s="68" t="s">
        <v>300</v>
      </c>
      <c r="I1983" s="68" t="s">
        <v>888</v>
      </c>
      <c r="J1983" s="92" t="s">
        <v>863</v>
      </c>
    </row>
    <row r="1984" spans="2:10">
      <c r="B1984" s="68" t="s">
        <v>839</v>
      </c>
      <c r="C1984" s="68" t="s">
        <v>285</v>
      </c>
      <c r="D1984" s="68" t="s">
        <v>506</v>
      </c>
      <c r="E1984" s="68" t="s">
        <v>900</v>
      </c>
      <c r="F1984" s="68">
        <v>5</v>
      </c>
      <c r="H1984" s="68" t="s">
        <v>300</v>
      </c>
      <c r="I1984" s="68" t="s">
        <v>888</v>
      </c>
      <c r="J1984" s="92" t="s">
        <v>864</v>
      </c>
    </row>
    <row r="1985" spans="2:10">
      <c r="B1985" s="68" t="s">
        <v>839</v>
      </c>
      <c r="C1985" s="68" t="s">
        <v>285</v>
      </c>
      <c r="D1985" s="68" t="s">
        <v>515</v>
      </c>
      <c r="E1985" s="68" t="s">
        <v>900</v>
      </c>
      <c r="F1985" s="68">
        <v>5</v>
      </c>
      <c r="H1985" s="68" t="s">
        <v>300</v>
      </c>
      <c r="I1985" s="68" t="s">
        <v>888</v>
      </c>
      <c r="J1985" s="92" t="s">
        <v>865</v>
      </c>
    </row>
    <row r="1986" spans="2:10">
      <c r="B1986" s="68" t="s">
        <v>839</v>
      </c>
      <c r="C1986" s="68" t="s">
        <v>285</v>
      </c>
      <c r="D1986" s="68" t="s">
        <v>524</v>
      </c>
      <c r="E1986" s="68" t="s">
        <v>900</v>
      </c>
      <c r="F1986" s="68">
        <v>5</v>
      </c>
      <c r="H1986" s="68" t="s">
        <v>300</v>
      </c>
      <c r="I1986" s="68" t="s">
        <v>888</v>
      </c>
      <c r="J1986" s="92" t="s">
        <v>866</v>
      </c>
    </row>
    <row r="1987" spans="2:10">
      <c r="B1987" s="68" t="s">
        <v>839</v>
      </c>
      <c r="C1987" s="68" t="s">
        <v>285</v>
      </c>
      <c r="D1987" s="68" t="s">
        <v>308</v>
      </c>
      <c r="E1987" s="68" t="s">
        <v>900</v>
      </c>
      <c r="F1987" s="68">
        <v>5</v>
      </c>
      <c r="H1987" s="68" t="s">
        <v>300</v>
      </c>
      <c r="I1987" s="68" t="s">
        <v>889</v>
      </c>
      <c r="J1987" s="92" t="s">
        <v>841</v>
      </c>
    </row>
    <row r="1988" spans="2:10">
      <c r="B1988" s="68" t="s">
        <v>839</v>
      </c>
      <c r="C1988" s="68" t="s">
        <v>285</v>
      </c>
      <c r="D1988" s="68" t="s">
        <v>317</v>
      </c>
      <c r="E1988" s="68" t="s">
        <v>900</v>
      </c>
      <c r="F1988" s="68">
        <v>5</v>
      </c>
      <c r="H1988" s="68" t="s">
        <v>300</v>
      </c>
      <c r="I1988" s="68" t="s">
        <v>889</v>
      </c>
      <c r="J1988" s="68" t="s">
        <v>842</v>
      </c>
    </row>
    <row r="1989" spans="2:10">
      <c r="B1989" s="68" t="s">
        <v>839</v>
      </c>
      <c r="C1989" s="68" t="s">
        <v>285</v>
      </c>
      <c r="D1989" s="68" t="s">
        <v>326</v>
      </c>
      <c r="E1989" s="68" t="s">
        <v>900</v>
      </c>
      <c r="F1989" s="68">
        <v>5</v>
      </c>
      <c r="H1989" s="68" t="s">
        <v>300</v>
      </c>
      <c r="I1989" s="68" t="s">
        <v>889</v>
      </c>
      <c r="J1989" s="68" t="s">
        <v>843</v>
      </c>
    </row>
    <row r="1990" spans="2:10">
      <c r="B1990" s="68" t="s">
        <v>839</v>
      </c>
      <c r="C1990" s="68" t="s">
        <v>285</v>
      </c>
      <c r="D1990" s="68" t="s">
        <v>335</v>
      </c>
      <c r="E1990" s="68" t="s">
        <v>900</v>
      </c>
      <c r="F1990" s="68">
        <v>5</v>
      </c>
      <c r="H1990" s="68" t="s">
        <v>300</v>
      </c>
      <c r="I1990" s="68" t="s">
        <v>889</v>
      </c>
      <c r="J1990" s="92" t="s">
        <v>844</v>
      </c>
    </row>
    <row r="1991" spans="2:10">
      <c r="B1991" s="68" t="s">
        <v>839</v>
      </c>
      <c r="C1991" s="68" t="s">
        <v>285</v>
      </c>
      <c r="D1991" s="68" t="s">
        <v>344</v>
      </c>
      <c r="E1991" s="68" t="s">
        <v>900</v>
      </c>
      <c r="F1991" s="68">
        <v>5</v>
      </c>
      <c r="H1991" s="68" t="s">
        <v>300</v>
      </c>
      <c r="I1991" s="68" t="s">
        <v>889</v>
      </c>
      <c r="J1991" s="68" t="s">
        <v>845</v>
      </c>
    </row>
    <row r="1992" spans="2:10">
      <c r="B1992" s="68" t="s">
        <v>839</v>
      </c>
      <c r="C1992" s="68" t="s">
        <v>285</v>
      </c>
      <c r="D1992" s="68" t="s">
        <v>353</v>
      </c>
      <c r="E1992" s="68" t="s">
        <v>900</v>
      </c>
      <c r="F1992" s="68">
        <v>5</v>
      </c>
      <c r="H1992" s="68" t="s">
        <v>300</v>
      </c>
      <c r="I1992" s="68" t="s">
        <v>889</v>
      </c>
      <c r="J1992" s="68" t="s">
        <v>846</v>
      </c>
    </row>
    <row r="1993" spans="2:10">
      <c r="B1993" s="68" t="s">
        <v>839</v>
      </c>
      <c r="C1993" s="68" t="s">
        <v>285</v>
      </c>
      <c r="D1993" s="68" t="s">
        <v>362</v>
      </c>
      <c r="E1993" s="68" t="s">
        <v>900</v>
      </c>
      <c r="F1993" s="68">
        <v>5</v>
      </c>
      <c r="H1993" s="68" t="s">
        <v>300</v>
      </c>
      <c r="I1993" s="68" t="s">
        <v>889</v>
      </c>
      <c r="J1993" s="92" t="s">
        <v>847</v>
      </c>
    </row>
    <row r="1994" spans="2:10">
      <c r="B1994" s="68" t="s">
        <v>839</v>
      </c>
      <c r="C1994" s="68" t="s">
        <v>285</v>
      </c>
      <c r="D1994" s="68" t="s">
        <v>371</v>
      </c>
      <c r="E1994" s="68" t="s">
        <v>900</v>
      </c>
      <c r="F1994" s="68">
        <v>5</v>
      </c>
      <c r="H1994" s="68" t="s">
        <v>300</v>
      </c>
      <c r="I1994" s="68" t="s">
        <v>889</v>
      </c>
      <c r="J1994" s="92" t="s">
        <v>848</v>
      </c>
    </row>
    <row r="1995" spans="2:10">
      <c r="B1995" s="68" t="s">
        <v>839</v>
      </c>
      <c r="C1995" s="68" t="s">
        <v>285</v>
      </c>
      <c r="D1995" s="68" t="s">
        <v>380</v>
      </c>
      <c r="E1995" s="68" t="s">
        <v>900</v>
      </c>
      <c r="F1995" s="68">
        <v>5</v>
      </c>
      <c r="H1995" s="68" t="s">
        <v>300</v>
      </c>
      <c r="I1995" s="68" t="s">
        <v>889</v>
      </c>
      <c r="J1995" s="92" t="s">
        <v>849</v>
      </c>
    </row>
    <row r="1996" spans="2:10">
      <c r="B1996" s="68" t="s">
        <v>839</v>
      </c>
      <c r="C1996" s="68" t="s">
        <v>285</v>
      </c>
      <c r="D1996" s="68" t="s">
        <v>389</v>
      </c>
      <c r="E1996" s="68" t="s">
        <v>900</v>
      </c>
      <c r="F1996" s="68">
        <v>5</v>
      </c>
      <c r="H1996" s="68" t="s">
        <v>300</v>
      </c>
      <c r="I1996" s="68" t="s">
        <v>889</v>
      </c>
      <c r="J1996" s="92" t="s">
        <v>850</v>
      </c>
    </row>
    <row r="1997" spans="2:10">
      <c r="B1997" s="68" t="s">
        <v>839</v>
      </c>
      <c r="C1997" s="68" t="s">
        <v>285</v>
      </c>
      <c r="D1997" s="68" t="s">
        <v>828</v>
      </c>
      <c r="E1997" s="68" t="s">
        <v>900</v>
      </c>
      <c r="F1997" s="68">
        <v>5</v>
      </c>
      <c r="H1997" s="68" t="s">
        <v>300</v>
      </c>
      <c r="I1997" s="68" t="s">
        <v>889</v>
      </c>
      <c r="J1997" s="92" t="s">
        <v>851</v>
      </c>
    </row>
    <row r="1998" spans="2:10">
      <c r="B1998" s="68" t="s">
        <v>839</v>
      </c>
      <c r="C1998" s="68" t="s">
        <v>285</v>
      </c>
      <c r="D1998" s="68" t="s">
        <v>407</v>
      </c>
      <c r="E1998" s="68" t="s">
        <v>900</v>
      </c>
      <c r="F1998" s="68">
        <v>5</v>
      </c>
      <c r="H1998" s="68" t="s">
        <v>300</v>
      </c>
      <c r="I1998" s="68" t="s">
        <v>889</v>
      </c>
      <c r="J1998" s="92" t="s">
        <v>852</v>
      </c>
    </row>
    <row r="1999" spans="2:10">
      <c r="B1999" s="68" t="s">
        <v>839</v>
      </c>
      <c r="C1999" s="68" t="s">
        <v>285</v>
      </c>
      <c r="D1999" s="68" t="s">
        <v>416</v>
      </c>
      <c r="E1999" s="68" t="s">
        <v>900</v>
      </c>
      <c r="F1999" s="68">
        <v>5</v>
      </c>
      <c r="H1999" s="68" t="s">
        <v>300</v>
      </c>
      <c r="I1999" s="68" t="s">
        <v>889</v>
      </c>
      <c r="J1999" s="92" t="s">
        <v>853</v>
      </c>
    </row>
    <row r="2000" spans="2:10">
      <c r="B2000" s="68" t="s">
        <v>839</v>
      </c>
      <c r="C2000" s="68" t="s">
        <v>285</v>
      </c>
      <c r="D2000" s="68" t="s">
        <v>425</v>
      </c>
      <c r="E2000" s="68" t="s">
        <v>900</v>
      </c>
      <c r="F2000" s="68">
        <v>5</v>
      </c>
      <c r="G2000" s="68">
        <v>96.831999999999994</v>
      </c>
      <c r="H2000" s="68" t="s">
        <v>300</v>
      </c>
      <c r="I2000" s="68" t="s">
        <v>889</v>
      </c>
      <c r="J2000" s="92" t="s">
        <v>854</v>
      </c>
    </row>
    <row r="2001" spans="2:10">
      <c r="B2001" s="68" t="s">
        <v>839</v>
      </c>
      <c r="C2001" s="68" t="s">
        <v>285</v>
      </c>
      <c r="D2001" s="68" t="s">
        <v>434</v>
      </c>
      <c r="E2001" s="68" t="s">
        <v>900</v>
      </c>
      <c r="F2001" s="68">
        <v>5</v>
      </c>
      <c r="H2001" s="68" t="s">
        <v>300</v>
      </c>
      <c r="I2001" s="68" t="s">
        <v>889</v>
      </c>
      <c r="J2001" s="92" t="s">
        <v>855</v>
      </c>
    </row>
    <row r="2002" spans="2:10">
      <c r="B2002" s="68" t="s">
        <v>839</v>
      </c>
      <c r="C2002" s="68" t="s">
        <v>285</v>
      </c>
      <c r="D2002" s="68" t="s">
        <v>440</v>
      </c>
      <c r="E2002" s="68" t="s">
        <v>900</v>
      </c>
      <c r="F2002" s="68">
        <v>5</v>
      </c>
      <c r="H2002" s="68" t="s">
        <v>300</v>
      </c>
      <c r="I2002" s="68" t="s">
        <v>889</v>
      </c>
      <c r="J2002" s="92" t="s">
        <v>856</v>
      </c>
    </row>
    <row r="2003" spans="2:10">
      <c r="B2003" s="68" t="s">
        <v>839</v>
      </c>
      <c r="C2003" s="68" t="s">
        <v>285</v>
      </c>
      <c r="D2003" s="68" t="s">
        <v>446</v>
      </c>
      <c r="E2003" s="68" t="s">
        <v>900</v>
      </c>
      <c r="F2003" s="68">
        <v>5</v>
      </c>
      <c r="H2003" s="68" t="s">
        <v>300</v>
      </c>
      <c r="I2003" s="68" t="s">
        <v>889</v>
      </c>
      <c r="J2003" s="92" t="s">
        <v>857</v>
      </c>
    </row>
    <row r="2004" spans="2:10">
      <c r="B2004" s="68" t="s">
        <v>839</v>
      </c>
      <c r="C2004" s="68" t="s">
        <v>285</v>
      </c>
      <c r="D2004" s="68" t="s">
        <v>455</v>
      </c>
      <c r="E2004" s="68" t="s">
        <v>900</v>
      </c>
      <c r="F2004" s="68">
        <v>5</v>
      </c>
      <c r="H2004" s="68" t="s">
        <v>300</v>
      </c>
      <c r="I2004" s="68" t="s">
        <v>889</v>
      </c>
      <c r="J2004" s="92" t="s">
        <v>858</v>
      </c>
    </row>
    <row r="2005" spans="2:10">
      <c r="B2005" s="68" t="s">
        <v>839</v>
      </c>
      <c r="C2005" s="68" t="s">
        <v>285</v>
      </c>
      <c r="D2005" s="68" t="s">
        <v>464</v>
      </c>
      <c r="E2005" s="68" t="s">
        <v>900</v>
      </c>
      <c r="F2005" s="68">
        <v>5</v>
      </c>
      <c r="H2005" s="68" t="s">
        <v>300</v>
      </c>
      <c r="I2005" s="68" t="s">
        <v>889</v>
      </c>
      <c r="J2005" s="92" t="s">
        <v>859</v>
      </c>
    </row>
    <row r="2006" spans="2:10">
      <c r="B2006" s="68" t="s">
        <v>839</v>
      </c>
      <c r="C2006" s="68" t="s">
        <v>285</v>
      </c>
      <c r="D2006" s="68" t="s">
        <v>473</v>
      </c>
      <c r="E2006" s="68" t="s">
        <v>900</v>
      </c>
      <c r="F2006" s="68">
        <v>5</v>
      </c>
      <c r="H2006" s="68" t="s">
        <v>300</v>
      </c>
      <c r="I2006" s="68" t="s">
        <v>889</v>
      </c>
      <c r="J2006" s="92" t="s">
        <v>860</v>
      </c>
    </row>
    <row r="2007" spans="2:10">
      <c r="B2007" s="68" t="s">
        <v>839</v>
      </c>
      <c r="C2007" s="68" t="s">
        <v>285</v>
      </c>
      <c r="D2007" s="68" t="s">
        <v>482</v>
      </c>
      <c r="E2007" s="68" t="s">
        <v>900</v>
      </c>
      <c r="F2007" s="68">
        <v>5</v>
      </c>
      <c r="H2007" s="68" t="s">
        <v>300</v>
      </c>
      <c r="I2007" s="68" t="s">
        <v>889</v>
      </c>
      <c r="J2007" s="92" t="s">
        <v>861</v>
      </c>
    </row>
    <row r="2008" spans="2:10">
      <c r="B2008" s="68" t="s">
        <v>839</v>
      </c>
      <c r="C2008" s="68" t="s">
        <v>285</v>
      </c>
      <c r="D2008" s="68" t="s">
        <v>491</v>
      </c>
      <c r="E2008" s="68" t="s">
        <v>900</v>
      </c>
      <c r="F2008" s="68">
        <v>5</v>
      </c>
      <c r="H2008" s="68" t="s">
        <v>300</v>
      </c>
      <c r="I2008" s="68" t="s">
        <v>889</v>
      </c>
      <c r="J2008" s="92" t="s">
        <v>862</v>
      </c>
    </row>
    <row r="2009" spans="2:10">
      <c r="B2009" s="68" t="s">
        <v>839</v>
      </c>
      <c r="C2009" s="68" t="s">
        <v>285</v>
      </c>
      <c r="D2009" s="68" t="s">
        <v>500</v>
      </c>
      <c r="E2009" s="68" t="s">
        <v>900</v>
      </c>
      <c r="F2009" s="68">
        <v>5</v>
      </c>
      <c r="H2009" s="68" t="s">
        <v>300</v>
      </c>
      <c r="I2009" s="68" t="s">
        <v>889</v>
      </c>
      <c r="J2009" s="92" t="s">
        <v>863</v>
      </c>
    </row>
    <row r="2010" spans="2:10">
      <c r="B2010" s="68" t="s">
        <v>839</v>
      </c>
      <c r="C2010" s="68" t="s">
        <v>285</v>
      </c>
      <c r="D2010" s="68" t="s">
        <v>509</v>
      </c>
      <c r="E2010" s="68" t="s">
        <v>900</v>
      </c>
      <c r="F2010" s="68">
        <v>5</v>
      </c>
      <c r="H2010" s="68" t="s">
        <v>300</v>
      </c>
      <c r="I2010" s="68" t="s">
        <v>889</v>
      </c>
      <c r="J2010" s="92" t="s">
        <v>864</v>
      </c>
    </row>
    <row r="2011" spans="2:10">
      <c r="B2011" s="68" t="s">
        <v>839</v>
      </c>
      <c r="C2011" s="68" t="s">
        <v>285</v>
      </c>
      <c r="D2011" s="68" t="s">
        <v>518</v>
      </c>
      <c r="E2011" s="68" t="s">
        <v>900</v>
      </c>
      <c r="F2011" s="68">
        <v>5</v>
      </c>
      <c r="H2011" s="68" t="s">
        <v>300</v>
      </c>
      <c r="I2011" s="68" t="s">
        <v>889</v>
      </c>
      <c r="J2011" s="92" t="s">
        <v>865</v>
      </c>
    </row>
    <row r="2012" spans="2:10">
      <c r="B2012" s="68" t="s">
        <v>839</v>
      </c>
      <c r="C2012" s="68" t="s">
        <v>285</v>
      </c>
      <c r="D2012" s="68" t="s">
        <v>527</v>
      </c>
      <c r="E2012" s="68" t="s">
        <v>900</v>
      </c>
      <c r="F2012" s="68">
        <v>5</v>
      </c>
      <c r="H2012" s="68" t="s">
        <v>300</v>
      </c>
      <c r="I2012" s="68" t="s">
        <v>889</v>
      </c>
      <c r="J2012" s="92" t="s">
        <v>866</v>
      </c>
    </row>
    <row r="2013" spans="2:10">
      <c r="B2013" s="68" t="s">
        <v>839</v>
      </c>
      <c r="C2013" s="68" t="s">
        <v>286</v>
      </c>
      <c r="D2013" s="68" t="s">
        <v>302</v>
      </c>
      <c r="E2013" s="68" t="s">
        <v>900</v>
      </c>
      <c r="F2013" s="68">
        <v>5</v>
      </c>
      <c r="H2013" s="68" t="s">
        <v>300</v>
      </c>
      <c r="I2013" s="68" t="s">
        <v>840</v>
      </c>
      <c r="J2013" s="68" t="s">
        <v>841</v>
      </c>
    </row>
    <row r="2014" spans="2:10">
      <c r="B2014" s="68" t="s">
        <v>839</v>
      </c>
      <c r="C2014" s="68" t="s">
        <v>286</v>
      </c>
      <c r="D2014" s="68" t="s">
        <v>311</v>
      </c>
      <c r="E2014" s="68" t="s">
        <v>900</v>
      </c>
      <c r="F2014" s="68">
        <v>5</v>
      </c>
      <c r="H2014" s="68" t="s">
        <v>300</v>
      </c>
      <c r="I2014" s="68" t="s">
        <v>840</v>
      </c>
      <c r="J2014" s="68" t="s">
        <v>842</v>
      </c>
    </row>
    <row r="2015" spans="2:10">
      <c r="B2015" s="68" t="s">
        <v>839</v>
      </c>
      <c r="C2015" s="68" t="s">
        <v>286</v>
      </c>
      <c r="D2015" s="68" t="s">
        <v>320</v>
      </c>
      <c r="E2015" s="68" t="s">
        <v>900</v>
      </c>
      <c r="F2015" s="68">
        <v>5</v>
      </c>
      <c r="H2015" s="68" t="s">
        <v>300</v>
      </c>
      <c r="I2015" s="68" t="s">
        <v>840</v>
      </c>
      <c r="J2015" s="68" t="s">
        <v>843</v>
      </c>
    </row>
    <row r="2016" spans="2:10">
      <c r="B2016" s="68" t="s">
        <v>839</v>
      </c>
      <c r="C2016" s="68" t="s">
        <v>286</v>
      </c>
      <c r="D2016" s="68" t="s">
        <v>329</v>
      </c>
      <c r="E2016" s="68" t="s">
        <v>900</v>
      </c>
      <c r="F2016" s="68">
        <v>5</v>
      </c>
      <c r="H2016" s="68" t="s">
        <v>300</v>
      </c>
      <c r="I2016" s="68" t="s">
        <v>840</v>
      </c>
      <c r="J2016" s="68" t="s">
        <v>844</v>
      </c>
    </row>
    <row r="2017" spans="2:10">
      <c r="B2017" s="68" t="s">
        <v>839</v>
      </c>
      <c r="C2017" s="68" t="s">
        <v>286</v>
      </c>
      <c r="D2017" s="68" t="s">
        <v>338</v>
      </c>
      <c r="E2017" s="68" t="s">
        <v>900</v>
      </c>
      <c r="F2017" s="68">
        <v>5</v>
      </c>
      <c r="H2017" s="68" t="s">
        <v>300</v>
      </c>
      <c r="I2017" s="68" t="s">
        <v>840</v>
      </c>
      <c r="J2017" s="68" t="s">
        <v>845</v>
      </c>
    </row>
    <row r="2018" spans="2:10">
      <c r="B2018" s="68" t="s">
        <v>839</v>
      </c>
      <c r="C2018" s="68" t="s">
        <v>286</v>
      </c>
      <c r="D2018" s="68" t="s">
        <v>347</v>
      </c>
      <c r="E2018" s="68" t="s">
        <v>900</v>
      </c>
      <c r="F2018" s="68">
        <v>5</v>
      </c>
      <c r="H2018" s="68" t="s">
        <v>300</v>
      </c>
      <c r="I2018" s="68" t="s">
        <v>840</v>
      </c>
      <c r="J2018" s="68" t="s">
        <v>846</v>
      </c>
    </row>
    <row r="2019" spans="2:10">
      <c r="B2019" s="68" t="s">
        <v>839</v>
      </c>
      <c r="C2019" s="68" t="s">
        <v>286</v>
      </c>
      <c r="D2019" s="68" t="s">
        <v>356</v>
      </c>
      <c r="E2019" s="68" t="s">
        <v>900</v>
      </c>
      <c r="F2019" s="68">
        <v>5</v>
      </c>
      <c r="H2019" s="68" t="s">
        <v>300</v>
      </c>
      <c r="I2019" s="68" t="s">
        <v>840</v>
      </c>
      <c r="J2019" s="68" t="s">
        <v>847</v>
      </c>
    </row>
    <row r="2020" spans="2:10">
      <c r="B2020" s="68" t="s">
        <v>839</v>
      </c>
      <c r="C2020" s="68" t="s">
        <v>286</v>
      </c>
      <c r="D2020" s="68" t="s">
        <v>365</v>
      </c>
      <c r="E2020" s="68" t="s">
        <v>900</v>
      </c>
      <c r="F2020" s="68">
        <v>5</v>
      </c>
      <c r="H2020" s="68" t="s">
        <v>300</v>
      </c>
      <c r="I2020" s="68" t="s">
        <v>840</v>
      </c>
      <c r="J2020" s="68" t="s">
        <v>848</v>
      </c>
    </row>
    <row r="2021" spans="2:10">
      <c r="B2021" s="68" t="s">
        <v>839</v>
      </c>
      <c r="C2021" s="68" t="s">
        <v>286</v>
      </c>
      <c r="D2021" s="68" t="s">
        <v>374</v>
      </c>
      <c r="E2021" s="68" t="s">
        <v>900</v>
      </c>
      <c r="F2021" s="68">
        <v>5</v>
      </c>
      <c r="H2021" s="68" t="s">
        <v>300</v>
      </c>
      <c r="I2021" s="68" t="s">
        <v>840</v>
      </c>
      <c r="J2021" s="68" t="s">
        <v>849</v>
      </c>
    </row>
    <row r="2022" spans="2:10">
      <c r="B2022" s="68" t="s">
        <v>839</v>
      </c>
      <c r="C2022" s="68" t="s">
        <v>286</v>
      </c>
      <c r="D2022" s="68" t="s">
        <v>383</v>
      </c>
      <c r="E2022" s="68" t="s">
        <v>900</v>
      </c>
      <c r="F2022" s="68">
        <v>5</v>
      </c>
      <c r="H2022" s="68" t="s">
        <v>300</v>
      </c>
      <c r="I2022" s="68" t="s">
        <v>840</v>
      </c>
      <c r="J2022" s="68" t="s">
        <v>850</v>
      </c>
    </row>
    <row r="2023" spans="2:10">
      <c r="B2023" s="68" t="s">
        <v>839</v>
      </c>
      <c r="C2023" s="68" t="s">
        <v>286</v>
      </c>
      <c r="D2023" s="68" t="s">
        <v>826</v>
      </c>
      <c r="E2023" s="68" t="s">
        <v>900</v>
      </c>
      <c r="F2023" s="68">
        <v>5</v>
      </c>
      <c r="H2023" s="68" t="s">
        <v>300</v>
      </c>
      <c r="I2023" s="68" t="s">
        <v>840</v>
      </c>
      <c r="J2023" s="68" t="s">
        <v>851</v>
      </c>
    </row>
    <row r="2024" spans="2:10">
      <c r="B2024" s="68" t="s">
        <v>839</v>
      </c>
      <c r="C2024" s="68" t="s">
        <v>286</v>
      </c>
      <c r="D2024" s="68" t="s">
        <v>401</v>
      </c>
      <c r="E2024" s="68" t="s">
        <v>900</v>
      </c>
      <c r="F2024" s="68">
        <v>5</v>
      </c>
      <c r="H2024" s="68" t="s">
        <v>300</v>
      </c>
      <c r="I2024" s="68" t="s">
        <v>840</v>
      </c>
      <c r="J2024" s="68" t="s">
        <v>852</v>
      </c>
    </row>
    <row r="2025" spans="2:10">
      <c r="B2025" s="68" t="s">
        <v>839</v>
      </c>
      <c r="C2025" s="68" t="s">
        <v>286</v>
      </c>
      <c r="D2025" s="68" t="s">
        <v>410</v>
      </c>
      <c r="E2025" s="68" t="s">
        <v>900</v>
      </c>
      <c r="F2025" s="68">
        <v>5</v>
      </c>
      <c r="H2025" s="68" t="s">
        <v>300</v>
      </c>
      <c r="I2025" s="68" t="s">
        <v>840</v>
      </c>
      <c r="J2025" s="68" t="s">
        <v>853</v>
      </c>
    </row>
    <row r="2026" spans="2:10">
      <c r="B2026" s="68" t="s">
        <v>839</v>
      </c>
      <c r="C2026" s="68" t="s">
        <v>286</v>
      </c>
      <c r="D2026" s="68" t="s">
        <v>419</v>
      </c>
      <c r="E2026" s="68" t="s">
        <v>900</v>
      </c>
      <c r="F2026" s="68">
        <v>5</v>
      </c>
      <c r="G2026" s="68">
        <v>0</v>
      </c>
      <c r="H2026" s="68" t="s">
        <v>300</v>
      </c>
      <c r="I2026" s="68" t="s">
        <v>840</v>
      </c>
      <c r="J2026" s="68" t="s">
        <v>854</v>
      </c>
    </row>
    <row r="2027" spans="2:10">
      <c r="B2027" s="68" t="s">
        <v>839</v>
      </c>
      <c r="C2027" s="68" t="s">
        <v>286</v>
      </c>
      <c r="D2027" s="68" t="s">
        <v>428</v>
      </c>
      <c r="E2027" s="68" t="s">
        <v>900</v>
      </c>
      <c r="F2027" s="68">
        <v>5</v>
      </c>
      <c r="H2027" s="68" t="s">
        <v>300</v>
      </c>
      <c r="I2027" s="68" t="s">
        <v>840</v>
      </c>
      <c r="J2027" s="68" t="s">
        <v>855</v>
      </c>
    </row>
    <row r="2028" spans="2:10">
      <c r="B2028" s="68" t="s">
        <v>839</v>
      </c>
      <c r="C2028" s="68" t="s">
        <v>286</v>
      </c>
      <c r="D2028" s="68" t="s">
        <v>436</v>
      </c>
      <c r="E2028" s="68" t="s">
        <v>900</v>
      </c>
      <c r="F2028" s="68">
        <v>5</v>
      </c>
      <c r="H2028" s="68" t="s">
        <v>300</v>
      </c>
      <c r="I2028" s="68" t="s">
        <v>840</v>
      </c>
      <c r="J2028" s="68" t="s">
        <v>856</v>
      </c>
    </row>
    <row r="2029" spans="2:10">
      <c r="B2029" s="68" t="s">
        <v>839</v>
      </c>
      <c r="C2029" s="68" t="s">
        <v>286</v>
      </c>
      <c r="D2029" s="68" t="s">
        <v>442</v>
      </c>
      <c r="E2029" s="68" t="s">
        <v>900</v>
      </c>
      <c r="F2029" s="68">
        <v>5</v>
      </c>
      <c r="H2029" s="68" t="s">
        <v>300</v>
      </c>
      <c r="I2029" s="68" t="s">
        <v>840</v>
      </c>
      <c r="J2029" s="92" t="s">
        <v>857</v>
      </c>
    </row>
    <row r="2030" spans="2:10">
      <c r="B2030" s="68" t="s">
        <v>839</v>
      </c>
      <c r="C2030" s="68" t="s">
        <v>286</v>
      </c>
      <c r="D2030" s="68" t="s">
        <v>449</v>
      </c>
      <c r="E2030" s="68" t="s">
        <v>900</v>
      </c>
      <c r="F2030" s="68">
        <v>5</v>
      </c>
      <c r="H2030" s="68" t="s">
        <v>300</v>
      </c>
      <c r="I2030" s="68" t="s">
        <v>840</v>
      </c>
      <c r="J2030" s="68" t="s">
        <v>858</v>
      </c>
    </row>
    <row r="2031" spans="2:10">
      <c r="B2031" s="68" t="s">
        <v>839</v>
      </c>
      <c r="C2031" s="68" t="s">
        <v>286</v>
      </c>
      <c r="D2031" s="68" t="s">
        <v>458</v>
      </c>
      <c r="E2031" s="68" t="s">
        <v>900</v>
      </c>
      <c r="F2031" s="68">
        <v>5</v>
      </c>
      <c r="H2031" s="68" t="s">
        <v>300</v>
      </c>
      <c r="I2031" s="68" t="s">
        <v>840</v>
      </c>
      <c r="J2031" s="68" t="s">
        <v>859</v>
      </c>
    </row>
    <row r="2032" spans="2:10">
      <c r="B2032" s="68" t="s">
        <v>839</v>
      </c>
      <c r="C2032" s="68" t="s">
        <v>286</v>
      </c>
      <c r="D2032" s="68" t="s">
        <v>467</v>
      </c>
      <c r="E2032" s="68" t="s">
        <v>900</v>
      </c>
      <c r="F2032" s="68">
        <v>5</v>
      </c>
      <c r="H2032" s="68" t="s">
        <v>300</v>
      </c>
      <c r="I2032" s="68" t="s">
        <v>840</v>
      </c>
      <c r="J2032" s="68" t="s">
        <v>860</v>
      </c>
    </row>
    <row r="2033" spans="2:10">
      <c r="B2033" s="68" t="s">
        <v>839</v>
      </c>
      <c r="C2033" s="68" t="s">
        <v>286</v>
      </c>
      <c r="D2033" s="68" t="s">
        <v>476</v>
      </c>
      <c r="E2033" s="68" t="s">
        <v>900</v>
      </c>
      <c r="F2033" s="68">
        <v>5</v>
      </c>
      <c r="H2033" s="68" t="s">
        <v>300</v>
      </c>
      <c r="I2033" s="68" t="s">
        <v>840</v>
      </c>
      <c r="J2033" s="68" t="s">
        <v>861</v>
      </c>
    </row>
    <row r="2034" spans="2:10">
      <c r="B2034" s="68" t="s">
        <v>839</v>
      </c>
      <c r="C2034" s="68" t="s">
        <v>286</v>
      </c>
      <c r="D2034" s="68" t="s">
        <v>485</v>
      </c>
      <c r="E2034" s="68" t="s">
        <v>900</v>
      </c>
      <c r="F2034" s="68">
        <v>5</v>
      </c>
      <c r="H2034" s="68" t="s">
        <v>300</v>
      </c>
      <c r="I2034" s="68" t="s">
        <v>840</v>
      </c>
      <c r="J2034" s="68" t="s">
        <v>862</v>
      </c>
    </row>
    <row r="2035" spans="2:10">
      <c r="B2035" s="68" t="s">
        <v>839</v>
      </c>
      <c r="C2035" s="68" t="s">
        <v>286</v>
      </c>
      <c r="D2035" s="68" t="s">
        <v>494</v>
      </c>
      <c r="E2035" s="68" t="s">
        <v>900</v>
      </c>
      <c r="F2035" s="68">
        <v>5</v>
      </c>
      <c r="H2035" s="68" t="s">
        <v>300</v>
      </c>
      <c r="I2035" s="68" t="s">
        <v>840</v>
      </c>
      <c r="J2035" s="68" t="s">
        <v>863</v>
      </c>
    </row>
    <row r="2036" spans="2:10">
      <c r="B2036" s="68" t="s">
        <v>839</v>
      </c>
      <c r="C2036" s="68" t="s">
        <v>286</v>
      </c>
      <c r="D2036" s="68" t="s">
        <v>503</v>
      </c>
      <c r="E2036" s="68" t="s">
        <v>900</v>
      </c>
      <c r="F2036" s="68">
        <v>5</v>
      </c>
      <c r="H2036" s="68" t="s">
        <v>300</v>
      </c>
      <c r="I2036" s="68" t="s">
        <v>840</v>
      </c>
      <c r="J2036" s="68" t="s">
        <v>864</v>
      </c>
    </row>
    <row r="2037" spans="2:10">
      <c r="B2037" s="68" t="s">
        <v>839</v>
      </c>
      <c r="C2037" s="68" t="s">
        <v>286</v>
      </c>
      <c r="D2037" s="68" t="s">
        <v>512</v>
      </c>
      <c r="E2037" s="68" t="s">
        <v>900</v>
      </c>
      <c r="F2037" s="68">
        <v>5</v>
      </c>
      <c r="H2037" s="68" t="s">
        <v>300</v>
      </c>
      <c r="I2037" s="68" t="s">
        <v>840</v>
      </c>
      <c r="J2037" s="68" t="s">
        <v>865</v>
      </c>
    </row>
    <row r="2038" spans="2:10">
      <c r="B2038" s="68" t="s">
        <v>839</v>
      </c>
      <c r="C2038" s="68" t="s">
        <v>286</v>
      </c>
      <c r="D2038" s="68" t="s">
        <v>521</v>
      </c>
      <c r="E2038" s="68" t="s">
        <v>900</v>
      </c>
      <c r="F2038" s="68">
        <v>5</v>
      </c>
      <c r="H2038" s="68" t="s">
        <v>300</v>
      </c>
      <c r="I2038" s="68" t="s">
        <v>840</v>
      </c>
      <c r="J2038" s="68" t="s">
        <v>866</v>
      </c>
    </row>
    <row r="2039" spans="2:10">
      <c r="B2039" s="68" t="s">
        <v>839</v>
      </c>
      <c r="C2039" s="68" t="s">
        <v>286</v>
      </c>
      <c r="D2039" s="68" t="s">
        <v>305</v>
      </c>
      <c r="E2039" s="68" t="s">
        <v>900</v>
      </c>
      <c r="F2039" s="68">
        <v>5</v>
      </c>
      <c r="H2039" s="68" t="s">
        <v>300</v>
      </c>
      <c r="I2039" s="68" t="s">
        <v>888</v>
      </c>
      <c r="J2039" s="68" t="s">
        <v>841</v>
      </c>
    </row>
    <row r="2040" spans="2:10">
      <c r="B2040" s="68" t="s">
        <v>839</v>
      </c>
      <c r="C2040" s="68" t="s">
        <v>286</v>
      </c>
      <c r="D2040" s="68" t="s">
        <v>314</v>
      </c>
      <c r="E2040" s="68" t="s">
        <v>900</v>
      </c>
      <c r="F2040" s="68">
        <v>5</v>
      </c>
      <c r="H2040" s="68" t="s">
        <v>300</v>
      </c>
      <c r="I2040" s="68" t="s">
        <v>888</v>
      </c>
      <c r="J2040" s="68" t="s">
        <v>842</v>
      </c>
    </row>
    <row r="2041" spans="2:10">
      <c r="B2041" s="68" t="s">
        <v>839</v>
      </c>
      <c r="C2041" s="68" t="s">
        <v>286</v>
      </c>
      <c r="D2041" s="68" t="s">
        <v>323</v>
      </c>
      <c r="E2041" s="68" t="s">
        <v>900</v>
      </c>
      <c r="F2041" s="68">
        <v>5</v>
      </c>
      <c r="H2041" s="68" t="s">
        <v>300</v>
      </c>
      <c r="I2041" s="68" t="s">
        <v>888</v>
      </c>
      <c r="J2041" s="68" t="s">
        <v>843</v>
      </c>
    </row>
    <row r="2042" spans="2:10">
      <c r="B2042" s="68" t="s">
        <v>839</v>
      </c>
      <c r="C2042" s="68" t="s">
        <v>286</v>
      </c>
      <c r="D2042" s="68" t="s">
        <v>332</v>
      </c>
      <c r="E2042" s="68" t="s">
        <v>900</v>
      </c>
      <c r="F2042" s="68">
        <v>5</v>
      </c>
      <c r="H2042" s="68" t="s">
        <v>300</v>
      </c>
      <c r="I2042" s="68" t="s">
        <v>888</v>
      </c>
      <c r="J2042" s="68" t="s">
        <v>844</v>
      </c>
    </row>
    <row r="2043" spans="2:10">
      <c r="B2043" s="68" t="s">
        <v>839</v>
      </c>
      <c r="C2043" s="68" t="s">
        <v>286</v>
      </c>
      <c r="D2043" s="68" t="s">
        <v>341</v>
      </c>
      <c r="E2043" s="68" t="s">
        <v>900</v>
      </c>
      <c r="F2043" s="68">
        <v>5</v>
      </c>
      <c r="H2043" s="68" t="s">
        <v>300</v>
      </c>
      <c r="I2043" s="68" t="s">
        <v>888</v>
      </c>
      <c r="J2043" s="68" t="s">
        <v>845</v>
      </c>
    </row>
    <row r="2044" spans="2:10">
      <c r="B2044" s="68" t="s">
        <v>839</v>
      </c>
      <c r="C2044" s="68" t="s">
        <v>286</v>
      </c>
      <c r="D2044" s="68" t="s">
        <v>350</v>
      </c>
      <c r="E2044" s="68" t="s">
        <v>900</v>
      </c>
      <c r="F2044" s="68">
        <v>5</v>
      </c>
      <c r="H2044" s="68" t="s">
        <v>300</v>
      </c>
      <c r="I2044" s="68" t="s">
        <v>888</v>
      </c>
      <c r="J2044" s="68" t="s">
        <v>846</v>
      </c>
    </row>
    <row r="2045" spans="2:10">
      <c r="B2045" s="68" t="s">
        <v>839</v>
      </c>
      <c r="C2045" s="68" t="s">
        <v>286</v>
      </c>
      <c r="D2045" s="68" t="s">
        <v>359</v>
      </c>
      <c r="E2045" s="68" t="s">
        <v>900</v>
      </c>
      <c r="F2045" s="68">
        <v>5</v>
      </c>
      <c r="H2045" s="68" t="s">
        <v>300</v>
      </c>
      <c r="I2045" s="68" t="s">
        <v>888</v>
      </c>
      <c r="J2045" s="68" t="s">
        <v>847</v>
      </c>
    </row>
    <row r="2046" spans="2:10">
      <c r="B2046" s="68" t="s">
        <v>839</v>
      </c>
      <c r="C2046" s="68" t="s">
        <v>286</v>
      </c>
      <c r="D2046" s="68" t="s">
        <v>368</v>
      </c>
      <c r="E2046" s="68" t="s">
        <v>900</v>
      </c>
      <c r="F2046" s="68">
        <v>5</v>
      </c>
      <c r="H2046" s="68" t="s">
        <v>300</v>
      </c>
      <c r="I2046" s="68" t="s">
        <v>888</v>
      </c>
      <c r="J2046" s="68" t="s">
        <v>848</v>
      </c>
    </row>
    <row r="2047" spans="2:10">
      <c r="B2047" s="68" t="s">
        <v>839</v>
      </c>
      <c r="C2047" s="68" t="s">
        <v>286</v>
      </c>
      <c r="D2047" s="68" t="s">
        <v>377</v>
      </c>
      <c r="E2047" s="68" t="s">
        <v>900</v>
      </c>
      <c r="F2047" s="68">
        <v>5</v>
      </c>
      <c r="H2047" s="68" t="s">
        <v>300</v>
      </c>
      <c r="I2047" s="68" t="s">
        <v>888</v>
      </c>
      <c r="J2047" s="68" t="s">
        <v>849</v>
      </c>
    </row>
    <row r="2048" spans="2:10">
      <c r="B2048" s="68" t="s">
        <v>839</v>
      </c>
      <c r="C2048" s="68" t="s">
        <v>286</v>
      </c>
      <c r="D2048" s="68" t="s">
        <v>386</v>
      </c>
      <c r="E2048" s="68" t="s">
        <v>900</v>
      </c>
      <c r="F2048" s="68">
        <v>5</v>
      </c>
      <c r="H2048" s="68" t="s">
        <v>300</v>
      </c>
      <c r="I2048" s="68" t="s">
        <v>888</v>
      </c>
      <c r="J2048" s="68" t="s">
        <v>850</v>
      </c>
    </row>
    <row r="2049" spans="2:10">
      <c r="B2049" s="68" t="s">
        <v>839</v>
      </c>
      <c r="C2049" s="68" t="s">
        <v>286</v>
      </c>
      <c r="D2049" s="68" t="s">
        <v>827</v>
      </c>
      <c r="E2049" s="68" t="s">
        <v>900</v>
      </c>
      <c r="F2049" s="68">
        <v>5</v>
      </c>
      <c r="H2049" s="68" t="s">
        <v>300</v>
      </c>
      <c r="I2049" s="68" t="s">
        <v>888</v>
      </c>
      <c r="J2049" s="68" t="s">
        <v>851</v>
      </c>
    </row>
    <row r="2050" spans="2:10">
      <c r="B2050" s="68" t="s">
        <v>839</v>
      </c>
      <c r="C2050" s="68" t="s">
        <v>286</v>
      </c>
      <c r="D2050" s="68" t="s">
        <v>404</v>
      </c>
      <c r="E2050" s="68" t="s">
        <v>900</v>
      </c>
      <c r="F2050" s="68">
        <v>5</v>
      </c>
      <c r="H2050" s="68" t="s">
        <v>300</v>
      </c>
      <c r="I2050" s="68" t="s">
        <v>888</v>
      </c>
      <c r="J2050" s="68" t="s">
        <v>852</v>
      </c>
    </row>
    <row r="2051" spans="2:10">
      <c r="B2051" s="68" t="s">
        <v>839</v>
      </c>
      <c r="C2051" s="68" t="s">
        <v>286</v>
      </c>
      <c r="D2051" s="68" t="s">
        <v>413</v>
      </c>
      <c r="E2051" s="68" t="s">
        <v>900</v>
      </c>
      <c r="F2051" s="68">
        <v>5</v>
      </c>
      <c r="H2051" s="68" t="s">
        <v>300</v>
      </c>
      <c r="I2051" s="68" t="s">
        <v>888</v>
      </c>
      <c r="J2051" s="68" t="s">
        <v>853</v>
      </c>
    </row>
    <row r="2052" spans="2:10">
      <c r="B2052" s="68" t="s">
        <v>839</v>
      </c>
      <c r="C2052" s="68" t="s">
        <v>286</v>
      </c>
      <c r="D2052" s="68" t="s">
        <v>422</v>
      </c>
      <c r="E2052" s="68" t="s">
        <v>900</v>
      </c>
      <c r="F2052" s="68">
        <v>5</v>
      </c>
      <c r="G2052" s="68">
        <v>0</v>
      </c>
      <c r="H2052" s="68" t="s">
        <v>300</v>
      </c>
      <c r="I2052" s="68" t="s">
        <v>888</v>
      </c>
      <c r="J2052" s="68" t="s">
        <v>854</v>
      </c>
    </row>
    <row r="2053" spans="2:10">
      <c r="B2053" s="68" t="s">
        <v>839</v>
      </c>
      <c r="C2053" s="68" t="s">
        <v>286</v>
      </c>
      <c r="D2053" s="68" t="s">
        <v>431</v>
      </c>
      <c r="E2053" s="68" t="s">
        <v>900</v>
      </c>
      <c r="F2053" s="68">
        <v>5</v>
      </c>
      <c r="H2053" s="68" t="s">
        <v>300</v>
      </c>
      <c r="I2053" s="68" t="s">
        <v>888</v>
      </c>
      <c r="J2053" s="68" t="s">
        <v>855</v>
      </c>
    </row>
    <row r="2054" spans="2:10">
      <c r="B2054" s="68" t="s">
        <v>839</v>
      </c>
      <c r="C2054" s="68" t="s">
        <v>286</v>
      </c>
      <c r="D2054" s="68" t="s">
        <v>438</v>
      </c>
      <c r="E2054" s="68" t="s">
        <v>900</v>
      </c>
      <c r="F2054" s="68">
        <v>5</v>
      </c>
      <c r="H2054" s="68" t="s">
        <v>300</v>
      </c>
      <c r="I2054" s="68" t="s">
        <v>888</v>
      </c>
      <c r="J2054" s="68" t="s">
        <v>856</v>
      </c>
    </row>
    <row r="2055" spans="2:10">
      <c r="B2055" s="68" t="s">
        <v>839</v>
      </c>
      <c r="C2055" s="68" t="s">
        <v>286</v>
      </c>
      <c r="D2055" s="68" t="s">
        <v>444</v>
      </c>
      <c r="E2055" s="68" t="s">
        <v>900</v>
      </c>
      <c r="F2055" s="68">
        <v>5</v>
      </c>
      <c r="H2055" s="68" t="s">
        <v>300</v>
      </c>
      <c r="I2055" s="68" t="s">
        <v>888</v>
      </c>
      <c r="J2055" s="92" t="s">
        <v>857</v>
      </c>
    </row>
    <row r="2056" spans="2:10">
      <c r="B2056" s="68" t="s">
        <v>839</v>
      </c>
      <c r="C2056" s="68" t="s">
        <v>286</v>
      </c>
      <c r="D2056" s="68" t="s">
        <v>452</v>
      </c>
      <c r="E2056" s="68" t="s">
        <v>900</v>
      </c>
      <c r="F2056" s="68">
        <v>5</v>
      </c>
      <c r="H2056" s="68" t="s">
        <v>300</v>
      </c>
      <c r="I2056" s="68" t="s">
        <v>888</v>
      </c>
      <c r="J2056" s="68" t="s">
        <v>858</v>
      </c>
    </row>
    <row r="2057" spans="2:10">
      <c r="B2057" s="68" t="s">
        <v>839</v>
      </c>
      <c r="C2057" s="68" t="s">
        <v>286</v>
      </c>
      <c r="D2057" s="68" t="s">
        <v>461</v>
      </c>
      <c r="E2057" s="68" t="s">
        <v>900</v>
      </c>
      <c r="F2057" s="68">
        <v>5</v>
      </c>
      <c r="H2057" s="68" t="s">
        <v>300</v>
      </c>
      <c r="I2057" s="68" t="s">
        <v>888</v>
      </c>
      <c r="J2057" s="68" t="s">
        <v>859</v>
      </c>
    </row>
    <row r="2058" spans="2:10">
      <c r="B2058" s="68" t="s">
        <v>839</v>
      </c>
      <c r="C2058" s="68" t="s">
        <v>286</v>
      </c>
      <c r="D2058" s="68" t="s">
        <v>470</v>
      </c>
      <c r="E2058" s="68" t="s">
        <v>900</v>
      </c>
      <c r="F2058" s="68">
        <v>5</v>
      </c>
      <c r="H2058" s="68" t="s">
        <v>300</v>
      </c>
      <c r="I2058" s="68" t="s">
        <v>888</v>
      </c>
      <c r="J2058" s="68" t="s">
        <v>860</v>
      </c>
    </row>
    <row r="2059" spans="2:10">
      <c r="B2059" s="68" t="s">
        <v>839</v>
      </c>
      <c r="C2059" s="68" t="s">
        <v>286</v>
      </c>
      <c r="D2059" s="68" t="s">
        <v>479</v>
      </c>
      <c r="E2059" s="68" t="s">
        <v>900</v>
      </c>
      <c r="F2059" s="68">
        <v>5</v>
      </c>
      <c r="H2059" s="68" t="s">
        <v>300</v>
      </c>
      <c r="I2059" s="68" t="s">
        <v>888</v>
      </c>
      <c r="J2059" s="68" t="s">
        <v>861</v>
      </c>
    </row>
    <row r="2060" spans="2:10">
      <c r="B2060" s="68" t="s">
        <v>839</v>
      </c>
      <c r="C2060" s="68" t="s">
        <v>286</v>
      </c>
      <c r="D2060" s="68" t="s">
        <v>488</v>
      </c>
      <c r="E2060" s="68" t="s">
        <v>900</v>
      </c>
      <c r="F2060" s="68">
        <v>5</v>
      </c>
      <c r="H2060" s="68" t="s">
        <v>300</v>
      </c>
      <c r="I2060" s="68" t="s">
        <v>888</v>
      </c>
      <c r="J2060" s="68" t="s">
        <v>862</v>
      </c>
    </row>
    <row r="2061" spans="2:10">
      <c r="B2061" s="68" t="s">
        <v>839</v>
      </c>
      <c r="C2061" s="68" t="s">
        <v>286</v>
      </c>
      <c r="D2061" s="68" t="s">
        <v>497</v>
      </c>
      <c r="E2061" s="68" t="s">
        <v>900</v>
      </c>
      <c r="F2061" s="68">
        <v>5</v>
      </c>
      <c r="H2061" s="68" t="s">
        <v>300</v>
      </c>
      <c r="I2061" s="68" t="s">
        <v>888</v>
      </c>
      <c r="J2061" s="68" t="s">
        <v>863</v>
      </c>
    </row>
    <row r="2062" spans="2:10">
      <c r="B2062" s="68" t="s">
        <v>839</v>
      </c>
      <c r="C2062" s="68" t="s">
        <v>286</v>
      </c>
      <c r="D2062" s="68" t="s">
        <v>506</v>
      </c>
      <c r="E2062" s="68" t="s">
        <v>900</v>
      </c>
      <c r="F2062" s="68">
        <v>5</v>
      </c>
      <c r="H2062" s="68" t="s">
        <v>300</v>
      </c>
      <c r="I2062" s="68" t="s">
        <v>888</v>
      </c>
      <c r="J2062" s="68" t="s">
        <v>864</v>
      </c>
    </row>
    <row r="2063" spans="2:10">
      <c r="B2063" s="68" t="s">
        <v>839</v>
      </c>
      <c r="C2063" s="68" t="s">
        <v>286</v>
      </c>
      <c r="D2063" s="68" t="s">
        <v>515</v>
      </c>
      <c r="E2063" s="68" t="s">
        <v>900</v>
      </c>
      <c r="F2063" s="68">
        <v>5</v>
      </c>
      <c r="H2063" s="68" t="s">
        <v>300</v>
      </c>
      <c r="I2063" s="68" t="s">
        <v>888</v>
      </c>
      <c r="J2063" s="68" t="s">
        <v>865</v>
      </c>
    </row>
    <row r="2064" spans="2:10">
      <c r="B2064" s="68" t="s">
        <v>839</v>
      </c>
      <c r="C2064" s="68" t="s">
        <v>286</v>
      </c>
      <c r="D2064" s="68" t="s">
        <v>524</v>
      </c>
      <c r="E2064" s="68" t="s">
        <v>900</v>
      </c>
      <c r="F2064" s="68">
        <v>5</v>
      </c>
      <c r="H2064" s="68" t="s">
        <v>300</v>
      </c>
      <c r="I2064" s="68" t="s">
        <v>888</v>
      </c>
      <c r="J2064" s="68" t="s">
        <v>866</v>
      </c>
    </row>
    <row r="2065" spans="2:19">
      <c r="B2065" s="68" t="s">
        <v>839</v>
      </c>
      <c r="C2065" s="68" t="s">
        <v>286</v>
      </c>
      <c r="D2065" s="68" t="s">
        <v>308</v>
      </c>
      <c r="E2065" s="68" t="s">
        <v>900</v>
      </c>
      <c r="F2065" s="68">
        <v>5</v>
      </c>
      <c r="H2065" s="68" t="s">
        <v>300</v>
      </c>
      <c r="I2065" s="68" t="s">
        <v>889</v>
      </c>
      <c r="J2065" s="68" t="s">
        <v>841</v>
      </c>
    </row>
    <row r="2066" spans="2:19">
      <c r="B2066" s="68" t="s">
        <v>839</v>
      </c>
      <c r="C2066" s="68" t="s">
        <v>286</v>
      </c>
      <c r="D2066" s="68" t="s">
        <v>317</v>
      </c>
      <c r="E2066" s="68" t="s">
        <v>900</v>
      </c>
      <c r="F2066" s="68">
        <v>5</v>
      </c>
      <c r="H2066" s="68" t="s">
        <v>300</v>
      </c>
      <c r="I2066" s="68" t="s">
        <v>889</v>
      </c>
      <c r="J2066" s="68" t="s">
        <v>842</v>
      </c>
    </row>
    <row r="2067" spans="2:19">
      <c r="B2067" s="68" t="s">
        <v>839</v>
      </c>
      <c r="C2067" s="68" t="s">
        <v>286</v>
      </c>
      <c r="D2067" s="68" t="s">
        <v>326</v>
      </c>
      <c r="E2067" s="68" t="s">
        <v>900</v>
      </c>
      <c r="F2067" s="68">
        <v>5</v>
      </c>
      <c r="H2067" s="68" t="s">
        <v>300</v>
      </c>
      <c r="I2067" s="68" t="s">
        <v>889</v>
      </c>
      <c r="J2067" s="68" t="s">
        <v>843</v>
      </c>
    </row>
    <row r="2068" spans="2:19">
      <c r="B2068" s="68" t="s">
        <v>839</v>
      </c>
      <c r="C2068" s="68" t="s">
        <v>286</v>
      </c>
      <c r="D2068" s="68" t="s">
        <v>335</v>
      </c>
      <c r="E2068" s="68" t="s">
        <v>900</v>
      </c>
      <c r="F2068" s="68">
        <v>5</v>
      </c>
      <c r="H2068" s="68" t="s">
        <v>300</v>
      </c>
      <c r="I2068" s="68" t="s">
        <v>889</v>
      </c>
      <c r="J2068" s="68" t="s">
        <v>844</v>
      </c>
    </row>
    <row r="2069" spans="2:19">
      <c r="B2069" s="68" t="s">
        <v>839</v>
      </c>
      <c r="C2069" s="68" t="s">
        <v>286</v>
      </c>
      <c r="D2069" s="68" t="s">
        <v>344</v>
      </c>
      <c r="E2069" s="68" t="s">
        <v>900</v>
      </c>
      <c r="F2069" s="68">
        <v>5</v>
      </c>
      <c r="H2069" s="68" t="s">
        <v>300</v>
      </c>
      <c r="I2069" s="68" t="s">
        <v>889</v>
      </c>
      <c r="J2069" s="68" t="s">
        <v>845</v>
      </c>
      <c r="S2069" s="92"/>
    </row>
    <row r="2070" spans="2:19">
      <c r="B2070" s="68" t="s">
        <v>839</v>
      </c>
      <c r="C2070" s="68" t="s">
        <v>286</v>
      </c>
      <c r="D2070" s="68" t="s">
        <v>353</v>
      </c>
      <c r="E2070" s="68" t="s">
        <v>900</v>
      </c>
      <c r="F2070" s="68">
        <v>5</v>
      </c>
      <c r="H2070" s="68" t="s">
        <v>300</v>
      </c>
      <c r="I2070" s="68" t="s">
        <v>889</v>
      </c>
      <c r="J2070" s="68" t="s">
        <v>846</v>
      </c>
      <c r="S2070" s="92"/>
    </row>
    <row r="2071" spans="2:19">
      <c r="B2071" s="68" t="s">
        <v>839</v>
      </c>
      <c r="C2071" s="68" t="s">
        <v>286</v>
      </c>
      <c r="D2071" s="68" t="s">
        <v>362</v>
      </c>
      <c r="E2071" s="68" t="s">
        <v>900</v>
      </c>
      <c r="F2071" s="68">
        <v>5</v>
      </c>
      <c r="H2071" s="68" t="s">
        <v>300</v>
      </c>
      <c r="I2071" s="68" t="s">
        <v>889</v>
      </c>
      <c r="J2071" s="68" t="s">
        <v>847</v>
      </c>
    </row>
    <row r="2072" spans="2:19">
      <c r="B2072" s="68" t="s">
        <v>839</v>
      </c>
      <c r="C2072" s="68" t="s">
        <v>286</v>
      </c>
      <c r="D2072" s="68" t="s">
        <v>371</v>
      </c>
      <c r="E2072" s="68" t="s">
        <v>900</v>
      </c>
      <c r="F2072" s="68">
        <v>5</v>
      </c>
      <c r="H2072" s="68" t="s">
        <v>300</v>
      </c>
      <c r="I2072" s="68" t="s">
        <v>889</v>
      </c>
      <c r="J2072" s="68" t="s">
        <v>848</v>
      </c>
    </row>
    <row r="2073" spans="2:19">
      <c r="B2073" s="68" t="s">
        <v>839</v>
      </c>
      <c r="C2073" s="68" t="s">
        <v>286</v>
      </c>
      <c r="D2073" s="68" t="s">
        <v>380</v>
      </c>
      <c r="E2073" s="68" t="s">
        <v>900</v>
      </c>
      <c r="F2073" s="68">
        <v>5</v>
      </c>
      <c r="H2073" s="68" t="s">
        <v>300</v>
      </c>
      <c r="I2073" s="68" t="s">
        <v>889</v>
      </c>
      <c r="J2073" s="68" t="s">
        <v>849</v>
      </c>
    </row>
    <row r="2074" spans="2:19">
      <c r="B2074" s="68" t="s">
        <v>839</v>
      </c>
      <c r="C2074" s="68" t="s">
        <v>286</v>
      </c>
      <c r="D2074" s="68" t="s">
        <v>389</v>
      </c>
      <c r="E2074" s="68" t="s">
        <v>900</v>
      </c>
      <c r="F2074" s="68">
        <v>5</v>
      </c>
      <c r="H2074" s="68" t="s">
        <v>300</v>
      </c>
      <c r="I2074" s="68" t="s">
        <v>889</v>
      </c>
      <c r="J2074" s="68" t="s">
        <v>850</v>
      </c>
    </row>
    <row r="2075" spans="2:19">
      <c r="B2075" s="68" t="s">
        <v>839</v>
      </c>
      <c r="C2075" s="68" t="s">
        <v>286</v>
      </c>
      <c r="D2075" s="68" t="s">
        <v>828</v>
      </c>
      <c r="E2075" s="68" t="s">
        <v>900</v>
      </c>
      <c r="F2075" s="68">
        <v>5</v>
      </c>
      <c r="H2075" s="68" t="s">
        <v>300</v>
      </c>
      <c r="I2075" s="68" t="s">
        <v>889</v>
      </c>
      <c r="J2075" s="68" t="s">
        <v>851</v>
      </c>
    </row>
    <row r="2076" spans="2:19">
      <c r="B2076" s="68" t="s">
        <v>839</v>
      </c>
      <c r="C2076" s="68" t="s">
        <v>286</v>
      </c>
      <c r="D2076" s="68" t="s">
        <v>407</v>
      </c>
      <c r="E2076" s="68" t="s">
        <v>900</v>
      </c>
      <c r="F2076" s="68">
        <v>5</v>
      </c>
      <c r="H2076" s="68" t="s">
        <v>300</v>
      </c>
      <c r="I2076" s="68" t="s">
        <v>889</v>
      </c>
      <c r="J2076" s="68" t="s">
        <v>852</v>
      </c>
    </row>
    <row r="2077" spans="2:19">
      <c r="B2077" s="68" t="s">
        <v>839</v>
      </c>
      <c r="C2077" s="68" t="s">
        <v>286</v>
      </c>
      <c r="D2077" s="68" t="s">
        <v>416</v>
      </c>
      <c r="E2077" s="68" t="s">
        <v>900</v>
      </c>
      <c r="F2077" s="68">
        <v>5</v>
      </c>
      <c r="H2077" s="68" t="s">
        <v>300</v>
      </c>
      <c r="I2077" s="68" t="s">
        <v>889</v>
      </c>
      <c r="J2077" s="68" t="s">
        <v>853</v>
      </c>
    </row>
    <row r="2078" spans="2:19">
      <c r="B2078" s="68" t="s">
        <v>839</v>
      </c>
      <c r="C2078" s="68" t="s">
        <v>286</v>
      </c>
      <c r="D2078" s="68" t="s">
        <v>425</v>
      </c>
      <c r="E2078" s="68" t="s">
        <v>900</v>
      </c>
      <c r="F2078" s="68">
        <v>5</v>
      </c>
      <c r="G2078" s="68">
        <v>0</v>
      </c>
      <c r="H2078" s="68" t="s">
        <v>300</v>
      </c>
      <c r="I2078" s="68" t="s">
        <v>889</v>
      </c>
      <c r="J2078" s="68" t="s">
        <v>854</v>
      </c>
    </row>
    <row r="2079" spans="2:19">
      <c r="B2079" s="68" t="s">
        <v>839</v>
      </c>
      <c r="C2079" s="68" t="s">
        <v>286</v>
      </c>
      <c r="D2079" s="68" t="s">
        <v>434</v>
      </c>
      <c r="E2079" s="68" t="s">
        <v>900</v>
      </c>
      <c r="F2079" s="68">
        <v>5</v>
      </c>
      <c r="H2079" s="68" t="s">
        <v>300</v>
      </c>
      <c r="I2079" s="68" t="s">
        <v>889</v>
      </c>
      <c r="J2079" s="68" t="s">
        <v>855</v>
      </c>
    </row>
    <row r="2080" spans="2:19">
      <c r="B2080" s="68" t="s">
        <v>839</v>
      </c>
      <c r="C2080" s="68" t="s">
        <v>286</v>
      </c>
      <c r="D2080" s="68" t="s">
        <v>440</v>
      </c>
      <c r="E2080" s="68" t="s">
        <v>900</v>
      </c>
      <c r="F2080" s="68">
        <v>5</v>
      </c>
      <c r="H2080" s="68" t="s">
        <v>300</v>
      </c>
      <c r="I2080" s="68" t="s">
        <v>889</v>
      </c>
      <c r="J2080" s="68" t="s">
        <v>856</v>
      </c>
    </row>
    <row r="2081" spans="2:10">
      <c r="B2081" s="68" t="s">
        <v>839</v>
      </c>
      <c r="C2081" s="68" t="s">
        <v>286</v>
      </c>
      <c r="D2081" s="68" t="s">
        <v>446</v>
      </c>
      <c r="E2081" s="68" t="s">
        <v>900</v>
      </c>
      <c r="F2081" s="68">
        <v>5</v>
      </c>
      <c r="H2081" s="68" t="s">
        <v>300</v>
      </c>
      <c r="I2081" s="68" t="s">
        <v>889</v>
      </c>
      <c r="J2081" s="92" t="s">
        <v>857</v>
      </c>
    </row>
    <row r="2082" spans="2:10">
      <c r="B2082" s="68" t="s">
        <v>839</v>
      </c>
      <c r="C2082" s="68" t="s">
        <v>286</v>
      </c>
      <c r="D2082" s="68" t="s">
        <v>455</v>
      </c>
      <c r="E2082" s="68" t="s">
        <v>900</v>
      </c>
      <c r="F2082" s="68">
        <v>5</v>
      </c>
      <c r="H2082" s="68" t="s">
        <v>300</v>
      </c>
      <c r="I2082" s="68" t="s">
        <v>889</v>
      </c>
      <c r="J2082" s="68" t="s">
        <v>858</v>
      </c>
    </row>
    <row r="2083" spans="2:10">
      <c r="B2083" s="68" t="s">
        <v>839</v>
      </c>
      <c r="C2083" s="68" t="s">
        <v>286</v>
      </c>
      <c r="D2083" s="68" t="s">
        <v>464</v>
      </c>
      <c r="E2083" s="68" t="s">
        <v>900</v>
      </c>
      <c r="F2083" s="68">
        <v>5</v>
      </c>
      <c r="H2083" s="68" t="s">
        <v>300</v>
      </c>
      <c r="I2083" s="68" t="s">
        <v>889</v>
      </c>
      <c r="J2083" s="68" t="s">
        <v>859</v>
      </c>
    </row>
    <row r="2084" spans="2:10">
      <c r="B2084" s="68" t="s">
        <v>839</v>
      </c>
      <c r="C2084" s="68" t="s">
        <v>286</v>
      </c>
      <c r="D2084" s="68" t="s">
        <v>473</v>
      </c>
      <c r="E2084" s="68" t="s">
        <v>900</v>
      </c>
      <c r="F2084" s="68">
        <v>5</v>
      </c>
      <c r="H2084" s="68" t="s">
        <v>300</v>
      </c>
      <c r="I2084" s="68" t="s">
        <v>889</v>
      </c>
      <c r="J2084" s="68" t="s">
        <v>860</v>
      </c>
    </row>
    <row r="2085" spans="2:10">
      <c r="B2085" s="68" t="s">
        <v>839</v>
      </c>
      <c r="C2085" s="68" t="s">
        <v>286</v>
      </c>
      <c r="D2085" s="68" t="s">
        <v>482</v>
      </c>
      <c r="E2085" s="68" t="s">
        <v>900</v>
      </c>
      <c r="F2085" s="68">
        <v>5</v>
      </c>
      <c r="H2085" s="68" t="s">
        <v>300</v>
      </c>
      <c r="I2085" s="68" t="s">
        <v>889</v>
      </c>
      <c r="J2085" s="68" t="s">
        <v>861</v>
      </c>
    </row>
    <row r="2086" spans="2:10">
      <c r="B2086" s="68" t="s">
        <v>839</v>
      </c>
      <c r="C2086" s="68" t="s">
        <v>286</v>
      </c>
      <c r="D2086" s="68" t="s">
        <v>491</v>
      </c>
      <c r="E2086" s="68" t="s">
        <v>900</v>
      </c>
      <c r="F2086" s="68">
        <v>5</v>
      </c>
      <c r="H2086" s="68" t="s">
        <v>300</v>
      </c>
      <c r="I2086" s="68" t="s">
        <v>889</v>
      </c>
      <c r="J2086" s="68" t="s">
        <v>862</v>
      </c>
    </row>
    <row r="2087" spans="2:10">
      <c r="B2087" s="68" t="s">
        <v>839</v>
      </c>
      <c r="C2087" s="68" t="s">
        <v>286</v>
      </c>
      <c r="D2087" s="68" t="s">
        <v>500</v>
      </c>
      <c r="E2087" s="68" t="s">
        <v>900</v>
      </c>
      <c r="F2087" s="68">
        <v>5</v>
      </c>
      <c r="H2087" s="68" t="s">
        <v>300</v>
      </c>
      <c r="I2087" s="68" t="s">
        <v>889</v>
      </c>
      <c r="J2087" s="68" t="s">
        <v>863</v>
      </c>
    </row>
    <row r="2088" spans="2:10">
      <c r="B2088" s="68" t="s">
        <v>839</v>
      </c>
      <c r="C2088" s="68" t="s">
        <v>286</v>
      </c>
      <c r="D2088" s="68" t="s">
        <v>509</v>
      </c>
      <c r="E2088" s="68" t="s">
        <v>900</v>
      </c>
      <c r="F2088" s="68">
        <v>5</v>
      </c>
      <c r="H2088" s="68" t="s">
        <v>300</v>
      </c>
      <c r="I2088" s="68" t="s">
        <v>889</v>
      </c>
      <c r="J2088" s="68" t="s">
        <v>864</v>
      </c>
    </row>
    <row r="2089" spans="2:10">
      <c r="B2089" s="68" t="s">
        <v>839</v>
      </c>
      <c r="C2089" s="68" t="s">
        <v>286</v>
      </c>
      <c r="D2089" s="68" t="s">
        <v>518</v>
      </c>
      <c r="E2089" s="68" t="s">
        <v>900</v>
      </c>
      <c r="F2089" s="68">
        <v>5</v>
      </c>
      <c r="H2089" s="68" t="s">
        <v>300</v>
      </c>
      <c r="I2089" s="68" t="s">
        <v>889</v>
      </c>
      <c r="J2089" s="68" t="s">
        <v>865</v>
      </c>
    </row>
    <row r="2090" spans="2:10">
      <c r="B2090" s="68" t="s">
        <v>839</v>
      </c>
      <c r="C2090" s="68" t="s">
        <v>286</v>
      </c>
      <c r="D2090" s="68" t="s">
        <v>527</v>
      </c>
      <c r="E2090" s="68" t="s">
        <v>900</v>
      </c>
      <c r="F2090" s="68">
        <v>5</v>
      </c>
      <c r="H2090" s="68" t="s">
        <v>300</v>
      </c>
      <c r="I2090" s="68" t="s">
        <v>889</v>
      </c>
      <c r="J2090" s="68" t="s">
        <v>866</v>
      </c>
    </row>
  </sheetData>
  <autoFilter ref="B5:J2090" xr:uid="{91EBC0DF-EB6F-446C-8A37-868008DAD194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dac89a-56fa-4a3d-a427-8ae1dcb95347">
      <Terms xmlns="http://schemas.microsoft.com/office/infopath/2007/PartnerControls"/>
    </lcf76f155ced4ddcb4097134ff3c332f>
    <ref xmlns="fadac89a-56fa-4a3d-a427-8ae1dcb95347" xsi:nil="true"/>
    <TaxCatchAll xmlns="71c95305-930c-4d63-9794-2d644343057c" xsi:nil="true"/>
  </documentManagement>
</p:properties>
</file>

<file path=customXml/itemProps1.xml><?xml version="1.0" encoding="utf-8"?>
<ds:datastoreItem xmlns:ds="http://schemas.openxmlformats.org/officeDocument/2006/customXml" ds:itemID="{F84420EE-B786-4295-98ED-1ADA57721B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dac89a-56fa-4a3d-a427-8ae1dcb95347"/>
    <ds:schemaRef ds:uri="71c95305-930c-4d63-9794-2d64434305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A30F89-4EE6-46DE-9167-4762501655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A77CB7-4CBB-4AFA-A5E4-3FB7170AC6CC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71c95305-930c-4d63-9794-2d644343057c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fadac89a-56fa-4a3d-a427-8ae1dcb9534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Cover</vt:lpstr>
      <vt:lpstr>Conceptual model</vt:lpstr>
      <vt:lpstr>Inputs&gt;&gt;&gt;</vt:lpstr>
      <vt:lpstr>CPIH data</vt:lpstr>
      <vt:lpstr>Indexation</vt:lpstr>
      <vt:lpstr>Control</vt:lpstr>
      <vt:lpstr>F_Input_APR</vt:lpstr>
      <vt:lpstr>APR Data</vt:lpstr>
      <vt:lpstr>Override</vt:lpstr>
      <vt:lpstr>Explanation</vt:lpstr>
      <vt:lpstr>APR Data Final</vt:lpstr>
      <vt:lpstr>PR24 - Water (CW3)</vt:lpstr>
      <vt:lpstr>PR24 - CW12&amp;CW17</vt:lpstr>
      <vt:lpstr>PR24 - Wastewater (CWW3)</vt:lpstr>
      <vt:lpstr>PR24 - CWW12&amp;CWW17</vt:lpstr>
      <vt:lpstr>Adjustments &gt;&gt;</vt:lpstr>
      <vt:lpstr>WINEP Amber</vt:lpstr>
      <vt:lpstr>Green recovery</vt:lpstr>
      <vt:lpstr>Other Carryovers</vt:lpstr>
      <vt:lpstr>Mapping&gt;&gt;&gt;</vt:lpstr>
      <vt:lpstr>Water</vt:lpstr>
      <vt:lpstr>Wastewater</vt:lpstr>
      <vt:lpstr>Analysis&gt;&gt;</vt:lpstr>
      <vt:lpstr>Water spend - excl CW12&amp;17</vt:lpstr>
      <vt:lpstr>Wastewater spend -excl CWW12&amp;17</vt:lpstr>
      <vt:lpstr>Adjustments</vt:lpstr>
      <vt:lpstr>Outputs&gt;&gt;</vt:lpstr>
      <vt:lpstr>PR19 W spend</vt:lpstr>
      <vt:lpstr>PR19 WW spend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2024-12-16T15:53:28Z</dcterms:created>
  <dcterms:modified xsi:type="dcterms:W3CDTF">2024-12-16T15:54:01Z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0x0101004010F36128E44943B1120CACFDAE9F7B</vt:lpwstr>
  </property>
  <property fmtid="{D5CDD505-2E9C-101B-9397-08002B2CF9AE}" pid="3" name="MediaServiceImageTags">
    <vt:lpwstr/>
  </property>
</Properties>
</file>